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Kmart Customer Data\"/>
    </mc:Choice>
  </mc:AlternateContent>
  <xr:revisionPtr revIDLastSave="0" documentId="13_ncr:1_{65BA5DBA-E41A-46A4-9E88-83D4068F670C}" xr6:coauthVersionLast="47" xr6:coauthVersionMax="47" xr10:uidLastSave="{00000000-0000-0000-0000-000000000000}"/>
  <bookViews>
    <workbookView xWindow="20370" yWindow="-120" windowWidth="29040" windowHeight="15840" tabRatio="810" firstSheet="1" activeTab="7" xr2:uid="{5B273567-0BF4-4B00-B90C-779B9CFDF0ED}"/>
  </bookViews>
  <sheets>
    <sheet name="KMART DATA - UNCLEAN" sheetId="16" r:id="rId1"/>
    <sheet name="KMART DATA" sheetId="1" r:id="rId2"/>
    <sheet name="Total Sales Over Time" sheetId="18" r:id="rId3"/>
    <sheet name="Avg Sales Over Time" sheetId="19" r:id="rId4"/>
    <sheet name="Sales by Category" sheetId="20" r:id="rId5"/>
    <sheet name="Online Vs Store" sheetId="22" r:id="rId6"/>
    <sheet name="Sales by States" sheetId="32" r:id="rId7"/>
    <sheet name="KMART Sales Dashboard" sheetId="24" r:id="rId8"/>
    <sheet name="Sales by Manager" sheetId="25" r:id="rId9"/>
    <sheet name="Top Buyer" sheetId="26" r:id="rId10"/>
    <sheet name="Total Vs Avg Sales" sheetId="28" r:id="rId11"/>
    <sheet name="State Sparklines" sheetId="29" r:id="rId12"/>
    <sheet name="Top Performing Month" sheetId="31" r:id="rId13"/>
  </sheets>
  <definedNames>
    <definedName name="_xlnm._FilterDatabase" localSheetId="1" hidden="1">'KMART DATA'!$A$1:$M$4506</definedName>
    <definedName name="_xlnm._FilterDatabase" localSheetId="0" hidden="1">'KMART DATA - UNCLEAN'!$A$1:$M$4506</definedName>
    <definedName name="_xlchart.v5.0" hidden="1">'Sales by States'!$A$3:$B$3</definedName>
    <definedName name="_xlchart.v5.1" hidden="1">'Sales by States'!$A$4:$B$12</definedName>
    <definedName name="_xlchart.v5.2" hidden="1">'Sales by States'!$C$3</definedName>
    <definedName name="_xlchart.v5.3" hidden="1">'Sales by States'!$C$4:$C$12</definedName>
    <definedName name="_xlchart.v5.4" hidden="1">'Sales by States'!$D$3</definedName>
    <definedName name="_xlchart.v5.5" hidden="1">'Sales by States'!$D$4:$D$12</definedName>
    <definedName name="Slicer_Category">#N/A</definedName>
    <definedName name="Slicer_Financial_Year">#N/A</definedName>
    <definedName name="Slicer_Manager">#N/A</definedName>
    <definedName name="Slicer_State">#N/A</definedName>
    <definedName name="Slicer_Type1">#N/A</definedName>
  </definedNames>
  <calcPr calcId="191029"/>
  <pivotCaches>
    <pivotCache cacheId="7" r:id="rId14"/>
    <pivotCache cacheId="8"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32" l="1"/>
  <c r="U40" i="24"/>
  <c r="U39" i="24"/>
  <c r="U38" i="24"/>
  <c r="U37" i="24"/>
  <c r="U36" i="24"/>
  <c r="U35" i="24"/>
  <c r="U34" i="24"/>
  <c r="U33" i="24"/>
  <c r="D10" i="31" l="1"/>
  <c r="D9" i="31"/>
  <c r="C10" i="31"/>
  <c r="C9" i="31"/>
  <c r="G4" i="26"/>
  <c r="G4" i="25"/>
  <c r="R40" i="24"/>
  <c r="R39" i="24"/>
  <c r="R38" i="24"/>
  <c r="R37" i="24"/>
  <c r="R36" i="24"/>
  <c r="R35" i="24"/>
  <c r="R34" i="24"/>
  <c r="R33" i="24"/>
  <c r="F4506" i="1"/>
  <c r="C4506" i="1"/>
  <c r="B4506" i="1"/>
  <c r="F4505" i="1"/>
  <c r="C4505" i="1"/>
  <c r="B4505" i="1"/>
  <c r="F4504" i="1"/>
  <c r="C4504" i="1"/>
  <c r="B4504" i="1"/>
  <c r="F4503" i="1"/>
  <c r="C4503" i="1"/>
  <c r="B4503" i="1"/>
  <c r="F4502" i="1"/>
  <c r="C4502" i="1"/>
  <c r="B4502" i="1"/>
  <c r="F4501" i="1"/>
  <c r="C4501" i="1"/>
  <c r="B4501" i="1"/>
  <c r="F4500" i="1"/>
  <c r="C4500" i="1"/>
  <c r="B4500" i="1"/>
  <c r="F4499" i="1"/>
  <c r="C4499" i="1"/>
  <c r="B4499" i="1"/>
  <c r="F4498" i="1"/>
  <c r="C4498" i="1"/>
  <c r="B4498" i="1"/>
  <c r="F4497" i="1"/>
  <c r="C4497" i="1"/>
  <c r="B4497" i="1"/>
  <c r="F4496" i="1"/>
  <c r="C4496" i="1"/>
  <c r="B4496" i="1"/>
  <c r="F4495" i="1"/>
  <c r="C4495" i="1"/>
  <c r="B4495" i="1"/>
  <c r="F4494" i="1"/>
  <c r="C4494" i="1"/>
  <c r="B4494" i="1"/>
  <c r="F4493" i="1"/>
  <c r="C4493" i="1"/>
  <c r="B4493" i="1"/>
  <c r="F4492" i="1"/>
  <c r="C4492" i="1"/>
  <c r="B4492" i="1"/>
  <c r="F4491" i="1"/>
  <c r="C4491" i="1"/>
  <c r="B4491" i="1"/>
  <c r="F4490" i="1"/>
  <c r="C4490" i="1"/>
  <c r="B4490" i="1"/>
  <c r="F4489" i="1"/>
  <c r="C4489" i="1"/>
  <c r="B4489" i="1"/>
  <c r="F4488" i="1"/>
  <c r="C4488" i="1"/>
  <c r="B4488" i="1"/>
  <c r="F4487" i="1"/>
  <c r="C4487" i="1"/>
  <c r="B4487" i="1"/>
  <c r="F4486" i="1"/>
  <c r="C4486" i="1"/>
  <c r="B4486" i="1"/>
  <c r="F4485" i="1"/>
  <c r="C4485" i="1"/>
  <c r="B4485" i="1"/>
  <c r="F4484" i="1"/>
  <c r="C4484" i="1"/>
  <c r="B4484" i="1"/>
  <c r="F4483" i="1"/>
  <c r="C4483" i="1"/>
  <c r="B4483" i="1"/>
  <c r="F4482" i="1"/>
  <c r="C4482" i="1"/>
  <c r="B4482" i="1"/>
  <c r="F4481" i="1"/>
  <c r="C4481" i="1"/>
  <c r="B4481" i="1"/>
  <c r="F4480" i="1"/>
  <c r="C4480" i="1"/>
  <c r="B4480" i="1"/>
  <c r="F4479" i="1"/>
  <c r="C4479" i="1"/>
  <c r="B4479" i="1"/>
  <c r="F4478" i="1"/>
  <c r="C4478" i="1"/>
  <c r="B4478" i="1"/>
  <c r="F4477" i="1"/>
  <c r="C4477" i="1"/>
  <c r="B4477" i="1"/>
  <c r="F4476" i="1"/>
  <c r="C4476" i="1"/>
  <c r="B4476" i="1"/>
  <c r="F4475" i="1"/>
  <c r="C4475" i="1"/>
  <c r="B4475" i="1"/>
  <c r="F4474" i="1"/>
  <c r="C4474" i="1"/>
  <c r="B4474" i="1"/>
  <c r="F4473" i="1"/>
  <c r="C4473" i="1"/>
  <c r="B4473" i="1"/>
  <c r="F4472" i="1"/>
  <c r="C4472" i="1"/>
  <c r="B4472" i="1"/>
  <c r="F4471" i="1"/>
  <c r="C4471" i="1"/>
  <c r="B4471" i="1"/>
  <c r="F4470" i="1"/>
  <c r="C4470" i="1"/>
  <c r="B4470" i="1"/>
  <c r="F4469" i="1"/>
  <c r="C4469" i="1"/>
  <c r="B4469" i="1"/>
  <c r="F4468" i="1"/>
  <c r="C4468" i="1"/>
  <c r="B4468" i="1"/>
  <c r="F4467" i="1"/>
  <c r="C4467" i="1"/>
  <c r="B4467" i="1"/>
  <c r="F4466" i="1"/>
  <c r="C4466" i="1"/>
  <c r="B4466" i="1"/>
  <c r="F4465" i="1"/>
  <c r="C4465" i="1"/>
  <c r="B4465" i="1"/>
  <c r="F4464" i="1"/>
  <c r="C4464" i="1"/>
  <c r="B4464" i="1"/>
  <c r="F4463" i="1"/>
  <c r="C4463" i="1"/>
  <c r="B4463" i="1"/>
  <c r="F4462" i="1"/>
  <c r="C4462" i="1"/>
  <c r="B4462" i="1"/>
  <c r="F4461" i="1"/>
  <c r="C4461" i="1"/>
  <c r="B4461" i="1"/>
  <c r="F4460" i="1"/>
  <c r="C4460" i="1"/>
  <c r="B4460" i="1"/>
  <c r="F4459" i="1"/>
  <c r="C4459" i="1"/>
  <c r="B4459" i="1"/>
  <c r="F4458" i="1"/>
  <c r="C4458" i="1"/>
  <c r="B4458" i="1"/>
  <c r="F4457" i="1"/>
  <c r="C4457" i="1"/>
  <c r="B4457" i="1"/>
  <c r="F4456" i="1"/>
  <c r="C4456" i="1"/>
  <c r="B4456" i="1"/>
  <c r="F4455" i="1"/>
  <c r="C4455" i="1"/>
  <c r="B4455" i="1"/>
  <c r="F4454" i="1"/>
  <c r="C4454" i="1"/>
  <c r="B4454" i="1"/>
  <c r="F4453" i="1"/>
  <c r="C4453" i="1"/>
  <c r="B4453" i="1"/>
  <c r="F4452" i="1"/>
  <c r="C4452" i="1"/>
  <c r="B4452" i="1"/>
  <c r="F4451" i="1"/>
  <c r="C4451" i="1"/>
  <c r="B4451" i="1"/>
  <c r="F4450" i="1"/>
  <c r="C4450" i="1"/>
  <c r="B4450" i="1"/>
  <c r="F4449" i="1"/>
  <c r="C4449" i="1"/>
  <c r="B4449" i="1"/>
  <c r="F4448" i="1"/>
  <c r="C4448" i="1"/>
  <c r="B4448" i="1"/>
  <c r="F4447" i="1"/>
  <c r="C4447" i="1"/>
  <c r="B4447" i="1"/>
  <c r="F4446" i="1"/>
  <c r="C4446" i="1"/>
  <c r="B4446" i="1"/>
  <c r="F4445" i="1"/>
  <c r="C4445" i="1"/>
  <c r="B4445" i="1"/>
  <c r="F4444" i="1"/>
  <c r="C4444" i="1"/>
  <c r="B4444" i="1"/>
  <c r="F4443" i="1"/>
  <c r="C4443" i="1"/>
  <c r="B4443" i="1"/>
  <c r="F4442" i="1"/>
  <c r="C4442" i="1"/>
  <c r="B4442" i="1"/>
  <c r="F4441" i="1"/>
  <c r="C4441" i="1"/>
  <c r="B4441" i="1"/>
  <c r="F4440" i="1"/>
  <c r="C4440" i="1"/>
  <c r="B4440" i="1"/>
  <c r="F4439" i="1"/>
  <c r="C4439" i="1"/>
  <c r="B4439" i="1"/>
  <c r="F4438" i="1"/>
  <c r="C4438" i="1"/>
  <c r="B4438" i="1"/>
  <c r="F4437" i="1"/>
  <c r="C4437" i="1"/>
  <c r="B4437" i="1"/>
  <c r="F4436" i="1"/>
  <c r="C4436" i="1"/>
  <c r="B4436" i="1"/>
  <c r="F4435" i="1"/>
  <c r="C4435" i="1"/>
  <c r="B4435" i="1"/>
  <c r="F4434" i="1"/>
  <c r="C4434" i="1"/>
  <c r="B4434" i="1"/>
  <c r="F4433" i="1"/>
  <c r="C4433" i="1"/>
  <c r="B4433" i="1"/>
  <c r="F4432" i="1"/>
  <c r="C4432" i="1"/>
  <c r="B4432" i="1"/>
  <c r="F4431" i="1"/>
  <c r="C4431" i="1"/>
  <c r="B4431" i="1"/>
  <c r="F4430" i="1"/>
  <c r="C4430" i="1"/>
  <c r="B4430" i="1"/>
  <c r="F4429" i="1"/>
  <c r="C4429" i="1"/>
  <c r="B4429" i="1"/>
  <c r="F4428" i="1"/>
  <c r="C4428" i="1"/>
  <c r="B4428" i="1"/>
  <c r="F4427" i="1"/>
  <c r="C4427" i="1"/>
  <c r="B4427" i="1"/>
  <c r="F4426" i="1"/>
  <c r="C4426" i="1"/>
  <c r="B4426" i="1"/>
  <c r="F4425" i="1"/>
  <c r="C4425" i="1"/>
  <c r="B4425" i="1"/>
  <c r="F4424" i="1"/>
  <c r="C4424" i="1"/>
  <c r="B4424" i="1"/>
  <c r="F4423" i="1"/>
  <c r="C4423" i="1"/>
  <c r="B4423" i="1"/>
  <c r="F4422" i="1"/>
  <c r="C4422" i="1"/>
  <c r="B4422" i="1"/>
  <c r="F4421" i="1"/>
  <c r="C4421" i="1"/>
  <c r="B4421" i="1"/>
  <c r="F4420" i="1"/>
  <c r="C4420" i="1"/>
  <c r="B4420" i="1"/>
  <c r="F4419" i="1"/>
  <c r="C4419" i="1"/>
  <c r="B4419" i="1"/>
  <c r="F4418" i="1"/>
  <c r="C4418" i="1"/>
  <c r="B4418" i="1"/>
  <c r="F4417" i="1"/>
  <c r="C4417" i="1"/>
  <c r="B4417" i="1"/>
  <c r="F4416" i="1"/>
  <c r="C4416" i="1"/>
  <c r="B4416" i="1"/>
  <c r="F4415" i="1"/>
  <c r="C4415" i="1"/>
  <c r="B4415" i="1"/>
  <c r="F4414" i="1"/>
  <c r="C4414" i="1"/>
  <c r="B4414" i="1"/>
  <c r="F4413" i="1"/>
  <c r="C4413" i="1"/>
  <c r="B4413" i="1"/>
  <c r="F4412" i="1"/>
  <c r="C4412" i="1"/>
  <c r="B4412" i="1"/>
  <c r="F4411" i="1"/>
  <c r="C4411" i="1"/>
  <c r="B4411" i="1"/>
  <c r="F4410" i="1"/>
  <c r="C4410" i="1"/>
  <c r="B4410" i="1"/>
  <c r="F4409" i="1"/>
  <c r="C4409" i="1"/>
  <c r="B4409" i="1"/>
  <c r="F4408" i="1"/>
  <c r="C4408" i="1"/>
  <c r="B4408" i="1"/>
  <c r="F4407" i="1"/>
  <c r="C4407" i="1"/>
  <c r="B4407" i="1"/>
  <c r="F4406" i="1"/>
  <c r="C4406" i="1"/>
  <c r="B4406" i="1"/>
  <c r="F4405" i="1"/>
  <c r="C4405" i="1"/>
  <c r="B4405" i="1"/>
  <c r="F4404" i="1"/>
  <c r="C4404" i="1"/>
  <c r="B4404" i="1"/>
  <c r="F4403" i="1"/>
  <c r="C4403" i="1"/>
  <c r="B4403" i="1"/>
  <c r="F4402" i="1"/>
  <c r="C4402" i="1"/>
  <c r="B4402" i="1"/>
  <c r="F4401" i="1"/>
  <c r="C4401" i="1"/>
  <c r="B4401" i="1"/>
  <c r="F4400" i="1"/>
  <c r="C4400" i="1"/>
  <c r="B4400" i="1"/>
  <c r="F4399" i="1"/>
  <c r="C4399" i="1"/>
  <c r="B4399" i="1"/>
  <c r="F4398" i="1"/>
  <c r="C4398" i="1"/>
  <c r="B4398" i="1"/>
  <c r="F4397" i="1"/>
  <c r="C4397" i="1"/>
  <c r="B4397" i="1"/>
  <c r="F4396" i="1"/>
  <c r="C4396" i="1"/>
  <c r="B4396" i="1"/>
  <c r="F4395" i="1"/>
  <c r="C4395" i="1"/>
  <c r="B4395" i="1"/>
  <c r="F4394" i="1"/>
  <c r="C4394" i="1"/>
  <c r="B4394" i="1"/>
  <c r="F4393" i="1"/>
  <c r="C4393" i="1"/>
  <c r="B4393" i="1"/>
  <c r="F4392" i="1"/>
  <c r="C4392" i="1"/>
  <c r="B4392" i="1"/>
  <c r="F4391" i="1"/>
  <c r="C4391" i="1"/>
  <c r="B4391" i="1"/>
  <c r="F4390" i="1"/>
  <c r="C4390" i="1"/>
  <c r="B4390" i="1"/>
  <c r="F4389" i="1"/>
  <c r="C4389" i="1"/>
  <c r="B4389" i="1"/>
  <c r="F4388" i="1"/>
  <c r="C4388" i="1"/>
  <c r="B4388" i="1"/>
  <c r="F4387" i="1"/>
  <c r="C4387" i="1"/>
  <c r="B4387" i="1"/>
  <c r="F4386" i="1"/>
  <c r="C4386" i="1"/>
  <c r="B4386" i="1"/>
  <c r="F4385" i="1"/>
  <c r="C4385" i="1"/>
  <c r="B4385" i="1"/>
  <c r="F4384" i="1"/>
  <c r="C4384" i="1"/>
  <c r="B4384" i="1"/>
  <c r="F4383" i="1"/>
  <c r="C4383" i="1"/>
  <c r="B4383" i="1"/>
  <c r="F4382" i="1"/>
  <c r="C4382" i="1"/>
  <c r="B4382" i="1"/>
  <c r="F4381" i="1"/>
  <c r="C4381" i="1"/>
  <c r="B4381" i="1"/>
  <c r="F4380" i="1"/>
  <c r="C4380" i="1"/>
  <c r="B4380" i="1"/>
  <c r="F4379" i="1"/>
  <c r="C4379" i="1"/>
  <c r="B4379" i="1"/>
  <c r="F4378" i="1"/>
  <c r="C4378" i="1"/>
  <c r="B4378" i="1"/>
  <c r="F4377" i="1"/>
  <c r="C4377" i="1"/>
  <c r="B4377" i="1"/>
  <c r="F4376" i="1"/>
  <c r="C4376" i="1"/>
  <c r="B4376" i="1"/>
  <c r="F4375" i="1"/>
  <c r="C4375" i="1"/>
  <c r="B4375" i="1"/>
  <c r="F4374" i="1"/>
  <c r="C4374" i="1"/>
  <c r="B4374" i="1"/>
  <c r="F4373" i="1"/>
  <c r="C4373" i="1"/>
  <c r="B4373" i="1"/>
  <c r="F4372" i="1"/>
  <c r="C4372" i="1"/>
  <c r="B4372" i="1"/>
  <c r="F4371" i="1"/>
  <c r="C4371" i="1"/>
  <c r="B4371" i="1"/>
  <c r="F4370" i="1"/>
  <c r="C4370" i="1"/>
  <c r="B4370" i="1"/>
  <c r="F4369" i="1"/>
  <c r="C4369" i="1"/>
  <c r="B4369" i="1"/>
  <c r="F4368" i="1"/>
  <c r="C4368" i="1"/>
  <c r="B4368" i="1"/>
  <c r="F4367" i="1"/>
  <c r="C4367" i="1"/>
  <c r="B4367" i="1"/>
  <c r="F4366" i="1"/>
  <c r="C4366" i="1"/>
  <c r="B4366" i="1"/>
  <c r="F4365" i="1"/>
  <c r="C4365" i="1"/>
  <c r="B4365" i="1"/>
  <c r="F4364" i="1"/>
  <c r="C4364" i="1"/>
  <c r="B4364" i="1"/>
  <c r="F4363" i="1"/>
  <c r="C4363" i="1"/>
  <c r="B4363" i="1"/>
  <c r="F4362" i="1"/>
  <c r="C4362" i="1"/>
  <c r="B4362" i="1"/>
  <c r="F4361" i="1"/>
  <c r="C4361" i="1"/>
  <c r="B4361" i="1"/>
  <c r="F4360" i="1"/>
  <c r="C4360" i="1"/>
  <c r="B4360" i="1"/>
  <c r="F4359" i="1"/>
  <c r="C4359" i="1"/>
  <c r="B4359" i="1"/>
  <c r="F4358" i="1"/>
  <c r="C4358" i="1"/>
  <c r="B4358" i="1"/>
  <c r="F4357" i="1"/>
  <c r="C4357" i="1"/>
  <c r="B4357" i="1"/>
  <c r="F4356" i="1"/>
  <c r="C4356" i="1"/>
  <c r="B4356" i="1"/>
  <c r="F4355" i="1"/>
  <c r="C4355" i="1"/>
  <c r="B4355" i="1"/>
  <c r="F4354" i="1"/>
  <c r="C4354" i="1"/>
  <c r="B4354" i="1"/>
  <c r="F4353" i="1"/>
  <c r="C4353" i="1"/>
  <c r="B4353" i="1"/>
  <c r="F4352" i="1"/>
  <c r="C4352" i="1"/>
  <c r="B4352" i="1"/>
  <c r="F4351" i="1"/>
  <c r="C4351" i="1"/>
  <c r="B4351" i="1"/>
  <c r="F4350" i="1"/>
  <c r="C4350" i="1"/>
  <c r="B4350" i="1"/>
  <c r="F4349" i="1"/>
  <c r="C4349" i="1"/>
  <c r="B4349" i="1"/>
  <c r="F4348" i="1"/>
  <c r="C4348" i="1"/>
  <c r="B4348" i="1"/>
  <c r="F4347" i="1"/>
  <c r="C4347" i="1"/>
  <c r="B4347" i="1"/>
  <c r="F4346" i="1"/>
  <c r="C4346" i="1"/>
  <c r="B4346" i="1"/>
  <c r="F4345" i="1"/>
  <c r="C4345" i="1"/>
  <c r="B4345" i="1"/>
  <c r="F4344" i="1"/>
  <c r="C4344" i="1"/>
  <c r="B4344" i="1"/>
  <c r="F4343" i="1"/>
  <c r="C4343" i="1"/>
  <c r="B4343" i="1"/>
  <c r="F4342" i="1"/>
  <c r="C4342" i="1"/>
  <c r="B4342" i="1"/>
  <c r="F4341" i="1"/>
  <c r="C4341" i="1"/>
  <c r="B4341" i="1"/>
  <c r="F4340" i="1"/>
  <c r="C4340" i="1"/>
  <c r="B4340" i="1"/>
  <c r="F4339" i="1"/>
  <c r="C4339" i="1"/>
  <c r="B4339" i="1"/>
  <c r="F4338" i="1"/>
  <c r="C4338" i="1"/>
  <c r="B4338" i="1"/>
  <c r="F4337" i="1"/>
  <c r="C4337" i="1"/>
  <c r="B4337" i="1"/>
  <c r="F4336" i="1"/>
  <c r="C4336" i="1"/>
  <c r="B4336" i="1"/>
  <c r="F4335" i="1"/>
  <c r="C4335" i="1"/>
  <c r="B4335" i="1"/>
  <c r="F4334" i="1"/>
  <c r="C4334" i="1"/>
  <c r="B4334" i="1"/>
  <c r="F4333" i="1"/>
  <c r="C4333" i="1"/>
  <c r="B4333" i="1"/>
  <c r="F4332" i="1"/>
  <c r="C4332" i="1"/>
  <c r="B4332" i="1"/>
  <c r="F4331" i="1"/>
  <c r="C4331" i="1"/>
  <c r="B4331" i="1"/>
  <c r="F4330" i="1"/>
  <c r="C4330" i="1"/>
  <c r="B4330" i="1"/>
  <c r="F4329" i="1"/>
  <c r="C4329" i="1"/>
  <c r="B4329" i="1"/>
  <c r="F4328" i="1"/>
  <c r="C4328" i="1"/>
  <c r="B4328" i="1"/>
  <c r="F4327" i="1"/>
  <c r="C4327" i="1"/>
  <c r="B4327" i="1"/>
  <c r="F4326" i="1"/>
  <c r="C4326" i="1"/>
  <c r="B4326" i="1"/>
  <c r="F4325" i="1"/>
  <c r="C4325" i="1"/>
  <c r="B4325" i="1"/>
  <c r="F4324" i="1"/>
  <c r="C4324" i="1"/>
  <c r="B4324" i="1"/>
  <c r="F4323" i="1"/>
  <c r="C4323" i="1"/>
  <c r="B4323" i="1"/>
  <c r="F4322" i="1"/>
  <c r="C4322" i="1"/>
  <c r="B4322" i="1"/>
  <c r="F4321" i="1"/>
  <c r="C4321" i="1"/>
  <c r="B4321" i="1"/>
  <c r="F4320" i="1"/>
  <c r="C4320" i="1"/>
  <c r="B4320" i="1"/>
  <c r="F4319" i="1"/>
  <c r="C4319" i="1"/>
  <c r="B4319" i="1"/>
  <c r="F4318" i="1"/>
  <c r="C4318" i="1"/>
  <c r="B4318" i="1"/>
  <c r="F4317" i="1"/>
  <c r="C4317" i="1"/>
  <c r="B4317" i="1"/>
  <c r="F4316" i="1"/>
  <c r="C4316" i="1"/>
  <c r="B4316" i="1"/>
  <c r="F4315" i="1"/>
  <c r="C4315" i="1"/>
  <c r="B4315" i="1"/>
  <c r="F4314" i="1"/>
  <c r="C4314" i="1"/>
  <c r="B4314" i="1"/>
  <c r="F4313" i="1"/>
  <c r="C4313" i="1"/>
  <c r="B4313" i="1"/>
  <c r="F4312" i="1"/>
  <c r="C4312" i="1"/>
  <c r="B4312" i="1"/>
  <c r="F4311" i="1"/>
  <c r="C4311" i="1"/>
  <c r="B4311" i="1"/>
  <c r="F4310" i="1"/>
  <c r="C4310" i="1"/>
  <c r="B4310" i="1"/>
  <c r="F4309" i="1"/>
  <c r="C4309" i="1"/>
  <c r="B4309" i="1"/>
  <c r="F4308" i="1"/>
  <c r="C4308" i="1"/>
  <c r="B4308" i="1"/>
  <c r="F4307" i="1"/>
  <c r="C4307" i="1"/>
  <c r="B4307" i="1"/>
  <c r="F4306" i="1"/>
  <c r="C4306" i="1"/>
  <c r="B4306" i="1"/>
  <c r="F4305" i="1"/>
  <c r="C4305" i="1"/>
  <c r="B4305" i="1"/>
  <c r="F4304" i="1"/>
  <c r="C4304" i="1"/>
  <c r="B4304" i="1"/>
  <c r="F4303" i="1"/>
  <c r="C4303" i="1"/>
  <c r="B4303" i="1"/>
  <c r="F4302" i="1"/>
  <c r="C4302" i="1"/>
  <c r="B4302" i="1"/>
  <c r="F4301" i="1"/>
  <c r="C4301" i="1"/>
  <c r="B4301" i="1"/>
  <c r="F4300" i="1"/>
  <c r="C4300" i="1"/>
  <c r="B4300" i="1"/>
  <c r="F4299" i="1"/>
  <c r="C4299" i="1"/>
  <c r="B4299" i="1"/>
  <c r="F4298" i="1"/>
  <c r="C4298" i="1"/>
  <c r="B4298" i="1"/>
  <c r="F4297" i="1"/>
  <c r="C4297" i="1"/>
  <c r="B4297" i="1"/>
  <c r="F4296" i="1"/>
  <c r="C4296" i="1"/>
  <c r="B4296" i="1"/>
  <c r="F4295" i="1"/>
  <c r="C4295" i="1"/>
  <c r="B4295" i="1"/>
  <c r="F4294" i="1"/>
  <c r="C4294" i="1"/>
  <c r="B4294" i="1"/>
  <c r="F4293" i="1"/>
  <c r="C4293" i="1"/>
  <c r="B4293" i="1"/>
  <c r="F4292" i="1"/>
  <c r="C4292" i="1"/>
  <c r="B4292" i="1"/>
  <c r="F4291" i="1"/>
  <c r="C4291" i="1"/>
  <c r="B4291" i="1"/>
  <c r="F4290" i="1"/>
  <c r="C4290" i="1"/>
  <c r="B4290" i="1"/>
  <c r="F4289" i="1"/>
  <c r="C4289" i="1"/>
  <c r="B4289" i="1"/>
  <c r="F4288" i="1"/>
  <c r="C4288" i="1"/>
  <c r="B4288" i="1"/>
  <c r="F4287" i="1"/>
  <c r="C4287" i="1"/>
  <c r="B4287" i="1"/>
  <c r="F4286" i="1"/>
  <c r="C4286" i="1"/>
  <c r="B4286" i="1"/>
  <c r="F4285" i="1"/>
  <c r="C4285" i="1"/>
  <c r="B4285" i="1"/>
  <c r="F4284" i="1"/>
  <c r="C4284" i="1"/>
  <c r="B4284" i="1"/>
  <c r="F4283" i="1"/>
  <c r="C4283" i="1"/>
  <c r="B4283" i="1"/>
  <c r="F4282" i="1"/>
  <c r="C4282" i="1"/>
  <c r="B4282" i="1"/>
  <c r="F4281" i="1"/>
  <c r="C4281" i="1"/>
  <c r="B4281" i="1"/>
  <c r="F4280" i="1"/>
  <c r="C4280" i="1"/>
  <c r="B4280" i="1"/>
  <c r="F4279" i="1"/>
  <c r="C4279" i="1"/>
  <c r="B4279" i="1"/>
  <c r="F4278" i="1"/>
  <c r="C4278" i="1"/>
  <c r="B4278" i="1"/>
  <c r="F4277" i="1"/>
  <c r="C4277" i="1"/>
  <c r="B4277" i="1"/>
  <c r="F4276" i="1"/>
  <c r="C4276" i="1"/>
  <c r="B4276" i="1"/>
  <c r="F4275" i="1"/>
  <c r="C4275" i="1"/>
  <c r="B4275" i="1"/>
  <c r="F4274" i="1"/>
  <c r="C4274" i="1"/>
  <c r="B4274" i="1"/>
  <c r="F4273" i="1"/>
  <c r="C4273" i="1"/>
  <c r="B4273" i="1"/>
  <c r="F4272" i="1"/>
  <c r="C4272" i="1"/>
  <c r="B4272" i="1"/>
  <c r="F4271" i="1"/>
  <c r="C4271" i="1"/>
  <c r="B4271" i="1"/>
  <c r="F4270" i="1"/>
  <c r="C4270" i="1"/>
  <c r="B4270" i="1"/>
  <c r="F4269" i="1"/>
  <c r="C4269" i="1"/>
  <c r="B4269" i="1"/>
  <c r="F4268" i="1"/>
  <c r="C4268" i="1"/>
  <c r="B4268" i="1"/>
  <c r="F4267" i="1"/>
  <c r="C4267" i="1"/>
  <c r="B4267" i="1"/>
  <c r="F4266" i="1"/>
  <c r="C4266" i="1"/>
  <c r="B4266" i="1"/>
  <c r="F4265" i="1"/>
  <c r="C4265" i="1"/>
  <c r="B4265" i="1"/>
  <c r="F4264" i="1"/>
  <c r="C4264" i="1"/>
  <c r="B4264" i="1"/>
  <c r="F4263" i="1"/>
  <c r="C4263" i="1"/>
  <c r="B4263" i="1"/>
  <c r="F4262" i="1"/>
  <c r="C4262" i="1"/>
  <c r="B4262" i="1"/>
  <c r="F4261" i="1"/>
  <c r="C4261" i="1"/>
  <c r="B4261" i="1"/>
  <c r="F4260" i="1"/>
  <c r="C4260" i="1"/>
  <c r="B4260" i="1"/>
  <c r="F4259" i="1"/>
  <c r="C4259" i="1"/>
  <c r="B4259" i="1"/>
  <c r="F4258" i="1"/>
  <c r="C4258" i="1"/>
  <c r="B4258" i="1"/>
  <c r="F4257" i="1"/>
  <c r="C4257" i="1"/>
  <c r="B4257" i="1"/>
  <c r="F4256" i="1"/>
  <c r="C4256" i="1"/>
  <c r="B4256" i="1"/>
  <c r="F4255" i="1"/>
  <c r="C4255" i="1"/>
  <c r="B4255" i="1"/>
  <c r="F4254" i="1"/>
  <c r="C4254" i="1"/>
  <c r="B4254" i="1"/>
  <c r="F4253" i="1"/>
  <c r="C4253" i="1"/>
  <c r="B4253" i="1"/>
  <c r="F4252" i="1"/>
  <c r="C4252" i="1"/>
  <c r="B4252" i="1"/>
  <c r="F4251" i="1"/>
  <c r="C4251" i="1"/>
  <c r="B4251" i="1"/>
  <c r="F4250" i="1"/>
  <c r="C4250" i="1"/>
  <c r="B4250" i="1"/>
  <c r="F4249" i="1"/>
  <c r="C4249" i="1"/>
  <c r="B4249" i="1"/>
  <c r="F4248" i="1"/>
  <c r="C4248" i="1"/>
  <c r="B4248" i="1"/>
  <c r="F4247" i="1"/>
  <c r="C4247" i="1"/>
  <c r="B4247" i="1"/>
  <c r="F4246" i="1"/>
  <c r="C4246" i="1"/>
  <c r="B4246" i="1"/>
  <c r="F4245" i="1"/>
  <c r="C4245" i="1"/>
  <c r="B4245" i="1"/>
  <c r="F4244" i="1"/>
  <c r="C4244" i="1"/>
  <c r="B4244" i="1"/>
  <c r="F4243" i="1"/>
  <c r="C4243" i="1"/>
  <c r="B4243" i="1"/>
  <c r="F4242" i="1"/>
  <c r="C4242" i="1"/>
  <c r="B4242" i="1"/>
  <c r="F4241" i="1"/>
  <c r="C4241" i="1"/>
  <c r="B4241" i="1"/>
  <c r="F4240" i="1"/>
  <c r="C4240" i="1"/>
  <c r="B4240" i="1"/>
  <c r="F4239" i="1"/>
  <c r="C4239" i="1"/>
  <c r="B4239" i="1"/>
  <c r="F4238" i="1"/>
  <c r="C4238" i="1"/>
  <c r="B4238" i="1"/>
  <c r="F4237" i="1"/>
  <c r="C4237" i="1"/>
  <c r="B4237" i="1"/>
  <c r="F4236" i="1"/>
  <c r="C4236" i="1"/>
  <c r="B4236" i="1"/>
  <c r="F4235" i="1"/>
  <c r="C4235" i="1"/>
  <c r="B4235" i="1"/>
  <c r="F4234" i="1"/>
  <c r="C4234" i="1"/>
  <c r="B4234" i="1"/>
  <c r="F4233" i="1"/>
  <c r="C4233" i="1"/>
  <c r="B4233" i="1"/>
  <c r="F4232" i="1"/>
  <c r="C4232" i="1"/>
  <c r="B4232" i="1"/>
  <c r="F4231" i="1"/>
  <c r="C4231" i="1"/>
  <c r="B4231" i="1"/>
  <c r="F4230" i="1"/>
  <c r="C4230" i="1"/>
  <c r="B4230" i="1"/>
  <c r="F4229" i="1"/>
  <c r="C4229" i="1"/>
  <c r="B4229" i="1"/>
  <c r="F4228" i="1"/>
  <c r="C4228" i="1"/>
  <c r="B4228" i="1"/>
  <c r="F4227" i="1"/>
  <c r="C4227" i="1"/>
  <c r="B4227" i="1"/>
  <c r="F4226" i="1"/>
  <c r="C4226" i="1"/>
  <c r="B4226" i="1"/>
  <c r="F4225" i="1"/>
  <c r="C4225" i="1"/>
  <c r="B4225" i="1"/>
  <c r="F4224" i="1"/>
  <c r="C4224" i="1"/>
  <c r="B4224" i="1"/>
  <c r="F4223" i="1"/>
  <c r="C4223" i="1"/>
  <c r="B4223" i="1"/>
  <c r="F4222" i="1"/>
  <c r="C4222" i="1"/>
  <c r="B4222" i="1"/>
  <c r="F4221" i="1"/>
  <c r="C4221" i="1"/>
  <c r="B4221" i="1"/>
  <c r="F4220" i="1"/>
  <c r="C4220" i="1"/>
  <c r="B4220" i="1"/>
  <c r="F4219" i="1"/>
  <c r="C4219" i="1"/>
  <c r="B4219" i="1"/>
  <c r="F4218" i="1"/>
  <c r="C4218" i="1"/>
  <c r="B4218" i="1"/>
  <c r="F4217" i="1"/>
  <c r="C4217" i="1"/>
  <c r="B4217" i="1"/>
  <c r="F4216" i="1"/>
  <c r="C4216" i="1"/>
  <c r="B4216" i="1"/>
  <c r="F4215" i="1"/>
  <c r="C4215" i="1"/>
  <c r="B4215" i="1"/>
  <c r="F4214" i="1"/>
  <c r="C4214" i="1"/>
  <c r="B4214" i="1"/>
  <c r="F4213" i="1"/>
  <c r="C4213" i="1"/>
  <c r="B4213" i="1"/>
  <c r="F4212" i="1"/>
  <c r="C4212" i="1"/>
  <c r="B4212" i="1"/>
  <c r="F4211" i="1"/>
  <c r="C4211" i="1"/>
  <c r="B4211" i="1"/>
  <c r="F4210" i="1"/>
  <c r="C4210" i="1"/>
  <c r="B4210" i="1"/>
  <c r="F4209" i="1"/>
  <c r="C4209" i="1"/>
  <c r="B4209" i="1"/>
  <c r="F4208" i="1"/>
  <c r="C4208" i="1"/>
  <c r="B4208" i="1"/>
  <c r="F4207" i="1"/>
  <c r="C4207" i="1"/>
  <c r="B4207" i="1"/>
  <c r="F4206" i="1"/>
  <c r="C4206" i="1"/>
  <c r="B4206" i="1"/>
  <c r="F4205" i="1"/>
  <c r="C4205" i="1"/>
  <c r="B4205" i="1"/>
  <c r="F4204" i="1"/>
  <c r="C4204" i="1"/>
  <c r="B4204" i="1"/>
  <c r="F4203" i="1"/>
  <c r="C4203" i="1"/>
  <c r="B4203" i="1"/>
  <c r="F4202" i="1"/>
  <c r="C4202" i="1"/>
  <c r="B4202" i="1"/>
  <c r="F4201" i="1"/>
  <c r="C4201" i="1"/>
  <c r="B4201" i="1"/>
  <c r="F4200" i="1"/>
  <c r="C4200" i="1"/>
  <c r="B4200" i="1"/>
  <c r="F4199" i="1"/>
  <c r="C4199" i="1"/>
  <c r="B4199" i="1"/>
  <c r="F4198" i="1"/>
  <c r="C4198" i="1"/>
  <c r="B4198" i="1"/>
  <c r="F4197" i="1"/>
  <c r="C4197" i="1"/>
  <c r="B4197" i="1"/>
  <c r="F4196" i="1"/>
  <c r="C4196" i="1"/>
  <c r="B4196" i="1"/>
  <c r="F4195" i="1"/>
  <c r="C4195" i="1"/>
  <c r="B4195" i="1"/>
  <c r="F4194" i="1"/>
  <c r="C4194" i="1"/>
  <c r="B4194" i="1"/>
  <c r="F4193" i="1"/>
  <c r="C4193" i="1"/>
  <c r="B4193" i="1"/>
  <c r="F4192" i="1"/>
  <c r="C4192" i="1"/>
  <c r="B4192" i="1"/>
  <c r="F4191" i="1"/>
  <c r="C4191" i="1"/>
  <c r="B4191" i="1"/>
  <c r="F4190" i="1"/>
  <c r="C4190" i="1"/>
  <c r="B4190" i="1"/>
  <c r="F4189" i="1"/>
  <c r="C4189" i="1"/>
  <c r="B4189" i="1"/>
  <c r="F4188" i="1"/>
  <c r="C4188" i="1"/>
  <c r="B4188" i="1"/>
  <c r="F4187" i="1"/>
  <c r="C4187" i="1"/>
  <c r="B4187" i="1"/>
  <c r="F4186" i="1"/>
  <c r="C4186" i="1"/>
  <c r="B4186" i="1"/>
  <c r="F4185" i="1"/>
  <c r="C4185" i="1"/>
  <c r="B4185" i="1"/>
  <c r="F4184" i="1"/>
  <c r="C4184" i="1"/>
  <c r="B4184" i="1"/>
  <c r="F4183" i="1"/>
  <c r="C4183" i="1"/>
  <c r="B4183" i="1"/>
  <c r="F4182" i="1"/>
  <c r="C4182" i="1"/>
  <c r="B4182" i="1"/>
  <c r="F4181" i="1"/>
  <c r="C4181" i="1"/>
  <c r="B4181" i="1"/>
  <c r="F4180" i="1"/>
  <c r="C4180" i="1"/>
  <c r="B4180" i="1"/>
  <c r="F4179" i="1"/>
  <c r="C4179" i="1"/>
  <c r="B4179" i="1"/>
  <c r="F4178" i="1"/>
  <c r="C4178" i="1"/>
  <c r="B4178" i="1"/>
  <c r="F4177" i="1"/>
  <c r="C4177" i="1"/>
  <c r="B4177" i="1"/>
  <c r="F4176" i="1"/>
  <c r="C4176" i="1"/>
  <c r="B4176" i="1"/>
  <c r="F4175" i="1"/>
  <c r="C4175" i="1"/>
  <c r="B4175" i="1"/>
  <c r="F4174" i="1"/>
  <c r="C4174" i="1"/>
  <c r="B4174" i="1"/>
  <c r="F4173" i="1"/>
  <c r="C4173" i="1"/>
  <c r="B4173" i="1"/>
  <c r="F4172" i="1"/>
  <c r="C4172" i="1"/>
  <c r="B4172" i="1"/>
  <c r="F4171" i="1"/>
  <c r="C4171" i="1"/>
  <c r="B4171" i="1"/>
  <c r="F4170" i="1"/>
  <c r="C4170" i="1"/>
  <c r="B4170" i="1"/>
  <c r="F4169" i="1"/>
  <c r="C4169" i="1"/>
  <c r="B4169" i="1"/>
  <c r="F4168" i="1"/>
  <c r="C4168" i="1"/>
  <c r="B4168" i="1"/>
  <c r="F4167" i="1"/>
  <c r="C4167" i="1"/>
  <c r="B4167" i="1"/>
  <c r="F4166" i="1"/>
  <c r="C4166" i="1"/>
  <c r="B4166" i="1"/>
  <c r="F4165" i="1"/>
  <c r="C4165" i="1"/>
  <c r="B4165" i="1"/>
  <c r="F4164" i="1"/>
  <c r="C4164" i="1"/>
  <c r="B4164" i="1"/>
  <c r="F4163" i="1"/>
  <c r="C4163" i="1"/>
  <c r="B4163" i="1"/>
  <c r="F4162" i="1"/>
  <c r="C4162" i="1"/>
  <c r="B4162" i="1"/>
  <c r="F4161" i="1"/>
  <c r="C4161" i="1"/>
  <c r="B4161" i="1"/>
  <c r="F4160" i="1"/>
  <c r="C4160" i="1"/>
  <c r="B4160" i="1"/>
  <c r="F4159" i="1"/>
  <c r="C4159" i="1"/>
  <c r="B4159" i="1"/>
  <c r="F4158" i="1"/>
  <c r="C4158" i="1"/>
  <c r="B4158" i="1"/>
  <c r="F4157" i="1"/>
  <c r="C4157" i="1"/>
  <c r="B4157" i="1"/>
  <c r="F4156" i="1"/>
  <c r="C4156" i="1"/>
  <c r="B4156" i="1"/>
  <c r="F4155" i="1"/>
  <c r="C4155" i="1"/>
  <c r="B4155" i="1"/>
  <c r="F4154" i="1"/>
  <c r="C4154" i="1"/>
  <c r="B4154" i="1"/>
  <c r="F4153" i="1"/>
  <c r="C4153" i="1"/>
  <c r="B4153" i="1"/>
  <c r="F4152" i="1"/>
  <c r="C4152" i="1"/>
  <c r="B4152" i="1"/>
  <c r="F4151" i="1"/>
  <c r="C4151" i="1"/>
  <c r="B4151" i="1"/>
  <c r="F4150" i="1"/>
  <c r="C4150" i="1"/>
  <c r="B4150" i="1"/>
  <c r="F4149" i="1"/>
  <c r="C4149" i="1"/>
  <c r="B4149" i="1"/>
  <c r="F4148" i="1"/>
  <c r="C4148" i="1"/>
  <c r="B4148" i="1"/>
  <c r="F4147" i="1"/>
  <c r="C4147" i="1"/>
  <c r="B4147" i="1"/>
  <c r="F4146" i="1"/>
  <c r="C4146" i="1"/>
  <c r="B4146" i="1"/>
  <c r="F4145" i="1"/>
  <c r="C4145" i="1"/>
  <c r="B4145" i="1"/>
  <c r="F4144" i="1"/>
  <c r="C4144" i="1"/>
  <c r="B4144" i="1"/>
  <c r="F4143" i="1"/>
  <c r="C4143" i="1"/>
  <c r="B4143" i="1"/>
  <c r="F4142" i="1"/>
  <c r="C4142" i="1"/>
  <c r="B4142" i="1"/>
  <c r="F4141" i="1"/>
  <c r="C4141" i="1"/>
  <c r="B4141" i="1"/>
  <c r="F4140" i="1"/>
  <c r="C4140" i="1"/>
  <c r="B4140" i="1"/>
  <c r="F4139" i="1"/>
  <c r="C4139" i="1"/>
  <c r="B4139" i="1"/>
  <c r="F4138" i="1"/>
  <c r="C4138" i="1"/>
  <c r="B4138" i="1"/>
  <c r="F4137" i="1"/>
  <c r="C4137" i="1"/>
  <c r="B4137" i="1"/>
  <c r="F4136" i="1"/>
  <c r="C4136" i="1"/>
  <c r="B4136" i="1"/>
  <c r="F4135" i="1"/>
  <c r="C4135" i="1"/>
  <c r="B4135" i="1"/>
  <c r="F4134" i="1"/>
  <c r="C4134" i="1"/>
  <c r="B4134" i="1"/>
  <c r="F4133" i="1"/>
  <c r="C4133" i="1"/>
  <c r="B4133" i="1"/>
  <c r="F4132" i="1"/>
  <c r="C4132" i="1"/>
  <c r="B4132" i="1"/>
  <c r="F4131" i="1"/>
  <c r="C4131" i="1"/>
  <c r="B4131" i="1"/>
  <c r="F4130" i="1"/>
  <c r="C4130" i="1"/>
  <c r="B4130" i="1"/>
  <c r="F4129" i="1"/>
  <c r="C4129" i="1"/>
  <c r="B4129" i="1"/>
  <c r="F4128" i="1"/>
  <c r="C4128" i="1"/>
  <c r="B4128" i="1"/>
  <c r="F4127" i="1"/>
  <c r="C4127" i="1"/>
  <c r="B4127" i="1"/>
  <c r="F4126" i="1"/>
  <c r="C4126" i="1"/>
  <c r="B4126" i="1"/>
  <c r="F4125" i="1"/>
  <c r="C4125" i="1"/>
  <c r="B4125" i="1"/>
  <c r="F4124" i="1"/>
  <c r="C4124" i="1"/>
  <c r="B4124" i="1"/>
  <c r="F4123" i="1"/>
  <c r="C4123" i="1"/>
  <c r="B4123" i="1"/>
  <c r="F4122" i="1"/>
  <c r="C4122" i="1"/>
  <c r="B4122" i="1"/>
  <c r="F4121" i="1"/>
  <c r="C4121" i="1"/>
  <c r="B4121" i="1"/>
  <c r="F4120" i="1"/>
  <c r="C4120" i="1"/>
  <c r="B4120" i="1"/>
  <c r="F4119" i="1"/>
  <c r="C4119" i="1"/>
  <c r="B4119" i="1"/>
  <c r="F4118" i="1"/>
  <c r="C4118" i="1"/>
  <c r="B4118" i="1"/>
  <c r="F4117" i="1"/>
  <c r="C4117" i="1"/>
  <c r="B4117" i="1"/>
  <c r="F4116" i="1"/>
  <c r="C4116" i="1"/>
  <c r="B4116" i="1"/>
  <c r="F4115" i="1"/>
  <c r="C4115" i="1"/>
  <c r="B4115" i="1"/>
  <c r="F4114" i="1"/>
  <c r="C4114" i="1"/>
  <c r="B4114" i="1"/>
  <c r="F4113" i="1"/>
  <c r="C4113" i="1"/>
  <c r="B4113" i="1"/>
  <c r="F4112" i="1"/>
  <c r="C4112" i="1"/>
  <c r="B4112" i="1"/>
  <c r="F4111" i="1"/>
  <c r="C4111" i="1"/>
  <c r="B4111" i="1"/>
  <c r="F4110" i="1"/>
  <c r="C4110" i="1"/>
  <c r="B4110" i="1"/>
  <c r="F4109" i="1"/>
  <c r="C4109" i="1"/>
  <c r="B4109" i="1"/>
  <c r="F4108" i="1"/>
  <c r="C4108" i="1"/>
  <c r="B4108" i="1"/>
  <c r="F4107" i="1"/>
  <c r="C4107" i="1"/>
  <c r="B4107" i="1"/>
  <c r="F4106" i="1"/>
  <c r="C4106" i="1"/>
  <c r="B4106" i="1"/>
  <c r="F4105" i="1"/>
  <c r="C4105" i="1"/>
  <c r="B4105" i="1"/>
  <c r="F4104" i="1"/>
  <c r="C4104" i="1"/>
  <c r="B4104" i="1"/>
  <c r="F4103" i="1"/>
  <c r="C4103" i="1"/>
  <c r="B4103" i="1"/>
  <c r="F4102" i="1"/>
  <c r="C4102" i="1"/>
  <c r="B4102" i="1"/>
  <c r="F4101" i="1"/>
  <c r="C4101" i="1"/>
  <c r="B4101" i="1"/>
  <c r="F4100" i="1"/>
  <c r="C4100" i="1"/>
  <c r="B4100" i="1"/>
  <c r="F4099" i="1"/>
  <c r="C4099" i="1"/>
  <c r="B4099" i="1"/>
  <c r="F4098" i="1"/>
  <c r="C4098" i="1"/>
  <c r="B4098" i="1"/>
  <c r="F4097" i="1"/>
  <c r="C4097" i="1"/>
  <c r="B4097" i="1"/>
  <c r="F4096" i="1"/>
  <c r="C4096" i="1"/>
  <c r="B4096" i="1"/>
  <c r="F4095" i="1"/>
  <c r="C4095" i="1"/>
  <c r="B4095" i="1"/>
  <c r="F4094" i="1"/>
  <c r="C4094" i="1"/>
  <c r="B4094" i="1"/>
  <c r="F4093" i="1"/>
  <c r="C4093" i="1"/>
  <c r="B4093" i="1"/>
  <c r="F4092" i="1"/>
  <c r="C4092" i="1"/>
  <c r="B4092" i="1"/>
  <c r="F4091" i="1"/>
  <c r="C4091" i="1"/>
  <c r="B4091" i="1"/>
  <c r="F4090" i="1"/>
  <c r="C4090" i="1"/>
  <c r="B4090" i="1"/>
  <c r="F4089" i="1"/>
  <c r="C4089" i="1"/>
  <c r="B4089" i="1"/>
  <c r="F4088" i="1"/>
  <c r="C4088" i="1"/>
  <c r="B4088" i="1"/>
  <c r="F4087" i="1"/>
  <c r="C4087" i="1"/>
  <c r="B4087" i="1"/>
  <c r="F4086" i="1"/>
  <c r="C4086" i="1"/>
  <c r="B4086" i="1"/>
  <c r="F4085" i="1"/>
  <c r="C4085" i="1"/>
  <c r="B4085" i="1"/>
  <c r="F4084" i="1"/>
  <c r="C4084" i="1"/>
  <c r="B4084" i="1"/>
  <c r="F4083" i="1"/>
  <c r="C4083" i="1"/>
  <c r="B4083" i="1"/>
  <c r="F4082" i="1"/>
  <c r="C4082" i="1"/>
  <c r="B4082" i="1"/>
  <c r="F4081" i="1"/>
  <c r="C4081" i="1"/>
  <c r="B4081" i="1"/>
  <c r="F4080" i="1"/>
  <c r="C4080" i="1"/>
  <c r="B4080" i="1"/>
  <c r="F4079" i="1"/>
  <c r="C4079" i="1"/>
  <c r="B4079" i="1"/>
  <c r="F4078" i="1"/>
  <c r="C4078" i="1"/>
  <c r="B4078" i="1"/>
  <c r="F4077" i="1"/>
  <c r="C4077" i="1"/>
  <c r="B4077" i="1"/>
  <c r="F4076" i="1"/>
  <c r="C4076" i="1"/>
  <c r="B4076" i="1"/>
  <c r="F4075" i="1"/>
  <c r="C4075" i="1"/>
  <c r="B4075" i="1"/>
  <c r="F4074" i="1"/>
  <c r="C4074" i="1"/>
  <c r="B4074" i="1"/>
  <c r="F4073" i="1"/>
  <c r="C4073" i="1"/>
  <c r="B4073" i="1"/>
  <c r="F4072" i="1"/>
  <c r="C4072" i="1"/>
  <c r="B4072" i="1"/>
  <c r="F4071" i="1"/>
  <c r="C4071" i="1"/>
  <c r="B4071" i="1"/>
  <c r="F4070" i="1"/>
  <c r="C4070" i="1"/>
  <c r="B4070" i="1"/>
  <c r="F4069" i="1"/>
  <c r="C4069" i="1"/>
  <c r="B4069" i="1"/>
  <c r="F4068" i="1"/>
  <c r="C4068" i="1"/>
  <c r="B4068" i="1"/>
  <c r="F4067" i="1"/>
  <c r="C4067" i="1"/>
  <c r="B4067" i="1"/>
  <c r="F4066" i="1"/>
  <c r="C4066" i="1"/>
  <c r="B4066" i="1"/>
  <c r="F4065" i="1"/>
  <c r="C4065" i="1"/>
  <c r="B4065" i="1"/>
  <c r="F4064" i="1"/>
  <c r="C4064" i="1"/>
  <c r="B4064" i="1"/>
  <c r="F4063" i="1"/>
  <c r="C4063" i="1"/>
  <c r="B4063" i="1"/>
  <c r="F4062" i="1"/>
  <c r="C4062" i="1"/>
  <c r="B4062" i="1"/>
  <c r="F4061" i="1"/>
  <c r="C4061" i="1"/>
  <c r="B4061" i="1"/>
  <c r="F4060" i="1"/>
  <c r="C4060" i="1"/>
  <c r="B4060" i="1"/>
  <c r="F4059" i="1"/>
  <c r="C4059" i="1"/>
  <c r="B4059" i="1"/>
  <c r="F4058" i="1"/>
  <c r="C4058" i="1"/>
  <c r="B4058" i="1"/>
  <c r="F4057" i="1"/>
  <c r="C4057" i="1"/>
  <c r="B4057" i="1"/>
  <c r="F4056" i="1"/>
  <c r="C4056" i="1"/>
  <c r="B4056" i="1"/>
  <c r="F4055" i="1"/>
  <c r="C4055" i="1"/>
  <c r="B4055" i="1"/>
  <c r="F4054" i="1"/>
  <c r="C4054" i="1"/>
  <c r="B4054" i="1"/>
  <c r="F4053" i="1"/>
  <c r="C4053" i="1"/>
  <c r="B4053" i="1"/>
  <c r="F4052" i="1"/>
  <c r="C4052" i="1"/>
  <c r="B4052" i="1"/>
  <c r="F4051" i="1"/>
  <c r="C4051" i="1"/>
  <c r="B4051" i="1"/>
  <c r="F4050" i="1"/>
  <c r="C4050" i="1"/>
  <c r="B4050" i="1"/>
  <c r="F4049" i="1"/>
  <c r="C4049" i="1"/>
  <c r="B4049" i="1"/>
  <c r="F4048" i="1"/>
  <c r="C4048" i="1"/>
  <c r="B4048" i="1"/>
  <c r="F4047" i="1"/>
  <c r="C4047" i="1"/>
  <c r="B4047" i="1"/>
  <c r="F4046" i="1"/>
  <c r="C4046" i="1"/>
  <c r="B4046" i="1"/>
  <c r="F4045" i="1"/>
  <c r="C4045" i="1"/>
  <c r="B4045" i="1"/>
  <c r="F4044" i="1"/>
  <c r="C4044" i="1"/>
  <c r="B4044" i="1"/>
  <c r="F4043" i="1"/>
  <c r="C4043" i="1"/>
  <c r="B4043" i="1"/>
  <c r="F4042" i="1"/>
  <c r="C4042" i="1"/>
  <c r="B4042" i="1"/>
  <c r="F4041" i="1"/>
  <c r="C4041" i="1"/>
  <c r="B4041" i="1"/>
  <c r="F4040" i="1"/>
  <c r="C4040" i="1"/>
  <c r="B4040" i="1"/>
  <c r="F4039" i="1"/>
  <c r="C4039" i="1"/>
  <c r="B4039" i="1"/>
  <c r="F4038" i="1"/>
  <c r="C4038" i="1"/>
  <c r="B4038" i="1"/>
  <c r="F4037" i="1"/>
  <c r="C4037" i="1"/>
  <c r="B4037" i="1"/>
  <c r="F4036" i="1"/>
  <c r="C4036" i="1"/>
  <c r="B4036" i="1"/>
  <c r="F4035" i="1"/>
  <c r="C4035" i="1"/>
  <c r="B4035" i="1"/>
  <c r="F4034" i="1"/>
  <c r="C4034" i="1"/>
  <c r="B4034" i="1"/>
  <c r="F4033" i="1"/>
  <c r="C4033" i="1"/>
  <c r="B4033" i="1"/>
  <c r="F4032" i="1"/>
  <c r="C4032" i="1"/>
  <c r="B4032" i="1"/>
  <c r="F4031" i="1"/>
  <c r="C4031" i="1"/>
  <c r="B4031" i="1"/>
  <c r="F4030" i="1"/>
  <c r="C4030" i="1"/>
  <c r="B4030" i="1"/>
  <c r="F4029" i="1"/>
  <c r="C4029" i="1"/>
  <c r="B4029" i="1"/>
  <c r="F4028" i="1"/>
  <c r="C4028" i="1"/>
  <c r="B4028" i="1"/>
  <c r="F4027" i="1"/>
  <c r="C4027" i="1"/>
  <c r="B4027" i="1"/>
  <c r="F4026" i="1"/>
  <c r="C4026" i="1"/>
  <c r="B4026" i="1"/>
  <c r="F4025" i="1"/>
  <c r="C4025" i="1"/>
  <c r="B4025" i="1"/>
  <c r="F4024" i="1"/>
  <c r="C4024" i="1"/>
  <c r="B4024" i="1"/>
  <c r="F4023" i="1"/>
  <c r="C4023" i="1"/>
  <c r="B4023" i="1"/>
  <c r="F4022" i="1"/>
  <c r="C4022" i="1"/>
  <c r="B4022" i="1"/>
  <c r="F4021" i="1"/>
  <c r="C4021" i="1"/>
  <c r="B4021" i="1"/>
  <c r="F4020" i="1"/>
  <c r="C4020" i="1"/>
  <c r="B4020" i="1"/>
  <c r="F4019" i="1"/>
  <c r="C4019" i="1"/>
  <c r="B4019" i="1"/>
  <c r="F4018" i="1"/>
  <c r="C4018" i="1"/>
  <c r="B4018" i="1"/>
  <c r="F4017" i="1"/>
  <c r="C4017" i="1"/>
  <c r="B4017" i="1"/>
  <c r="F4016" i="1"/>
  <c r="C4016" i="1"/>
  <c r="B4016" i="1"/>
  <c r="F4015" i="1"/>
  <c r="C4015" i="1"/>
  <c r="B4015" i="1"/>
  <c r="F4014" i="1"/>
  <c r="C4014" i="1"/>
  <c r="B4014" i="1"/>
  <c r="F4013" i="1"/>
  <c r="C4013" i="1"/>
  <c r="B4013" i="1"/>
  <c r="F4012" i="1"/>
  <c r="C4012" i="1"/>
  <c r="B4012" i="1"/>
  <c r="F4011" i="1"/>
  <c r="C4011" i="1"/>
  <c r="B4011" i="1"/>
  <c r="F4010" i="1"/>
  <c r="C4010" i="1"/>
  <c r="B4010" i="1"/>
  <c r="F4009" i="1"/>
  <c r="C4009" i="1"/>
  <c r="B4009" i="1"/>
  <c r="F4008" i="1"/>
  <c r="C4008" i="1"/>
  <c r="B4008" i="1"/>
  <c r="F4007" i="1"/>
  <c r="C4007" i="1"/>
  <c r="B4007" i="1"/>
  <c r="F4006" i="1"/>
  <c r="C4006" i="1"/>
  <c r="B4006" i="1"/>
  <c r="F4005" i="1"/>
  <c r="C4005" i="1"/>
  <c r="B4005" i="1"/>
  <c r="F4004" i="1"/>
  <c r="C4004" i="1"/>
  <c r="B4004" i="1"/>
  <c r="F4003" i="1"/>
  <c r="C4003" i="1"/>
  <c r="B4003" i="1"/>
  <c r="F4002" i="1"/>
  <c r="C4002" i="1"/>
  <c r="B4002" i="1"/>
  <c r="F4001" i="1"/>
  <c r="C4001" i="1"/>
  <c r="B4001" i="1"/>
  <c r="F4000" i="1"/>
  <c r="C4000" i="1"/>
  <c r="B4000" i="1"/>
  <c r="F3999" i="1"/>
  <c r="C3999" i="1"/>
  <c r="B3999" i="1"/>
  <c r="F3998" i="1"/>
  <c r="C3998" i="1"/>
  <c r="B3998" i="1"/>
  <c r="F3997" i="1"/>
  <c r="C3997" i="1"/>
  <c r="B3997" i="1"/>
  <c r="F3996" i="1"/>
  <c r="C3996" i="1"/>
  <c r="B3996" i="1"/>
  <c r="F3995" i="1"/>
  <c r="C3995" i="1"/>
  <c r="B3995" i="1"/>
  <c r="F3994" i="1"/>
  <c r="C3994" i="1"/>
  <c r="B3994" i="1"/>
  <c r="F3993" i="1"/>
  <c r="C3993" i="1"/>
  <c r="B3993" i="1"/>
  <c r="F3992" i="1"/>
  <c r="C3992" i="1"/>
  <c r="B3992" i="1"/>
  <c r="F3991" i="1"/>
  <c r="C3991" i="1"/>
  <c r="B3991" i="1"/>
  <c r="F3990" i="1"/>
  <c r="C3990" i="1"/>
  <c r="B3990" i="1"/>
  <c r="F3989" i="1"/>
  <c r="C3989" i="1"/>
  <c r="B3989" i="1"/>
  <c r="F3988" i="1"/>
  <c r="C3988" i="1"/>
  <c r="B3988" i="1"/>
  <c r="F3987" i="1"/>
  <c r="C3987" i="1"/>
  <c r="B3987" i="1"/>
  <c r="F3986" i="1"/>
  <c r="C3986" i="1"/>
  <c r="B3986" i="1"/>
  <c r="F3985" i="1"/>
  <c r="C3985" i="1"/>
  <c r="B3985" i="1"/>
  <c r="F3984" i="1"/>
  <c r="C3984" i="1"/>
  <c r="B3984" i="1"/>
  <c r="F3983" i="1"/>
  <c r="C3983" i="1"/>
  <c r="B3983" i="1"/>
  <c r="F3982" i="1"/>
  <c r="C3982" i="1"/>
  <c r="B3982" i="1"/>
  <c r="F3981" i="1"/>
  <c r="C3981" i="1"/>
  <c r="B3981" i="1"/>
  <c r="F3980" i="1"/>
  <c r="C3980" i="1"/>
  <c r="B3980" i="1"/>
  <c r="F3979" i="1"/>
  <c r="C3979" i="1"/>
  <c r="B3979" i="1"/>
  <c r="F3978" i="1"/>
  <c r="C3978" i="1"/>
  <c r="B3978" i="1"/>
  <c r="F3977" i="1"/>
  <c r="C3977" i="1"/>
  <c r="B3977" i="1"/>
  <c r="F3976" i="1"/>
  <c r="C3976" i="1"/>
  <c r="B3976" i="1"/>
  <c r="F3975" i="1"/>
  <c r="C3975" i="1"/>
  <c r="B3975" i="1"/>
  <c r="F3974" i="1"/>
  <c r="C3974" i="1"/>
  <c r="B3974" i="1"/>
  <c r="F3973" i="1"/>
  <c r="C3973" i="1"/>
  <c r="B3973" i="1"/>
  <c r="F3972" i="1"/>
  <c r="C3972" i="1"/>
  <c r="B3972" i="1"/>
  <c r="F3971" i="1"/>
  <c r="C3971" i="1"/>
  <c r="B3971" i="1"/>
  <c r="F3970" i="1"/>
  <c r="C3970" i="1"/>
  <c r="B3970" i="1"/>
  <c r="F3969" i="1"/>
  <c r="C3969" i="1"/>
  <c r="B3969" i="1"/>
  <c r="F3968" i="1"/>
  <c r="C3968" i="1"/>
  <c r="B3968" i="1"/>
  <c r="F3967" i="1"/>
  <c r="C3967" i="1"/>
  <c r="B3967" i="1"/>
  <c r="F3966" i="1"/>
  <c r="C3966" i="1"/>
  <c r="B3966" i="1"/>
  <c r="F3965" i="1"/>
  <c r="C3965" i="1"/>
  <c r="B3965" i="1"/>
  <c r="F3964" i="1"/>
  <c r="C3964" i="1"/>
  <c r="B3964" i="1"/>
  <c r="F3963" i="1"/>
  <c r="C3963" i="1"/>
  <c r="B3963" i="1"/>
  <c r="F3962" i="1"/>
  <c r="C3962" i="1"/>
  <c r="B3962" i="1"/>
  <c r="F3961" i="1"/>
  <c r="C3961" i="1"/>
  <c r="B3961" i="1"/>
  <c r="F3960" i="1"/>
  <c r="C3960" i="1"/>
  <c r="B3960" i="1"/>
  <c r="F3959" i="1"/>
  <c r="C3959" i="1"/>
  <c r="B3959" i="1"/>
  <c r="F3958" i="1"/>
  <c r="C3958" i="1"/>
  <c r="B3958" i="1"/>
  <c r="F3957" i="1"/>
  <c r="C3957" i="1"/>
  <c r="B3957" i="1"/>
  <c r="F3956" i="1"/>
  <c r="C3956" i="1"/>
  <c r="B3956" i="1"/>
  <c r="F3955" i="1"/>
  <c r="C3955" i="1"/>
  <c r="B3955" i="1"/>
  <c r="F3954" i="1"/>
  <c r="C3954" i="1"/>
  <c r="B3954" i="1"/>
  <c r="F3953" i="1"/>
  <c r="C3953" i="1"/>
  <c r="B3953" i="1"/>
  <c r="F3952" i="1"/>
  <c r="C3952" i="1"/>
  <c r="B3952" i="1"/>
  <c r="F3951" i="1"/>
  <c r="C3951" i="1"/>
  <c r="B3951" i="1"/>
  <c r="F3950" i="1"/>
  <c r="C3950" i="1"/>
  <c r="B3950" i="1"/>
  <c r="F3949" i="1"/>
  <c r="C3949" i="1"/>
  <c r="B3949" i="1"/>
  <c r="F3948" i="1"/>
  <c r="C3948" i="1"/>
  <c r="B3948" i="1"/>
  <c r="F3947" i="1"/>
  <c r="C3947" i="1"/>
  <c r="B3947" i="1"/>
  <c r="F3946" i="1"/>
  <c r="C3946" i="1"/>
  <c r="B3946" i="1"/>
  <c r="F3945" i="1"/>
  <c r="C3945" i="1"/>
  <c r="B3945" i="1"/>
  <c r="F3944" i="1"/>
  <c r="C3944" i="1"/>
  <c r="B3944" i="1"/>
  <c r="F3943" i="1"/>
  <c r="C3943" i="1"/>
  <c r="B3943" i="1"/>
  <c r="F3942" i="1"/>
  <c r="C3942" i="1"/>
  <c r="B3942" i="1"/>
  <c r="F3941" i="1"/>
  <c r="C3941" i="1"/>
  <c r="B3941" i="1"/>
  <c r="F3940" i="1"/>
  <c r="C3940" i="1"/>
  <c r="B3940" i="1"/>
  <c r="F3939" i="1"/>
  <c r="C3939" i="1"/>
  <c r="B3939" i="1"/>
  <c r="F3938" i="1"/>
  <c r="C3938" i="1"/>
  <c r="B3938" i="1"/>
  <c r="F3937" i="1"/>
  <c r="C3937" i="1"/>
  <c r="B3937" i="1"/>
  <c r="F3936" i="1"/>
  <c r="C3936" i="1"/>
  <c r="B3936" i="1"/>
  <c r="F3935" i="1"/>
  <c r="C3935" i="1"/>
  <c r="B3935" i="1"/>
  <c r="F3934" i="1"/>
  <c r="C3934" i="1"/>
  <c r="B3934" i="1"/>
  <c r="F3933" i="1"/>
  <c r="C3933" i="1"/>
  <c r="B3933" i="1"/>
  <c r="F3932" i="1"/>
  <c r="C3932" i="1"/>
  <c r="B3932" i="1"/>
  <c r="F3931" i="1"/>
  <c r="C3931" i="1"/>
  <c r="B3931" i="1"/>
  <c r="F3930" i="1"/>
  <c r="C3930" i="1"/>
  <c r="B3930" i="1"/>
  <c r="F3929" i="1"/>
  <c r="C3929" i="1"/>
  <c r="B3929" i="1"/>
  <c r="F3928" i="1"/>
  <c r="C3928" i="1"/>
  <c r="B3928" i="1"/>
  <c r="F3927" i="1"/>
  <c r="C3927" i="1"/>
  <c r="B3927" i="1"/>
  <c r="F3926" i="1"/>
  <c r="C3926" i="1"/>
  <c r="B3926" i="1"/>
  <c r="F3925" i="1"/>
  <c r="C3925" i="1"/>
  <c r="B3925" i="1"/>
  <c r="F3924" i="1"/>
  <c r="C3924" i="1"/>
  <c r="B3924" i="1"/>
  <c r="F3923" i="1"/>
  <c r="C3923" i="1"/>
  <c r="B3923" i="1"/>
  <c r="F3922" i="1"/>
  <c r="C3922" i="1"/>
  <c r="B3922" i="1"/>
  <c r="F3921" i="1"/>
  <c r="C3921" i="1"/>
  <c r="B3921" i="1"/>
  <c r="F3920" i="1"/>
  <c r="C3920" i="1"/>
  <c r="B3920" i="1"/>
  <c r="F3919" i="1"/>
  <c r="C3919" i="1"/>
  <c r="B3919" i="1"/>
  <c r="F3918" i="1"/>
  <c r="C3918" i="1"/>
  <c r="B3918" i="1"/>
  <c r="F3917" i="1"/>
  <c r="C3917" i="1"/>
  <c r="B3917" i="1"/>
  <c r="F3916" i="1"/>
  <c r="C3916" i="1"/>
  <c r="B3916" i="1"/>
  <c r="F3915" i="1"/>
  <c r="C3915" i="1"/>
  <c r="B3915" i="1"/>
  <c r="F3914" i="1"/>
  <c r="C3914" i="1"/>
  <c r="B3914" i="1"/>
  <c r="F3913" i="1"/>
  <c r="C3913" i="1"/>
  <c r="B3913" i="1"/>
  <c r="F3912" i="1"/>
  <c r="C3912" i="1"/>
  <c r="B3912" i="1"/>
  <c r="F3911" i="1"/>
  <c r="C3911" i="1"/>
  <c r="B3911" i="1"/>
  <c r="F3910" i="1"/>
  <c r="C3910" i="1"/>
  <c r="B3910" i="1"/>
  <c r="F3909" i="1"/>
  <c r="C3909" i="1"/>
  <c r="B3909" i="1"/>
  <c r="F3908" i="1"/>
  <c r="C3908" i="1"/>
  <c r="B3908" i="1"/>
  <c r="F3907" i="1"/>
  <c r="C3907" i="1"/>
  <c r="B3907" i="1"/>
  <c r="F3906" i="1"/>
  <c r="C3906" i="1"/>
  <c r="B3906" i="1"/>
  <c r="F3905" i="1"/>
  <c r="C3905" i="1"/>
  <c r="B3905" i="1"/>
  <c r="F3904" i="1"/>
  <c r="C3904" i="1"/>
  <c r="B3904" i="1"/>
  <c r="F3903" i="1"/>
  <c r="C3903" i="1"/>
  <c r="B3903" i="1"/>
  <c r="F3902" i="1"/>
  <c r="C3902" i="1"/>
  <c r="B3902" i="1"/>
  <c r="F3901" i="1"/>
  <c r="C3901" i="1"/>
  <c r="B3901" i="1"/>
  <c r="F3900" i="1"/>
  <c r="C3900" i="1"/>
  <c r="B3900" i="1"/>
  <c r="F3899" i="1"/>
  <c r="C3899" i="1"/>
  <c r="B3899" i="1"/>
  <c r="F3898" i="1"/>
  <c r="C3898" i="1"/>
  <c r="B3898" i="1"/>
  <c r="F3897" i="1"/>
  <c r="C3897" i="1"/>
  <c r="B3897" i="1"/>
  <c r="F3896" i="1"/>
  <c r="C3896" i="1"/>
  <c r="B3896" i="1"/>
  <c r="F3895" i="1"/>
  <c r="C3895" i="1"/>
  <c r="B3895" i="1"/>
  <c r="F3894" i="1"/>
  <c r="C3894" i="1"/>
  <c r="B3894" i="1"/>
  <c r="F3893" i="1"/>
  <c r="C3893" i="1"/>
  <c r="B3893" i="1"/>
  <c r="F3892" i="1"/>
  <c r="C3892" i="1"/>
  <c r="B3892" i="1"/>
  <c r="F3891" i="1"/>
  <c r="C3891" i="1"/>
  <c r="B3891" i="1"/>
  <c r="F3890" i="1"/>
  <c r="C3890" i="1"/>
  <c r="B3890" i="1"/>
  <c r="F3889" i="1"/>
  <c r="C3889" i="1"/>
  <c r="B3889" i="1"/>
  <c r="F3888" i="1"/>
  <c r="C3888" i="1"/>
  <c r="B3888" i="1"/>
  <c r="F3887" i="1"/>
  <c r="C3887" i="1"/>
  <c r="B3887" i="1"/>
  <c r="F3886" i="1"/>
  <c r="C3886" i="1"/>
  <c r="B3886" i="1"/>
  <c r="F3885" i="1"/>
  <c r="C3885" i="1"/>
  <c r="B3885" i="1"/>
  <c r="F3884" i="1"/>
  <c r="C3884" i="1"/>
  <c r="B3884" i="1"/>
  <c r="F3883" i="1"/>
  <c r="C3883" i="1"/>
  <c r="B3883" i="1"/>
  <c r="F3882" i="1"/>
  <c r="C3882" i="1"/>
  <c r="B3882" i="1"/>
  <c r="F3881" i="1"/>
  <c r="C3881" i="1"/>
  <c r="B3881" i="1"/>
  <c r="F3880" i="1"/>
  <c r="C3880" i="1"/>
  <c r="B3880" i="1"/>
  <c r="F3879" i="1"/>
  <c r="C3879" i="1"/>
  <c r="B3879" i="1"/>
  <c r="F3878" i="1"/>
  <c r="C3878" i="1"/>
  <c r="B3878" i="1"/>
  <c r="F3877" i="1"/>
  <c r="C3877" i="1"/>
  <c r="B3877" i="1"/>
  <c r="F3876" i="1"/>
  <c r="C3876" i="1"/>
  <c r="B3876" i="1"/>
  <c r="F3875" i="1"/>
  <c r="C3875" i="1"/>
  <c r="B3875" i="1"/>
  <c r="F3874" i="1"/>
  <c r="C3874" i="1"/>
  <c r="B3874" i="1"/>
  <c r="F3873" i="1"/>
  <c r="C3873" i="1"/>
  <c r="B3873" i="1"/>
  <c r="F3872" i="1"/>
  <c r="C3872" i="1"/>
  <c r="B3872" i="1"/>
  <c r="F3871" i="1"/>
  <c r="C3871" i="1"/>
  <c r="B3871" i="1"/>
  <c r="F3870" i="1"/>
  <c r="C3870" i="1"/>
  <c r="B3870" i="1"/>
  <c r="F3869" i="1"/>
  <c r="C3869" i="1"/>
  <c r="B3869" i="1"/>
  <c r="F3868" i="1"/>
  <c r="C3868" i="1"/>
  <c r="B3868" i="1"/>
  <c r="F3867" i="1"/>
  <c r="C3867" i="1"/>
  <c r="B3867" i="1"/>
  <c r="F3866" i="1"/>
  <c r="C3866" i="1"/>
  <c r="B3866" i="1"/>
  <c r="F3865" i="1"/>
  <c r="C3865" i="1"/>
  <c r="B3865" i="1"/>
  <c r="F3864" i="1"/>
  <c r="C3864" i="1"/>
  <c r="B3864" i="1"/>
  <c r="F3863" i="1"/>
  <c r="C3863" i="1"/>
  <c r="B3863" i="1"/>
  <c r="F3862" i="1"/>
  <c r="C3862" i="1"/>
  <c r="B3862" i="1"/>
  <c r="F3861" i="1"/>
  <c r="C3861" i="1"/>
  <c r="B3861" i="1"/>
  <c r="F3860" i="1"/>
  <c r="C3860" i="1"/>
  <c r="B3860" i="1"/>
  <c r="F3859" i="1"/>
  <c r="C3859" i="1"/>
  <c r="B3859" i="1"/>
  <c r="F3858" i="1"/>
  <c r="C3858" i="1"/>
  <c r="B3858" i="1"/>
  <c r="F3857" i="1"/>
  <c r="C3857" i="1"/>
  <c r="B3857" i="1"/>
  <c r="F3856" i="1"/>
  <c r="C3856" i="1"/>
  <c r="B3856" i="1"/>
  <c r="F3855" i="1"/>
  <c r="C3855" i="1"/>
  <c r="B3855" i="1"/>
  <c r="F3854" i="1"/>
  <c r="C3854" i="1"/>
  <c r="B3854" i="1"/>
  <c r="F3853" i="1"/>
  <c r="C3853" i="1"/>
  <c r="B3853" i="1"/>
  <c r="F3852" i="1"/>
  <c r="C3852" i="1"/>
  <c r="B3852" i="1"/>
  <c r="F3851" i="1"/>
  <c r="C3851" i="1"/>
  <c r="B3851" i="1"/>
  <c r="F3850" i="1"/>
  <c r="C3850" i="1"/>
  <c r="B3850" i="1"/>
  <c r="F3849" i="1"/>
  <c r="C3849" i="1"/>
  <c r="B3849" i="1"/>
  <c r="F3848" i="1"/>
  <c r="C3848" i="1"/>
  <c r="B3848" i="1"/>
  <c r="F3847" i="1"/>
  <c r="C3847" i="1"/>
  <c r="B3847" i="1"/>
  <c r="F3846" i="1"/>
  <c r="C3846" i="1"/>
  <c r="B3846" i="1"/>
  <c r="F3845" i="1"/>
  <c r="C3845" i="1"/>
  <c r="B3845" i="1"/>
  <c r="F3844" i="1"/>
  <c r="C3844" i="1"/>
  <c r="B3844" i="1"/>
  <c r="F3843" i="1"/>
  <c r="C3843" i="1"/>
  <c r="B3843" i="1"/>
  <c r="F3842" i="1"/>
  <c r="C3842" i="1"/>
  <c r="B3842" i="1"/>
  <c r="F3841" i="1"/>
  <c r="C3841" i="1"/>
  <c r="B3841" i="1"/>
  <c r="F3840" i="1"/>
  <c r="C3840" i="1"/>
  <c r="B3840" i="1"/>
  <c r="F3839" i="1"/>
  <c r="C3839" i="1"/>
  <c r="B3839" i="1"/>
  <c r="F3838" i="1"/>
  <c r="C3838" i="1"/>
  <c r="B3838" i="1"/>
  <c r="F3837" i="1"/>
  <c r="C3837" i="1"/>
  <c r="B3837" i="1"/>
  <c r="F3836" i="1"/>
  <c r="C3836" i="1"/>
  <c r="B3836" i="1"/>
  <c r="F3835" i="1"/>
  <c r="C3835" i="1"/>
  <c r="B3835" i="1"/>
  <c r="F3834" i="1"/>
  <c r="C3834" i="1"/>
  <c r="B3834" i="1"/>
  <c r="F3833" i="1"/>
  <c r="C3833" i="1"/>
  <c r="B3833" i="1"/>
  <c r="F3832" i="1"/>
  <c r="C3832" i="1"/>
  <c r="B3832" i="1"/>
  <c r="F3831" i="1"/>
  <c r="C3831" i="1"/>
  <c r="B3831" i="1"/>
  <c r="F3830" i="1"/>
  <c r="C3830" i="1"/>
  <c r="B3830" i="1"/>
  <c r="F3829" i="1"/>
  <c r="C3829" i="1"/>
  <c r="B3829" i="1"/>
  <c r="F3828" i="1"/>
  <c r="C3828" i="1"/>
  <c r="B3828" i="1"/>
  <c r="F3827" i="1"/>
  <c r="C3827" i="1"/>
  <c r="B3827" i="1"/>
  <c r="F3826" i="1"/>
  <c r="C3826" i="1"/>
  <c r="B3826" i="1"/>
  <c r="F3825" i="1"/>
  <c r="C3825" i="1"/>
  <c r="B3825" i="1"/>
  <c r="F3824" i="1"/>
  <c r="C3824" i="1"/>
  <c r="B3824" i="1"/>
  <c r="F3823" i="1"/>
  <c r="C3823" i="1"/>
  <c r="B3823" i="1"/>
  <c r="F3822" i="1"/>
  <c r="C3822" i="1"/>
  <c r="B3822" i="1"/>
  <c r="F3821" i="1"/>
  <c r="C3821" i="1"/>
  <c r="B3821" i="1"/>
  <c r="F3820" i="1"/>
  <c r="C3820" i="1"/>
  <c r="B3820" i="1"/>
  <c r="F3819" i="1"/>
  <c r="C3819" i="1"/>
  <c r="B3819" i="1"/>
  <c r="F3818" i="1"/>
  <c r="C3818" i="1"/>
  <c r="B3818" i="1"/>
  <c r="F3817" i="1"/>
  <c r="C3817" i="1"/>
  <c r="B3817" i="1"/>
  <c r="F3816" i="1"/>
  <c r="C3816" i="1"/>
  <c r="B3816" i="1"/>
  <c r="F3815" i="1"/>
  <c r="C3815" i="1"/>
  <c r="B3815" i="1"/>
  <c r="F3814" i="1"/>
  <c r="C3814" i="1"/>
  <c r="B3814" i="1"/>
  <c r="F3813" i="1"/>
  <c r="C3813" i="1"/>
  <c r="B3813" i="1"/>
  <c r="F3812" i="1"/>
  <c r="C3812" i="1"/>
  <c r="B3812" i="1"/>
  <c r="F3811" i="1"/>
  <c r="C3811" i="1"/>
  <c r="B3811" i="1"/>
  <c r="F3810" i="1"/>
  <c r="C3810" i="1"/>
  <c r="B3810" i="1"/>
  <c r="F3809" i="1"/>
  <c r="C3809" i="1"/>
  <c r="B3809" i="1"/>
  <c r="F3808" i="1"/>
  <c r="C3808" i="1"/>
  <c r="B3808" i="1"/>
  <c r="F3807" i="1"/>
  <c r="C3807" i="1"/>
  <c r="B3807" i="1"/>
  <c r="F3806" i="1"/>
  <c r="C3806" i="1"/>
  <c r="B3806" i="1"/>
  <c r="F3805" i="1"/>
  <c r="C3805" i="1"/>
  <c r="B3805" i="1"/>
  <c r="F3804" i="1"/>
  <c r="C3804" i="1"/>
  <c r="B3804" i="1"/>
  <c r="F3803" i="1"/>
  <c r="C3803" i="1"/>
  <c r="B3803" i="1"/>
  <c r="F3802" i="1"/>
  <c r="C3802" i="1"/>
  <c r="B3802" i="1"/>
  <c r="F3801" i="1"/>
  <c r="C3801" i="1"/>
  <c r="B3801" i="1"/>
  <c r="F3800" i="1"/>
  <c r="C3800" i="1"/>
  <c r="B3800" i="1"/>
  <c r="F3799" i="1"/>
  <c r="C3799" i="1"/>
  <c r="B3799" i="1"/>
  <c r="F3798" i="1"/>
  <c r="C3798" i="1"/>
  <c r="B3798" i="1"/>
  <c r="F3797" i="1"/>
  <c r="C3797" i="1"/>
  <c r="B3797" i="1"/>
  <c r="F3796" i="1"/>
  <c r="C3796" i="1"/>
  <c r="B3796" i="1"/>
  <c r="F3795" i="1"/>
  <c r="C3795" i="1"/>
  <c r="B3795" i="1"/>
  <c r="F3794" i="1"/>
  <c r="C3794" i="1"/>
  <c r="B3794" i="1"/>
  <c r="F3793" i="1"/>
  <c r="C3793" i="1"/>
  <c r="B3793" i="1"/>
  <c r="F3792" i="1"/>
  <c r="C3792" i="1"/>
  <c r="B3792" i="1"/>
  <c r="F3791" i="1"/>
  <c r="C3791" i="1"/>
  <c r="B3791" i="1"/>
  <c r="F3790" i="1"/>
  <c r="C3790" i="1"/>
  <c r="B3790" i="1"/>
  <c r="F3789" i="1"/>
  <c r="C3789" i="1"/>
  <c r="B3789" i="1"/>
  <c r="F3788" i="1"/>
  <c r="C3788" i="1"/>
  <c r="B3788" i="1"/>
  <c r="F3787" i="1"/>
  <c r="C3787" i="1"/>
  <c r="B3787" i="1"/>
  <c r="F3786" i="1"/>
  <c r="C3786" i="1"/>
  <c r="B3786" i="1"/>
  <c r="F3785" i="1"/>
  <c r="C3785" i="1"/>
  <c r="B3785" i="1"/>
  <c r="F3784" i="1"/>
  <c r="C3784" i="1"/>
  <c r="B3784" i="1"/>
  <c r="F3783" i="1"/>
  <c r="C3783" i="1"/>
  <c r="B3783" i="1"/>
  <c r="F3782" i="1"/>
  <c r="C3782" i="1"/>
  <c r="B3782" i="1"/>
  <c r="F3781" i="1"/>
  <c r="C3781" i="1"/>
  <c r="B3781" i="1"/>
  <c r="F3780" i="1"/>
  <c r="C3780" i="1"/>
  <c r="B3780" i="1"/>
  <c r="F3779" i="1"/>
  <c r="C3779" i="1"/>
  <c r="B3779" i="1"/>
  <c r="F3778" i="1"/>
  <c r="C3778" i="1"/>
  <c r="B3778" i="1"/>
  <c r="F3777" i="1"/>
  <c r="C3777" i="1"/>
  <c r="B3777" i="1"/>
  <c r="F3776" i="1"/>
  <c r="C3776" i="1"/>
  <c r="B3776" i="1"/>
  <c r="F3775" i="1"/>
  <c r="C3775" i="1"/>
  <c r="B3775" i="1"/>
  <c r="F3774" i="1"/>
  <c r="C3774" i="1"/>
  <c r="B3774" i="1"/>
  <c r="F3773" i="1"/>
  <c r="C3773" i="1"/>
  <c r="B3773" i="1"/>
  <c r="F3772" i="1"/>
  <c r="C3772" i="1"/>
  <c r="B3772" i="1"/>
  <c r="F3771" i="1"/>
  <c r="C3771" i="1"/>
  <c r="B3771" i="1"/>
  <c r="F3770" i="1"/>
  <c r="C3770" i="1"/>
  <c r="B3770" i="1"/>
  <c r="F3769" i="1"/>
  <c r="C3769" i="1"/>
  <c r="B3769" i="1"/>
  <c r="F3768" i="1"/>
  <c r="C3768" i="1"/>
  <c r="B3768" i="1"/>
  <c r="F3767" i="1"/>
  <c r="C3767" i="1"/>
  <c r="B3767" i="1"/>
  <c r="F3766" i="1"/>
  <c r="C3766" i="1"/>
  <c r="B3766" i="1"/>
  <c r="F3765" i="1"/>
  <c r="C3765" i="1"/>
  <c r="B3765" i="1"/>
  <c r="F3764" i="1"/>
  <c r="C3764" i="1"/>
  <c r="B3764" i="1"/>
  <c r="F3763" i="1"/>
  <c r="C3763" i="1"/>
  <c r="B3763" i="1"/>
  <c r="F3762" i="1"/>
  <c r="C3762" i="1"/>
  <c r="B3762" i="1"/>
  <c r="F3761" i="1"/>
  <c r="C3761" i="1"/>
  <c r="B3761" i="1"/>
  <c r="F3760" i="1"/>
  <c r="C3760" i="1"/>
  <c r="B3760" i="1"/>
  <c r="F3759" i="1"/>
  <c r="C3759" i="1"/>
  <c r="B3759" i="1"/>
  <c r="F3758" i="1"/>
  <c r="C3758" i="1"/>
  <c r="B3758" i="1"/>
  <c r="F3757" i="1"/>
  <c r="C3757" i="1"/>
  <c r="B3757" i="1"/>
  <c r="F3756" i="1"/>
  <c r="C3756" i="1"/>
  <c r="B3756" i="1"/>
  <c r="F3755" i="1"/>
  <c r="C3755" i="1"/>
  <c r="B3755" i="1"/>
  <c r="F3754" i="1"/>
  <c r="C3754" i="1"/>
  <c r="B3754" i="1"/>
  <c r="F3753" i="1"/>
  <c r="C3753" i="1"/>
  <c r="B3753" i="1"/>
  <c r="F3752" i="1"/>
  <c r="C3752" i="1"/>
  <c r="B3752" i="1"/>
  <c r="F3751" i="1"/>
  <c r="C3751" i="1"/>
  <c r="B3751" i="1"/>
  <c r="F3750" i="1"/>
  <c r="C3750" i="1"/>
  <c r="B3750" i="1"/>
  <c r="F3749" i="1"/>
  <c r="C3749" i="1"/>
  <c r="B3749" i="1"/>
  <c r="F3748" i="1"/>
  <c r="C3748" i="1"/>
  <c r="B3748" i="1"/>
  <c r="F3747" i="1"/>
  <c r="C3747" i="1"/>
  <c r="B3747" i="1"/>
  <c r="F3746" i="1"/>
  <c r="C3746" i="1"/>
  <c r="B3746" i="1"/>
  <c r="F3745" i="1"/>
  <c r="C3745" i="1"/>
  <c r="B3745" i="1"/>
  <c r="F3744" i="1"/>
  <c r="C3744" i="1"/>
  <c r="B3744" i="1"/>
  <c r="F3743" i="1"/>
  <c r="C3743" i="1"/>
  <c r="B3743" i="1"/>
  <c r="F3742" i="1"/>
  <c r="C3742" i="1"/>
  <c r="B3742" i="1"/>
  <c r="F3741" i="1"/>
  <c r="C3741" i="1"/>
  <c r="B3741" i="1"/>
  <c r="F3740" i="1"/>
  <c r="C3740" i="1"/>
  <c r="B3740" i="1"/>
  <c r="F3739" i="1"/>
  <c r="C3739" i="1"/>
  <c r="B3739" i="1"/>
  <c r="F3738" i="1"/>
  <c r="C3738" i="1"/>
  <c r="B3738" i="1"/>
  <c r="F3737" i="1"/>
  <c r="C3737" i="1"/>
  <c r="B3737" i="1"/>
  <c r="F3736" i="1"/>
  <c r="C3736" i="1"/>
  <c r="B3736" i="1"/>
  <c r="F3735" i="1"/>
  <c r="C3735" i="1"/>
  <c r="B3735" i="1"/>
  <c r="F3734" i="1"/>
  <c r="C3734" i="1"/>
  <c r="B3734" i="1"/>
  <c r="F3733" i="1"/>
  <c r="C3733" i="1"/>
  <c r="B3733" i="1"/>
  <c r="F3732" i="1"/>
  <c r="C3732" i="1"/>
  <c r="B3732" i="1"/>
  <c r="F3731" i="1"/>
  <c r="C3731" i="1"/>
  <c r="B3731" i="1"/>
  <c r="F3730" i="1"/>
  <c r="C3730" i="1"/>
  <c r="B3730" i="1"/>
  <c r="F3729" i="1"/>
  <c r="C3729" i="1"/>
  <c r="B3729" i="1"/>
  <c r="F3728" i="1"/>
  <c r="C3728" i="1"/>
  <c r="B3728" i="1"/>
  <c r="F3727" i="1"/>
  <c r="C3727" i="1"/>
  <c r="B3727" i="1"/>
  <c r="F3726" i="1"/>
  <c r="C3726" i="1"/>
  <c r="B3726" i="1"/>
  <c r="F3725" i="1"/>
  <c r="C3725" i="1"/>
  <c r="B3725" i="1"/>
  <c r="F3724" i="1"/>
  <c r="C3724" i="1"/>
  <c r="B3724" i="1"/>
  <c r="F3723" i="1"/>
  <c r="C3723" i="1"/>
  <c r="B3723" i="1"/>
  <c r="F3722" i="1"/>
  <c r="C3722" i="1"/>
  <c r="B3722" i="1"/>
  <c r="F3721" i="1"/>
  <c r="C3721" i="1"/>
  <c r="B3721" i="1"/>
  <c r="F3720" i="1"/>
  <c r="C3720" i="1"/>
  <c r="B3720" i="1"/>
  <c r="F3719" i="1"/>
  <c r="C3719" i="1"/>
  <c r="B3719" i="1"/>
  <c r="F3718" i="1"/>
  <c r="C3718" i="1"/>
  <c r="B3718" i="1"/>
  <c r="F3717" i="1"/>
  <c r="C3717" i="1"/>
  <c r="B3717" i="1"/>
  <c r="F3716" i="1"/>
  <c r="C3716" i="1"/>
  <c r="B3716" i="1"/>
  <c r="F3715" i="1"/>
  <c r="C3715" i="1"/>
  <c r="B3715" i="1"/>
  <c r="F3714" i="1"/>
  <c r="C3714" i="1"/>
  <c r="B3714" i="1"/>
  <c r="F3713" i="1"/>
  <c r="C3713" i="1"/>
  <c r="B3713" i="1"/>
  <c r="F3712" i="1"/>
  <c r="C3712" i="1"/>
  <c r="B3712" i="1"/>
  <c r="F3711" i="1"/>
  <c r="C3711" i="1"/>
  <c r="B3711" i="1"/>
  <c r="F3710" i="1"/>
  <c r="C3710" i="1"/>
  <c r="B3710" i="1"/>
  <c r="F3709" i="1"/>
  <c r="C3709" i="1"/>
  <c r="B3709" i="1"/>
  <c r="F3708" i="1"/>
  <c r="C3708" i="1"/>
  <c r="B3708" i="1"/>
  <c r="F3707" i="1"/>
  <c r="C3707" i="1"/>
  <c r="B3707" i="1"/>
  <c r="F3706" i="1"/>
  <c r="C3706" i="1"/>
  <c r="B3706" i="1"/>
  <c r="F3705" i="1"/>
  <c r="C3705" i="1"/>
  <c r="B3705" i="1"/>
  <c r="F3704" i="1"/>
  <c r="C3704" i="1"/>
  <c r="B3704" i="1"/>
  <c r="F3703" i="1"/>
  <c r="C3703" i="1"/>
  <c r="B3703" i="1"/>
  <c r="F3702" i="1"/>
  <c r="C3702" i="1"/>
  <c r="B3702" i="1"/>
  <c r="F3701" i="1"/>
  <c r="C3701" i="1"/>
  <c r="B3701" i="1"/>
  <c r="F3700" i="1"/>
  <c r="C3700" i="1"/>
  <c r="B3700" i="1"/>
  <c r="F3699" i="1"/>
  <c r="C3699" i="1"/>
  <c r="B3699" i="1"/>
  <c r="F3698" i="1"/>
  <c r="C3698" i="1"/>
  <c r="B3698" i="1"/>
  <c r="F3697" i="1"/>
  <c r="C3697" i="1"/>
  <c r="B3697" i="1"/>
  <c r="F3696" i="1"/>
  <c r="C3696" i="1"/>
  <c r="B3696" i="1"/>
  <c r="F3695" i="1"/>
  <c r="C3695" i="1"/>
  <c r="B3695" i="1"/>
  <c r="F3694" i="1"/>
  <c r="C3694" i="1"/>
  <c r="B3694" i="1"/>
  <c r="F3693" i="1"/>
  <c r="C3693" i="1"/>
  <c r="B3693" i="1"/>
  <c r="F3692" i="1"/>
  <c r="C3692" i="1"/>
  <c r="B3692" i="1"/>
  <c r="F3691" i="1"/>
  <c r="C3691" i="1"/>
  <c r="B3691" i="1"/>
  <c r="F3690" i="1"/>
  <c r="C3690" i="1"/>
  <c r="B3690" i="1"/>
  <c r="F3689" i="1"/>
  <c r="C3689" i="1"/>
  <c r="B3689" i="1"/>
  <c r="F3688" i="1"/>
  <c r="C3688" i="1"/>
  <c r="B3688" i="1"/>
  <c r="F3687" i="1"/>
  <c r="C3687" i="1"/>
  <c r="B3687" i="1"/>
  <c r="F3686" i="1"/>
  <c r="C3686" i="1"/>
  <c r="B3686" i="1"/>
  <c r="F3685" i="1"/>
  <c r="C3685" i="1"/>
  <c r="B3685" i="1"/>
  <c r="F3684" i="1"/>
  <c r="C3684" i="1"/>
  <c r="B3684" i="1"/>
  <c r="F3683" i="1"/>
  <c r="C3683" i="1"/>
  <c r="B3683" i="1"/>
  <c r="F3682" i="1"/>
  <c r="C3682" i="1"/>
  <c r="B3682" i="1"/>
  <c r="F3681" i="1"/>
  <c r="C3681" i="1"/>
  <c r="B3681" i="1"/>
  <c r="F3680" i="1"/>
  <c r="C3680" i="1"/>
  <c r="B3680" i="1"/>
  <c r="F3679" i="1"/>
  <c r="C3679" i="1"/>
  <c r="B3679" i="1"/>
  <c r="F3678" i="1"/>
  <c r="C3678" i="1"/>
  <c r="B3678" i="1"/>
  <c r="F3677" i="1"/>
  <c r="C3677" i="1"/>
  <c r="B3677" i="1"/>
  <c r="F3676" i="1"/>
  <c r="C3676" i="1"/>
  <c r="B3676" i="1"/>
  <c r="F3675" i="1"/>
  <c r="C3675" i="1"/>
  <c r="B3675" i="1"/>
  <c r="F3674" i="1"/>
  <c r="C3674" i="1"/>
  <c r="B3674" i="1"/>
  <c r="F3673" i="1"/>
  <c r="C3673" i="1"/>
  <c r="B3673" i="1"/>
  <c r="F3672" i="1"/>
  <c r="C3672" i="1"/>
  <c r="B3672" i="1"/>
  <c r="F3671" i="1"/>
  <c r="C3671" i="1"/>
  <c r="B3671" i="1"/>
  <c r="F3670" i="1"/>
  <c r="C3670" i="1"/>
  <c r="B3670" i="1"/>
  <c r="F3669" i="1"/>
  <c r="C3669" i="1"/>
  <c r="B3669" i="1"/>
  <c r="F3668" i="1"/>
  <c r="C3668" i="1"/>
  <c r="B3668" i="1"/>
  <c r="F3667" i="1"/>
  <c r="C3667" i="1"/>
  <c r="B3667" i="1"/>
  <c r="F3666" i="1"/>
  <c r="C3666" i="1"/>
  <c r="B3666" i="1"/>
  <c r="F3665" i="1"/>
  <c r="C3665" i="1"/>
  <c r="B3665" i="1"/>
  <c r="F3664" i="1"/>
  <c r="C3664" i="1"/>
  <c r="B3664" i="1"/>
  <c r="F3663" i="1"/>
  <c r="C3663" i="1"/>
  <c r="B3663" i="1"/>
  <c r="F3662" i="1"/>
  <c r="C3662" i="1"/>
  <c r="B3662" i="1"/>
  <c r="F3661" i="1"/>
  <c r="C3661" i="1"/>
  <c r="B3661" i="1"/>
  <c r="F3660" i="1"/>
  <c r="C3660" i="1"/>
  <c r="B3660" i="1"/>
  <c r="F3659" i="1"/>
  <c r="C3659" i="1"/>
  <c r="B3659" i="1"/>
  <c r="F3658" i="1"/>
  <c r="C3658" i="1"/>
  <c r="B3658" i="1"/>
  <c r="F3657" i="1"/>
  <c r="C3657" i="1"/>
  <c r="B3657" i="1"/>
  <c r="F3656" i="1"/>
  <c r="C3656" i="1"/>
  <c r="B3656" i="1"/>
  <c r="F3655" i="1"/>
  <c r="C3655" i="1"/>
  <c r="B3655" i="1"/>
  <c r="F3654" i="1"/>
  <c r="C3654" i="1"/>
  <c r="B3654" i="1"/>
  <c r="F3653" i="1"/>
  <c r="C3653" i="1"/>
  <c r="B3653" i="1"/>
  <c r="F3652" i="1"/>
  <c r="C3652" i="1"/>
  <c r="B3652" i="1"/>
  <c r="F3651" i="1"/>
  <c r="C3651" i="1"/>
  <c r="B3651" i="1"/>
  <c r="F3650" i="1"/>
  <c r="C3650" i="1"/>
  <c r="B3650" i="1"/>
  <c r="F3649" i="1"/>
  <c r="C3649" i="1"/>
  <c r="B3649" i="1"/>
  <c r="F3648" i="1"/>
  <c r="C3648" i="1"/>
  <c r="B3648" i="1"/>
  <c r="F3647" i="1"/>
  <c r="C3647" i="1"/>
  <c r="B3647" i="1"/>
  <c r="F3646" i="1"/>
  <c r="C3646" i="1"/>
  <c r="B3646" i="1"/>
  <c r="F3645" i="1"/>
  <c r="C3645" i="1"/>
  <c r="B3645" i="1"/>
  <c r="F3644" i="1"/>
  <c r="C3644" i="1"/>
  <c r="B3644" i="1"/>
  <c r="F3643" i="1"/>
  <c r="C3643" i="1"/>
  <c r="B3643" i="1"/>
  <c r="F3642" i="1"/>
  <c r="C3642" i="1"/>
  <c r="B3642" i="1"/>
  <c r="F3641" i="1"/>
  <c r="C3641" i="1"/>
  <c r="B3641" i="1"/>
  <c r="F3640" i="1"/>
  <c r="C3640" i="1"/>
  <c r="B3640" i="1"/>
  <c r="F3639" i="1"/>
  <c r="C3639" i="1"/>
  <c r="B3639" i="1"/>
  <c r="F3638" i="1"/>
  <c r="C3638" i="1"/>
  <c r="B3638" i="1"/>
  <c r="F3637" i="1"/>
  <c r="C3637" i="1"/>
  <c r="B3637" i="1"/>
  <c r="F3636" i="1"/>
  <c r="C3636" i="1"/>
  <c r="B3636" i="1"/>
  <c r="F3635" i="1"/>
  <c r="C3635" i="1"/>
  <c r="B3635" i="1"/>
  <c r="F3634" i="1"/>
  <c r="C3634" i="1"/>
  <c r="B3634" i="1"/>
  <c r="F3633" i="1"/>
  <c r="C3633" i="1"/>
  <c r="B3633" i="1"/>
  <c r="F3632" i="1"/>
  <c r="C3632" i="1"/>
  <c r="B3632" i="1"/>
  <c r="F3631" i="1"/>
  <c r="C3631" i="1"/>
  <c r="B3631" i="1"/>
  <c r="F3630" i="1"/>
  <c r="C3630" i="1"/>
  <c r="B3630" i="1"/>
  <c r="F3629" i="1"/>
  <c r="C3629" i="1"/>
  <c r="B3629" i="1"/>
  <c r="F3628" i="1"/>
  <c r="C3628" i="1"/>
  <c r="B3628" i="1"/>
  <c r="F3627" i="1"/>
  <c r="C3627" i="1"/>
  <c r="B3627" i="1"/>
  <c r="F3626" i="1"/>
  <c r="C3626" i="1"/>
  <c r="B3626" i="1"/>
  <c r="F3625" i="1"/>
  <c r="C3625" i="1"/>
  <c r="B3625" i="1"/>
  <c r="F3624" i="1"/>
  <c r="C3624" i="1"/>
  <c r="B3624" i="1"/>
  <c r="F3623" i="1"/>
  <c r="C3623" i="1"/>
  <c r="B3623" i="1"/>
  <c r="F3622" i="1"/>
  <c r="C3622" i="1"/>
  <c r="B3622" i="1"/>
  <c r="F3621" i="1"/>
  <c r="C3621" i="1"/>
  <c r="B3621" i="1"/>
  <c r="F3620" i="1"/>
  <c r="C3620" i="1"/>
  <c r="B3620" i="1"/>
  <c r="F3619" i="1"/>
  <c r="C3619" i="1"/>
  <c r="B3619" i="1"/>
  <c r="F3618" i="1"/>
  <c r="C3618" i="1"/>
  <c r="B3618" i="1"/>
  <c r="F3617" i="1"/>
  <c r="C3617" i="1"/>
  <c r="B3617" i="1"/>
  <c r="F3616" i="1"/>
  <c r="C3616" i="1"/>
  <c r="B3616" i="1"/>
  <c r="F3615" i="1"/>
  <c r="C3615" i="1"/>
  <c r="B3615" i="1"/>
  <c r="F3614" i="1"/>
  <c r="C3614" i="1"/>
  <c r="B3614" i="1"/>
  <c r="F3613" i="1"/>
  <c r="C3613" i="1"/>
  <c r="B3613" i="1"/>
  <c r="F3612" i="1"/>
  <c r="C3612" i="1"/>
  <c r="B3612" i="1"/>
  <c r="F3611" i="1"/>
  <c r="C3611" i="1"/>
  <c r="B3611" i="1"/>
  <c r="F3610" i="1"/>
  <c r="C3610" i="1"/>
  <c r="B3610" i="1"/>
  <c r="F3609" i="1"/>
  <c r="C3609" i="1"/>
  <c r="B3609" i="1"/>
  <c r="F3608" i="1"/>
  <c r="C3608" i="1"/>
  <c r="B3608" i="1"/>
  <c r="F3607" i="1"/>
  <c r="C3607" i="1"/>
  <c r="B3607" i="1"/>
  <c r="F3606" i="1"/>
  <c r="C3606" i="1"/>
  <c r="B3606" i="1"/>
  <c r="F3605" i="1"/>
  <c r="C3605" i="1"/>
  <c r="B3605" i="1"/>
  <c r="F3604" i="1"/>
  <c r="C3604" i="1"/>
  <c r="B3604" i="1"/>
  <c r="F3603" i="1"/>
  <c r="C3603" i="1"/>
  <c r="B3603" i="1"/>
  <c r="F3602" i="1"/>
  <c r="C3602" i="1"/>
  <c r="B3602" i="1"/>
  <c r="F3601" i="1"/>
  <c r="C3601" i="1"/>
  <c r="B3601" i="1"/>
  <c r="F3600" i="1"/>
  <c r="C3600" i="1"/>
  <c r="B3600" i="1"/>
  <c r="F3599" i="1"/>
  <c r="C3599" i="1"/>
  <c r="B3599" i="1"/>
  <c r="F3598" i="1"/>
  <c r="C3598" i="1"/>
  <c r="B3598" i="1"/>
  <c r="F3597" i="1"/>
  <c r="C3597" i="1"/>
  <c r="B3597" i="1"/>
  <c r="F3596" i="1"/>
  <c r="C3596" i="1"/>
  <c r="B3596" i="1"/>
  <c r="F3595" i="1"/>
  <c r="C3595" i="1"/>
  <c r="B3595" i="1"/>
  <c r="F3594" i="1"/>
  <c r="C3594" i="1"/>
  <c r="B3594" i="1"/>
  <c r="F3593" i="1"/>
  <c r="C3593" i="1"/>
  <c r="B3593" i="1"/>
  <c r="F3592" i="1"/>
  <c r="C3592" i="1"/>
  <c r="B3592" i="1"/>
  <c r="F3591" i="1"/>
  <c r="C3591" i="1"/>
  <c r="B3591" i="1"/>
  <c r="F3590" i="1"/>
  <c r="C3590" i="1"/>
  <c r="B3590" i="1"/>
  <c r="F3589" i="1"/>
  <c r="C3589" i="1"/>
  <c r="B3589" i="1"/>
  <c r="F3588" i="1"/>
  <c r="C3588" i="1"/>
  <c r="B3588" i="1"/>
  <c r="F3587" i="1"/>
  <c r="C3587" i="1"/>
  <c r="B3587" i="1"/>
  <c r="F3586" i="1"/>
  <c r="C3586" i="1"/>
  <c r="B3586" i="1"/>
  <c r="F3585" i="1"/>
  <c r="C3585" i="1"/>
  <c r="B3585" i="1"/>
  <c r="F3584" i="1"/>
  <c r="C3584" i="1"/>
  <c r="B3584" i="1"/>
  <c r="F3583" i="1"/>
  <c r="C3583" i="1"/>
  <c r="B3583" i="1"/>
  <c r="F3582" i="1"/>
  <c r="C3582" i="1"/>
  <c r="B3582" i="1"/>
  <c r="F3581" i="1"/>
  <c r="C3581" i="1"/>
  <c r="B3581" i="1"/>
  <c r="F3580" i="1"/>
  <c r="C3580" i="1"/>
  <c r="B3580" i="1"/>
  <c r="F3579" i="1"/>
  <c r="C3579" i="1"/>
  <c r="B3579" i="1"/>
  <c r="F3578" i="1"/>
  <c r="C3578" i="1"/>
  <c r="B3578" i="1"/>
  <c r="F3577" i="1"/>
  <c r="C3577" i="1"/>
  <c r="B3577" i="1"/>
  <c r="F3576" i="1"/>
  <c r="C3576" i="1"/>
  <c r="B3576" i="1"/>
  <c r="F3575" i="1"/>
  <c r="C3575" i="1"/>
  <c r="B3575" i="1"/>
  <c r="F3574" i="1"/>
  <c r="C3574" i="1"/>
  <c r="B3574" i="1"/>
  <c r="F3573" i="1"/>
  <c r="C3573" i="1"/>
  <c r="B3573" i="1"/>
  <c r="F3572" i="1"/>
  <c r="C3572" i="1"/>
  <c r="B3572" i="1"/>
  <c r="F3571" i="1"/>
  <c r="C3571" i="1"/>
  <c r="B3571" i="1"/>
  <c r="F3570" i="1"/>
  <c r="C3570" i="1"/>
  <c r="B3570" i="1"/>
  <c r="F3569" i="1"/>
  <c r="C3569" i="1"/>
  <c r="B3569" i="1"/>
  <c r="F3568" i="1"/>
  <c r="C3568" i="1"/>
  <c r="B3568" i="1"/>
  <c r="F3567" i="1"/>
  <c r="C3567" i="1"/>
  <c r="B3567" i="1"/>
  <c r="F3566" i="1"/>
  <c r="C3566" i="1"/>
  <c r="B3566" i="1"/>
  <c r="F3565" i="1"/>
  <c r="C3565" i="1"/>
  <c r="B3565" i="1"/>
  <c r="F3564" i="1"/>
  <c r="C3564" i="1"/>
  <c r="B3564" i="1"/>
  <c r="F3563" i="1"/>
  <c r="C3563" i="1"/>
  <c r="B3563" i="1"/>
  <c r="F3562" i="1"/>
  <c r="C3562" i="1"/>
  <c r="B3562" i="1"/>
  <c r="F3561" i="1"/>
  <c r="C3561" i="1"/>
  <c r="B3561" i="1"/>
  <c r="F3560" i="1"/>
  <c r="C3560" i="1"/>
  <c r="B3560" i="1"/>
  <c r="F3559" i="1"/>
  <c r="C3559" i="1"/>
  <c r="B3559" i="1"/>
  <c r="F3558" i="1"/>
  <c r="C3558" i="1"/>
  <c r="B3558" i="1"/>
  <c r="F3557" i="1"/>
  <c r="C3557" i="1"/>
  <c r="B3557" i="1"/>
  <c r="F3556" i="1"/>
  <c r="C3556" i="1"/>
  <c r="B3556" i="1"/>
  <c r="F3555" i="1"/>
  <c r="C3555" i="1"/>
  <c r="B3555" i="1"/>
  <c r="F3554" i="1"/>
  <c r="C3554" i="1"/>
  <c r="B3554" i="1"/>
  <c r="F3553" i="1"/>
  <c r="C3553" i="1"/>
  <c r="B3553" i="1"/>
  <c r="F3552" i="1"/>
  <c r="C3552" i="1"/>
  <c r="B3552" i="1"/>
  <c r="F3551" i="1"/>
  <c r="C3551" i="1"/>
  <c r="B3551" i="1"/>
  <c r="F3550" i="1"/>
  <c r="C3550" i="1"/>
  <c r="B3550" i="1"/>
  <c r="F3549" i="1"/>
  <c r="C3549" i="1"/>
  <c r="B3549" i="1"/>
  <c r="F3548" i="1"/>
  <c r="C3548" i="1"/>
  <c r="B3548" i="1"/>
  <c r="F3547" i="1"/>
  <c r="C3547" i="1"/>
  <c r="B3547" i="1"/>
  <c r="F3546" i="1"/>
  <c r="C3546" i="1"/>
  <c r="B3546" i="1"/>
  <c r="F3545" i="1"/>
  <c r="C3545" i="1"/>
  <c r="B3545" i="1"/>
  <c r="F3544" i="1"/>
  <c r="C3544" i="1"/>
  <c r="B3544" i="1"/>
  <c r="F3543" i="1"/>
  <c r="C3543" i="1"/>
  <c r="B3543" i="1"/>
  <c r="F3542" i="1"/>
  <c r="C3542" i="1"/>
  <c r="B3542" i="1"/>
  <c r="F3541" i="1"/>
  <c r="C3541" i="1"/>
  <c r="B3541" i="1"/>
  <c r="F3540" i="1"/>
  <c r="C3540" i="1"/>
  <c r="B3540" i="1"/>
  <c r="F3539" i="1"/>
  <c r="C3539" i="1"/>
  <c r="B3539" i="1"/>
  <c r="F3538" i="1"/>
  <c r="C3538" i="1"/>
  <c r="B3538" i="1"/>
  <c r="F3537" i="1"/>
  <c r="C3537" i="1"/>
  <c r="B3537" i="1"/>
  <c r="F3536" i="1"/>
  <c r="C3536" i="1"/>
  <c r="B3536" i="1"/>
  <c r="F3535" i="1"/>
  <c r="C3535" i="1"/>
  <c r="B3535" i="1"/>
  <c r="F3534" i="1"/>
  <c r="C3534" i="1"/>
  <c r="B3534" i="1"/>
  <c r="F3533" i="1"/>
  <c r="C3533" i="1"/>
  <c r="B3533" i="1"/>
  <c r="F3532" i="1"/>
  <c r="C3532" i="1"/>
  <c r="B3532" i="1"/>
  <c r="F3531" i="1"/>
  <c r="C3531" i="1"/>
  <c r="B3531" i="1"/>
  <c r="F3530" i="1"/>
  <c r="C3530" i="1"/>
  <c r="B3530" i="1"/>
  <c r="F3529" i="1"/>
  <c r="C3529" i="1"/>
  <c r="B3529" i="1"/>
  <c r="F3528" i="1"/>
  <c r="C3528" i="1"/>
  <c r="B3528" i="1"/>
  <c r="F3527" i="1"/>
  <c r="C3527" i="1"/>
  <c r="B3527" i="1"/>
  <c r="F3526" i="1"/>
  <c r="C3526" i="1"/>
  <c r="B3526" i="1"/>
  <c r="F3525" i="1"/>
  <c r="C3525" i="1"/>
  <c r="B3525" i="1"/>
  <c r="F3524" i="1"/>
  <c r="C3524" i="1"/>
  <c r="B3524" i="1"/>
  <c r="F3523" i="1"/>
  <c r="C3523" i="1"/>
  <c r="B3523" i="1"/>
  <c r="F3522" i="1"/>
  <c r="C3522" i="1"/>
  <c r="B3522" i="1"/>
  <c r="F3521" i="1"/>
  <c r="C3521" i="1"/>
  <c r="B3521" i="1"/>
  <c r="F3520" i="1"/>
  <c r="C3520" i="1"/>
  <c r="B3520" i="1"/>
  <c r="F3519" i="1"/>
  <c r="C3519" i="1"/>
  <c r="B3519" i="1"/>
  <c r="F3518" i="1"/>
  <c r="C3518" i="1"/>
  <c r="B3518" i="1"/>
  <c r="F3517" i="1"/>
  <c r="C3517" i="1"/>
  <c r="B3517" i="1"/>
  <c r="F3516" i="1"/>
  <c r="C3516" i="1"/>
  <c r="B3516" i="1"/>
  <c r="F3515" i="1"/>
  <c r="C3515" i="1"/>
  <c r="B3515" i="1"/>
  <c r="F3514" i="1"/>
  <c r="C3514" i="1"/>
  <c r="B3514" i="1"/>
  <c r="F3513" i="1"/>
  <c r="C3513" i="1"/>
  <c r="B3513" i="1"/>
  <c r="F3512" i="1"/>
  <c r="C3512" i="1"/>
  <c r="B3512" i="1"/>
  <c r="F3511" i="1"/>
  <c r="C3511" i="1"/>
  <c r="B3511" i="1"/>
  <c r="F3510" i="1"/>
  <c r="C3510" i="1"/>
  <c r="B3510" i="1"/>
  <c r="F3509" i="1"/>
  <c r="C3509" i="1"/>
  <c r="B3509" i="1"/>
  <c r="F3508" i="1"/>
  <c r="C3508" i="1"/>
  <c r="B3508" i="1"/>
  <c r="F3507" i="1"/>
  <c r="C3507" i="1"/>
  <c r="B3507" i="1"/>
  <c r="F3506" i="1"/>
  <c r="C3506" i="1"/>
  <c r="B3506" i="1"/>
  <c r="F3505" i="1"/>
  <c r="C3505" i="1"/>
  <c r="B3505" i="1"/>
  <c r="F3504" i="1"/>
  <c r="C3504" i="1"/>
  <c r="B3504" i="1"/>
  <c r="F3503" i="1"/>
  <c r="C3503" i="1"/>
  <c r="B3503" i="1"/>
  <c r="F3502" i="1"/>
  <c r="C3502" i="1"/>
  <c r="B3502" i="1"/>
  <c r="F3501" i="1"/>
  <c r="C3501" i="1"/>
  <c r="B3501" i="1"/>
  <c r="F3500" i="1"/>
  <c r="C3500" i="1"/>
  <c r="B3500" i="1"/>
  <c r="F3499" i="1"/>
  <c r="C3499" i="1"/>
  <c r="B3499" i="1"/>
  <c r="F3498" i="1"/>
  <c r="C3498" i="1"/>
  <c r="B3498" i="1"/>
  <c r="F3497" i="1"/>
  <c r="C3497" i="1"/>
  <c r="B3497" i="1"/>
  <c r="F3496" i="1"/>
  <c r="C3496" i="1"/>
  <c r="B3496" i="1"/>
  <c r="F3495" i="1"/>
  <c r="C3495" i="1"/>
  <c r="B3495" i="1"/>
  <c r="F3494" i="1"/>
  <c r="C3494" i="1"/>
  <c r="B3494" i="1"/>
  <c r="F3493" i="1"/>
  <c r="C3493" i="1"/>
  <c r="B3493" i="1"/>
  <c r="F3492" i="1"/>
  <c r="C3492" i="1"/>
  <c r="B3492" i="1"/>
  <c r="F3491" i="1"/>
  <c r="C3491" i="1"/>
  <c r="B3491" i="1"/>
  <c r="F3490" i="1"/>
  <c r="C3490" i="1"/>
  <c r="B3490" i="1"/>
  <c r="F3489" i="1"/>
  <c r="C3489" i="1"/>
  <c r="B3489" i="1"/>
  <c r="F3488" i="1"/>
  <c r="C3488" i="1"/>
  <c r="B3488" i="1"/>
  <c r="F3487" i="1"/>
  <c r="C3487" i="1"/>
  <c r="B3487" i="1"/>
  <c r="F3486" i="1"/>
  <c r="C3486" i="1"/>
  <c r="B3486" i="1"/>
  <c r="F3485" i="1"/>
  <c r="C3485" i="1"/>
  <c r="B3485" i="1"/>
  <c r="F3484" i="1"/>
  <c r="C3484" i="1"/>
  <c r="B3484" i="1"/>
  <c r="F3483" i="1"/>
  <c r="C3483" i="1"/>
  <c r="B3483" i="1"/>
  <c r="F3482" i="1"/>
  <c r="C3482" i="1"/>
  <c r="B3482" i="1"/>
  <c r="F3481" i="1"/>
  <c r="C3481" i="1"/>
  <c r="B3481" i="1"/>
  <c r="F3480" i="1"/>
  <c r="C3480" i="1"/>
  <c r="B3480" i="1"/>
  <c r="F3479" i="1"/>
  <c r="C3479" i="1"/>
  <c r="B3479" i="1"/>
  <c r="F3478" i="1"/>
  <c r="C3478" i="1"/>
  <c r="B3478" i="1"/>
  <c r="F3477" i="1"/>
  <c r="C3477" i="1"/>
  <c r="B3477" i="1"/>
  <c r="F3476" i="1"/>
  <c r="C3476" i="1"/>
  <c r="B3476" i="1"/>
  <c r="F3475" i="1"/>
  <c r="C3475" i="1"/>
  <c r="B3475" i="1"/>
  <c r="F3474" i="1"/>
  <c r="C3474" i="1"/>
  <c r="B3474" i="1"/>
  <c r="F3473" i="1"/>
  <c r="C3473" i="1"/>
  <c r="B3473" i="1"/>
  <c r="F3472" i="1"/>
  <c r="C3472" i="1"/>
  <c r="B3472" i="1"/>
  <c r="F3471" i="1"/>
  <c r="C3471" i="1"/>
  <c r="B3471" i="1"/>
  <c r="F3470" i="1"/>
  <c r="C3470" i="1"/>
  <c r="B3470" i="1"/>
  <c r="F3469" i="1"/>
  <c r="C3469" i="1"/>
  <c r="B3469" i="1"/>
  <c r="F3468" i="1"/>
  <c r="C3468" i="1"/>
  <c r="B3468" i="1"/>
  <c r="F3467" i="1"/>
  <c r="C3467" i="1"/>
  <c r="B3467" i="1"/>
  <c r="F3466" i="1"/>
  <c r="C3466" i="1"/>
  <c r="B3466" i="1"/>
  <c r="F3465" i="1"/>
  <c r="C3465" i="1"/>
  <c r="B3465" i="1"/>
  <c r="F3464" i="1"/>
  <c r="C3464" i="1"/>
  <c r="B3464" i="1"/>
  <c r="F3463" i="1"/>
  <c r="C3463" i="1"/>
  <c r="B3463" i="1"/>
  <c r="F3462" i="1"/>
  <c r="C3462" i="1"/>
  <c r="B3462" i="1"/>
  <c r="F3461" i="1"/>
  <c r="C3461" i="1"/>
  <c r="B3461" i="1"/>
  <c r="F3460" i="1"/>
  <c r="C3460" i="1"/>
  <c r="B3460" i="1"/>
  <c r="F3459" i="1"/>
  <c r="C3459" i="1"/>
  <c r="B3459" i="1"/>
  <c r="F3458" i="1"/>
  <c r="C3458" i="1"/>
  <c r="B3458" i="1"/>
  <c r="F3457" i="1"/>
  <c r="C3457" i="1"/>
  <c r="B3457" i="1"/>
  <c r="F3456" i="1"/>
  <c r="C3456" i="1"/>
  <c r="B3456" i="1"/>
  <c r="F3455" i="1"/>
  <c r="C3455" i="1"/>
  <c r="B3455" i="1"/>
  <c r="F3454" i="1"/>
  <c r="C3454" i="1"/>
  <c r="B3454" i="1"/>
  <c r="F3453" i="1"/>
  <c r="C3453" i="1"/>
  <c r="B3453" i="1"/>
  <c r="F3452" i="1"/>
  <c r="C3452" i="1"/>
  <c r="B3452" i="1"/>
  <c r="F3451" i="1"/>
  <c r="C3451" i="1"/>
  <c r="B3451" i="1"/>
  <c r="F3450" i="1"/>
  <c r="C3450" i="1"/>
  <c r="B3450" i="1"/>
  <c r="F3449" i="1"/>
  <c r="C3449" i="1"/>
  <c r="B3449" i="1"/>
  <c r="F3448" i="1"/>
  <c r="C3448" i="1"/>
  <c r="B3448" i="1"/>
  <c r="F3447" i="1"/>
  <c r="C3447" i="1"/>
  <c r="B3447" i="1"/>
  <c r="F3446" i="1"/>
  <c r="C3446" i="1"/>
  <c r="B3446" i="1"/>
  <c r="F3445" i="1"/>
  <c r="C3445" i="1"/>
  <c r="B3445" i="1"/>
  <c r="F3444" i="1"/>
  <c r="C3444" i="1"/>
  <c r="B3444" i="1"/>
  <c r="F3443" i="1"/>
  <c r="C3443" i="1"/>
  <c r="B3443" i="1"/>
  <c r="F3442" i="1"/>
  <c r="C3442" i="1"/>
  <c r="B3442" i="1"/>
  <c r="F3441" i="1"/>
  <c r="C3441" i="1"/>
  <c r="B3441" i="1"/>
  <c r="F3440" i="1"/>
  <c r="C3440" i="1"/>
  <c r="B3440" i="1"/>
  <c r="F3439" i="1"/>
  <c r="C3439" i="1"/>
  <c r="B3439" i="1"/>
  <c r="F3438" i="1"/>
  <c r="C3438" i="1"/>
  <c r="B3438" i="1"/>
  <c r="F3437" i="1"/>
  <c r="C3437" i="1"/>
  <c r="B3437" i="1"/>
  <c r="F3436" i="1"/>
  <c r="C3436" i="1"/>
  <c r="B3436" i="1"/>
  <c r="F3435" i="1"/>
  <c r="C3435" i="1"/>
  <c r="B3435" i="1"/>
  <c r="F3434" i="1"/>
  <c r="C3434" i="1"/>
  <c r="B3434" i="1"/>
  <c r="F3433" i="1"/>
  <c r="C3433" i="1"/>
  <c r="B3433" i="1"/>
  <c r="F3432" i="1"/>
  <c r="C3432" i="1"/>
  <c r="B3432" i="1"/>
  <c r="F3431" i="1"/>
  <c r="C3431" i="1"/>
  <c r="B3431" i="1"/>
  <c r="F3430" i="1"/>
  <c r="C3430" i="1"/>
  <c r="B3430" i="1"/>
  <c r="F3429" i="1"/>
  <c r="C3429" i="1"/>
  <c r="B3429" i="1"/>
  <c r="F3428" i="1"/>
  <c r="C3428" i="1"/>
  <c r="B3428" i="1"/>
  <c r="F3427" i="1"/>
  <c r="C3427" i="1"/>
  <c r="B3427" i="1"/>
  <c r="F3426" i="1"/>
  <c r="C3426" i="1"/>
  <c r="B3426" i="1"/>
  <c r="F3425" i="1"/>
  <c r="C3425" i="1"/>
  <c r="B3425" i="1"/>
  <c r="F3424" i="1"/>
  <c r="C3424" i="1"/>
  <c r="B3424" i="1"/>
  <c r="F3423" i="1"/>
  <c r="C3423" i="1"/>
  <c r="B3423" i="1"/>
  <c r="F3422" i="1"/>
  <c r="C3422" i="1"/>
  <c r="B3422" i="1"/>
  <c r="F3421" i="1"/>
  <c r="C3421" i="1"/>
  <c r="B3421" i="1"/>
  <c r="F3420" i="1"/>
  <c r="C3420" i="1"/>
  <c r="B3420" i="1"/>
  <c r="F3419" i="1"/>
  <c r="C3419" i="1"/>
  <c r="B3419" i="1"/>
  <c r="F3418" i="1"/>
  <c r="C3418" i="1"/>
  <c r="B3418" i="1"/>
  <c r="F3417" i="1"/>
  <c r="C3417" i="1"/>
  <c r="B3417" i="1"/>
  <c r="F3416" i="1"/>
  <c r="C3416" i="1"/>
  <c r="B3416" i="1"/>
  <c r="F3415" i="1"/>
  <c r="C3415" i="1"/>
  <c r="B3415" i="1"/>
  <c r="F3414" i="1"/>
  <c r="C3414" i="1"/>
  <c r="B3414" i="1"/>
  <c r="F3413" i="1"/>
  <c r="C3413" i="1"/>
  <c r="B3413" i="1"/>
  <c r="F3412" i="1"/>
  <c r="C3412" i="1"/>
  <c r="B3412" i="1"/>
  <c r="F3411" i="1"/>
  <c r="C3411" i="1"/>
  <c r="B3411" i="1"/>
  <c r="F3410" i="1"/>
  <c r="C3410" i="1"/>
  <c r="B3410" i="1"/>
  <c r="F3409" i="1"/>
  <c r="C3409" i="1"/>
  <c r="B3409" i="1"/>
  <c r="F3408" i="1"/>
  <c r="C3408" i="1"/>
  <c r="B3408" i="1"/>
  <c r="F3407" i="1"/>
  <c r="C3407" i="1"/>
  <c r="B3407" i="1"/>
  <c r="F3406" i="1"/>
  <c r="C3406" i="1"/>
  <c r="B3406" i="1"/>
  <c r="F3405" i="1"/>
  <c r="C3405" i="1"/>
  <c r="B3405" i="1"/>
  <c r="F3404" i="1"/>
  <c r="C3404" i="1"/>
  <c r="B3404" i="1"/>
  <c r="F3403" i="1"/>
  <c r="C3403" i="1"/>
  <c r="B3403" i="1"/>
  <c r="F3402" i="1"/>
  <c r="C3402" i="1"/>
  <c r="B3402" i="1"/>
  <c r="F3401" i="1"/>
  <c r="C3401" i="1"/>
  <c r="B3401" i="1"/>
  <c r="F3400" i="1"/>
  <c r="C3400" i="1"/>
  <c r="B3400" i="1"/>
  <c r="F3399" i="1"/>
  <c r="C3399" i="1"/>
  <c r="B3399" i="1"/>
  <c r="F3398" i="1"/>
  <c r="C3398" i="1"/>
  <c r="B3398" i="1"/>
  <c r="F3397" i="1"/>
  <c r="C3397" i="1"/>
  <c r="B3397" i="1"/>
  <c r="F3396" i="1"/>
  <c r="C3396" i="1"/>
  <c r="B3396" i="1"/>
  <c r="F3395" i="1"/>
  <c r="C3395" i="1"/>
  <c r="B3395" i="1"/>
  <c r="F3394" i="1"/>
  <c r="C3394" i="1"/>
  <c r="B3394" i="1"/>
  <c r="F3393" i="1"/>
  <c r="C3393" i="1"/>
  <c r="B3393" i="1"/>
  <c r="F3392" i="1"/>
  <c r="C3392" i="1"/>
  <c r="B3392" i="1"/>
  <c r="F3391" i="1"/>
  <c r="C3391" i="1"/>
  <c r="B3391" i="1"/>
  <c r="F3390" i="1"/>
  <c r="C3390" i="1"/>
  <c r="B3390" i="1"/>
  <c r="F3389" i="1"/>
  <c r="C3389" i="1"/>
  <c r="B3389" i="1"/>
  <c r="F3388" i="1"/>
  <c r="C3388" i="1"/>
  <c r="B3388" i="1"/>
  <c r="F3387" i="1"/>
  <c r="C3387" i="1"/>
  <c r="B3387" i="1"/>
  <c r="F3386" i="1"/>
  <c r="C3386" i="1"/>
  <c r="B3386" i="1"/>
  <c r="F3385" i="1"/>
  <c r="C3385" i="1"/>
  <c r="B3385" i="1"/>
  <c r="F3384" i="1"/>
  <c r="C3384" i="1"/>
  <c r="B3384" i="1"/>
  <c r="F3383" i="1"/>
  <c r="C3383" i="1"/>
  <c r="B3383" i="1"/>
  <c r="F3382" i="1"/>
  <c r="C3382" i="1"/>
  <c r="B3382" i="1"/>
  <c r="F3381" i="1"/>
  <c r="C3381" i="1"/>
  <c r="B3381" i="1"/>
  <c r="F3380" i="1"/>
  <c r="C3380" i="1"/>
  <c r="B3380" i="1"/>
  <c r="F3379" i="1"/>
  <c r="C3379" i="1"/>
  <c r="B3379" i="1"/>
  <c r="F3378" i="1"/>
  <c r="C3378" i="1"/>
  <c r="B3378" i="1"/>
  <c r="F3377" i="1"/>
  <c r="C3377" i="1"/>
  <c r="B3377" i="1"/>
  <c r="F3376" i="1"/>
  <c r="C3376" i="1"/>
  <c r="B3376" i="1"/>
  <c r="F3375" i="1"/>
  <c r="C3375" i="1"/>
  <c r="B3375" i="1"/>
  <c r="F3374" i="1"/>
  <c r="C3374" i="1"/>
  <c r="B3374" i="1"/>
  <c r="F3373" i="1"/>
  <c r="C3373" i="1"/>
  <c r="B3373" i="1"/>
  <c r="F3372" i="1"/>
  <c r="C3372" i="1"/>
  <c r="B3372" i="1"/>
  <c r="F3371" i="1"/>
  <c r="C3371" i="1"/>
  <c r="B3371" i="1"/>
  <c r="F3370" i="1"/>
  <c r="C3370" i="1"/>
  <c r="B3370" i="1"/>
  <c r="F3369" i="1"/>
  <c r="C3369" i="1"/>
  <c r="B3369" i="1"/>
  <c r="F3368" i="1"/>
  <c r="C3368" i="1"/>
  <c r="B3368" i="1"/>
  <c r="F3367" i="1"/>
  <c r="C3367" i="1"/>
  <c r="B3367" i="1"/>
  <c r="F3366" i="1"/>
  <c r="C3366" i="1"/>
  <c r="B3366" i="1"/>
  <c r="F3365" i="1"/>
  <c r="C3365" i="1"/>
  <c r="B3365" i="1"/>
  <c r="F3364" i="1"/>
  <c r="C3364" i="1"/>
  <c r="B3364" i="1"/>
  <c r="F3363" i="1"/>
  <c r="C3363" i="1"/>
  <c r="B3363" i="1"/>
  <c r="F3362" i="1"/>
  <c r="C3362" i="1"/>
  <c r="B3362" i="1"/>
  <c r="F3361" i="1"/>
  <c r="C3361" i="1"/>
  <c r="B3361" i="1"/>
  <c r="F3360" i="1"/>
  <c r="C3360" i="1"/>
  <c r="B3360" i="1"/>
  <c r="F3359" i="1"/>
  <c r="C3359" i="1"/>
  <c r="B3359" i="1"/>
  <c r="F3358" i="1"/>
  <c r="C3358" i="1"/>
  <c r="B3358" i="1"/>
  <c r="F3357" i="1"/>
  <c r="C3357" i="1"/>
  <c r="B3357" i="1"/>
  <c r="F3356" i="1"/>
  <c r="C3356" i="1"/>
  <c r="B3356" i="1"/>
  <c r="F3355" i="1"/>
  <c r="C3355" i="1"/>
  <c r="B3355" i="1"/>
  <c r="F3354" i="1"/>
  <c r="C3354" i="1"/>
  <c r="B3354" i="1"/>
  <c r="F3353" i="1"/>
  <c r="C3353" i="1"/>
  <c r="B3353" i="1"/>
  <c r="F3352" i="1"/>
  <c r="C3352" i="1"/>
  <c r="B3352" i="1"/>
  <c r="F3351" i="1"/>
  <c r="C3351" i="1"/>
  <c r="B3351" i="1"/>
  <c r="F3350" i="1"/>
  <c r="C3350" i="1"/>
  <c r="B3350" i="1"/>
  <c r="F3349" i="1"/>
  <c r="C3349" i="1"/>
  <c r="B3349" i="1"/>
  <c r="F3348" i="1"/>
  <c r="C3348" i="1"/>
  <c r="B3348" i="1"/>
  <c r="F3347" i="1"/>
  <c r="C3347" i="1"/>
  <c r="B3347" i="1"/>
  <c r="F3346" i="1"/>
  <c r="C3346" i="1"/>
  <c r="B3346" i="1"/>
  <c r="F3345" i="1"/>
  <c r="C3345" i="1"/>
  <c r="B3345" i="1"/>
  <c r="F3344" i="1"/>
  <c r="C3344" i="1"/>
  <c r="B3344" i="1"/>
  <c r="F3343" i="1"/>
  <c r="C3343" i="1"/>
  <c r="B3343" i="1"/>
  <c r="F3342" i="1"/>
  <c r="C3342" i="1"/>
  <c r="B3342" i="1"/>
  <c r="F3341" i="1"/>
  <c r="C3341" i="1"/>
  <c r="B3341" i="1"/>
  <c r="F3340" i="1"/>
  <c r="C3340" i="1"/>
  <c r="B3340" i="1"/>
  <c r="F3339" i="1"/>
  <c r="C3339" i="1"/>
  <c r="B3339" i="1"/>
  <c r="F3338" i="1"/>
  <c r="C3338" i="1"/>
  <c r="B3338" i="1"/>
  <c r="F3337" i="1"/>
  <c r="C3337" i="1"/>
  <c r="B3337" i="1"/>
  <c r="F3336" i="1"/>
  <c r="C3336" i="1"/>
  <c r="B3336" i="1"/>
  <c r="F3335" i="1"/>
  <c r="C3335" i="1"/>
  <c r="B3335" i="1"/>
  <c r="F3334" i="1"/>
  <c r="C3334" i="1"/>
  <c r="B3334" i="1"/>
  <c r="F3333" i="1"/>
  <c r="C3333" i="1"/>
  <c r="B3333" i="1"/>
  <c r="F3332" i="1"/>
  <c r="C3332" i="1"/>
  <c r="B3332" i="1"/>
  <c r="F3331" i="1"/>
  <c r="C3331" i="1"/>
  <c r="B3331" i="1"/>
  <c r="F3330" i="1"/>
  <c r="C3330" i="1"/>
  <c r="B3330" i="1"/>
  <c r="F3329" i="1"/>
  <c r="C3329" i="1"/>
  <c r="B3329" i="1"/>
  <c r="F3328" i="1"/>
  <c r="C3328" i="1"/>
  <c r="B3328" i="1"/>
  <c r="F3327" i="1"/>
  <c r="C3327" i="1"/>
  <c r="B3327" i="1"/>
  <c r="F3326" i="1"/>
  <c r="C3326" i="1"/>
  <c r="B3326" i="1"/>
  <c r="F3325" i="1"/>
  <c r="C3325" i="1"/>
  <c r="B3325" i="1"/>
  <c r="F3324" i="1"/>
  <c r="C3324" i="1"/>
  <c r="B3324" i="1"/>
  <c r="F3323" i="1"/>
  <c r="C3323" i="1"/>
  <c r="B3323" i="1"/>
  <c r="F3322" i="1"/>
  <c r="C3322" i="1"/>
  <c r="B3322" i="1"/>
  <c r="F3321" i="1"/>
  <c r="C3321" i="1"/>
  <c r="B3321" i="1"/>
  <c r="F3320" i="1"/>
  <c r="C3320" i="1"/>
  <c r="B3320" i="1"/>
  <c r="F3319" i="1"/>
  <c r="C3319" i="1"/>
  <c r="B3319" i="1"/>
  <c r="F3318" i="1"/>
  <c r="C3318" i="1"/>
  <c r="B3318" i="1"/>
  <c r="F3317" i="1"/>
  <c r="C3317" i="1"/>
  <c r="B3317" i="1"/>
  <c r="F3316" i="1"/>
  <c r="C3316" i="1"/>
  <c r="B3316" i="1"/>
  <c r="F3315" i="1"/>
  <c r="C3315" i="1"/>
  <c r="B3315" i="1"/>
  <c r="F3314" i="1"/>
  <c r="C3314" i="1"/>
  <c r="B3314" i="1"/>
  <c r="F3313" i="1"/>
  <c r="C3313" i="1"/>
  <c r="B3313" i="1"/>
  <c r="F3312" i="1"/>
  <c r="C3312" i="1"/>
  <c r="B3312" i="1"/>
  <c r="F3311" i="1"/>
  <c r="C3311" i="1"/>
  <c r="B3311" i="1"/>
  <c r="F3310" i="1"/>
  <c r="C3310" i="1"/>
  <c r="B3310" i="1"/>
  <c r="F3309" i="1"/>
  <c r="C3309" i="1"/>
  <c r="B3309" i="1"/>
  <c r="F3308" i="1"/>
  <c r="C3308" i="1"/>
  <c r="B3308" i="1"/>
  <c r="F3307" i="1"/>
  <c r="C3307" i="1"/>
  <c r="B3307" i="1"/>
  <c r="F3306" i="1"/>
  <c r="C3306" i="1"/>
  <c r="B3306" i="1"/>
  <c r="F3305" i="1"/>
  <c r="C3305" i="1"/>
  <c r="B3305" i="1"/>
  <c r="F3304" i="1"/>
  <c r="C3304" i="1"/>
  <c r="B3304" i="1"/>
  <c r="F3303" i="1"/>
  <c r="C3303" i="1"/>
  <c r="B3303" i="1"/>
  <c r="F3302" i="1"/>
  <c r="C3302" i="1"/>
  <c r="B3302" i="1"/>
  <c r="F3301" i="1"/>
  <c r="C3301" i="1"/>
  <c r="B3301" i="1"/>
  <c r="F3300" i="1"/>
  <c r="C3300" i="1"/>
  <c r="B3300" i="1"/>
  <c r="F3299" i="1"/>
  <c r="C3299" i="1"/>
  <c r="B3299" i="1"/>
  <c r="F3298" i="1"/>
  <c r="C3298" i="1"/>
  <c r="B3298" i="1"/>
  <c r="F3297" i="1"/>
  <c r="C3297" i="1"/>
  <c r="B3297" i="1"/>
  <c r="F3296" i="1"/>
  <c r="C3296" i="1"/>
  <c r="B3296" i="1"/>
  <c r="F3295" i="1"/>
  <c r="C3295" i="1"/>
  <c r="B3295" i="1"/>
  <c r="F3294" i="1"/>
  <c r="C3294" i="1"/>
  <c r="B3294" i="1"/>
  <c r="F3293" i="1"/>
  <c r="C3293" i="1"/>
  <c r="B3293" i="1"/>
  <c r="F3292" i="1"/>
  <c r="C3292" i="1"/>
  <c r="B3292" i="1"/>
  <c r="F3291" i="1"/>
  <c r="C3291" i="1"/>
  <c r="B3291" i="1"/>
  <c r="F3290" i="1"/>
  <c r="C3290" i="1"/>
  <c r="B3290" i="1"/>
  <c r="F3289" i="1"/>
  <c r="C3289" i="1"/>
  <c r="B3289" i="1"/>
  <c r="F3288" i="1"/>
  <c r="C3288" i="1"/>
  <c r="B3288" i="1"/>
  <c r="F3287" i="1"/>
  <c r="C3287" i="1"/>
  <c r="B3287" i="1"/>
  <c r="F3286" i="1"/>
  <c r="C3286" i="1"/>
  <c r="B3286" i="1"/>
  <c r="F3285" i="1"/>
  <c r="C3285" i="1"/>
  <c r="B3285" i="1"/>
  <c r="F3284" i="1"/>
  <c r="C3284" i="1"/>
  <c r="B3284" i="1"/>
  <c r="F3283" i="1"/>
  <c r="C3283" i="1"/>
  <c r="B3283" i="1"/>
  <c r="F3282" i="1"/>
  <c r="C3282" i="1"/>
  <c r="B3282" i="1"/>
  <c r="F3281" i="1"/>
  <c r="C3281" i="1"/>
  <c r="B3281" i="1"/>
  <c r="F3280" i="1"/>
  <c r="C3280" i="1"/>
  <c r="B3280" i="1"/>
  <c r="F3279" i="1"/>
  <c r="C3279" i="1"/>
  <c r="B3279" i="1"/>
  <c r="F3278" i="1"/>
  <c r="C3278" i="1"/>
  <c r="B3278" i="1"/>
  <c r="F3277" i="1"/>
  <c r="C3277" i="1"/>
  <c r="B3277" i="1"/>
  <c r="F3276" i="1"/>
  <c r="C3276" i="1"/>
  <c r="B3276" i="1"/>
  <c r="F3275" i="1"/>
  <c r="C3275" i="1"/>
  <c r="B3275" i="1"/>
  <c r="F3274" i="1"/>
  <c r="C3274" i="1"/>
  <c r="B3274" i="1"/>
  <c r="F3273" i="1"/>
  <c r="C3273" i="1"/>
  <c r="B3273" i="1"/>
  <c r="F3272" i="1"/>
  <c r="C3272" i="1"/>
  <c r="B3272" i="1"/>
  <c r="F3271" i="1"/>
  <c r="C3271" i="1"/>
  <c r="B3271" i="1"/>
  <c r="F3270" i="1"/>
  <c r="C3270" i="1"/>
  <c r="B3270" i="1"/>
  <c r="F3269" i="1"/>
  <c r="C3269" i="1"/>
  <c r="B3269" i="1"/>
  <c r="F3268" i="1"/>
  <c r="C3268" i="1"/>
  <c r="B3268" i="1"/>
  <c r="F3267" i="1"/>
  <c r="C3267" i="1"/>
  <c r="B3267" i="1"/>
  <c r="F3266" i="1"/>
  <c r="C3266" i="1"/>
  <c r="B3266" i="1"/>
  <c r="F3265" i="1"/>
  <c r="C3265" i="1"/>
  <c r="B3265" i="1"/>
  <c r="F3264" i="1"/>
  <c r="C3264" i="1"/>
  <c r="B3264" i="1"/>
  <c r="F3263" i="1"/>
  <c r="C3263" i="1"/>
  <c r="B3263" i="1"/>
  <c r="F3262" i="1"/>
  <c r="C3262" i="1"/>
  <c r="B3262" i="1"/>
  <c r="F3261" i="1"/>
  <c r="C3261" i="1"/>
  <c r="B3261" i="1"/>
  <c r="F3260" i="1"/>
  <c r="C3260" i="1"/>
  <c r="B3260" i="1"/>
  <c r="F3259" i="1"/>
  <c r="C3259" i="1"/>
  <c r="B3259" i="1"/>
  <c r="F3258" i="1"/>
  <c r="C3258" i="1"/>
  <c r="B3258" i="1"/>
  <c r="F3257" i="1"/>
  <c r="C3257" i="1"/>
  <c r="B3257" i="1"/>
  <c r="F3256" i="1"/>
  <c r="C3256" i="1"/>
  <c r="B3256" i="1"/>
  <c r="F3255" i="1"/>
  <c r="C3255" i="1"/>
  <c r="B3255" i="1"/>
  <c r="F3254" i="1"/>
  <c r="C3254" i="1"/>
  <c r="B3254" i="1"/>
  <c r="F3253" i="1"/>
  <c r="C3253" i="1"/>
  <c r="B3253" i="1"/>
  <c r="F3252" i="1"/>
  <c r="C3252" i="1"/>
  <c r="B3252" i="1"/>
  <c r="F3251" i="1"/>
  <c r="C3251" i="1"/>
  <c r="B3251" i="1"/>
  <c r="F3250" i="1"/>
  <c r="C3250" i="1"/>
  <c r="B3250" i="1"/>
  <c r="F3249" i="1"/>
  <c r="C3249" i="1"/>
  <c r="B3249" i="1"/>
  <c r="F3248" i="1"/>
  <c r="C3248" i="1"/>
  <c r="B3248" i="1"/>
  <c r="F3247" i="1"/>
  <c r="C3247" i="1"/>
  <c r="B3247" i="1"/>
  <c r="F3246" i="1"/>
  <c r="C3246" i="1"/>
  <c r="B3246" i="1"/>
  <c r="F3245" i="1"/>
  <c r="C3245" i="1"/>
  <c r="B3245" i="1"/>
  <c r="F3244" i="1"/>
  <c r="C3244" i="1"/>
  <c r="B3244" i="1"/>
  <c r="F3243" i="1"/>
  <c r="C3243" i="1"/>
  <c r="B3243" i="1"/>
  <c r="F3242" i="1"/>
  <c r="C3242" i="1"/>
  <c r="B3242" i="1"/>
  <c r="F3241" i="1"/>
  <c r="C3241" i="1"/>
  <c r="B3241" i="1"/>
  <c r="F3240" i="1"/>
  <c r="C3240" i="1"/>
  <c r="B3240" i="1"/>
  <c r="F3239" i="1"/>
  <c r="C3239" i="1"/>
  <c r="B3239" i="1"/>
  <c r="F3238" i="1"/>
  <c r="C3238" i="1"/>
  <c r="B3238" i="1"/>
  <c r="F3237" i="1"/>
  <c r="C3237" i="1"/>
  <c r="B3237" i="1"/>
  <c r="F3236" i="1"/>
  <c r="C3236" i="1"/>
  <c r="B3236" i="1"/>
  <c r="F3235" i="1"/>
  <c r="C3235" i="1"/>
  <c r="B3235" i="1"/>
  <c r="F3234" i="1"/>
  <c r="C3234" i="1"/>
  <c r="B3234" i="1"/>
  <c r="F3233" i="1"/>
  <c r="C3233" i="1"/>
  <c r="B3233" i="1"/>
  <c r="F3232" i="1"/>
  <c r="C3232" i="1"/>
  <c r="B3232" i="1"/>
  <c r="F3231" i="1"/>
  <c r="C3231" i="1"/>
  <c r="B3231" i="1"/>
  <c r="F3230" i="1"/>
  <c r="C3230" i="1"/>
  <c r="B3230" i="1"/>
  <c r="F3229" i="1"/>
  <c r="C3229" i="1"/>
  <c r="B3229" i="1"/>
  <c r="F3228" i="1"/>
  <c r="C3228" i="1"/>
  <c r="B3228" i="1"/>
  <c r="F3227" i="1"/>
  <c r="C3227" i="1"/>
  <c r="B3227" i="1"/>
  <c r="F3226" i="1"/>
  <c r="C3226" i="1"/>
  <c r="B3226" i="1"/>
  <c r="F3225" i="1"/>
  <c r="C3225" i="1"/>
  <c r="B3225" i="1"/>
  <c r="F3224" i="1"/>
  <c r="C3224" i="1"/>
  <c r="B3224" i="1"/>
  <c r="F3223" i="1"/>
  <c r="C3223" i="1"/>
  <c r="B3223" i="1"/>
  <c r="F3222" i="1"/>
  <c r="C3222" i="1"/>
  <c r="B3222" i="1"/>
  <c r="F3221" i="1"/>
  <c r="C3221" i="1"/>
  <c r="B3221" i="1"/>
  <c r="F3220" i="1"/>
  <c r="C3220" i="1"/>
  <c r="B3220" i="1"/>
  <c r="F3219" i="1"/>
  <c r="C3219" i="1"/>
  <c r="B3219" i="1"/>
  <c r="F3218" i="1"/>
  <c r="C3218" i="1"/>
  <c r="B3218" i="1"/>
  <c r="F3217" i="1"/>
  <c r="C3217" i="1"/>
  <c r="B3217" i="1"/>
  <c r="F3216" i="1"/>
  <c r="C3216" i="1"/>
  <c r="B3216" i="1"/>
  <c r="F3215" i="1"/>
  <c r="C3215" i="1"/>
  <c r="B3215" i="1"/>
  <c r="F3214" i="1"/>
  <c r="C3214" i="1"/>
  <c r="B3214" i="1"/>
  <c r="F3213" i="1"/>
  <c r="C3213" i="1"/>
  <c r="B3213" i="1"/>
  <c r="F3212" i="1"/>
  <c r="C3212" i="1"/>
  <c r="B3212" i="1"/>
  <c r="F3211" i="1"/>
  <c r="C3211" i="1"/>
  <c r="B3211" i="1"/>
  <c r="F3210" i="1"/>
  <c r="C3210" i="1"/>
  <c r="B3210" i="1"/>
  <c r="F3209" i="1"/>
  <c r="C3209" i="1"/>
  <c r="B3209" i="1"/>
  <c r="F3208" i="1"/>
  <c r="C3208" i="1"/>
  <c r="B3208" i="1"/>
  <c r="F3207" i="1"/>
  <c r="C3207" i="1"/>
  <c r="B3207" i="1"/>
  <c r="F3206" i="1"/>
  <c r="C3206" i="1"/>
  <c r="B3206" i="1"/>
  <c r="F3205" i="1"/>
  <c r="C3205" i="1"/>
  <c r="B3205" i="1"/>
  <c r="F3204" i="1"/>
  <c r="C3204" i="1"/>
  <c r="B3204" i="1"/>
  <c r="F3203" i="1"/>
  <c r="C3203" i="1"/>
  <c r="B3203" i="1"/>
  <c r="F3202" i="1"/>
  <c r="C3202" i="1"/>
  <c r="B3202" i="1"/>
  <c r="F3201" i="1"/>
  <c r="C3201" i="1"/>
  <c r="B3201" i="1"/>
  <c r="F3200" i="1"/>
  <c r="C3200" i="1"/>
  <c r="B3200" i="1"/>
  <c r="F3199" i="1"/>
  <c r="C3199" i="1"/>
  <c r="B3199" i="1"/>
  <c r="F3198" i="1"/>
  <c r="C3198" i="1"/>
  <c r="B3198" i="1"/>
  <c r="F3197" i="1"/>
  <c r="C3197" i="1"/>
  <c r="B3197" i="1"/>
  <c r="F3196" i="1"/>
  <c r="C3196" i="1"/>
  <c r="B3196" i="1"/>
  <c r="F3195" i="1"/>
  <c r="C3195" i="1"/>
  <c r="B3195" i="1"/>
  <c r="F3194" i="1"/>
  <c r="C3194" i="1"/>
  <c r="B3194" i="1"/>
  <c r="F3193" i="1"/>
  <c r="C3193" i="1"/>
  <c r="B3193" i="1"/>
  <c r="F3192" i="1"/>
  <c r="C3192" i="1"/>
  <c r="B3192" i="1"/>
  <c r="F3191" i="1"/>
  <c r="C3191" i="1"/>
  <c r="B3191" i="1"/>
  <c r="F3190" i="1"/>
  <c r="C3190" i="1"/>
  <c r="B3190" i="1"/>
  <c r="F3189" i="1"/>
  <c r="C3189" i="1"/>
  <c r="B3189" i="1"/>
  <c r="F3188" i="1"/>
  <c r="C3188" i="1"/>
  <c r="B3188" i="1"/>
  <c r="F3187" i="1"/>
  <c r="C3187" i="1"/>
  <c r="B3187" i="1"/>
  <c r="F3186" i="1"/>
  <c r="C3186" i="1"/>
  <c r="B3186" i="1"/>
  <c r="F3185" i="1"/>
  <c r="C3185" i="1"/>
  <c r="B3185" i="1"/>
  <c r="F3184" i="1"/>
  <c r="C3184" i="1"/>
  <c r="B3184" i="1"/>
  <c r="F3183" i="1"/>
  <c r="C3183" i="1"/>
  <c r="B3183" i="1"/>
  <c r="F3182" i="1"/>
  <c r="C3182" i="1"/>
  <c r="B3182" i="1"/>
  <c r="F3181" i="1"/>
  <c r="C3181" i="1"/>
  <c r="B3181" i="1"/>
  <c r="F3180" i="1"/>
  <c r="C3180" i="1"/>
  <c r="B3180" i="1"/>
  <c r="F3179" i="1"/>
  <c r="C3179" i="1"/>
  <c r="B3179" i="1"/>
  <c r="F3178" i="1"/>
  <c r="C3178" i="1"/>
  <c r="B3178" i="1"/>
  <c r="F3177" i="1"/>
  <c r="C3177" i="1"/>
  <c r="B3177" i="1"/>
  <c r="F3176" i="1"/>
  <c r="C3176" i="1"/>
  <c r="B3176" i="1"/>
  <c r="F3175" i="1"/>
  <c r="C3175" i="1"/>
  <c r="B3175" i="1"/>
  <c r="F3174" i="1"/>
  <c r="C3174" i="1"/>
  <c r="B3174" i="1"/>
  <c r="F3173" i="1"/>
  <c r="C3173" i="1"/>
  <c r="B3173" i="1"/>
  <c r="F3172" i="1"/>
  <c r="C3172" i="1"/>
  <c r="B3172" i="1"/>
  <c r="F3171" i="1"/>
  <c r="C3171" i="1"/>
  <c r="B3171" i="1"/>
  <c r="F3170" i="1"/>
  <c r="C3170" i="1"/>
  <c r="B3170" i="1"/>
  <c r="F3169" i="1"/>
  <c r="C3169" i="1"/>
  <c r="B3169" i="1"/>
  <c r="F3168" i="1"/>
  <c r="C3168" i="1"/>
  <c r="B3168" i="1"/>
  <c r="F3167" i="1"/>
  <c r="C3167" i="1"/>
  <c r="B3167" i="1"/>
  <c r="F3166" i="1"/>
  <c r="C3166" i="1"/>
  <c r="B3166" i="1"/>
  <c r="F3165" i="1"/>
  <c r="C3165" i="1"/>
  <c r="B3165" i="1"/>
  <c r="F3164" i="1"/>
  <c r="C3164" i="1"/>
  <c r="B3164" i="1"/>
  <c r="F3163" i="1"/>
  <c r="C3163" i="1"/>
  <c r="B3163" i="1"/>
  <c r="F3162" i="1"/>
  <c r="C3162" i="1"/>
  <c r="B3162" i="1"/>
  <c r="F3161" i="1"/>
  <c r="C3161" i="1"/>
  <c r="B3161" i="1"/>
  <c r="F3160" i="1"/>
  <c r="C3160" i="1"/>
  <c r="B3160" i="1"/>
  <c r="F3159" i="1"/>
  <c r="C3159" i="1"/>
  <c r="B3159" i="1"/>
  <c r="F3158" i="1"/>
  <c r="C3158" i="1"/>
  <c r="B3158" i="1"/>
  <c r="F3157" i="1"/>
  <c r="C3157" i="1"/>
  <c r="B3157" i="1"/>
  <c r="F3156" i="1"/>
  <c r="C3156" i="1"/>
  <c r="B3156" i="1"/>
  <c r="F3155" i="1"/>
  <c r="C3155" i="1"/>
  <c r="B3155" i="1"/>
  <c r="F3154" i="1"/>
  <c r="C3154" i="1"/>
  <c r="B3154" i="1"/>
  <c r="F3153" i="1"/>
  <c r="C3153" i="1"/>
  <c r="B3153" i="1"/>
  <c r="F3152" i="1"/>
  <c r="C3152" i="1"/>
  <c r="B3152" i="1"/>
  <c r="F3151" i="1"/>
  <c r="C3151" i="1"/>
  <c r="B3151" i="1"/>
  <c r="F3150" i="1"/>
  <c r="C3150" i="1"/>
  <c r="B3150" i="1"/>
  <c r="F3149" i="1"/>
  <c r="C3149" i="1"/>
  <c r="B3149" i="1"/>
  <c r="F3148" i="1"/>
  <c r="C3148" i="1"/>
  <c r="B3148" i="1"/>
  <c r="F3147" i="1"/>
  <c r="C3147" i="1"/>
  <c r="B3147" i="1"/>
  <c r="F3146" i="1"/>
  <c r="C3146" i="1"/>
  <c r="B3146" i="1"/>
  <c r="F3145" i="1"/>
  <c r="C3145" i="1"/>
  <c r="B3145" i="1"/>
  <c r="F3144" i="1"/>
  <c r="C3144" i="1"/>
  <c r="B3144" i="1"/>
  <c r="F3143" i="1"/>
  <c r="C3143" i="1"/>
  <c r="B3143" i="1"/>
  <c r="F3142" i="1"/>
  <c r="C3142" i="1"/>
  <c r="B3142" i="1"/>
  <c r="F3141" i="1"/>
  <c r="C3141" i="1"/>
  <c r="B3141" i="1"/>
  <c r="F3140" i="1"/>
  <c r="C3140" i="1"/>
  <c r="B3140" i="1"/>
  <c r="F3139" i="1"/>
  <c r="C3139" i="1"/>
  <c r="B3139" i="1"/>
  <c r="F3138" i="1"/>
  <c r="C3138" i="1"/>
  <c r="B3138" i="1"/>
  <c r="F3137" i="1"/>
  <c r="C3137" i="1"/>
  <c r="B3137" i="1"/>
  <c r="F3136" i="1"/>
  <c r="C3136" i="1"/>
  <c r="B3136" i="1"/>
  <c r="F3135" i="1"/>
  <c r="C3135" i="1"/>
  <c r="B3135" i="1"/>
  <c r="F3134" i="1"/>
  <c r="C3134" i="1"/>
  <c r="B3134" i="1"/>
  <c r="F3133" i="1"/>
  <c r="C3133" i="1"/>
  <c r="B3133" i="1"/>
  <c r="F3132" i="1"/>
  <c r="C3132" i="1"/>
  <c r="B3132" i="1"/>
  <c r="F3131" i="1"/>
  <c r="C3131" i="1"/>
  <c r="B3131" i="1"/>
  <c r="F3130" i="1"/>
  <c r="C3130" i="1"/>
  <c r="B3130" i="1"/>
  <c r="F3129" i="1"/>
  <c r="C3129" i="1"/>
  <c r="B3129" i="1"/>
  <c r="F3128" i="1"/>
  <c r="C3128" i="1"/>
  <c r="B3128" i="1"/>
  <c r="F3127" i="1"/>
  <c r="C3127" i="1"/>
  <c r="B3127" i="1"/>
  <c r="F3126" i="1"/>
  <c r="C3126" i="1"/>
  <c r="B3126" i="1"/>
  <c r="F3125" i="1"/>
  <c r="C3125" i="1"/>
  <c r="B3125" i="1"/>
  <c r="F3124" i="1"/>
  <c r="C3124" i="1"/>
  <c r="B3124" i="1"/>
  <c r="F3123" i="1"/>
  <c r="C3123" i="1"/>
  <c r="B3123" i="1"/>
  <c r="F3122" i="1"/>
  <c r="C3122" i="1"/>
  <c r="B3122" i="1"/>
  <c r="F3121" i="1"/>
  <c r="C3121" i="1"/>
  <c r="B3121" i="1"/>
  <c r="F3120" i="1"/>
  <c r="C3120" i="1"/>
  <c r="B3120" i="1"/>
  <c r="F3119" i="1"/>
  <c r="C3119" i="1"/>
  <c r="B3119" i="1"/>
  <c r="F3118" i="1"/>
  <c r="C3118" i="1"/>
  <c r="B3118" i="1"/>
  <c r="F3117" i="1"/>
  <c r="C3117" i="1"/>
  <c r="B3117" i="1"/>
  <c r="F3116" i="1"/>
  <c r="C3116" i="1"/>
  <c r="B3116" i="1"/>
  <c r="F3115" i="1"/>
  <c r="C3115" i="1"/>
  <c r="B3115" i="1"/>
  <c r="F3114" i="1"/>
  <c r="C3114" i="1"/>
  <c r="B3114" i="1"/>
  <c r="F3113" i="1"/>
  <c r="C3113" i="1"/>
  <c r="B3113" i="1"/>
  <c r="F3112" i="1"/>
  <c r="C3112" i="1"/>
  <c r="B3112" i="1"/>
  <c r="F3111" i="1"/>
  <c r="C3111" i="1"/>
  <c r="B3111" i="1"/>
  <c r="F3110" i="1"/>
  <c r="C3110" i="1"/>
  <c r="B3110" i="1"/>
  <c r="F3109" i="1"/>
  <c r="C3109" i="1"/>
  <c r="B3109" i="1"/>
  <c r="F3108" i="1"/>
  <c r="C3108" i="1"/>
  <c r="B3108" i="1"/>
  <c r="F3107" i="1"/>
  <c r="C3107" i="1"/>
  <c r="B3107" i="1"/>
  <c r="F3106" i="1"/>
  <c r="C3106" i="1"/>
  <c r="B3106" i="1"/>
  <c r="F3105" i="1"/>
  <c r="C3105" i="1"/>
  <c r="B3105" i="1"/>
  <c r="F3104" i="1"/>
  <c r="C3104" i="1"/>
  <c r="B3104" i="1"/>
  <c r="F3103" i="1"/>
  <c r="C3103" i="1"/>
  <c r="B3103" i="1"/>
  <c r="F3102" i="1"/>
  <c r="C3102" i="1"/>
  <c r="B3102" i="1"/>
  <c r="F3101" i="1"/>
  <c r="C3101" i="1"/>
  <c r="B3101" i="1"/>
  <c r="F3100" i="1"/>
  <c r="C3100" i="1"/>
  <c r="B3100" i="1"/>
  <c r="F3099" i="1"/>
  <c r="C3099" i="1"/>
  <c r="B3099" i="1"/>
  <c r="F3098" i="1"/>
  <c r="C3098" i="1"/>
  <c r="B3098" i="1"/>
  <c r="F3097" i="1"/>
  <c r="C3097" i="1"/>
  <c r="B3097" i="1"/>
  <c r="F3096" i="1"/>
  <c r="C3096" i="1"/>
  <c r="B3096" i="1"/>
  <c r="F3095" i="1"/>
  <c r="C3095" i="1"/>
  <c r="B3095" i="1"/>
  <c r="F3094" i="1"/>
  <c r="C3094" i="1"/>
  <c r="B3094" i="1"/>
  <c r="F3093" i="1"/>
  <c r="C3093" i="1"/>
  <c r="B3093" i="1"/>
  <c r="F3092" i="1"/>
  <c r="C3092" i="1"/>
  <c r="B3092" i="1"/>
  <c r="F3091" i="1"/>
  <c r="C3091" i="1"/>
  <c r="B3091" i="1"/>
  <c r="F3090" i="1"/>
  <c r="C3090" i="1"/>
  <c r="B3090" i="1"/>
  <c r="F3089" i="1"/>
  <c r="C3089" i="1"/>
  <c r="B3089" i="1"/>
  <c r="F3088" i="1"/>
  <c r="C3088" i="1"/>
  <c r="B3088" i="1"/>
  <c r="F3087" i="1"/>
  <c r="C3087" i="1"/>
  <c r="B3087" i="1"/>
  <c r="F3086" i="1"/>
  <c r="C3086" i="1"/>
  <c r="B3086" i="1"/>
  <c r="F3085" i="1"/>
  <c r="C3085" i="1"/>
  <c r="B3085" i="1"/>
  <c r="F3084" i="1"/>
  <c r="C3084" i="1"/>
  <c r="B3084" i="1"/>
  <c r="F3083" i="1"/>
  <c r="C3083" i="1"/>
  <c r="B3083" i="1"/>
  <c r="F3082" i="1"/>
  <c r="C3082" i="1"/>
  <c r="B3082" i="1"/>
  <c r="F3081" i="1"/>
  <c r="C3081" i="1"/>
  <c r="B3081" i="1"/>
  <c r="F3080" i="1"/>
  <c r="C3080" i="1"/>
  <c r="B3080" i="1"/>
  <c r="F3079" i="1"/>
  <c r="C3079" i="1"/>
  <c r="B3079" i="1"/>
  <c r="F3078" i="1"/>
  <c r="C3078" i="1"/>
  <c r="B3078" i="1"/>
  <c r="F3077" i="1"/>
  <c r="C3077" i="1"/>
  <c r="B3077" i="1"/>
  <c r="F3076" i="1"/>
  <c r="C3076" i="1"/>
  <c r="B3076" i="1"/>
  <c r="F3075" i="1"/>
  <c r="C3075" i="1"/>
  <c r="B3075" i="1"/>
  <c r="F3074" i="1"/>
  <c r="C3074" i="1"/>
  <c r="B3074" i="1"/>
  <c r="F3073" i="1"/>
  <c r="C3073" i="1"/>
  <c r="B3073" i="1"/>
  <c r="F3072" i="1"/>
  <c r="C3072" i="1"/>
  <c r="B3072" i="1"/>
  <c r="F3071" i="1"/>
  <c r="C3071" i="1"/>
  <c r="B3071" i="1"/>
  <c r="F3070" i="1"/>
  <c r="C3070" i="1"/>
  <c r="B3070" i="1"/>
  <c r="F3069" i="1"/>
  <c r="C3069" i="1"/>
  <c r="B3069" i="1"/>
  <c r="F3068" i="1"/>
  <c r="C3068" i="1"/>
  <c r="B3068" i="1"/>
  <c r="F3067" i="1"/>
  <c r="C3067" i="1"/>
  <c r="B3067" i="1"/>
  <c r="F3066" i="1"/>
  <c r="C3066" i="1"/>
  <c r="B3066" i="1"/>
  <c r="F3065" i="1"/>
  <c r="C3065" i="1"/>
  <c r="B3065" i="1"/>
  <c r="F3064" i="1"/>
  <c r="C3064" i="1"/>
  <c r="B3064" i="1"/>
  <c r="F3063" i="1"/>
  <c r="C3063" i="1"/>
  <c r="B3063" i="1"/>
  <c r="F3062" i="1"/>
  <c r="C3062" i="1"/>
  <c r="B3062" i="1"/>
  <c r="F3061" i="1"/>
  <c r="C3061" i="1"/>
  <c r="B3061" i="1"/>
  <c r="F3060" i="1"/>
  <c r="C3060" i="1"/>
  <c r="B3060" i="1"/>
  <c r="F3059" i="1"/>
  <c r="C3059" i="1"/>
  <c r="B3059" i="1"/>
  <c r="F3058" i="1"/>
  <c r="C3058" i="1"/>
  <c r="B3058" i="1"/>
  <c r="F3057" i="1"/>
  <c r="C3057" i="1"/>
  <c r="B3057" i="1"/>
  <c r="F3056" i="1"/>
  <c r="C3056" i="1"/>
  <c r="B3056" i="1"/>
  <c r="F3055" i="1"/>
  <c r="C3055" i="1"/>
  <c r="B3055" i="1"/>
  <c r="F3054" i="1"/>
  <c r="C3054" i="1"/>
  <c r="B3054" i="1"/>
  <c r="F3053" i="1"/>
  <c r="C3053" i="1"/>
  <c r="B3053" i="1"/>
  <c r="F3052" i="1"/>
  <c r="C3052" i="1"/>
  <c r="B3052" i="1"/>
  <c r="F3051" i="1"/>
  <c r="C3051" i="1"/>
  <c r="B3051" i="1"/>
  <c r="F3050" i="1"/>
  <c r="C3050" i="1"/>
  <c r="B3050" i="1"/>
  <c r="F3049" i="1"/>
  <c r="C3049" i="1"/>
  <c r="B3049" i="1"/>
  <c r="F3048" i="1"/>
  <c r="C3048" i="1"/>
  <c r="B3048" i="1"/>
  <c r="F3047" i="1"/>
  <c r="C3047" i="1"/>
  <c r="B3047" i="1"/>
  <c r="F3046" i="1"/>
  <c r="C3046" i="1"/>
  <c r="B3046" i="1"/>
  <c r="F3045" i="1"/>
  <c r="C3045" i="1"/>
  <c r="B3045" i="1"/>
  <c r="F3044" i="1"/>
  <c r="C3044" i="1"/>
  <c r="B3044" i="1"/>
  <c r="F3043" i="1"/>
  <c r="C3043" i="1"/>
  <c r="B3043" i="1"/>
  <c r="F3042" i="1"/>
  <c r="C3042" i="1"/>
  <c r="B3042" i="1"/>
  <c r="F3041" i="1"/>
  <c r="C3041" i="1"/>
  <c r="B3041" i="1"/>
  <c r="F3040" i="1"/>
  <c r="C3040" i="1"/>
  <c r="B3040" i="1"/>
  <c r="F3039" i="1"/>
  <c r="C3039" i="1"/>
  <c r="B3039" i="1"/>
  <c r="F3038" i="1"/>
  <c r="C3038" i="1"/>
  <c r="B3038" i="1"/>
  <c r="F3037" i="1"/>
  <c r="C3037" i="1"/>
  <c r="B3037" i="1"/>
  <c r="F3036" i="1"/>
  <c r="C3036" i="1"/>
  <c r="B3036" i="1"/>
  <c r="F3035" i="1"/>
  <c r="C3035" i="1"/>
  <c r="B3035" i="1"/>
  <c r="F3034" i="1"/>
  <c r="C3034" i="1"/>
  <c r="B3034" i="1"/>
  <c r="F3033" i="1"/>
  <c r="C3033" i="1"/>
  <c r="B3033" i="1"/>
  <c r="F3032" i="1"/>
  <c r="C3032" i="1"/>
  <c r="B3032" i="1"/>
  <c r="F3031" i="1"/>
  <c r="C3031" i="1"/>
  <c r="B3031" i="1"/>
  <c r="F3030" i="1"/>
  <c r="C3030" i="1"/>
  <c r="B3030" i="1"/>
  <c r="F3029" i="1"/>
  <c r="C3029" i="1"/>
  <c r="B3029" i="1"/>
  <c r="F3028" i="1"/>
  <c r="C3028" i="1"/>
  <c r="B3028" i="1"/>
  <c r="F3027" i="1"/>
  <c r="C3027" i="1"/>
  <c r="B3027" i="1"/>
  <c r="F3026" i="1"/>
  <c r="C3026" i="1"/>
  <c r="B3026" i="1"/>
  <c r="F3025" i="1"/>
  <c r="C3025" i="1"/>
  <c r="B3025" i="1"/>
  <c r="F3024" i="1"/>
  <c r="C3024" i="1"/>
  <c r="B3024" i="1"/>
  <c r="F3023" i="1"/>
  <c r="C3023" i="1"/>
  <c r="B3023" i="1"/>
  <c r="F3022" i="1"/>
  <c r="C3022" i="1"/>
  <c r="B3022" i="1"/>
  <c r="F3021" i="1"/>
  <c r="C3021" i="1"/>
  <c r="B3021" i="1"/>
  <c r="F3020" i="1"/>
  <c r="C3020" i="1"/>
  <c r="B3020" i="1"/>
  <c r="F3019" i="1"/>
  <c r="C3019" i="1"/>
  <c r="B3019" i="1"/>
  <c r="F3018" i="1"/>
  <c r="C3018" i="1"/>
  <c r="B3018" i="1"/>
  <c r="F3017" i="1"/>
  <c r="C3017" i="1"/>
  <c r="B3017" i="1"/>
  <c r="F3016" i="1"/>
  <c r="C3016" i="1"/>
  <c r="B3016" i="1"/>
  <c r="F3015" i="1"/>
  <c r="C3015" i="1"/>
  <c r="B3015" i="1"/>
  <c r="F3014" i="1"/>
  <c r="C3014" i="1"/>
  <c r="B3014" i="1"/>
  <c r="F3013" i="1"/>
  <c r="C3013" i="1"/>
  <c r="B3013" i="1"/>
  <c r="F3012" i="1"/>
  <c r="C3012" i="1"/>
  <c r="B3012" i="1"/>
  <c r="F3011" i="1"/>
  <c r="C3011" i="1"/>
  <c r="B3011" i="1"/>
  <c r="F3010" i="1"/>
  <c r="C3010" i="1"/>
  <c r="B3010" i="1"/>
  <c r="F3009" i="1"/>
  <c r="C3009" i="1"/>
  <c r="B3009" i="1"/>
  <c r="F3008" i="1"/>
  <c r="C3008" i="1"/>
  <c r="B3008" i="1"/>
  <c r="F3007" i="1"/>
  <c r="C3007" i="1"/>
  <c r="B3007" i="1"/>
  <c r="F3006" i="1"/>
  <c r="C3006" i="1"/>
  <c r="B3006" i="1"/>
  <c r="F3005" i="1"/>
  <c r="C3005" i="1"/>
  <c r="B3005" i="1"/>
  <c r="F3004" i="1"/>
  <c r="C3004" i="1"/>
  <c r="B3004" i="1"/>
  <c r="F3003" i="1"/>
  <c r="C3003" i="1"/>
  <c r="B3003" i="1"/>
  <c r="F3002" i="1"/>
  <c r="C3002" i="1"/>
  <c r="B3002" i="1"/>
  <c r="F3001" i="1"/>
  <c r="C3001" i="1"/>
  <c r="B3001" i="1"/>
  <c r="F3000" i="1"/>
  <c r="C3000" i="1"/>
  <c r="B3000" i="1"/>
  <c r="F2999" i="1"/>
  <c r="C2999" i="1"/>
  <c r="B2999" i="1"/>
  <c r="F2998" i="1"/>
  <c r="C2998" i="1"/>
  <c r="B2998" i="1"/>
  <c r="F2997" i="1"/>
  <c r="C2997" i="1"/>
  <c r="B2997" i="1"/>
  <c r="F2996" i="1"/>
  <c r="C2996" i="1"/>
  <c r="B2996" i="1"/>
  <c r="F2995" i="1"/>
  <c r="C2995" i="1"/>
  <c r="B2995" i="1"/>
  <c r="F2994" i="1"/>
  <c r="C2994" i="1"/>
  <c r="B2994" i="1"/>
  <c r="F2993" i="1"/>
  <c r="C2993" i="1"/>
  <c r="B2993" i="1"/>
  <c r="F2992" i="1"/>
  <c r="C2992" i="1"/>
  <c r="B2992" i="1"/>
  <c r="F2991" i="1"/>
  <c r="C2991" i="1"/>
  <c r="B2991" i="1"/>
  <c r="F2990" i="1"/>
  <c r="C2990" i="1"/>
  <c r="B2990" i="1"/>
  <c r="F2989" i="1"/>
  <c r="C2989" i="1"/>
  <c r="B2989" i="1"/>
  <c r="F2988" i="1"/>
  <c r="C2988" i="1"/>
  <c r="B2988" i="1"/>
  <c r="F2987" i="1"/>
  <c r="C2987" i="1"/>
  <c r="B2987" i="1"/>
  <c r="F2986" i="1"/>
  <c r="C2986" i="1"/>
  <c r="B2986" i="1"/>
  <c r="F2985" i="1"/>
  <c r="C2985" i="1"/>
  <c r="B2985" i="1"/>
  <c r="F2984" i="1"/>
  <c r="C2984" i="1"/>
  <c r="B2984" i="1"/>
  <c r="F2983" i="1"/>
  <c r="C2983" i="1"/>
  <c r="B2983" i="1"/>
  <c r="F2982" i="1"/>
  <c r="C2982" i="1"/>
  <c r="B2982" i="1"/>
  <c r="F2981" i="1"/>
  <c r="C2981" i="1"/>
  <c r="B2981" i="1"/>
  <c r="F2980" i="1"/>
  <c r="C2980" i="1"/>
  <c r="B2980" i="1"/>
  <c r="F2979" i="1"/>
  <c r="C2979" i="1"/>
  <c r="B2979" i="1"/>
  <c r="F2978" i="1"/>
  <c r="C2978" i="1"/>
  <c r="B2978" i="1"/>
  <c r="F2977" i="1"/>
  <c r="C2977" i="1"/>
  <c r="B2977" i="1"/>
  <c r="F2976" i="1"/>
  <c r="C2976" i="1"/>
  <c r="B2976" i="1"/>
  <c r="F2975" i="1"/>
  <c r="C2975" i="1"/>
  <c r="B2975" i="1"/>
  <c r="F2974" i="1"/>
  <c r="C2974" i="1"/>
  <c r="B2974" i="1"/>
  <c r="F2973" i="1"/>
  <c r="C2973" i="1"/>
  <c r="B2973" i="1"/>
  <c r="F2972" i="1"/>
  <c r="C2972" i="1"/>
  <c r="B2972" i="1"/>
  <c r="F2971" i="1"/>
  <c r="C2971" i="1"/>
  <c r="B2971" i="1"/>
  <c r="F2970" i="1"/>
  <c r="C2970" i="1"/>
  <c r="B2970" i="1"/>
  <c r="F2969" i="1"/>
  <c r="C2969" i="1"/>
  <c r="B2969" i="1"/>
  <c r="F2968" i="1"/>
  <c r="C2968" i="1"/>
  <c r="B2968" i="1"/>
  <c r="F2967" i="1"/>
  <c r="C2967" i="1"/>
  <c r="B2967" i="1"/>
  <c r="F2966" i="1"/>
  <c r="C2966" i="1"/>
  <c r="B2966" i="1"/>
  <c r="F2965" i="1"/>
  <c r="C2965" i="1"/>
  <c r="B2965" i="1"/>
  <c r="F2964" i="1"/>
  <c r="C2964" i="1"/>
  <c r="B2964" i="1"/>
  <c r="F2963" i="1"/>
  <c r="C2963" i="1"/>
  <c r="B2963" i="1"/>
  <c r="F2962" i="1"/>
  <c r="C2962" i="1"/>
  <c r="B2962" i="1"/>
  <c r="F2961" i="1"/>
  <c r="C2961" i="1"/>
  <c r="B2961" i="1"/>
  <c r="F2960" i="1"/>
  <c r="C2960" i="1"/>
  <c r="B2960" i="1"/>
  <c r="F2959" i="1"/>
  <c r="C2959" i="1"/>
  <c r="B2959" i="1"/>
  <c r="F2958" i="1"/>
  <c r="C2958" i="1"/>
  <c r="B2958" i="1"/>
  <c r="F2957" i="1"/>
  <c r="C2957" i="1"/>
  <c r="B2957" i="1"/>
  <c r="F2956" i="1"/>
  <c r="C2956" i="1"/>
  <c r="B2956" i="1"/>
  <c r="F2955" i="1"/>
  <c r="C2955" i="1"/>
  <c r="B2955" i="1"/>
  <c r="F2954" i="1"/>
  <c r="C2954" i="1"/>
  <c r="B2954" i="1"/>
  <c r="F2953" i="1"/>
  <c r="C2953" i="1"/>
  <c r="B2953" i="1"/>
  <c r="F2952" i="1"/>
  <c r="C2952" i="1"/>
  <c r="B2952" i="1"/>
  <c r="F2951" i="1"/>
  <c r="C2951" i="1"/>
  <c r="B2951" i="1"/>
  <c r="F2950" i="1"/>
  <c r="C2950" i="1"/>
  <c r="B2950" i="1"/>
  <c r="F2949" i="1"/>
  <c r="C2949" i="1"/>
  <c r="B2949" i="1"/>
  <c r="F2948" i="1"/>
  <c r="C2948" i="1"/>
  <c r="B2948" i="1"/>
  <c r="F2947" i="1"/>
  <c r="C2947" i="1"/>
  <c r="B2947" i="1"/>
  <c r="F2946" i="1"/>
  <c r="C2946" i="1"/>
  <c r="B2946" i="1"/>
  <c r="F2945" i="1"/>
  <c r="C2945" i="1"/>
  <c r="B2945" i="1"/>
  <c r="F2944" i="1"/>
  <c r="C2944" i="1"/>
  <c r="B2944" i="1"/>
  <c r="F2943" i="1"/>
  <c r="C2943" i="1"/>
  <c r="B2943" i="1"/>
  <c r="F2942" i="1"/>
  <c r="C2942" i="1"/>
  <c r="B2942" i="1"/>
  <c r="F2941" i="1"/>
  <c r="C2941" i="1"/>
  <c r="B2941" i="1"/>
  <c r="F2940" i="1"/>
  <c r="C2940" i="1"/>
  <c r="B2940" i="1"/>
  <c r="F2939" i="1"/>
  <c r="C2939" i="1"/>
  <c r="B2939" i="1"/>
  <c r="F2938" i="1"/>
  <c r="C2938" i="1"/>
  <c r="B2938" i="1"/>
  <c r="F2937" i="1"/>
  <c r="C2937" i="1"/>
  <c r="B2937" i="1"/>
  <c r="F2936" i="1"/>
  <c r="C2936" i="1"/>
  <c r="B2936" i="1"/>
  <c r="F2935" i="1"/>
  <c r="C2935" i="1"/>
  <c r="B2935" i="1"/>
  <c r="F2934" i="1"/>
  <c r="C2934" i="1"/>
  <c r="B2934" i="1"/>
  <c r="F2933" i="1"/>
  <c r="C2933" i="1"/>
  <c r="B2933" i="1"/>
  <c r="F2932" i="1"/>
  <c r="C2932" i="1"/>
  <c r="B2932" i="1"/>
  <c r="F2931" i="1"/>
  <c r="C2931" i="1"/>
  <c r="B2931" i="1"/>
  <c r="F2930" i="1"/>
  <c r="C2930" i="1"/>
  <c r="B2930" i="1"/>
  <c r="F2929" i="1"/>
  <c r="C2929" i="1"/>
  <c r="B2929" i="1"/>
  <c r="F2928" i="1"/>
  <c r="C2928" i="1"/>
  <c r="B2928" i="1"/>
  <c r="F2927" i="1"/>
  <c r="C2927" i="1"/>
  <c r="B2927" i="1"/>
  <c r="F2926" i="1"/>
  <c r="C2926" i="1"/>
  <c r="B2926" i="1"/>
  <c r="F2925" i="1"/>
  <c r="C2925" i="1"/>
  <c r="B2925" i="1"/>
  <c r="F2924" i="1"/>
  <c r="C2924" i="1"/>
  <c r="B2924" i="1"/>
  <c r="F2923" i="1"/>
  <c r="C2923" i="1"/>
  <c r="B2923" i="1"/>
  <c r="F2922" i="1"/>
  <c r="C2922" i="1"/>
  <c r="B2922" i="1"/>
  <c r="F2921" i="1"/>
  <c r="C2921" i="1"/>
  <c r="B2921" i="1"/>
  <c r="F2920" i="1"/>
  <c r="C2920" i="1"/>
  <c r="B2920" i="1"/>
  <c r="F2919" i="1"/>
  <c r="C2919" i="1"/>
  <c r="B2919" i="1"/>
  <c r="F2918" i="1"/>
  <c r="C2918" i="1"/>
  <c r="B2918" i="1"/>
  <c r="F2917" i="1"/>
  <c r="C2917" i="1"/>
  <c r="B2917" i="1"/>
  <c r="F2916" i="1"/>
  <c r="C2916" i="1"/>
  <c r="B2916" i="1"/>
  <c r="F2915" i="1"/>
  <c r="C2915" i="1"/>
  <c r="B2915" i="1"/>
  <c r="F2914" i="1"/>
  <c r="C2914" i="1"/>
  <c r="B2914" i="1"/>
  <c r="F2913" i="1"/>
  <c r="C2913" i="1"/>
  <c r="B2913" i="1"/>
  <c r="F2912" i="1"/>
  <c r="C2912" i="1"/>
  <c r="B2912" i="1"/>
  <c r="F2911" i="1"/>
  <c r="C2911" i="1"/>
  <c r="B2911" i="1"/>
  <c r="F2910" i="1"/>
  <c r="C2910" i="1"/>
  <c r="B2910" i="1"/>
  <c r="F2909" i="1"/>
  <c r="C2909" i="1"/>
  <c r="B2909" i="1"/>
  <c r="F2908" i="1"/>
  <c r="C2908" i="1"/>
  <c r="B2908" i="1"/>
  <c r="F2907" i="1"/>
  <c r="C2907" i="1"/>
  <c r="B2907" i="1"/>
  <c r="F2906" i="1"/>
  <c r="C2906" i="1"/>
  <c r="B2906" i="1"/>
  <c r="F2905" i="1"/>
  <c r="C2905" i="1"/>
  <c r="B2905" i="1"/>
  <c r="F2904" i="1"/>
  <c r="C2904" i="1"/>
  <c r="B2904" i="1"/>
  <c r="F2903" i="1"/>
  <c r="C2903" i="1"/>
  <c r="B2903" i="1"/>
  <c r="F2902" i="1"/>
  <c r="C2902" i="1"/>
  <c r="B2902" i="1"/>
  <c r="F2901" i="1"/>
  <c r="C2901" i="1"/>
  <c r="B2901" i="1"/>
  <c r="F2900" i="1"/>
  <c r="C2900" i="1"/>
  <c r="B2900" i="1"/>
  <c r="F2899" i="1"/>
  <c r="C2899" i="1"/>
  <c r="B2899" i="1"/>
  <c r="F2898" i="1"/>
  <c r="C2898" i="1"/>
  <c r="B2898" i="1"/>
  <c r="F2897" i="1"/>
  <c r="C2897" i="1"/>
  <c r="B2897" i="1"/>
  <c r="F2896" i="1"/>
  <c r="C2896" i="1"/>
  <c r="B2896" i="1"/>
  <c r="F2895" i="1"/>
  <c r="C2895" i="1"/>
  <c r="B2895" i="1"/>
  <c r="F2894" i="1"/>
  <c r="C2894" i="1"/>
  <c r="B2894" i="1"/>
  <c r="F2893" i="1"/>
  <c r="C2893" i="1"/>
  <c r="B2893" i="1"/>
  <c r="F2892" i="1"/>
  <c r="C2892" i="1"/>
  <c r="B2892" i="1"/>
  <c r="F2891" i="1"/>
  <c r="C2891" i="1"/>
  <c r="B2891" i="1"/>
  <c r="F2890" i="1"/>
  <c r="C2890" i="1"/>
  <c r="B2890" i="1"/>
  <c r="F2889" i="1"/>
  <c r="C2889" i="1"/>
  <c r="B2889" i="1"/>
  <c r="F2888" i="1"/>
  <c r="C2888" i="1"/>
  <c r="B2888" i="1"/>
  <c r="F2887" i="1"/>
  <c r="C2887" i="1"/>
  <c r="B2887" i="1"/>
  <c r="F2886" i="1"/>
  <c r="C2886" i="1"/>
  <c r="B2886" i="1"/>
  <c r="F2885" i="1"/>
  <c r="C2885" i="1"/>
  <c r="B2885" i="1"/>
  <c r="F2884" i="1"/>
  <c r="C2884" i="1"/>
  <c r="B2884" i="1"/>
  <c r="F2883" i="1"/>
  <c r="C2883" i="1"/>
  <c r="B2883" i="1"/>
  <c r="F2882" i="1"/>
  <c r="C2882" i="1"/>
  <c r="B2882" i="1"/>
  <c r="F2881" i="1"/>
  <c r="C2881" i="1"/>
  <c r="B2881" i="1"/>
  <c r="F2880" i="1"/>
  <c r="C2880" i="1"/>
  <c r="B2880" i="1"/>
  <c r="F2879" i="1"/>
  <c r="C2879" i="1"/>
  <c r="B2879" i="1"/>
  <c r="F2878" i="1"/>
  <c r="C2878" i="1"/>
  <c r="B2878" i="1"/>
  <c r="F2877" i="1"/>
  <c r="C2877" i="1"/>
  <c r="B2877" i="1"/>
  <c r="F2876" i="1"/>
  <c r="C2876" i="1"/>
  <c r="B2876" i="1"/>
  <c r="F2875" i="1"/>
  <c r="C2875" i="1"/>
  <c r="B2875" i="1"/>
  <c r="F2874" i="1"/>
  <c r="C2874" i="1"/>
  <c r="B2874" i="1"/>
  <c r="F2873" i="1"/>
  <c r="C2873" i="1"/>
  <c r="B2873" i="1"/>
  <c r="F2872" i="1"/>
  <c r="C2872" i="1"/>
  <c r="B2872" i="1"/>
  <c r="F2871" i="1"/>
  <c r="C2871" i="1"/>
  <c r="B2871" i="1"/>
  <c r="F2870" i="1"/>
  <c r="C2870" i="1"/>
  <c r="B2870" i="1"/>
  <c r="F2869" i="1"/>
  <c r="C2869" i="1"/>
  <c r="B2869" i="1"/>
  <c r="F2868" i="1"/>
  <c r="C2868" i="1"/>
  <c r="B2868" i="1"/>
  <c r="F2867" i="1"/>
  <c r="C2867" i="1"/>
  <c r="B2867" i="1"/>
  <c r="F2866" i="1"/>
  <c r="C2866" i="1"/>
  <c r="B2866" i="1"/>
  <c r="F2865" i="1"/>
  <c r="C2865" i="1"/>
  <c r="B2865" i="1"/>
  <c r="F2864" i="1"/>
  <c r="C2864" i="1"/>
  <c r="B2864" i="1"/>
  <c r="F2863" i="1"/>
  <c r="C2863" i="1"/>
  <c r="B2863" i="1"/>
  <c r="F2862" i="1"/>
  <c r="C2862" i="1"/>
  <c r="B2862" i="1"/>
  <c r="F2861" i="1"/>
  <c r="C2861" i="1"/>
  <c r="B2861" i="1"/>
  <c r="F2860" i="1"/>
  <c r="C2860" i="1"/>
  <c r="B2860" i="1"/>
  <c r="F2859" i="1"/>
  <c r="C2859" i="1"/>
  <c r="B2859" i="1"/>
  <c r="F2858" i="1"/>
  <c r="C2858" i="1"/>
  <c r="B2858" i="1"/>
  <c r="F2857" i="1"/>
  <c r="C2857" i="1"/>
  <c r="B2857" i="1"/>
  <c r="F2856" i="1"/>
  <c r="C2856" i="1"/>
  <c r="B2856" i="1"/>
  <c r="F2855" i="1"/>
  <c r="C2855" i="1"/>
  <c r="B2855" i="1"/>
  <c r="F2854" i="1"/>
  <c r="C2854" i="1"/>
  <c r="B2854" i="1"/>
  <c r="F2853" i="1"/>
  <c r="C2853" i="1"/>
  <c r="B2853" i="1"/>
  <c r="F2852" i="1"/>
  <c r="C2852" i="1"/>
  <c r="B2852" i="1"/>
  <c r="F2851" i="1"/>
  <c r="C2851" i="1"/>
  <c r="B2851" i="1"/>
  <c r="F2850" i="1"/>
  <c r="C2850" i="1"/>
  <c r="B2850" i="1"/>
  <c r="F2849" i="1"/>
  <c r="C2849" i="1"/>
  <c r="B2849" i="1"/>
  <c r="F2848" i="1"/>
  <c r="C2848" i="1"/>
  <c r="B2848" i="1"/>
  <c r="F2847" i="1"/>
  <c r="C2847" i="1"/>
  <c r="B2847" i="1"/>
  <c r="F2846" i="1"/>
  <c r="C2846" i="1"/>
  <c r="B2846" i="1"/>
  <c r="F2845" i="1"/>
  <c r="C2845" i="1"/>
  <c r="B2845" i="1"/>
  <c r="F2844" i="1"/>
  <c r="C2844" i="1"/>
  <c r="B2844" i="1"/>
  <c r="F2843" i="1"/>
  <c r="C2843" i="1"/>
  <c r="B2843" i="1"/>
  <c r="F2842" i="1"/>
  <c r="C2842" i="1"/>
  <c r="B2842" i="1"/>
  <c r="F2841" i="1"/>
  <c r="C2841" i="1"/>
  <c r="B2841" i="1"/>
  <c r="F2840" i="1"/>
  <c r="C2840" i="1"/>
  <c r="B2840" i="1"/>
  <c r="F2839" i="1"/>
  <c r="C2839" i="1"/>
  <c r="B2839" i="1"/>
  <c r="F2838" i="1"/>
  <c r="C2838" i="1"/>
  <c r="B2838" i="1"/>
  <c r="F2837" i="1"/>
  <c r="C2837" i="1"/>
  <c r="B2837" i="1"/>
  <c r="F2836" i="1"/>
  <c r="C2836" i="1"/>
  <c r="B2836" i="1"/>
  <c r="F2835" i="1"/>
  <c r="C2835" i="1"/>
  <c r="B2835" i="1"/>
  <c r="F2834" i="1"/>
  <c r="C2834" i="1"/>
  <c r="B2834" i="1"/>
  <c r="F2833" i="1"/>
  <c r="C2833" i="1"/>
  <c r="B2833" i="1"/>
  <c r="F2832" i="1"/>
  <c r="C2832" i="1"/>
  <c r="B2832" i="1"/>
  <c r="F2831" i="1"/>
  <c r="C2831" i="1"/>
  <c r="B2831" i="1"/>
  <c r="F2830" i="1"/>
  <c r="C2830" i="1"/>
  <c r="B2830" i="1"/>
  <c r="F2829" i="1"/>
  <c r="C2829" i="1"/>
  <c r="B2829" i="1"/>
  <c r="F2828" i="1"/>
  <c r="C2828" i="1"/>
  <c r="B2828" i="1"/>
  <c r="F2827" i="1"/>
  <c r="C2827" i="1"/>
  <c r="B2827" i="1"/>
  <c r="F2826" i="1"/>
  <c r="C2826" i="1"/>
  <c r="B2826" i="1"/>
  <c r="F2825" i="1"/>
  <c r="C2825" i="1"/>
  <c r="B2825" i="1"/>
  <c r="F2824" i="1"/>
  <c r="C2824" i="1"/>
  <c r="B2824" i="1"/>
  <c r="F2823" i="1"/>
  <c r="C2823" i="1"/>
  <c r="B2823" i="1"/>
  <c r="F2822" i="1"/>
  <c r="C2822" i="1"/>
  <c r="B2822" i="1"/>
  <c r="F2821" i="1"/>
  <c r="C2821" i="1"/>
  <c r="B2821" i="1"/>
  <c r="F2820" i="1"/>
  <c r="C2820" i="1"/>
  <c r="B2820" i="1"/>
  <c r="F2819" i="1"/>
  <c r="C2819" i="1"/>
  <c r="B2819" i="1"/>
  <c r="F2818" i="1"/>
  <c r="C2818" i="1"/>
  <c r="B2818" i="1"/>
  <c r="F2817" i="1"/>
  <c r="C2817" i="1"/>
  <c r="B2817" i="1"/>
  <c r="F2816" i="1"/>
  <c r="C2816" i="1"/>
  <c r="B2816" i="1"/>
  <c r="F2815" i="1"/>
  <c r="C2815" i="1"/>
  <c r="B2815" i="1"/>
  <c r="F2814" i="1"/>
  <c r="C2814" i="1"/>
  <c r="B2814" i="1"/>
  <c r="F2813" i="1"/>
  <c r="C2813" i="1"/>
  <c r="B2813" i="1"/>
  <c r="F2812" i="1"/>
  <c r="C2812" i="1"/>
  <c r="B2812" i="1"/>
  <c r="F2811" i="1"/>
  <c r="C2811" i="1"/>
  <c r="B2811" i="1"/>
  <c r="F2810" i="1"/>
  <c r="C2810" i="1"/>
  <c r="B2810" i="1"/>
  <c r="F2809" i="1"/>
  <c r="C2809" i="1"/>
  <c r="B2809" i="1"/>
  <c r="F2808" i="1"/>
  <c r="C2808" i="1"/>
  <c r="B2808" i="1"/>
  <c r="F2807" i="1"/>
  <c r="C2807" i="1"/>
  <c r="B2807" i="1"/>
  <c r="F2806" i="1"/>
  <c r="C2806" i="1"/>
  <c r="B2806" i="1"/>
  <c r="F2805" i="1"/>
  <c r="C2805" i="1"/>
  <c r="B2805" i="1"/>
  <c r="F2804" i="1"/>
  <c r="C2804" i="1"/>
  <c r="B2804" i="1"/>
  <c r="F2803" i="1"/>
  <c r="C2803" i="1"/>
  <c r="B2803" i="1"/>
  <c r="F2802" i="1"/>
  <c r="C2802" i="1"/>
  <c r="B2802" i="1"/>
  <c r="F2801" i="1"/>
  <c r="C2801" i="1"/>
  <c r="B2801" i="1"/>
  <c r="F2800" i="1"/>
  <c r="C2800" i="1"/>
  <c r="B2800" i="1"/>
  <c r="F2799" i="1"/>
  <c r="C2799" i="1"/>
  <c r="B2799" i="1"/>
  <c r="F2798" i="1"/>
  <c r="C2798" i="1"/>
  <c r="B2798" i="1"/>
  <c r="F2797" i="1"/>
  <c r="C2797" i="1"/>
  <c r="B2797" i="1"/>
  <c r="F2796" i="1"/>
  <c r="C2796" i="1"/>
  <c r="B2796" i="1"/>
  <c r="F2795" i="1"/>
  <c r="C2795" i="1"/>
  <c r="B2795" i="1"/>
  <c r="F2794" i="1"/>
  <c r="C2794" i="1"/>
  <c r="B2794" i="1"/>
  <c r="F2793" i="1"/>
  <c r="C2793" i="1"/>
  <c r="B2793" i="1"/>
  <c r="F2792" i="1"/>
  <c r="C2792" i="1"/>
  <c r="B2792" i="1"/>
  <c r="F2791" i="1"/>
  <c r="C2791" i="1"/>
  <c r="B2791" i="1"/>
  <c r="F2790" i="1"/>
  <c r="C2790" i="1"/>
  <c r="B2790" i="1"/>
  <c r="F2789" i="1"/>
  <c r="C2789" i="1"/>
  <c r="B2789" i="1"/>
  <c r="F2788" i="1"/>
  <c r="C2788" i="1"/>
  <c r="B2788" i="1"/>
  <c r="F2787" i="1"/>
  <c r="C2787" i="1"/>
  <c r="B2787" i="1"/>
  <c r="F2786" i="1"/>
  <c r="C2786" i="1"/>
  <c r="B2786" i="1"/>
  <c r="F2785" i="1"/>
  <c r="C2785" i="1"/>
  <c r="B2785" i="1"/>
  <c r="F2784" i="1"/>
  <c r="C2784" i="1"/>
  <c r="B2784" i="1"/>
  <c r="F2783" i="1"/>
  <c r="C2783" i="1"/>
  <c r="B2783" i="1"/>
  <c r="F2782" i="1"/>
  <c r="C2782" i="1"/>
  <c r="B2782" i="1"/>
  <c r="F2781" i="1"/>
  <c r="C2781" i="1"/>
  <c r="B2781" i="1"/>
  <c r="F2780" i="1"/>
  <c r="C2780" i="1"/>
  <c r="B2780" i="1"/>
  <c r="F2779" i="1"/>
  <c r="C2779" i="1"/>
  <c r="B2779" i="1"/>
  <c r="F2778" i="1"/>
  <c r="C2778" i="1"/>
  <c r="B2778" i="1"/>
  <c r="F2777" i="1"/>
  <c r="C2777" i="1"/>
  <c r="B2777" i="1"/>
  <c r="F2776" i="1"/>
  <c r="C2776" i="1"/>
  <c r="B2776" i="1"/>
  <c r="F2775" i="1"/>
  <c r="C2775" i="1"/>
  <c r="B2775" i="1"/>
  <c r="F2774" i="1"/>
  <c r="C2774" i="1"/>
  <c r="B2774" i="1"/>
  <c r="F2773" i="1"/>
  <c r="C2773" i="1"/>
  <c r="B2773" i="1"/>
  <c r="F2772" i="1"/>
  <c r="C2772" i="1"/>
  <c r="B2772" i="1"/>
  <c r="F2771" i="1"/>
  <c r="C2771" i="1"/>
  <c r="B2771" i="1"/>
  <c r="F2770" i="1"/>
  <c r="C2770" i="1"/>
  <c r="B2770" i="1"/>
  <c r="F2769" i="1"/>
  <c r="C2769" i="1"/>
  <c r="B2769" i="1"/>
  <c r="F2768" i="1"/>
  <c r="C2768" i="1"/>
  <c r="B2768" i="1"/>
  <c r="F2767" i="1"/>
  <c r="C2767" i="1"/>
  <c r="B2767" i="1"/>
  <c r="F2766" i="1"/>
  <c r="C2766" i="1"/>
  <c r="B2766" i="1"/>
  <c r="F2765" i="1"/>
  <c r="C2765" i="1"/>
  <c r="B2765" i="1"/>
  <c r="F2764" i="1"/>
  <c r="C2764" i="1"/>
  <c r="B2764" i="1"/>
  <c r="F2763" i="1"/>
  <c r="C2763" i="1"/>
  <c r="B2763" i="1"/>
  <c r="F2762" i="1"/>
  <c r="C2762" i="1"/>
  <c r="B2762" i="1"/>
  <c r="F2761" i="1"/>
  <c r="C2761" i="1"/>
  <c r="B2761" i="1"/>
  <c r="F2760" i="1"/>
  <c r="C2760" i="1"/>
  <c r="B2760" i="1"/>
  <c r="F2759" i="1"/>
  <c r="C2759" i="1"/>
  <c r="B2759" i="1"/>
  <c r="F2758" i="1"/>
  <c r="C2758" i="1"/>
  <c r="B2758" i="1"/>
  <c r="F2757" i="1"/>
  <c r="C2757" i="1"/>
  <c r="B2757" i="1"/>
  <c r="F2756" i="1"/>
  <c r="C2756" i="1"/>
  <c r="B2756" i="1"/>
  <c r="F2755" i="1"/>
  <c r="C2755" i="1"/>
  <c r="B2755" i="1"/>
  <c r="F2754" i="1"/>
  <c r="C2754" i="1"/>
  <c r="B2754" i="1"/>
  <c r="F2753" i="1"/>
  <c r="C2753" i="1"/>
  <c r="B2753" i="1"/>
  <c r="F2752" i="1"/>
  <c r="C2752" i="1"/>
  <c r="B2752" i="1"/>
  <c r="F2751" i="1"/>
  <c r="C2751" i="1"/>
  <c r="B2751" i="1"/>
  <c r="F2750" i="1"/>
  <c r="C2750" i="1"/>
  <c r="B2750" i="1"/>
  <c r="F2749" i="1"/>
  <c r="C2749" i="1"/>
  <c r="B2749" i="1"/>
  <c r="F2748" i="1"/>
  <c r="C2748" i="1"/>
  <c r="B2748" i="1"/>
  <c r="F2747" i="1"/>
  <c r="C2747" i="1"/>
  <c r="B2747" i="1"/>
  <c r="F2746" i="1"/>
  <c r="C2746" i="1"/>
  <c r="B2746" i="1"/>
  <c r="F2745" i="1"/>
  <c r="C2745" i="1"/>
  <c r="B2745" i="1"/>
  <c r="F2744" i="1"/>
  <c r="C2744" i="1"/>
  <c r="B2744" i="1"/>
  <c r="F2743" i="1"/>
  <c r="C2743" i="1"/>
  <c r="B2743" i="1"/>
  <c r="F2742" i="1"/>
  <c r="C2742" i="1"/>
  <c r="B2742" i="1"/>
  <c r="F2741" i="1"/>
  <c r="C2741" i="1"/>
  <c r="B2741" i="1"/>
  <c r="F2740" i="1"/>
  <c r="C2740" i="1"/>
  <c r="B2740" i="1"/>
  <c r="F2739" i="1"/>
  <c r="C2739" i="1"/>
  <c r="B2739" i="1"/>
  <c r="F2738" i="1"/>
  <c r="C2738" i="1"/>
  <c r="B2738" i="1"/>
  <c r="F2737" i="1"/>
  <c r="C2737" i="1"/>
  <c r="B2737" i="1"/>
  <c r="F2736" i="1"/>
  <c r="C2736" i="1"/>
  <c r="B2736" i="1"/>
  <c r="F2735" i="1"/>
  <c r="C2735" i="1"/>
  <c r="B2735" i="1"/>
  <c r="F2734" i="1"/>
  <c r="C2734" i="1"/>
  <c r="B2734" i="1"/>
  <c r="F2733" i="1"/>
  <c r="C2733" i="1"/>
  <c r="B2733" i="1"/>
  <c r="F2732" i="1"/>
  <c r="C2732" i="1"/>
  <c r="B2732" i="1"/>
  <c r="F2731" i="1"/>
  <c r="C2731" i="1"/>
  <c r="B2731" i="1"/>
  <c r="F2730" i="1"/>
  <c r="C2730" i="1"/>
  <c r="B2730" i="1"/>
  <c r="F2729" i="1"/>
  <c r="C2729" i="1"/>
  <c r="B2729" i="1"/>
  <c r="F2728" i="1"/>
  <c r="C2728" i="1"/>
  <c r="B2728" i="1"/>
  <c r="F2727" i="1"/>
  <c r="C2727" i="1"/>
  <c r="B2727" i="1"/>
  <c r="F2726" i="1"/>
  <c r="C2726" i="1"/>
  <c r="B2726" i="1"/>
  <c r="F2725" i="1"/>
  <c r="C2725" i="1"/>
  <c r="B2725" i="1"/>
  <c r="F2724" i="1"/>
  <c r="C2724" i="1"/>
  <c r="B2724" i="1"/>
  <c r="F2723" i="1"/>
  <c r="C2723" i="1"/>
  <c r="B2723" i="1"/>
  <c r="F2722" i="1"/>
  <c r="C2722" i="1"/>
  <c r="B2722" i="1"/>
  <c r="F2721" i="1"/>
  <c r="C2721" i="1"/>
  <c r="B2721" i="1"/>
  <c r="F2720" i="1"/>
  <c r="C2720" i="1"/>
  <c r="B2720" i="1"/>
  <c r="F2719" i="1"/>
  <c r="C2719" i="1"/>
  <c r="B2719" i="1"/>
  <c r="F2718" i="1"/>
  <c r="C2718" i="1"/>
  <c r="B2718" i="1"/>
  <c r="F2717" i="1"/>
  <c r="C2717" i="1"/>
  <c r="B2717" i="1"/>
  <c r="F2716" i="1"/>
  <c r="C2716" i="1"/>
  <c r="B2716" i="1"/>
  <c r="F2715" i="1"/>
  <c r="C2715" i="1"/>
  <c r="B2715" i="1"/>
  <c r="F2714" i="1"/>
  <c r="C2714" i="1"/>
  <c r="B2714" i="1"/>
  <c r="F2713" i="1"/>
  <c r="C2713" i="1"/>
  <c r="B2713" i="1"/>
  <c r="F2712" i="1"/>
  <c r="C2712" i="1"/>
  <c r="B2712" i="1"/>
  <c r="F2711" i="1"/>
  <c r="C2711" i="1"/>
  <c r="B2711" i="1"/>
  <c r="F2710" i="1"/>
  <c r="C2710" i="1"/>
  <c r="B2710" i="1"/>
  <c r="F2709" i="1"/>
  <c r="C2709" i="1"/>
  <c r="B2709" i="1"/>
  <c r="F2708" i="1"/>
  <c r="C2708" i="1"/>
  <c r="B2708" i="1"/>
  <c r="F2707" i="1"/>
  <c r="C2707" i="1"/>
  <c r="B2707" i="1"/>
  <c r="F2706" i="1"/>
  <c r="C2706" i="1"/>
  <c r="B2706" i="1"/>
  <c r="F2705" i="1"/>
  <c r="C2705" i="1"/>
  <c r="B2705" i="1"/>
  <c r="F2704" i="1"/>
  <c r="C2704" i="1"/>
  <c r="B2704" i="1"/>
  <c r="F2703" i="1"/>
  <c r="C2703" i="1"/>
  <c r="B2703" i="1"/>
  <c r="F2702" i="1"/>
  <c r="C2702" i="1"/>
  <c r="B2702" i="1"/>
  <c r="F2701" i="1"/>
  <c r="C2701" i="1"/>
  <c r="B2701" i="1"/>
  <c r="F2700" i="1"/>
  <c r="C2700" i="1"/>
  <c r="B2700" i="1"/>
  <c r="F2699" i="1"/>
  <c r="C2699" i="1"/>
  <c r="B2699" i="1"/>
  <c r="F2698" i="1"/>
  <c r="C2698" i="1"/>
  <c r="B2698" i="1"/>
  <c r="F2697" i="1"/>
  <c r="C2697" i="1"/>
  <c r="B2697" i="1"/>
  <c r="F2696" i="1"/>
  <c r="C2696" i="1"/>
  <c r="B2696" i="1"/>
  <c r="F2695" i="1"/>
  <c r="C2695" i="1"/>
  <c r="B2695" i="1"/>
  <c r="F2694" i="1"/>
  <c r="C2694" i="1"/>
  <c r="B2694" i="1"/>
  <c r="F2693" i="1"/>
  <c r="C2693" i="1"/>
  <c r="B2693" i="1"/>
  <c r="F2692" i="1"/>
  <c r="C2692" i="1"/>
  <c r="B2692" i="1"/>
  <c r="F2691" i="1"/>
  <c r="C2691" i="1"/>
  <c r="B2691" i="1"/>
  <c r="F2690" i="1"/>
  <c r="C2690" i="1"/>
  <c r="B2690" i="1"/>
  <c r="F2689" i="1"/>
  <c r="C2689" i="1"/>
  <c r="B2689" i="1"/>
  <c r="F2688" i="1"/>
  <c r="C2688" i="1"/>
  <c r="B2688" i="1"/>
  <c r="F2687" i="1"/>
  <c r="C2687" i="1"/>
  <c r="B2687" i="1"/>
  <c r="F2686" i="1"/>
  <c r="C2686" i="1"/>
  <c r="B2686" i="1"/>
  <c r="F2685" i="1"/>
  <c r="C2685" i="1"/>
  <c r="B2685" i="1"/>
  <c r="F2684" i="1"/>
  <c r="C2684" i="1"/>
  <c r="B2684" i="1"/>
  <c r="F2683" i="1"/>
  <c r="C2683" i="1"/>
  <c r="B2683" i="1"/>
  <c r="F2682" i="1"/>
  <c r="C2682" i="1"/>
  <c r="B2682" i="1"/>
  <c r="F2681" i="1"/>
  <c r="C2681" i="1"/>
  <c r="B2681" i="1"/>
  <c r="F2680" i="1"/>
  <c r="C2680" i="1"/>
  <c r="B2680" i="1"/>
  <c r="F2679" i="1"/>
  <c r="C2679" i="1"/>
  <c r="B2679" i="1"/>
  <c r="F2678" i="1"/>
  <c r="C2678" i="1"/>
  <c r="B2678" i="1"/>
  <c r="F2677" i="1"/>
  <c r="C2677" i="1"/>
  <c r="B2677" i="1"/>
  <c r="F2676" i="1"/>
  <c r="C2676" i="1"/>
  <c r="B2676" i="1"/>
  <c r="F2675" i="1"/>
  <c r="C2675" i="1"/>
  <c r="B2675" i="1"/>
  <c r="F2674" i="1"/>
  <c r="C2674" i="1"/>
  <c r="B2674" i="1"/>
  <c r="F2673" i="1"/>
  <c r="C2673" i="1"/>
  <c r="B2673" i="1"/>
  <c r="F2672" i="1"/>
  <c r="C2672" i="1"/>
  <c r="B2672" i="1"/>
  <c r="F2671" i="1"/>
  <c r="C2671" i="1"/>
  <c r="B2671" i="1"/>
  <c r="F2670" i="1"/>
  <c r="C2670" i="1"/>
  <c r="B2670" i="1"/>
  <c r="F2669" i="1"/>
  <c r="C2669" i="1"/>
  <c r="B2669" i="1"/>
  <c r="F2668" i="1"/>
  <c r="C2668" i="1"/>
  <c r="B2668" i="1"/>
  <c r="F2667" i="1"/>
  <c r="C2667" i="1"/>
  <c r="B2667" i="1"/>
  <c r="F2666" i="1"/>
  <c r="C2666" i="1"/>
  <c r="B2666" i="1"/>
  <c r="F2665" i="1"/>
  <c r="C2665" i="1"/>
  <c r="B2665" i="1"/>
  <c r="F2664" i="1"/>
  <c r="C2664" i="1"/>
  <c r="B2664" i="1"/>
  <c r="F2663" i="1"/>
  <c r="C2663" i="1"/>
  <c r="B2663" i="1"/>
  <c r="F2662" i="1"/>
  <c r="C2662" i="1"/>
  <c r="B2662" i="1"/>
  <c r="F2661" i="1"/>
  <c r="C2661" i="1"/>
  <c r="B2661" i="1"/>
  <c r="F2660" i="1"/>
  <c r="C2660" i="1"/>
  <c r="B2660" i="1"/>
  <c r="F2659" i="1"/>
  <c r="C2659" i="1"/>
  <c r="B2659" i="1"/>
  <c r="F2658" i="1"/>
  <c r="C2658" i="1"/>
  <c r="B2658" i="1"/>
  <c r="F2657" i="1"/>
  <c r="C2657" i="1"/>
  <c r="B2657" i="1"/>
  <c r="F2656" i="1"/>
  <c r="C2656" i="1"/>
  <c r="B2656" i="1"/>
  <c r="F2655" i="1"/>
  <c r="C2655" i="1"/>
  <c r="B2655" i="1"/>
  <c r="F2654" i="1"/>
  <c r="C2654" i="1"/>
  <c r="B2654" i="1"/>
  <c r="F2653" i="1"/>
  <c r="C2653" i="1"/>
  <c r="B2653" i="1"/>
  <c r="F2652" i="1"/>
  <c r="C2652" i="1"/>
  <c r="B2652" i="1"/>
  <c r="F2651" i="1"/>
  <c r="C2651" i="1"/>
  <c r="B2651" i="1"/>
  <c r="F2650" i="1"/>
  <c r="C2650" i="1"/>
  <c r="B2650" i="1"/>
  <c r="F2649" i="1"/>
  <c r="C2649" i="1"/>
  <c r="B2649" i="1"/>
  <c r="F2648" i="1"/>
  <c r="C2648" i="1"/>
  <c r="B2648" i="1"/>
  <c r="F2647" i="1"/>
  <c r="C2647" i="1"/>
  <c r="B2647" i="1"/>
  <c r="F2646" i="1"/>
  <c r="C2646" i="1"/>
  <c r="B2646" i="1"/>
  <c r="F2645" i="1"/>
  <c r="C2645" i="1"/>
  <c r="B2645" i="1"/>
  <c r="F2644" i="1"/>
  <c r="C2644" i="1"/>
  <c r="B2644" i="1"/>
  <c r="F2643" i="1"/>
  <c r="C2643" i="1"/>
  <c r="B2643" i="1"/>
  <c r="F2642" i="1"/>
  <c r="C2642" i="1"/>
  <c r="B2642" i="1"/>
  <c r="F2641" i="1"/>
  <c r="C2641" i="1"/>
  <c r="B2641" i="1"/>
  <c r="F2640" i="1"/>
  <c r="C2640" i="1"/>
  <c r="B2640" i="1"/>
  <c r="F2639" i="1"/>
  <c r="C2639" i="1"/>
  <c r="B2639" i="1"/>
  <c r="F2638" i="1"/>
  <c r="C2638" i="1"/>
  <c r="B2638" i="1"/>
  <c r="F2637" i="1"/>
  <c r="C2637" i="1"/>
  <c r="B2637" i="1"/>
  <c r="F2636" i="1"/>
  <c r="C2636" i="1"/>
  <c r="B2636" i="1"/>
  <c r="F2635" i="1"/>
  <c r="C2635" i="1"/>
  <c r="B2635" i="1"/>
  <c r="F2634" i="1"/>
  <c r="C2634" i="1"/>
  <c r="B2634" i="1"/>
  <c r="F2633" i="1"/>
  <c r="C2633" i="1"/>
  <c r="B2633" i="1"/>
  <c r="F2632" i="1"/>
  <c r="C2632" i="1"/>
  <c r="B2632" i="1"/>
  <c r="F2631" i="1"/>
  <c r="C2631" i="1"/>
  <c r="B2631" i="1"/>
  <c r="F2630" i="1"/>
  <c r="C2630" i="1"/>
  <c r="B2630" i="1"/>
  <c r="F2629" i="1"/>
  <c r="C2629" i="1"/>
  <c r="B2629" i="1"/>
  <c r="F2628" i="1"/>
  <c r="C2628" i="1"/>
  <c r="B2628" i="1"/>
  <c r="F2627" i="1"/>
  <c r="C2627" i="1"/>
  <c r="B2627" i="1"/>
  <c r="F2626" i="1"/>
  <c r="C2626" i="1"/>
  <c r="B2626" i="1"/>
  <c r="F2625" i="1"/>
  <c r="C2625" i="1"/>
  <c r="B2625" i="1"/>
  <c r="F2624" i="1"/>
  <c r="C2624" i="1"/>
  <c r="B2624" i="1"/>
  <c r="F2623" i="1"/>
  <c r="C2623" i="1"/>
  <c r="B2623" i="1"/>
  <c r="F2622" i="1"/>
  <c r="C2622" i="1"/>
  <c r="B2622" i="1"/>
  <c r="F2621" i="1"/>
  <c r="C2621" i="1"/>
  <c r="B2621" i="1"/>
  <c r="F2620" i="1"/>
  <c r="C2620" i="1"/>
  <c r="B2620" i="1"/>
  <c r="F2619" i="1"/>
  <c r="C2619" i="1"/>
  <c r="B2619" i="1"/>
  <c r="F2618" i="1"/>
  <c r="C2618" i="1"/>
  <c r="B2618" i="1"/>
  <c r="F2617" i="1"/>
  <c r="C2617" i="1"/>
  <c r="B2617" i="1"/>
  <c r="F2616" i="1"/>
  <c r="C2616" i="1"/>
  <c r="B2616" i="1"/>
  <c r="F2615" i="1"/>
  <c r="C2615" i="1"/>
  <c r="B2615" i="1"/>
  <c r="F2614" i="1"/>
  <c r="C2614" i="1"/>
  <c r="B2614" i="1"/>
  <c r="F2613" i="1"/>
  <c r="C2613" i="1"/>
  <c r="B2613" i="1"/>
  <c r="F2612" i="1"/>
  <c r="C2612" i="1"/>
  <c r="B2612" i="1"/>
  <c r="F2611" i="1"/>
  <c r="C2611" i="1"/>
  <c r="B2611" i="1"/>
  <c r="F2610" i="1"/>
  <c r="C2610" i="1"/>
  <c r="B2610" i="1"/>
  <c r="F2609" i="1"/>
  <c r="C2609" i="1"/>
  <c r="B2609" i="1"/>
  <c r="F2608" i="1"/>
  <c r="C2608" i="1"/>
  <c r="B2608" i="1"/>
  <c r="F2607" i="1"/>
  <c r="C2607" i="1"/>
  <c r="B2607" i="1"/>
  <c r="F2606" i="1"/>
  <c r="C2606" i="1"/>
  <c r="B2606" i="1"/>
  <c r="F2605" i="1"/>
  <c r="C2605" i="1"/>
  <c r="B2605" i="1"/>
  <c r="F2604" i="1"/>
  <c r="C2604" i="1"/>
  <c r="B2604" i="1"/>
  <c r="F2603" i="1"/>
  <c r="C2603" i="1"/>
  <c r="B2603" i="1"/>
  <c r="F2602" i="1"/>
  <c r="C2602" i="1"/>
  <c r="B2602" i="1"/>
  <c r="F2601" i="1"/>
  <c r="C2601" i="1"/>
  <c r="B2601" i="1"/>
  <c r="F2600" i="1"/>
  <c r="C2600" i="1"/>
  <c r="B2600" i="1"/>
  <c r="F2599" i="1"/>
  <c r="C2599" i="1"/>
  <c r="B2599" i="1"/>
  <c r="F2598" i="1"/>
  <c r="C2598" i="1"/>
  <c r="B2598" i="1"/>
  <c r="F2597" i="1"/>
  <c r="C2597" i="1"/>
  <c r="B2597" i="1"/>
  <c r="F2596" i="1"/>
  <c r="C2596" i="1"/>
  <c r="B2596" i="1"/>
  <c r="F2595" i="1"/>
  <c r="C2595" i="1"/>
  <c r="B2595" i="1"/>
  <c r="F2594" i="1"/>
  <c r="C2594" i="1"/>
  <c r="B2594" i="1"/>
  <c r="F2593" i="1"/>
  <c r="C2593" i="1"/>
  <c r="B2593" i="1"/>
  <c r="F2592" i="1"/>
  <c r="C2592" i="1"/>
  <c r="B2592" i="1"/>
  <c r="F2591" i="1"/>
  <c r="C2591" i="1"/>
  <c r="B2591" i="1"/>
  <c r="F2590" i="1"/>
  <c r="C2590" i="1"/>
  <c r="B2590" i="1"/>
  <c r="F2589" i="1"/>
  <c r="C2589" i="1"/>
  <c r="B2589" i="1"/>
  <c r="F2588" i="1"/>
  <c r="C2588" i="1"/>
  <c r="B2588" i="1"/>
  <c r="F2587" i="1"/>
  <c r="C2587" i="1"/>
  <c r="B2587" i="1"/>
  <c r="F2586" i="1"/>
  <c r="C2586" i="1"/>
  <c r="B2586" i="1"/>
  <c r="F2585" i="1"/>
  <c r="C2585" i="1"/>
  <c r="B2585" i="1"/>
  <c r="F2584" i="1"/>
  <c r="C2584" i="1"/>
  <c r="B2584" i="1"/>
  <c r="F2583" i="1"/>
  <c r="C2583" i="1"/>
  <c r="B2583" i="1"/>
  <c r="F2582" i="1"/>
  <c r="C2582" i="1"/>
  <c r="B2582" i="1"/>
  <c r="F2581" i="1"/>
  <c r="C2581" i="1"/>
  <c r="B2581" i="1"/>
  <c r="F2580" i="1"/>
  <c r="C2580" i="1"/>
  <c r="B2580" i="1"/>
  <c r="F2579" i="1"/>
  <c r="C2579" i="1"/>
  <c r="B2579" i="1"/>
  <c r="F2578" i="1"/>
  <c r="C2578" i="1"/>
  <c r="B2578" i="1"/>
  <c r="F2577" i="1"/>
  <c r="C2577" i="1"/>
  <c r="B2577" i="1"/>
  <c r="F2576" i="1"/>
  <c r="C2576" i="1"/>
  <c r="B2576" i="1"/>
  <c r="F2575" i="1"/>
  <c r="C2575" i="1"/>
  <c r="B2575" i="1"/>
  <c r="F2574" i="1"/>
  <c r="C2574" i="1"/>
  <c r="B2574" i="1"/>
  <c r="F2573" i="1"/>
  <c r="C2573" i="1"/>
  <c r="B2573" i="1"/>
  <c r="F2572" i="1"/>
  <c r="C2572" i="1"/>
  <c r="B2572" i="1"/>
  <c r="F2571" i="1"/>
  <c r="C2571" i="1"/>
  <c r="B2571" i="1"/>
  <c r="F2570" i="1"/>
  <c r="C2570" i="1"/>
  <c r="B2570" i="1"/>
  <c r="F2569" i="1"/>
  <c r="C2569" i="1"/>
  <c r="B2569" i="1"/>
  <c r="F2568" i="1"/>
  <c r="C2568" i="1"/>
  <c r="B2568" i="1"/>
  <c r="F2567" i="1"/>
  <c r="C2567" i="1"/>
  <c r="B2567" i="1"/>
  <c r="F2566" i="1"/>
  <c r="C2566" i="1"/>
  <c r="B2566" i="1"/>
  <c r="F2565" i="1"/>
  <c r="C2565" i="1"/>
  <c r="B2565" i="1"/>
  <c r="F2564" i="1"/>
  <c r="C2564" i="1"/>
  <c r="B2564" i="1"/>
  <c r="F2563" i="1"/>
  <c r="C2563" i="1"/>
  <c r="B2563" i="1"/>
  <c r="F2562" i="1"/>
  <c r="C2562" i="1"/>
  <c r="B2562" i="1"/>
  <c r="F2561" i="1"/>
  <c r="C2561" i="1"/>
  <c r="B2561" i="1"/>
  <c r="F2560" i="1"/>
  <c r="C2560" i="1"/>
  <c r="B2560" i="1"/>
  <c r="F2559" i="1"/>
  <c r="C2559" i="1"/>
  <c r="B2559" i="1"/>
  <c r="F2558" i="1"/>
  <c r="C2558" i="1"/>
  <c r="B2558" i="1"/>
  <c r="F2557" i="1"/>
  <c r="C2557" i="1"/>
  <c r="B2557" i="1"/>
  <c r="F2556" i="1"/>
  <c r="C2556" i="1"/>
  <c r="B2556" i="1"/>
  <c r="F2555" i="1"/>
  <c r="C2555" i="1"/>
  <c r="B2555" i="1"/>
  <c r="F2554" i="1"/>
  <c r="C2554" i="1"/>
  <c r="B2554" i="1"/>
  <c r="F2553" i="1"/>
  <c r="C2553" i="1"/>
  <c r="B2553" i="1"/>
  <c r="F2552" i="1"/>
  <c r="C2552" i="1"/>
  <c r="B2552" i="1"/>
  <c r="F2551" i="1"/>
  <c r="C2551" i="1"/>
  <c r="B2551" i="1"/>
  <c r="F2550" i="1"/>
  <c r="C2550" i="1"/>
  <c r="B2550" i="1"/>
  <c r="F2549" i="1"/>
  <c r="C2549" i="1"/>
  <c r="B2549" i="1"/>
  <c r="F2548" i="1"/>
  <c r="C2548" i="1"/>
  <c r="B2548" i="1"/>
  <c r="F2547" i="1"/>
  <c r="C2547" i="1"/>
  <c r="B2547" i="1"/>
  <c r="F2546" i="1"/>
  <c r="C2546" i="1"/>
  <c r="B2546" i="1"/>
  <c r="F2545" i="1"/>
  <c r="C2545" i="1"/>
  <c r="B2545" i="1"/>
  <c r="F2544" i="1"/>
  <c r="C2544" i="1"/>
  <c r="B2544" i="1"/>
  <c r="F2543" i="1"/>
  <c r="C2543" i="1"/>
  <c r="B2543" i="1"/>
  <c r="F2542" i="1"/>
  <c r="C2542" i="1"/>
  <c r="B2542" i="1"/>
  <c r="F2541" i="1"/>
  <c r="C2541" i="1"/>
  <c r="B2541" i="1"/>
  <c r="F2540" i="1"/>
  <c r="C2540" i="1"/>
  <c r="B2540" i="1"/>
  <c r="F2539" i="1"/>
  <c r="C2539" i="1"/>
  <c r="B2539" i="1"/>
  <c r="F2538" i="1"/>
  <c r="C2538" i="1"/>
  <c r="B2538" i="1"/>
  <c r="F2537" i="1"/>
  <c r="C2537" i="1"/>
  <c r="B2537" i="1"/>
  <c r="F2536" i="1"/>
  <c r="C2536" i="1"/>
  <c r="B2536" i="1"/>
  <c r="F2535" i="1"/>
  <c r="C2535" i="1"/>
  <c r="B2535" i="1"/>
  <c r="F2534" i="1"/>
  <c r="C2534" i="1"/>
  <c r="B2534" i="1"/>
  <c r="F2533" i="1"/>
  <c r="C2533" i="1"/>
  <c r="B2533" i="1"/>
  <c r="F2532" i="1"/>
  <c r="C2532" i="1"/>
  <c r="B2532" i="1"/>
  <c r="F2531" i="1"/>
  <c r="C2531" i="1"/>
  <c r="B2531" i="1"/>
  <c r="F2530" i="1"/>
  <c r="C2530" i="1"/>
  <c r="B2530" i="1"/>
  <c r="F2529" i="1"/>
  <c r="C2529" i="1"/>
  <c r="B2529" i="1"/>
  <c r="F2528" i="1"/>
  <c r="C2528" i="1"/>
  <c r="B2528" i="1"/>
  <c r="F2527" i="1"/>
  <c r="C2527" i="1"/>
  <c r="B2527" i="1"/>
  <c r="F2526" i="1"/>
  <c r="C2526" i="1"/>
  <c r="B2526" i="1"/>
  <c r="F2525" i="1"/>
  <c r="C2525" i="1"/>
  <c r="B2525" i="1"/>
  <c r="F2524" i="1"/>
  <c r="C2524" i="1"/>
  <c r="B2524" i="1"/>
  <c r="F2523" i="1"/>
  <c r="C2523" i="1"/>
  <c r="B2523" i="1"/>
  <c r="F2522" i="1"/>
  <c r="C2522" i="1"/>
  <c r="B2522" i="1"/>
  <c r="F2521" i="1"/>
  <c r="C2521" i="1"/>
  <c r="B2521" i="1"/>
  <c r="F2520" i="1"/>
  <c r="C2520" i="1"/>
  <c r="B2520" i="1"/>
  <c r="F2519" i="1"/>
  <c r="C2519" i="1"/>
  <c r="B2519" i="1"/>
  <c r="F2518" i="1"/>
  <c r="C2518" i="1"/>
  <c r="B2518" i="1"/>
  <c r="F2517" i="1"/>
  <c r="C2517" i="1"/>
  <c r="B2517" i="1"/>
  <c r="F2516" i="1"/>
  <c r="C2516" i="1"/>
  <c r="B2516" i="1"/>
  <c r="F2515" i="1"/>
  <c r="C2515" i="1"/>
  <c r="B2515" i="1"/>
  <c r="F2514" i="1"/>
  <c r="C2514" i="1"/>
  <c r="B2514" i="1"/>
  <c r="F2513" i="1"/>
  <c r="C2513" i="1"/>
  <c r="B2513" i="1"/>
  <c r="F2512" i="1"/>
  <c r="C2512" i="1"/>
  <c r="B2512" i="1"/>
  <c r="F2511" i="1"/>
  <c r="C2511" i="1"/>
  <c r="B2511" i="1"/>
  <c r="F2510" i="1"/>
  <c r="C2510" i="1"/>
  <c r="B2510" i="1"/>
  <c r="F2509" i="1"/>
  <c r="C2509" i="1"/>
  <c r="B2509" i="1"/>
  <c r="F2508" i="1"/>
  <c r="C2508" i="1"/>
  <c r="B2508" i="1"/>
  <c r="F2507" i="1"/>
  <c r="C2507" i="1"/>
  <c r="B2507" i="1"/>
  <c r="F2506" i="1"/>
  <c r="C2506" i="1"/>
  <c r="B2506" i="1"/>
  <c r="F2505" i="1"/>
  <c r="C2505" i="1"/>
  <c r="B2505" i="1"/>
  <c r="F2504" i="1"/>
  <c r="C2504" i="1"/>
  <c r="B2504" i="1"/>
  <c r="F2503" i="1"/>
  <c r="C2503" i="1"/>
  <c r="B2503" i="1"/>
  <c r="F2502" i="1"/>
  <c r="C2502" i="1"/>
  <c r="B2502" i="1"/>
  <c r="F2501" i="1"/>
  <c r="C2501" i="1"/>
  <c r="B2501" i="1"/>
  <c r="F2500" i="1"/>
  <c r="C2500" i="1"/>
  <c r="B2500" i="1"/>
  <c r="F2499" i="1"/>
  <c r="C2499" i="1"/>
  <c r="B2499" i="1"/>
  <c r="F2498" i="1"/>
  <c r="C2498" i="1"/>
  <c r="B2498" i="1"/>
  <c r="F2497" i="1"/>
  <c r="C2497" i="1"/>
  <c r="B2497" i="1"/>
  <c r="F2496" i="1"/>
  <c r="C2496" i="1"/>
  <c r="B2496" i="1"/>
  <c r="F2495" i="1"/>
  <c r="C2495" i="1"/>
  <c r="B2495" i="1"/>
  <c r="F2494" i="1"/>
  <c r="C2494" i="1"/>
  <c r="B2494" i="1"/>
  <c r="F2493" i="1"/>
  <c r="C2493" i="1"/>
  <c r="B2493" i="1"/>
  <c r="F2492" i="1"/>
  <c r="C2492" i="1"/>
  <c r="B2492" i="1"/>
  <c r="F2491" i="1"/>
  <c r="C2491" i="1"/>
  <c r="B2491" i="1"/>
  <c r="F2490" i="1"/>
  <c r="C2490" i="1"/>
  <c r="B2490" i="1"/>
  <c r="F2489" i="1"/>
  <c r="C2489" i="1"/>
  <c r="B2489" i="1"/>
  <c r="F2488" i="1"/>
  <c r="C2488" i="1"/>
  <c r="B2488" i="1"/>
  <c r="F2487" i="1"/>
  <c r="C2487" i="1"/>
  <c r="B2487" i="1"/>
  <c r="F2486" i="1"/>
  <c r="C2486" i="1"/>
  <c r="B2486" i="1"/>
  <c r="F2485" i="1"/>
  <c r="C2485" i="1"/>
  <c r="B2485" i="1"/>
  <c r="F2484" i="1"/>
  <c r="C2484" i="1"/>
  <c r="B2484" i="1"/>
  <c r="F2483" i="1"/>
  <c r="C2483" i="1"/>
  <c r="B2483" i="1"/>
  <c r="F2482" i="1"/>
  <c r="C2482" i="1"/>
  <c r="B2482" i="1"/>
  <c r="F2481" i="1"/>
  <c r="C2481" i="1"/>
  <c r="B2481" i="1"/>
  <c r="F2480" i="1"/>
  <c r="C2480" i="1"/>
  <c r="B2480" i="1"/>
  <c r="F2479" i="1"/>
  <c r="C2479" i="1"/>
  <c r="B2479" i="1"/>
  <c r="F2478" i="1"/>
  <c r="C2478" i="1"/>
  <c r="B2478" i="1"/>
  <c r="F2477" i="1"/>
  <c r="C2477" i="1"/>
  <c r="B2477" i="1"/>
  <c r="F2476" i="1"/>
  <c r="C2476" i="1"/>
  <c r="B2476" i="1"/>
  <c r="F2475" i="1"/>
  <c r="C2475" i="1"/>
  <c r="B2475" i="1"/>
  <c r="F2474" i="1"/>
  <c r="C2474" i="1"/>
  <c r="B2474" i="1"/>
  <c r="F2473" i="1"/>
  <c r="C2473" i="1"/>
  <c r="B2473" i="1"/>
  <c r="F2472" i="1"/>
  <c r="C2472" i="1"/>
  <c r="B2472" i="1"/>
  <c r="F2471" i="1"/>
  <c r="C2471" i="1"/>
  <c r="B2471" i="1"/>
  <c r="F2470" i="1"/>
  <c r="C2470" i="1"/>
  <c r="B2470" i="1"/>
  <c r="F2469" i="1"/>
  <c r="C2469" i="1"/>
  <c r="B2469" i="1"/>
  <c r="F2468" i="1"/>
  <c r="C2468" i="1"/>
  <c r="B2468" i="1"/>
  <c r="F2467" i="1"/>
  <c r="C2467" i="1"/>
  <c r="B2467" i="1"/>
  <c r="F2466" i="1"/>
  <c r="C2466" i="1"/>
  <c r="B2466" i="1"/>
  <c r="F2465" i="1"/>
  <c r="C2465" i="1"/>
  <c r="B2465" i="1"/>
  <c r="F2464" i="1"/>
  <c r="C2464" i="1"/>
  <c r="B2464" i="1"/>
  <c r="F2463" i="1"/>
  <c r="C2463" i="1"/>
  <c r="B2463" i="1"/>
  <c r="F2462" i="1"/>
  <c r="C2462" i="1"/>
  <c r="B2462" i="1"/>
  <c r="F2461" i="1"/>
  <c r="C2461" i="1"/>
  <c r="B2461" i="1"/>
  <c r="F2460" i="1"/>
  <c r="C2460" i="1"/>
  <c r="B2460" i="1"/>
  <c r="F2459" i="1"/>
  <c r="C2459" i="1"/>
  <c r="B2459" i="1"/>
  <c r="F2458" i="1"/>
  <c r="C2458" i="1"/>
  <c r="B2458" i="1"/>
  <c r="F2457" i="1"/>
  <c r="C2457" i="1"/>
  <c r="B2457" i="1"/>
  <c r="F2456" i="1"/>
  <c r="C2456" i="1"/>
  <c r="B2456" i="1"/>
  <c r="F2455" i="1"/>
  <c r="C2455" i="1"/>
  <c r="B2455" i="1"/>
  <c r="F2454" i="1"/>
  <c r="C2454" i="1"/>
  <c r="B2454" i="1"/>
  <c r="F2453" i="1"/>
  <c r="C2453" i="1"/>
  <c r="B2453" i="1"/>
  <c r="F2452" i="1"/>
  <c r="C2452" i="1"/>
  <c r="B2452" i="1"/>
  <c r="F2451" i="1"/>
  <c r="C2451" i="1"/>
  <c r="B2451" i="1"/>
  <c r="F2450" i="1"/>
  <c r="C2450" i="1"/>
  <c r="B2450" i="1"/>
  <c r="F2449" i="1"/>
  <c r="C2449" i="1"/>
  <c r="B2449" i="1"/>
  <c r="F2448" i="1"/>
  <c r="C2448" i="1"/>
  <c r="B2448" i="1"/>
  <c r="F2447" i="1"/>
  <c r="C2447" i="1"/>
  <c r="B2447" i="1"/>
  <c r="F2446" i="1"/>
  <c r="C2446" i="1"/>
  <c r="B2446" i="1"/>
  <c r="F2445" i="1"/>
  <c r="C2445" i="1"/>
  <c r="B2445" i="1"/>
  <c r="F2444" i="1"/>
  <c r="C2444" i="1"/>
  <c r="B2444" i="1"/>
  <c r="F2443" i="1"/>
  <c r="C2443" i="1"/>
  <c r="B2443" i="1"/>
  <c r="F2442" i="1"/>
  <c r="C2442" i="1"/>
  <c r="B2442" i="1"/>
  <c r="F2441" i="1"/>
  <c r="C2441" i="1"/>
  <c r="B2441" i="1"/>
  <c r="F2440" i="1"/>
  <c r="C2440" i="1"/>
  <c r="B2440" i="1"/>
  <c r="F2439" i="1"/>
  <c r="C2439" i="1"/>
  <c r="B2439" i="1"/>
  <c r="F2438" i="1"/>
  <c r="C2438" i="1"/>
  <c r="B2438" i="1"/>
  <c r="F2437" i="1"/>
  <c r="C2437" i="1"/>
  <c r="B2437" i="1"/>
  <c r="F2436" i="1"/>
  <c r="C2436" i="1"/>
  <c r="B2436" i="1"/>
  <c r="F2435" i="1"/>
  <c r="C2435" i="1"/>
  <c r="B2435" i="1"/>
  <c r="F2434" i="1"/>
  <c r="C2434" i="1"/>
  <c r="B2434" i="1"/>
  <c r="F2433" i="1"/>
  <c r="C2433" i="1"/>
  <c r="B2433" i="1"/>
  <c r="F2432" i="1"/>
  <c r="C2432" i="1"/>
  <c r="B2432" i="1"/>
  <c r="F2431" i="1"/>
  <c r="C2431" i="1"/>
  <c r="B2431" i="1"/>
  <c r="F2430" i="1"/>
  <c r="C2430" i="1"/>
  <c r="B2430" i="1"/>
  <c r="F2429" i="1"/>
  <c r="C2429" i="1"/>
  <c r="B2429" i="1"/>
  <c r="F2428" i="1"/>
  <c r="C2428" i="1"/>
  <c r="B2428" i="1"/>
  <c r="F2427" i="1"/>
  <c r="C2427" i="1"/>
  <c r="B2427" i="1"/>
  <c r="F2426" i="1"/>
  <c r="C2426" i="1"/>
  <c r="B2426" i="1"/>
  <c r="F2425" i="1"/>
  <c r="C2425" i="1"/>
  <c r="B2425" i="1"/>
  <c r="F2424" i="1"/>
  <c r="C2424" i="1"/>
  <c r="B2424" i="1"/>
  <c r="F2423" i="1"/>
  <c r="C2423" i="1"/>
  <c r="B2423" i="1"/>
  <c r="F2422" i="1"/>
  <c r="C2422" i="1"/>
  <c r="B2422" i="1"/>
  <c r="F2421" i="1"/>
  <c r="C2421" i="1"/>
  <c r="B2421" i="1"/>
  <c r="F2420" i="1"/>
  <c r="C2420" i="1"/>
  <c r="B2420" i="1"/>
  <c r="F2419" i="1"/>
  <c r="C2419" i="1"/>
  <c r="B2419" i="1"/>
  <c r="F2418" i="1"/>
  <c r="C2418" i="1"/>
  <c r="B2418" i="1"/>
  <c r="F2417" i="1"/>
  <c r="C2417" i="1"/>
  <c r="B2417" i="1"/>
  <c r="F2416" i="1"/>
  <c r="C2416" i="1"/>
  <c r="B2416" i="1"/>
  <c r="F2415" i="1"/>
  <c r="C2415" i="1"/>
  <c r="B2415" i="1"/>
  <c r="F2414" i="1"/>
  <c r="C2414" i="1"/>
  <c r="B2414" i="1"/>
  <c r="F2413" i="1"/>
  <c r="C2413" i="1"/>
  <c r="B2413" i="1"/>
  <c r="F2412" i="1"/>
  <c r="C2412" i="1"/>
  <c r="B2412" i="1"/>
  <c r="F2411" i="1"/>
  <c r="C2411" i="1"/>
  <c r="B2411" i="1"/>
  <c r="F2410" i="1"/>
  <c r="C2410" i="1"/>
  <c r="B2410" i="1"/>
  <c r="F2409" i="1"/>
  <c r="C2409" i="1"/>
  <c r="B2409" i="1"/>
  <c r="F2408" i="1"/>
  <c r="C2408" i="1"/>
  <c r="B2408" i="1"/>
  <c r="F2407" i="1"/>
  <c r="C2407" i="1"/>
  <c r="B2407" i="1"/>
  <c r="F2406" i="1"/>
  <c r="C2406" i="1"/>
  <c r="B2406" i="1"/>
  <c r="F2405" i="1"/>
  <c r="C2405" i="1"/>
  <c r="B2405" i="1"/>
  <c r="F2404" i="1"/>
  <c r="C2404" i="1"/>
  <c r="B2404" i="1"/>
  <c r="F2403" i="1"/>
  <c r="C2403" i="1"/>
  <c r="B2403" i="1"/>
  <c r="F2402" i="1"/>
  <c r="C2402" i="1"/>
  <c r="B2402" i="1"/>
  <c r="F2401" i="1"/>
  <c r="C2401" i="1"/>
  <c r="B2401" i="1"/>
  <c r="F2400" i="1"/>
  <c r="C2400" i="1"/>
  <c r="B2400" i="1"/>
  <c r="F2399" i="1"/>
  <c r="C2399" i="1"/>
  <c r="B2399" i="1"/>
  <c r="F2398" i="1"/>
  <c r="C2398" i="1"/>
  <c r="B2398" i="1"/>
  <c r="F2397" i="1"/>
  <c r="C2397" i="1"/>
  <c r="B2397" i="1"/>
  <c r="F2396" i="1"/>
  <c r="C2396" i="1"/>
  <c r="B2396" i="1"/>
  <c r="F2395" i="1"/>
  <c r="C2395" i="1"/>
  <c r="B2395" i="1"/>
  <c r="F2394" i="1"/>
  <c r="C2394" i="1"/>
  <c r="B2394" i="1"/>
  <c r="F2393" i="1"/>
  <c r="C2393" i="1"/>
  <c r="B2393" i="1"/>
  <c r="F2392" i="1"/>
  <c r="C2392" i="1"/>
  <c r="B2392" i="1"/>
  <c r="F2391" i="1"/>
  <c r="C2391" i="1"/>
  <c r="B2391" i="1"/>
  <c r="F2390" i="1"/>
  <c r="C2390" i="1"/>
  <c r="B2390" i="1"/>
  <c r="F2389" i="1"/>
  <c r="C2389" i="1"/>
  <c r="B2389" i="1"/>
  <c r="F2388" i="1"/>
  <c r="C2388" i="1"/>
  <c r="B2388" i="1"/>
  <c r="F2387" i="1"/>
  <c r="C2387" i="1"/>
  <c r="B2387" i="1"/>
  <c r="F2386" i="1"/>
  <c r="C2386" i="1"/>
  <c r="B2386" i="1"/>
  <c r="F2385" i="1"/>
  <c r="C2385" i="1"/>
  <c r="B2385" i="1"/>
  <c r="F2384" i="1"/>
  <c r="C2384" i="1"/>
  <c r="B2384" i="1"/>
  <c r="F2383" i="1"/>
  <c r="C2383" i="1"/>
  <c r="B2383" i="1"/>
  <c r="F2382" i="1"/>
  <c r="C2382" i="1"/>
  <c r="B2382" i="1"/>
  <c r="F2381" i="1"/>
  <c r="C2381" i="1"/>
  <c r="B2381" i="1"/>
  <c r="F2380" i="1"/>
  <c r="C2380" i="1"/>
  <c r="B2380" i="1"/>
  <c r="F2379" i="1"/>
  <c r="C2379" i="1"/>
  <c r="B2379" i="1"/>
  <c r="F2378" i="1"/>
  <c r="C2378" i="1"/>
  <c r="B2378" i="1"/>
  <c r="F2377" i="1"/>
  <c r="C2377" i="1"/>
  <c r="B2377" i="1"/>
  <c r="F2376" i="1"/>
  <c r="C2376" i="1"/>
  <c r="B2376" i="1"/>
  <c r="F2375" i="1"/>
  <c r="C2375" i="1"/>
  <c r="B2375" i="1"/>
  <c r="F2374" i="1"/>
  <c r="C2374" i="1"/>
  <c r="B2374" i="1"/>
  <c r="F2373" i="1"/>
  <c r="C2373" i="1"/>
  <c r="B2373" i="1"/>
  <c r="F2372" i="1"/>
  <c r="C2372" i="1"/>
  <c r="B2372" i="1"/>
  <c r="F2371" i="1"/>
  <c r="C2371" i="1"/>
  <c r="B2371" i="1"/>
  <c r="F2370" i="1"/>
  <c r="C2370" i="1"/>
  <c r="B2370" i="1"/>
  <c r="F2369" i="1"/>
  <c r="C2369" i="1"/>
  <c r="B2369" i="1"/>
  <c r="F2368" i="1"/>
  <c r="C2368" i="1"/>
  <c r="B2368" i="1"/>
  <c r="F2367" i="1"/>
  <c r="C2367" i="1"/>
  <c r="B2367" i="1"/>
  <c r="F2366" i="1"/>
  <c r="C2366" i="1"/>
  <c r="B2366" i="1"/>
  <c r="F2365" i="1"/>
  <c r="C2365" i="1"/>
  <c r="B2365" i="1"/>
  <c r="F2364" i="1"/>
  <c r="C2364" i="1"/>
  <c r="B2364" i="1"/>
  <c r="F2363" i="1"/>
  <c r="C2363" i="1"/>
  <c r="B2363" i="1"/>
  <c r="F2362" i="1"/>
  <c r="C2362" i="1"/>
  <c r="B2362" i="1"/>
  <c r="F2361" i="1"/>
  <c r="C2361" i="1"/>
  <c r="B2361" i="1"/>
  <c r="F2360" i="1"/>
  <c r="C2360" i="1"/>
  <c r="B2360" i="1"/>
  <c r="F2359" i="1"/>
  <c r="C2359" i="1"/>
  <c r="B2359" i="1"/>
  <c r="F2358" i="1"/>
  <c r="C2358" i="1"/>
  <c r="B2358" i="1"/>
  <c r="F2357" i="1"/>
  <c r="C2357" i="1"/>
  <c r="B2357" i="1"/>
  <c r="F2356" i="1"/>
  <c r="C2356" i="1"/>
  <c r="B2356" i="1"/>
  <c r="F2355" i="1"/>
  <c r="C2355" i="1"/>
  <c r="B2355" i="1"/>
  <c r="F2354" i="1"/>
  <c r="C2354" i="1"/>
  <c r="B2354" i="1"/>
  <c r="F2353" i="1"/>
  <c r="C2353" i="1"/>
  <c r="B2353" i="1"/>
  <c r="F2352" i="1"/>
  <c r="C2352" i="1"/>
  <c r="B2352" i="1"/>
  <c r="F2351" i="1"/>
  <c r="C2351" i="1"/>
  <c r="B2351" i="1"/>
  <c r="F2350" i="1"/>
  <c r="C2350" i="1"/>
  <c r="B2350" i="1"/>
  <c r="F2349" i="1"/>
  <c r="C2349" i="1"/>
  <c r="B2349" i="1"/>
  <c r="F2348" i="1"/>
  <c r="C2348" i="1"/>
  <c r="B2348" i="1"/>
  <c r="F2347" i="1"/>
  <c r="C2347" i="1"/>
  <c r="B2347" i="1"/>
  <c r="F2346" i="1"/>
  <c r="C2346" i="1"/>
  <c r="B2346" i="1"/>
  <c r="F2345" i="1"/>
  <c r="C2345" i="1"/>
  <c r="B2345" i="1"/>
  <c r="F2344" i="1"/>
  <c r="C2344" i="1"/>
  <c r="B2344" i="1"/>
  <c r="F2343" i="1"/>
  <c r="C2343" i="1"/>
  <c r="B2343" i="1"/>
  <c r="F2342" i="1"/>
  <c r="C2342" i="1"/>
  <c r="B2342" i="1"/>
  <c r="F2341" i="1"/>
  <c r="C2341" i="1"/>
  <c r="B2341" i="1"/>
  <c r="F2340" i="1"/>
  <c r="C2340" i="1"/>
  <c r="B2340" i="1"/>
  <c r="F2339" i="1"/>
  <c r="C2339" i="1"/>
  <c r="B2339" i="1"/>
  <c r="F2338" i="1"/>
  <c r="C2338" i="1"/>
  <c r="B2338" i="1"/>
  <c r="F2337" i="1"/>
  <c r="C2337" i="1"/>
  <c r="B2337" i="1"/>
  <c r="F2336" i="1"/>
  <c r="C2336" i="1"/>
  <c r="B2336" i="1"/>
  <c r="F2335" i="1"/>
  <c r="C2335" i="1"/>
  <c r="B2335" i="1"/>
  <c r="F2334" i="1"/>
  <c r="C2334" i="1"/>
  <c r="B2334" i="1"/>
  <c r="F2333" i="1"/>
  <c r="C2333" i="1"/>
  <c r="B2333" i="1"/>
  <c r="F2332" i="1"/>
  <c r="C2332" i="1"/>
  <c r="B2332" i="1"/>
  <c r="F2331" i="1"/>
  <c r="C2331" i="1"/>
  <c r="B2331" i="1"/>
  <c r="F2330" i="1"/>
  <c r="C2330" i="1"/>
  <c r="B2330" i="1"/>
  <c r="F2329" i="1"/>
  <c r="C2329" i="1"/>
  <c r="B2329" i="1"/>
  <c r="F2328" i="1"/>
  <c r="C2328" i="1"/>
  <c r="B2328" i="1"/>
  <c r="F2327" i="1"/>
  <c r="C2327" i="1"/>
  <c r="B2327" i="1"/>
  <c r="F2326" i="1"/>
  <c r="C2326" i="1"/>
  <c r="B2326" i="1"/>
  <c r="F2325" i="1"/>
  <c r="C2325" i="1"/>
  <c r="B2325" i="1"/>
  <c r="F2324" i="1"/>
  <c r="C2324" i="1"/>
  <c r="B2324" i="1"/>
  <c r="F2323" i="1"/>
  <c r="C2323" i="1"/>
  <c r="B2323" i="1"/>
  <c r="F2322" i="1"/>
  <c r="C2322" i="1"/>
  <c r="B2322" i="1"/>
  <c r="F2321" i="1"/>
  <c r="C2321" i="1"/>
  <c r="B2321" i="1"/>
  <c r="F2320" i="1"/>
  <c r="C2320" i="1"/>
  <c r="B2320" i="1"/>
  <c r="F2319" i="1"/>
  <c r="C2319" i="1"/>
  <c r="B2319" i="1"/>
  <c r="F2318" i="1"/>
  <c r="C2318" i="1"/>
  <c r="B2318" i="1"/>
  <c r="F2317" i="1"/>
  <c r="C2317" i="1"/>
  <c r="B2317" i="1"/>
  <c r="F2316" i="1"/>
  <c r="C2316" i="1"/>
  <c r="B2316" i="1"/>
  <c r="F2315" i="1"/>
  <c r="C2315" i="1"/>
  <c r="B2315" i="1"/>
  <c r="F2314" i="1"/>
  <c r="C2314" i="1"/>
  <c r="B2314" i="1"/>
  <c r="F2313" i="1"/>
  <c r="C2313" i="1"/>
  <c r="B2313" i="1"/>
  <c r="F2312" i="1"/>
  <c r="C2312" i="1"/>
  <c r="B2312" i="1"/>
  <c r="F2311" i="1"/>
  <c r="C2311" i="1"/>
  <c r="B2311" i="1"/>
  <c r="F2310" i="1"/>
  <c r="C2310" i="1"/>
  <c r="B2310" i="1"/>
  <c r="F2309" i="1"/>
  <c r="C2309" i="1"/>
  <c r="B2309" i="1"/>
  <c r="F2308" i="1"/>
  <c r="C2308" i="1"/>
  <c r="B2308" i="1"/>
  <c r="F2307" i="1"/>
  <c r="C2307" i="1"/>
  <c r="B2307" i="1"/>
  <c r="F2306" i="1"/>
  <c r="C2306" i="1"/>
  <c r="B2306" i="1"/>
  <c r="F2305" i="1"/>
  <c r="C2305" i="1"/>
  <c r="B2305" i="1"/>
  <c r="F2304" i="1"/>
  <c r="C2304" i="1"/>
  <c r="B2304" i="1"/>
  <c r="F2303" i="1"/>
  <c r="C2303" i="1"/>
  <c r="B2303" i="1"/>
  <c r="F2302" i="1"/>
  <c r="C2302" i="1"/>
  <c r="B2302" i="1"/>
  <c r="F2301" i="1"/>
  <c r="C2301" i="1"/>
  <c r="B2301" i="1"/>
  <c r="F2300" i="1"/>
  <c r="C2300" i="1"/>
  <c r="B2300" i="1"/>
  <c r="F2299" i="1"/>
  <c r="C2299" i="1"/>
  <c r="B2299" i="1"/>
  <c r="F2298" i="1"/>
  <c r="C2298" i="1"/>
  <c r="B2298" i="1"/>
  <c r="F2297" i="1"/>
  <c r="C2297" i="1"/>
  <c r="B2297" i="1"/>
  <c r="F2296" i="1"/>
  <c r="C2296" i="1"/>
  <c r="B2296" i="1"/>
  <c r="F2295" i="1"/>
  <c r="C2295" i="1"/>
  <c r="B2295" i="1"/>
  <c r="F2294" i="1"/>
  <c r="C2294" i="1"/>
  <c r="B2294" i="1"/>
  <c r="F2293" i="1"/>
  <c r="C2293" i="1"/>
  <c r="B2293" i="1"/>
  <c r="F2292" i="1"/>
  <c r="C2292" i="1"/>
  <c r="B2292" i="1"/>
  <c r="F2291" i="1"/>
  <c r="C2291" i="1"/>
  <c r="B2291" i="1"/>
  <c r="F2290" i="1"/>
  <c r="C2290" i="1"/>
  <c r="B2290" i="1"/>
  <c r="F2289" i="1"/>
  <c r="C2289" i="1"/>
  <c r="B2289" i="1"/>
  <c r="F2288" i="1"/>
  <c r="C2288" i="1"/>
  <c r="B2288" i="1"/>
  <c r="F2287" i="1"/>
  <c r="C2287" i="1"/>
  <c r="B2287" i="1"/>
  <c r="F2286" i="1"/>
  <c r="C2286" i="1"/>
  <c r="B2286" i="1"/>
  <c r="F2285" i="1"/>
  <c r="C2285" i="1"/>
  <c r="B2285" i="1"/>
  <c r="F2284" i="1"/>
  <c r="C2284" i="1"/>
  <c r="B2284" i="1"/>
  <c r="F2283" i="1"/>
  <c r="C2283" i="1"/>
  <c r="B2283" i="1"/>
  <c r="F2282" i="1"/>
  <c r="C2282" i="1"/>
  <c r="B2282" i="1"/>
  <c r="F2281" i="1"/>
  <c r="C2281" i="1"/>
  <c r="B2281" i="1"/>
  <c r="F2280" i="1"/>
  <c r="C2280" i="1"/>
  <c r="B2280" i="1"/>
  <c r="F2279" i="1"/>
  <c r="C2279" i="1"/>
  <c r="B2279" i="1"/>
  <c r="F2278" i="1"/>
  <c r="C2278" i="1"/>
  <c r="B2278" i="1"/>
  <c r="F2277" i="1"/>
  <c r="C2277" i="1"/>
  <c r="B2277" i="1"/>
  <c r="F2276" i="1"/>
  <c r="C2276" i="1"/>
  <c r="B2276" i="1"/>
  <c r="F2275" i="1"/>
  <c r="C2275" i="1"/>
  <c r="B2275" i="1"/>
  <c r="F2274" i="1"/>
  <c r="C2274" i="1"/>
  <c r="B2274" i="1"/>
  <c r="F2273" i="1"/>
  <c r="C2273" i="1"/>
  <c r="B2273" i="1"/>
  <c r="F2272" i="1"/>
  <c r="C2272" i="1"/>
  <c r="B2272" i="1"/>
  <c r="F2271" i="1"/>
  <c r="C2271" i="1"/>
  <c r="B2271" i="1"/>
  <c r="F2270" i="1"/>
  <c r="C2270" i="1"/>
  <c r="B2270" i="1"/>
  <c r="F2269" i="1"/>
  <c r="C2269" i="1"/>
  <c r="B2269" i="1"/>
  <c r="F2268" i="1"/>
  <c r="C2268" i="1"/>
  <c r="B2268" i="1"/>
  <c r="F2267" i="1"/>
  <c r="C2267" i="1"/>
  <c r="B2267" i="1"/>
  <c r="F2266" i="1"/>
  <c r="C2266" i="1"/>
  <c r="B2266" i="1"/>
  <c r="F2265" i="1"/>
  <c r="C2265" i="1"/>
  <c r="B2265" i="1"/>
  <c r="F2264" i="1"/>
  <c r="C2264" i="1"/>
  <c r="B2264" i="1"/>
  <c r="F2263" i="1"/>
  <c r="C2263" i="1"/>
  <c r="B2263" i="1"/>
  <c r="F2262" i="1"/>
  <c r="C2262" i="1"/>
  <c r="B2262" i="1"/>
  <c r="F2261" i="1"/>
  <c r="C2261" i="1"/>
  <c r="B2261" i="1"/>
  <c r="F2260" i="1"/>
  <c r="C2260" i="1"/>
  <c r="B2260" i="1"/>
  <c r="F2259" i="1"/>
  <c r="C2259" i="1"/>
  <c r="B2259" i="1"/>
  <c r="F2258" i="1"/>
  <c r="C2258" i="1"/>
  <c r="B2258" i="1"/>
  <c r="F2257" i="1"/>
  <c r="C2257" i="1"/>
  <c r="B2257" i="1"/>
  <c r="F2256" i="1"/>
  <c r="C2256" i="1"/>
  <c r="B2256" i="1"/>
  <c r="F2255" i="1"/>
  <c r="C2255" i="1"/>
  <c r="B2255" i="1"/>
  <c r="F2254" i="1"/>
  <c r="C2254" i="1"/>
  <c r="B2254" i="1"/>
  <c r="F2253" i="1"/>
  <c r="C2253" i="1"/>
  <c r="B2253" i="1"/>
  <c r="F2252" i="1"/>
  <c r="C2252" i="1"/>
  <c r="B2252" i="1"/>
  <c r="F2251" i="1"/>
  <c r="C2251" i="1"/>
  <c r="B2251" i="1"/>
  <c r="F2250" i="1"/>
  <c r="C2250" i="1"/>
  <c r="B2250" i="1"/>
  <c r="F2249" i="1"/>
  <c r="C2249" i="1"/>
  <c r="B2249" i="1"/>
  <c r="F2248" i="1"/>
  <c r="C2248" i="1"/>
  <c r="B2248" i="1"/>
  <c r="F2247" i="1"/>
  <c r="C2247" i="1"/>
  <c r="B2247" i="1"/>
  <c r="F2246" i="1"/>
  <c r="C2246" i="1"/>
  <c r="B2246" i="1"/>
  <c r="F2245" i="1"/>
  <c r="C2245" i="1"/>
  <c r="B2245" i="1"/>
  <c r="F2244" i="1"/>
  <c r="C2244" i="1"/>
  <c r="B2244" i="1"/>
  <c r="F2243" i="1"/>
  <c r="C2243" i="1"/>
  <c r="B2243" i="1"/>
  <c r="F2242" i="1"/>
  <c r="C2242" i="1"/>
  <c r="B2242" i="1"/>
  <c r="F2241" i="1"/>
  <c r="C2241" i="1"/>
  <c r="B2241" i="1"/>
  <c r="F2240" i="1"/>
  <c r="C2240" i="1"/>
  <c r="B2240" i="1"/>
  <c r="F2239" i="1"/>
  <c r="C2239" i="1"/>
  <c r="B2239" i="1"/>
  <c r="F2238" i="1"/>
  <c r="C2238" i="1"/>
  <c r="B2238" i="1"/>
  <c r="F2237" i="1"/>
  <c r="C2237" i="1"/>
  <c r="B2237" i="1"/>
  <c r="F2236" i="1"/>
  <c r="C2236" i="1"/>
  <c r="B2236" i="1"/>
  <c r="F2235" i="1"/>
  <c r="C2235" i="1"/>
  <c r="B2235" i="1"/>
  <c r="F2234" i="1"/>
  <c r="C2234" i="1"/>
  <c r="B2234" i="1"/>
  <c r="F2233" i="1"/>
  <c r="C2233" i="1"/>
  <c r="B2233" i="1"/>
  <c r="F2232" i="1"/>
  <c r="C2232" i="1"/>
  <c r="B2232" i="1"/>
  <c r="F2231" i="1"/>
  <c r="C2231" i="1"/>
  <c r="B2231" i="1"/>
  <c r="F2230" i="1"/>
  <c r="C2230" i="1"/>
  <c r="B2230" i="1"/>
  <c r="F2229" i="1"/>
  <c r="C2229" i="1"/>
  <c r="B2229" i="1"/>
  <c r="F2228" i="1"/>
  <c r="C2228" i="1"/>
  <c r="B2228" i="1"/>
  <c r="F2227" i="1"/>
  <c r="C2227" i="1"/>
  <c r="B2227" i="1"/>
  <c r="F2226" i="1"/>
  <c r="C2226" i="1"/>
  <c r="B2226" i="1"/>
  <c r="F2225" i="1"/>
  <c r="C2225" i="1"/>
  <c r="B2225" i="1"/>
  <c r="F2224" i="1"/>
  <c r="C2224" i="1"/>
  <c r="B2224" i="1"/>
  <c r="F2223" i="1"/>
  <c r="C2223" i="1"/>
  <c r="B2223" i="1"/>
  <c r="F2222" i="1"/>
  <c r="C2222" i="1"/>
  <c r="B2222" i="1"/>
  <c r="F2221" i="1"/>
  <c r="C2221" i="1"/>
  <c r="B2221" i="1"/>
  <c r="F2220" i="1"/>
  <c r="C2220" i="1"/>
  <c r="B2220" i="1"/>
  <c r="F2219" i="1"/>
  <c r="C2219" i="1"/>
  <c r="B2219" i="1"/>
  <c r="F2218" i="1"/>
  <c r="C2218" i="1"/>
  <c r="B2218" i="1"/>
  <c r="F2217" i="1"/>
  <c r="C2217" i="1"/>
  <c r="B2217" i="1"/>
  <c r="F2216" i="1"/>
  <c r="C2216" i="1"/>
  <c r="B2216" i="1"/>
  <c r="F2215" i="1"/>
  <c r="C2215" i="1"/>
  <c r="B2215" i="1"/>
  <c r="F2214" i="1"/>
  <c r="C2214" i="1"/>
  <c r="B2214" i="1"/>
  <c r="F2213" i="1"/>
  <c r="C2213" i="1"/>
  <c r="B2213" i="1"/>
  <c r="F2212" i="1"/>
  <c r="C2212" i="1"/>
  <c r="B2212" i="1"/>
  <c r="F2211" i="1"/>
  <c r="C2211" i="1"/>
  <c r="B2211" i="1"/>
  <c r="F2210" i="1"/>
  <c r="C2210" i="1"/>
  <c r="B2210" i="1"/>
  <c r="F2209" i="1"/>
  <c r="C2209" i="1"/>
  <c r="B2209" i="1"/>
  <c r="F2208" i="1"/>
  <c r="C2208" i="1"/>
  <c r="B2208" i="1"/>
  <c r="F2207" i="1"/>
  <c r="C2207" i="1"/>
  <c r="B2207" i="1"/>
  <c r="F2206" i="1"/>
  <c r="C2206" i="1"/>
  <c r="B2206" i="1"/>
  <c r="F2205" i="1"/>
  <c r="C2205" i="1"/>
  <c r="B2205" i="1"/>
  <c r="F2204" i="1"/>
  <c r="C2204" i="1"/>
  <c r="B2204" i="1"/>
  <c r="F2203" i="1"/>
  <c r="C2203" i="1"/>
  <c r="B2203" i="1"/>
  <c r="F2202" i="1"/>
  <c r="C2202" i="1"/>
  <c r="B2202" i="1"/>
  <c r="F2201" i="1"/>
  <c r="C2201" i="1"/>
  <c r="B2201" i="1"/>
  <c r="F2200" i="1"/>
  <c r="C2200" i="1"/>
  <c r="B2200" i="1"/>
  <c r="F2199" i="1"/>
  <c r="C2199" i="1"/>
  <c r="B2199" i="1"/>
  <c r="F2198" i="1"/>
  <c r="C2198" i="1"/>
  <c r="B2198" i="1"/>
  <c r="F2197" i="1"/>
  <c r="C2197" i="1"/>
  <c r="B2197" i="1"/>
  <c r="F2196" i="1"/>
  <c r="C2196" i="1"/>
  <c r="B2196" i="1"/>
  <c r="F2195" i="1"/>
  <c r="C2195" i="1"/>
  <c r="B2195" i="1"/>
  <c r="F2194" i="1"/>
  <c r="C2194" i="1"/>
  <c r="B2194" i="1"/>
  <c r="F2193" i="1"/>
  <c r="C2193" i="1"/>
  <c r="B2193" i="1"/>
  <c r="F2192" i="1"/>
  <c r="C2192" i="1"/>
  <c r="B2192" i="1"/>
  <c r="F2191" i="1"/>
  <c r="C2191" i="1"/>
  <c r="B2191" i="1"/>
  <c r="F2190" i="1"/>
  <c r="C2190" i="1"/>
  <c r="B2190" i="1"/>
  <c r="F2189" i="1"/>
  <c r="C2189" i="1"/>
  <c r="B2189" i="1"/>
  <c r="F2188" i="1"/>
  <c r="C2188" i="1"/>
  <c r="B2188" i="1"/>
  <c r="F2187" i="1"/>
  <c r="C2187" i="1"/>
  <c r="B2187" i="1"/>
  <c r="F2186" i="1"/>
  <c r="C2186" i="1"/>
  <c r="B2186" i="1"/>
  <c r="F2185" i="1"/>
  <c r="C2185" i="1"/>
  <c r="B2185" i="1"/>
  <c r="F2184" i="1"/>
  <c r="C2184" i="1"/>
  <c r="B2184" i="1"/>
  <c r="F2183" i="1"/>
  <c r="C2183" i="1"/>
  <c r="B2183" i="1"/>
  <c r="F2182" i="1"/>
  <c r="C2182" i="1"/>
  <c r="B2182" i="1"/>
  <c r="F2181" i="1"/>
  <c r="C2181" i="1"/>
  <c r="B2181" i="1"/>
  <c r="F2180" i="1"/>
  <c r="C2180" i="1"/>
  <c r="B2180" i="1"/>
  <c r="F2179" i="1"/>
  <c r="C2179" i="1"/>
  <c r="B2179" i="1"/>
  <c r="F2178" i="1"/>
  <c r="C2178" i="1"/>
  <c r="B2178" i="1"/>
  <c r="F2177" i="1"/>
  <c r="C2177" i="1"/>
  <c r="B2177" i="1"/>
  <c r="F2176" i="1"/>
  <c r="C2176" i="1"/>
  <c r="B2176" i="1"/>
  <c r="F2175" i="1"/>
  <c r="C2175" i="1"/>
  <c r="B2175" i="1"/>
  <c r="F2174" i="1"/>
  <c r="C2174" i="1"/>
  <c r="B2174" i="1"/>
  <c r="F2173" i="1"/>
  <c r="C2173" i="1"/>
  <c r="B2173" i="1"/>
  <c r="F2172" i="1"/>
  <c r="C2172" i="1"/>
  <c r="B2172" i="1"/>
  <c r="F2171" i="1"/>
  <c r="C2171" i="1"/>
  <c r="B2171" i="1"/>
  <c r="F2170" i="1"/>
  <c r="C2170" i="1"/>
  <c r="B2170" i="1"/>
  <c r="F2169" i="1"/>
  <c r="C2169" i="1"/>
  <c r="B2169" i="1"/>
  <c r="F2168" i="1"/>
  <c r="C2168" i="1"/>
  <c r="B2168" i="1"/>
  <c r="F2167" i="1"/>
  <c r="C2167" i="1"/>
  <c r="B2167" i="1"/>
  <c r="F2166" i="1"/>
  <c r="C2166" i="1"/>
  <c r="B2166" i="1"/>
  <c r="F2165" i="1"/>
  <c r="C2165" i="1"/>
  <c r="B2165" i="1"/>
  <c r="F2164" i="1"/>
  <c r="C2164" i="1"/>
  <c r="B2164" i="1"/>
  <c r="F2163" i="1"/>
  <c r="C2163" i="1"/>
  <c r="B2163" i="1"/>
  <c r="F2162" i="1"/>
  <c r="C2162" i="1"/>
  <c r="B2162" i="1"/>
  <c r="F2161" i="1"/>
  <c r="C2161" i="1"/>
  <c r="B2161" i="1"/>
  <c r="F2160" i="1"/>
  <c r="C2160" i="1"/>
  <c r="B2160" i="1"/>
  <c r="F2159" i="1"/>
  <c r="C2159" i="1"/>
  <c r="B2159" i="1"/>
  <c r="F2158" i="1"/>
  <c r="C2158" i="1"/>
  <c r="B2158" i="1"/>
  <c r="F2157" i="1"/>
  <c r="C2157" i="1"/>
  <c r="B2157" i="1"/>
  <c r="F2156" i="1"/>
  <c r="C2156" i="1"/>
  <c r="B2156" i="1"/>
  <c r="F2155" i="1"/>
  <c r="C2155" i="1"/>
  <c r="B2155" i="1"/>
  <c r="F2154" i="1"/>
  <c r="C2154" i="1"/>
  <c r="B2154" i="1"/>
  <c r="F2153" i="1"/>
  <c r="C2153" i="1"/>
  <c r="B2153" i="1"/>
  <c r="F2152" i="1"/>
  <c r="C2152" i="1"/>
  <c r="B2152" i="1"/>
  <c r="F2151" i="1"/>
  <c r="C2151" i="1"/>
  <c r="B2151" i="1"/>
  <c r="F2150" i="1"/>
  <c r="C2150" i="1"/>
  <c r="B2150" i="1"/>
  <c r="F2149" i="1"/>
  <c r="C2149" i="1"/>
  <c r="B2149" i="1"/>
  <c r="F2148" i="1"/>
  <c r="C2148" i="1"/>
  <c r="B2148" i="1"/>
  <c r="F2147" i="1"/>
  <c r="C2147" i="1"/>
  <c r="B2147" i="1"/>
  <c r="F2146" i="1"/>
  <c r="C2146" i="1"/>
  <c r="B2146" i="1"/>
  <c r="F2145" i="1"/>
  <c r="C2145" i="1"/>
  <c r="B2145" i="1"/>
  <c r="F2144" i="1"/>
  <c r="C2144" i="1"/>
  <c r="B2144" i="1"/>
  <c r="F2143" i="1"/>
  <c r="C2143" i="1"/>
  <c r="B2143" i="1"/>
  <c r="F2142" i="1"/>
  <c r="C2142" i="1"/>
  <c r="B2142" i="1"/>
  <c r="F2141" i="1"/>
  <c r="C2141" i="1"/>
  <c r="B2141" i="1"/>
  <c r="F2140" i="1"/>
  <c r="C2140" i="1"/>
  <c r="B2140" i="1"/>
  <c r="F2139" i="1"/>
  <c r="C2139" i="1"/>
  <c r="B2139" i="1"/>
  <c r="F2138" i="1"/>
  <c r="C2138" i="1"/>
  <c r="B2138" i="1"/>
  <c r="F2137" i="1"/>
  <c r="C2137" i="1"/>
  <c r="B2137" i="1"/>
  <c r="F2136" i="1"/>
  <c r="C2136" i="1"/>
  <c r="B2136" i="1"/>
  <c r="F2135" i="1"/>
  <c r="C2135" i="1"/>
  <c r="B2135" i="1"/>
  <c r="F2134" i="1"/>
  <c r="C2134" i="1"/>
  <c r="B2134" i="1"/>
  <c r="F2133" i="1"/>
  <c r="C2133" i="1"/>
  <c r="B2133" i="1"/>
  <c r="F2132" i="1"/>
  <c r="C2132" i="1"/>
  <c r="B2132" i="1"/>
  <c r="F2131" i="1"/>
  <c r="C2131" i="1"/>
  <c r="B2131" i="1"/>
  <c r="F2130" i="1"/>
  <c r="C2130" i="1"/>
  <c r="B2130" i="1"/>
  <c r="F2129" i="1"/>
  <c r="C2129" i="1"/>
  <c r="B2129" i="1"/>
  <c r="F2128" i="1"/>
  <c r="C2128" i="1"/>
  <c r="B2128" i="1"/>
  <c r="F2127" i="1"/>
  <c r="C2127" i="1"/>
  <c r="B2127" i="1"/>
  <c r="F2126" i="1"/>
  <c r="C2126" i="1"/>
  <c r="B2126" i="1"/>
  <c r="F2125" i="1"/>
  <c r="C2125" i="1"/>
  <c r="B2125" i="1"/>
  <c r="F2124" i="1"/>
  <c r="C2124" i="1"/>
  <c r="B2124" i="1"/>
  <c r="F2123" i="1"/>
  <c r="C2123" i="1"/>
  <c r="B2123" i="1"/>
  <c r="F2122" i="1"/>
  <c r="C2122" i="1"/>
  <c r="B2122" i="1"/>
  <c r="F2121" i="1"/>
  <c r="C2121" i="1"/>
  <c r="B2121" i="1"/>
  <c r="F2120" i="1"/>
  <c r="C2120" i="1"/>
  <c r="B2120" i="1"/>
  <c r="F2119" i="1"/>
  <c r="C2119" i="1"/>
  <c r="B2119" i="1"/>
  <c r="F2118" i="1"/>
  <c r="C2118" i="1"/>
  <c r="B2118" i="1"/>
  <c r="F2117" i="1"/>
  <c r="C2117" i="1"/>
  <c r="B2117" i="1"/>
  <c r="F2116" i="1"/>
  <c r="C2116" i="1"/>
  <c r="B2116" i="1"/>
  <c r="F2115" i="1"/>
  <c r="C2115" i="1"/>
  <c r="B2115" i="1"/>
  <c r="F2114" i="1"/>
  <c r="C2114" i="1"/>
  <c r="B2114" i="1"/>
  <c r="F2113" i="1"/>
  <c r="C2113" i="1"/>
  <c r="B2113" i="1"/>
  <c r="F2112" i="1"/>
  <c r="C2112" i="1"/>
  <c r="B2112" i="1"/>
  <c r="F2111" i="1"/>
  <c r="C2111" i="1"/>
  <c r="B2111" i="1"/>
  <c r="F2110" i="1"/>
  <c r="C2110" i="1"/>
  <c r="B2110" i="1"/>
  <c r="F2109" i="1"/>
  <c r="C2109" i="1"/>
  <c r="B2109" i="1"/>
  <c r="F2108" i="1"/>
  <c r="C2108" i="1"/>
  <c r="B2108" i="1"/>
  <c r="F2107" i="1"/>
  <c r="C2107" i="1"/>
  <c r="B2107" i="1"/>
  <c r="F2106" i="1"/>
  <c r="C2106" i="1"/>
  <c r="B2106" i="1"/>
  <c r="F2105" i="1"/>
  <c r="C2105" i="1"/>
  <c r="B2105" i="1"/>
  <c r="F2104" i="1"/>
  <c r="C2104" i="1"/>
  <c r="B2104" i="1"/>
  <c r="F2103" i="1"/>
  <c r="C2103" i="1"/>
  <c r="B2103" i="1"/>
  <c r="F2102" i="1"/>
  <c r="C2102" i="1"/>
  <c r="B2102" i="1"/>
  <c r="F2101" i="1"/>
  <c r="C2101" i="1"/>
  <c r="B2101" i="1"/>
  <c r="F2100" i="1"/>
  <c r="C2100" i="1"/>
  <c r="B2100" i="1"/>
  <c r="F2099" i="1"/>
  <c r="C2099" i="1"/>
  <c r="B2099" i="1"/>
  <c r="F2098" i="1"/>
  <c r="C2098" i="1"/>
  <c r="B2098" i="1"/>
  <c r="F2097" i="1"/>
  <c r="C2097" i="1"/>
  <c r="B2097" i="1"/>
  <c r="F2096" i="1"/>
  <c r="C2096" i="1"/>
  <c r="B2096" i="1"/>
  <c r="F2095" i="1"/>
  <c r="C2095" i="1"/>
  <c r="B2095" i="1"/>
  <c r="F2094" i="1"/>
  <c r="C2094" i="1"/>
  <c r="B2094" i="1"/>
  <c r="F2093" i="1"/>
  <c r="C2093" i="1"/>
  <c r="B2093" i="1"/>
  <c r="F2092" i="1"/>
  <c r="C2092" i="1"/>
  <c r="B2092" i="1"/>
  <c r="F2091" i="1"/>
  <c r="C2091" i="1"/>
  <c r="B2091" i="1"/>
  <c r="F2090" i="1"/>
  <c r="C2090" i="1"/>
  <c r="B2090" i="1"/>
  <c r="F2089" i="1"/>
  <c r="C2089" i="1"/>
  <c r="B2089" i="1"/>
  <c r="F2088" i="1"/>
  <c r="C2088" i="1"/>
  <c r="B2088" i="1"/>
  <c r="F2087" i="1"/>
  <c r="C2087" i="1"/>
  <c r="B2087" i="1"/>
  <c r="F2086" i="1"/>
  <c r="C2086" i="1"/>
  <c r="B2086" i="1"/>
  <c r="F2085" i="1"/>
  <c r="C2085" i="1"/>
  <c r="B2085" i="1"/>
  <c r="F2084" i="1"/>
  <c r="C2084" i="1"/>
  <c r="B2084" i="1"/>
  <c r="F2083" i="1"/>
  <c r="C2083" i="1"/>
  <c r="B2083" i="1"/>
  <c r="F2082" i="1"/>
  <c r="C2082" i="1"/>
  <c r="B2082" i="1"/>
  <c r="F2081" i="1"/>
  <c r="C2081" i="1"/>
  <c r="B2081" i="1"/>
  <c r="F2080" i="1"/>
  <c r="C2080" i="1"/>
  <c r="B2080" i="1"/>
  <c r="F2079" i="1"/>
  <c r="C2079" i="1"/>
  <c r="B2079" i="1"/>
  <c r="F2078" i="1"/>
  <c r="C2078" i="1"/>
  <c r="B2078" i="1"/>
  <c r="F2077" i="1"/>
  <c r="C2077" i="1"/>
  <c r="B2077" i="1"/>
  <c r="F2076" i="1"/>
  <c r="C2076" i="1"/>
  <c r="B2076" i="1"/>
  <c r="F2075" i="1"/>
  <c r="C2075" i="1"/>
  <c r="B2075" i="1"/>
  <c r="F2074" i="1"/>
  <c r="C2074" i="1"/>
  <c r="B2074" i="1"/>
  <c r="F2073" i="1"/>
  <c r="C2073" i="1"/>
  <c r="B2073" i="1"/>
  <c r="F2072" i="1"/>
  <c r="C2072" i="1"/>
  <c r="B2072" i="1"/>
  <c r="F2071" i="1"/>
  <c r="C2071" i="1"/>
  <c r="B2071" i="1"/>
  <c r="F2070" i="1"/>
  <c r="C2070" i="1"/>
  <c r="B2070" i="1"/>
  <c r="F2069" i="1"/>
  <c r="C2069" i="1"/>
  <c r="B2069" i="1"/>
  <c r="F2068" i="1"/>
  <c r="C2068" i="1"/>
  <c r="B2068" i="1"/>
  <c r="F2067" i="1"/>
  <c r="C2067" i="1"/>
  <c r="B2067" i="1"/>
  <c r="F2066" i="1"/>
  <c r="C2066" i="1"/>
  <c r="B2066" i="1"/>
  <c r="F2065" i="1"/>
  <c r="C2065" i="1"/>
  <c r="B2065" i="1"/>
  <c r="F2064" i="1"/>
  <c r="C2064" i="1"/>
  <c r="B2064" i="1"/>
  <c r="F2063" i="1"/>
  <c r="C2063" i="1"/>
  <c r="B2063" i="1"/>
  <c r="F2062" i="1"/>
  <c r="C2062" i="1"/>
  <c r="B2062" i="1"/>
  <c r="F2061" i="1"/>
  <c r="C2061" i="1"/>
  <c r="B2061" i="1"/>
  <c r="F2060" i="1"/>
  <c r="C2060" i="1"/>
  <c r="B2060" i="1"/>
  <c r="F2059" i="1"/>
  <c r="C2059" i="1"/>
  <c r="B2059" i="1"/>
  <c r="F2058" i="1"/>
  <c r="C2058" i="1"/>
  <c r="B2058" i="1"/>
  <c r="F2057" i="1"/>
  <c r="C2057" i="1"/>
  <c r="B2057" i="1"/>
  <c r="F2056" i="1"/>
  <c r="C2056" i="1"/>
  <c r="B2056" i="1"/>
  <c r="F2055" i="1"/>
  <c r="C2055" i="1"/>
  <c r="B2055" i="1"/>
  <c r="F2054" i="1"/>
  <c r="C2054" i="1"/>
  <c r="B2054" i="1"/>
  <c r="F2053" i="1"/>
  <c r="C2053" i="1"/>
  <c r="B2053" i="1"/>
  <c r="F2052" i="1"/>
  <c r="C2052" i="1"/>
  <c r="B2052" i="1"/>
  <c r="F2051" i="1"/>
  <c r="C2051" i="1"/>
  <c r="B2051" i="1"/>
  <c r="F2050" i="1"/>
  <c r="C2050" i="1"/>
  <c r="B2050" i="1"/>
  <c r="F2049" i="1"/>
  <c r="C2049" i="1"/>
  <c r="B2049" i="1"/>
  <c r="F2048" i="1"/>
  <c r="C2048" i="1"/>
  <c r="B2048" i="1"/>
  <c r="F2047" i="1"/>
  <c r="C2047" i="1"/>
  <c r="B2047" i="1"/>
  <c r="F2046" i="1"/>
  <c r="C2046" i="1"/>
  <c r="B2046" i="1"/>
  <c r="F2045" i="1"/>
  <c r="C2045" i="1"/>
  <c r="B2045" i="1"/>
  <c r="F2044" i="1"/>
  <c r="C2044" i="1"/>
  <c r="B2044" i="1"/>
  <c r="F2043" i="1"/>
  <c r="C2043" i="1"/>
  <c r="B2043" i="1"/>
  <c r="F2042" i="1"/>
  <c r="C2042" i="1"/>
  <c r="B2042" i="1"/>
  <c r="F2041" i="1"/>
  <c r="C2041" i="1"/>
  <c r="B2041" i="1"/>
  <c r="F2040" i="1"/>
  <c r="C2040" i="1"/>
  <c r="B2040" i="1"/>
  <c r="F2039" i="1"/>
  <c r="C2039" i="1"/>
  <c r="B2039" i="1"/>
  <c r="F2038" i="1"/>
  <c r="C2038" i="1"/>
  <c r="B2038" i="1"/>
  <c r="F2037" i="1"/>
  <c r="C2037" i="1"/>
  <c r="B2037" i="1"/>
  <c r="F2036" i="1"/>
  <c r="C2036" i="1"/>
  <c r="B2036" i="1"/>
  <c r="F2035" i="1"/>
  <c r="C2035" i="1"/>
  <c r="B2035" i="1"/>
  <c r="F2034" i="1"/>
  <c r="C2034" i="1"/>
  <c r="B2034" i="1"/>
  <c r="F2033" i="1"/>
  <c r="C2033" i="1"/>
  <c r="B2033" i="1"/>
  <c r="F2032" i="1"/>
  <c r="C2032" i="1"/>
  <c r="B2032" i="1"/>
  <c r="F2031" i="1"/>
  <c r="C2031" i="1"/>
  <c r="B2031" i="1"/>
  <c r="F2030" i="1"/>
  <c r="C2030" i="1"/>
  <c r="B2030" i="1"/>
  <c r="F2029" i="1"/>
  <c r="C2029" i="1"/>
  <c r="B2029" i="1"/>
  <c r="F2028" i="1"/>
  <c r="C2028" i="1"/>
  <c r="B2028" i="1"/>
  <c r="F2027" i="1"/>
  <c r="C2027" i="1"/>
  <c r="B2027" i="1"/>
  <c r="F2026" i="1"/>
  <c r="C2026" i="1"/>
  <c r="B2026" i="1"/>
  <c r="F2025" i="1"/>
  <c r="C2025" i="1"/>
  <c r="B2025" i="1"/>
  <c r="F2024" i="1"/>
  <c r="C2024" i="1"/>
  <c r="B2024" i="1"/>
  <c r="F2023" i="1"/>
  <c r="C2023" i="1"/>
  <c r="B2023" i="1"/>
  <c r="F2022" i="1"/>
  <c r="C2022" i="1"/>
  <c r="B2022" i="1"/>
  <c r="F2021" i="1"/>
  <c r="C2021" i="1"/>
  <c r="B2021" i="1"/>
  <c r="F2020" i="1"/>
  <c r="C2020" i="1"/>
  <c r="B2020" i="1"/>
  <c r="F2019" i="1"/>
  <c r="C2019" i="1"/>
  <c r="B2019" i="1"/>
  <c r="F2018" i="1"/>
  <c r="C2018" i="1"/>
  <c r="B2018" i="1"/>
  <c r="F2017" i="1"/>
  <c r="C2017" i="1"/>
  <c r="B2017" i="1"/>
  <c r="F2016" i="1"/>
  <c r="C2016" i="1"/>
  <c r="B2016" i="1"/>
  <c r="F2015" i="1"/>
  <c r="C2015" i="1"/>
  <c r="B2015" i="1"/>
  <c r="F2014" i="1"/>
  <c r="C2014" i="1"/>
  <c r="B2014" i="1"/>
  <c r="F2013" i="1"/>
  <c r="C2013" i="1"/>
  <c r="B2013" i="1"/>
  <c r="F2012" i="1"/>
  <c r="C2012" i="1"/>
  <c r="B2012" i="1"/>
  <c r="F2011" i="1"/>
  <c r="C2011" i="1"/>
  <c r="B2011" i="1"/>
  <c r="F2010" i="1"/>
  <c r="C2010" i="1"/>
  <c r="B2010" i="1"/>
  <c r="F2009" i="1"/>
  <c r="C2009" i="1"/>
  <c r="B2009" i="1"/>
  <c r="F2008" i="1"/>
  <c r="C2008" i="1"/>
  <c r="B2008" i="1"/>
  <c r="F2007" i="1"/>
  <c r="C2007" i="1"/>
  <c r="B2007" i="1"/>
  <c r="F2006" i="1"/>
  <c r="C2006" i="1"/>
  <c r="B2006" i="1"/>
  <c r="F2005" i="1"/>
  <c r="C2005" i="1"/>
  <c r="B2005" i="1"/>
  <c r="F2004" i="1"/>
  <c r="C2004" i="1"/>
  <c r="B2004" i="1"/>
  <c r="F2003" i="1"/>
  <c r="C2003" i="1"/>
  <c r="B2003" i="1"/>
  <c r="F2002" i="1"/>
  <c r="C2002" i="1"/>
  <c r="B2002" i="1"/>
  <c r="F2001" i="1"/>
  <c r="C2001" i="1"/>
  <c r="B2001" i="1"/>
  <c r="F2000" i="1"/>
  <c r="C2000" i="1"/>
  <c r="B2000" i="1"/>
  <c r="F1999" i="1"/>
  <c r="C1999" i="1"/>
  <c r="B1999" i="1"/>
  <c r="F1998" i="1"/>
  <c r="C1998" i="1"/>
  <c r="B1998" i="1"/>
  <c r="F1997" i="1"/>
  <c r="C1997" i="1"/>
  <c r="B1997" i="1"/>
  <c r="F1996" i="1"/>
  <c r="C1996" i="1"/>
  <c r="B1996" i="1"/>
  <c r="F1995" i="1"/>
  <c r="C1995" i="1"/>
  <c r="B1995" i="1"/>
  <c r="F1994" i="1"/>
  <c r="C1994" i="1"/>
  <c r="B1994" i="1"/>
  <c r="F1993" i="1"/>
  <c r="C1993" i="1"/>
  <c r="B1993" i="1"/>
  <c r="F1992" i="1"/>
  <c r="C1992" i="1"/>
  <c r="B1992" i="1"/>
  <c r="F1991" i="1"/>
  <c r="C1991" i="1"/>
  <c r="B1991" i="1"/>
  <c r="F1990" i="1"/>
  <c r="C1990" i="1"/>
  <c r="B1990" i="1"/>
  <c r="F1989" i="1"/>
  <c r="C1989" i="1"/>
  <c r="B1989" i="1"/>
  <c r="F1988" i="1"/>
  <c r="C1988" i="1"/>
  <c r="B1988" i="1"/>
  <c r="F1987" i="1"/>
  <c r="C1987" i="1"/>
  <c r="B1987" i="1"/>
  <c r="F1986" i="1"/>
  <c r="C1986" i="1"/>
  <c r="B1986" i="1"/>
  <c r="F1985" i="1"/>
  <c r="C1985" i="1"/>
  <c r="B1985" i="1"/>
  <c r="F1984" i="1"/>
  <c r="C1984" i="1"/>
  <c r="B1984" i="1"/>
  <c r="F1983" i="1"/>
  <c r="C1983" i="1"/>
  <c r="B1983" i="1"/>
  <c r="F1982" i="1"/>
  <c r="C1982" i="1"/>
  <c r="B1982" i="1"/>
  <c r="F1981" i="1"/>
  <c r="C1981" i="1"/>
  <c r="B1981" i="1"/>
  <c r="F1980" i="1"/>
  <c r="C1980" i="1"/>
  <c r="B1980" i="1"/>
  <c r="F1979" i="1"/>
  <c r="C1979" i="1"/>
  <c r="B1979" i="1"/>
  <c r="F1978" i="1"/>
  <c r="C1978" i="1"/>
  <c r="B1978" i="1"/>
  <c r="F1977" i="1"/>
  <c r="C1977" i="1"/>
  <c r="B1977" i="1"/>
  <c r="F1976" i="1"/>
  <c r="C1976" i="1"/>
  <c r="B1976" i="1"/>
  <c r="F1975" i="1"/>
  <c r="C1975" i="1"/>
  <c r="B1975" i="1"/>
  <c r="F1974" i="1"/>
  <c r="C1974" i="1"/>
  <c r="B1974" i="1"/>
  <c r="F1973" i="1"/>
  <c r="C1973" i="1"/>
  <c r="B1973" i="1"/>
  <c r="F1972" i="1"/>
  <c r="C1972" i="1"/>
  <c r="B1972" i="1"/>
  <c r="F1971" i="1"/>
  <c r="C1971" i="1"/>
  <c r="B1971" i="1"/>
  <c r="F1970" i="1"/>
  <c r="C1970" i="1"/>
  <c r="B1970" i="1"/>
  <c r="F1969" i="1"/>
  <c r="C1969" i="1"/>
  <c r="B1969" i="1"/>
  <c r="F1968" i="1"/>
  <c r="C1968" i="1"/>
  <c r="B1968" i="1"/>
  <c r="F1967" i="1"/>
  <c r="C1967" i="1"/>
  <c r="B1967" i="1"/>
  <c r="F1966" i="1"/>
  <c r="C1966" i="1"/>
  <c r="B1966" i="1"/>
  <c r="F1965" i="1"/>
  <c r="C1965" i="1"/>
  <c r="B1965" i="1"/>
  <c r="F1964" i="1"/>
  <c r="C1964" i="1"/>
  <c r="B1964" i="1"/>
  <c r="F1963" i="1"/>
  <c r="C1963" i="1"/>
  <c r="B1963" i="1"/>
  <c r="F1962" i="1"/>
  <c r="C1962" i="1"/>
  <c r="B1962" i="1"/>
  <c r="F1961" i="1"/>
  <c r="C1961" i="1"/>
  <c r="B1961" i="1"/>
  <c r="F1960" i="1"/>
  <c r="C1960" i="1"/>
  <c r="B1960" i="1"/>
  <c r="F1959" i="1"/>
  <c r="C1959" i="1"/>
  <c r="B1959" i="1"/>
  <c r="F1958" i="1"/>
  <c r="C1958" i="1"/>
  <c r="B1958" i="1"/>
  <c r="F1957" i="1"/>
  <c r="C1957" i="1"/>
  <c r="B1957" i="1"/>
  <c r="F1956" i="1"/>
  <c r="C1956" i="1"/>
  <c r="B1956" i="1"/>
  <c r="F1955" i="1"/>
  <c r="C1955" i="1"/>
  <c r="B1955" i="1"/>
  <c r="F1954" i="1"/>
  <c r="C1954" i="1"/>
  <c r="B1954" i="1"/>
  <c r="F1953" i="1"/>
  <c r="C1953" i="1"/>
  <c r="B1953" i="1"/>
  <c r="F1952" i="1"/>
  <c r="C1952" i="1"/>
  <c r="B1952" i="1"/>
  <c r="F1951" i="1"/>
  <c r="C1951" i="1"/>
  <c r="B1951" i="1"/>
  <c r="F1950" i="1"/>
  <c r="C1950" i="1"/>
  <c r="B1950" i="1"/>
  <c r="F1949" i="1"/>
  <c r="C1949" i="1"/>
  <c r="B1949" i="1"/>
  <c r="F1948" i="1"/>
  <c r="C1948" i="1"/>
  <c r="B1948" i="1"/>
  <c r="F1947" i="1"/>
  <c r="C1947" i="1"/>
  <c r="B1947" i="1"/>
  <c r="F1946" i="1"/>
  <c r="C1946" i="1"/>
  <c r="B1946" i="1"/>
  <c r="F1945" i="1"/>
  <c r="C1945" i="1"/>
  <c r="B1945" i="1"/>
  <c r="F1944" i="1"/>
  <c r="C1944" i="1"/>
  <c r="B1944" i="1"/>
  <c r="F1943" i="1"/>
  <c r="C1943" i="1"/>
  <c r="B1943" i="1"/>
  <c r="F1942" i="1"/>
  <c r="C1942" i="1"/>
  <c r="B1942" i="1"/>
  <c r="F1941" i="1"/>
  <c r="C1941" i="1"/>
  <c r="B1941" i="1"/>
  <c r="F1940" i="1"/>
  <c r="C1940" i="1"/>
  <c r="B1940" i="1"/>
  <c r="F1939" i="1"/>
  <c r="C1939" i="1"/>
  <c r="B1939" i="1"/>
  <c r="F1938" i="1"/>
  <c r="C1938" i="1"/>
  <c r="B1938" i="1"/>
  <c r="F1937" i="1"/>
  <c r="C1937" i="1"/>
  <c r="B1937" i="1"/>
  <c r="F1936" i="1"/>
  <c r="C1936" i="1"/>
  <c r="B1936" i="1"/>
  <c r="F1935" i="1"/>
  <c r="C1935" i="1"/>
  <c r="B1935" i="1"/>
  <c r="F1934" i="1"/>
  <c r="C1934" i="1"/>
  <c r="B1934" i="1"/>
  <c r="F1933" i="1"/>
  <c r="C1933" i="1"/>
  <c r="B1933" i="1"/>
  <c r="F1932" i="1"/>
  <c r="C1932" i="1"/>
  <c r="B1932" i="1"/>
  <c r="F1931" i="1"/>
  <c r="C1931" i="1"/>
  <c r="B1931" i="1"/>
  <c r="F1930" i="1"/>
  <c r="C1930" i="1"/>
  <c r="B1930" i="1"/>
  <c r="F1929" i="1"/>
  <c r="C1929" i="1"/>
  <c r="B1929" i="1"/>
  <c r="F1928" i="1"/>
  <c r="C1928" i="1"/>
  <c r="B1928" i="1"/>
  <c r="F1927" i="1"/>
  <c r="C1927" i="1"/>
  <c r="B1927" i="1"/>
  <c r="F1926" i="1"/>
  <c r="C1926" i="1"/>
  <c r="B1926" i="1"/>
  <c r="F1925" i="1"/>
  <c r="C1925" i="1"/>
  <c r="B1925" i="1"/>
  <c r="F1924" i="1"/>
  <c r="C1924" i="1"/>
  <c r="B1924" i="1"/>
  <c r="F1923" i="1"/>
  <c r="C1923" i="1"/>
  <c r="B1923" i="1"/>
  <c r="F1922" i="1"/>
  <c r="C1922" i="1"/>
  <c r="B1922" i="1"/>
  <c r="F1921" i="1"/>
  <c r="C1921" i="1"/>
  <c r="B1921" i="1"/>
  <c r="F1920" i="1"/>
  <c r="C1920" i="1"/>
  <c r="B1920" i="1"/>
  <c r="F1919" i="1"/>
  <c r="C1919" i="1"/>
  <c r="B1919" i="1"/>
  <c r="F1918" i="1"/>
  <c r="C1918" i="1"/>
  <c r="B1918" i="1"/>
  <c r="F1917" i="1"/>
  <c r="C1917" i="1"/>
  <c r="B1917" i="1"/>
  <c r="F1916" i="1"/>
  <c r="C1916" i="1"/>
  <c r="B1916" i="1"/>
  <c r="F1915" i="1"/>
  <c r="C1915" i="1"/>
  <c r="B1915" i="1"/>
  <c r="F1914" i="1"/>
  <c r="C1914" i="1"/>
  <c r="B1914" i="1"/>
  <c r="F1913" i="1"/>
  <c r="C1913" i="1"/>
  <c r="B1913" i="1"/>
  <c r="F1912" i="1"/>
  <c r="C1912" i="1"/>
  <c r="B1912" i="1"/>
  <c r="F1911" i="1"/>
  <c r="C1911" i="1"/>
  <c r="B1911" i="1"/>
  <c r="F1910" i="1"/>
  <c r="C1910" i="1"/>
  <c r="B1910" i="1"/>
  <c r="F1909" i="1"/>
  <c r="C1909" i="1"/>
  <c r="B1909" i="1"/>
  <c r="F1908" i="1"/>
  <c r="C1908" i="1"/>
  <c r="B1908" i="1"/>
  <c r="F1907" i="1"/>
  <c r="C1907" i="1"/>
  <c r="B1907" i="1"/>
  <c r="F1906" i="1"/>
  <c r="C1906" i="1"/>
  <c r="B1906" i="1"/>
  <c r="F1905" i="1"/>
  <c r="C1905" i="1"/>
  <c r="B1905" i="1"/>
  <c r="F1904" i="1"/>
  <c r="C1904" i="1"/>
  <c r="B1904" i="1"/>
  <c r="F1903" i="1"/>
  <c r="C1903" i="1"/>
  <c r="B1903" i="1"/>
  <c r="F1902" i="1"/>
  <c r="C1902" i="1"/>
  <c r="B1902" i="1"/>
  <c r="F1901" i="1"/>
  <c r="C1901" i="1"/>
  <c r="B1901" i="1"/>
  <c r="F1900" i="1"/>
  <c r="C1900" i="1"/>
  <c r="B1900" i="1"/>
  <c r="F1899" i="1"/>
  <c r="C1899" i="1"/>
  <c r="B1899" i="1"/>
  <c r="F1898" i="1"/>
  <c r="C1898" i="1"/>
  <c r="B1898" i="1"/>
  <c r="F1897" i="1"/>
  <c r="C1897" i="1"/>
  <c r="B1897" i="1"/>
  <c r="F1896" i="1"/>
  <c r="C1896" i="1"/>
  <c r="B1896" i="1"/>
  <c r="F1895" i="1"/>
  <c r="C1895" i="1"/>
  <c r="B1895" i="1"/>
  <c r="F1894" i="1"/>
  <c r="C1894" i="1"/>
  <c r="B1894" i="1"/>
  <c r="F1893" i="1"/>
  <c r="C1893" i="1"/>
  <c r="B1893" i="1"/>
  <c r="F1892" i="1"/>
  <c r="C1892" i="1"/>
  <c r="B1892" i="1"/>
  <c r="F1891" i="1"/>
  <c r="C1891" i="1"/>
  <c r="B1891" i="1"/>
  <c r="F1890" i="1"/>
  <c r="C1890" i="1"/>
  <c r="B1890" i="1"/>
  <c r="F1889" i="1"/>
  <c r="C1889" i="1"/>
  <c r="B1889" i="1"/>
  <c r="F1888" i="1"/>
  <c r="C1888" i="1"/>
  <c r="B1888" i="1"/>
  <c r="F1887" i="1"/>
  <c r="C1887" i="1"/>
  <c r="B1887" i="1"/>
  <c r="F1886" i="1"/>
  <c r="C1886" i="1"/>
  <c r="B1886" i="1"/>
  <c r="F1885" i="1"/>
  <c r="C1885" i="1"/>
  <c r="B1885" i="1"/>
  <c r="F1884" i="1"/>
  <c r="C1884" i="1"/>
  <c r="B1884" i="1"/>
  <c r="F1883" i="1"/>
  <c r="C1883" i="1"/>
  <c r="B1883" i="1"/>
  <c r="F1882" i="1"/>
  <c r="C1882" i="1"/>
  <c r="B1882" i="1"/>
  <c r="F1881" i="1"/>
  <c r="C1881" i="1"/>
  <c r="B1881" i="1"/>
  <c r="F1880" i="1"/>
  <c r="C1880" i="1"/>
  <c r="B1880" i="1"/>
  <c r="F1879" i="1"/>
  <c r="C1879" i="1"/>
  <c r="B1879" i="1"/>
  <c r="F1878" i="1"/>
  <c r="C1878" i="1"/>
  <c r="B1878" i="1"/>
  <c r="F1877" i="1"/>
  <c r="C1877" i="1"/>
  <c r="B1877" i="1"/>
  <c r="F1876" i="1"/>
  <c r="C1876" i="1"/>
  <c r="B1876" i="1"/>
  <c r="F1875" i="1"/>
  <c r="C1875" i="1"/>
  <c r="B1875" i="1"/>
  <c r="F1874" i="1"/>
  <c r="C1874" i="1"/>
  <c r="B1874" i="1"/>
  <c r="F1873" i="1"/>
  <c r="C1873" i="1"/>
  <c r="B1873" i="1"/>
  <c r="F1872" i="1"/>
  <c r="C1872" i="1"/>
  <c r="B1872" i="1"/>
  <c r="F1871" i="1"/>
  <c r="C1871" i="1"/>
  <c r="B1871" i="1"/>
  <c r="F1870" i="1"/>
  <c r="C1870" i="1"/>
  <c r="B1870" i="1"/>
  <c r="F1869" i="1"/>
  <c r="C1869" i="1"/>
  <c r="B1869" i="1"/>
  <c r="F1868" i="1"/>
  <c r="C1868" i="1"/>
  <c r="B1868" i="1"/>
  <c r="F1867" i="1"/>
  <c r="C1867" i="1"/>
  <c r="B1867" i="1"/>
  <c r="F1866" i="1"/>
  <c r="C1866" i="1"/>
  <c r="B1866" i="1"/>
  <c r="F1865" i="1"/>
  <c r="C1865" i="1"/>
  <c r="B1865" i="1"/>
  <c r="F1864" i="1"/>
  <c r="C1864" i="1"/>
  <c r="B1864" i="1"/>
  <c r="F1863" i="1"/>
  <c r="C1863" i="1"/>
  <c r="B1863" i="1"/>
  <c r="F1862" i="1"/>
  <c r="C1862" i="1"/>
  <c r="B1862" i="1"/>
  <c r="F1861" i="1"/>
  <c r="C1861" i="1"/>
  <c r="B1861" i="1"/>
  <c r="F1860" i="1"/>
  <c r="C1860" i="1"/>
  <c r="B1860" i="1"/>
  <c r="F1859" i="1"/>
  <c r="C1859" i="1"/>
  <c r="B1859" i="1"/>
  <c r="F1858" i="1"/>
  <c r="C1858" i="1"/>
  <c r="B1858" i="1"/>
  <c r="F1857" i="1"/>
  <c r="C1857" i="1"/>
  <c r="B1857" i="1"/>
  <c r="F1856" i="1"/>
  <c r="C1856" i="1"/>
  <c r="B1856" i="1"/>
  <c r="F1855" i="1"/>
  <c r="C1855" i="1"/>
  <c r="B1855" i="1"/>
  <c r="F1854" i="1"/>
  <c r="C1854" i="1"/>
  <c r="B1854" i="1"/>
  <c r="F1853" i="1"/>
  <c r="C1853" i="1"/>
  <c r="B1853" i="1"/>
  <c r="F1852" i="1"/>
  <c r="C1852" i="1"/>
  <c r="B1852" i="1"/>
  <c r="F1851" i="1"/>
  <c r="C1851" i="1"/>
  <c r="B1851" i="1"/>
  <c r="F1850" i="1"/>
  <c r="C1850" i="1"/>
  <c r="B1850" i="1"/>
  <c r="F1849" i="1"/>
  <c r="C1849" i="1"/>
  <c r="B1849" i="1"/>
  <c r="F1848" i="1"/>
  <c r="C1848" i="1"/>
  <c r="B1848" i="1"/>
  <c r="F1847" i="1"/>
  <c r="C1847" i="1"/>
  <c r="B1847" i="1"/>
  <c r="F1846" i="1"/>
  <c r="C1846" i="1"/>
  <c r="B1846" i="1"/>
  <c r="F1845" i="1"/>
  <c r="C1845" i="1"/>
  <c r="B1845" i="1"/>
  <c r="F1844" i="1"/>
  <c r="C1844" i="1"/>
  <c r="B1844" i="1"/>
  <c r="F1843" i="1"/>
  <c r="C1843" i="1"/>
  <c r="B1843" i="1"/>
  <c r="F1842" i="1"/>
  <c r="C1842" i="1"/>
  <c r="B1842" i="1"/>
  <c r="F1841" i="1"/>
  <c r="C1841" i="1"/>
  <c r="B1841" i="1"/>
  <c r="F1840" i="1"/>
  <c r="C1840" i="1"/>
  <c r="B1840" i="1"/>
  <c r="F1839" i="1"/>
  <c r="C1839" i="1"/>
  <c r="B1839" i="1"/>
  <c r="F1838" i="1"/>
  <c r="C1838" i="1"/>
  <c r="B1838" i="1"/>
  <c r="F1837" i="1"/>
  <c r="C1837" i="1"/>
  <c r="B1837" i="1"/>
  <c r="F1836" i="1"/>
  <c r="C1836" i="1"/>
  <c r="B1836" i="1"/>
  <c r="F1835" i="1"/>
  <c r="C1835" i="1"/>
  <c r="B1835" i="1"/>
  <c r="F1834" i="1"/>
  <c r="C1834" i="1"/>
  <c r="B1834" i="1"/>
  <c r="F1833" i="1"/>
  <c r="C1833" i="1"/>
  <c r="B1833" i="1"/>
  <c r="F1832" i="1"/>
  <c r="C1832" i="1"/>
  <c r="B1832" i="1"/>
  <c r="F1831" i="1"/>
  <c r="C1831" i="1"/>
  <c r="B1831" i="1"/>
  <c r="F1830" i="1"/>
  <c r="C1830" i="1"/>
  <c r="B1830" i="1"/>
  <c r="F1829" i="1"/>
  <c r="C1829" i="1"/>
  <c r="B1829" i="1"/>
  <c r="F1828" i="1"/>
  <c r="C1828" i="1"/>
  <c r="B1828" i="1"/>
  <c r="F1827" i="1"/>
  <c r="C1827" i="1"/>
  <c r="B1827" i="1"/>
  <c r="F1826" i="1"/>
  <c r="C1826" i="1"/>
  <c r="B1826" i="1"/>
  <c r="F1825" i="1"/>
  <c r="C1825" i="1"/>
  <c r="B1825" i="1"/>
  <c r="F1824" i="1"/>
  <c r="C1824" i="1"/>
  <c r="B1824" i="1"/>
  <c r="F1823" i="1"/>
  <c r="C1823" i="1"/>
  <c r="B1823" i="1"/>
  <c r="F1822" i="1"/>
  <c r="C1822" i="1"/>
  <c r="B1822" i="1"/>
  <c r="F1821" i="1"/>
  <c r="C1821" i="1"/>
  <c r="B1821" i="1"/>
  <c r="F1820" i="1"/>
  <c r="C1820" i="1"/>
  <c r="B1820" i="1"/>
  <c r="F1819" i="1"/>
  <c r="C1819" i="1"/>
  <c r="B1819" i="1"/>
  <c r="F1818" i="1"/>
  <c r="C1818" i="1"/>
  <c r="B1818" i="1"/>
  <c r="F1817" i="1"/>
  <c r="C1817" i="1"/>
  <c r="B1817" i="1"/>
  <c r="F1816" i="1"/>
  <c r="C1816" i="1"/>
  <c r="B1816" i="1"/>
  <c r="F1815" i="1"/>
  <c r="C1815" i="1"/>
  <c r="B1815" i="1"/>
  <c r="F1814" i="1"/>
  <c r="C1814" i="1"/>
  <c r="B1814" i="1"/>
  <c r="F1813" i="1"/>
  <c r="C1813" i="1"/>
  <c r="B1813" i="1"/>
  <c r="F1812" i="1"/>
  <c r="C1812" i="1"/>
  <c r="B1812" i="1"/>
  <c r="F1811" i="1"/>
  <c r="C1811" i="1"/>
  <c r="B1811" i="1"/>
  <c r="F1810" i="1"/>
  <c r="C1810" i="1"/>
  <c r="B1810" i="1"/>
  <c r="F1809" i="1"/>
  <c r="C1809" i="1"/>
  <c r="B1809" i="1"/>
  <c r="F1808" i="1"/>
  <c r="C1808" i="1"/>
  <c r="B1808" i="1"/>
  <c r="F1807" i="1"/>
  <c r="C1807" i="1"/>
  <c r="B1807" i="1"/>
  <c r="F1806" i="1"/>
  <c r="C1806" i="1"/>
  <c r="B1806" i="1"/>
  <c r="F1805" i="1"/>
  <c r="C1805" i="1"/>
  <c r="B1805" i="1"/>
  <c r="F1804" i="1"/>
  <c r="C1804" i="1"/>
  <c r="B1804" i="1"/>
  <c r="F1803" i="1"/>
  <c r="C1803" i="1"/>
  <c r="B1803" i="1"/>
  <c r="F1802" i="1"/>
  <c r="C1802" i="1"/>
  <c r="B1802" i="1"/>
  <c r="F1801" i="1"/>
  <c r="C1801" i="1"/>
  <c r="B1801" i="1"/>
  <c r="F1800" i="1"/>
  <c r="C1800" i="1"/>
  <c r="B1800" i="1"/>
  <c r="F1799" i="1"/>
  <c r="C1799" i="1"/>
  <c r="B1799" i="1"/>
  <c r="F1798" i="1"/>
  <c r="C1798" i="1"/>
  <c r="B1798" i="1"/>
  <c r="F1797" i="1"/>
  <c r="C1797" i="1"/>
  <c r="B1797" i="1"/>
  <c r="F1796" i="1"/>
  <c r="C1796" i="1"/>
  <c r="B1796" i="1"/>
  <c r="F1795" i="1"/>
  <c r="C1795" i="1"/>
  <c r="B1795" i="1"/>
  <c r="F1794" i="1"/>
  <c r="C1794" i="1"/>
  <c r="B1794" i="1"/>
  <c r="F1793" i="1"/>
  <c r="C1793" i="1"/>
  <c r="B1793" i="1"/>
  <c r="F1792" i="1"/>
  <c r="C1792" i="1"/>
  <c r="B1792" i="1"/>
  <c r="F1791" i="1"/>
  <c r="C1791" i="1"/>
  <c r="B1791" i="1"/>
  <c r="F1790" i="1"/>
  <c r="C1790" i="1"/>
  <c r="B1790" i="1"/>
  <c r="F1789" i="1"/>
  <c r="C1789" i="1"/>
  <c r="B1789" i="1"/>
  <c r="F1788" i="1"/>
  <c r="C1788" i="1"/>
  <c r="B1788" i="1"/>
  <c r="F1787" i="1"/>
  <c r="C1787" i="1"/>
  <c r="B1787" i="1"/>
  <c r="F1786" i="1"/>
  <c r="C1786" i="1"/>
  <c r="B1786" i="1"/>
  <c r="F1785" i="1"/>
  <c r="C1785" i="1"/>
  <c r="B1785" i="1"/>
  <c r="F1784" i="1"/>
  <c r="C1784" i="1"/>
  <c r="B1784" i="1"/>
  <c r="F1783" i="1"/>
  <c r="C1783" i="1"/>
  <c r="B1783" i="1"/>
  <c r="F1782" i="1"/>
  <c r="C1782" i="1"/>
  <c r="B1782" i="1"/>
  <c r="F1781" i="1"/>
  <c r="C1781" i="1"/>
  <c r="B1781" i="1"/>
  <c r="F1780" i="1"/>
  <c r="C1780" i="1"/>
  <c r="B1780" i="1"/>
  <c r="F1779" i="1"/>
  <c r="C1779" i="1"/>
  <c r="B1779" i="1"/>
  <c r="F1778" i="1"/>
  <c r="C1778" i="1"/>
  <c r="B1778" i="1"/>
  <c r="F1777" i="1"/>
  <c r="C1777" i="1"/>
  <c r="B1777" i="1"/>
  <c r="F1776" i="1"/>
  <c r="C1776" i="1"/>
  <c r="B1776" i="1"/>
  <c r="F1775" i="1"/>
  <c r="C1775" i="1"/>
  <c r="B1775" i="1"/>
  <c r="F1774" i="1"/>
  <c r="C1774" i="1"/>
  <c r="B1774" i="1"/>
  <c r="F1773" i="1"/>
  <c r="C1773" i="1"/>
  <c r="B1773" i="1"/>
  <c r="F1772" i="1"/>
  <c r="C1772" i="1"/>
  <c r="B1772" i="1"/>
  <c r="F1771" i="1"/>
  <c r="C1771" i="1"/>
  <c r="B1771" i="1"/>
  <c r="F1770" i="1"/>
  <c r="C1770" i="1"/>
  <c r="B1770" i="1"/>
  <c r="F1769" i="1"/>
  <c r="C1769" i="1"/>
  <c r="B1769" i="1"/>
  <c r="F1768" i="1"/>
  <c r="C1768" i="1"/>
  <c r="B1768" i="1"/>
  <c r="F1767" i="1"/>
  <c r="C1767" i="1"/>
  <c r="B1767" i="1"/>
  <c r="F1766" i="1"/>
  <c r="C1766" i="1"/>
  <c r="B1766" i="1"/>
  <c r="F1765" i="1"/>
  <c r="C1765" i="1"/>
  <c r="B1765" i="1"/>
  <c r="F1764" i="1"/>
  <c r="C1764" i="1"/>
  <c r="B1764" i="1"/>
  <c r="F1763" i="1"/>
  <c r="C1763" i="1"/>
  <c r="B1763" i="1"/>
  <c r="F1762" i="1"/>
  <c r="C1762" i="1"/>
  <c r="B1762" i="1"/>
  <c r="F1761" i="1"/>
  <c r="C1761" i="1"/>
  <c r="B1761" i="1"/>
  <c r="F1760" i="1"/>
  <c r="C1760" i="1"/>
  <c r="B1760" i="1"/>
  <c r="F1759" i="1"/>
  <c r="C1759" i="1"/>
  <c r="B1759" i="1"/>
  <c r="F1758" i="1"/>
  <c r="C1758" i="1"/>
  <c r="B1758" i="1"/>
  <c r="F1757" i="1"/>
  <c r="C1757" i="1"/>
  <c r="B1757" i="1"/>
  <c r="F1756" i="1"/>
  <c r="C1756" i="1"/>
  <c r="B1756" i="1"/>
  <c r="F1755" i="1"/>
  <c r="C1755" i="1"/>
  <c r="B1755" i="1"/>
  <c r="F1754" i="1"/>
  <c r="C1754" i="1"/>
  <c r="B1754" i="1"/>
  <c r="F1753" i="1"/>
  <c r="C1753" i="1"/>
  <c r="B1753" i="1"/>
  <c r="F1752" i="1"/>
  <c r="C1752" i="1"/>
  <c r="B1752" i="1"/>
  <c r="F1751" i="1"/>
  <c r="C1751" i="1"/>
  <c r="B1751" i="1"/>
  <c r="F1750" i="1"/>
  <c r="C1750" i="1"/>
  <c r="B1750" i="1"/>
  <c r="F1749" i="1"/>
  <c r="C1749" i="1"/>
  <c r="B1749" i="1"/>
  <c r="F1748" i="1"/>
  <c r="C1748" i="1"/>
  <c r="B1748" i="1"/>
  <c r="F1747" i="1"/>
  <c r="C1747" i="1"/>
  <c r="B1747" i="1"/>
  <c r="F1746" i="1"/>
  <c r="C1746" i="1"/>
  <c r="B1746" i="1"/>
  <c r="F1745" i="1"/>
  <c r="C1745" i="1"/>
  <c r="B1745" i="1"/>
  <c r="F1744" i="1"/>
  <c r="C1744" i="1"/>
  <c r="B1744" i="1"/>
  <c r="F1743" i="1"/>
  <c r="C1743" i="1"/>
  <c r="B1743" i="1"/>
  <c r="F1742" i="1"/>
  <c r="C1742" i="1"/>
  <c r="B1742" i="1"/>
  <c r="F1741" i="1"/>
  <c r="C1741" i="1"/>
  <c r="B1741" i="1"/>
  <c r="F1740" i="1"/>
  <c r="C1740" i="1"/>
  <c r="B1740" i="1"/>
  <c r="F1739" i="1"/>
  <c r="C1739" i="1"/>
  <c r="B1739" i="1"/>
  <c r="F1738" i="1"/>
  <c r="C1738" i="1"/>
  <c r="B1738" i="1"/>
  <c r="F1737" i="1"/>
  <c r="C1737" i="1"/>
  <c r="B1737" i="1"/>
  <c r="F1736" i="1"/>
  <c r="C1736" i="1"/>
  <c r="B1736" i="1"/>
  <c r="F1735" i="1"/>
  <c r="C1735" i="1"/>
  <c r="B1735" i="1"/>
  <c r="F1734" i="1"/>
  <c r="C1734" i="1"/>
  <c r="B1734" i="1"/>
  <c r="F1733" i="1"/>
  <c r="C1733" i="1"/>
  <c r="B1733" i="1"/>
  <c r="F1732" i="1"/>
  <c r="C1732" i="1"/>
  <c r="B1732" i="1"/>
  <c r="F1731" i="1"/>
  <c r="C1731" i="1"/>
  <c r="B1731" i="1"/>
  <c r="F1730" i="1"/>
  <c r="C1730" i="1"/>
  <c r="B1730" i="1"/>
  <c r="F1729" i="1"/>
  <c r="C1729" i="1"/>
  <c r="B1729" i="1"/>
  <c r="F1728" i="1"/>
  <c r="C1728" i="1"/>
  <c r="B1728" i="1"/>
  <c r="F1727" i="1"/>
  <c r="C1727" i="1"/>
  <c r="B1727" i="1"/>
  <c r="F1726" i="1"/>
  <c r="C1726" i="1"/>
  <c r="B1726" i="1"/>
  <c r="F1725" i="1"/>
  <c r="C1725" i="1"/>
  <c r="B1725" i="1"/>
  <c r="F1724" i="1"/>
  <c r="C1724" i="1"/>
  <c r="B1724" i="1"/>
  <c r="F1723" i="1"/>
  <c r="C1723" i="1"/>
  <c r="B1723" i="1"/>
  <c r="F1722" i="1"/>
  <c r="C1722" i="1"/>
  <c r="B1722" i="1"/>
  <c r="F1721" i="1"/>
  <c r="C1721" i="1"/>
  <c r="B1721" i="1"/>
  <c r="F1720" i="1"/>
  <c r="C1720" i="1"/>
  <c r="B1720" i="1"/>
  <c r="F1719" i="1"/>
  <c r="C1719" i="1"/>
  <c r="B1719" i="1"/>
  <c r="F1718" i="1"/>
  <c r="C1718" i="1"/>
  <c r="B1718" i="1"/>
  <c r="F1717" i="1"/>
  <c r="C1717" i="1"/>
  <c r="B1717" i="1"/>
  <c r="F1716" i="1"/>
  <c r="C1716" i="1"/>
  <c r="B1716" i="1"/>
  <c r="F1715" i="1"/>
  <c r="C1715" i="1"/>
  <c r="B1715" i="1"/>
  <c r="F1714" i="1"/>
  <c r="C1714" i="1"/>
  <c r="B1714" i="1"/>
  <c r="F1713" i="1"/>
  <c r="C1713" i="1"/>
  <c r="B1713" i="1"/>
  <c r="F1712" i="1"/>
  <c r="C1712" i="1"/>
  <c r="B1712" i="1"/>
  <c r="F1711" i="1"/>
  <c r="C1711" i="1"/>
  <c r="B1711" i="1"/>
  <c r="F1710" i="1"/>
  <c r="C1710" i="1"/>
  <c r="B1710" i="1"/>
  <c r="F1709" i="1"/>
  <c r="C1709" i="1"/>
  <c r="B1709" i="1"/>
  <c r="F1708" i="1"/>
  <c r="C1708" i="1"/>
  <c r="B1708" i="1"/>
  <c r="F1707" i="1"/>
  <c r="C1707" i="1"/>
  <c r="B1707" i="1"/>
  <c r="F1706" i="1"/>
  <c r="C1706" i="1"/>
  <c r="B1706" i="1"/>
  <c r="F1705" i="1"/>
  <c r="C1705" i="1"/>
  <c r="B1705" i="1"/>
  <c r="F1704" i="1"/>
  <c r="C1704" i="1"/>
  <c r="B1704" i="1"/>
  <c r="F1703" i="1"/>
  <c r="C1703" i="1"/>
  <c r="B1703" i="1"/>
  <c r="F1702" i="1"/>
  <c r="C1702" i="1"/>
  <c r="B1702" i="1"/>
  <c r="F1701" i="1"/>
  <c r="C1701" i="1"/>
  <c r="B1701" i="1"/>
  <c r="F1700" i="1"/>
  <c r="C1700" i="1"/>
  <c r="B1700" i="1"/>
  <c r="F1699" i="1"/>
  <c r="C1699" i="1"/>
  <c r="B1699" i="1"/>
  <c r="F1698" i="1"/>
  <c r="C1698" i="1"/>
  <c r="B1698" i="1"/>
  <c r="F1697" i="1"/>
  <c r="C1697" i="1"/>
  <c r="B1697" i="1"/>
  <c r="F1696" i="1"/>
  <c r="C1696" i="1"/>
  <c r="B1696" i="1"/>
  <c r="F1695" i="1"/>
  <c r="C1695" i="1"/>
  <c r="B1695" i="1"/>
  <c r="F1694" i="1"/>
  <c r="C1694" i="1"/>
  <c r="B1694" i="1"/>
  <c r="F1693" i="1"/>
  <c r="C1693" i="1"/>
  <c r="B1693" i="1"/>
  <c r="F1692" i="1"/>
  <c r="C1692" i="1"/>
  <c r="B1692" i="1"/>
  <c r="F1691" i="1"/>
  <c r="C1691" i="1"/>
  <c r="B1691" i="1"/>
  <c r="F1690" i="1"/>
  <c r="C1690" i="1"/>
  <c r="B1690" i="1"/>
  <c r="F1689" i="1"/>
  <c r="C1689" i="1"/>
  <c r="B1689" i="1"/>
  <c r="F1688" i="1"/>
  <c r="C1688" i="1"/>
  <c r="B1688" i="1"/>
  <c r="F1687" i="1"/>
  <c r="C1687" i="1"/>
  <c r="B1687" i="1"/>
  <c r="F1686" i="1"/>
  <c r="C1686" i="1"/>
  <c r="B1686" i="1"/>
  <c r="F1685" i="1"/>
  <c r="C1685" i="1"/>
  <c r="B1685" i="1"/>
  <c r="F1684" i="1"/>
  <c r="C1684" i="1"/>
  <c r="B1684" i="1"/>
  <c r="F1683" i="1"/>
  <c r="C1683" i="1"/>
  <c r="B1683" i="1"/>
  <c r="F1682" i="1"/>
  <c r="C1682" i="1"/>
  <c r="B1682" i="1"/>
  <c r="F1681" i="1"/>
  <c r="C1681" i="1"/>
  <c r="B1681" i="1"/>
  <c r="F1680" i="1"/>
  <c r="C1680" i="1"/>
  <c r="B1680" i="1"/>
  <c r="F1679" i="1"/>
  <c r="C1679" i="1"/>
  <c r="B1679" i="1"/>
  <c r="F1678" i="1"/>
  <c r="C1678" i="1"/>
  <c r="B1678" i="1"/>
  <c r="F1677" i="1"/>
  <c r="C1677" i="1"/>
  <c r="B1677" i="1"/>
  <c r="F1676" i="1"/>
  <c r="C1676" i="1"/>
  <c r="B1676" i="1"/>
  <c r="F1675" i="1"/>
  <c r="C1675" i="1"/>
  <c r="B1675" i="1"/>
  <c r="F1674" i="1"/>
  <c r="C1674" i="1"/>
  <c r="B1674" i="1"/>
  <c r="F1673" i="1"/>
  <c r="C1673" i="1"/>
  <c r="B1673" i="1"/>
  <c r="F1672" i="1"/>
  <c r="C1672" i="1"/>
  <c r="B1672" i="1"/>
  <c r="F1671" i="1"/>
  <c r="C1671" i="1"/>
  <c r="B1671" i="1"/>
  <c r="F1670" i="1"/>
  <c r="C1670" i="1"/>
  <c r="B1670" i="1"/>
  <c r="F1669" i="1"/>
  <c r="C1669" i="1"/>
  <c r="B1669" i="1"/>
  <c r="F1668" i="1"/>
  <c r="C1668" i="1"/>
  <c r="B1668" i="1"/>
  <c r="F1667" i="1"/>
  <c r="C1667" i="1"/>
  <c r="B1667" i="1"/>
  <c r="F1666" i="1"/>
  <c r="C1666" i="1"/>
  <c r="B1666" i="1"/>
  <c r="F1665" i="1"/>
  <c r="C1665" i="1"/>
  <c r="B1665" i="1"/>
  <c r="F1664" i="1"/>
  <c r="C1664" i="1"/>
  <c r="B1664" i="1"/>
  <c r="F1663" i="1"/>
  <c r="C1663" i="1"/>
  <c r="B1663" i="1"/>
  <c r="F1662" i="1"/>
  <c r="C1662" i="1"/>
  <c r="B1662" i="1"/>
  <c r="F1661" i="1"/>
  <c r="C1661" i="1"/>
  <c r="B1661" i="1"/>
  <c r="F1660" i="1"/>
  <c r="C1660" i="1"/>
  <c r="B1660" i="1"/>
  <c r="F1659" i="1"/>
  <c r="C1659" i="1"/>
  <c r="B1659" i="1"/>
  <c r="F1658" i="1"/>
  <c r="C1658" i="1"/>
  <c r="B1658" i="1"/>
  <c r="F1657" i="1"/>
  <c r="C1657" i="1"/>
  <c r="B1657" i="1"/>
  <c r="F1656" i="1"/>
  <c r="C1656" i="1"/>
  <c r="B1656" i="1"/>
  <c r="F1655" i="1"/>
  <c r="C1655" i="1"/>
  <c r="B1655" i="1"/>
  <c r="F1654" i="1"/>
  <c r="C1654" i="1"/>
  <c r="B1654" i="1"/>
  <c r="F1653" i="1"/>
  <c r="C1653" i="1"/>
  <c r="B1653" i="1"/>
  <c r="F1652" i="1"/>
  <c r="C1652" i="1"/>
  <c r="B1652" i="1"/>
  <c r="F1651" i="1"/>
  <c r="C1651" i="1"/>
  <c r="B1651" i="1"/>
  <c r="F1650" i="1"/>
  <c r="C1650" i="1"/>
  <c r="B1650" i="1"/>
  <c r="F1649" i="1"/>
  <c r="C1649" i="1"/>
  <c r="B1649" i="1"/>
  <c r="F1648" i="1"/>
  <c r="C1648" i="1"/>
  <c r="B1648" i="1"/>
  <c r="F1647" i="1"/>
  <c r="C1647" i="1"/>
  <c r="B1647" i="1"/>
  <c r="F1646" i="1"/>
  <c r="C1646" i="1"/>
  <c r="B1646" i="1"/>
  <c r="F1645" i="1"/>
  <c r="C1645" i="1"/>
  <c r="B1645" i="1"/>
  <c r="F1644" i="1"/>
  <c r="C1644" i="1"/>
  <c r="B1644" i="1"/>
  <c r="F1643" i="1"/>
  <c r="C1643" i="1"/>
  <c r="B1643" i="1"/>
  <c r="F1642" i="1"/>
  <c r="C1642" i="1"/>
  <c r="B1642" i="1"/>
  <c r="F1641" i="1"/>
  <c r="C1641" i="1"/>
  <c r="B1641" i="1"/>
  <c r="F1640" i="1"/>
  <c r="C1640" i="1"/>
  <c r="B1640" i="1"/>
  <c r="F1639" i="1"/>
  <c r="C1639" i="1"/>
  <c r="B1639" i="1"/>
  <c r="F1638" i="1"/>
  <c r="C1638" i="1"/>
  <c r="B1638" i="1"/>
  <c r="F1637" i="1"/>
  <c r="C1637" i="1"/>
  <c r="B1637" i="1"/>
  <c r="F1636" i="1"/>
  <c r="C1636" i="1"/>
  <c r="B1636" i="1"/>
  <c r="F1635" i="1"/>
  <c r="C1635" i="1"/>
  <c r="B1635" i="1"/>
  <c r="F1634" i="1"/>
  <c r="C1634" i="1"/>
  <c r="B1634" i="1"/>
  <c r="F1633" i="1"/>
  <c r="C1633" i="1"/>
  <c r="B1633" i="1"/>
  <c r="F1632" i="1"/>
  <c r="C1632" i="1"/>
  <c r="B1632" i="1"/>
  <c r="F1631" i="1"/>
  <c r="C1631" i="1"/>
  <c r="B1631" i="1"/>
  <c r="F1630" i="1"/>
  <c r="C1630" i="1"/>
  <c r="B1630" i="1"/>
  <c r="F1629" i="1"/>
  <c r="C1629" i="1"/>
  <c r="B1629" i="1"/>
  <c r="F1628" i="1"/>
  <c r="C1628" i="1"/>
  <c r="B1628" i="1"/>
  <c r="F1627" i="1"/>
  <c r="C1627" i="1"/>
  <c r="B1627" i="1"/>
  <c r="F1626" i="1"/>
  <c r="C1626" i="1"/>
  <c r="B1626" i="1"/>
  <c r="F1625" i="1"/>
  <c r="C1625" i="1"/>
  <c r="B1625" i="1"/>
  <c r="F1624" i="1"/>
  <c r="C1624" i="1"/>
  <c r="B1624" i="1"/>
  <c r="F1623" i="1"/>
  <c r="C1623" i="1"/>
  <c r="B1623" i="1"/>
  <c r="F1622" i="1"/>
  <c r="C1622" i="1"/>
  <c r="B1622" i="1"/>
  <c r="F1621" i="1"/>
  <c r="C1621" i="1"/>
  <c r="B1621" i="1"/>
  <c r="F1620" i="1"/>
  <c r="C1620" i="1"/>
  <c r="B1620" i="1"/>
  <c r="F1619" i="1"/>
  <c r="C1619" i="1"/>
  <c r="B1619" i="1"/>
  <c r="F1618" i="1"/>
  <c r="C1618" i="1"/>
  <c r="B1618" i="1"/>
  <c r="F1617" i="1"/>
  <c r="C1617" i="1"/>
  <c r="B1617" i="1"/>
  <c r="F1616" i="1"/>
  <c r="C1616" i="1"/>
  <c r="B1616" i="1"/>
  <c r="F1615" i="1"/>
  <c r="C1615" i="1"/>
  <c r="B1615" i="1"/>
  <c r="F1614" i="1"/>
  <c r="C1614" i="1"/>
  <c r="B1614" i="1"/>
  <c r="F1613" i="1"/>
  <c r="C1613" i="1"/>
  <c r="B1613" i="1"/>
  <c r="F1612" i="1"/>
  <c r="C1612" i="1"/>
  <c r="B1612" i="1"/>
  <c r="F1611" i="1"/>
  <c r="C1611" i="1"/>
  <c r="B1611" i="1"/>
  <c r="F1610" i="1"/>
  <c r="C1610" i="1"/>
  <c r="B1610" i="1"/>
  <c r="F1609" i="1"/>
  <c r="C1609" i="1"/>
  <c r="B1609" i="1"/>
  <c r="F1608" i="1"/>
  <c r="C1608" i="1"/>
  <c r="B1608" i="1"/>
  <c r="F1607" i="1"/>
  <c r="C1607" i="1"/>
  <c r="B1607" i="1"/>
  <c r="F1606" i="1"/>
  <c r="C1606" i="1"/>
  <c r="B1606" i="1"/>
  <c r="F1605" i="1"/>
  <c r="C1605" i="1"/>
  <c r="B1605" i="1"/>
  <c r="F1604" i="1"/>
  <c r="C1604" i="1"/>
  <c r="B1604" i="1"/>
  <c r="F1603" i="1"/>
  <c r="C1603" i="1"/>
  <c r="B1603" i="1"/>
  <c r="F1602" i="1"/>
  <c r="C1602" i="1"/>
  <c r="B1602" i="1"/>
  <c r="F1601" i="1"/>
  <c r="C1601" i="1"/>
  <c r="B1601" i="1"/>
  <c r="F1600" i="1"/>
  <c r="C1600" i="1"/>
  <c r="B1600" i="1"/>
  <c r="F1599" i="1"/>
  <c r="C1599" i="1"/>
  <c r="B1599" i="1"/>
  <c r="F1598" i="1"/>
  <c r="C1598" i="1"/>
  <c r="B1598" i="1"/>
  <c r="F1597" i="1"/>
  <c r="C1597" i="1"/>
  <c r="B1597" i="1"/>
  <c r="F1596" i="1"/>
  <c r="C1596" i="1"/>
  <c r="B1596" i="1"/>
  <c r="F1595" i="1"/>
  <c r="C1595" i="1"/>
  <c r="B1595" i="1"/>
  <c r="F1594" i="1"/>
  <c r="C1594" i="1"/>
  <c r="B1594" i="1"/>
  <c r="F1593" i="1"/>
  <c r="C1593" i="1"/>
  <c r="B1593" i="1"/>
  <c r="F1592" i="1"/>
  <c r="C1592" i="1"/>
  <c r="B1592" i="1"/>
  <c r="F1591" i="1"/>
  <c r="C1591" i="1"/>
  <c r="B1591" i="1"/>
  <c r="F1590" i="1"/>
  <c r="C1590" i="1"/>
  <c r="B1590" i="1"/>
  <c r="F1589" i="1"/>
  <c r="C1589" i="1"/>
  <c r="B1589" i="1"/>
  <c r="F1588" i="1"/>
  <c r="C1588" i="1"/>
  <c r="B1588" i="1"/>
  <c r="F1587" i="1"/>
  <c r="C1587" i="1"/>
  <c r="B1587" i="1"/>
  <c r="F1586" i="1"/>
  <c r="C1586" i="1"/>
  <c r="B1586" i="1"/>
  <c r="F1585" i="1"/>
  <c r="C1585" i="1"/>
  <c r="B1585" i="1"/>
  <c r="F1584" i="1"/>
  <c r="C1584" i="1"/>
  <c r="B1584" i="1"/>
  <c r="F1583" i="1"/>
  <c r="C1583" i="1"/>
  <c r="B1583" i="1"/>
  <c r="F1582" i="1"/>
  <c r="C1582" i="1"/>
  <c r="B1582" i="1"/>
  <c r="F1581" i="1"/>
  <c r="C1581" i="1"/>
  <c r="B1581" i="1"/>
  <c r="F1580" i="1"/>
  <c r="C1580" i="1"/>
  <c r="B1580" i="1"/>
  <c r="F1579" i="1"/>
  <c r="C1579" i="1"/>
  <c r="B1579" i="1"/>
  <c r="F1578" i="1"/>
  <c r="C1578" i="1"/>
  <c r="B1578" i="1"/>
  <c r="F1577" i="1"/>
  <c r="C1577" i="1"/>
  <c r="B1577" i="1"/>
  <c r="F1576" i="1"/>
  <c r="C1576" i="1"/>
  <c r="B1576" i="1"/>
  <c r="F1575" i="1"/>
  <c r="C1575" i="1"/>
  <c r="B1575" i="1"/>
  <c r="F1574" i="1"/>
  <c r="C1574" i="1"/>
  <c r="B1574" i="1"/>
  <c r="F1573" i="1"/>
  <c r="C1573" i="1"/>
  <c r="B1573" i="1"/>
  <c r="F1572" i="1"/>
  <c r="C1572" i="1"/>
  <c r="B1572" i="1"/>
  <c r="F1571" i="1"/>
  <c r="C1571" i="1"/>
  <c r="B1571" i="1"/>
  <c r="F1570" i="1"/>
  <c r="C1570" i="1"/>
  <c r="B1570" i="1"/>
  <c r="F1569" i="1"/>
  <c r="C1569" i="1"/>
  <c r="B1569" i="1"/>
  <c r="F1568" i="1"/>
  <c r="C1568" i="1"/>
  <c r="B1568" i="1"/>
  <c r="F1567" i="1"/>
  <c r="C1567" i="1"/>
  <c r="B1567" i="1"/>
  <c r="F1566" i="1"/>
  <c r="C1566" i="1"/>
  <c r="B1566" i="1"/>
  <c r="F1565" i="1"/>
  <c r="C1565" i="1"/>
  <c r="B1565" i="1"/>
  <c r="F1564" i="1"/>
  <c r="C1564" i="1"/>
  <c r="B1564" i="1"/>
  <c r="F1563" i="1"/>
  <c r="C1563" i="1"/>
  <c r="B1563" i="1"/>
  <c r="F1562" i="1"/>
  <c r="C1562" i="1"/>
  <c r="B1562" i="1"/>
  <c r="F1561" i="1"/>
  <c r="C1561" i="1"/>
  <c r="B1561" i="1"/>
  <c r="F1560" i="1"/>
  <c r="C1560" i="1"/>
  <c r="B1560" i="1"/>
  <c r="F1559" i="1"/>
  <c r="C1559" i="1"/>
  <c r="B1559" i="1"/>
  <c r="F1558" i="1"/>
  <c r="C1558" i="1"/>
  <c r="B1558" i="1"/>
  <c r="F1557" i="1"/>
  <c r="C1557" i="1"/>
  <c r="B1557" i="1"/>
  <c r="F1556" i="1"/>
  <c r="C1556" i="1"/>
  <c r="B1556" i="1"/>
  <c r="F1555" i="1"/>
  <c r="C1555" i="1"/>
  <c r="B1555" i="1"/>
  <c r="F1554" i="1"/>
  <c r="C1554" i="1"/>
  <c r="B1554" i="1"/>
  <c r="F1553" i="1"/>
  <c r="C1553" i="1"/>
  <c r="B1553" i="1"/>
  <c r="F1552" i="1"/>
  <c r="C1552" i="1"/>
  <c r="B1552" i="1"/>
  <c r="F1551" i="1"/>
  <c r="C1551" i="1"/>
  <c r="B1551" i="1"/>
  <c r="F1550" i="1"/>
  <c r="C1550" i="1"/>
  <c r="B1550" i="1"/>
  <c r="F1549" i="1"/>
  <c r="C1549" i="1"/>
  <c r="B1549" i="1"/>
  <c r="F1548" i="1"/>
  <c r="C1548" i="1"/>
  <c r="B1548" i="1"/>
  <c r="F1547" i="1"/>
  <c r="C1547" i="1"/>
  <c r="B1547" i="1"/>
  <c r="F1546" i="1"/>
  <c r="C1546" i="1"/>
  <c r="B1546" i="1"/>
  <c r="F1545" i="1"/>
  <c r="C1545" i="1"/>
  <c r="B1545" i="1"/>
  <c r="F1544" i="1"/>
  <c r="C1544" i="1"/>
  <c r="B1544" i="1"/>
  <c r="F1543" i="1"/>
  <c r="C1543" i="1"/>
  <c r="B1543" i="1"/>
  <c r="F1542" i="1"/>
  <c r="C1542" i="1"/>
  <c r="B1542" i="1"/>
  <c r="F1541" i="1"/>
  <c r="C1541" i="1"/>
  <c r="B1541" i="1"/>
  <c r="F1540" i="1"/>
  <c r="C1540" i="1"/>
  <c r="B1540" i="1"/>
  <c r="F1539" i="1"/>
  <c r="C1539" i="1"/>
  <c r="B1539" i="1"/>
  <c r="F1538" i="1"/>
  <c r="C1538" i="1"/>
  <c r="B1538" i="1"/>
  <c r="F1537" i="1"/>
  <c r="C1537" i="1"/>
  <c r="B1537" i="1"/>
  <c r="F1536" i="1"/>
  <c r="C1536" i="1"/>
  <c r="B1536" i="1"/>
  <c r="F1535" i="1"/>
  <c r="C1535" i="1"/>
  <c r="B1535" i="1"/>
  <c r="F1534" i="1"/>
  <c r="C1534" i="1"/>
  <c r="B1534" i="1"/>
  <c r="F1533" i="1"/>
  <c r="C1533" i="1"/>
  <c r="B1533" i="1"/>
  <c r="F1532" i="1"/>
  <c r="C1532" i="1"/>
  <c r="B1532" i="1"/>
  <c r="F1531" i="1"/>
  <c r="C1531" i="1"/>
  <c r="B1531" i="1"/>
  <c r="F1530" i="1"/>
  <c r="C1530" i="1"/>
  <c r="B1530" i="1"/>
  <c r="F1529" i="1"/>
  <c r="C1529" i="1"/>
  <c r="B1529" i="1"/>
  <c r="F1528" i="1"/>
  <c r="C1528" i="1"/>
  <c r="B1528" i="1"/>
  <c r="F1527" i="1"/>
  <c r="C1527" i="1"/>
  <c r="B1527" i="1"/>
  <c r="F1526" i="1"/>
  <c r="C1526" i="1"/>
  <c r="B1526" i="1"/>
  <c r="F1525" i="1"/>
  <c r="C1525" i="1"/>
  <c r="B1525" i="1"/>
  <c r="F1524" i="1"/>
  <c r="C1524" i="1"/>
  <c r="B1524" i="1"/>
  <c r="F1523" i="1"/>
  <c r="C1523" i="1"/>
  <c r="B1523" i="1"/>
  <c r="F1522" i="1"/>
  <c r="C1522" i="1"/>
  <c r="B1522" i="1"/>
  <c r="F1521" i="1"/>
  <c r="C1521" i="1"/>
  <c r="B1521" i="1"/>
  <c r="F1520" i="1"/>
  <c r="C1520" i="1"/>
  <c r="B1520" i="1"/>
  <c r="F1519" i="1"/>
  <c r="C1519" i="1"/>
  <c r="B1519" i="1"/>
  <c r="F1518" i="1"/>
  <c r="C1518" i="1"/>
  <c r="B1518" i="1"/>
  <c r="F1517" i="1"/>
  <c r="C1517" i="1"/>
  <c r="B1517" i="1"/>
  <c r="F1516" i="1"/>
  <c r="C1516" i="1"/>
  <c r="B1516" i="1"/>
  <c r="F1515" i="1"/>
  <c r="C1515" i="1"/>
  <c r="B1515" i="1"/>
  <c r="F1514" i="1"/>
  <c r="C1514" i="1"/>
  <c r="B1514" i="1"/>
  <c r="F1513" i="1"/>
  <c r="C1513" i="1"/>
  <c r="B1513" i="1"/>
  <c r="F1512" i="1"/>
  <c r="C1512" i="1"/>
  <c r="B1512" i="1"/>
  <c r="F1511" i="1"/>
  <c r="C1511" i="1"/>
  <c r="B1511" i="1"/>
  <c r="F1510" i="1"/>
  <c r="C1510" i="1"/>
  <c r="B1510" i="1"/>
  <c r="F1509" i="1"/>
  <c r="C1509" i="1"/>
  <c r="B1509" i="1"/>
  <c r="F1508" i="1"/>
  <c r="C1508" i="1"/>
  <c r="B1508" i="1"/>
  <c r="F1507" i="1"/>
  <c r="C1507" i="1"/>
  <c r="B1507" i="1"/>
  <c r="F1506" i="1"/>
  <c r="C1506" i="1"/>
  <c r="B1506" i="1"/>
  <c r="F1505" i="1"/>
  <c r="C1505" i="1"/>
  <c r="B1505" i="1"/>
  <c r="F1504" i="1"/>
  <c r="C1504" i="1"/>
  <c r="B1504" i="1"/>
  <c r="F1503" i="1"/>
  <c r="C1503" i="1"/>
  <c r="B1503" i="1"/>
  <c r="F1502" i="1"/>
  <c r="C1502" i="1"/>
  <c r="B1502" i="1"/>
  <c r="F1501" i="1"/>
  <c r="C1501" i="1"/>
  <c r="B1501" i="1"/>
  <c r="F1500" i="1"/>
  <c r="C1500" i="1"/>
  <c r="B1500" i="1"/>
  <c r="F1499" i="1"/>
  <c r="C1499" i="1"/>
  <c r="B1499" i="1"/>
  <c r="F1498" i="1"/>
  <c r="C1498" i="1"/>
  <c r="B1498" i="1"/>
  <c r="F1497" i="1"/>
  <c r="C1497" i="1"/>
  <c r="B1497" i="1"/>
  <c r="F1496" i="1"/>
  <c r="C1496" i="1"/>
  <c r="B1496" i="1"/>
  <c r="F1495" i="1"/>
  <c r="C1495" i="1"/>
  <c r="B1495" i="1"/>
  <c r="F1494" i="1"/>
  <c r="C1494" i="1"/>
  <c r="B1494" i="1"/>
  <c r="F1493" i="1"/>
  <c r="C1493" i="1"/>
  <c r="B1493" i="1"/>
  <c r="F1492" i="1"/>
  <c r="C1492" i="1"/>
  <c r="B1492" i="1"/>
  <c r="F1491" i="1"/>
  <c r="C1491" i="1"/>
  <c r="B1491" i="1"/>
  <c r="F1490" i="1"/>
  <c r="C1490" i="1"/>
  <c r="B1490" i="1"/>
  <c r="F1489" i="1"/>
  <c r="C1489" i="1"/>
  <c r="B1489" i="1"/>
  <c r="F1488" i="1"/>
  <c r="C1488" i="1"/>
  <c r="B1488" i="1"/>
  <c r="F1487" i="1"/>
  <c r="C1487" i="1"/>
  <c r="B1487" i="1"/>
  <c r="F1486" i="1"/>
  <c r="C1486" i="1"/>
  <c r="B1486" i="1"/>
  <c r="F1485" i="1"/>
  <c r="C1485" i="1"/>
  <c r="B1485" i="1"/>
  <c r="F1484" i="1"/>
  <c r="C1484" i="1"/>
  <c r="B1484" i="1"/>
  <c r="F1483" i="1"/>
  <c r="C1483" i="1"/>
  <c r="B1483" i="1"/>
  <c r="F1482" i="1"/>
  <c r="C1482" i="1"/>
  <c r="B1482" i="1"/>
  <c r="F1481" i="1"/>
  <c r="C1481" i="1"/>
  <c r="B1481" i="1"/>
  <c r="F1480" i="1"/>
  <c r="C1480" i="1"/>
  <c r="B1480" i="1"/>
  <c r="F1479" i="1"/>
  <c r="C1479" i="1"/>
  <c r="B1479" i="1"/>
  <c r="F1478" i="1"/>
  <c r="C1478" i="1"/>
  <c r="B1478" i="1"/>
  <c r="F1477" i="1"/>
  <c r="C1477" i="1"/>
  <c r="B1477" i="1"/>
  <c r="F1476" i="1"/>
  <c r="C1476" i="1"/>
  <c r="B1476" i="1"/>
  <c r="F1475" i="1"/>
  <c r="C1475" i="1"/>
  <c r="B1475" i="1"/>
  <c r="F1474" i="1"/>
  <c r="C1474" i="1"/>
  <c r="B1474" i="1"/>
  <c r="F1473" i="1"/>
  <c r="C1473" i="1"/>
  <c r="B1473" i="1"/>
  <c r="F1472" i="1"/>
  <c r="C1472" i="1"/>
  <c r="B1472" i="1"/>
  <c r="F1471" i="1"/>
  <c r="C1471" i="1"/>
  <c r="B1471" i="1"/>
  <c r="F1470" i="1"/>
  <c r="C1470" i="1"/>
  <c r="B1470" i="1"/>
  <c r="F1469" i="1"/>
  <c r="C1469" i="1"/>
  <c r="B1469" i="1"/>
  <c r="F1468" i="1"/>
  <c r="C1468" i="1"/>
  <c r="B1468" i="1"/>
  <c r="F1467" i="1"/>
  <c r="C1467" i="1"/>
  <c r="B1467" i="1"/>
  <c r="F1466" i="1"/>
  <c r="C1466" i="1"/>
  <c r="B1466" i="1"/>
  <c r="F1465" i="1"/>
  <c r="C1465" i="1"/>
  <c r="B1465" i="1"/>
  <c r="F1464" i="1"/>
  <c r="C1464" i="1"/>
  <c r="B1464" i="1"/>
  <c r="F1463" i="1"/>
  <c r="C1463" i="1"/>
  <c r="B1463" i="1"/>
  <c r="F1462" i="1"/>
  <c r="C1462" i="1"/>
  <c r="B1462" i="1"/>
  <c r="F1461" i="1"/>
  <c r="C1461" i="1"/>
  <c r="B1461" i="1"/>
  <c r="F1460" i="1"/>
  <c r="C1460" i="1"/>
  <c r="B1460" i="1"/>
  <c r="F1459" i="1"/>
  <c r="C1459" i="1"/>
  <c r="B1459" i="1"/>
  <c r="F1458" i="1"/>
  <c r="C1458" i="1"/>
  <c r="B1458" i="1"/>
  <c r="F1457" i="1"/>
  <c r="C1457" i="1"/>
  <c r="B1457" i="1"/>
  <c r="F1456" i="1"/>
  <c r="C1456" i="1"/>
  <c r="B1456" i="1"/>
  <c r="F1455" i="1"/>
  <c r="C1455" i="1"/>
  <c r="B1455" i="1"/>
  <c r="F1454" i="1"/>
  <c r="C1454" i="1"/>
  <c r="B1454" i="1"/>
  <c r="F1453" i="1"/>
  <c r="C1453" i="1"/>
  <c r="B1453" i="1"/>
  <c r="F1452" i="1"/>
  <c r="C1452" i="1"/>
  <c r="B1452" i="1"/>
  <c r="F1451" i="1"/>
  <c r="C1451" i="1"/>
  <c r="B1451" i="1"/>
  <c r="F1450" i="1"/>
  <c r="C1450" i="1"/>
  <c r="B1450" i="1"/>
  <c r="F1449" i="1"/>
  <c r="C1449" i="1"/>
  <c r="B1449" i="1"/>
  <c r="F1448" i="1"/>
  <c r="C1448" i="1"/>
  <c r="B1448" i="1"/>
  <c r="F1447" i="1"/>
  <c r="C1447" i="1"/>
  <c r="B1447" i="1"/>
  <c r="F1446" i="1"/>
  <c r="C1446" i="1"/>
  <c r="B1446" i="1"/>
  <c r="F1445" i="1"/>
  <c r="C1445" i="1"/>
  <c r="B1445" i="1"/>
  <c r="F1444" i="1"/>
  <c r="C1444" i="1"/>
  <c r="B1444" i="1"/>
  <c r="F1443" i="1"/>
  <c r="C1443" i="1"/>
  <c r="B1443" i="1"/>
  <c r="F1442" i="1"/>
  <c r="C1442" i="1"/>
  <c r="B1442" i="1"/>
  <c r="F1441" i="1"/>
  <c r="C1441" i="1"/>
  <c r="B1441" i="1"/>
  <c r="F1440" i="1"/>
  <c r="C1440" i="1"/>
  <c r="B1440" i="1"/>
  <c r="F1439" i="1"/>
  <c r="C1439" i="1"/>
  <c r="B1439" i="1"/>
  <c r="F1438" i="1"/>
  <c r="C1438" i="1"/>
  <c r="B1438" i="1"/>
  <c r="F1437" i="1"/>
  <c r="C1437" i="1"/>
  <c r="B1437" i="1"/>
  <c r="F1436" i="1"/>
  <c r="C1436" i="1"/>
  <c r="B1436" i="1"/>
  <c r="F1435" i="1"/>
  <c r="C1435" i="1"/>
  <c r="B1435" i="1"/>
  <c r="F1434" i="1"/>
  <c r="C1434" i="1"/>
  <c r="B1434" i="1"/>
  <c r="F1433" i="1"/>
  <c r="C1433" i="1"/>
  <c r="B1433" i="1"/>
  <c r="F1432" i="1"/>
  <c r="C1432" i="1"/>
  <c r="B1432" i="1"/>
  <c r="F1431" i="1"/>
  <c r="C1431" i="1"/>
  <c r="B1431" i="1"/>
  <c r="F1430" i="1"/>
  <c r="C1430" i="1"/>
  <c r="B1430" i="1"/>
  <c r="F1429" i="1"/>
  <c r="C1429" i="1"/>
  <c r="B1429" i="1"/>
  <c r="F1428" i="1"/>
  <c r="C1428" i="1"/>
  <c r="B1428" i="1"/>
  <c r="F1427" i="1"/>
  <c r="C1427" i="1"/>
  <c r="B1427" i="1"/>
  <c r="F1426" i="1"/>
  <c r="C1426" i="1"/>
  <c r="B1426" i="1"/>
  <c r="F1425" i="1"/>
  <c r="C1425" i="1"/>
  <c r="B1425" i="1"/>
  <c r="F1424" i="1"/>
  <c r="C1424" i="1"/>
  <c r="B1424" i="1"/>
  <c r="F1423" i="1"/>
  <c r="C1423" i="1"/>
  <c r="B1423" i="1"/>
  <c r="F1422" i="1"/>
  <c r="C1422" i="1"/>
  <c r="B1422" i="1"/>
  <c r="F1421" i="1"/>
  <c r="C1421" i="1"/>
  <c r="B1421" i="1"/>
  <c r="F1420" i="1"/>
  <c r="C1420" i="1"/>
  <c r="B1420" i="1"/>
  <c r="F1419" i="1"/>
  <c r="C1419" i="1"/>
  <c r="B1419" i="1"/>
  <c r="F1418" i="1"/>
  <c r="C1418" i="1"/>
  <c r="B1418" i="1"/>
  <c r="F1417" i="1"/>
  <c r="C1417" i="1"/>
  <c r="B1417" i="1"/>
  <c r="F1416" i="1"/>
  <c r="C1416" i="1"/>
  <c r="B1416" i="1"/>
  <c r="F1415" i="1"/>
  <c r="C1415" i="1"/>
  <c r="B1415" i="1"/>
  <c r="F1414" i="1"/>
  <c r="C1414" i="1"/>
  <c r="B1414" i="1"/>
  <c r="F1413" i="1"/>
  <c r="C1413" i="1"/>
  <c r="B1413" i="1"/>
  <c r="F1412" i="1"/>
  <c r="C1412" i="1"/>
  <c r="B1412" i="1"/>
  <c r="F1411" i="1"/>
  <c r="C1411" i="1"/>
  <c r="B1411" i="1"/>
  <c r="F1410" i="1"/>
  <c r="C1410" i="1"/>
  <c r="B1410" i="1"/>
  <c r="F1409" i="1"/>
  <c r="C1409" i="1"/>
  <c r="B1409" i="1"/>
  <c r="F1408" i="1"/>
  <c r="C1408" i="1"/>
  <c r="B1408" i="1"/>
  <c r="F1407" i="1"/>
  <c r="C1407" i="1"/>
  <c r="B1407" i="1"/>
  <c r="F1406" i="1"/>
  <c r="C1406" i="1"/>
  <c r="B1406" i="1"/>
  <c r="F1405" i="1"/>
  <c r="C1405" i="1"/>
  <c r="B1405" i="1"/>
  <c r="F1404" i="1"/>
  <c r="C1404" i="1"/>
  <c r="B1404" i="1"/>
  <c r="F1403" i="1"/>
  <c r="C1403" i="1"/>
  <c r="B1403" i="1"/>
  <c r="F1402" i="1"/>
  <c r="C1402" i="1"/>
  <c r="B1402" i="1"/>
  <c r="F1401" i="1"/>
  <c r="C1401" i="1"/>
  <c r="B1401" i="1"/>
  <c r="F1400" i="1"/>
  <c r="C1400" i="1"/>
  <c r="B1400" i="1"/>
  <c r="F1399" i="1"/>
  <c r="C1399" i="1"/>
  <c r="B1399" i="1"/>
  <c r="F1398" i="1"/>
  <c r="C1398" i="1"/>
  <c r="B1398" i="1"/>
  <c r="F1397" i="1"/>
  <c r="C1397" i="1"/>
  <c r="B1397" i="1"/>
  <c r="F1396" i="1"/>
  <c r="C1396" i="1"/>
  <c r="B1396" i="1"/>
  <c r="F1395" i="1"/>
  <c r="C1395" i="1"/>
  <c r="B1395" i="1"/>
  <c r="F1394" i="1"/>
  <c r="C1394" i="1"/>
  <c r="B1394" i="1"/>
  <c r="F1393" i="1"/>
  <c r="C1393" i="1"/>
  <c r="B1393" i="1"/>
  <c r="F1392" i="1"/>
  <c r="C1392" i="1"/>
  <c r="B1392" i="1"/>
  <c r="F1391" i="1"/>
  <c r="C1391" i="1"/>
  <c r="B1391" i="1"/>
  <c r="F1390" i="1"/>
  <c r="C1390" i="1"/>
  <c r="B1390" i="1"/>
  <c r="F1389" i="1"/>
  <c r="C1389" i="1"/>
  <c r="B1389" i="1"/>
  <c r="F1388" i="1"/>
  <c r="C1388" i="1"/>
  <c r="B1388" i="1"/>
  <c r="F1387" i="1"/>
  <c r="C1387" i="1"/>
  <c r="B1387" i="1"/>
  <c r="F1386" i="1"/>
  <c r="C1386" i="1"/>
  <c r="B1386" i="1"/>
  <c r="F1385" i="1"/>
  <c r="C1385" i="1"/>
  <c r="B1385" i="1"/>
  <c r="F1384" i="1"/>
  <c r="C1384" i="1"/>
  <c r="B1384" i="1"/>
  <c r="F1383" i="1"/>
  <c r="C1383" i="1"/>
  <c r="B1383" i="1"/>
  <c r="F1382" i="1"/>
  <c r="C1382" i="1"/>
  <c r="B1382" i="1"/>
  <c r="F1381" i="1"/>
  <c r="C1381" i="1"/>
  <c r="B1381" i="1"/>
  <c r="F1380" i="1"/>
  <c r="C1380" i="1"/>
  <c r="B1380" i="1"/>
  <c r="F1379" i="1"/>
  <c r="C1379" i="1"/>
  <c r="B1379" i="1"/>
  <c r="F1378" i="1"/>
  <c r="C1378" i="1"/>
  <c r="B1378" i="1"/>
  <c r="F1377" i="1"/>
  <c r="C1377" i="1"/>
  <c r="B1377" i="1"/>
  <c r="F1376" i="1"/>
  <c r="C1376" i="1"/>
  <c r="B1376" i="1"/>
  <c r="F1375" i="1"/>
  <c r="C1375" i="1"/>
  <c r="B1375" i="1"/>
  <c r="F1374" i="1"/>
  <c r="C1374" i="1"/>
  <c r="B1374" i="1"/>
  <c r="F1373" i="1"/>
  <c r="C1373" i="1"/>
  <c r="B1373" i="1"/>
  <c r="F1372" i="1"/>
  <c r="C1372" i="1"/>
  <c r="B1372" i="1"/>
  <c r="F1371" i="1"/>
  <c r="C1371" i="1"/>
  <c r="B1371" i="1"/>
  <c r="F1370" i="1"/>
  <c r="C1370" i="1"/>
  <c r="B1370" i="1"/>
  <c r="F1369" i="1"/>
  <c r="C1369" i="1"/>
  <c r="B1369" i="1"/>
  <c r="F1368" i="1"/>
  <c r="C1368" i="1"/>
  <c r="B1368" i="1"/>
  <c r="F1367" i="1"/>
  <c r="C1367" i="1"/>
  <c r="B1367" i="1"/>
  <c r="F1366" i="1"/>
  <c r="C1366" i="1"/>
  <c r="B1366" i="1"/>
  <c r="F1365" i="1"/>
  <c r="C1365" i="1"/>
  <c r="B1365" i="1"/>
  <c r="F1364" i="1"/>
  <c r="C1364" i="1"/>
  <c r="B1364" i="1"/>
  <c r="F1363" i="1"/>
  <c r="C1363" i="1"/>
  <c r="B1363" i="1"/>
  <c r="F1362" i="1"/>
  <c r="C1362" i="1"/>
  <c r="B1362" i="1"/>
  <c r="F1361" i="1"/>
  <c r="C1361" i="1"/>
  <c r="B1361" i="1"/>
  <c r="F1360" i="1"/>
  <c r="C1360" i="1"/>
  <c r="B1360" i="1"/>
  <c r="F1359" i="1"/>
  <c r="C1359" i="1"/>
  <c r="B1359" i="1"/>
  <c r="F1358" i="1"/>
  <c r="C1358" i="1"/>
  <c r="B1358" i="1"/>
  <c r="F1357" i="1"/>
  <c r="C1357" i="1"/>
  <c r="B1357" i="1"/>
  <c r="F1356" i="1"/>
  <c r="C1356" i="1"/>
  <c r="B1356" i="1"/>
  <c r="F1355" i="1"/>
  <c r="C1355" i="1"/>
  <c r="B1355" i="1"/>
  <c r="F1354" i="1"/>
  <c r="C1354" i="1"/>
  <c r="B1354" i="1"/>
  <c r="F1353" i="1"/>
  <c r="C1353" i="1"/>
  <c r="B1353" i="1"/>
  <c r="F1352" i="1"/>
  <c r="C1352" i="1"/>
  <c r="B1352" i="1"/>
  <c r="F1351" i="1"/>
  <c r="C1351" i="1"/>
  <c r="B1351" i="1"/>
  <c r="F1350" i="1"/>
  <c r="C1350" i="1"/>
  <c r="B1350" i="1"/>
  <c r="F1349" i="1"/>
  <c r="C1349" i="1"/>
  <c r="B1349" i="1"/>
  <c r="F1348" i="1"/>
  <c r="C1348" i="1"/>
  <c r="B1348" i="1"/>
  <c r="F1347" i="1"/>
  <c r="C1347" i="1"/>
  <c r="B1347" i="1"/>
  <c r="F1346" i="1"/>
  <c r="C1346" i="1"/>
  <c r="B1346" i="1"/>
  <c r="F1345" i="1"/>
  <c r="C1345" i="1"/>
  <c r="B1345" i="1"/>
  <c r="F1344" i="1"/>
  <c r="C1344" i="1"/>
  <c r="B1344" i="1"/>
  <c r="F1343" i="1"/>
  <c r="C1343" i="1"/>
  <c r="B1343" i="1"/>
  <c r="F1342" i="1"/>
  <c r="C1342" i="1"/>
  <c r="B1342" i="1"/>
  <c r="F1341" i="1"/>
  <c r="C1341" i="1"/>
  <c r="B1341" i="1"/>
  <c r="F1340" i="1"/>
  <c r="C1340" i="1"/>
  <c r="B1340" i="1"/>
  <c r="F1339" i="1"/>
  <c r="C1339" i="1"/>
  <c r="B1339" i="1"/>
  <c r="F1338" i="1"/>
  <c r="C1338" i="1"/>
  <c r="B1338" i="1"/>
  <c r="F1337" i="1"/>
  <c r="C1337" i="1"/>
  <c r="B1337" i="1"/>
  <c r="F1336" i="1"/>
  <c r="C1336" i="1"/>
  <c r="B1336" i="1"/>
  <c r="F1335" i="1"/>
  <c r="C1335" i="1"/>
  <c r="B1335" i="1"/>
  <c r="F1334" i="1"/>
  <c r="C1334" i="1"/>
  <c r="B1334" i="1"/>
  <c r="F1333" i="1"/>
  <c r="C1333" i="1"/>
  <c r="B1333" i="1"/>
  <c r="F1332" i="1"/>
  <c r="C1332" i="1"/>
  <c r="B1332" i="1"/>
  <c r="F1331" i="1"/>
  <c r="C1331" i="1"/>
  <c r="B1331" i="1"/>
  <c r="F1330" i="1"/>
  <c r="C1330" i="1"/>
  <c r="B1330" i="1"/>
  <c r="F1329" i="1"/>
  <c r="C1329" i="1"/>
  <c r="B1329" i="1"/>
  <c r="F1328" i="1"/>
  <c r="C1328" i="1"/>
  <c r="B1328" i="1"/>
  <c r="F1327" i="1"/>
  <c r="C1327" i="1"/>
  <c r="B1327" i="1"/>
  <c r="F1326" i="1"/>
  <c r="C1326" i="1"/>
  <c r="B1326" i="1"/>
  <c r="F1325" i="1"/>
  <c r="C1325" i="1"/>
  <c r="B1325" i="1"/>
  <c r="F1324" i="1"/>
  <c r="C1324" i="1"/>
  <c r="B1324" i="1"/>
  <c r="F1323" i="1"/>
  <c r="C1323" i="1"/>
  <c r="B1323" i="1"/>
  <c r="F1322" i="1"/>
  <c r="C1322" i="1"/>
  <c r="B1322" i="1"/>
  <c r="F1321" i="1"/>
  <c r="C1321" i="1"/>
  <c r="B1321" i="1"/>
  <c r="F1320" i="1"/>
  <c r="C1320" i="1"/>
  <c r="B1320" i="1"/>
  <c r="F1319" i="1"/>
  <c r="C1319" i="1"/>
  <c r="B1319" i="1"/>
  <c r="F1318" i="1"/>
  <c r="C1318" i="1"/>
  <c r="B1318" i="1"/>
  <c r="F1317" i="1"/>
  <c r="C1317" i="1"/>
  <c r="B1317" i="1"/>
  <c r="F1316" i="1"/>
  <c r="C1316" i="1"/>
  <c r="B1316" i="1"/>
  <c r="F1315" i="1"/>
  <c r="C1315" i="1"/>
  <c r="B1315" i="1"/>
  <c r="F1314" i="1"/>
  <c r="C1314" i="1"/>
  <c r="B1314" i="1"/>
  <c r="F1313" i="1"/>
  <c r="C1313" i="1"/>
  <c r="B1313" i="1"/>
  <c r="F1312" i="1"/>
  <c r="C1312" i="1"/>
  <c r="B1312" i="1"/>
  <c r="F1311" i="1"/>
  <c r="C1311" i="1"/>
  <c r="B1311" i="1"/>
  <c r="F1310" i="1"/>
  <c r="C1310" i="1"/>
  <c r="B1310" i="1"/>
  <c r="F1309" i="1"/>
  <c r="C1309" i="1"/>
  <c r="B1309" i="1"/>
  <c r="F1308" i="1"/>
  <c r="C1308" i="1"/>
  <c r="B1308" i="1"/>
  <c r="F1307" i="1"/>
  <c r="C1307" i="1"/>
  <c r="B1307" i="1"/>
  <c r="F1306" i="1"/>
  <c r="C1306" i="1"/>
  <c r="B1306" i="1"/>
  <c r="F1305" i="1"/>
  <c r="C1305" i="1"/>
  <c r="B1305" i="1"/>
  <c r="F1304" i="1"/>
  <c r="C1304" i="1"/>
  <c r="B1304" i="1"/>
  <c r="F1303" i="1"/>
  <c r="C1303" i="1"/>
  <c r="B1303" i="1"/>
  <c r="F1302" i="1"/>
  <c r="C1302" i="1"/>
  <c r="B1302" i="1"/>
  <c r="F1301" i="1"/>
  <c r="C1301" i="1"/>
  <c r="B1301" i="1"/>
  <c r="F1300" i="1"/>
  <c r="C1300" i="1"/>
  <c r="B1300" i="1"/>
  <c r="F1299" i="1"/>
  <c r="C1299" i="1"/>
  <c r="B1299" i="1"/>
  <c r="F1298" i="1"/>
  <c r="C1298" i="1"/>
  <c r="B1298" i="1"/>
  <c r="F1297" i="1"/>
  <c r="C1297" i="1"/>
  <c r="B1297" i="1"/>
  <c r="F1296" i="1"/>
  <c r="C1296" i="1"/>
  <c r="B1296" i="1"/>
  <c r="F1295" i="1"/>
  <c r="C1295" i="1"/>
  <c r="B1295" i="1"/>
  <c r="F1294" i="1"/>
  <c r="C1294" i="1"/>
  <c r="B1294" i="1"/>
  <c r="F1293" i="1"/>
  <c r="C1293" i="1"/>
  <c r="B1293" i="1"/>
  <c r="F1292" i="1"/>
  <c r="C1292" i="1"/>
  <c r="B1292" i="1"/>
  <c r="F1291" i="1"/>
  <c r="C1291" i="1"/>
  <c r="B1291" i="1"/>
  <c r="F1290" i="1"/>
  <c r="C1290" i="1"/>
  <c r="B1290" i="1"/>
  <c r="F1289" i="1"/>
  <c r="C1289" i="1"/>
  <c r="B1289" i="1"/>
  <c r="F1288" i="1"/>
  <c r="C1288" i="1"/>
  <c r="B1288" i="1"/>
  <c r="F1287" i="1"/>
  <c r="C1287" i="1"/>
  <c r="B1287" i="1"/>
  <c r="F1286" i="1"/>
  <c r="C1286" i="1"/>
  <c r="B1286" i="1"/>
  <c r="F1285" i="1"/>
  <c r="C1285" i="1"/>
  <c r="B1285" i="1"/>
  <c r="F1284" i="1"/>
  <c r="C1284" i="1"/>
  <c r="B1284" i="1"/>
  <c r="F1283" i="1"/>
  <c r="C1283" i="1"/>
  <c r="B1283" i="1"/>
  <c r="F1282" i="1"/>
  <c r="C1282" i="1"/>
  <c r="B1282" i="1"/>
  <c r="F1281" i="1"/>
  <c r="C1281" i="1"/>
  <c r="B1281" i="1"/>
  <c r="F1280" i="1"/>
  <c r="C1280" i="1"/>
  <c r="B1280" i="1"/>
  <c r="F1279" i="1"/>
  <c r="C1279" i="1"/>
  <c r="B1279" i="1"/>
  <c r="F1278" i="1"/>
  <c r="C1278" i="1"/>
  <c r="B1278" i="1"/>
  <c r="F1277" i="1"/>
  <c r="C1277" i="1"/>
  <c r="B1277" i="1"/>
  <c r="F1276" i="1"/>
  <c r="C1276" i="1"/>
  <c r="B1276" i="1"/>
  <c r="F1275" i="1"/>
  <c r="C1275" i="1"/>
  <c r="B1275" i="1"/>
  <c r="F1274" i="1"/>
  <c r="C1274" i="1"/>
  <c r="B1274" i="1"/>
  <c r="F1273" i="1"/>
  <c r="C1273" i="1"/>
  <c r="B1273" i="1"/>
  <c r="F1272" i="1"/>
  <c r="C1272" i="1"/>
  <c r="B1272" i="1"/>
  <c r="F1271" i="1"/>
  <c r="C1271" i="1"/>
  <c r="B1271" i="1"/>
  <c r="F1270" i="1"/>
  <c r="C1270" i="1"/>
  <c r="B1270" i="1"/>
  <c r="F1269" i="1"/>
  <c r="C1269" i="1"/>
  <c r="B1269" i="1"/>
  <c r="F1268" i="1"/>
  <c r="C1268" i="1"/>
  <c r="B1268" i="1"/>
  <c r="F1267" i="1"/>
  <c r="C1267" i="1"/>
  <c r="B1267" i="1"/>
  <c r="F1266" i="1"/>
  <c r="C1266" i="1"/>
  <c r="B1266" i="1"/>
  <c r="F1265" i="1"/>
  <c r="C1265" i="1"/>
  <c r="B1265" i="1"/>
  <c r="F1264" i="1"/>
  <c r="C1264" i="1"/>
  <c r="B1264" i="1"/>
  <c r="F1263" i="1"/>
  <c r="C1263" i="1"/>
  <c r="B1263" i="1"/>
  <c r="F1262" i="1"/>
  <c r="C1262" i="1"/>
  <c r="B1262" i="1"/>
  <c r="F1261" i="1"/>
  <c r="C1261" i="1"/>
  <c r="B1261" i="1"/>
  <c r="F1260" i="1"/>
  <c r="C1260" i="1"/>
  <c r="B1260" i="1"/>
  <c r="F1259" i="1"/>
  <c r="C1259" i="1"/>
  <c r="B1259" i="1"/>
  <c r="F1258" i="1"/>
  <c r="C1258" i="1"/>
  <c r="B1258" i="1"/>
  <c r="F1257" i="1"/>
  <c r="C1257" i="1"/>
  <c r="B1257" i="1"/>
  <c r="F1256" i="1"/>
  <c r="C1256" i="1"/>
  <c r="B1256" i="1"/>
  <c r="F1255" i="1"/>
  <c r="C1255" i="1"/>
  <c r="B1255" i="1"/>
  <c r="F1254" i="1"/>
  <c r="C1254" i="1"/>
  <c r="B1254" i="1"/>
  <c r="F1253" i="1"/>
  <c r="C1253" i="1"/>
  <c r="B1253" i="1"/>
  <c r="F1252" i="1"/>
  <c r="C1252" i="1"/>
  <c r="B1252" i="1"/>
  <c r="F1251" i="1"/>
  <c r="C1251" i="1"/>
  <c r="B1251" i="1"/>
  <c r="F1250" i="1"/>
  <c r="C1250" i="1"/>
  <c r="B1250" i="1"/>
  <c r="F1249" i="1"/>
  <c r="C1249" i="1"/>
  <c r="B1249" i="1"/>
  <c r="F1248" i="1"/>
  <c r="C1248" i="1"/>
  <c r="B1248" i="1"/>
  <c r="F1247" i="1"/>
  <c r="C1247" i="1"/>
  <c r="B1247" i="1"/>
  <c r="F1246" i="1"/>
  <c r="C1246" i="1"/>
  <c r="B1246" i="1"/>
  <c r="F1245" i="1"/>
  <c r="C1245" i="1"/>
  <c r="B1245" i="1"/>
  <c r="F1244" i="1"/>
  <c r="C1244" i="1"/>
  <c r="B1244" i="1"/>
  <c r="F1243" i="1"/>
  <c r="C1243" i="1"/>
  <c r="B1243" i="1"/>
  <c r="F1242" i="1"/>
  <c r="C1242" i="1"/>
  <c r="B1242" i="1"/>
  <c r="F1241" i="1"/>
  <c r="C1241" i="1"/>
  <c r="B1241" i="1"/>
  <c r="F1240" i="1"/>
  <c r="C1240" i="1"/>
  <c r="B1240" i="1"/>
  <c r="F1239" i="1"/>
  <c r="C1239" i="1"/>
  <c r="B1239" i="1"/>
  <c r="F1238" i="1"/>
  <c r="C1238" i="1"/>
  <c r="B1238" i="1"/>
  <c r="F1237" i="1"/>
  <c r="C1237" i="1"/>
  <c r="B1237" i="1"/>
  <c r="F1236" i="1"/>
  <c r="C1236" i="1"/>
  <c r="B1236" i="1"/>
  <c r="F1235" i="1"/>
  <c r="C1235" i="1"/>
  <c r="B1235" i="1"/>
  <c r="F1234" i="1"/>
  <c r="C1234" i="1"/>
  <c r="B1234" i="1"/>
  <c r="F1233" i="1"/>
  <c r="C1233" i="1"/>
  <c r="B1233" i="1"/>
  <c r="F1232" i="1"/>
  <c r="C1232" i="1"/>
  <c r="B1232" i="1"/>
  <c r="F1231" i="1"/>
  <c r="C1231" i="1"/>
  <c r="B1231" i="1"/>
  <c r="F1230" i="1"/>
  <c r="C1230" i="1"/>
  <c r="B1230" i="1"/>
  <c r="F1229" i="1"/>
  <c r="C1229" i="1"/>
  <c r="B1229" i="1"/>
  <c r="F1228" i="1"/>
  <c r="C1228" i="1"/>
  <c r="B1228" i="1"/>
  <c r="F1227" i="1"/>
  <c r="C1227" i="1"/>
  <c r="B1227" i="1"/>
  <c r="F1226" i="1"/>
  <c r="C1226" i="1"/>
  <c r="B1226" i="1"/>
  <c r="F1225" i="1"/>
  <c r="C1225" i="1"/>
  <c r="B1225" i="1"/>
  <c r="F1224" i="1"/>
  <c r="C1224" i="1"/>
  <c r="B1224" i="1"/>
  <c r="F1223" i="1"/>
  <c r="C1223" i="1"/>
  <c r="B1223" i="1"/>
  <c r="F1222" i="1"/>
  <c r="C1222" i="1"/>
  <c r="B1222" i="1"/>
  <c r="F1221" i="1"/>
  <c r="C1221" i="1"/>
  <c r="B1221" i="1"/>
  <c r="F1220" i="1"/>
  <c r="C1220" i="1"/>
  <c r="B1220" i="1"/>
  <c r="F1219" i="1"/>
  <c r="C1219" i="1"/>
  <c r="B1219" i="1"/>
  <c r="F1218" i="1"/>
  <c r="C1218" i="1"/>
  <c r="B1218" i="1"/>
  <c r="F1217" i="1"/>
  <c r="C1217" i="1"/>
  <c r="B1217" i="1"/>
  <c r="F1216" i="1"/>
  <c r="C1216" i="1"/>
  <c r="B1216" i="1"/>
  <c r="F1215" i="1"/>
  <c r="C1215" i="1"/>
  <c r="B1215" i="1"/>
  <c r="F1214" i="1"/>
  <c r="C1214" i="1"/>
  <c r="B1214" i="1"/>
  <c r="F1213" i="1"/>
  <c r="C1213" i="1"/>
  <c r="B1213" i="1"/>
  <c r="F1212" i="1"/>
  <c r="C1212" i="1"/>
  <c r="B1212" i="1"/>
  <c r="F1211" i="1"/>
  <c r="C1211" i="1"/>
  <c r="B1211" i="1"/>
  <c r="F1210" i="1"/>
  <c r="C1210" i="1"/>
  <c r="B1210" i="1"/>
  <c r="F1209" i="1"/>
  <c r="C1209" i="1"/>
  <c r="B1209" i="1"/>
  <c r="F1208" i="1"/>
  <c r="C1208" i="1"/>
  <c r="B1208" i="1"/>
  <c r="F1207" i="1"/>
  <c r="C1207" i="1"/>
  <c r="B1207" i="1"/>
  <c r="F1206" i="1"/>
  <c r="C1206" i="1"/>
  <c r="B1206" i="1"/>
  <c r="F1205" i="1"/>
  <c r="C1205" i="1"/>
  <c r="B1205" i="1"/>
  <c r="F1204" i="1"/>
  <c r="C1204" i="1"/>
  <c r="B1204" i="1"/>
  <c r="F1203" i="1"/>
  <c r="C1203" i="1"/>
  <c r="B1203" i="1"/>
  <c r="F1202" i="1"/>
  <c r="C1202" i="1"/>
  <c r="B1202" i="1"/>
  <c r="F1201" i="1"/>
  <c r="C1201" i="1"/>
  <c r="B1201" i="1"/>
  <c r="F1200" i="1"/>
  <c r="C1200" i="1"/>
  <c r="B1200" i="1"/>
  <c r="F1199" i="1"/>
  <c r="C1199" i="1"/>
  <c r="B1199" i="1"/>
  <c r="F1198" i="1"/>
  <c r="C1198" i="1"/>
  <c r="B1198" i="1"/>
  <c r="F1197" i="1"/>
  <c r="C1197" i="1"/>
  <c r="B1197" i="1"/>
  <c r="F1196" i="1"/>
  <c r="C1196" i="1"/>
  <c r="B1196" i="1"/>
  <c r="F1195" i="1"/>
  <c r="C1195" i="1"/>
  <c r="B1195" i="1"/>
  <c r="F1194" i="1"/>
  <c r="C1194" i="1"/>
  <c r="B1194" i="1"/>
  <c r="F1193" i="1"/>
  <c r="C1193" i="1"/>
  <c r="B1193" i="1"/>
  <c r="F1192" i="1"/>
  <c r="C1192" i="1"/>
  <c r="B1192" i="1"/>
  <c r="F1191" i="1"/>
  <c r="C1191" i="1"/>
  <c r="B1191" i="1"/>
  <c r="F1190" i="1"/>
  <c r="C1190" i="1"/>
  <c r="B1190" i="1"/>
  <c r="F1189" i="1"/>
  <c r="C1189" i="1"/>
  <c r="B1189" i="1"/>
  <c r="F1188" i="1"/>
  <c r="C1188" i="1"/>
  <c r="B1188" i="1"/>
  <c r="F1187" i="1"/>
  <c r="C1187" i="1"/>
  <c r="B1187" i="1"/>
  <c r="F1186" i="1"/>
  <c r="C1186" i="1"/>
  <c r="B1186" i="1"/>
  <c r="F1185" i="1"/>
  <c r="C1185" i="1"/>
  <c r="B1185" i="1"/>
  <c r="F1184" i="1"/>
  <c r="C1184" i="1"/>
  <c r="B1184" i="1"/>
  <c r="F1183" i="1"/>
  <c r="C1183" i="1"/>
  <c r="B1183" i="1"/>
  <c r="F1182" i="1"/>
  <c r="C1182" i="1"/>
  <c r="B1182" i="1"/>
  <c r="F1181" i="1"/>
  <c r="C1181" i="1"/>
  <c r="B1181" i="1"/>
  <c r="F1180" i="1"/>
  <c r="C1180" i="1"/>
  <c r="B1180" i="1"/>
  <c r="F1179" i="1"/>
  <c r="C1179" i="1"/>
  <c r="B1179" i="1"/>
  <c r="F1178" i="1"/>
  <c r="C1178" i="1"/>
  <c r="B1178" i="1"/>
  <c r="F1177" i="1"/>
  <c r="C1177" i="1"/>
  <c r="B1177" i="1"/>
  <c r="F1176" i="1"/>
  <c r="C1176" i="1"/>
  <c r="B1176" i="1"/>
  <c r="F1175" i="1"/>
  <c r="C1175" i="1"/>
  <c r="B1175" i="1"/>
  <c r="F1174" i="1"/>
  <c r="C1174" i="1"/>
  <c r="B1174" i="1"/>
  <c r="F1173" i="1"/>
  <c r="C1173" i="1"/>
  <c r="B1173" i="1"/>
  <c r="F1172" i="1"/>
  <c r="C1172" i="1"/>
  <c r="B1172" i="1"/>
  <c r="F1171" i="1"/>
  <c r="C1171" i="1"/>
  <c r="B1171" i="1"/>
  <c r="F1170" i="1"/>
  <c r="C1170" i="1"/>
  <c r="B1170" i="1"/>
  <c r="F1169" i="1"/>
  <c r="C1169" i="1"/>
  <c r="B1169" i="1"/>
  <c r="F1168" i="1"/>
  <c r="C1168" i="1"/>
  <c r="B1168" i="1"/>
  <c r="F1167" i="1"/>
  <c r="C1167" i="1"/>
  <c r="B1167" i="1"/>
  <c r="F1166" i="1"/>
  <c r="C1166" i="1"/>
  <c r="B1166" i="1"/>
  <c r="F1165" i="1"/>
  <c r="C1165" i="1"/>
  <c r="B1165" i="1"/>
  <c r="F1164" i="1"/>
  <c r="C1164" i="1"/>
  <c r="B1164" i="1"/>
  <c r="F1163" i="1"/>
  <c r="C1163" i="1"/>
  <c r="B1163" i="1"/>
  <c r="F1162" i="1"/>
  <c r="C1162" i="1"/>
  <c r="B1162" i="1"/>
  <c r="F1161" i="1"/>
  <c r="C1161" i="1"/>
  <c r="B1161" i="1"/>
  <c r="F1160" i="1"/>
  <c r="C1160" i="1"/>
  <c r="B1160" i="1"/>
  <c r="F1159" i="1"/>
  <c r="C1159" i="1"/>
  <c r="B1159" i="1"/>
  <c r="F1158" i="1"/>
  <c r="C1158" i="1"/>
  <c r="B1158" i="1"/>
  <c r="F1157" i="1"/>
  <c r="C1157" i="1"/>
  <c r="B1157" i="1"/>
  <c r="F1156" i="1"/>
  <c r="C1156" i="1"/>
  <c r="B1156" i="1"/>
  <c r="F1155" i="1"/>
  <c r="C1155" i="1"/>
  <c r="B1155" i="1"/>
  <c r="F1154" i="1"/>
  <c r="C1154" i="1"/>
  <c r="B1154" i="1"/>
  <c r="F1153" i="1"/>
  <c r="C1153" i="1"/>
  <c r="B1153" i="1"/>
  <c r="F1152" i="1"/>
  <c r="C1152" i="1"/>
  <c r="B1152" i="1"/>
  <c r="F1151" i="1"/>
  <c r="C1151" i="1"/>
  <c r="B1151" i="1"/>
  <c r="F1150" i="1"/>
  <c r="C1150" i="1"/>
  <c r="B1150" i="1"/>
  <c r="F1149" i="1"/>
  <c r="C1149" i="1"/>
  <c r="B1149" i="1"/>
  <c r="F1148" i="1"/>
  <c r="C1148" i="1"/>
  <c r="B1148" i="1"/>
  <c r="F1147" i="1"/>
  <c r="C1147" i="1"/>
  <c r="B1147" i="1"/>
  <c r="F1146" i="1"/>
  <c r="C1146" i="1"/>
  <c r="B1146" i="1"/>
  <c r="F1145" i="1"/>
  <c r="C1145" i="1"/>
  <c r="B1145" i="1"/>
  <c r="F1144" i="1"/>
  <c r="C1144" i="1"/>
  <c r="B1144" i="1"/>
  <c r="F1143" i="1"/>
  <c r="C1143" i="1"/>
  <c r="B1143" i="1"/>
  <c r="F1142" i="1"/>
  <c r="C1142" i="1"/>
  <c r="B1142" i="1"/>
  <c r="F1141" i="1"/>
  <c r="C1141" i="1"/>
  <c r="B1141" i="1"/>
  <c r="F1140" i="1"/>
  <c r="C1140" i="1"/>
  <c r="B1140" i="1"/>
  <c r="F1139" i="1"/>
  <c r="C1139" i="1"/>
  <c r="B1139" i="1"/>
  <c r="F1138" i="1"/>
  <c r="C1138" i="1"/>
  <c r="B1138" i="1"/>
  <c r="F1137" i="1"/>
  <c r="C1137" i="1"/>
  <c r="B1137" i="1"/>
  <c r="F1136" i="1"/>
  <c r="C1136" i="1"/>
  <c r="B1136" i="1"/>
  <c r="F1135" i="1"/>
  <c r="C1135" i="1"/>
  <c r="B1135" i="1"/>
  <c r="F1134" i="1"/>
  <c r="C1134" i="1"/>
  <c r="B1134" i="1"/>
  <c r="F1133" i="1"/>
  <c r="C1133" i="1"/>
  <c r="B1133" i="1"/>
  <c r="F1132" i="1"/>
  <c r="C1132" i="1"/>
  <c r="B1132" i="1"/>
  <c r="F1131" i="1"/>
  <c r="C1131" i="1"/>
  <c r="B1131" i="1"/>
  <c r="F1130" i="1"/>
  <c r="C1130" i="1"/>
  <c r="B1130" i="1"/>
  <c r="F1129" i="1"/>
  <c r="C1129" i="1"/>
  <c r="B1129" i="1"/>
  <c r="F1128" i="1"/>
  <c r="C1128" i="1"/>
  <c r="B1128" i="1"/>
  <c r="F1127" i="1"/>
  <c r="C1127" i="1"/>
  <c r="B1127" i="1"/>
  <c r="F1126" i="1"/>
  <c r="C1126" i="1"/>
  <c r="B1126" i="1"/>
  <c r="F1125" i="1"/>
  <c r="C1125" i="1"/>
  <c r="B1125" i="1"/>
  <c r="F1124" i="1"/>
  <c r="C1124" i="1"/>
  <c r="B1124" i="1"/>
  <c r="F1123" i="1"/>
  <c r="C1123" i="1"/>
  <c r="B1123" i="1"/>
  <c r="F1122" i="1"/>
  <c r="C1122" i="1"/>
  <c r="B1122" i="1"/>
  <c r="F1121" i="1"/>
  <c r="C1121" i="1"/>
  <c r="B1121" i="1"/>
  <c r="F1120" i="1"/>
  <c r="C1120" i="1"/>
  <c r="B1120" i="1"/>
  <c r="F1119" i="1"/>
  <c r="C1119" i="1"/>
  <c r="B1119" i="1"/>
  <c r="F1118" i="1"/>
  <c r="C1118" i="1"/>
  <c r="B1118" i="1"/>
  <c r="F1117" i="1"/>
  <c r="C1117" i="1"/>
  <c r="B1117" i="1"/>
  <c r="F1116" i="1"/>
  <c r="C1116" i="1"/>
  <c r="B1116" i="1"/>
  <c r="F1115" i="1"/>
  <c r="C1115" i="1"/>
  <c r="B1115" i="1"/>
  <c r="F1114" i="1"/>
  <c r="C1114" i="1"/>
  <c r="B1114" i="1"/>
  <c r="F1113" i="1"/>
  <c r="C1113" i="1"/>
  <c r="B1113" i="1"/>
  <c r="F1112" i="1"/>
  <c r="C1112" i="1"/>
  <c r="B1112" i="1"/>
  <c r="F1111" i="1"/>
  <c r="C1111" i="1"/>
  <c r="B1111" i="1"/>
  <c r="F1110" i="1"/>
  <c r="C1110" i="1"/>
  <c r="B1110" i="1"/>
  <c r="F1109" i="1"/>
  <c r="C1109" i="1"/>
  <c r="B1109" i="1"/>
  <c r="F1108" i="1"/>
  <c r="C1108" i="1"/>
  <c r="B1108" i="1"/>
  <c r="F1107" i="1"/>
  <c r="C1107" i="1"/>
  <c r="B1107" i="1"/>
  <c r="F1106" i="1"/>
  <c r="C1106" i="1"/>
  <c r="B1106" i="1"/>
  <c r="F1105" i="1"/>
  <c r="C1105" i="1"/>
  <c r="B1105" i="1"/>
  <c r="F1104" i="1"/>
  <c r="C1104" i="1"/>
  <c r="B1104" i="1"/>
  <c r="F1103" i="1"/>
  <c r="C1103" i="1"/>
  <c r="B1103" i="1"/>
  <c r="F1102" i="1"/>
  <c r="C1102" i="1"/>
  <c r="B1102" i="1"/>
  <c r="F1101" i="1"/>
  <c r="C1101" i="1"/>
  <c r="B1101" i="1"/>
  <c r="F1100" i="1"/>
  <c r="C1100" i="1"/>
  <c r="B1100" i="1"/>
  <c r="F1099" i="1"/>
  <c r="C1099" i="1"/>
  <c r="B1099" i="1"/>
  <c r="F1098" i="1"/>
  <c r="C1098" i="1"/>
  <c r="B1098" i="1"/>
  <c r="F1097" i="1"/>
  <c r="C1097" i="1"/>
  <c r="B1097" i="1"/>
  <c r="F1096" i="1"/>
  <c r="C1096" i="1"/>
  <c r="B1096" i="1"/>
  <c r="F1095" i="1"/>
  <c r="C1095" i="1"/>
  <c r="B1095" i="1"/>
  <c r="F1094" i="1"/>
  <c r="C1094" i="1"/>
  <c r="B1094" i="1"/>
  <c r="F1093" i="1"/>
  <c r="C1093" i="1"/>
  <c r="B1093" i="1"/>
  <c r="F1092" i="1"/>
  <c r="C1092" i="1"/>
  <c r="B1092" i="1"/>
  <c r="F1091" i="1"/>
  <c r="C1091" i="1"/>
  <c r="B1091" i="1"/>
  <c r="F1090" i="1"/>
  <c r="C1090" i="1"/>
  <c r="B1090" i="1"/>
  <c r="F1089" i="1"/>
  <c r="C1089" i="1"/>
  <c r="B1089" i="1"/>
  <c r="F1088" i="1"/>
  <c r="C1088" i="1"/>
  <c r="B1088" i="1"/>
  <c r="F1087" i="1"/>
  <c r="C1087" i="1"/>
  <c r="B1087" i="1"/>
  <c r="F1086" i="1"/>
  <c r="C1086" i="1"/>
  <c r="B1086" i="1"/>
  <c r="F1085" i="1"/>
  <c r="C1085" i="1"/>
  <c r="B1085" i="1"/>
  <c r="F1084" i="1"/>
  <c r="C1084" i="1"/>
  <c r="B1084" i="1"/>
  <c r="F1083" i="1"/>
  <c r="C1083" i="1"/>
  <c r="B1083" i="1"/>
  <c r="F1082" i="1"/>
  <c r="C1082" i="1"/>
  <c r="B1082" i="1"/>
  <c r="F1081" i="1"/>
  <c r="C1081" i="1"/>
  <c r="B1081" i="1"/>
  <c r="F1080" i="1"/>
  <c r="C1080" i="1"/>
  <c r="B1080" i="1"/>
  <c r="F1079" i="1"/>
  <c r="C1079" i="1"/>
  <c r="B1079" i="1"/>
  <c r="F1078" i="1"/>
  <c r="C1078" i="1"/>
  <c r="B1078" i="1"/>
  <c r="F1077" i="1"/>
  <c r="C1077" i="1"/>
  <c r="B1077" i="1"/>
  <c r="F1076" i="1"/>
  <c r="C1076" i="1"/>
  <c r="B1076" i="1"/>
  <c r="F1075" i="1"/>
  <c r="C1075" i="1"/>
  <c r="B1075" i="1"/>
  <c r="F1074" i="1"/>
  <c r="C1074" i="1"/>
  <c r="B1074" i="1"/>
  <c r="F1073" i="1"/>
  <c r="C1073" i="1"/>
  <c r="B1073" i="1"/>
  <c r="F1072" i="1"/>
  <c r="C1072" i="1"/>
  <c r="B1072" i="1"/>
  <c r="F1071" i="1"/>
  <c r="C1071" i="1"/>
  <c r="B1071" i="1"/>
  <c r="F1070" i="1"/>
  <c r="C1070" i="1"/>
  <c r="B1070" i="1"/>
  <c r="F1069" i="1"/>
  <c r="C1069" i="1"/>
  <c r="B1069" i="1"/>
  <c r="F1068" i="1"/>
  <c r="C1068" i="1"/>
  <c r="B1068" i="1"/>
  <c r="F1067" i="1"/>
  <c r="C1067" i="1"/>
  <c r="B1067" i="1"/>
  <c r="F1066" i="1"/>
  <c r="C1066" i="1"/>
  <c r="B1066" i="1"/>
  <c r="F1065" i="1"/>
  <c r="C1065" i="1"/>
  <c r="B1065" i="1"/>
  <c r="F1064" i="1"/>
  <c r="C1064" i="1"/>
  <c r="B1064" i="1"/>
  <c r="F1063" i="1"/>
  <c r="C1063" i="1"/>
  <c r="B1063" i="1"/>
  <c r="F1062" i="1"/>
  <c r="C1062" i="1"/>
  <c r="B1062" i="1"/>
  <c r="F1061" i="1"/>
  <c r="C1061" i="1"/>
  <c r="B1061" i="1"/>
  <c r="F1060" i="1"/>
  <c r="C1060" i="1"/>
  <c r="B1060" i="1"/>
  <c r="F1059" i="1"/>
  <c r="C1059" i="1"/>
  <c r="B1059" i="1"/>
  <c r="F1058" i="1"/>
  <c r="C1058" i="1"/>
  <c r="B1058" i="1"/>
  <c r="F1057" i="1"/>
  <c r="C1057" i="1"/>
  <c r="B1057" i="1"/>
  <c r="F1056" i="1"/>
  <c r="C1056" i="1"/>
  <c r="B1056" i="1"/>
  <c r="F1055" i="1"/>
  <c r="C1055" i="1"/>
  <c r="B1055" i="1"/>
  <c r="F1054" i="1"/>
  <c r="C1054" i="1"/>
  <c r="B1054" i="1"/>
  <c r="F1053" i="1"/>
  <c r="C1053" i="1"/>
  <c r="B1053" i="1"/>
  <c r="F1052" i="1"/>
  <c r="C1052" i="1"/>
  <c r="B1052" i="1"/>
  <c r="F1051" i="1"/>
  <c r="C1051" i="1"/>
  <c r="B1051" i="1"/>
  <c r="F1050" i="1"/>
  <c r="C1050" i="1"/>
  <c r="B1050" i="1"/>
  <c r="F1049" i="1"/>
  <c r="C1049" i="1"/>
  <c r="B1049" i="1"/>
  <c r="F1048" i="1"/>
  <c r="C1048" i="1"/>
  <c r="B1048" i="1"/>
  <c r="F1047" i="1"/>
  <c r="C1047" i="1"/>
  <c r="B1047" i="1"/>
  <c r="F1046" i="1"/>
  <c r="C1046" i="1"/>
  <c r="B1046" i="1"/>
  <c r="F1045" i="1"/>
  <c r="C1045" i="1"/>
  <c r="B1045" i="1"/>
  <c r="F1044" i="1"/>
  <c r="C1044" i="1"/>
  <c r="B1044" i="1"/>
  <c r="F1043" i="1"/>
  <c r="C1043" i="1"/>
  <c r="B1043" i="1"/>
  <c r="F1042" i="1"/>
  <c r="C1042" i="1"/>
  <c r="B1042" i="1"/>
  <c r="F1041" i="1"/>
  <c r="C1041" i="1"/>
  <c r="B1041" i="1"/>
  <c r="F1040" i="1"/>
  <c r="C1040" i="1"/>
  <c r="B1040" i="1"/>
  <c r="F1039" i="1"/>
  <c r="C1039" i="1"/>
  <c r="B1039" i="1"/>
  <c r="F1038" i="1"/>
  <c r="C1038" i="1"/>
  <c r="B1038" i="1"/>
  <c r="F1037" i="1"/>
  <c r="C1037" i="1"/>
  <c r="B1037" i="1"/>
  <c r="F1036" i="1"/>
  <c r="C1036" i="1"/>
  <c r="B1036" i="1"/>
  <c r="F1035" i="1"/>
  <c r="C1035" i="1"/>
  <c r="B1035" i="1"/>
  <c r="F1034" i="1"/>
  <c r="C1034" i="1"/>
  <c r="B1034" i="1"/>
  <c r="F1033" i="1"/>
  <c r="C1033" i="1"/>
  <c r="B1033" i="1"/>
  <c r="F1032" i="1"/>
  <c r="C1032" i="1"/>
  <c r="B1032" i="1"/>
  <c r="F1031" i="1"/>
  <c r="C1031" i="1"/>
  <c r="B1031" i="1"/>
  <c r="F1030" i="1"/>
  <c r="C1030" i="1"/>
  <c r="B1030" i="1"/>
  <c r="F1029" i="1"/>
  <c r="C1029" i="1"/>
  <c r="B1029" i="1"/>
  <c r="F1028" i="1"/>
  <c r="C1028" i="1"/>
  <c r="B1028" i="1"/>
  <c r="F1027" i="1"/>
  <c r="C1027" i="1"/>
  <c r="B1027" i="1"/>
  <c r="F1026" i="1"/>
  <c r="C1026" i="1"/>
  <c r="B1026" i="1"/>
  <c r="F1025" i="1"/>
  <c r="C1025" i="1"/>
  <c r="B1025" i="1"/>
  <c r="F1024" i="1"/>
  <c r="C1024" i="1"/>
  <c r="B1024" i="1"/>
  <c r="F1023" i="1"/>
  <c r="C1023" i="1"/>
  <c r="B1023" i="1"/>
  <c r="F1022" i="1"/>
  <c r="C1022" i="1"/>
  <c r="B1022" i="1"/>
  <c r="F1021" i="1"/>
  <c r="C1021" i="1"/>
  <c r="B1021" i="1"/>
  <c r="F1020" i="1"/>
  <c r="C1020" i="1"/>
  <c r="B1020" i="1"/>
  <c r="F1019" i="1"/>
  <c r="C1019" i="1"/>
  <c r="B1019" i="1"/>
  <c r="F1018" i="1"/>
  <c r="C1018" i="1"/>
  <c r="B1018" i="1"/>
  <c r="F1017" i="1"/>
  <c r="C1017" i="1"/>
  <c r="B1017" i="1"/>
  <c r="F1016" i="1"/>
  <c r="C1016" i="1"/>
  <c r="B1016" i="1"/>
  <c r="F1015" i="1"/>
  <c r="C1015" i="1"/>
  <c r="B1015" i="1"/>
  <c r="F1014" i="1"/>
  <c r="C1014" i="1"/>
  <c r="B1014" i="1"/>
  <c r="F1013" i="1"/>
  <c r="C1013" i="1"/>
  <c r="B1013" i="1"/>
  <c r="F1012" i="1"/>
  <c r="C1012" i="1"/>
  <c r="B1012" i="1"/>
  <c r="F1011" i="1"/>
  <c r="C1011" i="1"/>
  <c r="B1011" i="1"/>
  <c r="F1010" i="1"/>
  <c r="C1010" i="1"/>
  <c r="B1010" i="1"/>
  <c r="F1009" i="1"/>
  <c r="C1009" i="1"/>
  <c r="B1009" i="1"/>
  <c r="F1008" i="1"/>
  <c r="C1008" i="1"/>
  <c r="B1008" i="1"/>
  <c r="F1007" i="1"/>
  <c r="C1007" i="1"/>
  <c r="B1007" i="1"/>
  <c r="F1006" i="1"/>
  <c r="C1006" i="1"/>
  <c r="B1006" i="1"/>
  <c r="F1005" i="1"/>
  <c r="C1005" i="1"/>
  <c r="B1005" i="1"/>
  <c r="F1004" i="1"/>
  <c r="C1004" i="1"/>
  <c r="B1004" i="1"/>
  <c r="F1003" i="1"/>
  <c r="C1003" i="1"/>
  <c r="B1003" i="1"/>
  <c r="F1002" i="1"/>
  <c r="C1002" i="1"/>
  <c r="B1002" i="1"/>
  <c r="F1001" i="1"/>
  <c r="C1001" i="1"/>
  <c r="B1001" i="1"/>
  <c r="F1000" i="1"/>
  <c r="C1000" i="1"/>
  <c r="B1000" i="1"/>
  <c r="F999" i="1"/>
  <c r="C999" i="1"/>
  <c r="B999" i="1"/>
  <c r="F998" i="1"/>
  <c r="C998" i="1"/>
  <c r="B998" i="1"/>
  <c r="F997" i="1"/>
  <c r="C997" i="1"/>
  <c r="B997" i="1"/>
  <c r="F996" i="1"/>
  <c r="C996" i="1"/>
  <c r="B996" i="1"/>
  <c r="F995" i="1"/>
  <c r="C995" i="1"/>
  <c r="B995" i="1"/>
  <c r="F994" i="1"/>
  <c r="C994" i="1"/>
  <c r="B994" i="1"/>
  <c r="F993" i="1"/>
  <c r="C993" i="1"/>
  <c r="B993" i="1"/>
  <c r="F992" i="1"/>
  <c r="C992" i="1"/>
  <c r="B992" i="1"/>
  <c r="F991" i="1"/>
  <c r="C991" i="1"/>
  <c r="B991" i="1"/>
  <c r="F990" i="1"/>
  <c r="C990" i="1"/>
  <c r="B990" i="1"/>
  <c r="F989" i="1"/>
  <c r="C989" i="1"/>
  <c r="B989" i="1"/>
  <c r="F988" i="1"/>
  <c r="C988" i="1"/>
  <c r="B988" i="1"/>
  <c r="F987" i="1"/>
  <c r="C987" i="1"/>
  <c r="B987" i="1"/>
  <c r="F986" i="1"/>
  <c r="C986" i="1"/>
  <c r="B986" i="1"/>
  <c r="F985" i="1"/>
  <c r="C985" i="1"/>
  <c r="B985" i="1"/>
  <c r="F984" i="1"/>
  <c r="C984" i="1"/>
  <c r="B984" i="1"/>
  <c r="F983" i="1"/>
  <c r="C983" i="1"/>
  <c r="B983" i="1"/>
  <c r="F982" i="1"/>
  <c r="C982" i="1"/>
  <c r="B982" i="1"/>
  <c r="F981" i="1"/>
  <c r="C981" i="1"/>
  <c r="B981" i="1"/>
  <c r="F980" i="1"/>
  <c r="C980" i="1"/>
  <c r="B980" i="1"/>
  <c r="F979" i="1"/>
  <c r="C979" i="1"/>
  <c r="B979" i="1"/>
  <c r="F978" i="1"/>
  <c r="C978" i="1"/>
  <c r="B978" i="1"/>
  <c r="F977" i="1"/>
  <c r="C977" i="1"/>
  <c r="B977" i="1"/>
  <c r="F976" i="1"/>
  <c r="C976" i="1"/>
  <c r="B976" i="1"/>
  <c r="F975" i="1"/>
  <c r="C975" i="1"/>
  <c r="B975" i="1"/>
  <c r="F974" i="1"/>
  <c r="C974" i="1"/>
  <c r="B974" i="1"/>
  <c r="F973" i="1"/>
  <c r="C973" i="1"/>
  <c r="B973" i="1"/>
  <c r="F972" i="1"/>
  <c r="C972" i="1"/>
  <c r="B972" i="1"/>
  <c r="F971" i="1"/>
  <c r="C971" i="1"/>
  <c r="B971" i="1"/>
  <c r="F970" i="1"/>
  <c r="C970" i="1"/>
  <c r="B970" i="1"/>
  <c r="F969" i="1"/>
  <c r="C969" i="1"/>
  <c r="B969" i="1"/>
  <c r="F968" i="1"/>
  <c r="C968" i="1"/>
  <c r="B968" i="1"/>
  <c r="F967" i="1"/>
  <c r="C967" i="1"/>
  <c r="B967" i="1"/>
  <c r="F966" i="1"/>
  <c r="C966" i="1"/>
  <c r="B966" i="1"/>
  <c r="F965" i="1"/>
  <c r="C965" i="1"/>
  <c r="B965" i="1"/>
  <c r="F964" i="1"/>
  <c r="C964" i="1"/>
  <c r="B964" i="1"/>
  <c r="F963" i="1"/>
  <c r="C963" i="1"/>
  <c r="B963" i="1"/>
  <c r="F962" i="1"/>
  <c r="C962" i="1"/>
  <c r="B962" i="1"/>
  <c r="F961" i="1"/>
  <c r="C961" i="1"/>
  <c r="B961" i="1"/>
  <c r="F960" i="1"/>
  <c r="C960" i="1"/>
  <c r="B960" i="1"/>
  <c r="F959" i="1"/>
  <c r="C959" i="1"/>
  <c r="B959" i="1"/>
  <c r="F958" i="1"/>
  <c r="C958" i="1"/>
  <c r="B958" i="1"/>
  <c r="F957" i="1"/>
  <c r="C957" i="1"/>
  <c r="B957" i="1"/>
  <c r="F956" i="1"/>
  <c r="C956" i="1"/>
  <c r="B956" i="1"/>
  <c r="F955" i="1"/>
  <c r="C955" i="1"/>
  <c r="B955" i="1"/>
  <c r="F954" i="1"/>
  <c r="C954" i="1"/>
  <c r="B954" i="1"/>
  <c r="F953" i="1"/>
  <c r="C953" i="1"/>
  <c r="B953" i="1"/>
  <c r="F952" i="1"/>
  <c r="C952" i="1"/>
  <c r="B952" i="1"/>
  <c r="F951" i="1"/>
  <c r="C951" i="1"/>
  <c r="B951" i="1"/>
  <c r="F950" i="1"/>
  <c r="C950" i="1"/>
  <c r="B950" i="1"/>
  <c r="F949" i="1"/>
  <c r="C949" i="1"/>
  <c r="B949" i="1"/>
  <c r="F948" i="1"/>
  <c r="C948" i="1"/>
  <c r="B948" i="1"/>
  <c r="F947" i="1"/>
  <c r="C947" i="1"/>
  <c r="B947" i="1"/>
  <c r="F946" i="1"/>
  <c r="C946" i="1"/>
  <c r="B946" i="1"/>
  <c r="F945" i="1"/>
  <c r="C945" i="1"/>
  <c r="B945" i="1"/>
  <c r="F944" i="1"/>
  <c r="C944" i="1"/>
  <c r="B944" i="1"/>
  <c r="F943" i="1"/>
  <c r="C943" i="1"/>
  <c r="B943" i="1"/>
  <c r="F942" i="1"/>
  <c r="C942" i="1"/>
  <c r="B942" i="1"/>
  <c r="F941" i="1"/>
  <c r="C941" i="1"/>
  <c r="B941" i="1"/>
  <c r="F940" i="1"/>
  <c r="C940" i="1"/>
  <c r="B940" i="1"/>
  <c r="F939" i="1"/>
  <c r="C939" i="1"/>
  <c r="B939" i="1"/>
  <c r="F938" i="1"/>
  <c r="C938" i="1"/>
  <c r="B938" i="1"/>
  <c r="F937" i="1"/>
  <c r="C937" i="1"/>
  <c r="B937" i="1"/>
  <c r="F936" i="1"/>
  <c r="C936" i="1"/>
  <c r="B936" i="1"/>
  <c r="F935" i="1"/>
  <c r="C935" i="1"/>
  <c r="B935" i="1"/>
  <c r="F934" i="1"/>
  <c r="C934" i="1"/>
  <c r="B934" i="1"/>
  <c r="F933" i="1"/>
  <c r="C933" i="1"/>
  <c r="B933" i="1"/>
  <c r="F932" i="1"/>
  <c r="C932" i="1"/>
  <c r="B932" i="1"/>
  <c r="F931" i="1"/>
  <c r="C931" i="1"/>
  <c r="B931" i="1"/>
  <c r="F930" i="1"/>
  <c r="C930" i="1"/>
  <c r="B930" i="1"/>
  <c r="F929" i="1"/>
  <c r="C929" i="1"/>
  <c r="B929" i="1"/>
  <c r="F928" i="1"/>
  <c r="C928" i="1"/>
  <c r="B928" i="1"/>
  <c r="F927" i="1"/>
  <c r="C927" i="1"/>
  <c r="B927" i="1"/>
  <c r="F926" i="1"/>
  <c r="C926" i="1"/>
  <c r="B926" i="1"/>
  <c r="F925" i="1"/>
  <c r="C925" i="1"/>
  <c r="B925" i="1"/>
  <c r="F924" i="1"/>
  <c r="C924" i="1"/>
  <c r="B924" i="1"/>
  <c r="F923" i="1"/>
  <c r="C923" i="1"/>
  <c r="B923" i="1"/>
  <c r="F922" i="1"/>
  <c r="C922" i="1"/>
  <c r="B922" i="1"/>
  <c r="F921" i="1"/>
  <c r="C921" i="1"/>
  <c r="B921" i="1"/>
  <c r="F920" i="1"/>
  <c r="C920" i="1"/>
  <c r="B920" i="1"/>
  <c r="F919" i="1"/>
  <c r="C919" i="1"/>
  <c r="B919" i="1"/>
  <c r="F918" i="1"/>
  <c r="C918" i="1"/>
  <c r="B918" i="1"/>
  <c r="F917" i="1"/>
  <c r="C917" i="1"/>
  <c r="B917" i="1"/>
  <c r="F916" i="1"/>
  <c r="C916" i="1"/>
  <c r="B916" i="1"/>
  <c r="F915" i="1"/>
  <c r="C915" i="1"/>
  <c r="B915" i="1"/>
  <c r="F914" i="1"/>
  <c r="C914" i="1"/>
  <c r="B914" i="1"/>
  <c r="F913" i="1"/>
  <c r="C913" i="1"/>
  <c r="B913" i="1"/>
  <c r="F912" i="1"/>
  <c r="C912" i="1"/>
  <c r="B912" i="1"/>
  <c r="F911" i="1"/>
  <c r="C911" i="1"/>
  <c r="B911" i="1"/>
  <c r="F910" i="1"/>
  <c r="C910" i="1"/>
  <c r="B910" i="1"/>
  <c r="F909" i="1"/>
  <c r="C909" i="1"/>
  <c r="B909" i="1"/>
  <c r="F908" i="1"/>
  <c r="C908" i="1"/>
  <c r="B908" i="1"/>
  <c r="F907" i="1"/>
  <c r="C907" i="1"/>
  <c r="B907" i="1"/>
  <c r="F906" i="1"/>
  <c r="C906" i="1"/>
  <c r="B906" i="1"/>
  <c r="F905" i="1"/>
  <c r="C905" i="1"/>
  <c r="B905" i="1"/>
  <c r="F904" i="1"/>
  <c r="C904" i="1"/>
  <c r="B904" i="1"/>
  <c r="F903" i="1"/>
  <c r="C903" i="1"/>
  <c r="B903" i="1"/>
  <c r="F902" i="1"/>
  <c r="C902" i="1"/>
  <c r="B902" i="1"/>
  <c r="F901" i="1"/>
  <c r="C901" i="1"/>
  <c r="B901" i="1"/>
  <c r="F900" i="1"/>
  <c r="C900" i="1"/>
  <c r="B900" i="1"/>
  <c r="F899" i="1"/>
  <c r="C899" i="1"/>
  <c r="B899" i="1"/>
  <c r="F898" i="1"/>
  <c r="C898" i="1"/>
  <c r="B898" i="1"/>
  <c r="F897" i="1"/>
  <c r="C897" i="1"/>
  <c r="B897" i="1"/>
  <c r="F896" i="1"/>
  <c r="C896" i="1"/>
  <c r="B896" i="1"/>
  <c r="F895" i="1"/>
  <c r="C895" i="1"/>
  <c r="B895" i="1"/>
  <c r="F894" i="1"/>
  <c r="C894" i="1"/>
  <c r="B894" i="1"/>
  <c r="F893" i="1"/>
  <c r="C893" i="1"/>
  <c r="B893" i="1"/>
  <c r="F892" i="1"/>
  <c r="C892" i="1"/>
  <c r="B892" i="1"/>
  <c r="F891" i="1"/>
  <c r="C891" i="1"/>
  <c r="B891" i="1"/>
  <c r="F890" i="1"/>
  <c r="C890" i="1"/>
  <c r="B890" i="1"/>
  <c r="F889" i="1"/>
  <c r="C889" i="1"/>
  <c r="B889" i="1"/>
  <c r="F888" i="1"/>
  <c r="C888" i="1"/>
  <c r="B888" i="1"/>
  <c r="F887" i="1"/>
  <c r="C887" i="1"/>
  <c r="B887" i="1"/>
  <c r="F886" i="1"/>
  <c r="C886" i="1"/>
  <c r="B886" i="1"/>
  <c r="F885" i="1"/>
  <c r="C885" i="1"/>
  <c r="B885" i="1"/>
  <c r="F884" i="1"/>
  <c r="C884" i="1"/>
  <c r="B884" i="1"/>
  <c r="F883" i="1"/>
  <c r="C883" i="1"/>
  <c r="B883" i="1"/>
  <c r="F882" i="1"/>
  <c r="C882" i="1"/>
  <c r="B882" i="1"/>
  <c r="F881" i="1"/>
  <c r="C881" i="1"/>
  <c r="B881" i="1"/>
  <c r="F880" i="1"/>
  <c r="C880" i="1"/>
  <c r="B880" i="1"/>
  <c r="F879" i="1"/>
  <c r="C879" i="1"/>
  <c r="B879" i="1"/>
  <c r="F878" i="1"/>
  <c r="C878" i="1"/>
  <c r="B878" i="1"/>
  <c r="F877" i="1"/>
  <c r="C877" i="1"/>
  <c r="B877" i="1"/>
  <c r="F876" i="1"/>
  <c r="C876" i="1"/>
  <c r="B876" i="1"/>
  <c r="F875" i="1"/>
  <c r="C875" i="1"/>
  <c r="B875" i="1"/>
  <c r="F874" i="1"/>
  <c r="C874" i="1"/>
  <c r="B874" i="1"/>
  <c r="F873" i="1"/>
  <c r="C873" i="1"/>
  <c r="B873" i="1"/>
  <c r="F872" i="1"/>
  <c r="C872" i="1"/>
  <c r="B872" i="1"/>
  <c r="F871" i="1"/>
  <c r="C871" i="1"/>
  <c r="B871" i="1"/>
  <c r="F870" i="1"/>
  <c r="C870" i="1"/>
  <c r="B870" i="1"/>
  <c r="F869" i="1"/>
  <c r="C869" i="1"/>
  <c r="B869" i="1"/>
  <c r="F868" i="1"/>
  <c r="C868" i="1"/>
  <c r="B868" i="1"/>
  <c r="F867" i="1"/>
  <c r="C867" i="1"/>
  <c r="B867" i="1"/>
  <c r="F866" i="1"/>
  <c r="C866" i="1"/>
  <c r="B866" i="1"/>
  <c r="F865" i="1"/>
  <c r="C865" i="1"/>
  <c r="B865" i="1"/>
  <c r="F864" i="1"/>
  <c r="C864" i="1"/>
  <c r="B864" i="1"/>
  <c r="F863" i="1"/>
  <c r="C863" i="1"/>
  <c r="B863" i="1"/>
  <c r="F862" i="1"/>
  <c r="C862" i="1"/>
  <c r="B862" i="1"/>
  <c r="F861" i="1"/>
  <c r="C861" i="1"/>
  <c r="B861" i="1"/>
  <c r="F860" i="1"/>
  <c r="C860" i="1"/>
  <c r="B860" i="1"/>
  <c r="F859" i="1"/>
  <c r="C859" i="1"/>
  <c r="B859" i="1"/>
  <c r="F858" i="1"/>
  <c r="C858" i="1"/>
  <c r="B858" i="1"/>
  <c r="F857" i="1"/>
  <c r="C857" i="1"/>
  <c r="B857" i="1"/>
  <c r="F856" i="1"/>
  <c r="C856" i="1"/>
  <c r="B856" i="1"/>
  <c r="F855" i="1"/>
  <c r="C855" i="1"/>
  <c r="B855" i="1"/>
  <c r="F854" i="1"/>
  <c r="C854" i="1"/>
  <c r="B854" i="1"/>
  <c r="F853" i="1"/>
  <c r="C853" i="1"/>
  <c r="B853" i="1"/>
  <c r="F852" i="1"/>
  <c r="C852" i="1"/>
  <c r="B852" i="1"/>
  <c r="F851" i="1"/>
  <c r="C851" i="1"/>
  <c r="B851" i="1"/>
  <c r="F850" i="1"/>
  <c r="C850" i="1"/>
  <c r="B850" i="1"/>
  <c r="F849" i="1"/>
  <c r="C849" i="1"/>
  <c r="B849" i="1"/>
  <c r="F848" i="1"/>
  <c r="C848" i="1"/>
  <c r="B848" i="1"/>
  <c r="F847" i="1"/>
  <c r="C847" i="1"/>
  <c r="B847" i="1"/>
  <c r="F846" i="1"/>
  <c r="C846" i="1"/>
  <c r="B846" i="1"/>
  <c r="F845" i="1"/>
  <c r="C845" i="1"/>
  <c r="B845" i="1"/>
  <c r="F844" i="1"/>
  <c r="C844" i="1"/>
  <c r="B844" i="1"/>
  <c r="F843" i="1"/>
  <c r="C843" i="1"/>
  <c r="B843" i="1"/>
  <c r="F842" i="1"/>
  <c r="C842" i="1"/>
  <c r="B842" i="1"/>
  <c r="F841" i="1"/>
  <c r="C841" i="1"/>
  <c r="B841" i="1"/>
  <c r="F840" i="1"/>
  <c r="C840" i="1"/>
  <c r="B840" i="1"/>
  <c r="F839" i="1"/>
  <c r="C839" i="1"/>
  <c r="B839" i="1"/>
  <c r="F838" i="1"/>
  <c r="C838" i="1"/>
  <c r="B838" i="1"/>
  <c r="F837" i="1"/>
  <c r="C837" i="1"/>
  <c r="B837" i="1"/>
  <c r="F836" i="1"/>
  <c r="C836" i="1"/>
  <c r="B836" i="1"/>
  <c r="F835" i="1"/>
  <c r="C835" i="1"/>
  <c r="B835" i="1"/>
  <c r="F834" i="1"/>
  <c r="C834" i="1"/>
  <c r="B834" i="1"/>
  <c r="F833" i="1"/>
  <c r="C833" i="1"/>
  <c r="B833" i="1"/>
  <c r="F832" i="1"/>
  <c r="C832" i="1"/>
  <c r="B832" i="1"/>
  <c r="F831" i="1"/>
  <c r="C831" i="1"/>
  <c r="B831" i="1"/>
  <c r="F830" i="1"/>
  <c r="C830" i="1"/>
  <c r="B830" i="1"/>
  <c r="F829" i="1"/>
  <c r="C829" i="1"/>
  <c r="B829" i="1"/>
  <c r="F828" i="1"/>
  <c r="C828" i="1"/>
  <c r="B828" i="1"/>
  <c r="F827" i="1"/>
  <c r="C827" i="1"/>
  <c r="B827" i="1"/>
  <c r="F826" i="1"/>
  <c r="C826" i="1"/>
  <c r="B826" i="1"/>
  <c r="F825" i="1"/>
  <c r="C825" i="1"/>
  <c r="B825" i="1"/>
  <c r="F824" i="1"/>
  <c r="C824" i="1"/>
  <c r="B824" i="1"/>
  <c r="F823" i="1"/>
  <c r="C823" i="1"/>
  <c r="B823" i="1"/>
  <c r="F822" i="1"/>
  <c r="C822" i="1"/>
  <c r="B822" i="1"/>
  <c r="F821" i="1"/>
  <c r="C821" i="1"/>
  <c r="B821" i="1"/>
  <c r="F820" i="1"/>
  <c r="C820" i="1"/>
  <c r="B820" i="1"/>
  <c r="F819" i="1"/>
  <c r="C819" i="1"/>
  <c r="B819" i="1"/>
  <c r="F818" i="1"/>
  <c r="C818" i="1"/>
  <c r="B818" i="1"/>
  <c r="F817" i="1"/>
  <c r="C817" i="1"/>
  <c r="B817" i="1"/>
  <c r="F816" i="1"/>
  <c r="C816" i="1"/>
  <c r="B816" i="1"/>
  <c r="F815" i="1"/>
  <c r="C815" i="1"/>
  <c r="B815" i="1"/>
  <c r="F814" i="1"/>
  <c r="C814" i="1"/>
  <c r="B814" i="1"/>
  <c r="F813" i="1"/>
  <c r="C813" i="1"/>
  <c r="B813" i="1"/>
  <c r="F812" i="1"/>
  <c r="C812" i="1"/>
  <c r="B812" i="1"/>
  <c r="F811" i="1"/>
  <c r="C811" i="1"/>
  <c r="B811" i="1"/>
  <c r="F810" i="1"/>
  <c r="C810" i="1"/>
  <c r="B810" i="1"/>
  <c r="F809" i="1"/>
  <c r="C809" i="1"/>
  <c r="B809" i="1"/>
  <c r="F808" i="1"/>
  <c r="C808" i="1"/>
  <c r="B808" i="1"/>
  <c r="F807" i="1"/>
  <c r="C807" i="1"/>
  <c r="B807" i="1"/>
  <c r="F806" i="1"/>
  <c r="C806" i="1"/>
  <c r="B806" i="1"/>
  <c r="F805" i="1"/>
  <c r="C805" i="1"/>
  <c r="B805" i="1"/>
  <c r="F804" i="1"/>
  <c r="C804" i="1"/>
  <c r="B804" i="1"/>
  <c r="F803" i="1"/>
  <c r="C803" i="1"/>
  <c r="B803" i="1"/>
  <c r="F802" i="1"/>
  <c r="C802" i="1"/>
  <c r="B802" i="1"/>
  <c r="F801" i="1"/>
  <c r="C801" i="1"/>
  <c r="B801" i="1"/>
  <c r="F800" i="1"/>
  <c r="C800" i="1"/>
  <c r="B800" i="1"/>
  <c r="F799" i="1"/>
  <c r="C799" i="1"/>
  <c r="B799" i="1"/>
  <c r="F798" i="1"/>
  <c r="C798" i="1"/>
  <c r="B798" i="1"/>
  <c r="F797" i="1"/>
  <c r="C797" i="1"/>
  <c r="B797" i="1"/>
  <c r="F796" i="1"/>
  <c r="C796" i="1"/>
  <c r="B796" i="1"/>
  <c r="F795" i="1"/>
  <c r="C795" i="1"/>
  <c r="B795" i="1"/>
  <c r="F794" i="1"/>
  <c r="C794" i="1"/>
  <c r="B794" i="1"/>
  <c r="F793" i="1"/>
  <c r="C793" i="1"/>
  <c r="B793" i="1"/>
  <c r="F792" i="1"/>
  <c r="C792" i="1"/>
  <c r="B792" i="1"/>
  <c r="F791" i="1"/>
  <c r="C791" i="1"/>
  <c r="B791" i="1"/>
  <c r="F790" i="1"/>
  <c r="C790" i="1"/>
  <c r="B790" i="1"/>
  <c r="F789" i="1"/>
  <c r="C789" i="1"/>
  <c r="B789" i="1"/>
  <c r="F788" i="1"/>
  <c r="C788" i="1"/>
  <c r="B788" i="1"/>
  <c r="F787" i="1"/>
  <c r="C787" i="1"/>
  <c r="B787" i="1"/>
  <c r="F786" i="1"/>
  <c r="C786" i="1"/>
  <c r="B786" i="1"/>
  <c r="F785" i="1"/>
  <c r="C785" i="1"/>
  <c r="B785" i="1"/>
  <c r="F784" i="1"/>
  <c r="C784" i="1"/>
  <c r="B784" i="1"/>
  <c r="F783" i="1"/>
  <c r="C783" i="1"/>
  <c r="B783" i="1"/>
  <c r="F782" i="1"/>
  <c r="C782" i="1"/>
  <c r="B782" i="1"/>
  <c r="F781" i="1"/>
  <c r="C781" i="1"/>
  <c r="B781" i="1"/>
  <c r="F780" i="1"/>
  <c r="C780" i="1"/>
  <c r="B780" i="1"/>
  <c r="F779" i="1"/>
  <c r="C779" i="1"/>
  <c r="B779" i="1"/>
  <c r="F778" i="1"/>
  <c r="C778" i="1"/>
  <c r="B778" i="1"/>
  <c r="F777" i="1"/>
  <c r="C777" i="1"/>
  <c r="B777" i="1"/>
  <c r="F776" i="1"/>
  <c r="C776" i="1"/>
  <c r="B776" i="1"/>
  <c r="F775" i="1"/>
  <c r="C775" i="1"/>
  <c r="B775" i="1"/>
  <c r="F774" i="1"/>
  <c r="C774" i="1"/>
  <c r="B774" i="1"/>
  <c r="F773" i="1"/>
  <c r="C773" i="1"/>
  <c r="B773" i="1"/>
  <c r="F772" i="1"/>
  <c r="C772" i="1"/>
  <c r="B772" i="1"/>
  <c r="F771" i="1"/>
  <c r="C771" i="1"/>
  <c r="B771" i="1"/>
  <c r="F770" i="1"/>
  <c r="C770" i="1"/>
  <c r="B770" i="1"/>
  <c r="F769" i="1"/>
  <c r="C769" i="1"/>
  <c r="B769" i="1"/>
  <c r="F768" i="1"/>
  <c r="C768" i="1"/>
  <c r="B768" i="1"/>
  <c r="F767" i="1"/>
  <c r="C767" i="1"/>
  <c r="B767" i="1"/>
  <c r="F766" i="1"/>
  <c r="C766" i="1"/>
  <c r="B766" i="1"/>
  <c r="F765" i="1"/>
  <c r="C765" i="1"/>
  <c r="B765" i="1"/>
  <c r="F764" i="1"/>
  <c r="C764" i="1"/>
  <c r="B764" i="1"/>
  <c r="F763" i="1"/>
  <c r="C763" i="1"/>
  <c r="B763" i="1"/>
  <c r="F762" i="1"/>
  <c r="C762" i="1"/>
  <c r="B762" i="1"/>
  <c r="F761" i="1"/>
  <c r="C761" i="1"/>
  <c r="B761" i="1"/>
  <c r="F760" i="1"/>
  <c r="C760" i="1"/>
  <c r="B760" i="1"/>
  <c r="F759" i="1"/>
  <c r="C759" i="1"/>
  <c r="B759" i="1"/>
  <c r="F758" i="1"/>
  <c r="C758" i="1"/>
  <c r="B758" i="1"/>
  <c r="F757" i="1"/>
  <c r="C757" i="1"/>
  <c r="B757" i="1"/>
  <c r="F756" i="1"/>
  <c r="C756" i="1"/>
  <c r="B756" i="1"/>
  <c r="F755" i="1"/>
  <c r="C755" i="1"/>
  <c r="B755" i="1"/>
  <c r="F754" i="1"/>
  <c r="C754" i="1"/>
  <c r="B754" i="1"/>
  <c r="F753" i="1"/>
  <c r="C753" i="1"/>
  <c r="B753" i="1"/>
  <c r="F752" i="1"/>
  <c r="C752" i="1"/>
  <c r="B752" i="1"/>
  <c r="F751" i="1"/>
  <c r="C751" i="1"/>
  <c r="B751" i="1"/>
  <c r="F750" i="1"/>
  <c r="C750" i="1"/>
  <c r="B750" i="1"/>
  <c r="F749" i="1"/>
  <c r="C749" i="1"/>
  <c r="B749" i="1"/>
  <c r="F748" i="1"/>
  <c r="C748" i="1"/>
  <c r="B748" i="1"/>
  <c r="F747" i="1"/>
  <c r="C747" i="1"/>
  <c r="B747" i="1"/>
  <c r="F746" i="1"/>
  <c r="C746" i="1"/>
  <c r="B746" i="1"/>
  <c r="F745" i="1"/>
  <c r="C745" i="1"/>
  <c r="B745" i="1"/>
  <c r="F744" i="1"/>
  <c r="C744" i="1"/>
  <c r="B744" i="1"/>
  <c r="F743" i="1"/>
  <c r="C743" i="1"/>
  <c r="B743" i="1"/>
  <c r="F742" i="1"/>
  <c r="C742" i="1"/>
  <c r="B742" i="1"/>
  <c r="F741" i="1"/>
  <c r="C741" i="1"/>
  <c r="B741" i="1"/>
  <c r="F740" i="1"/>
  <c r="C740" i="1"/>
  <c r="B740" i="1"/>
  <c r="F739" i="1"/>
  <c r="C739" i="1"/>
  <c r="B739" i="1"/>
  <c r="F738" i="1"/>
  <c r="C738" i="1"/>
  <c r="B738" i="1"/>
  <c r="F737" i="1"/>
  <c r="C737" i="1"/>
  <c r="B737" i="1"/>
  <c r="F736" i="1"/>
  <c r="C736" i="1"/>
  <c r="B736" i="1"/>
  <c r="F735" i="1"/>
  <c r="C735" i="1"/>
  <c r="B735" i="1"/>
  <c r="F734" i="1"/>
  <c r="C734" i="1"/>
  <c r="B734" i="1"/>
  <c r="F733" i="1"/>
  <c r="C733" i="1"/>
  <c r="B733" i="1"/>
  <c r="F732" i="1"/>
  <c r="C732" i="1"/>
  <c r="B732" i="1"/>
  <c r="F731" i="1"/>
  <c r="C731" i="1"/>
  <c r="B731" i="1"/>
  <c r="F730" i="1"/>
  <c r="C730" i="1"/>
  <c r="B730" i="1"/>
  <c r="F729" i="1"/>
  <c r="C729" i="1"/>
  <c r="B729" i="1"/>
  <c r="F728" i="1"/>
  <c r="C728" i="1"/>
  <c r="B728" i="1"/>
  <c r="F727" i="1"/>
  <c r="C727" i="1"/>
  <c r="B727" i="1"/>
  <c r="F726" i="1"/>
  <c r="C726" i="1"/>
  <c r="B726" i="1"/>
  <c r="F725" i="1"/>
  <c r="C725" i="1"/>
  <c r="B725" i="1"/>
  <c r="F724" i="1"/>
  <c r="C724" i="1"/>
  <c r="B724" i="1"/>
  <c r="F723" i="1"/>
  <c r="C723" i="1"/>
  <c r="B723" i="1"/>
  <c r="F722" i="1"/>
  <c r="C722" i="1"/>
  <c r="B722" i="1"/>
  <c r="F721" i="1"/>
  <c r="C721" i="1"/>
  <c r="B721" i="1"/>
  <c r="F720" i="1"/>
  <c r="C720" i="1"/>
  <c r="B720" i="1"/>
  <c r="F719" i="1"/>
  <c r="C719" i="1"/>
  <c r="B719" i="1"/>
  <c r="F718" i="1"/>
  <c r="C718" i="1"/>
  <c r="B718" i="1"/>
  <c r="F717" i="1"/>
  <c r="C717" i="1"/>
  <c r="B717" i="1"/>
  <c r="F716" i="1"/>
  <c r="C716" i="1"/>
  <c r="B716" i="1"/>
  <c r="F715" i="1"/>
  <c r="C715" i="1"/>
  <c r="B715" i="1"/>
  <c r="F714" i="1"/>
  <c r="C714" i="1"/>
  <c r="B714" i="1"/>
  <c r="F713" i="1"/>
  <c r="C713" i="1"/>
  <c r="B713" i="1"/>
  <c r="F712" i="1"/>
  <c r="C712" i="1"/>
  <c r="B712" i="1"/>
  <c r="F711" i="1"/>
  <c r="C711" i="1"/>
  <c r="B711" i="1"/>
  <c r="F710" i="1"/>
  <c r="C710" i="1"/>
  <c r="B710" i="1"/>
  <c r="F709" i="1"/>
  <c r="C709" i="1"/>
  <c r="B709" i="1"/>
  <c r="F708" i="1"/>
  <c r="C708" i="1"/>
  <c r="B708" i="1"/>
  <c r="F707" i="1"/>
  <c r="C707" i="1"/>
  <c r="B707" i="1"/>
  <c r="F706" i="1"/>
  <c r="C706" i="1"/>
  <c r="B706" i="1"/>
  <c r="F705" i="1"/>
  <c r="C705" i="1"/>
  <c r="B705" i="1"/>
  <c r="F704" i="1"/>
  <c r="C704" i="1"/>
  <c r="B704" i="1"/>
  <c r="F703" i="1"/>
  <c r="C703" i="1"/>
  <c r="B703" i="1"/>
  <c r="F702" i="1"/>
  <c r="C702" i="1"/>
  <c r="B702" i="1"/>
  <c r="F701" i="1"/>
  <c r="C701" i="1"/>
  <c r="B701" i="1"/>
  <c r="F700" i="1"/>
  <c r="C700" i="1"/>
  <c r="B700" i="1"/>
  <c r="F699" i="1"/>
  <c r="C699" i="1"/>
  <c r="B699" i="1"/>
  <c r="F698" i="1"/>
  <c r="C698" i="1"/>
  <c r="B698" i="1"/>
  <c r="F697" i="1"/>
  <c r="C697" i="1"/>
  <c r="B697" i="1"/>
  <c r="F696" i="1"/>
  <c r="C696" i="1"/>
  <c r="B696" i="1"/>
  <c r="F695" i="1"/>
  <c r="C695" i="1"/>
  <c r="B695" i="1"/>
  <c r="F694" i="1"/>
  <c r="C694" i="1"/>
  <c r="B694" i="1"/>
  <c r="F693" i="1"/>
  <c r="C693" i="1"/>
  <c r="B693" i="1"/>
  <c r="F692" i="1"/>
  <c r="C692" i="1"/>
  <c r="B692" i="1"/>
  <c r="F691" i="1"/>
  <c r="C691" i="1"/>
  <c r="B691" i="1"/>
  <c r="F690" i="1"/>
  <c r="C690" i="1"/>
  <c r="B690" i="1"/>
  <c r="F689" i="1"/>
  <c r="C689" i="1"/>
  <c r="B689" i="1"/>
  <c r="F688" i="1"/>
  <c r="C688" i="1"/>
  <c r="B688" i="1"/>
  <c r="F687" i="1"/>
  <c r="C687" i="1"/>
  <c r="B687" i="1"/>
  <c r="F686" i="1"/>
  <c r="C686" i="1"/>
  <c r="B686" i="1"/>
  <c r="F685" i="1"/>
  <c r="C685" i="1"/>
  <c r="B685" i="1"/>
  <c r="F684" i="1"/>
  <c r="C684" i="1"/>
  <c r="B684" i="1"/>
  <c r="F683" i="1"/>
  <c r="C683" i="1"/>
  <c r="B683" i="1"/>
  <c r="F682" i="1"/>
  <c r="C682" i="1"/>
  <c r="B682" i="1"/>
  <c r="F681" i="1"/>
  <c r="C681" i="1"/>
  <c r="B681" i="1"/>
  <c r="F680" i="1"/>
  <c r="C680" i="1"/>
  <c r="B680" i="1"/>
  <c r="F679" i="1"/>
  <c r="C679" i="1"/>
  <c r="B679" i="1"/>
  <c r="F678" i="1"/>
  <c r="C678" i="1"/>
  <c r="B678" i="1"/>
  <c r="F677" i="1"/>
  <c r="C677" i="1"/>
  <c r="B677" i="1"/>
  <c r="F676" i="1"/>
  <c r="C676" i="1"/>
  <c r="B676" i="1"/>
  <c r="F675" i="1"/>
  <c r="C675" i="1"/>
  <c r="B675" i="1"/>
  <c r="F674" i="1"/>
  <c r="C674" i="1"/>
  <c r="B674" i="1"/>
  <c r="F673" i="1"/>
  <c r="C673" i="1"/>
  <c r="B673" i="1"/>
  <c r="F672" i="1"/>
  <c r="C672" i="1"/>
  <c r="B672" i="1"/>
  <c r="F671" i="1"/>
  <c r="C671" i="1"/>
  <c r="B671" i="1"/>
  <c r="F670" i="1"/>
  <c r="C670" i="1"/>
  <c r="B670" i="1"/>
  <c r="F669" i="1"/>
  <c r="C669" i="1"/>
  <c r="B669" i="1"/>
  <c r="F668" i="1"/>
  <c r="C668" i="1"/>
  <c r="B668" i="1"/>
  <c r="F667" i="1"/>
  <c r="C667" i="1"/>
  <c r="B667" i="1"/>
  <c r="F666" i="1"/>
  <c r="C666" i="1"/>
  <c r="B666" i="1"/>
  <c r="F665" i="1"/>
  <c r="C665" i="1"/>
  <c r="B665" i="1"/>
  <c r="F664" i="1"/>
  <c r="C664" i="1"/>
  <c r="B664" i="1"/>
  <c r="F663" i="1"/>
  <c r="C663" i="1"/>
  <c r="B663" i="1"/>
  <c r="F662" i="1"/>
  <c r="C662" i="1"/>
  <c r="B662" i="1"/>
  <c r="F661" i="1"/>
  <c r="C661" i="1"/>
  <c r="B661" i="1"/>
  <c r="F660" i="1"/>
  <c r="C660" i="1"/>
  <c r="B660" i="1"/>
  <c r="F659" i="1"/>
  <c r="C659" i="1"/>
  <c r="B659" i="1"/>
  <c r="F658" i="1"/>
  <c r="C658" i="1"/>
  <c r="B658" i="1"/>
  <c r="F657" i="1"/>
  <c r="C657" i="1"/>
  <c r="B657" i="1"/>
  <c r="F656" i="1"/>
  <c r="C656" i="1"/>
  <c r="B656" i="1"/>
  <c r="F655" i="1"/>
  <c r="C655" i="1"/>
  <c r="B655" i="1"/>
  <c r="F654" i="1"/>
  <c r="C654" i="1"/>
  <c r="B654" i="1"/>
  <c r="F653" i="1"/>
  <c r="C653" i="1"/>
  <c r="B653" i="1"/>
  <c r="F652" i="1"/>
  <c r="C652" i="1"/>
  <c r="B652" i="1"/>
  <c r="F651" i="1"/>
  <c r="C651" i="1"/>
  <c r="B651" i="1"/>
  <c r="F650" i="1"/>
  <c r="C650" i="1"/>
  <c r="B650" i="1"/>
  <c r="F649" i="1"/>
  <c r="C649" i="1"/>
  <c r="B649" i="1"/>
  <c r="F648" i="1"/>
  <c r="C648" i="1"/>
  <c r="B648" i="1"/>
  <c r="F647" i="1"/>
  <c r="C647" i="1"/>
  <c r="B647" i="1"/>
  <c r="F646" i="1"/>
  <c r="C646" i="1"/>
  <c r="B646" i="1"/>
  <c r="F645" i="1"/>
  <c r="C645" i="1"/>
  <c r="B645" i="1"/>
  <c r="F644" i="1"/>
  <c r="C644" i="1"/>
  <c r="B644" i="1"/>
  <c r="F643" i="1"/>
  <c r="C643" i="1"/>
  <c r="B643" i="1"/>
  <c r="F642" i="1"/>
  <c r="C642" i="1"/>
  <c r="B642" i="1"/>
  <c r="F641" i="1"/>
  <c r="C641" i="1"/>
  <c r="B641" i="1"/>
  <c r="F640" i="1"/>
  <c r="C640" i="1"/>
  <c r="B640" i="1"/>
  <c r="F639" i="1"/>
  <c r="C639" i="1"/>
  <c r="B639" i="1"/>
  <c r="F638" i="1"/>
  <c r="C638" i="1"/>
  <c r="B638" i="1"/>
  <c r="F637" i="1"/>
  <c r="C637" i="1"/>
  <c r="B637" i="1"/>
  <c r="F636" i="1"/>
  <c r="C636" i="1"/>
  <c r="B636" i="1"/>
  <c r="F635" i="1"/>
  <c r="C635" i="1"/>
  <c r="B635" i="1"/>
  <c r="F634" i="1"/>
  <c r="C634" i="1"/>
  <c r="B634" i="1"/>
  <c r="F633" i="1"/>
  <c r="C633" i="1"/>
  <c r="B633" i="1"/>
  <c r="F632" i="1"/>
  <c r="C632" i="1"/>
  <c r="B632" i="1"/>
  <c r="F631" i="1"/>
  <c r="C631" i="1"/>
  <c r="B631" i="1"/>
  <c r="F630" i="1"/>
  <c r="C630" i="1"/>
  <c r="B630" i="1"/>
  <c r="F629" i="1"/>
  <c r="C629" i="1"/>
  <c r="B629" i="1"/>
  <c r="F628" i="1"/>
  <c r="C628" i="1"/>
  <c r="B628" i="1"/>
  <c r="F627" i="1"/>
  <c r="C627" i="1"/>
  <c r="B627" i="1"/>
  <c r="F626" i="1"/>
  <c r="C626" i="1"/>
  <c r="B626" i="1"/>
  <c r="F625" i="1"/>
  <c r="C625" i="1"/>
  <c r="B625" i="1"/>
  <c r="F624" i="1"/>
  <c r="C624" i="1"/>
  <c r="B624" i="1"/>
  <c r="F623" i="1"/>
  <c r="C623" i="1"/>
  <c r="B623" i="1"/>
  <c r="F622" i="1"/>
  <c r="C622" i="1"/>
  <c r="B622" i="1"/>
  <c r="F621" i="1"/>
  <c r="C621" i="1"/>
  <c r="B621" i="1"/>
  <c r="F620" i="1"/>
  <c r="C620" i="1"/>
  <c r="B620" i="1"/>
  <c r="F619" i="1"/>
  <c r="C619" i="1"/>
  <c r="B619" i="1"/>
  <c r="F618" i="1"/>
  <c r="C618" i="1"/>
  <c r="B618" i="1"/>
  <c r="F617" i="1"/>
  <c r="C617" i="1"/>
  <c r="B617" i="1"/>
  <c r="F616" i="1"/>
  <c r="C616" i="1"/>
  <c r="B616" i="1"/>
  <c r="F615" i="1"/>
  <c r="C615" i="1"/>
  <c r="B615" i="1"/>
  <c r="F614" i="1"/>
  <c r="C614" i="1"/>
  <c r="B614" i="1"/>
  <c r="F613" i="1"/>
  <c r="C613" i="1"/>
  <c r="B613" i="1"/>
  <c r="F612" i="1"/>
  <c r="C612" i="1"/>
  <c r="B612" i="1"/>
  <c r="F611" i="1"/>
  <c r="C611" i="1"/>
  <c r="B611" i="1"/>
  <c r="F610" i="1"/>
  <c r="C610" i="1"/>
  <c r="B610" i="1"/>
  <c r="F609" i="1"/>
  <c r="C609" i="1"/>
  <c r="B609" i="1"/>
  <c r="F608" i="1"/>
  <c r="C608" i="1"/>
  <c r="B608" i="1"/>
  <c r="F607" i="1"/>
  <c r="C607" i="1"/>
  <c r="B607" i="1"/>
  <c r="F606" i="1"/>
  <c r="C606" i="1"/>
  <c r="B606" i="1"/>
  <c r="F605" i="1"/>
  <c r="C605" i="1"/>
  <c r="B605" i="1"/>
  <c r="F604" i="1"/>
  <c r="C604" i="1"/>
  <c r="B604" i="1"/>
  <c r="F603" i="1"/>
  <c r="C603" i="1"/>
  <c r="B603" i="1"/>
  <c r="F602" i="1"/>
  <c r="C602" i="1"/>
  <c r="B602" i="1"/>
  <c r="F601" i="1"/>
  <c r="C601" i="1"/>
  <c r="B601" i="1"/>
  <c r="F600" i="1"/>
  <c r="C600" i="1"/>
  <c r="B600" i="1"/>
  <c r="F599" i="1"/>
  <c r="C599" i="1"/>
  <c r="B599" i="1"/>
  <c r="F598" i="1"/>
  <c r="C598" i="1"/>
  <c r="B598" i="1"/>
  <c r="F597" i="1"/>
  <c r="C597" i="1"/>
  <c r="B597" i="1"/>
  <c r="F596" i="1"/>
  <c r="C596" i="1"/>
  <c r="B596" i="1"/>
  <c r="F595" i="1"/>
  <c r="C595" i="1"/>
  <c r="B595" i="1"/>
  <c r="F594" i="1"/>
  <c r="C594" i="1"/>
  <c r="B594" i="1"/>
  <c r="F593" i="1"/>
  <c r="C593" i="1"/>
  <c r="B593" i="1"/>
  <c r="F592" i="1"/>
  <c r="C592" i="1"/>
  <c r="B592" i="1"/>
  <c r="F591" i="1"/>
  <c r="C591" i="1"/>
  <c r="B591" i="1"/>
  <c r="F590" i="1"/>
  <c r="C590" i="1"/>
  <c r="B590" i="1"/>
  <c r="F589" i="1"/>
  <c r="C589" i="1"/>
  <c r="B589" i="1"/>
  <c r="F588" i="1"/>
  <c r="C588" i="1"/>
  <c r="B588" i="1"/>
  <c r="F587" i="1"/>
  <c r="C587" i="1"/>
  <c r="B587" i="1"/>
  <c r="F586" i="1"/>
  <c r="C586" i="1"/>
  <c r="B586" i="1"/>
  <c r="F585" i="1"/>
  <c r="C585" i="1"/>
  <c r="B585" i="1"/>
  <c r="F584" i="1"/>
  <c r="C584" i="1"/>
  <c r="B584" i="1"/>
  <c r="F583" i="1"/>
  <c r="C583" i="1"/>
  <c r="B583" i="1"/>
  <c r="F582" i="1"/>
  <c r="C582" i="1"/>
  <c r="B582" i="1"/>
  <c r="F581" i="1"/>
  <c r="C581" i="1"/>
  <c r="B581" i="1"/>
  <c r="F580" i="1"/>
  <c r="C580" i="1"/>
  <c r="B580" i="1"/>
  <c r="F579" i="1"/>
  <c r="C579" i="1"/>
  <c r="B579" i="1"/>
  <c r="F578" i="1"/>
  <c r="C578" i="1"/>
  <c r="B578" i="1"/>
  <c r="F577" i="1"/>
  <c r="C577" i="1"/>
  <c r="B577" i="1"/>
  <c r="F576" i="1"/>
  <c r="C576" i="1"/>
  <c r="B576" i="1"/>
  <c r="F575" i="1"/>
  <c r="C575" i="1"/>
  <c r="B575" i="1"/>
  <c r="F574" i="1"/>
  <c r="C574" i="1"/>
  <c r="B574" i="1"/>
  <c r="F573" i="1"/>
  <c r="C573" i="1"/>
  <c r="B573" i="1"/>
  <c r="F572" i="1"/>
  <c r="C572" i="1"/>
  <c r="B572" i="1"/>
  <c r="F571" i="1"/>
  <c r="C571" i="1"/>
  <c r="B571" i="1"/>
  <c r="F570" i="1"/>
  <c r="C570" i="1"/>
  <c r="B570" i="1"/>
  <c r="F569" i="1"/>
  <c r="C569" i="1"/>
  <c r="B569" i="1"/>
  <c r="F568" i="1"/>
  <c r="C568" i="1"/>
  <c r="B568" i="1"/>
  <c r="F567" i="1"/>
  <c r="C567" i="1"/>
  <c r="B567" i="1"/>
  <c r="F566" i="1"/>
  <c r="C566" i="1"/>
  <c r="B566" i="1"/>
  <c r="F565" i="1"/>
  <c r="C565" i="1"/>
  <c r="B565" i="1"/>
  <c r="F564" i="1"/>
  <c r="C564" i="1"/>
  <c r="B564" i="1"/>
  <c r="F563" i="1"/>
  <c r="C563" i="1"/>
  <c r="B563" i="1"/>
  <c r="F562" i="1"/>
  <c r="C562" i="1"/>
  <c r="B562" i="1"/>
  <c r="F561" i="1"/>
  <c r="C561" i="1"/>
  <c r="B561" i="1"/>
  <c r="F560" i="1"/>
  <c r="C560" i="1"/>
  <c r="B560" i="1"/>
  <c r="F559" i="1"/>
  <c r="C559" i="1"/>
  <c r="B559" i="1"/>
  <c r="F558" i="1"/>
  <c r="C558" i="1"/>
  <c r="B558" i="1"/>
  <c r="F557" i="1"/>
  <c r="C557" i="1"/>
  <c r="B557" i="1"/>
  <c r="F556" i="1"/>
  <c r="C556" i="1"/>
  <c r="B556" i="1"/>
  <c r="F555" i="1"/>
  <c r="C555" i="1"/>
  <c r="B555" i="1"/>
  <c r="F554" i="1"/>
  <c r="C554" i="1"/>
  <c r="B554" i="1"/>
  <c r="F553" i="1"/>
  <c r="C553" i="1"/>
  <c r="B553" i="1"/>
  <c r="F552" i="1"/>
  <c r="C552" i="1"/>
  <c r="B552" i="1"/>
  <c r="F551" i="1"/>
  <c r="C551" i="1"/>
  <c r="B551" i="1"/>
  <c r="F550" i="1"/>
  <c r="C550" i="1"/>
  <c r="B550" i="1"/>
  <c r="F549" i="1"/>
  <c r="C549" i="1"/>
  <c r="B549" i="1"/>
  <c r="F548" i="1"/>
  <c r="C548" i="1"/>
  <c r="B548" i="1"/>
  <c r="F547" i="1"/>
  <c r="C547" i="1"/>
  <c r="B547" i="1"/>
  <c r="F546" i="1"/>
  <c r="C546" i="1"/>
  <c r="B546" i="1"/>
  <c r="F545" i="1"/>
  <c r="C545" i="1"/>
  <c r="B545" i="1"/>
  <c r="F544" i="1"/>
  <c r="C544" i="1"/>
  <c r="B544" i="1"/>
  <c r="F543" i="1"/>
  <c r="C543" i="1"/>
  <c r="B543" i="1"/>
  <c r="F542" i="1"/>
  <c r="C542" i="1"/>
  <c r="B542" i="1"/>
  <c r="F541" i="1"/>
  <c r="C541" i="1"/>
  <c r="B541" i="1"/>
  <c r="F540" i="1"/>
  <c r="C540" i="1"/>
  <c r="B540" i="1"/>
  <c r="F539" i="1"/>
  <c r="C539" i="1"/>
  <c r="B539" i="1"/>
  <c r="F538" i="1"/>
  <c r="C538" i="1"/>
  <c r="B538" i="1"/>
  <c r="F537" i="1"/>
  <c r="C537" i="1"/>
  <c r="B537" i="1"/>
  <c r="F536" i="1"/>
  <c r="C536" i="1"/>
  <c r="B536" i="1"/>
  <c r="F535" i="1"/>
  <c r="C535" i="1"/>
  <c r="B535" i="1"/>
  <c r="F534" i="1"/>
  <c r="C534" i="1"/>
  <c r="B534" i="1"/>
  <c r="F533" i="1"/>
  <c r="C533" i="1"/>
  <c r="B533" i="1"/>
  <c r="F532" i="1"/>
  <c r="C532" i="1"/>
  <c r="B532" i="1"/>
  <c r="F531" i="1"/>
  <c r="C531" i="1"/>
  <c r="B531" i="1"/>
  <c r="F530" i="1"/>
  <c r="C530" i="1"/>
  <c r="B530" i="1"/>
  <c r="F529" i="1"/>
  <c r="C529" i="1"/>
  <c r="B529" i="1"/>
  <c r="F528" i="1"/>
  <c r="C528" i="1"/>
  <c r="B528" i="1"/>
  <c r="F527" i="1"/>
  <c r="C527" i="1"/>
  <c r="B527" i="1"/>
  <c r="F526" i="1"/>
  <c r="C526" i="1"/>
  <c r="B526" i="1"/>
  <c r="F525" i="1"/>
  <c r="C525" i="1"/>
  <c r="B525" i="1"/>
  <c r="F524" i="1"/>
  <c r="C524" i="1"/>
  <c r="B524" i="1"/>
  <c r="F523" i="1"/>
  <c r="C523" i="1"/>
  <c r="B523" i="1"/>
  <c r="F522" i="1"/>
  <c r="C522" i="1"/>
  <c r="B522" i="1"/>
  <c r="F521" i="1"/>
  <c r="C521" i="1"/>
  <c r="B521" i="1"/>
  <c r="F520" i="1"/>
  <c r="C520" i="1"/>
  <c r="B520" i="1"/>
  <c r="F519" i="1"/>
  <c r="C519" i="1"/>
  <c r="B519" i="1"/>
  <c r="F518" i="1"/>
  <c r="C518" i="1"/>
  <c r="B518" i="1"/>
  <c r="F517" i="1"/>
  <c r="C517" i="1"/>
  <c r="B517" i="1"/>
  <c r="F516" i="1"/>
  <c r="C516" i="1"/>
  <c r="B516" i="1"/>
  <c r="F515" i="1"/>
  <c r="C515" i="1"/>
  <c r="B515" i="1"/>
  <c r="F514" i="1"/>
  <c r="C514" i="1"/>
  <c r="B514" i="1"/>
  <c r="F513" i="1"/>
  <c r="C513" i="1"/>
  <c r="B513" i="1"/>
  <c r="F512" i="1"/>
  <c r="C512" i="1"/>
  <c r="B512" i="1"/>
  <c r="F511" i="1"/>
  <c r="C511" i="1"/>
  <c r="B511" i="1"/>
  <c r="F510" i="1"/>
  <c r="C510" i="1"/>
  <c r="B510" i="1"/>
  <c r="F509" i="1"/>
  <c r="C509" i="1"/>
  <c r="B509" i="1"/>
  <c r="F508" i="1"/>
  <c r="C508" i="1"/>
  <c r="B508" i="1"/>
  <c r="F507" i="1"/>
  <c r="C507" i="1"/>
  <c r="B507" i="1"/>
  <c r="F506" i="1"/>
  <c r="C506" i="1"/>
  <c r="B506" i="1"/>
  <c r="F505" i="1"/>
  <c r="C505" i="1"/>
  <c r="B505" i="1"/>
  <c r="F504" i="1"/>
  <c r="C504" i="1"/>
  <c r="B504" i="1"/>
  <c r="F503" i="1"/>
  <c r="C503" i="1"/>
  <c r="B503" i="1"/>
  <c r="F502" i="1"/>
  <c r="C502" i="1"/>
  <c r="B502" i="1"/>
  <c r="F501" i="1"/>
  <c r="C501" i="1"/>
  <c r="B501" i="1"/>
  <c r="F500" i="1"/>
  <c r="C500" i="1"/>
  <c r="B500" i="1"/>
  <c r="F499" i="1"/>
  <c r="C499" i="1"/>
  <c r="B499" i="1"/>
  <c r="F498" i="1"/>
  <c r="C498" i="1"/>
  <c r="B498" i="1"/>
  <c r="F497" i="1"/>
  <c r="C497" i="1"/>
  <c r="B497" i="1"/>
  <c r="F496" i="1"/>
  <c r="C496" i="1"/>
  <c r="B496" i="1"/>
  <c r="F495" i="1"/>
  <c r="C495" i="1"/>
  <c r="B495" i="1"/>
  <c r="F494" i="1"/>
  <c r="C494" i="1"/>
  <c r="B494" i="1"/>
  <c r="F493" i="1"/>
  <c r="C493" i="1"/>
  <c r="B493" i="1"/>
  <c r="F492" i="1"/>
  <c r="C492" i="1"/>
  <c r="B492" i="1"/>
  <c r="F491" i="1"/>
  <c r="C491" i="1"/>
  <c r="B491" i="1"/>
  <c r="F490" i="1"/>
  <c r="C490" i="1"/>
  <c r="B490" i="1"/>
  <c r="F489" i="1"/>
  <c r="C489" i="1"/>
  <c r="B489" i="1"/>
  <c r="F488" i="1"/>
  <c r="C488" i="1"/>
  <c r="B488" i="1"/>
  <c r="F487" i="1"/>
  <c r="C487" i="1"/>
  <c r="B487" i="1"/>
  <c r="F486" i="1"/>
  <c r="C486" i="1"/>
  <c r="B486" i="1"/>
  <c r="F485" i="1"/>
  <c r="C485" i="1"/>
  <c r="B485" i="1"/>
  <c r="F484" i="1"/>
  <c r="C484" i="1"/>
  <c r="B484" i="1"/>
  <c r="F483" i="1"/>
  <c r="C483" i="1"/>
  <c r="B483" i="1"/>
  <c r="F482" i="1"/>
  <c r="C482" i="1"/>
  <c r="B482" i="1"/>
  <c r="F481" i="1"/>
  <c r="C481" i="1"/>
  <c r="B481" i="1"/>
  <c r="F480" i="1"/>
  <c r="C480" i="1"/>
  <c r="B480" i="1"/>
  <c r="F479" i="1"/>
  <c r="C479" i="1"/>
  <c r="B479" i="1"/>
  <c r="F478" i="1"/>
  <c r="C478" i="1"/>
  <c r="B478" i="1"/>
  <c r="F477" i="1"/>
  <c r="C477" i="1"/>
  <c r="B477" i="1"/>
  <c r="F476" i="1"/>
  <c r="C476" i="1"/>
  <c r="B476" i="1"/>
  <c r="F475" i="1"/>
  <c r="C475" i="1"/>
  <c r="B475" i="1"/>
  <c r="F474" i="1"/>
  <c r="C474" i="1"/>
  <c r="B474" i="1"/>
  <c r="F473" i="1"/>
  <c r="C473" i="1"/>
  <c r="B473" i="1"/>
  <c r="F472" i="1"/>
  <c r="C472" i="1"/>
  <c r="B472" i="1"/>
  <c r="F471" i="1"/>
  <c r="C471" i="1"/>
  <c r="B471" i="1"/>
  <c r="F470" i="1"/>
  <c r="C470" i="1"/>
  <c r="B470" i="1"/>
  <c r="F469" i="1"/>
  <c r="C469" i="1"/>
  <c r="B469" i="1"/>
  <c r="F468" i="1"/>
  <c r="C468" i="1"/>
  <c r="B468" i="1"/>
  <c r="F467" i="1"/>
  <c r="C467" i="1"/>
  <c r="B467" i="1"/>
  <c r="F466" i="1"/>
  <c r="C466" i="1"/>
  <c r="B466" i="1"/>
  <c r="F465" i="1"/>
  <c r="C465" i="1"/>
  <c r="B465" i="1"/>
  <c r="F464" i="1"/>
  <c r="C464" i="1"/>
  <c r="B464" i="1"/>
  <c r="F463" i="1"/>
  <c r="C463" i="1"/>
  <c r="B463" i="1"/>
  <c r="F462" i="1"/>
  <c r="C462" i="1"/>
  <c r="B462" i="1"/>
  <c r="F461" i="1"/>
  <c r="C461" i="1"/>
  <c r="B461" i="1"/>
  <c r="F460" i="1"/>
  <c r="C460" i="1"/>
  <c r="B460" i="1"/>
  <c r="F459" i="1"/>
  <c r="C459" i="1"/>
  <c r="B459" i="1"/>
  <c r="F458" i="1"/>
  <c r="C458" i="1"/>
  <c r="B458" i="1"/>
  <c r="F457" i="1"/>
  <c r="C457" i="1"/>
  <c r="B457" i="1"/>
  <c r="F456" i="1"/>
  <c r="C456" i="1"/>
  <c r="B456" i="1"/>
  <c r="F455" i="1"/>
  <c r="C455" i="1"/>
  <c r="B455" i="1"/>
  <c r="F454" i="1"/>
  <c r="C454" i="1"/>
  <c r="B454" i="1"/>
  <c r="F453" i="1"/>
  <c r="C453" i="1"/>
  <c r="B453" i="1"/>
  <c r="F452" i="1"/>
  <c r="C452" i="1"/>
  <c r="B452" i="1"/>
  <c r="F451" i="1"/>
  <c r="C451" i="1"/>
  <c r="B451" i="1"/>
  <c r="F450" i="1"/>
  <c r="C450" i="1"/>
  <c r="B450" i="1"/>
  <c r="F449" i="1"/>
  <c r="C449" i="1"/>
  <c r="B449" i="1"/>
  <c r="F448" i="1"/>
  <c r="C448" i="1"/>
  <c r="B448" i="1"/>
  <c r="F447" i="1"/>
  <c r="C447" i="1"/>
  <c r="B447" i="1"/>
  <c r="F446" i="1"/>
  <c r="C446" i="1"/>
  <c r="B446" i="1"/>
  <c r="F445" i="1"/>
  <c r="C445" i="1"/>
  <c r="B445" i="1"/>
  <c r="F444" i="1"/>
  <c r="C444" i="1"/>
  <c r="B444" i="1"/>
  <c r="F443" i="1"/>
  <c r="C443" i="1"/>
  <c r="B443" i="1"/>
  <c r="F442" i="1"/>
  <c r="C442" i="1"/>
  <c r="B442" i="1"/>
  <c r="F441" i="1"/>
  <c r="C441" i="1"/>
  <c r="B441" i="1"/>
  <c r="F440" i="1"/>
  <c r="C440" i="1"/>
  <c r="B440" i="1"/>
  <c r="F439" i="1"/>
  <c r="C439" i="1"/>
  <c r="B439" i="1"/>
  <c r="F438" i="1"/>
  <c r="C438" i="1"/>
  <c r="B438" i="1"/>
  <c r="F437" i="1"/>
  <c r="C437" i="1"/>
  <c r="B437" i="1"/>
  <c r="F436" i="1"/>
  <c r="C436" i="1"/>
  <c r="B436" i="1"/>
  <c r="F435" i="1"/>
  <c r="C435" i="1"/>
  <c r="B435" i="1"/>
  <c r="F434" i="1"/>
  <c r="C434" i="1"/>
  <c r="B434" i="1"/>
  <c r="F433" i="1"/>
  <c r="C433" i="1"/>
  <c r="B433" i="1"/>
  <c r="F432" i="1"/>
  <c r="C432" i="1"/>
  <c r="B432" i="1"/>
  <c r="F431" i="1"/>
  <c r="C431" i="1"/>
  <c r="B431" i="1"/>
  <c r="F430" i="1"/>
  <c r="C430" i="1"/>
  <c r="B430" i="1"/>
  <c r="F429" i="1"/>
  <c r="C429" i="1"/>
  <c r="B429" i="1"/>
  <c r="F428" i="1"/>
  <c r="C428" i="1"/>
  <c r="B428" i="1"/>
  <c r="F427" i="1"/>
  <c r="C427" i="1"/>
  <c r="B427" i="1"/>
  <c r="F426" i="1"/>
  <c r="C426" i="1"/>
  <c r="B426" i="1"/>
  <c r="F425" i="1"/>
  <c r="C425" i="1"/>
  <c r="B425" i="1"/>
  <c r="F424" i="1"/>
  <c r="C424" i="1"/>
  <c r="B424" i="1"/>
  <c r="F423" i="1"/>
  <c r="C423" i="1"/>
  <c r="B423" i="1"/>
  <c r="F422" i="1"/>
  <c r="C422" i="1"/>
  <c r="B422" i="1"/>
  <c r="F421" i="1"/>
  <c r="C421" i="1"/>
  <c r="B421" i="1"/>
  <c r="F420" i="1"/>
  <c r="C420" i="1"/>
  <c r="B420" i="1"/>
  <c r="F419" i="1"/>
  <c r="C419" i="1"/>
  <c r="B419" i="1"/>
  <c r="F418" i="1"/>
  <c r="C418" i="1"/>
  <c r="B418" i="1"/>
  <c r="F417" i="1"/>
  <c r="C417" i="1"/>
  <c r="B417" i="1"/>
  <c r="F416" i="1"/>
  <c r="C416" i="1"/>
  <c r="B416" i="1"/>
  <c r="F415" i="1"/>
  <c r="C415" i="1"/>
  <c r="B415" i="1"/>
  <c r="F414" i="1"/>
  <c r="C414" i="1"/>
  <c r="B414" i="1"/>
  <c r="F413" i="1"/>
  <c r="C413" i="1"/>
  <c r="B413" i="1"/>
  <c r="F412" i="1"/>
  <c r="C412" i="1"/>
  <c r="B412" i="1"/>
  <c r="F411" i="1"/>
  <c r="C411" i="1"/>
  <c r="B411" i="1"/>
  <c r="F410" i="1"/>
  <c r="C410" i="1"/>
  <c r="B410" i="1"/>
  <c r="F409" i="1"/>
  <c r="C409" i="1"/>
  <c r="B409" i="1"/>
  <c r="F408" i="1"/>
  <c r="C408" i="1"/>
  <c r="B408" i="1"/>
  <c r="F407" i="1"/>
  <c r="C407" i="1"/>
  <c r="B407" i="1"/>
  <c r="F406" i="1"/>
  <c r="C406" i="1"/>
  <c r="B406" i="1"/>
  <c r="F405" i="1"/>
  <c r="C405" i="1"/>
  <c r="B405" i="1"/>
  <c r="F404" i="1"/>
  <c r="C404" i="1"/>
  <c r="B404" i="1"/>
  <c r="F403" i="1"/>
  <c r="C403" i="1"/>
  <c r="B403" i="1"/>
  <c r="F402" i="1"/>
  <c r="C402" i="1"/>
  <c r="B402" i="1"/>
  <c r="F401" i="1"/>
  <c r="C401" i="1"/>
  <c r="B401" i="1"/>
  <c r="F400" i="1"/>
  <c r="C400" i="1"/>
  <c r="B400" i="1"/>
  <c r="F399" i="1"/>
  <c r="C399" i="1"/>
  <c r="B399" i="1"/>
  <c r="F398" i="1"/>
  <c r="C398" i="1"/>
  <c r="B398" i="1"/>
  <c r="F397" i="1"/>
  <c r="C397" i="1"/>
  <c r="B397" i="1"/>
  <c r="F396" i="1"/>
  <c r="C396" i="1"/>
  <c r="B396" i="1"/>
  <c r="F395" i="1"/>
  <c r="C395" i="1"/>
  <c r="B395" i="1"/>
  <c r="F394" i="1"/>
  <c r="C394" i="1"/>
  <c r="B394" i="1"/>
  <c r="F393" i="1"/>
  <c r="C393" i="1"/>
  <c r="B393" i="1"/>
  <c r="F392" i="1"/>
  <c r="C392" i="1"/>
  <c r="B392" i="1"/>
  <c r="F391" i="1"/>
  <c r="C391" i="1"/>
  <c r="B391" i="1"/>
  <c r="F390" i="1"/>
  <c r="C390" i="1"/>
  <c r="B390" i="1"/>
  <c r="F389" i="1"/>
  <c r="C389" i="1"/>
  <c r="B389" i="1"/>
  <c r="F388" i="1"/>
  <c r="C388" i="1"/>
  <c r="B388" i="1"/>
  <c r="F387" i="1"/>
  <c r="C387" i="1"/>
  <c r="B387" i="1"/>
  <c r="F386" i="1"/>
  <c r="C386" i="1"/>
  <c r="B386" i="1"/>
  <c r="F385" i="1"/>
  <c r="C385" i="1"/>
  <c r="B385" i="1"/>
  <c r="F384" i="1"/>
  <c r="C384" i="1"/>
  <c r="B384" i="1"/>
  <c r="F383" i="1"/>
  <c r="C383" i="1"/>
  <c r="B383" i="1"/>
  <c r="F382" i="1"/>
  <c r="C382" i="1"/>
  <c r="B382" i="1"/>
  <c r="F381" i="1"/>
  <c r="C381" i="1"/>
  <c r="B381" i="1"/>
  <c r="F380" i="1"/>
  <c r="C380" i="1"/>
  <c r="B380" i="1"/>
  <c r="F379" i="1"/>
  <c r="C379" i="1"/>
  <c r="B379" i="1"/>
  <c r="F378" i="1"/>
  <c r="C378" i="1"/>
  <c r="B378" i="1"/>
  <c r="F377" i="1"/>
  <c r="C377" i="1"/>
  <c r="B377" i="1"/>
  <c r="F376" i="1"/>
  <c r="C376" i="1"/>
  <c r="B376" i="1"/>
  <c r="F375" i="1"/>
  <c r="C375" i="1"/>
  <c r="B375" i="1"/>
  <c r="F374" i="1"/>
  <c r="C374" i="1"/>
  <c r="B374" i="1"/>
  <c r="F373" i="1"/>
  <c r="C373" i="1"/>
  <c r="B373" i="1"/>
  <c r="F372" i="1"/>
  <c r="C372" i="1"/>
  <c r="B372" i="1"/>
  <c r="F371" i="1"/>
  <c r="C371" i="1"/>
  <c r="B371" i="1"/>
  <c r="F370" i="1"/>
  <c r="C370" i="1"/>
  <c r="B370" i="1"/>
  <c r="F369" i="1"/>
  <c r="C369" i="1"/>
  <c r="B369" i="1"/>
  <c r="F368" i="1"/>
  <c r="C368" i="1"/>
  <c r="B368" i="1"/>
  <c r="F367" i="1"/>
  <c r="C367" i="1"/>
  <c r="B367" i="1"/>
  <c r="F366" i="1"/>
  <c r="C366" i="1"/>
  <c r="B366" i="1"/>
  <c r="F365" i="1"/>
  <c r="C365" i="1"/>
  <c r="B365" i="1"/>
  <c r="F364" i="1"/>
  <c r="C364" i="1"/>
  <c r="B364" i="1"/>
  <c r="F363" i="1"/>
  <c r="C363" i="1"/>
  <c r="B363" i="1"/>
  <c r="F362" i="1"/>
  <c r="C362" i="1"/>
  <c r="B362" i="1"/>
  <c r="F361" i="1"/>
  <c r="C361" i="1"/>
  <c r="B361" i="1"/>
  <c r="F360" i="1"/>
  <c r="C360" i="1"/>
  <c r="B360" i="1"/>
  <c r="F359" i="1"/>
  <c r="C359" i="1"/>
  <c r="B359" i="1"/>
  <c r="F358" i="1"/>
  <c r="C358" i="1"/>
  <c r="B358" i="1"/>
  <c r="F357" i="1"/>
  <c r="C357" i="1"/>
  <c r="B357" i="1"/>
  <c r="F356" i="1"/>
  <c r="C356" i="1"/>
  <c r="B356" i="1"/>
  <c r="F355" i="1"/>
  <c r="C355" i="1"/>
  <c r="B355" i="1"/>
  <c r="F354" i="1"/>
  <c r="C354" i="1"/>
  <c r="B354" i="1"/>
  <c r="F353" i="1"/>
  <c r="C353" i="1"/>
  <c r="B353" i="1"/>
  <c r="F352" i="1"/>
  <c r="C352" i="1"/>
  <c r="B352" i="1"/>
  <c r="F351" i="1"/>
  <c r="C351" i="1"/>
  <c r="B351" i="1"/>
  <c r="F350" i="1"/>
  <c r="C350" i="1"/>
  <c r="B350" i="1"/>
  <c r="F349" i="1"/>
  <c r="C349" i="1"/>
  <c r="B349" i="1"/>
  <c r="F348" i="1"/>
  <c r="C348" i="1"/>
  <c r="B348" i="1"/>
  <c r="F347" i="1"/>
  <c r="C347" i="1"/>
  <c r="B347" i="1"/>
  <c r="F346" i="1"/>
  <c r="C346" i="1"/>
  <c r="B346" i="1"/>
  <c r="F345" i="1"/>
  <c r="C345" i="1"/>
  <c r="B345" i="1"/>
  <c r="F344" i="1"/>
  <c r="C344" i="1"/>
  <c r="B344" i="1"/>
  <c r="F343" i="1"/>
  <c r="C343" i="1"/>
  <c r="B343" i="1"/>
  <c r="F342" i="1"/>
  <c r="C342" i="1"/>
  <c r="B342" i="1"/>
  <c r="F341" i="1"/>
  <c r="C341" i="1"/>
  <c r="B341" i="1"/>
  <c r="F340" i="1"/>
  <c r="C340" i="1"/>
  <c r="B340" i="1"/>
  <c r="F339" i="1"/>
  <c r="C339" i="1"/>
  <c r="B339" i="1"/>
  <c r="F338" i="1"/>
  <c r="C338" i="1"/>
  <c r="B338" i="1"/>
  <c r="F337" i="1"/>
  <c r="C337" i="1"/>
  <c r="B337" i="1"/>
  <c r="F336" i="1"/>
  <c r="C336" i="1"/>
  <c r="B336" i="1"/>
  <c r="F335" i="1"/>
  <c r="C335" i="1"/>
  <c r="B335" i="1"/>
  <c r="F334" i="1"/>
  <c r="C334" i="1"/>
  <c r="B334" i="1"/>
  <c r="F333" i="1"/>
  <c r="C333" i="1"/>
  <c r="B333" i="1"/>
  <c r="F332" i="1"/>
  <c r="C332" i="1"/>
  <c r="B332" i="1"/>
  <c r="F331" i="1"/>
  <c r="C331" i="1"/>
  <c r="B331" i="1"/>
  <c r="F330" i="1"/>
  <c r="C330" i="1"/>
  <c r="B330" i="1"/>
  <c r="F329" i="1"/>
  <c r="C329" i="1"/>
  <c r="B329" i="1"/>
  <c r="F328" i="1"/>
  <c r="C328" i="1"/>
  <c r="B328" i="1"/>
  <c r="F327" i="1"/>
  <c r="C327" i="1"/>
  <c r="B327" i="1"/>
  <c r="F326" i="1"/>
  <c r="C326" i="1"/>
  <c r="B326" i="1"/>
  <c r="F325" i="1"/>
  <c r="C325" i="1"/>
  <c r="B325" i="1"/>
  <c r="F324" i="1"/>
  <c r="C324" i="1"/>
  <c r="B324" i="1"/>
  <c r="F323" i="1"/>
  <c r="C323" i="1"/>
  <c r="B323" i="1"/>
  <c r="F322" i="1"/>
  <c r="C322" i="1"/>
  <c r="B322" i="1"/>
  <c r="F321" i="1"/>
  <c r="C321" i="1"/>
  <c r="B321" i="1"/>
  <c r="F320" i="1"/>
  <c r="C320" i="1"/>
  <c r="B320" i="1"/>
  <c r="F319" i="1"/>
  <c r="C319" i="1"/>
  <c r="B319" i="1"/>
  <c r="F318" i="1"/>
  <c r="C318" i="1"/>
  <c r="B318" i="1"/>
  <c r="F317" i="1"/>
  <c r="C317" i="1"/>
  <c r="B317" i="1"/>
  <c r="F316" i="1"/>
  <c r="C316" i="1"/>
  <c r="B316" i="1"/>
  <c r="F315" i="1"/>
  <c r="C315" i="1"/>
  <c r="B315" i="1"/>
  <c r="F314" i="1"/>
  <c r="C314" i="1"/>
  <c r="B314" i="1"/>
  <c r="F313" i="1"/>
  <c r="C313" i="1"/>
  <c r="B313" i="1"/>
  <c r="F312" i="1"/>
  <c r="C312" i="1"/>
  <c r="B312" i="1"/>
  <c r="F311" i="1"/>
  <c r="C311" i="1"/>
  <c r="B311" i="1"/>
  <c r="F310" i="1"/>
  <c r="C310" i="1"/>
  <c r="B310" i="1"/>
  <c r="F309" i="1"/>
  <c r="C309" i="1"/>
  <c r="B309" i="1"/>
  <c r="F308" i="1"/>
  <c r="C308" i="1"/>
  <c r="B308" i="1"/>
  <c r="F307" i="1"/>
  <c r="C307" i="1"/>
  <c r="B307" i="1"/>
  <c r="F306" i="1"/>
  <c r="C306" i="1"/>
  <c r="B306" i="1"/>
  <c r="F305" i="1"/>
  <c r="C305" i="1"/>
  <c r="B305" i="1"/>
  <c r="F304" i="1"/>
  <c r="C304" i="1"/>
  <c r="B304" i="1"/>
  <c r="F303" i="1"/>
  <c r="C303" i="1"/>
  <c r="B303" i="1"/>
  <c r="F302" i="1"/>
  <c r="C302" i="1"/>
  <c r="B302" i="1"/>
  <c r="F301" i="1"/>
  <c r="C301" i="1"/>
  <c r="B301" i="1"/>
  <c r="F300" i="1"/>
  <c r="C300" i="1"/>
  <c r="B300" i="1"/>
  <c r="F299" i="1"/>
  <c r="C299" i="1"/>
  <c r="B299" i="1"/>
  <c r="F298" i="1"/>
  <c r="C298" i="1"/>
  <c r="B298" i="1"/>
  <c r="F297" i="1"/>
  <c r="C297" i="1"/>
  <c r="B297" i="1"/>
  <c r="F296" i="1"/>
  <c r="C296" i="1"/>
  <c r="B296" i="1"/>
  <c r="F295" i="1"/>
  <c r="C295" i="1"/>
  <c r="B295" i="1"/>
  <c r="F294" i="1"/>
  <c r="C294" i="1"/>
  <c r="B294" i="1"/>
  <c r="F293" i="1"/>
  <c r="C293" i="1"/>
  <c r="B293" i="1"/>
  <c r="F292" i="1"/>
  <c r="C292" i="1"/>
  <c r="B292" i="1"/>
  <c r="F291" i="1"/>
  <c r="C291" i="1"/>
  <c r="B291" i="1"/>
  <c r="F290" i="1"/>
  <c r="C290" i="1"/>
  <c r="B290" i="1"/>
  <c r="F289" i="1"/>
  <c r="C289" i="1"/>
  <c r="B289" i="1"/>
  <c r="F288" i="1"/>
  <c r="C288" i="1"/>
  <c r="B288" i="1"/>
  <c r="F287" i="1"/>
  <c r="C287" i="1"/>
  <c r="B287" i="1"/>
  <c r="F286" i="1"/>
  <c r="C286" i="1"/>
  <c r="B286" i="1"/>
  <c r="F285" i="1"/>
  <c r="C285" i="1"/>
  <c r="B285" i="1"/>
  <c r="F284" i="1"/>
  <c r="C284" i="1"/>
  <c r="B284" i="1"/>
  <c r="F283" i="1"/>
  <c r="C283" i="1"/>
  <c r="B283" i="1"/>
  <c r="F282" i="1"/>
  <c r="C282" i="1"/>
  <c r="B282" i="1"/>
  <c r="F281" i="1"/>
  <c r="C281" i="1"/>
  <c r="B281" i="1"/>
  <c r="F280" i="1"/>
  <c r="C280" i="1"/>
  <c r="B280" i="1"/>
  <c r="F279" i="1"/>
  <c r="C279" i="1"/>
  <c r="B279" i="1"/>
  <c r="F278" i="1"/>
  <c r="C278" i="1"/>
  <c r="B278" i="1"/>
  <c r="F277" i="1"/>
  <c r="C277" i="1"/>
  <c r="B277" i="1"/>
  <c r="F276" i="1"/>
  <c r="C276" i="1"/>
  <c r="B276" i="1"/>
  <c r="F275" i="1"/>
  <c r="C275" i="1"/>
  <c r="B275" i="1"/>
  <c r="F274" i="1"/>
  <c r="C274" i="1"/>
  <c r="B274" i="1"/>
  <c r="F273" i="1"/>
  <c r="C273" i="1"/>
  <c r="B273" i="1"/>
  <c r="F272" i="1"/>
  <c r="C272" i="1"/>
  <c r="B272" i="1"/>
  <c r="F271" i="1"/>
  <c r="C271" i="1"/>
  <c r="B271" i="1"/>
  <c r="F270" i="1"/>
  <c r="C270" i="1"/>
  <c r="B270" i="1"/>
  <c r="F269" i="1"/>
  <c r="C269" i="1"/>
  <c r="B269" i="1"/>
  <c r="F268" i="1"/>
  <c r="C268" i="1"/>
  <c r="B268" i="1"/>
  <c r="F267" i="1"/>
  <c r="C267" i="1"/>
  <c r="B267" i="1"/>
  <c r="F266" i="1"/>
  <c r="C266" i="1"/>
  <c r="B266" i="1"/>
  <c r="F265" i="1"/>
  <c r="C265" i="1"/>
  <c r="B265" i="1"/>
  <c r="F264" i="1"/>
  <c r="C264" i="1"/>
  <c r="B264" i="1"/>
  <c r="F263" i="1"/>
  <c r="C263" i="1"/>
  <c r="B263" i="1"/>
  <c r="F262" i="1"/>
  <c r="C262" i="1"/>
  <c r="B262" i="1"/>
  <c r="F261" i="1"/>
  <c r="C261" i="1"/>
  <c r="B261" i="1"/>
  <c r="F260" i="1"/>
  <c r="C260" i="1"/>
  <c r="B260" i="1"/>
  <c r="F259" i="1"/>
  <c r="C259" i="1"/>
  <c r="B259" i="1"/>
  <c r="F258" i="1"/>
  <c r="C258" i="1"/>
  <c r="B258" i="1"/>
  <c r="F257" i="1"/>
  <c r="C257" i="1"/>
  <c r="B257" i="1"/>
  <c r="F256" i="1"/>
  <c r="C256" i="1"/>
  <c r="B256" i="1"/>
  <c r="F255" i="1"/>
  <c r="C255" i="1"/>
  <c r="B255" i="1"/>
  <c r="F254" i="1"/>
  <c r="C254" i="1"/>
  <c r="B254" i="1"/>
  <c r="F253" i="1"/>
  <c r="C253" i="1"/>
  <c r="B253" i="1"/>
  <c r="F252" i="1"/>
  <c r="C252" i="1"/>
  <c r="B252" i="1"/>
  <c r="F251" i="1"/>
  <c r="C251" i="1"/>
  <c r="B251" i="1"/>
  <c r="F250" i="1"/>
  <c r="C250" i="1"/>
  <c r="B250" i="1"/>
  <c r="F249" i="1"/>
  <c r="C249" i="1"/>
  <c r="B249" i="1"/>
  <c r="F248" i="1"/>
  <c r="C248" i="1"/>
  <c r="B248" i="1"/>
  <c r="F247" i="1"/>
  <c r="C247" i="1"/>
  <c r="B247" i="1"/>
  <c r="F246" i="1"/>
  <c r="C246" i="1"/>
  <c r="B246" i="1"/>
  <c r="F245" i="1"/>
  <c r="C245" i="1"/>
  <c r="B245" i="1"/>
  <c r="F244" i="1"/>
  <c r="C244" i="1"/>
  <c r="B244" i="1"/>
  <c r="F243" i="1"/>
  <c r="C243" i="1"/>
  <c r="B243" i="1"/>
  <c r="F242" i="1"/>
  <c r="C242" i="1"/>
  <c r="B242" i="1"/>
  <c r="F241" i="1"/>
  <c r="C241" i="1"/>
  <c r="B241" i="1"/>
  <c r="F240" i="1"/>
  <c r="C240" i="1"/>
  <c r="B240" i="1"/>
  <c r="F239" i="1"/>
  <c r="C239" i="1"/>
  <c r="B239" i="1"/>
  <c r="F238" i="1"/>
  <c r="C238" i="1"/>
  <c r="B238" i="1"/>
  <c r="F237" i="1"/>
  <c r="C237" i="1"/>
  <c r="B237" i="1"/>
  <c r="F236" i="1"/>
  <c r="C236" i="1"/>
  <c r="B236" i="1"/>
  <c r="F235" i="1"/>
  <c r="C235" i="1"/>
  <c r="B235" i="1"/>
  <c r="F234" i="1"/>
  <c r="C234" i="1"/>
  <c r="B234" i="1"/>
  <c r="F233" i="1"/>
  <c r="C233" i="1"/>
  <c r="B233" i="1"/>
  <c r="F232" i="1"/>
  <c r="C232" i="1"/>
  <c r="B232" i="1"/>
  <c r="F231" i="1"/>
  <c r="C231" i="1"/>
  <c r="B231" i="1"/>
  <c r="F230" i="1"/>
  <c r="C230" i="1"/>
  <c r="B230" i="1"/>
  <c r="F229" i="1"/>
  <c r="C229" i="1"/>
  <c r="B229" i="1"/>
  <c r="F228" i="1"/>
  <c r="C228" i="1"/>
  <c r="B228" i="1"/>
  <c r="F227" i="1"/>
  <c r="C227" i="1"/>
  <c r="B227" i="1"/>
  <c r="F226" i="1"/>
  <c r="C226" i="1"/>
  <c r="B226" i="1"/>
  <c r="F225" i="1"/>
  <c r="C225" i="1"/>
  <c r="B225" i="1"/>
  <c r="F224" i="1"/>
  <c r="C224" i="1"/>
  <c r="B224" i="1"/>
  <c r="F223" i="1"/>
  <c r="C223" i="1"/>
  <c r="B223" i="1"/>
  <c r="F222" i="1"/>
  <c r="C222" i="1"/>
  <c r="B222" i="1"/>
  <c r="F221" i="1"/>
  <c r="C221" i="1"/>
  <c r="B221" i="1"/>
  <c r="F220" i="1"/>
  <c r="C220" i="1"/>
  <c r="B220" i="1"/>
  <c r="F219" i="1"/>
  <c r="C219" i="1"/>
  <c r="B219" i="1"/>
  <c r="F218" i="1"/>
  <c r="C218" i="1"/>
  <c r="B218" i="1"/>
  <c r="F217" i="1"/>
  <c r="C217" i="1"/>
  <c r="B217" i="1"/>
  <c r="F216" i="1"/>
  <c r="C216" i="1"/>
  <c r="B216" i="1"/>
  <c r="F215" i="1"/>
  <c r="C215" i="1"/>
  <c r="B215" i="1"/>
  <c r="F214" i="1"/>
  <c r="C214" i="1"/>
  <c r="B214" i="1"/>
  <c r="F213" i="1"/>
  <c r="C213" i="1"/>
  <c r="B213" i="1"/>
  <c r="F212" i="1"/>
  <c r="C212" i="1"/>
  <c r="B212" i="1"/>
  <c r="F211" i="1"/>
  <c r="C211" i="1"/>
  <c r="B211" i="1"/>
  <c r="F210" i="1"/>
  <c r="C210" i="1"/>
  <c r="B210" i="1"/>
  <c r="F209" i="1"/>
  <c r="C209" i="1"/>
  <c r="B209" i="1"/>
  <c r="F208" i="1"/>
  <c r="C208" i="1"/>
  <c r="B208" i="1"/>
  <c r="F207" i="1"/>
  <c r="C207" i="1"/>
  <c r="B207" i="1"/>
  <c r="F206" i="1"/>
  <c r="C206" i="1"/>
  <c r="B206" i="1"/>
  <c r="F205" i="1"/>
  <c r="C205" i="1"/>
  <c r="B205" i="1"/>
  <c r="F204" i="1"/>
  <c r="C204" i="1"/>
  <c r="B204" i="1"/>
  <c r="F203" i="1"/>
  <c r="C203" i="1"/>
  <c r="B203" i="1"/>
  <c r="F202" i="1"/>
  <c r="C202" i="1"/>
  <c r="B202" i="1"/>
  <c r="F201" i="1"/>
  <c r="C201" i="1"/>
  <c r="B201" i="1"/>
  <c r="F200" i="1"/>
  <c r="C200" i="1"/>
  <c r="B200" i="1"/>
  <c r="F199" i="1"/>
  <c r="C199" i="1"/>
  <c r="B199" i="1"/>
  <c r="F198" i="1"/>
  <c r="C198" i="1"/>
  <c r="B198" i="1"/>
  <c r="F197" i="1"/>
  <c r="C197" i="1"/>
  <c r="B197" i="1"/>
  <c r="F196" i="1"/>
  <c r="C196" i="1"/>
  <c r="B196" i="1"/>
  <c r="F195" i="1"/>
  <c r="C195" i="1"/>
  <c r="B195" i="1"/>
  <c r="F194" i="1"/>
  <c r="C194" i="1"/>
  <c r="B194" i="1"/>
  <c r="F193" i="1"/>
  <c r="C193" i="1"/>
  <c r="B193" i="1"/>
  <c r="F192" i="1"/>
  <c r="C192" i="1"/>
  <c r="B192" i="1"/>
  <c r="F191" i="1"/>
  <c r="C191" i="1"/>
  <c r="B191" i="1"/>
  <c r="F190" i="1"/>
  <c r="C190" i="1"/>
  <c r="B190" i="1"/>
  <c r="F189" i="1"/>
  <c r="C189" i="1"/>
  <c r="B189" i="1"/>
  <c r="F188" i="1"/>
  <c r="C188" i="1"/>
  <c r="B188" i="1"/>
  <c r="F187" i="1"/>
  <c r="C187" i="1"/>
  <c r="B187" i="1"/>
  <c r="F186" i="1"/>
  <c r="C186" i="1"/>
  <c r="B186" i="1"/>
  <c r="F185" i="1"/>
  <c r="C185" i="1"/>
  <c r="B185" i="1"/>
  <c r="F184" i="1"/>
  <c r="C184" i="1"/>
  <c r="B184" i="1"/>
  <c r="F183" i="1"/>
  <c r="C183" i="1"/>
  <c r="B183" i="1"/>
  <c r="F182" i="1"/>
  <c r="C182" i="1"/>
  <c r="B182" i="1"/>
  <c r="F181" i="1"/>
  <c r="C181" i="1"/>
  <c r="B181" i="1"/>
  <c r="F180" i="1"/>
  <c r="C180" i="1"/>
  <c r="B180" i="1"/>
  <c r="F179" i="1"/>
  <c r="C179" i="1"/>
  <c r="B179" i="1"/>
  <c r="F178" i="1"/>
  <c r="C178" i="1"/>
  <c r="B178" i="1"/>
  <c r="F177" i="1"/>
  <c r="C177" i="1"/>
  <c r="B177" i="1"/>
  <c r="F176" i="1"/>
  <c r="C176" i="1"/>
  <c r="B176" i="1"/>
  <c r="F175" i="1"/>
  <c r="C175" i="1"/>
  <c r="B175" i="1"/>
  <c r="F174" i="1"/>
  <c r="C174" i="1"/>
  <c r="B174" i="1"/>
  <c r="F173" i="1"/>
  <c r="C173" i="1"/>
  <c r="B173" i="1"/>
  <c r="F172" i="1"/>
  <c r="C172" i="1"/>
  <c r="B172" i="1"/>
  <c r="F171" i="1"/>
  <c r="C171" i="1"/>
  <c r="B171" i="1"/>
  <c r="F170" i="1"/>
  <c r="C170" i="1"/>
  <c r="B170" i="1"/>
  <c r="F169" i="1"/>
  <c r="C169" i="1"/>
  <c r="B169" i="1"/>
  <c r="F168" i="1"/>
  <c r="C168" i="1"/>
  <c r="B168" i="1"/>
  <c r="F167" i="1"/>
  <c r="C167" i="1"/>
  <c r="B167" i="1"/>
  <c r="F166" i="1"/>
  <c r="C166" i="1"/>
  <c r="B166" i="1"/>
  <c r="F165" i="1"/>
  <c r="C165" i="1"/>
  <c r="B165" i="1"/>
  <c r="F164" i="1"/>
  <c r="C164" i="1"/>
  <c r="B164" i="1"/>
  <c r="F163" i="1"/>
  <c r="C163" i="1"/>
  <c r="B163" i="1"/>
  <c r="F162" i="1"/>
  <c r="C162" i="1"/>
  <c r="B162" i="1"/>
  <c r="F161" i="1"/>
  <c r="C161" i="1"/>
  <c r="B161" i="1"/>
  <c r="F160" i="1"/>
  <c r="C160" i="1"/>
  <c r="B160" i="1"/>
  <c r="F159" i="1"/>
  <c r="C159" i="1"/>
  <c r="B159" i="1"/>
  <c r="F158" i="1"/>
  <c r="C158" i="1"/>
  <c r="B158" i="1"/>
  <c r="F157" i="1"/>
  <c r="C157" i="1"/>
  <c r="B157" i="1"/>
  <c r="F156" i="1"/>
  <c r="C156" i="1"/>
  <c r="B156" i="1"/>
  <c r="F155" i="1"/>
  <c r="C155" i="1"/>
  <c r="B155" i="1"/>
  <c r="F154" i="1"/>
  <c r="C154" i="1"/>
  <c r="B154" i="1"/>
  <c r="F153" i="1"/>
  <c r="C153" i="1"/>
  <c r="B153" i="1"/>
  <c r="F152" i="1"/>
  <c r="C152" i="1"/>
  <c r="B152" i="1"/>
  <c r="F151" i="1"/>
  <c r="C151" i="1"/>
  <c r="B151" i="1"/>
  <c r="F150" i="1"/>
  <c r="C150" i="1"/>
  <c r="B150" i="1"/>
  <c r="F149" i="1"/>
  <c r="C149" i="1"/>
  <c r="B149" i="1"/>
  <c r="F148" i="1"/>
  <c r="C148" i="1"/>
  <c r="B148" i="1"/>
  <c r="F147" i="1"/>
  <c r="C147" i="1"/>
  <c r="B147" i="1"/>
  <c r="F146" i="1"/>
  <c r="C146" i="1"/>
  <c r="B146" i="1"/>
  <c r="F145" i="1"/>
  <c r="C145" i="1"/>
  <c r="B145" i="1"/>
  <c r="F144" i="1"/>
  <c r="C144" i="1"/>
  <c r="B144" i="1"/>
  <c r="F143" i="1"/>
  <c r="C143" i="1"/>
  <c r="B143" i="1"/>
  <c r="F142" i="1"/>
  <c r="C142" i="1"/>
  <c r="B142" i="1"/>
  <c r="F141" i="1"/>
  <c r="C141" i="1"/>
  <c r="B141" i="1"/>
  <c r="F140" i="1"/>
  <c r="C140" i="1"/>
  <c r="B140" i="1"/>
  <c r="F139" i="1"/>
  <c r="C139" i="1"/>
  <c r="B139" i="1"/>
  <c r="F138" i="1"/>
  <c r="C138" i="1"/>
  <c r="B138" i="1"/>
  <c r="F137" i="1"/>
  <c r="C137" i="1"/>
  <c r="B137" i="1"/>
  <c r="F136" i="1"/>
  <c r="C136" i="1"/>
  <c r="B136" i="1"/>
  <c r="F135" i="1"/>
  <c r="C135" i="1"/>
  <c r="B135" i="1"/>
  <c r="F134" i="1"/>
  <c r="C134" i="1"/>
  <c r="B134" i="1"/>
  <c r="F133" i="1"/>
  <c r="C133" i="1"/>
  <c r="B133" i="1"/>
  <c r="F132" i="1"/>
  <c r="C132" i="1"/>
  <c r="B132" i="1"/>
  <c r="F131" i="1"/>
  <c r="C131" i="1"/>
  <c r="B131" i="1"/>
  <c r="F130" i="1"/>
  <c r="C130" i="1"/>
  <c r="B130" i="1"/>
  <c r="F129" i="1"/>
  <c r="C129" i="1"/>
  <c r="B129" i="1"/>
  <c r="F128" i="1"/>
  <c r="C128" i="1"/>
  <c r="B128" i="1"/>
  <c r="F127" i="1"/>
  <c r="C127" i="1"/>
  <c r="B127" i="1"/>
  <c r="F126" i="1"/>
  <c r="C126" i="1"/>
  <c r="B126" i="1"/>
  <c r="F125" i="1"/>
  <c r="C125" i="1"/>
  <c r="B125" i="1"/>
  <c r="F124" i="1"/>
  <c r="C124" i="1"/>
  <c r="B124" i="1"/>
  <c r="F123" i="1"/>
  <c r="C123" i="1"/>
  <c r="B123" i="1"/>
  <c r="F122" i="1"/>
  <c r="C122" i="1"/>
  <c r="B122" i="1"/>
  <c r="F121" i="1"/>
  <c r="C121" i="1"/>
  <c r="B121" i="1"/>
  <c r="F120" i="1"/>
  <c r="C120" i="1"/>
  <c r="B120" i="1"/>
  <c r="F119" i="1"/>
  <c r="C119" i="1"/>
  <c r="B119" i="1"/>
  <c r="F118" i="1"/>
  <c r="C118" i="1"/>
  <c r="B118" i="1"/>
  <c r="F117" i="1"/>
  <c r="C117" i="1"/>
  <c r="B117" i="1"/>
  <c r="F116" i="1"/>
  <c r="C116" i="1"/>
  <c r="B116" i="1"/>
  <c r="F115" i="1"/>
  <c r="C115" i="1"/>
  <c r="B115" i="1"/>
  <c r="F114" i="1"/>
  <c r="C114" i="1"/>
  <c r="B114" i="1"/>
  <c r="F113" i="1"/>
  <c r="C113" i="1"/>
  <c r="B113" i="1"/>
  <c r="F112" i="1"/>
  <c r="C112" i="1"/>
  <c r="B112" i="1"/>
  <c r="F111" i="1"/>
  <c r="C111" i="1"/>
  <c r="B111" i="1"/>
  <c r="F110" i="1"/>
  <c r="C110" i="1"/>
  <c r="B110" i="1"/>
  <c r="F109" i="1"/>
  <c r="C109" i="1"/>
  <c r="B109" i="1"/>
  <c r="F108" i="1"/>
  <c r="C108" i="1"/>
  <c r="B108" i="1"/>
  <c r="F107" i="1"/>
  <c r="C107" i="1"/>
  <c r="B107" i="1"/>
  <c r="F106" i="1"/>
  <c r="C106" i="1"/>
  <c r="B106" i="1"/>
  <c r="F105" i="1"/>
  <c r="C105" i="1"/>
  <c r="B105" i="1"/>
  <c r="F104" i="1"/>
  <c r="C104" i="1"/>
  <c r="B104" i="1"/>
  <c r="F103" i="1"/>
  <c r="C103" i="1"/>
  <c r="B103" i="1"/>
  <c r="F102" i="1"/>
  <c r="C102" i="1"/>
  <c r="B102" i="1"/>
  <c r="F101" i="1"/>
  <c r="C101" i="1"/>
  <c r="B101" i="1"/>
  <c r="F100" i="1"/>
  <c r="C100" i="1"/>
  <c r="B100" i="1"/>
  <c r="F99" i="1"/>
  <c r="C99" i="1"/>
  <c r="B99" i="1"/>
  <c r="F98" i="1"/>
  <c r="C98" i="1"/>
  <c r="B98" i="1"/>
  <c r="F97" i="1"/>
  <c r="C97" i="1"/>
  <c r="B97" i="1"/>
  <c r="F96" i="1"/>
  <c r="C96" i="1"/>
  <c r="B96" i="1"/>
  <c r="F95" i="1"/>
  <c r="C95" i="1"/>
  <c r="B95" i="1"/>
  <c r="F94" i="1"/>
  <c r="C94" i="1"/>
  <c r="B94" i="1"/>
  <c r="F93" i="1"/>
  <c r="C93" i="1"/>
  <c r="B93" i="1"/>
  <c r="F92" i="1"/>
  <c r="C92" i="1"/>
  <c r="B92" i="1"/>
  <c r="F91" i="1"/>
  <c r="C91" i="1"/>
  <c r="B91" i="1"/>
  <c r="F90" i="1"/>
  <c r="C90" i="1"/>
  <c r="B90" i="1"/>
  <c r="F89" i="1"/>
  <c r="C89" i="1"/>
  <c r="B89" i="1"/>
  <c r="F88" i="1"/>
  <c r="C88" i="1"/>
  <c r="B88" i="1"/>
  <c r="F87" i="1"/>
  <c r="C87" i="1"/>
  <c r="B87" i="1"/>
  <c r="F86" i="1"/>
  <c r="C86" i="1"/>
  <c r="B86" i="1"/>
  <c r="F85" i="1"/>
  <c r="C85" i="1"/>
  <c r="B85" i="1"/>
  <c r="F84" i="1"/>
  <c r="C84" i="1"/>
  <c r="B84" i="1"/>
  <c r="F83" i="1"/>
  <c r="C83" i="1"/>
  <c r="B83" i="1"/>
  <c r="F82" i="1"/>
  <c r="C82" i="1"/>
  <c r="B82" i="1"/>
  <c r="F81" i="1"/>
  <c r="C81" i="1"/>
  <c r="B81" i="1"/>
  <c r="F80" i="1"/>
  <c r="C80" i="1"/>
  <c r="B80" i="1"/>
  <c r="F79" i="1"/>
  <c r="C79" i="1"/>
  <c r="B79" i="1"/>
  <c r="F78" i="1"/>
  <c r="C78" i="1"/>
  <c r="B78" i="1"/>
  <c r="F77" i="1"/>
  <c r="C77" i="1"/>
  <c r="B77" i="1"/>
  <c r="F76" i="1"/>
  <c r="C76" i="1"/>
  <c r="B76" i="1"/>
  <c r="F75" i="1"/>
  <c r="C75" i="1"/>
  <c r="B75" i="1"/>
  <c r="F74" i="1"/>
  <c r="C74" i="1"/>
  <c r="B74" i="1"/>
  <c r="F73" i="1"/>
  <c r="C73" i="1"/>
  <c r="B73" i="1"/>
  <c r="F72" i="1"/>
  <c r="C72" i="1"/>
  <c r="B72" i="1"/>
  <c r="F71" i="1"/>
  <c r="C71" i="1"/>
  <c r="B71" i="1"/>
  <c r="F70" i="1"/>
  <c r="C70" i="1"/>
  <c r="B70" i="1"/>
  <c r="F69" i="1"/>
  <c r="C69" i="1"/>
  <c r="B69" i="1"/>
  <c r="F68" i="1"/>
  <c r="C68" i="1"/>
  <c r="B68" i="1"/>
  <c r="F67" i="1"/>
  <c r="C67" i="1"/>
  <c r="B67" i="1"/>
  <c r="F66" i="1"/>
  <c r="C66" i="1"/>
  <c r="B66" i="1"/>
  <c r="F65" i="1"/>
  <c r="C65" i="1"/>
  <c r="B65" i="1"/>
  <c r="F64" i="1"/>
  <c r="C64" i="1"/>
  <c r="B64" i="1"/>
  <c r="F63" i="1"/>
  <c r="C63" i="1"/>
  <c r="B63" i="1"/>
  <c r="F62" i="1"/>
  <c r="C62" i="1"/>
  <c r="B62" i="1"/>
  <c r="F61" i="1"/>
  <c r="C61" i="1"/>
  <c r="B61" i="1"/>
  <c r="F60" i="1"/>
  <c r="C60" i="1"/>
  <c r="B60" i="1"/>
  <c r="F59" i="1"/>
  <c r="C59" i="1"/>
  <c r="B59" i="1"/>
  <c r="F58" i="1"/>
  <c r="C58" i="1"/>
  <c r="B58" i="1"/>
  <c r="F57" i="1"/>
  <c r="C57" i="1"/>
  <c r="B57" i="1"/>
  <c r="F56" i="1"/>
  <c r="C56" i="1"/>
  <c r="B56" i="1"/>
  <c r="F55" i="1"/>
  <c r="C55" i="1"/>
  <c r="B55" i="1"/>
  <c r="F54" i="1"/>
  <c r="C54" i="1"/>
  <c r="B54" i="1"/>
  <c r="F53" i="1"/>
  <c r="C53" i="1"/>
  <c r="B53" i="1"/>
  <c r="F52" i="1"/>
  <c r="C52" i="1"/>
  <c r="B52" i="1"/>
  <c r="F51" i="1"/>
  <c r="C51" i="1"/>
  <c r="B51" i="1"/>
  <c r="F50" i="1"/>
  <c r="C50" i="1"/>
  <c r="B50" i="1"/>
  <c r="F49" i="1"/>
  <c r="C49" i="1"/>
  <c r="B49" i="1"/>
  <c r="F48" i="1"/>
  <c r="C48" i="1"/>
  <c r="B48" i="1"/>
  <c r="F47" i="1"/>
  <c r="C47" i="1"/>
  <c r="B47" i="1"/>
  <c r="F46" i="1"/>
  <c r="C46" i="1"/>
  <c r="B46" i="1"/>
  <c r="F45" i="1"/>
  <c r="C45" i="1"/>
  <c r="B45" i="1"/>
  <c r="F44" i="1"/>
  <c r="C44" i="1"/>
  <c r="B44" i="1"/>
  <c r="F43" i="1"/>
  <c r="C43" i="1"/>
  <c r="B43" i="1"/>
  <c r="F42" i="1"/>
  <c r="C42" i="1"/>
  <c r="B42" i="1"/>
  <c r="F41" i="1"/>
  <c r="C41" i="1"/>
  <c r="B41" i="1"/>
  <c r="F40" i="1"/>
  <c r="C40" i="1"/>
  <c r="B40" i="1"/>
  <c r="F39" i="1"/>
  <c r="C39" i="1"/>
  <c r="B39" i="1"/>
  <c r="F38" i="1"/>
  <c r="C38" i="1"/>
  <c r="B38" i="1"/>
  <c r="F37" i="1"/>
  <c r="C37" i="1"/>
  <c r="B37" i="1"/>
  <c r="F36" i="1"/>
  <c r="C36" i="1"/>
  <c r="B36" i="1"/>
  <c r="F35" i="1"/>
  <c r="C35" i="1"/>
  <c r="B35" i="1"/>
  <c r="F34" i="1"/>
  <c r="C34" i="1"/>
  <c r="B34" i="1"/>
  <c r="F33" i="1"/>
  <c r="C33" i="1"/>
  <c r="B33" i="1"/>
  <c r="F32" i="1"/>
  <c r="C32" i="1"/>
  <c r="B32" i="1"/>
  <c r="F31" i="1"/>
  <c r="C31" i="1"/>
  <c r="B31" i="1"/>
  <c r="F30" i="1"/>
  <c r="C30" i="1"/>
  <c r="B30" i="1"/>
  <c r="F29" i="1"/>
  <c r="C29" i="1"/>
  <c r="B29" i="1"/>
  <c r="F28" i="1"/>
  <c r="C28" i="1"/>
  <c r="B28" i="1"/>
  <c r="F27" i="1"/>
  <c r="C27" i="1"/>
  <c r="B27" i="1"/>
  <c r="F26" i="1"/>
  <c r="C26" i="1"/>
  <c r="B26" i="1"/>
  <c r="F25" i="1"/>
  <c r="C25" i="1"/>
  <c r="B25" i="1"/>
  <c r="F24" i="1"/>
  <c r="C24" i="1"/>
  <c r="B24" i="1"/>
  <c r="F23" i="1"/>
  <c r="C23" i="1"/>
  <c r="B23" i="1"/>
  <c r="F22" i="1"/>
  <c r="C22" i="1"/>
  <c r="B22" i="1"/>
  <c r="F21" i="1"/>
  <c r="C21" i="1"/>
  <c r="B21" i="1"/>
  <c r="F20" i="1"/>
  <c r="C20" i="1"/>
  <c r="B20" i="1"/>
  <c r="F19" i="1"/>
  <c r="C19" i="1"/>
  <c r="B19" i="1"/>
  <c r="F18" i="1"/>
  <c r="C18" i="1"/>
  <c r="B18" i="1"/>
  <c r="F17" i="1"/>
  <c r="C17" i="1"/>
  <c r="B17" i="1"/>
  <c r="F16" i="1"/>
  <c r="C16" i="1"/>
  <c r="B16" i="1"/>
  <c r="F15" i="1"/>
  <c r="C15" i="1"/>
  <c r="B15" i="1"/>
  <c r="F14" i="1"/>
  <c r="C14" i="1"/>
  <c r="B14" i="1"/>
  <c r="F13" i="1"/>
  <c r="C13" i="1"/>
  <c r="B13" i="1"/>
  <c r="F12" i="1"/>
  <c r="C12" i="1"/>
  <c r="B12" i="1"/>
  <c r="F11" i="1"/>
  <c r="C11" i="1"/>
  <c r="B11" i="1"/>
  <c r="F10" i="1"/>
  <c r="C10" i="1"/>
  <c r="B10" i="1"/>
  <c r="F9" i="1"/>
  <c r="C9" i="1"/>
  <c r="B9" i="1"/>
  <c r="F8" i="1"/>
  <c r="C8" i="1"/>
  <c r="B8" i="1"/>
  <c r="F7" i="1"/>
  <c r="C7" i="1"/>
  <c r="B7" i="1"/>
  <c r="F6" i="1"/>
  <c r="C6" i="1"/>
  <c r="B6" i="1"/>
  <c r="F5" i="1"/>
  <c r="C5" i="1"/>
  <c r="B5" i="1"/>
  <c r="F4" i="1"/>
  <c r="C4" i="1"/>
  <c r="B4" i="1"/>
  <c r="F3" i="1"/>
  <c r="C3" i="1"/>
  <c r="B3" i="1"/>
  <c r="F2" i="1"/>
  <c r="C2" i="1"/>
  <c r="B2" i="1"/>
  <c r="F4506" i="16"/>
  <c r="C4506" i="16"/>
  <c r="B4506" i="16"/>
  <c r="F4505" i="16"/>
  <c r="C4505" i="16"/>
  <c r="B4505" i="16"/>
  <c r="F4504" i="16"/>
  <c r="C4504" i="16"/>
  <c r="B4504" i="16"/>
  <c r="F4503" i="16"/>
  <c r="C4503" i="16"/>
  <c r="B4503" i="16"/>
  <c r="F4502" i="16"/>
  <c r="C4502" i="16"/>
  <c r="B4502" i="16"/>
  <c r="F4501" i="16"/>
  <c r="C4501" i="16"/>
  <c r="B4501" i="16"/>
  <c r="F4500" i="16"/>
  <c r="C4500" i="16"/>
  <c r="B4500" i="16"/>
  <c r="F4499" i="16"/>
  <c r="C4499" i="16"/>
  <c r="B4499" i="16"/>
  <c r="F4498" i="16"/>
  <c r="C4498" i="16"/>
  <c r="B4498" i="16"/>
  <c r="F4497" i="16"/>
  <c r="C4497" i="16"/>
  <c r="B4497" i="16"/>
  <c r="F4496" i="16"/>
  <c r="C4496" i="16"/>
  <c r="B4496" i="16"/>
  <c r="F4495" i="16"/>
  <c r="C4495" i="16"/>
  <c r="B4495" i="16"/>
  <c r="F4494" i="16"/>
  <c r="C4494" i="16"/>
  <c r="B4494" i="16"/>
  <c r="F4493" i="16"/>
  <c r="C4493" i="16"/>
  <c r="B4493" i="16"/>
  <c r="F4492" i="16"/>
  <c r="C4492" i="16"/>
  <c r="B4492" i="16"/>
  <c r="F4491" i="16"/>
  <c r="C4491" i="16"/>
  <c r="B4491" i="16"/>
  <c r="F4490" i="16"/>
  <c r="C4490" i="16"/>
  <c r="B4490" i="16"/>
  <c r="F4489" i="16"/>
  <c r="C4489" i="16"/>
  <c r="B4489" i="16"/>
  <c r="F4488" i="16"/>
  <c r="C4488" i="16"/>
  <c r="B4488" i="16"/>
  <c r="F4487" i="16"/>
  <c r="C4487" i="16"/>
  <c r="B4487" i="16"/>
  <c r="F4486" i="16"/>
  <c r="C4486" i="16"/>
  <c r="B4486" i="16"/>
  <c r="F4485" i="16"/>
  <c r="C4485" i="16"/>
  <c r="B4485" i="16"/>
  <c r="F4484" i="16"/>
  <c r="C4484" i="16"/>
  <c r="B4484" i="16"/>
  <c r="F4483" i="16"/>
  <c r="C4483" i="16"/>
  <c r="B4483" i="16"/>
  <c r="F4482" i="16"/>
  <c r="C4482" i="16"/>
  <c r="B4482" i="16"/>
  <c r="F4481" i="16"/>
  <c r="C4481" i="16"/>
  <c r="B4481" i="16"/>
  <c r="F4480" i="16"/>
  <c r="C4480" i="16"/>
  <c r="B4480" i="16"/>
  <c r="F4479" i="16"/>
  <c r="C4479" i="16"/>
  <c r="B4479" i="16"/>
  <c r="F4478" i="16"/>
  <c r="C4478" i="16"/>
  <c r="B4478" i="16"/>
  <c r="F4477" i="16"/>
  <c r="C4477" i="16"/>
  <c r="B4477" i="16"/>
  <c r="F4476" i="16"/>
  <c r="C4476" i="16"/>
  <c r="B4476" i="16"/>
  <c r="F4475" i="16"/>
  <c r="C4475" i="16"/>
  <c r="B4475" i="16"/>
  <c r="F4474" i="16"/>
  <c r="C4474" i="16"/>
  <c r="B4474" i="16"/>
  <c r="F4473" i="16"/>
  <c r="C4473" i="16"/>
  <c r="B4473" i="16"/>
  <c r="F4472" i="16"/>
  <c r="C4472" i="16"/>
  <c r="B4472" i="16"/>
  <c r="F4471" i="16"/>
  <c r="C4471" i="16"/>
  <c r="B4471" i="16"/>
  <c r="F4470" i="16"/>
  <c r="C4470" i="16"/>
  <c r="B4470" i="16"/>
  <c r="F4469" i="16"/>
  <c r="C4469" i="16"/>
  <c r="B4469" i="16"/>
  <c r="F4468" i="16"/>
  <c r="C4468" i="16"/>
  <c r="B4468" i="16"/>
  <c r="F4467" i="16"/>
  <c r="C4467" i="16"/>
  <c r="B4467" i="16"/>
  <c r="F4466" i="16"/>
  <c r="C4466" i="16"/>
  <c r="B4466" i="16"/>
  <c r="F4465" i="16"/>
  <c r="C4465" i="16"/>
  <c r="B4465" i="16"/>
  <c r="F4464" i="16"/>
  <c r="C4464" i="16"/>
  <c r="B4464" i="16"/>
  <c r="F4463" i="16"/>
  <c r="C4463" i="16"/>
  <c r="B4463" i="16"/>
  <c r="F4462" i="16"/>
  <c r="C4462" i="16"/>
  <c r="B4462" i="16"/>
  <c r="F4461" i="16"/>
  <c r="C4461" i="16"/>
  <c r="B4461" i="16"/>
  <c r="F4460" i="16"/>
  <c r="C4460" i="16"/>
  <c r="B4460" i="16"/>
  <c r="F4459" i="16"/>
  <c r="C4459" i="16"/>
  <c r="B4459" i="16"/>
  <c r="F4458" i="16"/>
  <c r="C4458" i="16"/>
  <c r="B4458" i="16"/>
  <c r="F4457" i="16"/>
  <c r="C4457" i="16"/>
  <c r="B4457" i="16"/>
  <c r="F4456" i="16"/>
  <c r="C4456" i="16"/>
  <c r="B4456" i="16"/>
  <c r="F4455" i="16"/>
  <c r="C4455" i="16"/>
  <c r="B4455" i="16"/>
  <c r="F4454" i="16"/>
  <c r="C4454" i="16"/>
  <c r="B4454" i="16"/>
  <c r="F4453" i="16"/>
  <c r="C4453" i="16"/>
  <c r="B4453" i="16"/>
  <c r="F4452" i="16"/>
  <c r="C4452" i="16"/>
  <c r="B4452" i="16"/>
  <c r="F4451" i="16"/>
  <c r="C4451" i="16"/>
  <c r="B4451" i="16"/>
  <c r="F4450" i="16"/>
  <c r="C4450" i="16"/>
  <c r="B4450" i="16"/>
  <c r="F4449" i="16"/>
  <c r="C4449" i="16"/>
  <c r="B4449" i="16"/>
  <c r="F4448" i="16"/>
  <c r="C4448" i="16"/>
  <c r="B4448" i="16"/>
  <c r="F4447" i="16"/>
  <c r="C4447" i="16"/>
  <c r="B4447" i="16"/>
  <c r="F4446" i="16"/>
  <c r="C4446" i="16"/>
  <c r="B4446" i="16"/>
  <c r="F4445" i="16"/>
  <c r="C4445" i="16"/>
  <c r="B4445" i="16"/>
  <c r="F4444" i="16"/>
  <c r="C4444" i="16"/>
  <c r="B4444" i="16"/>
  <c r="F4443" i="16"/>
  <c r="C4443" i="16"/>
  <c r="B4443" i="16"/>
  <c r="F4442" i="16"/>
  <c r="C4442" i="16"/>
  <c r="B4442" i="16"/>
  <c r="F4441" i="16"/>
  <c r="C4441" i="16"/>
  <c r="B4441" i="16"/>
  <c r="F4440" i="16"/>
  <c r="C4440" i="16"/>
  <c r="B4440" i="16"/>
  <c r="F4439" i="16"/>
  <c r="C4439" i="16"/>
  <c r="B4439" i="16"/>
  <c r="F4438" i="16"/>
  <c r="C4438" i="16"/>
  <c r="B4438" i="16"/>
  <c r="F4437" i="16"/>
  <c r="C4437" i="16"/>
  <c r="B4437" i="16"/>
  <c r="F4436" i="16"/>
  <c r="C4436" i="16"/>
  <c r="B4436" i="16"/>
  <c r="F4435" i="16"/>
  <c r="C4435" i="16"/>
  <c r="B4435" i="16"/>
  <c r="F4434" i="16"/>
  <c r="C4434" i="16"/>
  <c r="B4434" i="16"/>
  <c r="F4433" i="16"/>
  <c r="C4433" i="16"/>
  <c r="B4433" i="16"/>
  <c r="F4432" i="16"/>
  <c r="C4432" i="16"/>
  <c r="B4432" i="16"/>
  <c r="F4431" i="16"/>
  <c r="C4431" i="16"/>
  <c r="B4431" i="16"/>
  <c r="F4430" i="16"/>
  <c r="C4430" i="16"/>
  <c r="B4430" i="16"/>
  <c r="F4429" i="16"/>
  <c r="C4429" i="16"/>
  <c r="B4429" i="16"/>
  <c r="F4428" i="16"/>
  <c r="C4428" i="16"/>
  <c r="B4428" i="16"/>
  <c r="F4427" i="16"/>
  <c r="C4427" i="16"/>
  <c r="B4427" i="16"/>
  <c r="F4426" i="16"/>
  <c r="C4426" i="16"/>
  <c r="B4426" i="16"/>
  <c r="F4425" i="16"/>
  <c r="C4425" i="16"/>
  <c r="B4425" i="16"/>
  <c r="F4424" i="16"/>
  <c r="C4424" i="16"/>
  <c r="B4424" i="16"/>
  <c r="F4423" i="16"/>
  <c r="C4423" i="16"/>
  <c r="B4423" i="16"/>
  <c r="F4422" i="16"/>
  <c r="C4422" i="16"/>
  <c r="B4422" i="16"/>
  <c r="F4421" i="16"/>
  <c r="C4421" i="16"/>
  <c r="B4421" i="16"/>
  <c r="F4420" i="16"/>
  <c r="C4420" i="16"/>
  <c r="B4420" i="16"/>
  <c r="F4419" i="16"/>
  <c r="C4419" i="16"/>
  <c r="B4419" i="16"/>
  <c r="F4418" i="16"/>
  <c r="C4418" i="16"/>
  <c r="B4418" i="16"/>
  <c r="F4417" i="16"/>
  <c r="C4417" i="16"/>
  <c r="B4417" i="16"/>
  <c r="F4416" i="16"/>
  <c r="C4416" i="16"/>
  <c r="B4416" i="16"/>
  <c r="F4415" i="16"/>
  <c r="C4415" i="16"/>
  <c r="B4415" i="16"/>
  <c r="F4414" i="16"/>
  <c r="C4414" i="16"/>
  <c r="B4414" i="16"/>
  <c r="F4413" i="16"/>
  <c r="C4413" i="16"/>
  <c r="B4413" i="16"/>
  <c r="F4412" i="16"/>
  <c r="C4412" i="16"/>
  <c r="B4412" i="16"/>
  <c r="F4411" i="16"/>
  <c r="C4411" i="16"/>
  <c r="B4411" i="16"/>
  <c r="F4410" i="16"/>
  <c r="C4410" i="16"/>
  <c r="B4410" i="16"/>
  <c r="F4409" i="16"/>
  <c r="C4409" i="16"/>
  <c r="B4409" i="16"/>
  <c r="F4408" i="16"/>
  <c r="C4408" i="16"/>
  <c r="B4408" i="16"/>
  <c r="F4407" i="16"/>
  <c r="C4407" i="16"/>
  <c r="B4407" i="16"/>
  <c r="F4406" i="16"/>
  <c r="C4406" i="16"/>
  <c r="B4406" i="16"/>
  <c r="F4405" i="16"/>
  <c r="C4405" i="16"/>
  <c r="B4405" i="16"/>
  <c r="F4404" i="16"/>
  <c r="C4404" i="16"/>
  <c r="B4404" i="16"/>
  <c r="F4403" i="16"/>
  <c r="C4403" i="16"/>
  <c r="B4403" i="16"/>
  <c r="F4402" i="16"/>
  <c r="C4402" i="16"/>
  <c r="B4402" i="16"/>
  <c r="F4401" i="16"/>
  <c r="C4401" i="16"/>
  <c r="B4401" i="16"/>
  <c r="F4400" i="16"/>
  <c r="C4400" i="16"/>
  <c r="B4400" i="16"/>
  <c r="F4399" i="16"/>
  <c r="C4399" i="16"/>
  <c r="B4399" i="16"/>
  <c r="F4398" i="16"/>
  <c r="C4398" i="16"/>
  <c r="B4398" i="16"/>
  <c r="F4397" i="16"/>
  <c r="C4397" i="16"/>
  <c r="B4397" i="16"/>
  <c r="F4396" i="16"/>
  <c r="C4396" i="16"/>
  <c r="B4396" i="16"/>
  <c r="F4395" i="16"/>
  <c r="C4395" i="16"/>
  <c r="B4395" i="16"/>
  <c r="F4394" i="16"/>
  <c r="C4394" i="16"/>
  <c r="B4394" i="16"/>
  <c r="F4393" i="16"/>
  <c r="C4393" i="16"/>
  <c r="B4393" i="16"/>
  <c r="F4392" i="16"/>
  <c r="C4392" i="16"/>
  <c r="B4392" i="16"/>
  <c r="F4391" i="16"/>
  <c r="C4391" i="16"/>
  <c r="B4391" i="16"/>
  <c r="F4390" i="16"/>
  <c r="C4390" i="16"/>
  <c r="B4390" i="16"/>
  <c r="F4389" i="16"/>
  <c r="C4389" i="16"/>
  <c r="B4389" i="16"/>
  <c r="F4388" i="16"/>
  <c r="C4388" i="16"/>
  <c r="B4388" i="16"/>
  <c r="F4387" i="16"/>
  <c r="C4387" i="16"/>
  <c r="B4387" i="16"/>
  <c r="F4386" i="16"/>
  <c r="C4386" i="16"/>
  <c r="B4386" i="16"/>
  <c r="F4385" i="16"/>
  <c r="C4385" i="16"/>
  <c r="B4385" i="16"/>
  <c r="F4384" i="16"/>
  <c r="C4384" i="16"/>
  <c r="B4384" i="16"/>
  <c r="F4383" i="16"/>
  <c r="C4383" i="16"/>
  <c r="B4383" i="16"/>
  <c r="F4382" i="16"/>
  <c r="C4382" i="16"/>
  <c r="B4382" i="16"/>
  <c r="F4381" i="16"/>
  <c r="C4381" i="16"/>
  <c r="B4381" i="16"/>
  <c r="F4380" i="16"/>
  <c r="C4380" i="16"/>
  <c r="B4380" i="16"/>
  <c r="F4379" i="16"/>
  <c r="C4379" i="16"/>
  <c r="B4379" i="16"/>
  <c r="F4378" i="16"/>
  <c r="C4378" i="16"/>
  <c r="B4378" i="16"/>
  <c r="F4377" i="16"/>
  <c r="C4377" i="16"/>
  <c r="B4377" i="16"/>
  <c r="F4376" i="16"/>
  <c r="C4376" i="16"/>
  <c r="B4376" i="16"/>
  <c r="F4375" i="16"/>
  <c r="C4375" i="16"/>
  <c r="B4375" i="16"/>
  <c r="F4374" i="16"/>
  <c r="C4374" i="16"/>
  <c r="B4374" i="16"/>
  <c r="F4373" i="16"/>
  <c r="C4373" i="16"/>
  <c r="B4373" i="16"/>
  <c r="F4372" i="16"/>
  <c r="C4372" i="16"/>
  <c r="B4372" i="16"/>
  <c r="F4371" i="16"/>
  <c r="C4371" i="16"/>
  <c r="B4371" i="16"/>
  <c r="F4370" i="16"/>
  <c r="C4370" i="16"/>
  <c r="B4370" i="16"/>
  <c r="F4369" i="16"/>
  <c r="C4369" i="16"/>
  <c r="B4369" i="16"/>
  <c r="F4368" i="16"/>
  <c r="C4368" i="16"/>
  <c r="B4368" i="16"/>
  <c r="F4367" i="16"/>
  <c r="C4367" i="16"/>
  <c r="B4367" i="16"/>
  <c r="F4366" i="16"/>
  <c r="C4366" i="16"/>
  <c r="B4366" i="16"/>
  <c r="F4365" i="16"/>
  <c r="C4365" i="16"/>
  <c r="B4365" i="16"/>
  <c r="F4364" i="16"/>
  <c r="C4364" i="16"/>
  <c r="B4364" i="16"/>
  <c r="F4363" i="16"/>
  <c r="C4363" i="16"/>
  <c r="B4363" i="16"/>
  <c r="F4362" i="16"/>
  <c r="C4362" i="16"/>
  <c r="B4362" i="16"/>
  <c r="F4361" i="16"/>
  <c r="C4361" i="16"/>
  <c r="B4361" i="16"/>
  <c r="F4360" i="16"/>
  <c r="C4360" i="16"/>
  <c r="B4360" i="16"/>
  <c r="F4359" i="16"/>
  <c r="C4359" i="16"/>
  <c r="B4359" i="16"/>
  <c r="F4358" i="16"/>
  <c r="C4358" i="16"/>
  <c r="B4358" i="16"/>
  <c r="F4357" i="16"/>
  <c r="C4357" i="16"/>
  <c r="B4357" i="16"/>
  <c r="F4356" i="16"/>
  <c r="C4356" i="16"/>
  <c r="B4356" i="16"/>
  <c r="F4355" i="16"/>
  <c r="C4355" i="16"/>
  <c r="B4355" i="16"/>
  <c r="F4354" i="16"/>
  <c r="C4354" i="16"/>
  <c r="B4354" i="16"/>
  <c r="F4353" i="16"/>
  <c r="C4353" i="16"/>
  <c r="B4353" i="16"/>
  <c r="F4352" i="16"/>
  <c r="C4352" i="16"/>
  <c r="B4352" i="16"/>
  <c r="F4351" i="16"/>
  <c r="C4351" i="16"/>
  <c r="B4351" i="16"/>
  <c r="F4350" i="16"/>
  <c r="C4350" i="16"/>
  <c r="B4350" i="16"/>
  <c r="F4349" i="16"/>
  <c r="C4349" i="16"/>
  <c r="B4349" i="16"/>
  <c r="F4348" i="16"/>
  <c r="C4348" i="16"/>
  <c r="B4348" i="16"/>
  <c r="F4347" i="16"/>
  <c r="C4347" i="16"/>
  <c r="B4347" i="16"/>
  <c r="F4346" i="16"/>
  <c r="C4346" i="16"/>
  <c r="B4346" i="16"/>
  <c r="F4345" i="16"/>
  <c r="C4345" i="16"/>
  <c r="B4345" i="16"/>
  <c r="F4344" i="16"/>
  <c r="C4344" i="16"/>
  <c r="B4344" i="16"/>
  <c r="F4343" i="16"/>
  <c r="C4343" i="16"/>
  <c r="B4343" i="16"/>
  <c r="F4342" i="16"/>
  <c r="C4342" i="16"/>
  <c r="B4342" i="16"/>
  <c r="F4341" i="16"/>
  <c r="C4341" i="16"/>
  <c r="B4341" i="16"/>
  <c r="F4340" i="16"/>
  <c r="C4340" i="16"/>
  <c r="B4340" i="16"/>
  <c r="F4339" i="16"/>
  <c r="C4339" i="16"/>
  <c r="B4339" i="16"/>
  <c r="F4338" i="16"/>
  <c r="C4338" i="16"/>
  <c r="B4338" i="16"/>
  <c r="F4337" i="16"/>
  <c r="C4337" i="16"/>
  <c r="B4337" i="16"/>
  <c r="F4336" i="16"/>
  <c r="C4336" i="16"/>
  <c r="B4336" i="16"/>
  <c r="F4335" i="16"/>
  <c r="C4335" i="16"/>
  <c r="B4335" i="16"/>
  <c r="F4334" i="16"/>
  <c r="C4334" i="16"/>
  <c r="B4334" i="16"/>
  <c r="F4333" i="16"/>
  <c r="C4333" i="16"/>
  <c r="B4333" i="16"/>
  <c r="F4332" i="16"/>
  <c r="C4332" i="16"/>
  <c r="B4332" i="16"/>
  <c r="F4331" i="16"/>
  <c r="C4331" i="16"/>
  <c r="B4331" i="16"/>
  <c r="F4330" i="16"/>
  <c r="C4330" i="16"/>
  <c r="B4330" i="16"/>
  <c r="F4329" i="16"/>
  <c r="C4329" i="16"/>
  <c r="B4329" i="16"/>
  <c r="F4328" i="16"/>
  <c r="C4328" i="16"/>
  <c r="B4328" i="16"/>
  <c r="F4327" i="16"/>
  <c r="C4327" i="16"/>
  <c r="B4327" i="16"/>
  <c r="F4326" i="16"/>
  <c r="C4326" i="16"/>
  <c r="B4326" i="16"/>
  <c r="F4325" i="16"/>
  <c r="C4325" i="16"/>
  <c r="B4325" i="16"/>
  <c r="F4324" i="16"/>
  <c r="C4324" i="16"/>
  <c r="B4324" i="16"/>
  <c r="F4323" i="16"/>
  <c r="C4323" i="16"/>
  <c r="B4323" i="16"/>
  <c r="F4322" i="16"/>
  <c r="C4322" i="16"/>
  <c r="B4322" i="16"/>
  <c r="F4321" i="16"/>
  <c r="C4321" i="16"/>
  <c r="B4321" i="16"/>
  <c r="F4320" i="16"/>
  <c r="C4320" i="16"/>
  <c r="B4320" i="16"/>
  <c r="F4319" i="16"/>
  <c r="C4319" i="16"/>
  <c r="B4319" i="16"/>
  <c r="F4318" i="16"/>
  <c r="C4318" i="16"/>
  <c r="B4318" i="16"/>
  <c r="F4317" i="16"/>
  <c r="C4317" i="16"/>
  <c r="B4317" i="16"/>
  <c r="F4316" i="16"/>
  <c r="C4316" i="16"/>
  <c r="B4316" i="16"/>
  <c r="F4315" i="16"/>
  <c r="C4315" i="16"/>
  <c r="B4315" i="16"/>
  <c r="F4314" i="16"/>
  <c r="C4314" i="16"/>
  <c r="B4314" i="16"/>
  <c r="F4313" i="16"/>
  <c r="C4313" i="16"/>
  <c r="B4313" i="16"/>
  <c r="F4312" i="16"/>
  <c r="C4312" i="16"/>
  <c r="B4312" i="16"/>
  <c r="F4311" i="16"/>
  <c r="C4311" i="16"/>
  <c r="B4311" i="16"/>
  <c r="F4310" i="16"/>
  <c r="C4310" i="16"/>
  <c r="B4310" i="16"/>
  <c r="F4309" i="16"/>
  <c r="C4309" i="16"/>
  <c r="B4309" i="16"/>
  <c r="F4308" i="16"/>
  <c r="C4308" i="16"/>
  <c r="B4308" i="16"/>
  <c r="F4307" i="16"/>
  <c r="C4307" i="16"/>
  <c r="B4307" i="16"/>
  <c r="F4306" i="16"/>
  <c r="C4306" i="16"/>
  <c r="B4306" i="16"/>
  <c r="F4305" i="16"/>
  <c r="C4305" i="16"/>
  <c r="B4305" i="16"/>
  <c r="F4304" i="16"/>
  <c r="C4304" i="16"/>
  <c r="B4304" i="16"/>
  <c r="F4303" i="16"/>
  <c r="C4303" i="16"/>
  <c r="B4303" i="16"/>
  <c r="F4302" i="16"/>
  <c r="C4302" i="16"/>
  <c r="B4302" i="16"/>
  <c r="F4301" i="16"/>
  <c r="C4301" i="16"/>
  <c r="B4301" i="16"/>
  <c r="F4300" i="16"/>
  <c r="C4300" i="16"/>
  <c r="B4300" i="16"/>
  <c r="F4299" i="16"/>
  <c r="C4299" i="16"/>
  <c r="B4299" i="16"/>
  <c r="F4298" i="16"/>
  <c r="C4298" i="16"/>
  <c r="B4298" i="16"/>
  <c r="F4297" i="16"/>
  <c r="C4297" i="16"/>
  <c r="B4297" i="16"/>
  <c r="F4296" i="16"/>
  <c r="C4296" i="16"/>
  <c r="B4296" i="16"/>
  <c r="F4295" i="16"/>
  <c r="C4295" i="16"/>
  <c r="B4295" i="16"/>
  <c r="F4294" i="16"/>
  <c r="C4294" i="16"/>
  <c r="B4294" i="16"/>
  <c r="F4293" i="16"/>
  <c r="C4293" i="16"/>
  <c r="B4293" i="16"/>
  <c r="F4292" i="16"/>
  <c r="C4292" i="16"/>
  <c r="B4292" i="16"/>
  <c r="F4291" i="16"/>
  <c r="C4291" i="16"/>
  <c r="B4291" i="16"/>
  <c r="F4290" i="16"/>
  <c r="C4290" i="16"/>
  <c r="B4290" i="16"/>
  <c r="F4289" i="16"/>
  <c r="C4289" i="16"/>
  <c r="B4289" i="16"/>
  <c r="F4288" i="16"/>
  <c r="C4288" i="16"/>
  <c r="B4288" i="16"/>
  <c r="F4287" i="16"/>
  <c r="C4287" i="16"/>
  <c r="B4287" i="16"/>
  <c r="F4286" i="16"/>
  <c r="C4286" i="16"/>
  <c r="B4286" i="16"/>
  <c r="F4285" i="16"/>
  <c r="C4285" i="16"/>
  <c r="B4285" i="16"/>
  <c r="F4284" i="16"/>
  <c r="C4284" i="16"/>
  <c r="B4284" i="16"/>
  <c r="F4283" i="16"/>
  <c r="C4283" i="16"/>
  <c r="B4283" i="16"/>
  <c r="F4282" i="16"/>
  <c r="C4282" i="16"/>
  <c r="B4282" i="16"/>
  <c r="F4281" i="16"/>
  <c r="C4281" i="16"/>
  <c r="B4281" i="16"/>
  <c r="F4280" i="16"/>
  <c r="C4280" i="16"/>
  <c r="B4280" i="16"/>
  <c r="F4279" i="16"/>
  <c r="C4279" i="16"/>
  <c r="B4279" i="16"/>
  <c r="F4278" i="16"/>
  <c r="C4278" i="16"/>
  <c r="B4278" i="16"/>
  <c r="F4277" i="16"/>
  <c r="C4277" i="16"/>
  <c r="B4277" i="16"/>
  <c r="F4276" i="16"/>
  <c r="C4276" i="16"/>
  <c r="B4276" i="16"/>
  <c r="F4275" i="16"/>
  <c r="C4275" i="16"/>
  <c r="B4275" i="16"/>
  <c r="F4274" i="16"/>
  <c r="C4274" i="16"/>
  <c r="B4274" i="16"/>
  <c r="F4273" i="16"/>
  <c r="C4273" i="16"/>
  <c r="B4273" i="16"/>
  <c r="F4272" i="16"/>
  <c r="C4272" i="16"/>
  <c r="B4272" i="16"/>
  <c r="F4271" i="16"/>
  <c r="C4271" i="16"/>
  <c r="B4271" i="16"/>
  <c r="F4270" i="16"/>
  <c r="C4270" i="16"/>
  <c r="B4270" i="16"/>
  <c r="F4269" i="16"/>
  <c r="C4269" i="16"/>
  <c r="B4269" i="16"/>
  <c r="F4268" i="16"/>
  <c r="C4268" i="16"/>
  <c r="B4268" i="16"/>
  <c r="F4267" i="16"/>
  <c r="C4267" i="16"/>
  <c r="B4267" i="16"/>
  <c r="F4266" i="16"/>
  <c r="C4266" i="16"/>
  <c r="B4266" i="16"/>
  <c r="F4265" i="16"/>
  <c r="C4265" i="16"/>
  <c r="B4265" i="16"/>
  <c r="F4264" i="16"/>
  <c r="C4264" i="16"/>
  <c r="B4264" i="16"/>
  <c r="F4263" i="16"/>
  <c r="C4263" i="16"/>
  <c r="B4263" i="16"/>
  <c r="F4262" i="16"/>
  <c r="C4262" i="16"/>
  <c r="B4262" i="16"/>
  <c r="F4261" i="16"/>
  <c r="C4261" i="16"/>
  <c r="B4261" i="16"/>
  <c r="F4260" i="16"/>
  <c r="C4260" i="16"/>
  <c r="B4260" i="16"/>
  <c r="F4259" i="16"/>
  <c r="C4259" i="16"/>
  <c r="B4259" i="16"/>
  <c r="F4258" i="16"/>
  <c r="C4258" i="16"/>
  <c r="B4258" i="16"/>
  <c r="F4257" i="16"/>
  <c r="C4257" i="16"/>
  <c r="B4257" i="16"/>
  <c r="F4256" i="16"/>
  <c r="C4256" i="16"/>
  <c r="B4256" i="16"/>
  <c r="F4255" i="16"/>
  <c r="C4255" i="16"/>
  <c r="B4255" i="16"/>
  <c r="F4254" i="16"/>
  <c r="C4254" i="16"/>
  <c r="B4254" i="16"/>
  <c r="F4253" i="16"/>
  <c r="C4253" i="16"/>
  <c r="B4253" i="16"/>
  <c r="F4252" i="16"/>
  <c r="C4252" i="16"/>
  <c r="B4252" i="16"/>
  <c r="F4251" i="16"/>
  <c r="C4251" i="16"/>
  <c r="B4251" i="16"/>
  <c r="F4250" i="16"/>
  <c r="C4250" i="16"/>
  <c r="B4250" i="16"/>
  <c r="F4249" i="16"/>
  <c r="C4249" i="16"/>
  <c r="B4249" i="16"/>
  <c r="F4248" i="16"/>
  <c r="C4248" i="16"/>
  <c r="B4248" i="16"/>
  <c r="F4247" i="16"/>
  <c r="C4247" i="16"/>
  <c r="B4247" i="16"/>
  <c r="F4246" i="16"/>
  <c r="C4246" i="16"/>
  <c r="B4246" i="16"/>
  <c r="F4245" i="16"/>
  <c r="C4245" i="16"/>
  <c r="B4245" i="16"/>
  <c r="F4244" i="16"/>
  <c r="C4244" i="16"/>
  <c r="B4244" i="16"/>
  <c r="F4243" i="16"/>
  <c r="C4243" i="16"/>
  <c r="B4243" i="16"/>
  <c r="F4242" i="16"/>
  <c r="C4242" i="16"/>
  <c r="B4242" i="16"/>
  <c r="F4241" i="16"/>
  <c r="C4241" i="16"/>
  <c r="B4241" i="16"/>
  <c r="F4240" i="16"/>
  <c r="C4240" i="16"/>
  <c r="B4240" i="16"/>
  <c r="F4239" i="16"/>
  <c r="C4239" i="16"/>
  <c r="B4239" i="16"/>
  <c r="F4238" i="16"/>
  <c r="C4238" i="16"/>
  <c r="B4238" i="16"/>
  <c r="F4237" i="16"/>
  <c r="C4237" i="16"/>
  <c r="B4237" i="16"/>
  <c r="F4236" i="16"/>
  <c r="C4236" i="16"/>
  <c r="B4236" i="16"/>
  <c r="F4235" i="16"/>
  <c r="C4235" i="16"/>
  <c r="B4235" i="16"/>
  <c r="F4234" i="16"/>
  <c r="C4234" i="16"/>
  <c r="B4234" i="16"/>
  <c r="F4233" i="16"/>
  <c r="C4233" i="16"/>
  <c r="B4233" i="16"/>
  <c r="F4232" i="16"/>
  <c r="C4232" i="16"/>
  <c r="B4232" i="16"/>
  <c r="F4231" i="16"/>
  <c r="C4231" i="16"/>
  <c r="B4231" i="16"/>
  <c r="F4230" i="16"/>
  <c r="C4230" i="16"/>
  <c r="B4230" i="16"/>
  <c r="F4229" i="16"/>
  <c r="C4229" i="16"/>
  <c r="B4229" i="16"/>
  <c r="F4228" i="16"/>
  <c r="C4228" i="16"/>
  <c r="B4228" i="16"/>
  <c r="F4227" i="16"/>
  <c r="C4227" i="16"/>
  <c r="B4227" i="16"/>
  <c r="F4226" i="16"/>
  <c r="C4226" i="16"/>
  <c r="B4226" i="16"/>
  <c r="F4225" i="16"/>
  <c r="C4225" i="16"/>
  <c r="B4225" i="16"/>
  <c r="F4224" i="16"/>
  <c r="C4224" i="16"/>
  <c r="B4224" i="16"/>
  <c r="F4223" i="16"/>
  <c r="C4223" i="16"/>
  <c r="B4223" i="16"/>
  <c r="F4222" i="16"/>
  <c r="C4222" i="16"/>
  <c r="B4222" i="16"/>
  <c r="F4221" i="16"/>
  <c r="C4221" i="16"/>
  <c r="B4221" i="16"/>
  <c r="F4220" i="16"/>
  <c r="C4220" i="16"/>
  <c r="B4220" i="16"/>
  <c r="F4219" i="16"/>
  <c r="C4219" i="16"/>
  <c r="B4219" i="16"/>
  <c r="F4218" i="16"/>
  <c r="C4218" i="16"/>
  <c r="B4218" i="16"/>
  <c r="F4217" i="16"/>
  <c r="C4217" i="16"/>
  <c r="B4217" i="16"/>
  <c r="F4216" i="16"/>
  <c r="C4216" i="16"/>
  <c r="B4216" i="16"/>
  <c r="F4215" i="16"/>
  <c r="C4215" i="16"/>
  <c r="B4215" i="16"/>
  <c r="F4214" i="16"/>
  <c r="C4214" i="16"/>
  <c r="B4214" i="16"/>
  <c r="F4213" i="16"/>
  <c r="C4213" i="16"/>
  <c r="B4213" i="16"/>
  <c r="F4212" i="16"/>
  <c r="C4212" i="16"/>
  <c r="B4212" i="16"/>
  <c r="F4211" i="16"/>
  <c r="C4211" i="16"/>
  <c r="B4211" i="16"/>
  <c r="F4210" i="16"/>
  <c r="C4210" i="16"/>
  <c r="B4210" i="16"/>
  <c r="F4209" i="16"/>
  <c r="C4209" i="16"/>
  <c r="B4209" i="16"/>
  <c r="F4208" i="16"/>
  <c r="C4208" i="16"/>
  <c r="B4208" i="16"/>
  <c r="F4207" i="16"/>
  <c r="C4207" i="16"/>
  <c r="B4207" i="16"/>
  <c r="F4206" i="16"/>
  <c r="C4206" i="16"/>
  <c r="B4206" i="16"/>
  <c r="F4205" i="16"/>
  <c r="C4205" i="16"/>
  <c r="B4205" i="16"/>
  <c r="F4204" i="16"/>
  <c r="C4204" i="16"/>
  <c r="B4204" i="16"/>
  <c r="F4203" i="16"/>
  <c r="C4203" i="16"/>
  <c r="B4203" i="16"/>
  <c r="F4202" i="16"/>
  <c r="C4202" i="16"/>
  <c r="B4202" i="16"/>
  <c r="F4201" i="16"/>
  <c r="C4201" i="16"/>
  <c r="B4201" i="16"/>
  <c r="F4200" i="16"/>
  <c r="C4200" i="16"/>
  <c r="B4200" i="16"/>
  <c r="F4199" i="16"/>
  <c r="C4199" i="16"/>
  <c r="B4199" i="16"/>
  <c r="F4198" i="16"/>
  <c r="C4198" i="16"/>
  <c r="B4198" i="16"/>
  <c r="F4197" i="16"/>
  <c r="C4197" i="16"/>
  <c r="B4197" i="16"/>
  <c r="F4196" i="16"/>
  <c r="C4196" i="16"/>
  <c r="B4196" i="16"/>
  <c r="F4195" i="16"/>
  <c r="C4195" i="16"/>
  <c r="B4195" i="16"/>
  <c r="F4194" i="16"/>
  <c r="C4194" i="16"/>
  <c r="B4194" i="16"/>
  <c r="F4193" i="16"/>
  <c r="C4193" i="16"/>
  <c r="B4193" i="16"/>
  <c r="F4192" i="16"/>
  <c r="C4192" i="16"/>
  <c r="B4192" i="16"/>
  <c r="F4191" i="16"/>
  <c r="C4191" i="16"/>
  <c r="B4191" i="16"/>
  <c r="F4190" i="16"/>
  <c r="C4190" i="16"/>
  <c r="B4190" i="16"/>
  <c r="F4189" i="16"/>
  <c r="C4189" i="16"/>
  <c r="B4189" i="16"/>
  <c r="F4188" i="16"/>
  <c r="C4188" i="16"/>
  <c r="B4188" i="16"/>
  <c r="F4187" i="16"/>
  <c r="C4187" i="16"/>
  <c r="B4187" i="16"/>
  <c r="F4186" i="16"/>
  <c r="C4186" i="16"/>
  <c r="B4186" i="16"/>
  <c r="F4185" i="16"/>
  <c r="C4185" i="16"/>
  <c r="B4185" i="16"/>
  <c r="F4184" i="16"/>
  <c r="C4184" i="16"/>
  <c r="B4184" i="16"/>
  <c r="F4183" i="16"/>
  <c r="C4183" i="16"/>
  <c r="B4183" i="16"/>
  <c r="F4182" i="16"/>
  <c r="C4182" i="16"/>
  <c r="B4182" i="16"/>
  <c r="F4181" i="16"/>
  <c r="C4181" i="16"/>
  <c r="B4181" i="16"/>
  <c r="F4180" i="16"/>
  <c r="C4180" i="16"/>
  <c r="B4180" i="16"/>
  <c r="F4179" i="16"/>
  <c r="C4179" i="16"/>
  <c r="B4179" i="16"/>
  <c r="F4178" i="16"/>
  <c r="C4178" i="16"/>
  <c r="B4178" i="16"/>
  <c r="F4177" i="16"/>
  <c r="C4177" i="16"/>
  <c r="B4177" i="16"/>
  <c r="F4176" i="16"/>
  <c r="C4176" i="16"/>
  <c r="B4176" i="16"/>
  <c r="F4175" i="16"/>
  <c r="C4175" i="16"/>
  <c r="B4175" i="16"/>
  <c r="F4174" i="16"/>
  <c r="C4174" i="16"/>
  <c r="B4174" i="16"/>
  <c r="F4173" i="16"/>
  <c r="C4173" i="16"/>
  <c r="B4173" i="16"/>
  <c r="F4172" i="16"/>
  <c r="C4172" i="16"/>
  <c r="B4172" i="16"/>
  <c r="F4171" i="16"/>
  <c r="C4171" i="16"/>
  <c r="B4171" i="16"/>
  <c r="F4170" i="16"/>
  <c r="C4170" i="16"/>
  <c r="B4170" i="16"/>
  <c r="F4169" i="16"/>
  <c r="C4169" i="16"/>
  <c r="B4169" i="16"/>
  <c r="F4168" i="16"/>
  <c r="C4168" i="16"/>
  <c r="B4168" i="16"/>
  <c r="F4167" i="16"/>
  <c r="C4167" i="16"/>
  <c r="B4167" i="16"/>
  <c r="F4166" i="16"/>
  <c r="C4166" i="16"/>
  <c r="B4166" i="16"/>
  <c r="F4165" i="16"/>
  <c r="C4165" i="16"/>
  <c r="B4165" i="16"/>
  <c r="F4164" i="16"/>
  <c r="C4164" i="16"/>
  <c r="B4164" i="16"/>
  <c r="F4163" i="16"/>
  <c r="C4163" i="16"/>
  <c r="B4163" i="16"/>
  <c r="F4162" i="16"/>
  <c r="C4162" i="16"/>
  <c r="B4162" i="16"/>
  <c r="F4161" i="16"/>
  <c r="C4161" i="16"/>
  <c r="B4161" i="16"/>
  <c r="F4160" i="16"/>
  <c r="C4160" i="16"/>
  <c r="B4160" i="16"/>
  <c r="F4159" i="16"/>
  <c r="C4159" i="16"/>
  <c r="B4159" i="16"/>
  <c r="F4158" i="16"/>
  <c r="C4158" i="16"/>
  <c r="B4158" i="16"/>
  <c r="F4157" i="16"/>
  <c r="C4157" i="16"/>
  <c r="B4157" i="16"/>
  <c r="F4156" i="16"/>
  <c r="C4156" i="16"/>
  <c r="B4156" i="16"/>
  <c r="F4155" i="16"/>
  <c r="C4155" i="16"/>
  <c r="B4155" i="16"/>
  <c r="F4154" i="16"/>
  <c r="C4154" i="16"/>
  <c r="B4154" i="16"/>
  <c r="F4153" i="16"/>
  <c r="C4153" i="16"/>
  <c r="B4153" i="16"/>
  <c r="F4152" i="16"/>
  <c r="C4152" i="16"/>
  <c r="B4152" i="16"/>
  <c r="F4151" i="16"/>
  <c r="C4151" i="16"/>
  <c r="B4151" i="16"/>
  <c r="F4150" i="16"/>
  <c r="C4150" i="16"/>
  <c r="B4150" i="16"/>
  <c r="F4149" i="16"/>
  <c r="C4149" i="16"/>
  <c r="B4149" i="16"/>
  <c r="F4148" i="16"/>
  <c r="C4148" i="16"/>
  <c r="B4148" i="16"/>
  <c r="F4147" i="16"/>
  <c r="C4147" i="16"/>
  <c r="B4147" i="16"/>
  <c r="F4146" i="16"/>
  <c r="C4146" i="16"/>
  <c r="B4146" i="16"/>
  <c r="F4145" i="16"/>
  <c r="C4145" i="16"/>
  <c r="B4145" i="16"/>
  <c r="F4144" i="16"/>
  <c r="C4144" i="16"/>
  <c r="B4144" i="16"/>
  <c r="F4143" i="16"/>
  <c r="C4143" i="16"/>
  <c r="B4143" i="16"/>
  <c r="F4142" i="16"/>
  <c r="C4142" i="16"/>
  <c r="B4142" i="16"/>
  <c r="F4141" i="16"/>
  <c r="C4141" i="16"/>
  <c r="B4141" i="16"/>
  <c r="F4140" i="16"/>
  <c r="C4140" i="16"/>
  <c r="B4140" i="16"/>
  <c r="F4139" i="16"/>
  <c r="C4139" i="16"/>
  <c r="B4139" i="16"/>
  <c r="F4138" i="16"/>
  <c r="C4138" i="16"/>
  <c r="B4138" i="16"/>
  <c r="F4137" i="16"/>
  <c r="C4137" i="16"/>
  <c r="B4137" i="16"/>
  <c r="F4136" i="16"/>
  <c r="C4136" i="16"/>
  <c r="B4136" i="16"/>
  <c r="F4135" i="16"/>
  <c r="C4135" i="16"/>
  <c r="B4135" i="16"/>
  <c r="F4134" i="16"/>
  <c r="C4134" i="16"/>
  <c r="B4134" i="16"/>
  <c r="F4133" i="16"/>
  <c r="C4133" i="16"/>
  <c r="B4133" i="16"/>
  <c r="F4132" i="16"/>
  <c r="C4132" i="16"/>
  <c r="B4132" i="16"/>
  <c r="F4131" i="16"/>
  <c r="C4131" i="16"/>
  <c r="B4131" i="16"/>
  <c r="F4130" i="16"/>
  <c r="C4130" i="16"/>
  <c r="B4130" i="16"/>
  <c r="F4129" i="16"/>
  <c r="C4129" i="16"/>
  <c r="B4129" i="16"/>
  <c r="F4128" i="16"/>
  <c r="C4128" i="16"/>
  <c r="B4128" i="16"/>
  <c r="F4127" i="16"/>
  <c r="C4127" i="16"/>
  <c r="B4127" i="16"/>
  <c r="F4126" i="16"/>
  <c r="C4126" i="16"/>
  <c r="B4126" i="16"/>
  <c r="F4125" i="16"/>
  <c r="C4125" i="16"/>
  <c r="B4125" i="16"/>
  <c r="F4124" i="16"/>
  <c r="C4124" i="16"/>
  <c r="B4124" i="16"/>
  <c r="F4123" i="16"/>
  <c r="C4123" i="16"/>
  <c r="B4123" i="16"/>
  <c r="F4122" i="16"/>
  <c r="C4122" i="16"/>
  <c r="B4122" i="16"/>
  <c r="F4121" i="16"/>
  <c r="C4121" i="16"/>
  <c r="B4121" i="16"/>
  <c r="F4120" i="16"/>
  <c r="C4120" i="16"/>
  <c r="B4120" i="16"/>
  <c r="F4119" i="16"/>
  <c r="C4119" i="16"/>
  <c r="B4119" i="16"/>
  <c r="F4118" i="16"/>
  <c r="C4118" i="16"/>
  <c r="B4118" i="16"/>
  <c r="F4117" i="16"/>
  <c r="C4117" i="16"/>
  <c r="B4117" i="16"/>
  <c r="F4116" i="16"/>
  <c r="C4116" i="16"/>
  <c r="B4116" i="16"/>
  <c r="F4115" i="16"/>
  <c r="C4115" i="16"/>
  <c r="B4115" i="16"/>
  <c r="F4114" i="16"/>
  <c r="C4114" i="16"/>
  <c r="B4114" i="16"/>
  <c r="F4113" i="16"/>
  <c r="C4113" i="16"/>
  <c r="B4113" i="16"/>
  <c r="F4112" i="16"/>
  <c r="C4112" i="16"/>
  <c r="B4112" i="16"/>
  <c r="F4111" i="16"/>
  <c r="C4111" i="16"/>
  <c r="B4111" i="16"/>
  <c r="F4110" i="16"/>
  <c r="C4110" i="16"/>
  <c r="B4110" i="16"/>
  <c r="F4109" i="16"/>
  <c r="C4109" i="16"/>
  <c r="B4109" i="16"/>
  <c r="F4108" i="16"/>
  <c r="C4108" i="16"/>
  <c r="B4108" i="16"/>
  <c r="F4107" i="16"/>
  <c r="C4107" i="16"/>
  <c r="B4107" i="16"/>
  <c r="F4106" i="16"/>
  <c r="C4106" i="16"/>
  <c r="B4106" i="16"/>
  <c r="F4105" i="16"/>
  <c r="C4105" i="16"/>
  <c r="B4105" i="16"/>
  <c r="F4104" i="16"/>
  <c r="C4104" i="16"/>
  <c r="B4104" i="16"/>
  <c r="F4103" i="16"/>
  <c r="C4103" i="16"/>
  <c r="B4103" i="16"/>
  <c r="F4102" i="16"/>
  <c r="C4102" i="16"/>
  <c r="B4102" i="16"/>
  <c r="F4101" i="16"/>
  <c r="C4101" i="16"/>
  <c r="B4101" i="16"/>
  <c r="F4100" i="16"/>
  <c r="C4100" i="16"/>
  <c r="B4100" i="16"/>
  <c r="F4099" i="16"/>
  <c r="C4099" i="16"/>
  <c r="B4099" i="16"/>
  <c r="F4098" i="16"/>
  <c r="C4098" i="16"/>
  <c r="B4098" i="16"/>
  <c r="F4097" i="16"/>
  <c r="C4097" i="16"/>
  <c r="B4097" i="16"/>
  <c r="F4096" i="16"/>
  <c r="C4096" i="16"/>
  <c r="B4096" i="16"/>
  <c r="F4095" i="16"/>
  <c r="C4095" i="16"/>
  <c r="B4095" i="16"/>
  <c r="F4094" i="16"/>
  <c r="C4094" i="16"/>
  <c r="B4094" i="16"/>
  <c r="F4093" i="16"/>
  <c r="C4093" i="16"/>
  <c r="B4093" i="16"/>
  <c r="F4092" i="16"/>
  <c r="C4092" i="16"/>
  <c r="B4092" i="16"/>
  <c r="F4091" i="16"/>
  <c r="C4091" i="16"/>
  <c r="B4091" i="16"/>
  <c r="F4090" i="16"/>
  <c r="C4090" i="16"/>
  <c r="B4090" i="16"/>
  <c r="F4089" i="16"/>
  <c r="C4089" i="16"/>
  <c r="B4089" i="16"/>
  <c r="F4088" i="16"/>
  <c r="C4088" i="16"/>
  <c r="B4088" i="16"/>
  <c r="F4087" i="16"/>
  <c r="C4087" i="16"/>
  <c r="B4087" i="16"/>
  <c r="F4086" i="16"/>
  <c r="C4086" i="16"/>
  <c r="B4086" i="16"/>
  <c r="F4085" i="16"/>
  <c r="C4085" i="16"/>
  <c r="B4085" i="16"/>
  <c r="F4084" i="16"/>
  <c r="C4084" i="16"/>
  <c r="B4084" i="16"/>
  <c r="F4083" i="16"/>
  <c r="C4083" i="16"/>
  <c r="B4083" i="16"/>
  <c r="F4082" i="16"/>
  <c r="C4082" i="16"/>
  <c r="B4082" i="16"/>
  <c r="F4081" i="16"/>
  <c r="C4081" i="16"/>
  <c r="B4081" i="16"/>
  <c r="F4080" i="16"/>
  <c r="C4080" i="16"/>
  <c r="B4080" i="16"/>
  <c r="F4079" i="16"/>
  <c r="C4079" i="16"/>
  <c r="B4079" i="16"/>
  <c r="F4078" i="16"/>
  <c r="C4078" i="16"/>
  <c r="B4078" i="16"/>
  <c r="F4077" i="16"/>
  <c r="C4077" i="16"/>
  <c r="B4077" i="16"/>
  <c r="F4076" i="16"/>
  <c r="C4076" i="16"/>
  <c r="B4076" i="16"/>
  <c r="F4075" i="16"/>
  <c r="C4075" i="16"/>
  <c r="B4075" i="16"/>
  <c r="F4074" i="16"/>
  <c r="C4074" i="16"/>
  <c r="B4074" i="16"/>
  <c r="F4073" i="16"/>
  <c r="C4073" i="16"/>
  <c r="B4073" i="16"/>
  <c r="F4072" i="16"/>
  <c r="C4072" i="16"/>
  <c r="B4072" i="16"/>
  <c r="F4071" i="16"/>
  <c r="C4071" i="16"/>
  <c r="B4071" i="16"/>
  <c r="F4070" i="16"/>
  <c r="C4070" i="16"/>
  <c r="B4070" i="16"/>
  <c r="F4069" i="16"/>
  <c r="C4069" i="16"/>
  <c r="B4069" i="16"/>
  <c r="F4068" i="16"/>
  <c r="C4068" i="16"/>
  <c r="B4068" i="16"/>
  <c r="F4067" i="16"/>
  <c r="C4067" i="16"/>
  <c r="B4067" i="16"/>
  <c r="F4066" i="16"/>
  <c r="C4066" i="16"/>
  <c r="B4066" i="16"/>
  <c r="F4065" i="16"/>
  <c r="C4065" i="16"/>
  <c r="B4065" i="16"/>
  <c r="F4064" i="16"/>
  <c r="C4064" i="16"/>
  <c r="B4064" i="16"/>
  <c r="F4063" i="16"/>
  <c r="C4063" i="16"/>
  <c r="B4063" i="16"/>
  <c r="F4062" i="16"/>
  <c r="C4062" i="16"/>
  <c r="B4062" i="16"/>
  <c r="F4061" i="16"/>
  <c r="C4061" i="16"/>
  <c r="B4061" i="16"/>
  <c r="F4060" i="16"/>
  <c r="C4060" i="16"/>
  <c r="B4060" i="16"/>
  <c r="F4059" i="16"/>
  <c r="C4059" i="16"/>
  <c r="B4059" i="16"/>
  <c r="F4058" i="16"/>
  <c r="C4058" i="16"/>
  <c r="B4058" i="16"/>
  <c r="F4057" i="16"/>
  <c r="C4057" i="16"/>
  <c r="B4057" i="16"/>
  <c r="F4056" i="16"/>
  <c r="C4056" i="16"/>
  <c r="B4056" i="16"/>
  <c r="F4055" i="16"/>
  <c r="C4055" i="16"/>
  <c r="B4055" i="16"/>
  <c r="F4054" i="16"/>
  <c r="C4054" i="16"/>
  <c r="B4054" i="16"/>
  <c r="F4053" i="16"/>
  <c r="C4053" i="16"/>
  <c r="B4053" i="16"/>
  <c r="F4052" i="16"/>
  <c r="C4052" i="16"/>
  <c r="B4052" i="16"/>
  <c r="F4051" i="16"/>
  <c r="C4051" i="16"/>
  <c r="B4051" i="16"/>
  <c r="F4050" i="16"/>
  <c r="C4050" i="16"/>
  <c r="B4050" i="16"/>
  <c r="F4049" i="16"/>
  <c r="C4049" i="16"/>
  <c r="B4049" i="16"/>
  <c r="F4048" i="16"/>
  <c r="C4048" i="16"/>
  <c r="B4048" i="16"/>
  <c r="F4047" i="16"/>
  <c r="C4047" i="16"/>
  <c r="B4047" i="16"/>
  <c r="F4046" i="16"/>
  <c r="C4046" i="16"/>
  <c r="B4046" i="16"/>
  <c r="F4045" i="16"/>
  <c r="C4045" i="16"/>
  <c r="B4045" i="16"/>
  <c r="F4044" i="16"/>
  <c r="C4044" i="16"/>
  <c r="B4044" i="16"/>
  <c r="F4043" i="16"/>
  <c r="C4043" i="16"/>
  <c r="B4043" i="16"/>
  <c r="F4042" i="16"/>
  <c r="C4042" i="16"/>
  <c r="B4042" i="16"/>
  <c r="F4041" i="16"/>
  <c r="C4041" i="16"/>
  <c r="B4041" i="16"/>
  <c r="F4040" i="16"/>
  <c r="C4040" i="16"/>
  <c r="B4040" i="16"/>
  <c r="F4039" i="16"/>
  <c r="C4039" i="16"/>
  <c r="B4039" i="16"/>
  <c r="F4038" i="16"/>
  <c r="C4038" i="16"/>
  <c r="B4038" i="16"/>
  <c r="F4037" i="16"/>
  <c r="C4037" i="16"/>
  <c r="B4037" i="16"/>
  <c r="F4036" i="16"/>
  <c r="C4036" i="16"/>
  <c r="B4036" i="16"/>
  <c r="F4035" i="16"/>
  <c r="C4035" i="16"/>
  <c r="B4035" i="16"/>
  <c r="F4034" i="16"/>
  <c r="C4034" i="16"/>
  <c r="B4034" i="16"/>
  <c r="F4033" i="16"/>
  <c r="C4033" i="16"/>
  <c r="B4033" i="16"/>
  <c r="F4032" i="16"/>
  <c r="C4032" i="16"/>
  <c r="B4032" i="16"/>
  <c r="F4031" i="16"/>
  <c r="C4031" i="16"/>
  <c r="B4031" i="16"/>
  <c r="F4030" i="16"/>
  <c r="C4030" i="16"/>
  <c r="B4030" i="16"/>
  <c r="F4029" i="16"/>
  <c r="C4029" i="16"/>
  <c r="B4029" i="16"/>
  <c r="F4028" i="16"/>
  <c r="C4028" i="16"/>
  <c r="B4028" i="16"/>
  <c r="F4027" i="16"/>
  <c r="C4027" i="16"/>
  <c r="B4027" i="16"/>
  <c r="F4026" i="16"/>
  <c r="C4026" i="16"/>
  <c r="B4026" i="16"/>
  <c r="F4025" i="16"/>
  <c r="C4025" i="16"/>
  <c r="B4025" i="16"/>
  <c r="F4024" i="16"/>
  <c r="C4024" i="16"/>
  <c r="B4024" i="16"/>
  <c r="F4023" i="16"/>
  <c r="C4023" i="16"/>
  <c r="B4023" i="16"/>
  <c r="F4022" i="16"/>
  <c r="C4022" i="16"/>
  <c r="B4022" i="16"/>
  <c r="F4021" i="16"/>
  <c r="C4021" i="16"/>
  <c r="B4021" i="16"/>
  <c r="F4020" i="16"/>
  <c r="C4020" i="16"/>
  <c r="B4020" i="16"/>
  <c r="F4019" i="16"/>
  <c r="C4019" i="16"/>
  <c r="B4019" i="16"/>
  <c r="F4018" i="16"/>
  <c r="C4018" i="16"/>
  <c r="B4018" i="16"/>
  <c r="F4017" i="16"/>
  <c r="C4017" i="16"/>
  <c r="B4017" i="16"/>
  <c r="F4016" i="16"/>
  <c r="C4016" i="16"/>
  <c r="B4016" i="16"/>
  <c r="F4015" i="16"/>
  <c r="C4015" i="16"/>
  <c r="B4015" i="16"/>
  <c r="F4014" i="16"/>
  <c r="C4014" i="16"/>
  <c r="B4014" i="16"/>
  <c r="F4013" i="16"/>
  <c r="C4013" i="16"/>
  <c r="B4013" i="16"/>
  <c r="F4012" i="16"/>
  <c r="C4012" i="16"/>
  <c r="B4012" i="16"/>
  <c r="F4011" i="16"/>
  <c r="C4011" i="16"/>
  <c r="B4011" i="16"/>
  <c r="F4010" i="16"/>
  <c r="C4010" i="16"/>
  <c r="B4010" i="16"/>
  <c r="F4009" i="16"/>
  <c r="C4009" i="16"/>
  <c r="B4009" i="16"/>
  <c r="F4008" i="16"/>
  <c r="C4008" i="16"/>
  <c r="B4008" i="16"/>
  <c r="F4007" i="16"/>
  <c r="C4007" i="16"/>
  <c r="B4007" i="16"/>
  <c r="F4006" i="16"/>
  <c r="C4006" i="16"/>
  <c r="B4006" i="16"/>
  <c r="F4005" i="16"/>
  <c r="C4005" i="16"/>
  <c r="B4005" i="16"/>
  <c r="F4004" i="16"/>
  <c r="C4004" i="16"/>
  <c r="B4004" i="16"/>
  <c r="F4003" i="16"/>
  <c r="C4003" i="16"/>
  <c r="B4003" i="16"/>
  <c r="F4002" i="16"/>
  <c r="C4002" i="16"/>
  <c r="B4002" i="16"/>
  <c r="F4001" i="16"/>
  <c r="C4001" i="16"/>
  <c r="B4001" i="16"/>
  <c r="F4000" i="16"/>
  <c r="C4000" i="16"/>
  <c r="B4000" i="16"/>
  <c r="F3999" i="16"/>
  <c r="C3999" i="16"/>
  <c r="B3999" i="16"/>
  <c r="F3998" i="16"/>
  <c r="C3998" i="16"/>
  <c r="B3998" i="16"/>
  <c r="F3997" i="16"/>
  <c r="C3997" i="16"/>
  <c r="B3997" i="16"/>
  <c r="F3996" i="16"/>
  <c r="C3996" i="16"/>
  <c r="B3996" i="16"/>
  <c r="F3995" i="16"/>
  <c r="C3995" i="16"/>
  <c r="B3995" i="16"/>
  <c r="F3994" i="16"/>
  <c r="C3994" i="16"/>
  <c r="B3994" i="16"/>
  <c r="F3993" i="16"/>
  <c r="C3993" i="16"/>
  <c r="B3993" i="16"/>
  <c r="F3992" i="16"/>
  <c r="C3992" i="16"/>
  <c r="B3992" i="16"/>
  <c r="F3991" i="16"/>
  <c r="C3991" i="16"/>
  <c r="B3991" i="16"/>
  <c r="F3990" i="16"/>
  <c r="C3990" i="16"/>
  <c r="B3990" i="16"/>
  <c r="F3989" i="16"/>
  <c r="C3989" i="16"/>
  <c r="B3989" i="16"/>
  <c r="F3988" i="16"/>
  <c r="C3988" i="16"/>
  <c r="B3988" i="16"/>
  <c r="F3987" i="16"/>
  <c r="C3987" i="16"/>
  <c r="B3987" i="16"/>
  <c r="F3986" i="16"/>
  <c r="C3986" i="16"/>
  <c r="B3986" i="16"/>
  <c r="F3985" i="16"/>
  <c r="C3985" i="16"/>
  <c r="B3985" i="16"/>
  <c r="F3984" i="16"/>
  <c r="C3984" i="16"/>
  <c r="B3984" i="16"/>
  <c r="F3983" i="16"/>
  <c r="C3983" i="16"/>
  <c r="B3983" i="16"/>
  <c r="F3982" i="16"/>
  <c r="C3982" i="16"/>
  <c r="B3982" i="16"/>
  <c r="F3981" i="16"/>
  <c r="C3981" i="16"/>
  <c r="B3981" i="16"/>
  <c r="F3980" i="16"/>
  <c r="C3980" i="16"/>
  <c r="B3980" i="16"/>
  <c r="F3979" i="16"/>
  <c r="C3979" i="16"/>
  <c r="B3979" i="16"/>
  <c r="F3978" i="16"/>
  <c r="C3978" i="16"/>
  <c r="B3978" i="16"/>
  <c r="F3977" i="16"/>
  <c r="C3977" i="16"/>
  <c r="B3977" i="16"/>
  <c r="F3976" i="16"/>
  <c r="C3976" i="16"/>
  <c r="B3976" i="16"/>
  <c r="F3975" i="16"/>
  <c r="C3975" i="16"/>
  <c r="B3975" i="16"/>
  <c r="F3974" i="16"/>
  <c r="C3974" i="16"/>
  <c r="B3974" i="16"/>
  <c r="F3973" i="16"/>
  <c r="C3973" i="16"/>
  <c r="B3973" i="16"/>
  <c r="F3972" i="16"/>
  <c r="C3972" i="16"/>
  <c r="B3972" i="16"/>
  <c r="F3971" i="16"/>
  <c r="C3971" i="16"/>
  <c r="B3971" i="16"/>
  <c r="F3970" i="16"/>
  <c r="C3970" i="16"/>
  <c r="B3970" i="16"/>
  <c r="F3969" i="16"/>
  <c r="C3969" i="16"/>
  <c r="B3969" i="16"/>
  <c r="F3968" i="16"/>
  <c r="C3968" i="16"/>
  <c r="B3968" i="16"/>
  <c r="F3967" i="16"/>
  <c r="C3967" i="16"/>
  <c r="B3967" i="16"/>
  <c r="F3966" i="16"/>
  <c r="C3966" i="16"/>
  <c r="B3966" i="16"/>
  <c r="F3965" i="16"/>
  <c r="C3965" i="16"/>
  <c r="B3965" i="16"/>
  <c r="F3964" i="16"/>
  <c r="C3964" i="16"/>
  <c r="B3964" i="16"/>
  <c r="F3963" i="16"/>
  <c r="C3963" i="16"/>
  <c r="B3963" i="16"/>
  <c r="F3962" i="16"/>
  <c r="C3962" i="16"/>
  <c r="B3962" i="16"/>
  <c r="F3961" i="16"/>
  <c r="C3961" i="16"/>
  <c r="B3961" i="16"/>
  <c r="F3960" i="16"/>
  <c r="C3960" i="16"/>
  <c r="B3960" i="16"/>
  <c r="F3959" i="16"/>
  <c r="C3959" i="16"/>
  <c r="B3959" i="16"/>
  <c r="F3958" i="16"/>
  <c r="C3958" i="16"/>
  <c r="B3958" i="16"/>
  <c r="F3957" i="16"/>
  <c r="C3957" i="16"/>
  <c r="B3957" i="16"/>
  <c r="F3956" i="16"/>
  <c r="C3956" i="16"/>
  <c r="B3956" i="16"/>
  <c r="F3955" i="16"/>
  <c r="C3955" i="16"/>
  <c r="B3955" i="16"/>
  <c r="F3954" i="16"/>
  <c r="C3954" i="16"/>
  <c r="B3954" i="16"/>
  <c r="F3953" i="16"/>
  <c r="C3953" i="16"/>
  <c r="B3953" i="16"/>
  <c r="F3952" i="16"/>
  <c r="C3952" i="16"/>
  <c r="B3952" i="16"/>
  <c r="F3951" i="16"/>
  <c r="C3951" i="16"/>
  <c r="B3951" i="16"/>
  <c r="F3950" i="16"/>
  <c r="C3950" i="16"/>
  <c r="B3950" i="16"/>
  <c r="F3949" i="16"/>
  <c r="C3949" i="16"/>
  <c r="B3949" i="16"/>
  <c r="F3948" i="16"/>
  <c r="C3948" i="16"/>
  <c r="B3948" i="16"/>
  <c r="F3947" i="16"/>
  <c r="C3947" i="16"/>
  <c r="B3947" i="16"/>
  <c r="F3946" i="16"/>
  <c r="C3946" i="16"/>
  <c r="B3946" i="16"/>
  <c r="F3945" i="16"/>
  <c r="C3945" i="16"/>
  <c r="B3945" i="16"/>
  <c r="F3944" i="16"/>
  <c r="C3944" i="16"/>
  <c r="B3944" i="16"/>
  <c r="F3943" i="16"/>
  <c r="C3943" i="16"/>
  <c r="B3943" i="16"/>
  <c r="F3942" i="16"/>
  <c r="C3942" i="16"/>
  <c r="B3942" i="16"/>
  <c r="F3941" i="16"/>
  <c r="C3941" i="16"/>
  <c r="B3941" i="16"/>
  <c r="F3940" i="16"/>
  <c r="C3940" i="16"/>
  <c r="B3940" i="16"/>
  <c r="F3939" i="16"/>
  <c r="C3939" i="16"/>
  <c r="B3939" i="16"/>
  <c r="F3938" i="16"/>
  <c r="C3938" i="16"/>
  <c r="B3938" i="16"/>
  <c r="F3937" i="16"/>
  <c r="C3937" i="16"/>
  <c r="B3937" i="16"/>
  <c r="F3936" i="16"/>
  <c r="C3936" i="16"/>
  <c r="B3936" i="16"/>
  <c r="F3935" i="16"/>
  <c r="C3935" i="16"/>
  <c r="B3935" i="16"/>
  <c r="F3934" i="16"/>
  <c r="C3934" i="16"/>
  <c r="B3934" i="16"/>
  <c r="F3933" i="16"/>
  <c r="C3933" i="16"/>
  <c r="B3933" i="16"/>
  <c r="F3932" i="16"/>
  <c r="C3932" i="16"/>
  <c r="B3932" i="16"/>
  <c r="F3931" i="16"/>
  <c r="C3931" i="16"/>
  <c r="B3931" i="16"/>
  <c r="F3930" i="16"/>
  <c r="C3930" i="16"/>
  <c r="B3930" i="16"/>
  <c r="F3929" i="16"/>
  <c r="C3929" i="16"/>
  <c r="B3929" i="16"/>
  <c r="F3928" i="16"/>
  <c r="C3928" i="16"/>
  <c r="B3928" i="16"/>
  <c r="F3927" i="16"/>
  <c r="C3927" i="16"/>
  <c r="B3927" i="16"/>
  <c r="F3926" i="16"/>
  <c r="C3926" i="16"/>
  <c r="B3926" i="16"/>
  <c r="F3925" i="16"/>
  <c r="C3925" i="16"/>
  <c r="B3925" i="16"/>
  <c r="F3924" i="16"/>
  <c r="C3924" i="16"/>
  <c r="B3924" i="16"/>
  <c r="F3923" i="16"/>
  <c r="C3923" i="16"/>
  <c r="B3923" i="16"/>
  <c r="F3922" i="16"/>
  <c r="C3922" i="16"/>
  <c r="B3922" i="16"/>
  <c r="F3921" i="16"/>
  <c r="C3921" i="16"/>
  <c r="B3921" i="16"/>
  <c r="F3920" i="16"/>
  <c r="C3920" i="16"/>
  <c r="B3920" i="16"/>
  <c r="F3919" i="16"/>
  <c r="C3919" i="16"/>
  <c r="B3919" i="16"/>
  <c r="F3918" i="16"/>
  <c r="C3918" i="16"/>
  <c r="B3918" i="16"/>
  <c r="F3917" i="16"/>
  <c r="C3917" i="16"/>
  <c r="B3917" i="16"/>
  <c r="F3916" i="16"/>
  <c r="C3916" i="16"/>
  <c r="B3916" i="16"/>
  <c r="F3915" i="16"/>
  <c r="C3915" i="16"/>
  <c r="B3915" i="16"/>
  <c r="F3914" i="16"/>
  <c r="C3914" i="16"/>
  <c r="B3914" i="16"/>
  <c r="F3913" i="16"/>
  <c r="C3913" i="16"/>
  <c r="B3913" i="16"/>
  <c r="F3912" i="16"/>
  <c r="C3912" i="16"/>
  <c r="B3912" i="16"/>
  <c r="F3911" i="16"/>
  <c r="C3911" i="16"/>
  <c r="B3911" i="16"/>
  <c r="F3910" i="16"/>
  <c r="C3910" i="16"/>
  <c r="B3910" i="16"/>
  <c r="F3909" i="16"/>
  <c r="C3909" i="16"/>
  <c r="B3909" i="16"/>
  <c r="F3908" i="16"/>
  <c r="C3908" i="16"/>
  <c r="B3908" i="16"/>
  <c r="F3907" i="16"/>
  <c r="C3907" i="16"/>
  <c r="B3907" i="16"/>
  <c r="F3906" i="16"/>
  <c r="C3906" i="16"/>
  <c r="B3906" i="16"/>
  <c r="F3905" i="16"/>
  <c r="C3905" i="16"/>
  <c r="B3905" i="16"/>
  <c r="F3904" i="16"/>
  <c r="C3904" i="16"/>
  <c r="B3904" i="16"/>
  <c r="F3903" i="16"/>
  <c r="C3903" i="16"/>
  <c r="B3903" i="16"/>
  <c r="F3902" i="16"/>
  <c r="C3902" i="16"/>
  <c r="B3902" i="16"/>
  <c r="F3901" i="16"/>
  <c r="C3901" i="16"/>
  <c r="B3901" i="16"/>
  <c r="F3900" i="16"/>
  <c r="C3900" i="16"/>
  <c r="B3900" i="16"/>
  <c r="F3899" i="16"/>
  <c r="C3899" i="16"/>
  <c r="B3899" i="16"/>
  <c r="F3898" i="16"/>
  <c r="C3898" i="16"/>
  <c r="B3898" i="16"/>
  <c r="F3897" i="16"/>
  <c r="C3897" i="16"/>
  <c r="B3897" i="16"/>
  <c r="F3896" i="16"/>
  <c r="C3896" i="16"/>
  <c r="B3896" i="16"/>
  <c r="F3895" i="16"/>
  <c r="C3895" i="16"/>
  <c r="B3895" i="16"/>
  <c r="F3894" i="16"/>
  <c r="C3894" i="16"/>
  <c r="B3894" i="16"/>
  <c r="F3893" i="16"/>
  <c r="C3893" i="16"/>
  <c r="B3893" i="16"/>
  <c r="F3892" i="16"/>
  <c r="C3892" i="16"/>
  <c r="B3892" i="16"/>
  <c r="F3891" i="16"/>
  <c r="C3891" i="16"/>
  <c r="B3891" i="16"/>
  <c r="F3890" i="16"/>
  <c r="C3890" i="16"/>
  <c r="B3890" i="16"/>
  <c r="F3889" i="16"/>
  <c r="C3889" i="16"/>
  <c r="B3889" i="16"/>
  <c r="F3888" i="16"/>
  <c r="C3888" i="16"/>
  <c r="B3888" i="16"/>
  <c r="F3887" i="16"/>
  <c r="C3887" i="16"/>
  <c r="B3887" i="16"/>
  <c r="F3886" i="16"/>
  <c r="C3886" i="16"/>
  <c r="B3886" i="16"/>
  <c r="F3885" i="16"/>
  <c r="C3885" i="16"/>
  <c r="B3885" i="16"/>
  <c r="F3884" i="16"/>
  <c r="C3884" i="16"/>
  <c r="B3884" i="16"/>
  <c r="F3883" i="16"/>
  <c r="C3883" i="16"/>
  <c r="B3883" i="16"/>
  <c r="F3882" i="16"/>
  <c r="C3882" i="16"/>
  <c r="B3882" i="16"/>
  <c r="F3881" i="16"/>
  <c r="C3881" i="16"/>
  <c r="B3881" i="16"/>
  <c r="F3880" i="16"/>
  <c r="C3880" i="16"/>
  <c r="B3880" i="16"/>
  <c r="F3879" i="16"/>
  <c r="C3879" i="16"/>
  <c r="B3879" i="16"/>
  <c r="F3878" i="16"/>
  <c r="C3878" i="16"/>
  <c r="B3878" i="16"/>
  <c r="F3877" i="16"/>
  <c r="C3877" i="16"/>
  <c r="B3877" i="16"/>
  <c r="F3876" i="16"/>
  <c r="C3876" i="16"/>
  <c r="B3876" i="16"/>
  <c r="F3875" i="16"/>
  <c r="C3875" i="16"/>
  <c r="B3875" i="16"/>
  <c r="F3874" i="16"/>
  <c r="C3874" i="16"/>
  <c r="B3874" i="16"/>
  <c r="F3873" i="16"/>
  <c r="C3873" i="16"/>
  <c r="B3873" i="16"/>
  <c r="F3872" i="16"/>
  <c r="C3872" i="16"/>
  <c r="B3872" i="16"/>
  <c r="F3871" i="16"/>
  <c r="C3871" i="16"/>
  <c r="B3871" i="16"/>
  <c r="F3870" i="16"/>
  <c r="C3870" i="16"/>
  <c r="B3870" i="16"/>
  <c r="F3869" i="16"/>
  <c r="C3869" i="16"/>
  <c r="B3869" i="16"/>
  <c r="F3868" i="16"/>
  <c r="C3868" i="16"/>
  <c r="B3868" i="16"/>
  <c r="F3867" i="16"/>
  <c r="C3867" i="16"/>
  <c r="B3867" i="16"/>
  <c r="F3866" i="16"/>
  <c r="C3866" i="16"/>
  <c r="B3866" i="16"/>
  <c r="F3865" i="16"/>
  <c r="C3865" i="16"/>
  <c r="B3865" i="16"/>
  <c r="F3864" i="16"/>
  <c r="C3864" i="16"/>
  <c r="B3864" i="16"/>
  <c r="F3863" i="16"/>
  <c r="C3863" i="16"/>
  <c r="B3863" i="16"/>
  <c r="F3862" i="16"/>
  <c r="C3862" i="16"/>
  <c r="B3862" i="16"/>
  <c r="F3861" i="16"/>
  <c r="C3861" i="16"/>
  <c r="B3861" i="16"/>
  <c r="F3860" i="16"/>
  <c r="C3860" i="16"/>
  <c r="B3860" i="16"/>
  <c r="F3859" i="16"/>
  <c r="C3859" i="16"/>
  <c r="B3859" i="16"/>
  <c r="F3858" i="16"/>
  <c r="C3858" i="16"/>
  <c r="B3858" i="16"/>
  <c r="F3857" i="16"/>
  <c r="C3857" i="16"/>
  <c r="B3857" i="16"/>
  <c r="F3856" i="16"/>
  <c r="C3856" i="16"/>
  <c r="B3856" i="16"/>
  <c r="F3855" i="16"/>
  <c r="C3855" i="16"/>
  <c r="B3855" i="16"/>
  <c r="F3854" i="16"/>
  <c r="C3854" i="16"/>
  <c r="B3854" i="16"/>
  <c r="F3853" i="16"/>
  <c r="C3853" i="16"/>
  <c r="B3853" i="16"/>
  <c r="F3852" i="16"/>
  <c r="C3852" i="16"/>
  <c r="B3852" i="16"/>
  <c r="F3851" i="16"/>
  <c r="C3851" i="16"/>
  <c r="B3851" i="16"/>
  <c r="F3850" i="16"/>
  <c r="C3850" i="16"/>
  <c r="B3850" i="16"/>
  <c r="F3849" i="16"/>
  <c r="C3849" i="16"/>
  <c r="B3849" i="16"/>
  <c r="F3848" i="16"/>
  <c r="C3848" i="16"/>
  <c r="B3848" i="16"/>
  <c r="F3847" i="16"/>
  <c r="C3847" i="16"/>
  <c r="B3847" i="16"/>
  <c r="F3846" i="16"/>
  <c r="C3846" i="16"/>
  <c r="B3846" i="16"/>
  <c r="F3845" i="16"/>
  <c r="C3845" i="16"/>
  <c r="B3845" i="16"/>
  <c r="F3844" i="16"/>
  <c r="C3844" i="16"/>
  <c r="B3844" i="16"/>
  <c r="F3843" i="16"/>
  <c r="C3843" i="16"/>
  <c r="B3843" i="16"/>
  <c r="F3842" i="16"/>
  <c r="C3842" i="16"/>
  <c r="B3842" i="16"/>
  <c r="F3841" i="16"/>
  <c r="C3841" i="16"/>
  <c r="B3841" i="16"/>
  <c r="F3840" i="16"/>
  <c r="C3840" i="16"/>
  <c r="B3840" i="16"/>
  <c r="F3839" i="16"/>
  <c r="C3839" i="16"/>
  <c r="B3839" i="16"/>
  <c r="F3838" i="16"/>
  <c r="C3838" i="16"/>
  <c r="B3838" i="16"/>
  <c r="F3837" i="16"/>
  <c r="C3837" i="16"/>
  <c r="B3837" i="16"/>
  <c r="F3836" i="16"/>
  <c r="C3836" i="16"/>
  <c r="B3836" i="16"/>
  <c r="F3835" i="16"/>
  <c r="C3835" i="16"/>
  <c r="B3835" i="16"/>
  <c r="F3834" i="16"/>
  <c r="C3834" i="16"/>
  <c r="B3834" i="16"/>
  <c r="F3833" i="16"/>
  <c r="C3833" i="16"/>
  <c r="B3833" i="16"/>
  <c r="F3832" i="16"/>
  <c r="C3832" i="16"/>
  <c r="B3832" i="16"/>
  <c r="F3831" i="16"/>
  <c r="C3831" i="16"/>
  <c r="B3831" i="16"/>
  <c r="F3830" i="16"/>
  <c r="C3830" i="16"/>
  <c r="B3830" i="16"/>
  <c r="F3829" i="16"/>
  <c r="C3829" i="16"/>
  <c r="B3829" i="16"/>
  <c r="F3828" i="16"/>
  <c r="C3828" i="16"/>
  <c r="B3828" i="16"/>
  <c r="F3827" i="16"/>
  <c r="C3827" i="16"/>
  <c r="B3827" i="16"/>
  <c r="F3826" i="16"/>
  <c r="C3826" i="16"/>
  <c r="B3826" i="16"/>
  <c r="F3825" i="16"/>
  <c r="C3825" i="16"/>
  <c r="B3825" i="16"/>
  <c r="F3824" i="16"/>
  <c r="C3824" i="16"/>
  <c r="B3824" i="16"/>
  <c r="F3823" i="16"/>
  <c r="C3823" i="16"/>
  <c r="B3823" i="16"/>
  <c r="F3822" i="16"/>
  <c r="C3822" i="16"/>
  <c r="B3822" i="16"/>
  <c r="F3821" i="16"/>
  <c r="C3821" i="16"/>
  <c r="B3821" i="16"/>
  <c r="F3820" i="16"/>
  <c r="C3820" i="16"/>
  <c r="B3820" i="16"/>
  <c r="F3819" i="16"/>
  <c r="C3819" i="16"/>
  <c r="B3819" i="16"/>
  <c r="F3818" i="16"/>
  <c r="C3818" i="16"/>
  <c r="B3818" i="16"/>
  <c r="F3817" i="16"/>
  <c r="C3817" i="16"/>
  <c r="B3817" i="16"/>
  <c r="F3816" i="16"/>
  <c r="C3816" i="16"/>
  <c r="B3816" i="16"/>
  <c r="F3815" i="16"/>
  <c r="C3815" i="16"/>
  <c r="B3815" i="16"/>
  <c r="F3814" i="16"/>
  <c r="C3814" i="16"/>
  <c r="B3814" i="16"/>
  <c r="F3813" i="16"/>
  <c r="C3813" i="16"/>
  <c r="B3813" i="16"/>
  <c r="F3812" i="16"/>
  <c r="C3812" i="16"/>
  <c r="B3812" i="16"/>
  <c r="F3811" i="16"/>
  <c r="C3811" i="16"/>
  <c r="B3811" i="16"/>
  <c r="F3810" i="16"/>
  <c r="C3810" i="16"/>
  <c r="B3810" i="16"/>
  <c r="F3809" i="16"/>
  <c r="C3809" i="16"/>
  <c r="B3809" i="16"/>
  <c r="F3808" i="16"/>
  <c r="C3808" i="16"/>
  <c r="B3808" i="16"/>
  <c r="F3807" i="16"/>
  <c r="C3807" i="16"/>
  <c r="B3807" i="16"/>
  <c r="F3806" i="16"/>
  <c r="C3806" i="16"/>
  <c r="B3806" i="16"/>
  <c r="F3805" i="16"/>
  <c r="C3805" i="16"/>
  <c r="B3805" i="16"/>
  <c r="F3804" i="16"/>
  <c r="C3804" i="16"/>
  <c r="B3804" i="16"/>
  <c r="F3803" i="16"/>
  <c r="C3803" i="16"/>
  <c r="B3803" i="16"/>
  <c r="F3802" i="16"/>
  <c r="C3802" i="16"/>
  <c r="B3802" i="16"/>
  <c r="F3801" i="16"/>
  <c r="C3801" i="16"/>
  <c r="B3801" i="16"/>
  <c r="F3800" i="16"/>
  <c r="C3800" i="16"/>
  <c r="B3800" i="16"/>
  <c r="F3799" i="16"/>
  <c r="C3799" i="16"/>
  <c r="B3799" i="16"/>
  <c r="F3798" i="16"/>
  <c r="C3798" i="16"/>
  <c r="B3798" i="16"/>
  <c r="F3797" i="16"/>
  <c r="C3797" i="16"/>
  <c r="B3797" i="16"/>
  <c r="F3796" i="16"/>
  <c r="C3796" i="16"/>
  <c r="B3796" i="16"/>
  <c r="F3795" i="16"/>
  <c r="C3795" i="16"/>
  <c r="B3795" i="16"/>
  <c r="F3794" i="16"/>
  <c r="C3794" i="16"/>
  <c r="B3794" i="16"/>
  <c r="F3793" i="16"/>
  <c r="C3793" i="16"/>
  <c r="B3793" i="16"/>
  <c r="F3792" i="16"/>
  <c r="C3792" i="16"/>
  <c r="B3792" i="16"/>
  <c r="F3791" i="16"/>
  <c r="C3791" i="16"/>
  <c r="B3791" i="16"/>
  <c r="F3790" i="16"/>
  <c r="C3790" i="16"/>
  <c r="B3790" i="16"/>
  <c r="F3789" i="16"/>
  <c r="C3789" i="16"/>
  <c r="B3789" i="16"/>
  <c r="F3788" i="16"/>
  <c r="C3788" i="16"/>
  <c r="B3788" i="16"/>
  <c r="F3787" i="16"/>
  <c r="C3787" i="16"/>
  <c r="B3787" i="16"/>
  <c r="F3786" i="16"/>
  <c r="C3786" i="16"/>
  <c r="B3786" i="16"/>
  <c r="F3785" i="16"/>
  <c r="C3785" i="16"/>
  <c r="B3785" i="16"/>
  <c r="F3784" i="16"/>
  <c r="C3784" i="16"/>
  <c r="B3784" i="16"/>
  <c r="F3783" i="16"/>
  <c r="C3783" i="16"/>
  <c r="B3783" i="16"/>
  <c r="F3782" i="16"/>
  <c r="C3782" i="16"/>
  <c r="B3782" i="16"/>
  <c r="F3781" i="16"/>
  <c r="C3781" i="16"/>
  <c r="B3781" i="16"/>
  <c r="F3780" i="16"/>
  <c r="C3780" i="16"/>
  <c r="B3780" i="16"/>
  <c r="F3779" i="16"/>
  <c r="C3779" i="16"/>
  <c r="B3779" i="16"/>
  <c r="F3778" i="16"/>
  <c r="C3778" i="16"/>
  <c r="B3778" i="16"/>
  <c r="F3777" i="16"/>
  <c r="C3777" i="16"/>
  <c r="B3777" i="16"/>
  <c r="F3776" i="16"/>
  <c r="C3776" i="16"/>
  <c r="B3776" i="16"/>
  <c r="F3775" i="16"/>
  <c r="C3775" i="16"/>
  <c r="B3775" i="16"/>
  <c r="F3774" i="16"/>
  <c r="C3774" i="16"/>
  <c r="B3774" i="16"/>
  <c r="F3773" i="16"/>
  <c r="C3773" i="16"/>
  <c r="B3773" i="16"/>
  <c r="F3772" i="16"/>
  <c r="C3772" i="16"/>
  <c r="B3772" i="16"/>
  <c r="F3771" i="16"/>
  <c r="C3771" i="16"/>
  <c r="B3771" i="16"/>
  <c r="F3770" i="16"/>
  <c r="C3770" i="16"/>
  <c r="B3770" i="16"/>
  <c r="F3769" i="16"/>
  <c r="C3769" i="16"/>
  <c r="B3769" i="16"/>
  <c r="F3768" i="16"/>
  <c r="C3768" i="16"/>
  <c r="B3768" i="16"/>
  <c r="F3767" i="16"/>
  <c r="C3767" i="16"/>
  <c r="B3767" i="16"/>
  <c r="F3766" i="16"/>
  <c r="C3766" i="16"/>
  <c r="B3766" i="16"/>
  <c r="F3765" i="16"/>
  <c r="C3765" i="16"/>
  <c r="B3765" i="16"/>
  <c r="F3764" i="16"/>
  <c r="C3764" i="16"/>
  <c r="B3764" i="16"/>
  <c r="F3763" i="16"/>
  <c r="C3763" i="16"/>
  <c r="B3763" i="16"/>
  <c r="F3762" i="16"/>
  <c r="C3762" i="16"/>
  <c r="B3762" i="16"/>
  <c r="F3761" i="16"/>
  <c r="C3761" i="16"/>
  <c r="B3761" i="16"/>
  <c r="F3760" i="16"/>
  <c r="C3760" i="16"/>
  <c r="B3760" i="16"/>
  <c r="F3759" i="16"/>
  <c r="C3759" i="16"/>
  <c r="B3759" i="16"/>
  <c r="F3758" i="16"/>
  <c r="C3758" i="16"/>
  <c r="B3758" i="16"/>
  <c r="F3757" i="16"/>
  <c r="C3757" i="16"/>
  <c r="B3757" i="16"/>
  <c r="F3756" i="16"/>
  <c r="C3756" i="16"/>
  <c r="B3756" i="16"/>
  <c r="F3755" i="16"/>
  <c r="C3755" i="16"/>
  <c r="B3755" i="16"/>
  <c r="F3754" i="16"/>
  <c r="C3754" i="16"/>
  <c r="B3754" i="16"/>
  <c r="F3753" i="16"/>
  <c r="C3753" i="16"/>
  <c r="B3753" i="16"/>
  <c r="F3752" i="16"/>
  <c r="C3752" i="16"/>
  <c r="B3752" i="16"/>
  <c r="F3751" i="16"/>
  <c r="C3751" i="16"/>
  <c r="B3751" i="16"/>
  <c r="F3750" i="16"/>
  <c r="C3750" i="16"/>
  <c r="B3750" i="16"/>
  <c r="F3749" i="16"/>
  <c r="C3749" i="16"/>
  <c r="B3749" i="16"/>
  <c r="F3748" i="16"/>
  <c r="C3748" i="16"/>
  <c r="B3748" i="16"/>
  <c r="F3747" i="16"/>
  <c r="C3747" i="16"/>
  <c r="B3747" i="16"/>
  <c r="F3746" i="16"/>
  <c r="C3746" i="16"/>
  <c r="B3746" i="16"/>
  <c r="F3745" i="16"/>
  <c r="C3745" i="16"/>
  <c r="B3745" i="16"/>
  <c r="F3744" i="16"/>
  <c r="C3744" i="16"/>
  <c r="B3744" i="16"/>
  <c r="F3743" i="16"/>
  <c r="C3743" i="16"/>
  <c r="B3743" i="16"/>
  <c r="F3742" i="16"/>
  <c r="C3742" i="16"/>
  <c r="B3742" i="16"/>
  <c r="F3741" i="16"/>
  <c r="C3741" i="16"/>
  <c r="B3741" i="16"/>
  <c r="F3740" i="16"/>
  <c r="C3740" i="16"/>
  <c r="B3740" i="16"/>
  <c r="F3739" i="16"/>
  <c r="C3739" i="16"/>
  <c r="B3739" i="16"/>
  <c r="F3738" i="16"/>
  <c r="C3738" i="16"/>
  <c r="B3738" i="16"/>
  <c r="F3737" i="16"/>
  <c r="C3737" i="16"/>
  <c r="B3737" i="16"/>
  <c r="F3736" i="16"/>
  <c r="C3736" i="16"/>
  <c r="B3736" i="16"/>
  <c r="F3735" i="16"/>
  <c r="C3735" i="16"/>
  <c r="B3735" i="16"/>
  <c r="F3734" i="16"/>
  <c r="C3734" i="16"/>
  <c r="B3734" i="16"/>
  <c r="F3733" i="16"/>
  <c r="C3733" i="16"/>
  <c r="B3733" i="16"/>
  <c r="F3732" i="16"/>
  <c r="C3732" i="16"/>
  <c r="B3732" i="16"/>
  <c r="F3731" i="16"/>
  <c r="C3731" i="16"/>
  <c r="B3731" i="16"/>
  <c r="F3730" i="16"/>
  <c r="C3730" i="16"/>
  <c r="B3730" i="16"/>
  <c r="F3729" i="16"/>
  <c r="C3729" i="16"/>
  <c r="B3729" i="16"/>
  <c r="F3728" i="16"/>
  <c r="C3728" i="16"/>
  <c r="B3728" i="16"/>
  <c r="F3727" i="16"/>
  <c r="C3727" i="16"/>
  <c r="B3727" i="16"/>
  <c r="F3726" i="16"/>
  <c r="C3726" i="16"/>
  <c r="B3726" i="16"/>
  <c r="F3725" i="16"/>
  <c r="C3725" i="16"/>
  <c r="B3725" i="16"/>
  <c r="F3724" i="16"/>
  <c r="C3724" i="16"/>
  <c r="B3724" i="16"/>
  <c r="F3723" i="16"/>
  <c r="C3723" i="16"/>
  <c r="B3723" i="16"/>
  <c r="F3722" i="16"/>
  <c r="C3722" i="16"/>
  <c r="B3722" i="16"/>
  <c r="F3721" i="16"/>
  <c r="C3721" i="16"/>
  <c r="B3721" i="16"/>
  <c r="F3720" i="16"/>
  <c r="C3720" i="16"/>
  <c r="B3720" i="16"/>
  <c r="F3719" i="16"/>
  <c r="C3719" i="16"/>
  <c r="B3719" i="16"/>
  <c r="F3718" i="16"/>
  <c r="C3718" i="16"/>
  <c r="B3718" i="16"/>
  <c r="F3717" i="16"/>
  <c r="C3717" i="16"/>
  <c r="B3717" i="16"/>
  <c r="F3716" i="16"/>
  <c r="C3716" i="16"/>
  <c r="B3716" i="16"/>
  <c r="F3715" i="16"/>
  <c r="C3715" i="16"/>
  <c r="B3715" i="16"/>
  <c r="F3714" i="16"/>
  <c r="C3714" i="16"/>
  <c r="B3714" i="16"/>
  <c r="F3713" i="16"/>
  <c r="C3713" i="16"/>
  <c r="B3713" i="16"/>
  <c r="F3712" i="16"/>
  <c r="C3712" i="16"/>
  <c r="B3712" i="16"/>
  <c r="F3711" i="16"/>
  <c r="C3711" i="16"/>
  <c r="B3711" i="16"/>
  <c r="F3710" i="16"/>
  <c r="C3710" i="16"/>
  <c r="B3710" i="16"/>
  <c r="F3709" i="16"/>
  <c r="C3709" i="16"/>
  <c r="B3709" i="16"/>
  <c r="F3708" i="16"/>
  <c r="C3708" i="16"/>
  <c r="B3708" i="16"/>
  <c r="F3707" i="16"/>
  <c r="C3707" i="16"/>
  <c r="B3707" i="16"/>
  <c r="F3706" i="16"/>
  <c r="C3706" i="16"/>
  <c r="B3706" i="16"/>
  <c r="F3705" i="16"/>
  <c r="C3705" i="16"/>
  <c r="B3705" i="16"/>
  <c r="F3704" i="16"/>
  <c r="C3704" i="16"/>
  <c r="B3704" i="16"/>
  <c r="F3703" i="16"/>
  <c r="C3703" i="16"/>
  <c r="B3703" i="16"/>
  <c r="F3702" i="16"/>
  <c r="C3702" i="16"/>
  <c r="B3702" i="16"/>
  <c r="F3701" i="16"/>
  <c r="C3701" i="16"/>
  <c r="B3701" i="16"/>
  <c r="F3700" i="16"/>
  <c r="C3700" i="16"/>
  <c r="B3700" i="16"/>
  <c r="F3699" i="16"/>
  <c r="C3699" i="16"/>
  <c r="B3699" i="16"/>
  <c r="F3698" i="16"/>
  <c r="C3698" i="16"/>
  <c r="B3698" i="16"/>
  <c r="F3697" i="16"/>
  <c r="C3697" i="16"/>
  <c r="B3697" i="16"/>
  <c r="F3696" i="16"/>
  <c r="C3696" i="16"/>
  <c r="B3696" i="16"/>
  <c r="F3695" i="16"/>
  <c r="C3695" i="16"/>
  <c r="B3695" i="16"/>
  <c r="F3694" i="16"/>
  <c r="C3694" i="16"/>
  <c r="B3694" i="16"/>
  <c r="F3693" i="16"/>
  <c r="C3693" i="16"/>
  <c r="B3693" i="16"/>
  <c r="F3692" i="16"/>
  <c r="C3692" i="16"/>
  <c r="B3692" i="16"/>
  <c r="F3691" i="16"/>
  <c r="C3691" i="16"/>
  <c r="B3691" i="16"/>
  <c r="F3690" i="16"/>
  <c r="C3690" i="16"/>
  <c r="B3690" i="16"/>
  <c r="F3689" i="16"/>
  <c r="C3689" i="16"/>
  <c r="B3689" i="16"/>
  <c r="F3688" i="16"/>
  <c r="C3688" i="16"/>
  <c r="B3688" i="16"/>
  <c r="F3687" i="16"/>
  <c r="C3687" i="16"/>
  <c r="B3687" i="16"/>
  <c r="F3686" i="16"/>
  <c r="C3686" i="16"/>
  <c r="B3686" i="16"/>
  <c r="F3685" i="16"/>
  <c r="C3685" i="16"/>
  <c r="B3685" i="16"/>
  <c r="F3684" i="16"/>
  <c r="C3684" i="16"/>
  <c r="B3684" i="16"/>
  <c r="F3683" i="16"/>
  <c r="C3683" i="16"/>
  <c r="B3683" i="16"/>
  <c r="F3682" i="16"/>
  <c r="C3682" i="16"/>
  <c r="B3682" i="16"/>
  <c r="F3681" i="16"/>
  <c r="C3681" i="16"/>
  <c r="B3681" i="16"/>
  <c r="F3680" i="16"/>
  <c r="C3680" i="16"/>
  <c r="B3680" i="16"/>
  <c r="F3679" i="16"/>
  <c r="C3679" i="16"/>
  <c r="B3679" i="16"/>
  <c r="F3678" i="16"/>
  <c r="C3678" i="16"/>
  <c r="B3678" i="16"/>
  <c r="F3677" i="16"/>
  <c r="C3677" i="16"/>
  <c r="B3677" i="16"/>
  <c r="F3676" i="16"/>
  <c r="C3676" i="16"/>
  <c r="B3676" i="16"/>
  <c r="F3675" i="16"/>
  <c r="C3675" i="16"/>
  <c r="B3675" i="16"/>
  <c r="F3674" i="16"/>
  <c r="C3674" i="16"/>
  <c r="B3674" i="16"/>
  <c r="F3673" i="16"/>
  <c r="C3673" i="16"/>
  <c r="B3673" i="16"/>
  <c r="F3672" i="16"/>
  <c r="C3672" i="16"/>
  <c r="B3672" i="16"/>
  <c r="F3671" i="16"/>
  <c r="C3671" i="16"/>
  <c r="B3671" i="16"/>
  <c r="F3670" i="16"/>
  <c r="C3670" i="16"/>
  <c r="B3670" i="16"/>
  <c r="F3669" i="16"/>
  <c r="C3669" i="16"/>
  <c r="B3669" i="16"/>
  <c r="F3668" i="16"/>
  <c r="C3668" i="16"/>
  <c r="B3668" i="16"/>
  <c r="F3667" i="16"/>
  <c r="C3667" i="16"/>
  <c r="B3667" i="16"/>
  <c r="F3666" i="16"/>
  <c r="C3666" i="16"/>
  <c r="B3666" i="16"/>
  <c r="F3665" i="16"/>
  <c r="C3665" i="16"/>
  <c r="B3665" i="16"/>
  <c r="F3664" i="16"/>
  <c r="C3664" i="16"/>
  <c r="B3664" i="16"/>
  <c r="F3663" i="16"/>
  <c r="C3663" i="16"/>
  <c r="B3663" i="16"/>
  <c r="F3662" i="16"/>
  <c r="C3662" i="16"/>
  <c r="B3662" i="16"/>
  <c r="F3661" i="16"/>
  <c r="C3661" i="16"/>
  <c r="B3661" i="16"/>
  <c r="F3660" i="16"/>
  <c r="C3660" i="16"/>
  <c r="B3660" i="16"/>
  <c r="F3659" i="16"/>
  <c r="C3659" i="16"/>
  <c r="B3659" i="16"/>
  <c r="F3658" i="16"/>
  <c r="C3658" i="16"/>
  <c r="B3658" i="16"/>
  <c r="F3657" i="16"/>
  <c r="C3657" i="16"/>
  <c r="B3657" i="16"/>
  <c r="F3656" i="16"/>
  <c r="C3656" i="16"/>
  <c r="B3656" i="16"/>
  <c r="F3655" i="16"/>
  <c r="C3655" i="16"/>
  <c r="B3655" i="16"/>
  <c r="F3654" i="16"/>
  <c r="C3654" i="16"/>
  <c r="B3654" i="16"/>
  <c r="F3653" i="16"/>
  <c r="C3653" i="16"/>
  <c r="B3653" i="16"/>
  <c r="F3652" i="16"/>
  <c r="C3652" i="16"/>
  <c r="B3652" i="16"/>
  <c r="F3651" i="16"/>
  <c r="C3651" i="16"/>
  <c r="B3651" i="16"/>
  <c r="F3650" i="16"/>
  <c r="C3650" i="16"/>
  <c r="B3650" i="16"/>
  <c r="F3649" i="16"/>
  <c r="C3649" i="16"/>
  <c r="B3649" i="16"/>
  <c r="F3648" i="16"/>
  <c r="C3648" i="16"/>
  <c r="B3648" i="16"/>
  <c r="F3647" i="16"/>
  <c r="C3647" i="16"/>
  <c r="B3647" i="16"/>
  <c r="F3646" i="16"/>
  <c r="C3646" i="16"/>
  <c r="B3646" i="16"/>
  <c r="F3645" i="16"/>
  <c r="C3645" i="16"/>
  <c r="B3645" i="16"/>
  <c r="F3644" i="16"/>
  <c r="C3644" i="16"/>
  <c r="B3644" i="16"/>
  <c r="F3643" i="16"/>
  <c r="C3643" i="16"/>
  <c r="B3643" i="16"/>
  <c r="F3642" i="16"/>
  <c r="C3642" i="16"/>
  <c r="B3642" i="16"/>
  <c r="F3641" i="16"/>
  <c r="C3641" i="16"/>
  <c r="B3641" i="16"/>
  <c r="F3640" i="16"/>
  <c r="C3640" i="16"/>
  <c r="B3640" i="16"/>
  <c r="F3639" i="16"/>
  <c r="C3639" i="16"/>
  <c r="B3639" i="16"/>
  <c r="F3638" i="16"/>
  <c r="C3638" i="16"/>
  <c r="B3638" i="16"/>
  <c r="F3637" i="16"/>
  <c r="C3637" i="16"/>
  <c r="B3637" i="16"/>
  <c r="F3636" i="16"/>
  <c r="C3636" i="16"/>
  <c r="B3636" i="16"/>
  <c r="F3635" i="16"/>
  <c r="C3635" i="16"/>
  <c r="B3635" i="16"/>
  <c r="F3634" i="16"/>
  <c r="C3634" i="16"/>
  <c r="B3634" i="16"/>
  <c r="F3633" i="16"/>
  <c r="C3633" i="16"/>
  <c r="B3633" i="16"/>
  <c r="F3632" i="16"/>
  <c r="C3632" i="16"/>
  <c r="B3632" i="16"/>
  <c r="F3631" i="16"/>
  <c r="C3631" i="16"/>
  <c r="B3631" i="16"/>
  <c r="F3630" i="16"/>
  <c r="C3630" i="16"/>
  <c r="B3630" i="16"/>
  <c r="F3629" i="16"/>
  <c r="C3629" i="16"/>
  <c r="B3629" i="16"/>
  <c r="F3628" i="16"/>
  <c r="C3628" i="16"/>
  <c r="B3628" i="16"/>
  <c r="F3627" i="16"/>
  <c r="C3627" i="16"/>
  <c r="B3627" i="16"/>
  <c r="F3626" i="16"/>
  <c r="C3626" i="16"/>
  <c r="B3626" i="16"/>
  <c r="F3625" i="16"/>
  <c r="C3625" i="16"/>
  <c r="B3625" i="16"/>
  <c r="F3624" i="16"/>
  <c r="C3624" i="16"/>
  <c r="B3624" i="16"/>
  <c r="F3623" i="16"/>
  <c r="C3623" i="16"/>
  <c r="B3623" i="16"/>
  <c r="F3622" i="16"/>
  <c r="C3622" i="16"/>
  <c r="B3622" i="16"/>
  <c r="F3621" i="16"/>
  <c r="C3621" i="16"/>
  <c r="B3621" i="16"/>
  <c r="F3620" i="16"/>
  <c r="C3620" i="16"/>
  <c r="B3620" i="16"/>
  <c r="F3619" i="16"/>
  <c r="C3619" i="16"/>
  <c r="B3619" i="16"/>
  <c r="F3618" i="16"/>
  <c r="C3618" i="16"/>
  <c r="B3618" i="16"/>
  <c r="F3617" i="16"/>
  <c r="C3617" i="16"/>
  <c r="B3617" i="16"/>
  <c r="F3616" i="16"/>
  <c r="C3616" i="16"/>
  <c r="B3616" i="16"/>
  <c r="F3615" i="16"/>
  <c r="C3615" i="16"/>
  <c r="B3615" i="16"/>
  <c r="F3614" i="16"/>
  <c r="C3614" i="16"/>
  <c r="B3614" i="16"/>
  <c r="F3613" i="16"/>
  <c r="C3613" i="16"/>
  <c r="B3613" i="16"/>
  <c r="F3612" i="16"/>
  <c r="C3612" i="16"/>
  <c r="B3612" i="16"/>
  <c r="F3611" i="16"/>
  <c r="C3611" i="16"/>
  <c r="B3611" i="16"/>
  <c r="F3610" i="16"/>
  <c r="C3610" i="16"/>
  <c r="B3610" i="16"/>
  <c r="F3609" i="16"/>
  <c r="C3609" i="16"/>
  <c r="B3609" i="16"/>
  <c r="F3608" i="16"/>
  <c r="C3608" i="16"/>
  <c r="B3608" i="16"/>
  <c r="F3607" i="16"/>
  <c r="C3607" i="16"/>
  <c r="B3607" i="16"/>
  <c r="F3606" i="16"/>
  <c r="C3606" i="16"/>
  <c r="B3606" i="16"/>
  <c r="F3605" i="16"/>
  <c r="C3605" i="16"/>
  <c r="B3605" i="16"/>
  <c r="F3604" i="16"/>
  <c r="C3604" i="16"/>
  <c r="B3604" i="16"/>
  <c r="F3603" i="16"/>
  <c r="C3603" i="16"/>
  <c r="B3603" i="16"/>
  <c r="F3602" i="16"/>
  <c r="C3602" i="16"/>
  <c r="B3602" i="16"/>
  <c r="F3601" i="16"/>
  <c r="C3601" i="16"/>
  <c r="B3601" i="16"/>
  <c r="F3600" i="16"/>
  <c r="C3600" i="16"/>
  <c r="B3600" i="16"/>
  <c r="F3599" i="16"/>
  <c r="C3599" i="16"/>
  <c r="B3599" i="16"/>
  <c r="F3598" i="16"/>
  <c r="C3598" i="16"/>
  <c r="B3598" i="16"/>
  <c r="F3597" i="16"/>
  <c r="C3597" i="16"/>
  <c r="B3597" i="16"/>
  <c r="F3596" i="16"/>
  <c r="C3596" i="16"/>
  <c r="B3596" i="16"/>
  <c r="F3595" i="16"/>
  <c r="C3595" i="16"/>
  <c r="B3595" i="16"/>
  <c r="F3594" i="16"/>
  <c r="C3594" i="16"/>
  <c r="B3594" i="16"/>
  <c r="F3593" i="16"/>
  <c r="C3593" i="16"/>
  <c r="B3593" i="16"/>
  <c r="F3592" i="16"/>
  <c r="C3592" i="16"/>
  <c r="B3592" i="16"/>
  <c r="F3591" i="16"/>
  <c r="C3591" i="16"/>
  <c r="B3591" i="16"/>
  <c r="F3590" i="16"/>
  <c r="C3590" i="16"/>
  <c r="B3590" i="16"/>
  <c r="F3589" i="16"/>
  <c r="C3589" i="16"/>
  <c r="B3589" i="16"/>
  <c r="F3588" i="16"/>
  <c r="C3588" i="16"/>
  <c r="B3588" i="16"/>
  <c r="F3587" i="16"/>
  <c r="C3587" i="16"/>
  <c r="B3587" i="16"/>
  <c r="F3586" i="16"/>
  <c r="C3586" i="16"/>
  <c r="B3586" i="16"/>
  <c r="F3585" i="16"/>
  <c r="C3585" i="16"/>
  <c r="B3585" i="16"/>
  <c r="F3584" i="16"/>
  <c r="C3584" i="16"/>
  <c r="B3584" i="16"/>
  <c r="F3583" i="16"/>
  <c r="C3583" i="16"/>
  <c r="B3583" i="16"/>
  <c r="F3582" i="16"/>
  <c r="C3582" i="16"/>
  <c r="B3582" i="16"/>
  <c r="F3581" i="16"/>
  <c r="C3581" i="16"/>
  <c r="B3581" i="16"/>
  <c r="F3580" i="16"/>
  <c r="C3580" i="16"/>
  <c r="B3580" i="16"/>
  <c r="F3579" i="16"/>
  <c r="C3579" i="16"/>
  <c r="B3579" i="16"/>
  <c r="F3578" i="16"/>
  <c r="C3578" i="16"/>
  <c r="B3578" i="16"/>
  <c r="F3577" i="16"/>
  <c r="C3577" i="16"/>
  <c r="B3577" i="16"/>
  <c r="F3576" i="16"/>
  <c r="C3576" i="16"/>
  <c r="B3576" i="16"/>
  <c r="F3575" i="16"/>
  <c r="C3575" i="16"/>
  <c r="B3575" i="16"/>
  <c r="F3574" i="16"/>
  <c r="C3574" i="16"/>
  <c r="B3574" i="16"/>
  <c r="F3573" i="16"/>
  <c r="C3573" i="16"/>
  <c r="B3573" i="16"/>
  <c r="F3572" i="16"/>
  <c r="C3572" i="16"/>
  <c r="B3572" i="16"/>
  <c r="F3571" i="16"/>
  <c r="C3571" i="16"/>
  <c r="B3571" i="16"/>
  <c r="F3570" i="16"/>
  <c r="C3570" i="16"/>
  <c r="B3570" i="16"/>
  <c r="F3569" i="16"/>
  <c r="C3569" i="16"/>
  <c r="B3569" i="16"/>
  <c r="F3568" i="16"/>
  <c r="C3568" i="16"/>
  <c r="B3568" i="16"/>
  <c r="F3567" i="16"/>
  <c r="C3567" i="16"/>
  <c r="B3567" i="16"/>
  <c r="F3566" i="16"/>
  <c r="C3566" i="16"/>
  <c r="B3566" i="16"/>
  <c r="F3565" i="16"/>
  <c r="C3565" i="16"/>
  <c r="B3565" i="16"/>
  <c r="F3564" i="16"/>
  <c r="C3564" i="16"/>
  <c r="B3564" i="16"/>
  <c r="F3563" i="16"/>
  <c r="C3563" i="16"/>
  <c r="B3563" i="16"/>
  <c r="F3562" i="16"/>
  <c r="C3562" i="16"/>
  <c r="B3562" i="16"/>
  <c r="F3561" i="16"/>
  <c r="C3561" i="16"/>
  <c r="B3561" i="16"/>
  <c r="F3560" i="16"/>
  <c r="C3560" i="16"/>
  <c r="B3560" i="16"/>
  <c r="F3559" i="16"/>
  <c r="C3559" i="16"/>
  <c r="B3559" i="16"/>
  <c r="F3558" i="16"/>
  <c r="C3558" i="16"/>
  <c r="B3558" i="16"/>
  <c r="F3557" i="16"/>
  <c r="C3557" i="16"/>
  <c r="B3557" i="16"/>
  <c r="F3556" i="16"/>
  <c r="C3556" i="16"/>
  <c r="B3556" i="16"/>
  <c r="F3555" i="16"/>
  <c r="C3555" i="16"/>
  <c r="B3555" i="16"/>
  <c r="F3554" i="16"/>
  <c r="C3554" i="16"/>
  <c r="B3554" i="16"/>
  <c r="F3553" i="16"/>
  <c r="C3553" i="16"/>
  <c r="B3553" i="16"/>
  <c r="F3552" i="16"/>
  <c r="C3552" i="16"/>
  <c r="B3552" i="16"/>
  <c r="F3551" i="16"/>
  <c r="C3551" i="16"/>
  <c r="B3551" i="16"/>
  <c r="F3550" i="16"/>
  <c r="C3550" i="16"/>
  <c r="B3550" i="16"/>
  <c r="F3549" i="16"/>
  <c r="C3549" i="16"/>
  <c r="B3549" i="16"/>
  <c r="F3548" i="16"/>
  <c r="C3548" i="16"/>
  <c r="B3548" i="16"/>
  <c r="F3547" i="16"/>
  <c r="C3547" i="16"/>
  <c r="B3547" i="16"/>
  <c r="F3546" i="16"/>
  <c r="C3546" i="16"/>
  <c r="B3546" i="16"/>
  <c r="F3545" i="16"/>
  <c r="C3545" i="16"/>
  <c r="B3545" i="16"/>
  <c r="F3544" i="16"/>
  <c r="C3544" i="16"/>
  <c r="B3544" i="16"/>
  <c r="F3543" i="16"/>
  <c r="C3543" i="16"/>
  <c r="B3543" i="16"/>
  <c r="F3542" i="16"/>
  <c r="C3542" i="16"/>
  <c r="B3542" i="16"/>
  <c r="F3541" i="16"/>
  <c r="C3541" i="16"/>
  <c r="B3541" i="16"/>
  <c r="F3540" i="16"/>
  <c r="C3540" i="16"/>
  <c r="B3540" i="16"/>
  <c r="F3539" i="16"/>
  <c r="C3539" i="16"/>
  <c r="B3539" i="16"/>
  <c r="F3538" i="16"/>
  <c r="C3538" i="16"/>
  <c r="B3538" i="16"/>
  <c r="F3537" i="16"/>
  <c r="C3537" i="16"/>
  <c r="B3537" i="16"/>
  <c r="F3536" i="16"/>
  <c r="C3536" i="16"/>
  <c r="B3536" i="16"/>
  <c r="F3535" i="16"/>
  <c r="C3535" i="16"/>
  <c r="B3535" i="16"/>
  <c r="F3534" i="16"/>
  <c r="C3534" i="16"/>
  <c r="B3534" i="16"/>
  <c r="F3533" i="16"/>
  <c r="C3533" i="16"/>
  <c r="B3533" i="16"/>
  <c r="F3532" i="16"/>
  <c r="C3532" i="16"/>
  <c r="B3532" i="16"/>
  <c r="F3531" i="16"/>
  <c r="C3531" i="16"/>
  <c r="B3531" i="16"/>
  <c r="F3530" i="16"/>
  <c r="C3530" i="16"/>
  <c r="B3530" i="16"/>
  <c r="F3529" i="16"/>
  <c r="C3529" i="16"/>
  <c r="B3529" i="16"/>
  <c r="F3528" i="16"/>
  <c r="C3528" i="16"/>
  <c r="B3528" i="16"/>
  <c r="F3527" i="16"/>
  <c r="C3527" i="16"/>
  <c r="B3527" i="16"/>
  <c r="F3526" i="16"/>
  <c r="C3526" i="16"/>
  <c r="B3526" i="16"/>
  <c r="F3525" i="16"/>
  <c r="C3525" i="16"/>
  <c r="B3525" i="16"/>
  <c r="F3524" i="16"/>
  <c r="C3524" i="16"/>
  <c r="B3524" i="16"/>
  <c r="F3523" i="16"/>
  <c r="C3523" i="16"/>
  <c r="B3523" i="16"/>
  <c r="F3522" i="16"/>
  <c r="C3522" i="16"/>
  <c r="B3522" i="16"/>
  <c r="F3521" i="16"/>
  <c r="C3521" i="16"/>
  <c r="B3521" i="16"/>
  <c r="F3520" i="16"/>
  <c r="C3520" i="16"/>
  <c r="B3520" i="16"/>
  <c r="F3519" i="16"/>
  <c r="C3519" i="16"/>
  <c r="B3519" i="16"/>
  <c r="F3518" i="16"/>
  <c r="C3518" i="16"/>
  <c r="B3518" i="16"/>
  <c r="F3517" i="16"/>
  <c r="C3517" i="16"/>
  <c r="B3517" i="16"/>
  <c r="F3516" i="16"/>
  <c r="C3516" i="16"/>
  <c r="B3516" i="16"/>
  <c r="F3515" i="16"/>
  <c r="C3515" i="16"/>
  <c r="B3515" i="16"/>
  <c r="F3514" i="16"/>
  <c r="C3514" i="16"/>
  <c r="B3514" i="16"/>
  <c r="F3513" i="16"/>
  <c r="C3513" i="16"/>
  <c r="B3513" i="16"/>
  <c r="F3512" i="16"/>
  <c r="C3512" i="16"/>
  <c r="B3512" i="16"/>
  <c r="F3511" i="16"/>
  <c r="C3511" i="16"/>
  <c r="B3511" i="16"/>
  <c r="F3510" i="16"/>
  <c r="C3510" i="16"/>
  <c r="B3510" i="16"/>
  <c r="F3509" i="16"/>
  <c r="C3509" i="16"/>
  <c r="B3509" i="16"/>
  <c r="F3508" i="16"/>
  <c r="C3508" i="16"/>
  <c r="B3508" i="16"/>
  <c r="F3507" i="16"/>
  <c r="C3507" i="16"/>
  <c r="B3507" i="16"/>
  <c r="F3506" i="16"/>
  <c r="C3506" i="16"/>
  <c r="B3506" i="16"/>
  <c r="F3505" i="16"/>
  <c r="C3505" i="16"/>
  <c r="B3505" i="16"/>
  <c r="F3504" i="16"/>
  <c r="C3504" i="16"/>
  <c r="B3504" i="16"/>
  <c r="F3503" i="16"/>
  <c r="C3503" i="16"/>
  <c r="B3503" i="16"/>
  <c r="F3502" i="16"/>
  <c r="C3502" i="16"/>
  <c r="B3502" i="16"/>
  <c r="F3501" i="16"/>
  <c r="C3501" i="16"/>
  <c r="B3501" i="16"/>
  <c r="F3500" i="16"/>
  <c r="C3500" i="16"/>
  <c r="B3500" i="16"/>
  <c r="F3499" i="16"/>
  <c r="C3499" i="16"/>
  <c r="B3499" i="16"/>
  <c r="F3498" i="16"/>
  <c r="C3498" i="16"/>
  <c r="B3498" i="16"/>
  <c r="F3497" i="16"/>
  <c r="C3497" i="16"/>
  <c r="B3497" i="16"/>
  <c r="F3496" i="16"/>
  <c r="C3496" i="16"/>
  <c r="B3496" i="16"/>
  <c r="F3495" i="16"/>
  <c r="C3495" i="16"/>
  <c r="B3495" i="16"/>
  <c r="F3494" i="16"/>
  <c r="C3494" i="16"/>
  <c r="B3494" i="16"/>
  <c r="F3493" i="16"/>
  <c r="C3493" i="16"/>
  <c r="B3493" i="16"/>
  <c r="F3492" i="16"/>
  <c r="C3492" i="16"/>
  <c r="B3492" i="16"/>
  <c r="F3491" i="16"/>
  <c r="C3491" i="16"/>
  <c r="B3491" i="16"/>
  <c r="F3490" i="16"/>
  <c r="C3490" i="16"/>
  <c r="B3490" i="16"/>
  <c r="F3489" i="16"/>
  <c r="C3489" i="16"/>
  <c r="B3489" i="16"/>
  <c r="F3488" i="16"/>
  <c r="C3488" i="16"/>
  <c r="B3488" i="16"/>
  <c r="F3487" i="16"/>
  <c r="C3487" i="16"/>
  <c r="B3487" i="16"/>
  <c r="F3486" i="16"/>
  <c r="C3486" i="16"/>
  <c r="B3486" i="16"/>
  <c r="F3485" i="16"/>
  <c r="C3485" i="16"/>
  <c r="B3485" i="16"/>
  <c r="F3484" i="16"/>
  <c r="C3484" i="16"/>
  <c r="B3484" i="16"/>
  <c r="F3483" i="16"/>
  <c r="C3483" i="16"/>
  <c r="B3483" i="16"/>
  <c r="F3482" i="16"/>
  <c r="C3482" i="16"/>
  <c r="B3482" i="16"/>
  <c r="F3481" i="16"/>
  <c r="C3481" i="16"/>
  <c r="B3481" i="16"/>
  <c r="F3480" i="16"/>
  <c r="C3480" i="16"/>
  <c r="B3480" i="16"/>
  <c r="F3479" i="16"/>
  <c r="C3479" i="16"/>
  <c r="B3479" i="16"/>
  <c r="F3478" i="16"/>
  <c r="C3478" i="16"/>
  <c r="B3478" i="16"/>
  <c r="F3477" i="16"/>
  <c r="C3477" i="16"/>
  <c r="B3477" i="16"/>
  <c r="F3476" i="16"/>
  <c r="C3476" i="16"/>
  <c r="B3476" i="16"/>
  <c r="F3475" i="16"/>
  <c r="C3475" i="16"/>
  <c r="B3475" i="16"/>
  <c r="F3474" i="16"/>
  <c r="C3474" i="16"/>
  <c r="B3474" i="16"/>
  <c r="F3473" i="16"/>
  <c r="C3473" i="16"/>
  <c r="B3473" i="16"/>
  <c r="F3472" i="16"/>
  <c r="C3472" i="16"/>
  <c r="B3472" i="16"/>
  <c r="F3471" i="16"/>
  <c r="C3471" i="16"/>
  <c r="B3471" i="16"/>
  <c r="F3470" i="16"/>
  <c r="C3470" i="16"/>
  <c r="B3470" i="16"/>
  <c r="F3469" i="16"/>
  <c r="C3469" i="16"/>
  <c r="B3469" i="16"/>
  <c r="F3468" i="16"/>
  <c r="C3468" i="16"/>
  <c r="B3468" i="16"/>
  <c r="F3467" i="16"/>
  <c r="C3467" i="16"/>
  <c r="B3467" i="16"/>
  <c r="F3466" i="16"/>
  <c r="C3466" i="16"/>
  <c r="B3466" i="16"/>
  <c r="F3465" i="16"/>
  <c r="C3465" i="16"/>
  <c r="B3465" i="16"/>
  <c r="F3464" i="16"/>
  <c r="C3464" i="16"/>
  <c r="B3464" i="16"/>
  <c r="F3463" i="16"/>
  <c r="C3463" i="16"/>
  <c r="B3463" i="16"/>
  <c r="F3462" i="16"/>
  <c r="C3462" i="16"/>
  <c r="B3462" i="16"/>
  <c r="F3461" i="16"/>
  <c r="C3461" i="16"/>
  <c r="B3461" i="16"/>
  <c r="F3460" i="16"/>
  <c r="C3460" i="16"/>
  <c r="B3460" i="16"/>
  <c r="F3459" i="16"/>
  <c r="C3459" i="16"/>
  <c r="B3459" i="16"/>
  <c r="F3458" i="16"/>
  <c r="C3458" i="16"/>
  <c r="B3458" i="16"/>
  <c r="F3457" i="16"/>
  <c r="C3457" i="16"/>
  <c r="B3457" i="16"/>
  <c r="F3456" i="16"/>
  <c r="C3456" i="16"/>
  <c r="B3456" i="16"/>
  <c r="F3455" i="16"/>
  <c r="C3455" i="16"/>
  <c r="B3455" i="16"/>
  <c r="F3454" i="16"/>
  <c r="C3454" i="16"/>
  <c r="B3454" i="16"/>
  <c r="F3453" i="16"/>
  <c r="C3453" i="16"/>
  <c r="B3453" i="16"/>
  <c r="F3452" i="16"/>
  <c r="C3452" i="16"/>
  <c r="B3452" i="16"/>
  <c r="F3451" i="16"/>
  <c r="C3451" i="16"/>
  <c r="B3451" i="16"/>
  <c r="F3450" i="16"/>
  <c r="C3450" i="16"/>
  <c r="B3450" i="16"/>
  <c r="F3449" i="16"/>
  <c r="C3449" i="16"/>
  <c r="B3449" i="16"/>
  <c r="F3448" i="16"/>
  <c r="C3448" i="16"/>
  <c r="B3448" i="16"/>
  <c r="F3447" i="16"/>
  <c r="C3447" i="16"/>
  <c r="B3447" i="16"/>
  <c r="F3446" i="16"/>
  <c r="C3446" i="16"/>
  <c r="B3446" i="16"/>
  <c r="F3445" i="16"/>
  <c r="C3445" i="16"/>
  <c r="B3445" i="16"/>
  <c r="F3444" i="16"/>
  <c r="C3444" i="16"/>
  <c r="B3444" i="16"/>
  <c r="F3443" i="16"/>
  <c r="C3443" i="16"/>
  <c r="B3443" i="16"/>
  <c r="F3442" i="16"/>
  <c r="C3442" i="16"/>
  <c r="B3442" i="16"/>
  <c r="F3441" i="16"/>
  <c r="C3441" i="16"/>
  <c r="B3441" i="16"/>
  <c r="F3440" i="16"/>
  <c r="C3440" i="16"/>
  <c r="B3440" i="16"/>
  <c r="F3439" i="16"/>
  <c r="C3439" i="16"/>
  <c r="B3439" i="16"/>
  <c r="F3438" i="16"/>
  <c r="C3438" i="16"/>
  <c r="B3438" i="16"/>
  <c r="F3437" i="16"/>
  <c r="C3437" i="16"/>
  <c r="B3437" i="16"/>
  <c r="F3436" i="16"/>
  <c r="C3436" i="16"/>
  <c r="B3436" i="16"/>
  <c r="F3435" i="16"/>
  <c r="C3435" i="16"/>
  <c r="B3435" i="16"/>
  <c r="F3434" i="16"/>
  <c r="C3434" i="16"/>
  <c r="B3434" i="16"/>
  <c r="F3433" i="16"/>
  <c r="C3433" i="16"/>
  <c r="B3433" i="16"/>
  <c r="F3432" i="16"/>
  <c r="C3432" i="16"/>
  <c r="B3432" i="16"/>
  <c r="F3431" i="16"/>
  <c r="C3431" i="16"/>
  <c r="B3431" i="16"/>
  <c r="F3430" i="16"/>
  <c r="C3430" i="16"/>
  <c r="B3430" i="16"/>
  <c r="F3429" i="16"/>
  <c r="C3429" i="16"/>
  <c r="B3429" i="16"/>
  <c r="F3428" i="16"/>
  <c r="C3428" i="16"/>
  <c r="B3428" i="16"/>
  <c r="F3427" i="16"/>
  <c r="C3427" i="16"/>
  <c r="B3427" i="16"/>
  <c r="F3426" i="16"/>
  <c r="C3426" i="16"/>
  <c r="B3426" i="16"/>
  <c r="F3425" i="16"/>
  <c r="C3425" i="16"/>
  <c r="B3425" i="16"/>
  <c r="F3424" i="16"/>
  <c r="C3424" i="16"/>
  <c r="B3424" i="16"/>
  <c r="F3423" i="16"/>
  <c r="C3423" i="16"/>
  <c r="B3423" i="16"/>
  <c r="F3422" i="16"/>
  <c r="C3422" i="16"/>
  <c r="B3422" i="16"/>
  <c r="F3421" i="16"/>
  <c r="C3421" i="16"/>
  <c r="B3421" i="16"/>
  <c r="F3420" i="16"/>
  <c r="C3420" i="16"/>
  <c r="B3420" i="16"/>
  <c r="F3419" i="16"/>
  <c r="C3419" i="16"/>
  <c r="B3419" i="16"/>
  <c r="F3418" i="16"/>
  <c r="C3418" i="16"/>
  <c r="B3418" i="16"/>
  <c r="F3417" i="16"/>
  <c r="C3417" i="16"/>
  <c r="B3417" i="16"/>
  <c r="F3416" i="16"/>
  <c r="C3416" i="16"/>
  <c r="B3416" i="16"/>
  <c r="F3415" i="16"/>
  <c r="C3415" i="16"/>
  <c r="B3415" i="16"/>
  <c r="F3414" i="16"/>
  <c r="C3414" i="16"/>
  <c r="B3414" i="16"/>
  <c r="F3413" i="16"/>
  <c r="C3413" i="16"/>
  <c r="B3413" i="16"/>
  <c r="F3412" i="16"/>
  <c r="C3412" i="16"/>
  <c r="B3412" i="16"/>
  <c r="F3411" i="16"/>
  <c r="C3411" i="16"/>
  <c r="B3411" i="16"/>
  <c r="F3410" i="16"/>
  <c r="C3410" i="16"/>
  <c r="B3410" i="16"/>
  <c r="F3409" i="16"/>
  <c r="C3409" i="16"/>
  <c r="B3409" i="16"/>
  <c r="F3408" i="16"/>
  <c r="C3408" i="16"/>
  <c r="B3408" i="16"/>
  <c r="F3407" i="16"/>
  <c r="C3407" i="16"/>
  <c r="B3407" i="16"/>
  <c r="F3406" i="16"/>
  <c r="C3406" i="16"/>
  <c r="B3406" i="16"/>
  <c r="F3405" i="16"/>
  <c r="C3405" i="16"/>
  <c r="B3405" i="16"/>
  <c r="F3404" i="16"/>
  <c r="C3404" i="16"/>
  <c r="B3404" i="16"/>
  <c r="F3403" i="16"/>
  <c r="C3403" i="16"/>
  <c r="B3403" i="16"/>
  <c r="F3402" i="16"/>
  <c r="C3402" i="16"/>
  <c r="B3402" i="16"/>
  <c r="F3401" i="16"/>
  <c r="C3401" i="16"/>
  <c r="B3401" i="16"/>
  <c r="F3400" i="16"/>
  <c r="C3400" i="16"/>
  <c r="B3400" i="16"/>
  <c r="F3399" i="16"/>
  <c r="C3399" i="16"/>
  <c r="B3399" i="16"/>
  <c r="F3398" i="16"/>
  <c r="C3398" i="16"/>
  <c r="B3398" i="16"/>
  <c r="F3397" i="16"/>
  <c r="C3397" i="16"/>
  <c r="B3397" i="16"/>
  <c r="F3396" i="16"/>
  <c r="C3396" i="16"/>
  <c r="B3396" i="16"/>
  <c r="F3395" i="16"/>
  <c r="C3395" i="16"/>
  <c r="B3395" i="16"/>
  <c r="F3394" i="16"/>
  <c r="C3394" i="16"/>
  <c r="B3394" i="16"/>
  <c r="F3393" i="16"/>
  <c r="C3393" i="16"/>
  <c r="B3393" i="16"/>
  <c r="F3392" i="16"/>
  <c r="C3392" i="16"/>
  <c r="B3392" i="16"/>
  <c r="F3391" i="16"/>
  <c r="C3391" i="16"/>
  <c r="B3391" i="16"/>
  <c r="F3390" i="16"/>
  <c r="C3390" i="16"/>
  <c r="B3390" i="16"/>
  <c r="F3389" i="16"/>
  <c r="C3389" i="16"/>
  <c r="B3389" i="16"/>
  <c r="F3388" i="16"/>
  <c r="C3388" i="16"/>
  <c r="B3388" i="16"/>
  <c r="F3387" i="16"/>
  <c r="C3387" i="16"/>
  <c r="B3387" i="16"/>
  <c r="F3386" i="16"/>
  <c r="C3386" i="16"/>
  <c r="B3386" i="16"/>
  <c r="F3385" i="16"/>
  <c r="C3385" i="16"/>
  <c r="B3385" i="16"/>
  <c r="F3384" i="16"/>
  <c r="C3384" i="16"/>
  <c r="B3384" i="16"/>
  <c r="F3383" i="16"/>
  <c r="C3383" i="16"/>
  <c r="B3383" i="16"/>
  <c r="F3382" i="16"/>
  <c r="C3382" i="16"/>
  <c r="B3382" i="16"/>
  <c r="F3381" i="16"/>
  <c r="C3381" i="16"/>
  <c r="B3381" i="16"/>
  <c r="F3380" i="16"/>
  <c r="C3380" i="16"/>
  <c r="B3380" i="16"/>
  <c r="F3379" i="16"/>
  <c r="C3379" i="16"/>
  <c r="B3379" i="16"/>
  <c r="F3378" i="16"/>
  <c r="C3378" i="16"/>
  <c r="B3378" i="16"/>
  <c r="F3377" i="16"/>
  <c r="C3377" i="16"/>
  <c r="B3377" i="16"/>
  <c r="F3376" i="16"/>
  <c r="C3376" i="16"/>
  <c r="B3376" i="16"/>
  <c r="F3375" i="16"/>
  <c r="C3375" i="16"/>
  <c r="B3375" i="16"/>
  <c r="F3374" i="16"/>
  <c r="C3374" i="16"/>
  <c r="B3374" i="16"/>
  <c r="F3373" i="16"/>
  <c r="C3373" i="16"/>
  <c r="B3373" i="16"/>
  <c r="F3372" i="16"/>
  <c r="C3372" i="16"/>
  <c r="B3372" i="16"/>
  <c r="F3371" i="16"/>
  <c r="C3371" i="16"/>
  <c r="B3371" i="16"/>
  <c r="F3370" i="16"/>
  <c r="C3370" i="16"/>
  <c r="B3370" i="16"/>
  <c r="F3369" i="16"/>
  <c r="C3369" i="16"/>
  <c r="B3369" i="16"/>
  <c r="F3368" i="16"/>
  <c r="C3368" i="16"/>
  <c r="B3368" i="16"/>
  <c r="F3367" i="16"/>
  <c r="C3367" i="16"/>
  <c r="B3367" i="16"/>
  <c r="F3366" i="16"/>
  <c r="C3366" i="16"/>
  <c r="B3366" i="16"/>
  <c r="F3365" i="16"/>
  <c r="C3365" i="16"/>
  <c r="B3365" i="16"/>
  <c r="F3364" i="16"/>
  <c r="C3364" i="16"/>
  <c r="B3364" i="16"/>
  <c r="F3363" i="16"/>
  <c r="C3363" i="16"/>
  <c r="B3363" i="16"/>
  <c r="F3362" i="16"/>
  <c r="C3362" i="16"/>
  <c r="B3362" i="16"/>
  <c r="F3361" i="16"/>
  <c r="C3361" i="16"/>
  <c r="B3361" i="16"/>
  <c r="F3360" i="16"/>
  <c r="C3360" i="16"/>
  <c r="B3360" i="16"/>
  <c r="F3359" i="16"/>
  <c r="C3359" i="16"/>
  <c r="B3359" i="16"/>
  <c r="F3358" i="16"/>
  <c r="C3358" i="16"/>
  <c r="B3358" i="16"/>
  <c r="F3357" i="16"/>
  <c r="C3357" i="16"/>
  <c r="B3357" i="16"/>
  <c r="F3356" i="16"/>
  <c r="C3356" i="16"/>
  <c r="B3356" i="16"/>
  <c r="F3355" i="16"/>
  <c r="C3355" i="16"/>
  <c r="B3355" i="16"/>
  <c r="F3354" i="16"/>
  <c r="C3354" i="16"/>
  <c r="B3354" i="16"/>
  <c r="F3353" i="16"/>
  <c r="C3353" i="16"/>
  <c r="B3353" i="16"/>
  <c r="F3352" i="16"/>
  <c r="C3352" i="16"/>
  <c r="B3352" i="16"/>
  <c r="F3351" i="16"/>
  <c r="C3351" i="16"/>
  <c r="B3351" i="16"/>
  <c r="F3350" i="16"/>
  <c r="C3350" i="16"/>
  <c r="B3350" i="16"/>
  <c r="F3349" i="16"/>
  <c r="C3349" i="16"/>
  <c r="B3349" i="16"/>
  <c r="F3348" i="16"/>
  <c r="C3348" i="16"/>
  <c r="B3348" i="16"/>
  <c r="F3347" i="16"/>
  <c r="C3347" i="16"/>
  <c r="B3347" i="16"/>
  <c r="F3346" i="16"/>
  <c r="C3346" i="16"/>
  <c r="B3346" i="16"/>
  <c r="F3345" i="16"/>
  <c r="C3345" i="16"/>
  <c r="B3345" i="16"/>
  <c r="F3344" i="16"/>
  <c r="C3344" i="16"/>
  <c r="B3344" i="16"/>
  <c r="F3343" i="16"/>
  <c r="C3343" i="16"/>
  <c r="B3343" i="16"/>
  <c r="F3342" i="16"/>
  <c r="C3342" i="16"/>
  <c r="B3342" i="16"/>
  <c r="F3341" i="16"/>
  <c r="C3341" i="16"/>
  <c r="B3341" i="16"/>
  <c r="F3340" i="16"/>
  <c r="C3340" i="16"/>
  <c r="B3340" i="16"/>
  <c r="F3339" i="16"/>
  <c r="C3339" i="16"/>
  <c r="B3339" i="16"/>
  <c r="F3338" i="16"/>
  <c r="C3338" i="16"/>
  <c r="B3338" i="16"/>
  <c r="F3337" i="16"/>
  <c r="C3337" i="16"/>
  <c r="B3337" i="16"/>
  <c r="F3336" i="16"/>
  <c r="C3336" i="16"/>
  <c r="B3336" i="16"/>
  <c r="F3335" i="16"/>
  <c r="C3335" i="16"/>
  <c r="B3335" i="16"/>
  <c r="F3334" i="16"/>
  <c r="C3334" i="16"/>
  <c r="B3334" i="16"/>
  <c r="F3333" i="16"/>
  <c r="C3333" i="16"/>
  <c r="B3333" i="16"/>
  <c r="F3332" i="16"/>
  <c r="C3332" i="16"/>
  <c r="B3332" i="16"/>
  <c r="F3331" i="16"/>
  <c r="C3331" i="16"/>
  <c r="B3331" i="16"/>
  <c r="F3330" i="16"/>
  <c r="C3330" i="16"/>
  <c r="B3330" i="16"/>
  <c r="F3329" i="16"/>
  <c r="C3329" i="16"/>
  <c r="B3329" i="16"/>
  <c r="F3328" i="16"/>
  <c r="C3328" i="16"/>
  <c r="B3328" i="16"/>
  <c r="F3327" i="16"/>
  <c r="C3327" i="16"/>
  <c r="B3327" i="16"/>
  <c r="F3326" i="16"/>
  <c r="C3326" i="16"/>
  <c r="B3326" i="16"/>
  <c r="F3325" i="16"/>
  <c r="C3325" i="16"/>
  <c r="B3325" i="16"/>
  <c r="F3324" i="16"/>
  <c r="C3324" i="16"/>
  <c r="B3324" i="16"/>
  <c r="F3323" i="16"/>
  <c r="C3323" i="16"/>
  <c r="B3323" i="16"/>
  <c r="F3322" i="16"/>
  <c r="C3322" i="16"/>
  <c r="B3322" i="16"/>
  <c r="F3321" i="16"/>
  <c r="C3321" i="16"/>
  <c r="B3321" i="16"/>
  <c r="F3320" i="16"/>
  <c r="C3320" i="16"/>
  <c r="B3320" i="16"/>
  <c r="F3319" i="16"/>
  <c r="C3319" i="16"/>
  <c r="B3319" i="16"/>
  <c r="F3318" i="16"/>
  <c r="C3318" i="16"/>
  <c r="B3318" i="16"/>
  <c r="F3317" i="16"/>
  <c r="C3317" i="16"/>
  <c r="B3317" i="16"/>
  <c r="F3316" i="16"/>
  <c r="C3316" i="16"/>
  <c r="B3316" i="16"/>
  <c r="F3315" i="16"/>
  <c r="C3315" i="16"/>
  <c r="B3315" i="16"/>
  <c r="F3314" i="16"/>
  <c r="C3314" i="16"/>
  <c r="B3314" i="16"/>
  <c r="F3313" i="16"/>
  <c r="C3313" i="16"/>
  <c r="B3313" i="16"/>
  <c r="F3312" i="16"/>
  <c r="C3312" i="16"/>
  <c r="B3312" i="16"/>
  <c r="F3311" i="16"/>
  <c r="C3311" i="16"/>
  <c r="B3311" i="16"/>
  <c r="F3310" i="16"/>
  <c r="C3310" i="16"/>
  <c r="B3310" i="16"/>
  <c r="F3309" i="16"/>
  <c r="C3309" i="16"/>
  <c r="B3309" i="16"/>
  <c r="F3308" i="16"/>
  <c r="C3308" i="16"/>
  <c r="B3308" i="16"/>
  <c r="F3307" i="16"/>
  <c r="C3307" i="16"/>
  <c r="B3307" i="16"/>
  <c r="F3306" i="16"/>
  <c r="C3306" i="16"/>
  <c r="B3306" i="16"/>
  <c r="F3305" i="16"/>
  <c r="C3305" i="16"/>
  <c r="B3305" i="16"/>
  <c r="F3304" i="16"/>
  <c r="C3304" i="16"/>
  <c r="B3304" i="16"/>
  <c r="F3303" i="16"/>
  <c r="C3303" i="16"/>
  <c r="B3303" i="16"/>
  <c r="F3302" i="16"/>
  <c r="C3302" i="16"/>
  <c r="B3302" i="16"/>
  <c r="F3301" i="16"/>
  <c r="C3301" i="16"/>
  <c r="B3301" i="16"/>
  <c r="F3300" i="16"/>
  <c r="C3300" i="16"/>
  <c r="B3300" i="16"/>
  <c r="F3299" i="16"/>
  <c r="C3299" i="16"/>
  <c r="B3299" i="16"/>
  <c r="F3298" i="16"/>
  <c r="C3298" i="16"/>
  <c r="B3298" i="16"/>
  <c r="F3297" i="16"/>
  <c r="C3297" i="16"/>
  <c r="B3297" i="16"/>
  <c r="F3296" i="16"/>
  <c r="C3296" i="16"/>
  <c r="B3296" i="16"/>
  <c r="F3295" i="16"/>
  <c r="C3295" i="16"/>
  <c r="B3295" i="16"/>
  <c r="F3294" i="16"/>
  <c r="C3294" i="16"/>
  <c r="B3294" i="16"/>
  <c r="F3293" i="16"/>
  <c r="C3293" i="16"/>
  <c r="B3293" i="16"/>
  <c r="F3292" i="16"/>
  <c r="C3292" i="16"/>
  <c r="B3292" i="16"/>
  <c r="F3291" i="16"/>
  <c r="C3291" i="16"/>
  <c r="B3291" i="16"/>
  <c r="F3290" i="16"/>
  <c r="C3290" i="16"/>
  <c r="B3290" i="16"/>
  <c r="F3289" i="16"/>
  <c r="C3289" i="16"/>
  <c r="B3289" i="16"/>
  <c r="F3288" i="16"/>
  <c r="C3288" i="16"/>
  <c r="B3288" i="16"/>
  <c r="F3287" i="16"/>
  <c r="C3287" i="16"/>
  <c r="B3287" i="16"/>
  <c r="F3286" i="16"/>
  <c r="C3286" i="16"/>
  <c r="B3286" i="16"/>
  <c r="F3285" i="16"/>
  <c r="C3285" i="16"/>
  <c r="B3285" i="16"/>
  <c r="F3284" i="16"/>
  <c r="C3284" i="16"/>
  <c r="B3284" i="16"/>
  <c r="F3283" i="16"/>
  <c r="C3283" i="16"/>
  <c r="B3283" i="16"/>
  <c r="F3282" i="16"/>
  <c r="C3282" i="16"/>
  <c r="B3282" i="16"/>
  <c r="F3281" i="16"/>
  <c r="C3281" i="16"/>
  <c r="B3281" i="16"/>
  <c r="F3280" i="16"/>
  <c r="C3280" i="16"/>
  <c r="B3280" i="16"/>
  <c r="F3279" i="16"/>
  <c r="C3279" i="16"/>
  <c r="B3279" i="16"/>
  <c r="F3278" i="16"/>
  <c r="C3278" i="16"/>
  <c r="B3278" i="16"/>
  <c r="F3277" i="16"/>
  <c r="C3277" i="16"/>
  <c r="B3277" i="16"/>
  <c r="F3276" i="16"/>
  <c r="C3276" i="16"/>
  <c r="B3276" i="16"/>
  <c r="F3275" i="16"/>
  <c r="C3275" i="16"/>
  <c r="B3275" i="16"/>
  <c r="F3274" i="16"/>
  <c r="C3274" i="16"/>
  <c r="B3274" i="16"/>
  <c r="F3273" i="16"/>
  <c r="C3273" i="16"/>
  <c r="B3273" i="16"/>
  <c r="F3272" i="16"/>
  <c r="C3272" i="16"/>
  <c r="B3272" i="16"/>
  <c r="F3271" i="16"/>
  <c r="C3271" i="16"/>
  <c r="B3271" i="16"/>
  <c r="F3270" i="16"/>
  <c r="C3270" i="16"/>
  <c r="B3270" i="16"/>
  <c r="F3269" i="16"/>
  <c r="C3269" i="16"/>
  <c r="B3269" i="16"/>
  <c r="F3268" i="16"/>
  <c r="C3268" i="16"/>
  <c r="B3268" i="16"/>
  <c r="F3267" i="16"/>
  <c r="C3267" i="16"/>
  <c r="B3267" i="16"/>
  <c r="F3266" i="16"/>
  <c r="C3266" i="16"/>
  <c r="B3266" i="16"/>
  <c r="F3265" i="16"/>
  <c r="C3265" i="16"/>
  <c r="B3265" i="16"/>
  <c r="F3264" i="16"/>
  <c r="C3264" i="16"/>
  <c r="B3264" i="16"/>
  <c r="F3263" i="16"/>
  <c r="C3263" i="16"/>
  <c r="B3263" i="16"/>
  <c r="F3262" i="16"/>
  <c r="C3262" i="16"/>
  <c r="B3262" i="16"/>
  <c r="F3261" i="16"/>
  <c r="C3261" i="16"/>
  <c r="B3261" i="16"/>
  <c r="F3260" i="16"/>
  <c r="C3260" i="16"/>
  <c r="B3260" i="16"/>
  <c r="F3259" i="16"/>
  <c r="C3259" i="16"/>
  <c r="B3259" i="16"/>
  <c r="F3258" i="16"/>
  <c r="C3258" i="16"/>
  <c r="B3258" i="16"/>
  <c r="F3257" i="16"/>
  <c r="C3257" i="16"/>
  <c r="B3257" i="16"/>
  <c r="F3256" i="16"/>
  <c r="C3256" i="16"/>
  <c r="B3256" i="16"/>
  <c r="F3255" i="16"/>
  <c r="C3255" i="16"/>
  <c r="B3255" i="16"/>
  <c r="F3254" i="16"/>
  <c r="C3254" i="16"/>
  <c r="B3254" i="16"/>
  <c r="F3253" i="16"/>
  <c r="C3253" i="16"/>
  <c r="B3253" i="16"/>
  <c r="F3252" i="16"/>
  <c r="C3252" i="16"/>
  <c r="B3252" i="16"/>
  <c r="F3251" i="16"/>
  <c r="C3251" i="16"/>
  <c r="B3251" i="16"/>
  <c r="F3250" i="16"/>
  <c r="C3250" i="16"/>
  <c r="B3250" i="16"/>
  <c r="F3249" i="16"/>
  <c r="C3249" i="16"/>
  <c r="B3249" i="16"/>
  <c r="F3248" i="16"/>
  <c r="C3248" i="16"/>
  <c r="B3248" i="16"/>
  <c r="F3247" i="16"/>
  <c r="C3247" i="16"/>
  <c r="B3247" i="16"/>
  <c r="F3246" i="16"/>
  <c r="C3246" i="16"/>
  <c r="B3246" i="16"/>
  <c r="F3245" i="16"/>
  <c r="C3245" i="16"/>
  <c r="B3245" i="16"/>
  <c r="F3244" i="16"/>
  <c r="C3244" i="16"/>
  <c r="B3244" i="16"/>
  <c r="F3243" i="16"/>
  <c r="C3243" i="16"/>
  <c r="B3243" i="16"/>
  <c r="F3242" i="16"/>
  <c r="C3242" i="16"/>
  <c r="B3242" i="16"/>
  <c r="F3241" i="16"/>
  <c r="C3241" i="16"/>
  <c r="B3241" i="16"/>
  <c r="F3240" i="16"/>
  <c r="C3240" i="16"/>
  <c r="B3240" i="16"/>
  <c r="F3239" i="16"/>
  <c r="C3239" i="16"/>
  <c r="B3239" i="16"/>
  <c r="F3238" i="16"/>
  <c r="C3238" i="16"/>
  <c r="B3238" i="16"/>
  <c r="F3237" i="16"/>
  <c r="C3237" i="16"/>
  <c r="B3237" i="16"/>
  <c r="F3236" i="16"/>
  <c r="C3236" i="16"/>
  <c r="B3236" i="16"/>
  <c r="F3235" i="16"/>
  <c r="C3235" i="16"/>
  <c r="B3235" i="16"/>
  <c r="F3234" i="16"/>
  <c r="C3234" i="16"/>
  <c r="B3234" i="16"/>
  <c r="F3233" i="16"/>
  <c r="C3233" i="16"/>
  <c r="B3233" i="16"/>
  <c r="F3232" i="16"/>
  <c r="C3232" i="16"/>
  <c r="B3232" i="16"/>
  <c r="F3231" i="16"/>
  <c r="C3231" i="16"/>
  <c r="B3231" i="16"/>
  <c r="F3230" i="16"/>
  <c r="C3230" i="16"/>
  <c r="B3230" i="16"/>
  <c r="F3229" i="16"/>
  <c r="C3229" i="16"/>
  <c r="B3229" i="16"/>
  <c r="F3228" i="16"/>
  <c r="C3228" i="16"/>
  <c r="B3228" i="16"/>
  <c r="F3227" i="16"/>
  <c r="C3227" i="16"/>
  <c r="B3227" i="16"/>
  <c r="F3226" i="16"/>
  <c r="C3226" i="16"/>
  <c r="B3226" i="16"/>
  <c r="F3225" i="16"/>
  <c r="C3225" i="16"/>
  <c r="B3225" i="16"/>
  <c r="F3224" i="16"/>
  <c r="C3224" i="16"/>
  <c r="B3224" i="16"/>
  <c r="F3223" i="16"/>
  <c r="C3223" i="16"/>
  <c r="B3223" i="16"/>
  <c r="F3222" i="16"/>
  <c r="C3222" i="16"/>
  <c r="B3222" i="16"/>
  <c r="F3221" i="16"/>
  <c r="C3221" i="16"/>
  <c r="B3221" i="16"/>
  <c r="F3220" i="16"/>
  <c r="C3220" i="16"/>
  <c r="B3220" i="16"/>
  <c r="F3219" i="16"/>
  <c r="C3219" i="16"/>
  <c r="B3219" i="16"/>
  <c r="F3218" i="16"/>
  <c r="C3218" i="16"/>
  <c r="B3218" i="16"/>
  <c r="F3217" i="16"/>
  <c r="C3217" i="16"/>
  <c r="B3217" i="16"/>
  <c r="F3216" i="16"/>
  <c r="C3216" i="16"/>
  <c r="B3216" i="16"/>
  <c r="F3215" i="16"/>
  <c r="C3215" i="16"/>
  <c r="B3215" i="16"/>
  <c r="F3214" i="16"/>
  <c r="C3214" i="16"/>
  <c r="B3214" i="16"/>
  <c r="F3213" i="16"/>
  <c r="C3213" i="16"/>
  <c r="B3213" i="16"/>
  <c r="F3212" i="16"/>
  <c r="C3212" i="16"/>
  <c r="B3212" i="16"/>
  <c r="F3211" i="16"/>
  <c r="C3211" i="16"/>
  <c r="B3211" i="16"/>
  <c r="F3210" i="16"/>
  <c r="C3210" i="16"/>
  <c r="B3210" i="16"/>
  <c r="F3209" i="16"/>
  <c r="C3209" i="16"/>
  <c r="B3209" i="16"/>
  <c r="F3208" i="16"/>
  <c r="C3208" i="16"/>
  <c r="B3208" i="16"/>
  <c r="F3207" i="16"/>
  <c r="C3207" i="16"/>
  <c r="B3207" i="16"/>
  <c r="F3206" i="16"/>
  <c r="C3206" i="16"/>
  <c r="B3206" i="16"/>
  <c r="F3205" i="16"/>
  <c r="C3205" i="16"/>
  <c r="B3205" i="16"/>
  <c r="F3204" i="16"/>
  <c r="C3204" i="16"/>
  <c r="B3204" i="16"/>
  <c r="F3203" i="16"/>
  <c r="C3203" i="16"/>
  <c r="B3203" i="16"/>
  <c r="F3202" i="16"/>
  <c r="C3202" i="16"/>
  <c r="B3202" i="16"/>
  <c r="F3201" i="16"/>
  <c r="C3201" i="16"/>
  <c r="B3201" i="16"/>
  <c r="F3200" i="16"/>
  <c r="C3200" i="16"/>
  <c r="B3200" i="16"/>
  <c r="F3199" i="16"/>
  <c r="C3199" i="16"/>
  <c r="B3199" i="16"/>
  <c r="F3198" i="16"/>
  <c r="C3198" i="16"/>
  <c r="B3198" i="16"/>
  <c r="F3197" i="16"/>
  <c r="C3197" i="16"/>
  <c r="B3197" i="16"/>
  <c r="F3196" i="16"/>
  <c r="C3196" i="16"/>
  <c r="B3196" i="16"/>
  <c r="F3195" i="16"/>
  <c r="C3195" i="16"/>
  <c r="B3195" i="16"/>
  <c r="F3194" i="16"/>
  <c r="C3194" i="16"/>
  <c r="B3194" i="16"/>
  <c r="F3193" i="16"/>
  <c r="C3193" i="16"/>
  <c r="B3193" i="16"/>
  <c r="F3192" i="16"/>
  <c r="C3192" i="16"/>
  <c r="B3192" i="16"/>
  <c r="F3191" i="16"/>
  <c r="C3191" i="16"/>
  <c r="B3191" i="16"/>
  <c r="F3190" i="16"/>
  <c r="C3190" i="16"/>
  <c r="B3190" i="16"/>
  <c r="F3189" i="16"/>
  <c r="C3189" i="16"/>
  <c r="B3189" i="16"/>
  <c r="F3188" i="16"/>
  <c r="C3188" i="16"/>
  <c r="B3188" i="16"/>
  <c r="F3187" i="16"/>
  <c r="C3187" i="16"/>
  <c r="B3187" i="16"/>
  <c r="F3186" i="16"/>
  <c r="C3186" i="16"/>
  <c r="B3186" i="16"/>
  <c r="F3185" i="16"/>
  <c r="C3185" i="16"/>
  <c r="B3185" i="16"/>
  <c r="F3184" i="16"/>
  <c r="C3184" i="16"/>
  <c r="B3184" i="16"/>
  <c r="F3183" i="16"/>
  <c r="C3183" i="16"/>
  <c r="B3183" i="16"/>
  <c r="F3182" i="16"/>
  <c r="C3182" i="16"/>
  <c r="B3182" i="16"/>
  <c r="F3181" i="16"/>
  <c r="C3181" i="16"/>
  <c r="B3181" i="16"/>
  <c r="F3180" i="16"/>
  <c r="C3180" i="16"/>
  <c r="B3180" i="16"/>
  <c r="F3179" i="16"/>
  <c r="C3179" i="16"/>
  <c r="B3179" i="16"/>
  <c r="F3178" i="16"/>
  <c r="C3178" i="16"/>
  <c r="B3178" i="16"/>
  <c r="F3177" i="16"/>
  <c r="C3177" i="16"/>
  <c r="B3177" i="16"/>
  <c r="F3176" i="16"/>
  <c r="C3176" i="16"/>
  <c r="B3176" i="16"/>
  <c r="F3175" i="16"/>
  <c r="C3175" i="16"/>
  <c r="B3175" i="16"/>
  <c r="F3174" i="16"/>
  <c r="C3174" i="16"/>
  <c r="B3174" i="16"/>
  <c r="F3173" i="16"/>
  <c r="C3173" i="16"/>
  <c r="B3173" i="16"/>
  <c r="F3172" i="16"/>
  <c r="C3172" i="16"/>
  <c r="B3172" i="16"/>
  <c r="F3171" i="16"/>
  <c r="C3171" i="16"/>
  <c r="B3171" i="16"/>
  <c r="F3170" i="16"/>
  <c r="C3170" i="16"/>
  <c r="B3170" i="16"/>
  <c r="F3169" i="16"/>
  <c r="C3169" i="16"/>
  <c r="B3169" i="16"/>
  <c r="F3168" i="16"/>
  <c r="C3168" i="16"/>
  <c r="B3168" i="16"/>
  <c r="F3167" i="16"/>
  <c r="C3167" i="16"/>
  <c r="B3167" i="16"/>
  <c r="F3166" i="16"/>
  <c r="C3166" i="16"/>
  <c r="B3166" i="16"/>
  <c r="F3165" i="16"/>
  <c r="C3165" i="16"/>
  <c r="B3165" i="16"/>
  <c r="F3164" i="16"/>
  <c r="C3164" i="16"/>
  <c r="B3164" i="16"/>
  <c r="F3163" i="16"/>
  <c r="C3163" i="16"/>
  <c r="B3163" i="16"/>
  <c r="F3162" i="16"/>
  <c r="C3162" i="16"/>
  <c r="B3162" i="16"/>
  <c r="F3161" i="16"/>
  <c r="C3161" i="16"/>
  <c r="B3161" i="16"/>
  <c r="F3160" i="16"/>
  <c r="C3160" i="16"/>
  <c r="B3160" i="16"/>
  <c r="F3159" i="16"/>
  <c r="C3159" i="16"/>
  <c r="B3159" i="16"/>
  <c r="F3158" i="16"/>
  <c r="C3158" i="16"/>
  <c r="B3158" i="16"/>
  <c r="F3157" i="16"/>
  <c r="C3157" i="16"/>
  <c r="B3157" i="16"/>
  <c r="F3156" i="16"/>
  <c r="C3156" i="16"/>
  <c r="B3156" i="16"/>
  <c r="F3155" i="16"/>
  <c r="C3155" i="16"/>
  <c r="B3155" i="16"/>
  <c r="F3154" i="16"/>
  <c r="C3154" i="16"/>
  <c r="B3154" i="16"/>
  <c r="F3153" i="16"/>
  <c r="C3153" i="16"/>
  <c r="B3153" i="16"/>
  <c r="F3152" i="16"/>
  <c r="C3152" i="16"/>
  <c r="B3152" i="16"/>
  <c r="F3151" i="16"/>
  <c r="C3151" i="16"/>
  <c r="B3151" i="16"/>
  <c r="F3150" i="16"/>
  <c r="C3150" i="16"/>
  <c r="B3150" i="16"/>
  <c r="F3149" i="16"/>
  <c r="C3149" i="16"/>
  <c r="B3149" i="16"/>
  <c r="F3148" i="16"/>
  <c r="C3148" i="16"/>
  <c r="B3148" i="16"/>
  <c r="F3147" i="16"/>
  <c r="C3147" i="16"/>
  <c r="B3147" i="16"/>
  <c r="F3146" i="16"/>
  <c r="C3146" i="16"/>
  <c r="B3146" i="16"/>
  <c r="F3145" i="16"/>
  <c r="C3145" i="16"/>
  <c r="B3145" i="16"/>
  <c r="F3144" i="16"/>
  <c r="C3144" i="16"/>
  <c r="B3144" i="16"/>
  <c r="F3143" i="16"/>
  <c r="C3143" i="16"/>
  <c r="B3143" i="16"/>
  <c r="F3142" i="16"/>
  <c r="C3142" i="16"/>
  <c r="B3142" i="16"/>
  <c r="F3141" i="16"/>
  <c r="C3141" i="16"/>
  <c r="B3141" i="16"/>
  <c r="F3140" i="16"/>
  <c r="C3140" i="16"/>
  <c r="B3140" i="16"/>
  <c r="F3139" i="16"/>
  <c r="C3139" i="16"/>
  <c r="B3139" i="16"/>
  <c r="F3138" i="16"/>
  <c r="C3138" i="16"/>
  <c r="B3138" i="16"/>
  <c r="F3137" i="16"/>
  <c r="C3137" i="16"/>
  <c r="B3137" i="16"/>
  <c r="F3136" i="16"/>
  <c r="C3136" i="16"/>
  <c r="B3136" i="16"/>
  <c r="F3135" i="16"/>
  <c r="C3135" i="16"/>
  <c r="B3135" i="16"/>
  <c r="F3134" i="16"/>
  <c r="C3134" i="16"/>
  <c r="B3134" i="16"/>
  <c r="F3133" i="16"/>
  <c r="C3133" i="16"/>
  <c r="B3133" i="16"/>
  <c r="F3132" i="16"/>
  <c r="C3132" i="16"/>
  <c r="B3132" i="16"/>
  <c r="F3131" i="16"/>
  <c r="C3131" i="16"/>
  <c r="B3131" i="16"/>
  <c r="F3130" i="16"/>
  <c r="C3130" i="16"/>
  <c r="B3130" i="16"/>
  <c r="F3129" i="16"/>
  <c r="C3129" i="16"/>
  <c r="B3129" i="16"/>
  <c r="F3128" i="16"/>
  <c r="C3128" i="16"/>
  <c r="B3128" i="16"/>
  <c r="F3127" i="16"/>
  <c r="C3127" i="16"/>
  <c r="B3127" i="16"/>
  <c r="F3126" i="16"/>
  <c r="C3126" i="16"/>
  <c r="B3126" i="16"/>
  <c r="F3125" i="16"/>
  <c r="C3125" i="16"/>
  <c r="B3125" i="16"/>
  <c r="F3124" i="16"/>
  <c r="C3124" i="16"/>
  <c r="B3124" i="16"/>
  <c r="F3123" i="16"/>
  <c r="C3123" i="16"/>
  <c r="B3123" i="16"/>
  <c r="F3122" i="16"/>
  <c r="C3122" i="16"/>
  <c r="B3122" i="16"/>
  <c r="F3121" i="16"/>
  <c r="C3121" i="16"/>
  <c r="B3121" i="16"/>
  <c r="F3120" i="16"/>
  <c r="C3120" i="16"/>
  <c r="B3120" i="16"/>
  <c r="F3119" i="16"/>
  <c r="C3119" i="16"/>
  <c r="B3119" i="16"/>
  <c r="F3118" i="16"/>
  <c r="C3118" i="16"/>
  <c r="B3118" i="16"/>
  <c r="F3117" i="16"/>
  <c r="C3117" i="16"/>
  <c r="B3117" i="16"/>
  <c r="F3116" i="16"/>
  <c r="C3116" i="16"/>
  <c r="B3116" i="16"/>
  <c r="F3115" i="16"/>
  <c r="C3115" i="16"/>
  <c r="B3115" i="16"/>
  <c r="F3114" i="16"/>
  <c r="C3114" i="16"/>
  <c r="B3114" i="16"/>
  <c r="F3113" i="16"/>
  <c r="C3113" i="16"/>
  <c r="B3113" i="16"/>
  <c r="F3112" i="16"/>
  <c r="C3112" i="16"/>
  <c r="B3112" i="16"/>
  <c r="F3111" i="16"/>
  <c r="C3111" i="16"/>
  <c r="B3111" i="16"/>
  <c r="F3110" i="16"/>
  <c r="C3110" i="16"/>
  <c r="B3110" i="16"/>
  <c r="F3109" i="16"/>
  <c r="C3109" i="16"/>
  <c r="B3109" i="16"/>
  <c r="F3108" i="16"/>
  <c r="C3108" i="16"/>
  <c r="B3108" i="16"/>
  <c r="F3107" i="16"/>
  <c r="C3107" i="16"/>
  <c r="B3107" i="16"/>
  <c r="F3106" i="16"/>
  <c r="C3106" i="16"/>
  <c r="B3106" i="16"/>
  <c r="F3105" i="16"/>
  <c r="C3105" i="16"/>
  <c r="B3105" i="16"/>
  <c r="F3104" i="16"/>
  <c r="C3104" i="16"/>
  <c r="B3104" i="16"/>
  <c r="F3103" i="16"/>
  <c r="C3103" i="16"/>
  <c r="B3103" i="16"/>
  <c r="F3102" i="16"/>
  <c r="C3102" i="16"/>
  <c r="B3102" i="16"/>
  <c r="F3101" i="16"/>
  <c r="C3101" i="16"/>
  <c r="B3101" i="16"/>
  <c r="F3100" i="16"/>
  <c r="C3100" i="16"/>
  <c r="B3100" i="16"/>
  <c r="F3099" i="16"/>
  <c r="C3099" i="16"/>
  <c r="B3099" i="16"/>
  <c r="F3098" i="16"/>
  <c r="C3098" i="16"/>
  <c r="B3098" i="16"/>
  <c r="F3097" i="16"/>
  <c r="C3097" i="16"/>
  <c r="B3097" i="16"/>
  <c r="F3096" i="16"/>
  <c r="C3096" i="16"/>
  <c r="B3096" i="16"/>
  <c r="F3095" i="16"/>
  <c r="C3095" i="16"/>
  <c r="B3095" i="16"/>
  <c r="F3094" i="16"/>
  <c r="C3094" i="16"/>
  <c r="B3094" i="16"/>
  <c r="F3093" i="16"/>
  <c r="C3093" i="16"/>
  <c r="B3093" i="16"/>
  <c r="F3092" i="16"/>
  <c r="C3092" i="16"/>
  <c r="B3092" i="16"/>
  <c r="F3091" i="16"/>
  <c r="C3091" i="16"/>
  <c r="B3091" i="16"/>
  <c r="F3090" i="16"/>
  <c r="C3090" i="16"/>
  <c r="B3090" i="16"/>
  <c r="F3089" i="16"/>
  <c r="C3089" i="16"/>
  <c r="B3089" i="16"/>
  <c r="F3088" i="16"/>
  <c r="C3088" i="16"/>
  <c r="B3088" i="16"/>
  <c r="F3087" i="16"/>
  <c r="C3087" i="16"/>
  <c r="B3087" i="16"/>
  <c r="F3086" i="16"/>
  <c r="C3086" i="16"/>
  <c r="B3086" i="16"/>
  <c r="F3085" i="16"/>
  <c r="C3085" i="16"/>
  <c r="B3085" i="16"/>
  <c r="F3084" i="16"/>
  <c r="C3084" i="16"/>
  <c r="B3084" i="16"/>
  <c r="F3083" i="16"/>
  <c r="C3083" i="16"/>
  <c r="B3083" i="16"/>
  <c r="F3082" i="16"/>
  <c r="C3082" i="16"/>
  <c r="B3082" i="16"/>
  <c r="F3081" i="16"/>
  <c r="C3081" i="16"/>
  <c r="B3081" i="16"/>
  <c r="F3080" i="16"/>
  <c r="C3080" i="16"/>
  <c r="B3080" i="16"/>
  <c r="F3079" i="16"/>
  <c r="C3079" i="16"/>
  <c r="B3079" i="16"/>
  <c r="F3078" i="16"/>
  <c r="C3078" i="16"/>
  <c r="B3078" i="16"/>
  <c r="F3077" i="16"/>
  <c r="C3077" i="16"/>
  <c r="B3077" i="16"/>
  <c r="F3076" i="16"/>
  <c r="C3076" i="16"/>
  <c r="B3076" i="16"/>
  <c r="F3075" i="16"/>
  <c r="C3075" i="16"/>
  <c r="B3075" i="16"/>
  <c r="F3074" i="16"/>
  <c r="C3074" i="16"/>
  <c r="B3074" i="16"/>
  <c r="F3073" i="16"/>
  <c r="C3073" i="16"/>
  <c r="B3073" i="16"/>
  <c r="F3072" i="16"/>
  <c r="C3072" i="16"/>
  <c r="B3072" i="16"/>
  <c r="F3071" i="16"/>
  <c r="C3071" i="16"/>
  <c r="B3071" i="16"/>
  <c r="F3070" i="16"/>
  <c r="C3070" i="16"/>
  <c r="B3070" i="16"/>
  <c r="F3069" i="16"/>
  <c r="C3069" i="16"/>
  <c r="B3069" i="16"/>
  <c r="F3068" i="16"/>
  <c r="C3068" i="16"/>
  <c r="B3068" i="16"/>
  <c r="F3067" i="16"/>
  <c r="C3067" i="16"/>
  <c r="B3067" i="16"/>
  <c r="F3066" i="16"/>
  <c r="C3066" i="16"/>
  <c r="B3066" i="16"/>
  <c r="F3065" i="16"/>
  <c r="C3065" i="16"/>
  <c r="B3065" i="16"/>
  <c r="F3064" i="16"/>
  <c r="C3064" i="16"/>
  <c r="B3064" i="16"/>
  <c r="F3063" i="16"/>
  <c r="C3063" i="16"/>
  <c r="B3063" i="16"/>
  <c r="F3062" i="16"/>
  <c r="C3062" i="16"/>
  <c r="B3062" i="16"/>
  <c r="F3061" i="16"/>
  <c r="C3061" i="16"/>
  <c r="B3061" i="16"/>
  <c r="F3060" i="16"/>
  <c r="C3060" i="16"/>
  <c r="B3060" i="16"/>
  <c r="F3059" i="16"/>
  <c r="C3059" i="16"/>
  <c r="B3059" i="16"/>
  <c r="F3058" i="16"/>
  <c r="C3058" i="16"/>
  <c r="B3058" i="16"/>
  <c r="F3057" i="16"/>
  <c r="C3057" i="16"/>
  <c r="B3057" i="16"/>
  <c r="F3056" i="16"/>
  <c r="C3056" i="16"/>
  <c r="B3056" i="16"/>
  <c r="F3055" i="16"/>
  <c r="C3055" i="16"/>
  <c r="B3055" i="16"/>
  <c r="F3054" i="16"/>
  <c r="C3054" i="16"/>
  <c r="B3054" i="16"/>
  <c r="F3053" i="16"/>
  <c r="C3053" i="16"/>
  <c r="B3053" i="16"/>
  <c r="F3052" i="16"/>
  <c r="C3052" i="16"/>
  <c r="B3052" i="16"/>
  <c r="F3051" i="16"/>
  <c r="C3051" i="16"/>
  <c r="B3051" i="16"/>
  <c r="F3050" i="16"/>
  <c r="C3050" i="16"/>
  <c r="B3050" i="16"/>
  <c r="F3049" i="16"/>
  <c r="C3049" i="16"/>
  <c r="B3049" i="16"/>
  <c r="F3048" i="16"/>
  <c r="C3048" i="16"/>
  <c r="B3048" i="16"/>
  <c r="F3047" i="16"/>
  <c r="C3047" i="16"/>
  <c r="B3047" i="16"/>
  <c r="F3046" i="16"/>
  <c r="C3046" i="16"/>
  <c r="B3046" i="16"/>
  <c r="F3045" i="16"/>
  <c r="C3045" i="16"/>
  <c r="B3045" i="16"/>
  <c r="F3044" i="16"/>
  <c r="C3044" i="16"/>
  <c r="B3044" i="16"/>
  <c r="F3043" i="16"/>
  <c r="C3043" i="16"/>
  <c r="B3043" i="16"/>
  <c r="F3042" i="16"/>
  <c r="C3042" i="16"/>
  <c r="B3042" i="16"/>
  <c r="F3041" i="16"/>
  <c r="C3041" i="16"/>
  <c r="B3041" i="16"/>
  <c r="F3040" i="16"/>
  <c r="C3040" i="16"/>
  <c r="B3040" i="16"/>
  <c r="F3039" i="16"/>
  <c r="C3039" i="16"/>
  <c r="B3039" i="16"/>
  <c r="F3038" i="16"/>
  <c r="C3038" i="16"/>
  <c r="B3038" i="16"/>
  <c r="F3037" i="16"/>
  <c r="C3037" i="16"/>
  <c r="B3037" i="16"/>
  <c r="F3036" i="16"/>
  <c r="C3036" i="16"/>
  <c r="B3036" i="16"/>
  <c r="F3035" i="16"/>
  <c r="C3035" i="16"/>
  <c r="B3035" i="16"/>
  <c r="F3034" i="16"/>
  <c r="C3034" i="16"/>
  <c r="B3034" i="16"/>
  <c r="F3033" i="16"/>
  <c r="C3033" i="16"/>
  <c r="B3033" i="16"/>
  <c r="F3032" i="16"/>
  <c r="C3032" i="16"/>
  <c r="B3032" i="16"/>
  <c r="F3031" i="16"/>
  <c r="C3031" i="16"/>
  <c r="B3031" i="16"/>
  <c r="F3030" i="16"/>
  <c r="C3030" i="16"/>
  <c r="B3030" i="16"/>
  <c r="F3029" i="16"/>
  <c r="C3029" i="16"/>
  <c r="B3029" i="16"/>
  <c r="F3028" i="16"/>
  <c r="C3028" i="16"/>
  <c r="B3028" i="16"/>
  <c r="F3027" i="16"/>
  <c r="C3027" i="16"/>
  <c r="B3027" i="16"/>
  <c r="F3026" i="16"/>
  <c r="C3026" i="16"/>
  <c r="B3026" i="16"/>
  <c r="F3025" i="16"/>
  <c r="C3025" i="16"/>
  <c r="B3025" i="16"/>
  <c r="F3024" i="16"/>
  <c r="C3024" i="16"/>
  <c r="B3024" i="16"/>
  <c r="F3023" i="16"/>
  <c r="C3023" i="16"/>
  <c r="B3023" i="16"/>
  <c r="F3022" i="16"/>
  <c r="C3022" i="16"/>
  <c r="B3022" i="16"/>
  <c r="F3021" i="16"/>
  <c r="C3021" i="16"/>
  <c r="B3021" i="16"/>
  <c r="F3020" i="16"/>
  <c r="C3020" i="16"/>
  <c r="B3020" i="16"/>
  <c r="F3019" i="16"/>
  <c r="C3019" i="16"/>
  <c r="B3019" i="16"/>
  <c r="F3018" i="16"/>
  <c r="C3018" i="16"/>
  <c r="B3018" i="16"/>
  <c r="F3017" i="16"/>
  <c r="C3017" i="16"/>
  <c r="B3017" i="16"/>
  <c r="F3016" i="16"/>
  <c r="C3016" i="16"/>
  <c r="B3016" i="16"/>
  <c r="F3015" i="16"/>
  <c r="C3015" i="16"/>
  <c r="B3015" i="16"/>
  <c r="F3014" i="16"/>
  <c r="C3014" i="16"/>
  <c r="B3014" i="16"/>
  <c r="F3013" i="16"/>
  <c r="C3013" i="16"/>
  <c r="B3013" i="16"/>
  <c r="F3012" i="16"/>
  <c r="C3012" i="16"/>
  <c r="B3012" i="16"/>
  <c r="F3011" i="16"/>
  <c r="C3011" i="16"/>
  <c r="B3011" i="16"/>
  <c r="F3010" i="16"/>
  <c r="C3010" i="16"/>
  <c r="B3010" i="16"/>
  <c r="F3009" i="16"/>
  <c r="C3009" i="16"/>
  <c r="B3009" i="16"/>
  <c r="F3008" i="16"/>
  <c r="C3008" i="16"/>
  <c r="B3008" i="16"/>
  <c r="F3007" i="16"/>
  <c r="C3007" i="16"/>
  <c r="B3007" i="16"/>
  <c r="F3006" i="16"/>
  <c r="C3006" i="16"/>
  <c r="B3006" i="16"/>
  <c r="F3005" i="16"/>
  <c r="C3005" i="16"/>
  <c r="B3005" i="16"/>
  <c r="F3004" i="16"/>
  <c r="C3004" i="16"/>
  <c r="B3004" i="16"/>
  <c r="F3003" i="16"/>
  <c r="C3003" i="16"/>
  <c r="B3003" i="16"/>
  <c r="F3002" i="16"/>
  <c r="C3002" i="16"/>
  <c r="B3002" i="16"/>
  <c r="F3001" i="16"/>
  <c r="C3001" i="16"/>
  <c r="B3001" i="16"/>
  <c r="F3000" i="16"/>
  <c r="C3000" i="16"/>
  <c r="B3000" i="16"/>
  <c r="F2999" i="16"/>
  <c r="C2999" i="16"/>
  <c r="B2999" i="16"/>
  <c r="F2998" i="16"/>
  <c r="C2998" i="16"/>
  <c r="B2998" i="16"/>
  <c r="F2997" i="16"/>
  <c r="C2997" i="16"/>
  <c r="B2997" i="16"/>
  <c r="F2996" i="16"/>
  <c r="C2996" i="16"/>
  <c r="B2996" i="16"/>
  <c r="F2995" i="16"/>
  <c r="C2995" i="16"/>
  <c r="B2995" i="16"/>
  <c r="F2994" i="16"/>
  <c r="C2994" i="16"/>
  <c r="B2994" i="16"/>
  <c r="F2993" i="16"/>
  <c r="C2993" i="16"/>
  <c r="B2993" i="16"/>
  <c r="F2992" i="16"/>
  <c r="C2992" i="16"/>
  <c r="B2992" i="16"/>
  <c r="F2991" i="16"/>
  <c r="C2991" i="16"/>
  <c r="B2991" i="16"/>
  <c r="F2990" i="16"/>
  <c r="C2990" i="16"/>
  <c r="B2990" i="16"/>
  <c r="F2989" i="16"/>
  <c r="C2989" i="16"/>
  <c r="B2989" i="16"/>
  <c r="F2988" i="16"/>
  <c r="C2988" i="16"/>
  <c r="B2988" i="16"/>
  <c r="F2987" i="16"/>
  <c r="C2987" i="16"/>
  <c r="B2987" i="16"/>
  <c r="F2986" i="16"/>
  <c r="C2986" i="16"/>
  <c r="B2986" i="16"/>
  <c r="F2985" i="16"/>
  <c r="C2985" i="16"/>
  <c r="B2985" i="16"/>
  <c r="F2984" i="16"/>
  <c r="C2984" i="16"/>
  <c r="B2984" i="16"/>
  <c r="F2983" i="16"/>
  <c r="C2983" i="16"/>
  <c r="B2983" i="16"/>
  <c r="F2982" i="16"/>
  <c r="C2982" i="16"/>
  <c r="B2982" i="16"/>
  <c r="F2981" i="16"/>
  <c r="C2981" i="16"/>
  <c r="B2981" i="16"/>
  <c r="F2980" i="16"/>
  <c r="C2980" i="16"/>
  <c r="B2980" i="16"/>
  <c r="F2979" i="16"/>
  <c r="C2979" i="16"/>
  <c r="B2979" i="16"/>
  <c r="F2978" i="16"/>
  <c r="C2978" i="16"/>
  <c r="B2978" i="16"/>
  <c r="F2977" i="16"/>
  <c r="C2977" i="16"/>
  <c r="B2977" i="16"/>
  <c r="F2976" i="16"/>
  <c r="C2976" i="16"/>
  <c r="B2976" i="16"/>
  <c r="F2975" i="16"/>
  <c r="C2975" i="16"/>
  <c r="B2975" i="16"/>
  <c r="F2974" i="16"/>
  <c r="C2974" i="16"/>
  <c r="B2974" i="16"/>
  <c r="F2973" i="16"/>
  <c r="C2973" i="16"/>
  <c r="B2973" i="16"/>
  <c r="F2972" i="16"/>
  <c r="C2972" i="16"/>
  <c r="B2972" i="16"/>
  <c r="F2971" i="16"/>
  <c r="C2971" i="16"/>
  <c r="B2971" i="16"/>
  <c r="F2970" i="16"/>
  <c r="C2970" i="16"/>
  <c r="B2970" i="16"/>
  <c r="F2969" i="16"/>
  <c r="C2969" i="16"/>
  <c r="B2969" i="16"/>
  <c r="F2968" i="16"/>
  <c r="C2968" i="16"/>
  <c r="B2968" i="16"/>
  <c r="F2967" i="16"/>
  <c r="C2967" i="16"/>
  <c r="B2967" i="16"/>
  <c r="F2966" i="16"/>
  <c r="C2966" i="16"/>
  <c r="B2966" i="16"/>
  <c r="F2965" i="16"/>
  <c r="C2965" i="16"/>
  <c r="B2965" i="16"/>
  <c r="F2964" i="16"/>
  <c r="C2964" i="16"/>
  <c r="B2964" i="16"/>
  <c r="F2963" i="16"/>
  <c r="C2963" i="16"/>
  <c r="B2963" i="16"/>
  <c r="F2962" i="16"/>
  <c r="C2962" i="16"/>
  <c r="B2962" i="16"/>
  <c r="F2961" i="16"/>
  <c r="C2961" i="16"/>
  <c r="B2961" i="16"/>
  <c r="F2960" i="16"/>
  <c r="C2960" i="16"/>
  <c r="B2960" i="16"/>
  <c r="F2959" i="16"/>
  <c r="C2959" i="16"/>
  <c r="B2959" i="16"/>
  <c r="F2958" i="16"/>
  <c r="C2958" i="16"/>
  <c r="B2958" i="16"/>
  <c r="F2957" i="16"/>
  <c r="C2957" i="16"/>
  <c r="B2957" i="16"/>
  <c r="F2956" i="16"/>
  <c r="C2956" i="16"/>
  <c r="B2956" i="16"/>
  <c r="F2955" i="16"/>
  <c r="C2955" i="16"/>
  <c r="B2955" i="16"/>
  <c r="F2954" i="16"/>
  <c r="C2954" i="16"/>
  <c r="B2954" i="16"/>
  <c r="F2953" i="16"/>
  <c r="C2953" i="16"/>
  <c r="B2953" i="16"/>
  <c r="F2952" i="16"/>
  <c r="C2952" i="16"/>
  <c r="B2952" i="16"/>
  <c r="F2951" i="16"/>
  <c r="C2951" i="16"/>
  <c r="B2951" i="16"/>
  <c r="F2950" i="16"/>
  <c r="C2950" i="16"/>
  <c r="B2950" i="16"/>
  <c r="F2949" i="16"/>
  <c r="C2949" i="16"/>
  <c r="B2949" i="16"/>
  <c r="F2948" i="16"/>
  <c r="C2948" i="16"/>
  <c r="B2948" i="16"/>
  <c r="F2947" i="16"/>
  <c r="C2947" i="16"/>
  <c r="B2947" i="16"/>
  <c r="F2946" i="16"/>
  <c r="C2946" i="16"/>
  <c r="B2946" i="16"/>
  <c r="F2945" i="16"/>
  <c r="C2945" i="16"/>
  <c r="B2945" i="16"/>
  <c r="F2944" i="16"/>
  <c r="C2944" i="16"/>
  <c r="B2944" i="16"/>
  <c r="F2943" i="16"/>
  <c r="C2943" i="16"/>
  <c r="B2943" i="16"/>
  <c r="F2942" i="16"/>
  <c r="C2942" i="16"/>
  <c r="B2942" i="16"/>
  <c r="F2941" i="16"/>
  <c r="C2941" i="16"/>
  <c r="B2941" i="16"/>
  <c r="F2940" i="16"/>
  <c r="C2940" i="16"/>
  <c r="B2940" i="16"/>
  <c r="F2939" i="16"/>
  <c r="C2939" i="16"/>
  <c r="B2939" i="16"/>
  <c r="F2938" i="16"/>
  <c r="C2938" i="16"/>
  <c r="B2938" i="16"/>
  <c r="F2937" i="16"/>
  <c r="C2937" i="16"/>
  <c r="B2937" i="16"/>
  <c r="F2936" i="16"/>
  <c r="C2936" i="16"/>
  <c r="B2936" i="16"/>
  <c r="F2935" i="16"/>
  <c r="C2935" i="16"/>
  <c r="B2935" i="16"/>
  <c r="F2934" i="16"/>
  <c r="C2934" i="16"/>
  <c r="B2934" i="16"/>
  <c r="F2933" i="16"/>
  <c r="C2933" i="16"/>
  <c r="B2933" i="16"/>
  <c r="F2932" i="16"/>
  <c r="C2932" i="16"/>
  <c r="B2932" i="16"/>
  <c r="F2931" i="16"/>
  <c r="C2931" i="16"/>
  <c r="B2931" i="16"/>
  <c r="F2930" i="16"/>
  <c r="C2930" i="16"/>
  <c r="B2930" i="16"/>
  <c r="F2929" i="16"/>
  <c r="C2929" i="16"/>
  <c r="B2929" i="16"/>
  <c r="F2928" i="16"/>
  <c r="C2928" i="16"/>
  <c r="B2928" i="16"/>
  <c r="F2927" i="16"/>
  <c r="C2927" i="16"/>
  <c r="B2927" i="16"/>
  <c r="F2926" i="16"/>
  <c r="C2926" i="16"/>
  <c r="B2926" i="16"/>
  <c r="F2925" i="16"/>
  <c r="C2925" i="16"/>
  <c r="B2925" i="16"/>
  <c r="F2924" i="16"/>
  <c r="C2924" i="16"/>
  <c r="B2924" i="16"/>
  <c r="F2923" i="16"/>
  <c r="C2923" i="16"/>
  <c r="B2923" i="16"/>
  <c r="F2922" i="16"/>
  <c r="C2922" i="16"/>
  <c r="B2922" i="16"/>
  <c r="F2921" i="16"/>
  <c r="C2921" i="16"/>
  <c r="B2921" i="16"/>
  <c r="F2920" i="16"/>
  <c r="C2920" i="16"/>
  <c r="B2920" i="16"/>
  <c r="F2919" i="16"/>
  <c r="C2919" i="16"/>
  <c r="B2919" i="16"/>
  <c r="F2918" i="16"/>
  <c r="C2918" i="16"/>
  <c r="B2918" i="16"/>
  <c r="F2917" i="16"/>
  <c r="C2917" i="16"/>
  <c r="B2917" i="16"/>
  <c r="F2916" i="16"/>
  <c r="C2916" i="16"/>
  <c r="B2916" i="16"/>
  <c r="F2915" i="16"/>
  <c r="C2915" i="16"/>
  <c r="B2915" i="16"/>
  <c r="F2914" i="16"/>
  <c r="C2914" i="16"/>
  <c r="B2914" i="16"/>
  <c r="F2913" i="16"/>
  <c r="C2913" i="16"/>
  <c r="B2913" i="16"/>
  <c r="F2912" i="16"/>
  <c r="C2912" i="16"/>
  <c r="B2912" i="16"/>
  <c r="F2911" i="16"/>
  <c r="C2911" i="16"/>
  <c r="B2911" i="16"/>
  <c r="F2910" i="16"/>
  <c r="C2910" i="16"/>
  <c r="B2910" i="16"/>
  <c r="F2909" i="16"/>
  <c r="C2909" i="16"/>
  <c r="B2909" i="16"/>
  <c r="F2908" i="16"/>
  <c r="C2908" i="16"/>
  <c r="B2908" i="16"/>
  <c r="F2907" i="16"/>
  <c r="C2907" i="16"/>
  <c r="B2907" i="16"/>
  <c r="F2906" i="16"/>
  <c r="C2906" i="16"/>
  <c r="B2906" i="16"/>
  <c r="F2905" i="16"/>
  <c r="C2905" i="16"/>
  <c r="B2905" i="16"/>
  <c r="F2904" i="16"/>
  <c r="C2904" i="16"/>
  <c r="B2904" i="16"/>
  <c r="F2903" i="16"/>
  <c r="C2903" i="16"/>
  <c r="B2903" i="16"/>
  <c r="F2902" i="16"/>
  <c r="C2902" i="16"/>
  <c r="B2902" i="16"/>
  <c r="F2901" i="16"/>
  <c r="C2901" i="16"/>
  <c r="B2901" i="16"/>
  <c r="F2900" i="16"/>
  <c r="C2900" i="16"/>
  <c r="B2900" i="16"/>
  <c r="F2899" i="16"/>
  <c r="C2899" i="16"/>
  <c r="B2899" i="16"/>
  <c r="F2898" i="16"/>
  <c r="C2898" i="16"/>
  <c r="B2898" i="16"/>
  <c r="F2897" i="16"/>
  <c r="C2897" i="16"/>
  <c r="B2897" i="16"/>
  <c r="F2896" i="16"/>
  <c r="C2896" i="16"/>
  <c r="B2896" i="16"/>
  <c r="F2895" i="16"/>
  <c r="C2895" i="16"/>
  <c r="B2895" i="16"/>
  <c r="F2894" i="16"/>
  <c r="C2894" i="16"/>
  <c r="B2894" i="16"/>
  <c r="F2893" i="16"/>
  <c r="C2893" i="16"/>
  <c r="B2893" i="16"/>
  <c r="F2892" i="16"/>
  <c r="C2892" i="16"/>
  <c r="B2892" i="16"/>
  <c r="F2891" i="16"/>
  <c r="C2891" i="16"/>
  <c r="B2891" i="16"/>
  <c r="F2890" i="16"/>
  <c r="C2890" i="16"/>
  <c r="B2890" i="16"/>
  <c r="F2889" i="16"/>
  <c r="C2889" i="16"/>
  <c r="B2889" i="16"/>
  <c r="F2888" i="16"/>
  <c r="C2888" i="16"/>
  <c r="B2888" i="16"/>
  <c r="F2887" i="16"/>
  <c r="C2887" i="16"/>
  <c r="B2887" i="16"/>
  <c r="F2886" i="16"/>
  <c r="C2886" i="16"/>
  <c r="B2886" i="16"/>
  <c r="F2885" i="16"/>
  <c r="C2885" i="16"/>
  <c r="B2885" i="16"/>
  <c r="F2884" i="16"/>
  <c r="C2884" i="16"/>
  <c r="B2884" i="16"/>
  <c r="F2883" i="16"/>
  <c r="C2883" i="16"/>
  <c r="B2883" i="16"/>
  <c r="F2882" i="16"/>
  <c r="C2882" i="16"/>
  <c r="B2882" i="16"/>
  <c r="F2881" i="16"/>
  <c r="C2881" i="16"/>
  <c r="B2881" i="16"/>
  <c r="F2880" i="16"/>
  <c r="C2880" i="16"/>
  <c r="B2880" i="16"/>
  <c r="F2879" i="16"/>
  <c r="C2879" i="16"/>
  <c r="B2879" i="16"/>
  <c r="F2878" i="16"/>
  <c r="C2878" i="16"/>
  <c r="B2878" i="16"/>
  <c r="F2877" i="16"/>
  <c r="C2877" i="16"/>
  <c r="B2877" i="16"/>
  <c r="F2876" i="16"/>
  <c r="C2876" i="16"/>
  <c r="B2876" i="16"/>
  <c r="F2875" i="16"/>
  <c r="C2875" i="16"/>
  <c r="B2875" i="16"/>
  <c r="F2874" i="16"/>
  <c r="C2874" i="16"/>
  <c r="B2874" i="16"/>
  <c r="F2873" i="16"/>
  <c r="C2873" i="16"/>
  <c r="B2873" i="16"/>
  <c r="F2872" i="16"/>
  <c r="C2872" i="16"/>
  <c r="B2872" i="16"/>
  <c r="F2871" i="16"/>
  <c r="C2871" i="16"/>
  <c r="B2871" i="16"/>
  <c r="F2870" i="16"/>
  <c r="C2870" i="16"/>
  <c r="B2870" i="16"/>
  <c r="F2869" i="16"/>
  <c r="C2869" i="16"/>
  <c r="B2869" i="16"/>
  <c r="F2868" i="16"/>
  <c r="C2868" i="16"/>
  <c r="B2868" i="16"/>
  <c r="F2867" i="16"/>
  <c r="C2867" i="16"/>
  <c r="B2867" i="16"/>
  <c r="F2866" i="16"/>
  <c r="C2866" i="16"/>
  <c r="B2866" i="16"/>
  <c r="F2865" i="16"/>
  <c r="C2865" i="16"/>
  <c r="B2865" i="16"/>
  <c r="F2864" i="16"/>
  <c r="C2864" i="16"/>
  <c r="B2864" i="16"/>
  <c r="F2863" i="16"/>
  <c r="C2863" i="16"/>
  <c r="B2863" i="16"/>
  <c r="F2862" i="16"/>
  <c r="C2862" i="16"/>
  <c r="B2862" i="16"/>
  <c r="F2861" i="16"/>
  <c r="C2861" i="16"/>
  <c r="B2861" i="16"/>
  <c r="F2860" i="16"/>
  <c r="C2860" i="16"/>
  <c r="B2860" i="16"/>
  <c r="F2859" i="16"/>
  <c r="C2859" i="16"/>
  <c r="B2859" i="16"/>
  <c r="F2858" i="16"/>
  <c r="C2858" i="16"/>
  <c r="B2858" i="16"/>
  <c r="F2857" i="16"/>
  <c r="C2857" i="16"/>
  <c r="B2857" i="16"/>
  <c r="F2856" i="16"/>
  <c r="C2856" i="16"/>
  <c r="B2856" i="16"/>
  <c r="F2855" i="16"/>
  <c r="C2855" i="16"/>
  <c r="B2855" i="16"/>
  <c r="F2854" i="16"/>
  <c r="C2854" i="16"/>
  <c r="B2854" i="16"/>
  <c r="F2853" i="16"/>
  <c r="C2853" i="16"/>
  <c r="B2853" i="16"/>
  <c r="F2852" i="16"/>
  <c r="C2852" i="16"/>
  <c r="B2852" i="16"/>
  <c r="F2851" i="16"/>
  <c r="C2851" i="16"/>
  <c r="B2851" i="16"/>
  <c r="F2850" i="16"/>
  <c r="C2850" i="16"/>
  <c r="B2850" i="16"/>
  <c r="F2849" i="16"/>
  <c r="C2849" i="16"/>
  <c r="B2849" i="16"/>
  <c r="F2848" i="16"/>
  <c r="C2848" i="16"/>
  <c r="B2848" i="16"/>
  <c r="F2847" i="16"/>
  <c r="C2847" i="16"/>
  <c r="B2847" i="16"/>
  <c r="F2846" i="16"/>
  <c r="C2846" i="16"/>
  <c r="B2846" i="16"/>
  <c r="F2845" i="16"/>
  <c r="C2845" i="16"/>
  <c r="B2845" i="16"/>
  <c r="F2844" i="16"/>
  <c r="C2844" i="16"/>
  <c r="B2844" i="16"/>
  <c r="F2843" i="16"/>
  <c r="C2843" i="16"/>
  <c r="B2843" i="16"/>
  <c r="F2842" i="16"/>
  <c r="C2842" i="16"/>
  <c r="B2842" i="16"/>
  <c r="F2841" i="16"/>
  <c r="C2841" i="16"/>
  <c r="B2841" i="16"/>
  <c r="F2840" i="16"/>
  <c r="C2840" i="16"/>
  <c r="B2840" i="16"/>
  <c r="F2839" i="16"/>
  <c r="C2839" i="16"/>
  <c r="B2839" i="16"/>
  <c r="F2838" i="16"/>
  <c r="C2838" i="16"/>
  <c r="B2838" i="16"/>
  <c r="F2837" i="16"/>
  <c r="C2837" i="16"/>
  <c r="B2837" i="16"/>
  <c r="F2836" i="16"/>
  <c r="C2836" i="16"/>
  <c r="B2836" i="16"/>
  <c r="F2835" i="16"/>
  <c r="C2835" i="16"/>
  <c r="B2835" i="16"/>
  <c r="F2834" i="16"/>
  <c r="C2834" i="16"/>
  <c r="B2834" i="16"/>
  <c r="F2833" i="16"/>
  <c r="C2833" i="16"/>
  <c r="B2833" i="16"/>
  <c r="F2832" i="16"/>
  <c r="C2832" i="16"/>
  <c r="B2832" i="16"/>
  <c r="F2831" i="16"/>
  <c r="C2831" i="16"/>
  <c r="B2831" i="16"/>
  <c r="F2830" i="16"/>
  <c r="C2830" i="16"/>
  <c r="B2830" i="16"/>
  <c r="F2829" i="16"/>
  <c r="C2829" i="16"/>
  <c r="B2829" i="16"/>
  <c r="F2828" i="16"/>
  <c r="C2828" i="16"/>
  <c r="B2828" i="16"/>
  <c r="F2827" i="16"/>
  <c r="C2827" i="16"/>
  <c r="B2827" i="16"/>
  <c r="F2826" i="16"/>
  <c r="C2826" i="16"/>
  <c r="B2826" i="16"/>
  <c r="F2825" i="16"/>
  <c r="C2825" i="16"/>
  <c r="B2825" i="16"/>
  <c r="F2824" i="16"/>
  <c r="C2824" i="16"/>
  <c r="B2824" i="16"/>
  <c r="F2823" i="16"/>
  <c r="C2823" i="16"/>
  <c r="B2823" i="16"/>
  <c r="F2822" i="16"/>
  <c r="C2822" i="16"/>
  <c r="B2822" i="16"/>
  <c r="F2821" i="16"/>
  <c r="C2821" i="16"/>
  <c r="B2821" i="16"/>
  <c r="F2820" i="16"/>
  <c r="C2820" i="16"/>
  <c r="B2820" i="16"/>
  <c r="F2819" i="16"/>
  <c r="C2819" i="16"/>
  <c r="B2819" i="16"/>
  <c r="F2818" i="16"/>
  <c r="C2818" i="16"/>
  <c r="B2818" i="16"/>
  <c r="F2817" i="16"/>
  <c r="C2817" i="16"/>
  <c r="B2817" i="16"/>
  <c r="F2816" i="16"/>
  <c r="C2816" i="16"/>
  <c r="B2816" i="16"/>
  <c r="F2815" i="16"/>
  <c r="C2815" i="16"/>
  <c r="B2815" i="16"/>
  <c r="F2814" i="16"/>
  <c r="C2814" i="16"/>
  <c r="B2814" i="16"/>
  <c r="F2813" i="16"/>
  <c r="C2813" i="16"/>
  <c r="B2813" i="16"/>
  <c r="F2812" i="16"/>
  <c r="C2812" i="16"/>
  <c r="B2812" i="16"/>
  <c r="F2811" i="16"/>
  <c r="C2811" i="16"/>
  <c r="B2811" i="16"/>
  <c r="F2810" i="16"/>
  <c r="C2810" i="16"/>
  <c r="B2810" i="16"/>
  <c r="F2809" i="16"/>
  <c r="C2809" i="16"/>
  <c r="B2809" i="16"/>
  <c r="F2808" i="16"/>
  <c r="C2808" i="16"/>
  <c r="B2808" i="16"/>
  <c r="F2807" i="16"/>
  <c r="C2807" i="16"/>
  <c r="B2807" i="16"/>
  <c r="F2806" i="16"/>
  <c r="C2806" i="16"/>
  <c r="B2806" i="16"/>
  <c r="F2805" i="16"/>
  <c r="C2805" i="16"/>
  <c r="B2805" i="16"/>
  <c r="F2804" i="16"/>
  <c r="C2804" i="16"/>
  <c r="B2804" i="16"/>
  <c r="F2803" i="16"/>
  <c r="C2803" i="16"/>
  <c r="B2803" i="16"/>
  <c r="F2802" i="16"/>
  <c r="C2802" i="16"/>
  <c r="B2802" i="16"/>
  <c r="F2801" i="16"/>
  <c r="C2801" i="16"/>
  <c r="B2801" i="16"/>
  <c r="F2800" i="16"/>
  <c r="C2800" i="16"/>
  <c r="B2800" i="16"/>
  <c r="F2799" i="16"/>
  <c r="C2799" i="16"/>
  <c r="B2799" i="16"/>
  <c r="F2798" i="16"/>
  <c r="C2798" i="16"/>
  <c r="B2798" i="16"/>
  <c r="F2797" i="16"/>
  <c r="C2797" i="16"/>
  <c r="B2797" i="16"/>
  <c r="F2796" i="16"/>
  <c r="C2796" i="16"/>
  <c r="B2796" i="16"/>
  <c r="F2795" i="16"/>
  <c r="C2795" i="16"/>
  <c r="B2795" i="16"/>
  <c r="F2794" i="16"/>
  <c r="C2794" i="16"/>
  <c r="B2794" i="16"/>
  <c r="F2793" i="16"/>
  <c r="C2793" i="16"/>
  <c r="B2793" i="16"/>
  <c r="F2792" i="16"/>
  <c r="C2792" i="16"/>
  <c r="B2792" i="16"/>
  <c r="F2791" i="16"/>
  <c r="C2791" i="16"/>
  <c r="B2791" i="16"/>
  <c r="F2790" i="16"/>
  <c r="C2790" i="16"/>
  <c r="B2790" i="16"/>
  <c r="F2789" i="16"/>
  <c r="C2789" i="16"/>
  <c r="B2789" i="16"/>
  <c r="F2788" i="16"/>
  <c r="C2788" i="16"/>
  <c r="B2788" i="16"/>
  <c r="F2787" i="16"/>
  <c r="C2787" i="16"/>
  <c r="B2787" i="16"/>
  <c r="F2786" i="16"/>
  <c r="C2786" i="16"/>
  <c r="B2786" i="16"/>
  <c r="F2785" i="16"/>
  <c r="C2785" i="16"/>
  <c r="B2785" i="16"/>
  <c r="F2784" i="16"/>
  <c r="C2784" i="16"/>
  <c r="B2784" i="16"/>
  <c r="F2783" i="16"/>
  <c r="C2783" i="16"/>
  <c r="B2783" i="16"/>
  <c r="F2782" i="16"/>
  <c r="C2782" i="16"/>
  <c r="B2782" i="16"/>
  <c r="F2781" i="16"/>
  <c r="C2781" i="16"/>
  <c r="B2781" i="16"/>
  <c r="F2780" i="16"/>
  <c r="C2780" i="16"/>
  <c r="B2780" i="16"/>
  <c r="F2779" i="16"/>
  <c r="C2779" i="16"/>
  <c r="B2779" i="16"/>
  <c r="F2778" i="16"/>
  <c r="C2778" i="16"/>
  <c r="B2778" i="16"/>
  <c r="F2777" i="16"/>
  <c r="C2777" i="16"/>
  <c r="B2777" i="16"/>
  <c r="F2776" i="16"/>
  <c r="C2776" i="16"/>
  <c r="B2776" i="16"/>
  <c r="F2775" i="16"/>
  <c r="C2775" i="16"/>
  <c r="B2775" i="16"/>
  <c r="F2774" i="16"/>
  <c r="C2774" i="16"/>
  <c r="B2774" i="16"/>
  <c r="F2773" i="16"/>
  <c r="C2773" i="16"/>
  <c r="B2773" i="16"/>
  <c r="F2772" i="16"/>
  <c r="C2772" i="16"/>
  <c r="B2772" i="16"/>
  <c r="F2771" i="16"/>
  <c r="C2771" i="16"/>
  <c r="B2771" i="16"/>
  <c r="F2770" i="16"/>
  <c r="C2770" i="16"/>
  <c r="B2770" i="16"/>
  <c r="F2769" i="16"/>
  <c r="C2769" i="16"/>
  <c r="B2769" i="16"/>
  <c r="F2768" i="16"/>
  <c r="C2768" i="16"/>
  <c r="B2768" i="16"/>
  <c r="F2767" i="16"/>
  <c r="C2767" i="16"/>
  <c r="B2767" i="16"/>
  <c r="F2766" i="16"/>
  <c r="C2766" i="16"/>
  <c r="B2766" i="16"/>
  <c r="F2765" i="16"/>
  <c r="C2765" i="16"/>
  <c r="B2765" i="16"/>
  <c r="F2764" i="16"/>
  <c r="C2764" i="16"/>
  <c r="B2764" i="16"/>
  <c r="F2763" i="16"/>
  <c r="C2763" i="16"/>
  <c r="B2763" i="16"/>
  <c r="F2762" i="16"/>
  <c r="C2762" i="16"/>
  <c r="B2762" i="16"/>
  <c r="F2761" i="16"/>
  <c r="C2761" i="16"/>
  <c r="B2761" i="16"/>
  <c r="F2760" i="16"/>
  <c r="C2760" i="16"/>
  <c r="B2760" i="16"/>
  <c r="F2759" i="16"/>
  <c r="C2759" i="16"/>
  <c r="B2759" i="16"/>
  <c r="F2758" i="16"/>
  <c r="C2758" i="16"/>
  <c r="B2758" i="16"/>
  <c r="F2757" i="16"/>
  <c r="C2757" i="16"/>
  <c r="B2757" i="16"/>
  <c r="F2756" i="16"/>
  <c r="C2756" i="16"/>
  <c r="B2756" i="16"/>
  <c r="F2755" i="16"/>
  <c r="C2755" i="16"/>
  <c r="B2755" i="16"/>
  <c r="F2754" i="16"/>
  <c r="C2754" i="16"/>
  <c r="B2754" i="16"/>
  <c r="F2753" i="16"/>
  <c r="C2753" i="16"/>
  <c r="B2753" i="16"/>
  <c r="F2752" i="16"/>
  <c r="C2752" i="16"/>
  <c r="B2752" i="16"/>
  <c r="F2751" i="16"/>
  <c r="C2751" i="16"/>
  <c r="B2751" i="16"/>
  <c r="F2750" i="16"/>
  <c r="C2750" i="16"/>
  <c r="B2750" i="16"/>
  <c r="F2749" i="16"/>
  <c r="C2749" i="16"/>
  <c r="B2749" i="16"/>
  <c r="F2748" i="16"/>
  <c r="C2748" i="16"/>
  <c r="B2748" i="16"/>
  <c r="F2747" i="16"/>
  <c r="C2747" i="16"/>
  <c r="B2747" i="16"/>
  <c r="F2746" i="16"/>
  <c r="C2746" i="16"/>
  <c r="B2746" i="16"/>
  <c r="F2745" i="16"/>
  <c r="C2745" i="16"/>
  <c r="B2745" i="16"/>
  <c r="F2744" i="16"/>
  <c r="C2744" i="16"/>
  <c r="B2744" i="16"/>
  <c r="F2743" i="16"/>
  <c r="C2743" i="16"/>
  <c r="B2743" i="16"/>
  <c r="F2742" i="16"/>
  <c r="C2742" i="16"/>
  <c r="B2742" i="16"/>
  <c r="F2741" i="16"/>
  <c r="C2741" i="16"/>
  <c r="B2741" i="16"/>
  <c r="F2740" i="16"/>
  <c r="C2740" i="16"/>
  <c r="B2740" i="16"/>
  <c r="F2739" i="16"/>
  <c r="C2739" i="16"/>
  <c r="B2739" i="16"/>
  <c r="F2738" i="16"/>
  <c r="C2738" i="16"/>
  <c r="B2738" i="16"/>
  <c r="F2737" i="16"/>
  <c r="C2737" i="16"/>
  <c r="B2737" i="16"/>
  <c r="F2736" i="16"/>
  <c r="C2736" i="16"/>
  <c r="B2736" i="16"/>
  <c r="F2735" i="16"/>
  <c r="C2735" i="16"/>
  <c r="B2735" i="16"/>
  <c r="F2734" i="16"/>
  <c r="C2734" i="16"/>
  <c r="B2734" i="16"/>
  <c r="F2733" i="16"/>
  <c r="C2733" i="16"/>
  <c r="B2733" i="16"/>
  <c r="F2732" i="16"/>
  <c r="C2732" i="16"/>
  <c r="B2732" i="16"/>
  <c r="F2731" i="16"/>
  <c r="C2731" i="16"/>
  <c r="B2731" i="16"/>
  <c r="F2730" i="16"/>
  <c r="C2730" i="16"/>
  <c r="B2730" i="16"/>
  <c r="F2729" i="16"/>
  <c r="C2729" i="16"/>
  <c r="B2729" i="16"/>
  <c r="F2728" i="16"/>
  <c r="C2728" i="16"/>
  <c r="B2728" i="16"/>
  <c r="F2727" i="16"/>
  <c r="C2727" i="16"/>
  <c r="B2727" i="16"/>
  <c r="F2726" i="16"/>
  <c r="C2726" i="16"/>
  <c r="B2726" i="16"/>
  <c r="F2725" i="16"/>
  <c r="C2725" i="16"/>
  <c r="B2725" i="16"/>
  <c r="F2724" i="16"/>
  <c r="C2724" i="16"/>
  <c r="B2724" i="16"/>
  <c r="F2723" i="16"/>
  <c r="C2723" i="16"/>
  <c r="B2723" i="16"/>
  <c r="F2722" i="16"/>
  <c r="C2722" i="16"/>
  <c r="B2722" i="16"/>
  <c r="F2721" i="16"/>
  <c r="C2721" i="16"/>
  <c r="B2721" i="16"/>
  <c r="F2720" i="16"/>
  <c r="C2720" i="16"/>
  <c r="B2720" i="16"/>
  <c r="F2719" i="16"/>
  <c r="C2719" i="16"/>
  <c r="B2719" i="16"/>
  <c r="F2718" i="16"/>
  <c r="C2718" i="16"/>
  <c r="B2718" i="16"/>
  <c r="F2717" i="16"/>
  <c r="C2717" i="16"/>
  <c r="B2717" i="16"/>
  <c r="F2716" i="16"/>
  <c r="C2716" i="16"/>
  <c r="B2716" i="16"/>
  <c r="F2715" i="16"/>
  <c r="C2715" i="16"/>
  <c r="B2715" i="16"/>
  <c r="F2714" i="16"/>
  <c r="C2714" i="16"/>
  <c r="B2714" i="16"/>
  <c r="F2713" i="16"/>
  <c r="C2713" i="16"/>
  <c r="B2713" i="16"/>
  <c r="F2712" i="16"/>
  <c r="C2712" i="16"/>
  <c r="B2712" i="16"/>
  <c r="F2711" i="16"/>
  <c r="C2711" i="16"/>
  <c r="B2711" i="16"/>
  <c r="F2710" i="16"/>
  <c r="C2710" i="16"/>
  <c r="B2710" i="16"/>
  <c r="F2709" i="16"/>
  <c r="C2709" i="16"/>
  <c r="B2709" i="16"/>
  <c r="F2708" i="16"/>
  <c r="C2708" i="16"/>
  <c r="B2708" i="16"/>
  <c r="F2707" i="16"/>
  <c r="C2707" i="16"/>
  <c r="B2707" i="16"/>
  <c r="F2706" i="16"/>
  <c r="C2706" i="16"/>
  <c r="B2706" i="16"/>
  <c r="F2705" i="16"/>
  <c r="C2705" i="16"/>
  <c r="B2705" i="16"/>
  <c r="F2704" i="16"/>
  <c r="C2704" i="16"/>
  <c r="B2704" i="16"/>
  <c r="F2703" i="16"/>
  <c r="C2703" i="16"/>
  <c r="B2703" i="16"/>
  <c r="F2702" i="16"/>
  <c r="C2702" i="16"/>
  <c r="B2702" i="16"/>
  <c r="F2701" i="16"/>
  <c r="C2701" i="16"/>
  <c r="B2701" i="16"/>
  <c r="F2700" i="16"/>
  <c r="C2700" i="16"/>
  <c r="B2700" i="16"/>
  <c r="F2699" i="16"/>
  <c r="C2699" i="16"/>
  <c r="B2699" i="16"/>
  <c r="F2698" i="16"/>
  <c r="C2698" i="16"/>
  <c r="B2698" i="16"/>
  <c r="F2697" i="16"/>
  <c r="C2697" i="16"/>
  <c r="B2697" i="16"/>
  <c r="F2696" i="16"/>
  <c r="C2696" i="16"/>
  <c r="B2696" i="16"/>
  <c r="F2695" i="16"/>
  <c r="C2695" i="16"/>
  <c r="B2695" i="16"/>
  <c r="F2694" i="16"/>
  <c r="C2694" i="16"/>
  <c r="B2694" i="16"/>
  <c r="F2693" i="16"/>
  <c r="C2693" i="16"/>
  <c r="B2693" i="16"/>
  <c r="F2692" i="16"/>
  <c r="C2692" i="16"/>
  <c r="B2692" i="16"/>
  <c r="F2691" i="16"/>
  <c r="C2691" i="16"/>
  <c r="B2691" i="16"/>
  <c r="F2690" i="16"/>
  <c r="C2690" i="16"/>
  <c r="B2690" i="16"/>
  <c r="F2689" i="16"/>
  <c r="C2689" i="16"/>
  <c r="B2689" i="16"/>
  <c r="F2688" i="16"/>
  <c r="C2688" i="16"/>
  <c r="B2688" i="16"/>
  <c r="F2687" i="16"/>
  <c r="C2687" i="16"/>
  <c r="B2687" i="16"/>
  <c r="F2686" i="16"/>
  <c r="C2686" i="16"/>
  <c r="B2686" i="16"/>
  <c r="F2685" i="16"/>
  <c r="C2685" i="16"/>
  <c r="B2685" i="16"/>
  <c r="F2684" i="16"/>
  <c r="C2684" i="16"/>
  <c r="B2684" i="16"/>
  <c r="F2683" i="16"/>
  <c r="C2683" i="16"/>
  <c r="B2683" i="16"/>
  <c r="F2682" i="16"/>
  <c r="C2682" i="16"/>
  <c r="B2682" i="16"/>
  <c r="F2681" i="16"/>
  <c r="C2681" i="16"/>
  <c r="B2681" i="16"/>
  <c r="F2680" i="16"/>
  <c r="C2680" i="16"/>
  <c r="B2680" i="16"/>
  <c r="F2679" i="16"/>
  <c r="C2679" i="16"/>
  <c r="B2679" i="16"/>
  <c r="F2678" i="16"/>
  <c r="C2678" i="16"/>
  <c r="B2678" i="16"/>
  <c r="F2677" i="16"/>
  <c r="C2677" i="16"/>
  <c r="B2677" i="16"/>
  <c r="F2676" i="16"/>
  <c r="C2676" i="16"/>
  <c r="B2676" i="16"/>
  <c r="F2675" i="16"/>
  <c r="C2675" i="16"/>
  <c r="B2675" i="16"/>
  <c r="F2674" i="16"/>
  <c r="C2674" i="16"/>
  <c r="B2674" i="16"/>
  <c r="F2673" i="16"/>
  <c r="C2673" i="16"/>
  <c r="B2673" i="16"/>
  <c r="F2672" i="16"/>
  <c r="C2672" i="16"/>
  <c r="B2672" i="16"/>
  <c r="F2671" i="16"/>
  <c r="C2671" i="16"/>
  <c r="B2671" i="16"/>
  <c r="F2670" i="16"/>
  <c r="C2670" i="16"/>
  <c r="B2670" i="16"/>
  <c r="F2669" i="16"/>
  <c r="C2669" i="16"/>
  <c r="B2669" i="16"/>
  <c r="F2668" i="16"/>
  <c r="C2668" i="16"/>
  <c r="B2668" i="16"/>
  <c r="F2667" i="16"/>
  <c r="C2667" i="16"/>
  <c r="B2667" i="16"/>
  <c r="F2666" i="16"/>
  <c r="C2666" i="16"/>
  <c r="B2666" i="16"/>
  <c r="F2665" i="16"/>
  <c r="C2665" i="16"/>
  <c r="B2665" i="16"/>
  <c r="F2664" i="16"/>
  <c r="C2664" i="16"/>
  <c r="B2664" i="16"/>
  <c r="F2663" i="16"/>
  <c r="C2663" i="16"/>
  <c r="B2663" i="16"/>
  <c r="F2662" i="16"/>
  <c r="C2662" i="16"/>
  <c r="B2662" i="16"/>
  <c r="F2661" i="16"/>
  <c r="C2661" i="16"/>
  <c r="B2661" i="16"/>
  <c r="F2660" i="16"/>
  <c r="C2660" i="16"/>
  <c r="B2660" i="16"/>
  <c r="F2659" i="16"/>
  <c r="C2659" i="16"/>
  <c r="B2659" i="16"/>
  <c r="F2658" i="16"/>
  <c r="C2658" i="16"/>
  <c r="B2658" i="16"/>
  <c r="F2657" i="16"/>
  <c r="C2657" i="16"/>
  <c r="B2657" i="16"/>
  <c r="F2656" i="16"/>
  <c r="C2656" i="16"/>
  <c r="B2656" i="16"/>
  <c r="F2655" i="16"/>
  <c r="C2655" i="16"/>
  <c r="B2655" i="16"/>
  <c r="F2654" i="16"/>
  <c r="C2654" i="16"/>
  <c r="B2654" i="16"/>
  <c r="F2653" i="16"/>
  <c r="C2653" i="16"/>
  <c r="B2653" i="16"/>
  <c r="F2652" i="16"/>
  <c r="C2652" i="16"/>
  <c r="B2652" i="16"/>
  <c r="F2651" i="16"/>
  <c r="C2651" i="16"/>
  <c r="B2651" i="16"/>
  <c r="F2650" i="16"/>
  <c r="C2650" i="16"/>
  <c r="B2650" i="16"/>
  <c r="F2649" i="16"/>
  <c r="C2649" i="16"/>
  <c r="B2649" i="16"/>
  <c r="F2648" i="16"/>
  <c r="C2648" i="16"/>
  <c r="B2648" i="16"/>
  <c r="F2647" i="16"/>
  <c r="C2647" i="16"/>
  <c r="B2647" i="16"/>
  <c r="F2646" i="16"/>
  <c r="C2646" i="16"/>
  <c r="B2646" i="16"/>
  <c r="F2645" i="16"/>
  <c r="C2645" i="16"/>
  <c r="B2645" i="16"/>
  <c r="F2644" i="16"/>
  <c r="C2644" i="16"/>
  <c r="B2644" i="16"/>
  <c r="F2643" i="16"/>
  <c r="C2643" i="16"/>
  <c r="B2643" i="16"/>
  <c r="F2642" i="16"/>
  <c r="C2642" i="16"/>
  <c r="B2642" i="16"/>
  <c r="F2641" i="16"/>
  <c r="C2641" i="16"/>
  <c r="B2641" i="16"/>
  <c r="F2640" i="16"/>
  <c r="C2640" i="16"/>
  <c r="B2640" i="16"/>
  <c r="F2639" i="16"/>
  <c r="C2639" i="16"/>
  <c r="B2639" i="16"/>
  <c r="F2638" i="16"/>
  <c r="C2638" i="16"/>
  <c r="B2638" i="16"/>
  <c r="F2637" i="16"/>
  <c r="C2637" i="16"/>
  <c r="B2637" i="16"/>
  <c r="F2636" i="16"/>
  <c r="C2636" i="16"/>
  <c r="B2636" i="16"/>
  <c r="F2635" i="16"/>
  <c r="C2635" i="16"/>
  <c r="B2635" i="16"/>
  <c r="F2634" i="16"/>
  <c r="C2634" i="16"/>
  <c r="B2634" i="16"/>
  <c r="F2633" i="16"/>
  <c r="C2633" i="16"/>
  <c r="B2633" i="16"/>
  <c r="F2632" i="16"/>
  <c r="C2632" i="16"/>
  <c r="B2632" i="16"/>
  <c r="F2631" i="16"/>
  <c r="C2631" i="16"/>
  <c r="B2631" i="16"/>
  <c r="F2630" i="16"/>
  <c r="C2630" i="16"/>
  <c r="B2630" i="16"/>
  <c r="F2629" i="16"/>
  <c r="C2629" i="16"/>
  <c r="B2629" i="16"/>
  <c r="F2628" i="16"/>
  <c r="C2628" i="16"/>
  <c r="B2628" i="16"/>
  <c r="F2627" i="16"/>
  <c r="C2627" i="16"/>
  <c r="B2627" i="16"/>
  <c r="F2626" i="16"/>
  <c r="C2626" i="16"/>
  <c r="B2626" i="16"/>
  <c r="F2625" i="16"/>
  <c r="C2625" i="16"/>
  <c r="B2625" i="16"/>
  <c r="F2624" i="16"/>
  <c r="C2624" i="16"/>
  <c r="B2624" i="16"/>
  <c r="F2623" i="16"/>
  <c r="C2623" i="16"/>
  <c r="B2623" i="16"/>
  <c r="F2622" i="16"/>
  <c r="C2622" i="16"/>
  <c r="B2622" i="16"/>
  <c r="F2621" i="16"/>
  <c r="C2621" i="16"/>
  <c r="B2621" i="16"/>
  <c r="F2620" i="16"/>
  <c r="C2620" i="16"/>
  <c r="B2620" i="16"/>
  <c r="F2619" i="16"/>
  <c r="C2619" i="16"/>
  <c r="B2619" i="16"/>
  <c r="F2618" i="16"/>
  <c r="C2618" i="16"/>
  <c r="B2618" i="16"/>
  <c r="F2617" i="16"/>
  <c r="C2617" i="16"/>
  <c r="B2617" i="16"/>
  <c r="F2616" i="16"/>
  <c r="C2616" i="16"/>
  <c r="B2616" i="16"/>
  <c r="F2615" i="16"/>
  <c r="C2615" i="16"/>
  <c r="B2615" i="16"/>
  <c r="F2614" i="16"/>
  <c r="C2614" i="16"/>
  <c r="B2614" i="16"/>
  <c r="F2613" i="16"/>
  <c r="C2613" i="16"/>
  <c r="B2613" i="16"/>
  <c r="F2612" i="16"/>
  <c r="C2612" i="16"/>
  <c r="B2612" i="16"/>
  <c r="F2611" i="16"/>
  <c r="C2611" i="16"/>
  <c r="B2611" i="16"/>
  <c r="F2610" i="16"/>
  <c r="C2610" i="16"/>
  <c r="B2610" i="16"/>
  <c r="F2609" i="16"/>
  <c r="C2609" i="16"/>
  <c r="B2609" i="16"/>
  <c r="F2608" i="16"/>
  <c r="C2608" i="16"/>
  <c r="B2608" i="16"/>
  <c r="F2607" i="16"/>
  <c r="C2607" i="16"/>
  <c r="B2607" i="16"/>
  <c r="F2606" i="16"/>
  <c r="C2606" i="16"/>
  <c r="B2606" i="16"/>
  <c r="F2605" i="16"/>
  <c r="C2605" i="16"/>
  <c r="B2605" i="16"/>
  <c r="F2604" i="16"/>
  <c r="C2604" i="16"/>
  <c r="B2604" i="16"/>
  <c r="F2603" i="16"/>
  <c r="C2603" i="16"/>
  <c r="B2603" i="16"/>
  <c r="F2602" i="16"/>
  <c r="C2602" i="16"/>
  <c r="B2602" i="16"/>
  <c r="F2601" i="16"/>
  <c r="C2601" i="16"/>
  <c r="B2601" i="16"/>
  <c r="F2600" i="16"/>
  <c r="C2600" i="16"/>
  <c r="B2600" i="16"/>
  <c r="F2599" i="16"/>
  <c r="C2599" i="16"/>
  <c r="B2599" i="16"/>
  <c r="F2598" i="16"/>
  <c r="C2598" i="16"/>
  <c r="B2598" i="16"/>
  <c r="F2597" i="16"/>
  <c r="C2597" i="16"/>
  <c r="B2597" i="16"/>
  <c r="F2596" i="16"/>
  <c r="C2596" i="16"/>
  <c r="B2596" i="16"/>
  <c r="F2595" i="16"/>
  <c r="C2595" i="16"/>
  <c r="B2595" i="16"/>
  <c r="F2594" i="16"/>
  <c r="C2594" i="16"/>
  <c r="B2594" i="16"/>
  <c r="F2593" i="16"/>
  <c r="C2593" i="16"/>
  <c r="B2593" i="16"/>
  <c r="F2592" i="16"/>
  <c r="C2592" i="16"/>
  <c r="B2592" i="16"/>
  <c r="F2591" i="16"/>
  <c r="C2591" i="16"/>
  <c r="B2591" i="16"/>
  <c r="F2590" i="16"/>
  <c r="C2590" i="16"/>
  <c r="B2590" i="16"/>
  <c r="F2589" i="16"/>
  <c r="C2589" i="16"/>
  <c r="B2589" i="16"/>
  <c r="F2588" i="16"/>
  <c r="C2588" i="16"/>
  <c r="B2588" i="16"/>
  <c r="F2587" i="16"/>
  <c r="C2587" i="16"/>
  <c r="B2587" i="16"/>
  <c r="F2586" i="16"/>
  <c r="C2586" i="16"/>
  <c r="B2586" i="16"/>
  <c r="F2585" i="16"/>
  <c r="C2585" i="16"/>
  <c r="B2585" i="16"/>
  <c r="F2584" i="16"/>
  <c r="C2584" i="16"/>
  <c r="B2584" i="16"/>
  <c r="F2583" i="16"/>
  <c r="C2583" i="16"/>
  <c r="B2583" i="16"/>
  <c r="F2582" i="16"/>
  <c r="C2582" i="16"/>
  <c r="B2582" i="16"/>
  <c r="F2581" i="16"/>
  <c r="C2581" i="16"/>
  <c r="B2581" i="16"/>
  <c r="F2580" i="16"/>
  <c r="C2580" i="16"/>
  <c r="B2580" i="16"/>
  <c r="F2579" i="16"/>
  <c r="C2579" i="16"/>
  <c r="B2579" i="16"/>
  <c r="F2578" i="16"/>
  <c r="C2578" i="16"/>
  <c r="B2578" i="16"/>
  <c r="F2577" i="16"/>
  <c r="C2577" i="16"/>
  <c r="B2577" i="16"/>
  <c r="F2576" i="16"/>
  <c r="C2576" i="16"/>
  <c r="B2576" i="16"/>
  <c r="F2575" i="16"/>
  <c r="C2575" i="16"/>
  <c r="B2575" i="16"/>
  <c r="F2574" i="16"/>
  <c r="C2574" i="16"/>
  <c r="B2574" i="16"/>
  <c r="F2573" i="16"/>
  <c r="C2573" i="16"/>
  <c r="B2573" i="16"/>
  <c r="F2572" i="16"/>
  <c r="C2572" i="16"/>
  <c r="B2572" i="16"/>
  <c r="F2571" i="16"/>
  <c r="C2571" i="16"/>
  <c r="B2571" i="16"/>
  <c r="F2570" i="16"/>
  <c r="C2570" i="16"/>
  <c r="B2570" i="16"/>
  <c r="F2569" i="16"/>
  <c r="C2569" i="16"/>
  <c r="B2569" i="16"/>
  <c r="F2568" i="16"/>
  <c r="C2568" i="16"/>
  <c r="B2568" i="16"/>
  <c r="F2567" i="16"/>
  <c r="C2567" i="16"/>
  <c r="B2567" i="16"/>
  <c r="F2566" i="16"/>
  <c r="C2566" i="16"/>
  <c r="B2566" i="16"/>
  <c r="F2565" i="16"/>
  <c r="C2565" i="16"/>
  <c r="B2565" i="16"/>
  <c r="F2564" i="16"/>
  <c r="C2564" i="16"/>
  <c r="B2564" i="16"/>
  <c r="F2563" i="16"/>
  <c r="C2563" i="16"/>
  <c r="B2563" i="16"/>
  <c r="F2562" i="16"/>
  <c r="C2562" i="16"/>
  <c r="B2562" i="16"/>
  <c r="F2561" i="16"/>
  <c r="C2561" i="16"/>
  <c r="B2561" i="16"/>
  <c r="F2560" i="16"/>
  <c r="C2560" i="16"/>
  <c r="B2560" i="16"/>
  <c r="F2559" i="16"/>
  <c r="C2559" i="16"/>
  <c r="B2559" i="16"/>
  <c r="F2558" i="16"/>
  <c r="C2558" i="16"/>
  <c r="B2558" i="16"/>
  <c r="F2557" i="16"/>
  <c r="C2557" i="16"/>
  <c r="B2557" i="16"/>
  <c r="F2556" i="16"/>
  <c r="C2556" i="16"/>
  <c r="B2556" i="16"/>
  <c r="F2555" i="16"/>
  <c r="C2555" i="16"/>
  <c r="B2555" i="16"/>
  <c r="F2554" i="16"/>
  <c r="C2554" i="16"/>
  <c r="B2554" i="16"/>
  <c r="F2553" i="16"/>
  <c r="C2553" i="16"/>
  <c r="B2553" i="16"/>
  <c r="F2552" i="16"/>
  <c r="C2552" i="16"/>
  <c r="B2552" i="16"/>
  <c r="F2551" i="16"/>
  <c r="C2551" i="16"/>
  <c r="B2551" i="16"/>
  <c r="F2550" i="16"/>
  <c r="C2550" i="16"/>
  <c r="B2550" i="16"/>
  <c r="F2549" i="16"/>
  <c r="C2549" i="16"/>
  <c r="B2549" i="16"/>
  <c r="F2548" i="16"/>
  <c r="C2548" i="16"/>
  <c r="B2548" i="16"/>
  <c r="F2547" i="16"/>
  <c r="C2547" i="16"/>
  <c r="B2547" i="16"/>
  <c r="F2546" i="16"/>
  <c r="C2546" i="16"/>
  <c r="B2546" i="16"/>
  <c r="F2545" i="16"/>
  <c r="C2545" i="16"/>
  <c r="B2545" i="16"/>
  <c r="F2544" i="16"/>
  <c r="C2544" i="16"/>
  <c r="B2544" i="16"/>
  <c r="F2543" i="16"/>
  <c r="C2543" i="16"/>
  <c r="B2543" i="16"/>
  <c r="F2542" i="16"/>
  <c r="C2542" i="16"/>
  <c r="B2542" i="16"/>
  <c r="F2541" i="16"/>
  <c r="C2541" i="16"/>
  <c r="B2541" i="16"/>
  <c r="F2540" i="16"/>
  <c r="C2540" i="16"/>
  <c r="B2540" i="16"/>
  <c r="F2539" i="16"/>
  <c r="C2539" i="16"/>
  <c r="B2539" i="16"/>
  <c r="F2538" i="16"/>
  <c r="C2538" i="16"/>
  <c r="B2538" i="16"/>
  <c r="F2537" i="16"/>
  <c r="C2537" i="16"/>
  <c r="B2537" i="16"/>
  <c r="F2536" i="16"/>
  <c r="C2536" i="16"/>
  <c r="B2536" i="16"/>
  <c r="F2535" i="16"/>
  <c r="C2535" i="16"/>
  <c r="B2535" i="16"/>
  <c r="F2534" i="16"/>
  <c r="C2534" i="16"/>
  <c r="B2534" i="16"/>
  <c r="F2533" i="16"/>
  <c r="C2533" i="16"/>
  <c r="B2533" i="16"/>
  <c r="F2532" i="16"/>
  <c r="C2532" i="16"/>
  <c r="B2532" i="16"/>
  <c r="F2531" i="16"/>
  <c r="C2531" i="16"/>
  <c r="B2531" i="16"/>
  <c r="F2530" i="16"/>
  <c r="C2530" i="16"/>
  <c r="B2530" i="16"/>
  <c r="F2529" i="16"/>
  <c r="C2529" i="16"/>
  <c r="B2529" i="16"/>
  <c r="F2528" i="16"/>
  <c r="C2528" i="16"/>
  <c r="B2528" i="16"/>
  <c r="F2527" i="16"/>
  <c r="C2527" i="16"/>
  <c r="B2527" i="16"/>
  <c r="F2526" i="16"/>
  <c r="C2526" i="16"/>
  <c r="B2526" i="16"/>
  <c r="F2525" i="16"/>
  <c r="C2525" i="16"/>
  <c r="B2525" i="16"/>
  <c r="F2524" i="16"/>
  <c r="C2524" i="16"/>
  <c r="B2524" i="16"/>
  <c r="F2523" i="16"/>
  <c r="C2523" i="16"/>
  <c r="B2523" i="16"/>
  <c r="F2522" i="16"/>
  <c r="C2522" i="16"/>
  <c r="B2522" i="16"/>
  <c r="F2521" i="16"/>
  <c r="C2521" i="16"/>
  <c r="B2521" i="16"/>
  <c r="F2520" i="16"/>
  <c r="C2520" i="16"/>
  <c r="B2520" i="16"/>
  <c r="F2519" i="16"/>
  <c r="C2519" i="16"/>
  <c r="B2519" i="16"/>
  <c r="F2518" i="16"/>
  <c r="C2518" i="16"/>
  <c r="B2518" i="16"/>
  <c r="F2517" i="16"/>
  <c r="C2517" i="16"/>
  <c r="B2517" i="16"/>
  <c r="F2516" i="16"/>
  <c r="C2516" i="16"/>
  <c r="B2516" i="16"/>
  <c r="F2515" i="16"/>
  <c r="C2515" i="16"/>
  <c r="B2515" i="16"/>
  <c r="F2514" i="16"/>
  <c r="C2514" i="16"/>
  <c r="B2514" i="16"/>
  <c r="F2513" i="16"/>
  <c r="C2513" i="16"/>
  <c r="B2513" i="16"/>
  <c r="F2512" i="16"/>
  <c r="C2512" i="16"/>
  <c r="B2512" i="16"/>
  <c r="F2511" i="16"/>
  <c r="C2511" i="16"/>
  <c r="B2511" i="16"/>
  <c r="F2510" i="16"/>
  <c r="C2510" i="16"/>
  <c r="B2510" i="16"/>
  <c r="F2509" i="16"/>
  <c r="C2509" i="16"/>
  <c r="B2509" i="16"/>
  <c r="F2508" i="16"/>
  <c r="C2508" i="16"/>
  <c r="B2508" i="16"/>
  <c r="F2507" i="16"/>
  <c r="C2507" i="16"/>
  <c r="B2507" i="16"/>
  <c r="F2506" i="16"/>
  <c r="C2506" i="16"/>
  <c r="B2506" i="16"/>
  <c r="F2505" i="16"/>
  <c r="C2505" i="16"/>
  <c r="B2505" i="16"/>
  <c r="F2504" i="16"/>
  <c r="C2504" i="16"/>
  <c r="B2504" i="16"/>
  <c r="F2503" i="16"/>
  <c r="C2503" i="16"/>
  <c r="B2503" i="16"/>
  <c r="F2502" i="16"/>
  <c r="C2502" i="16"/>
  <c r="B2502" i="16"/>
  <c r="F2501" i="16"/>
  <c r="C2501" i="16"/>
  <c r="B2501" i="16"/>
  <c r="F2500" i="16"/>
  <c r="C2500" i="16"/>
  <c r="B2500" i="16"/>
  <c r="F2499" i="16"/>
  <c r="C2499" i="16"/>
  <c r="B2499" i="16"/>
  <c r="F2498" i="16"/>
  <c r="C2498" i="16"/>
  <c r="B2498" i="16"/>
  <c r="F2497" i="16"/>
  <c r="C2497" i="16"/>
  <c r="B2497" i="16"/>
  <c r="F2496" i="16"/>
  <c r="C2496" i="16"/>
  <c r="B2496" i="16"/>
  <c r="F2495" i="16"/>
  <c r="C2495" i="16"/>
  <c r="B2495" i="16"/>
  <c r="F2494" i="16"/>
  <c r="C2494" i="16"/>
  <c r="B2494" i="16"/>
  <c r="F2493" i="16"/>
  <c r="C2493" i="16"/>
  <c r="B2493" i="16"/>
  <c r="F2492" i="16"/>
  <c r="C2492" i="16"/>
  <c r="B2492" i="16"/>
  <c r="F2491" i="16"/>
  <c r="C2491" i="16"/>
  <c r="B2491" i="16"/>
  <c r="F2490" i="16"/>
  <c r="C2490" i="16"/>
  <c r="B2490" i="16"/>
  <c r="F2489" i="16"/>
  <c r="C2489" i="16"/>
  <c r="B2489" i="16"/>
  <c r="F2488" i="16"/>
  <c r="C2488" i="16"/>
  <c r="B2488" i="16"/>
  <c r="F2487" i="16"/>
  <c r="C2487" i="16"/>
  <c r="B2487" i="16"/>
  <c r="F2486" i="16"/>
  <c r="C2486" i="16"/>
  <c r="B2486" i="16"/>
  <c r="F2485" i="16"/>
  <c r="C2485" i="16"/>
  <c r="B2485" i="16"/>
  <c r="F2484" i="16"/>
  <c r="C2484" i="16"/>
  <c r="B2484" i="16"/>
  <c r="F2483" i="16"/>
  <c r="C2483" i="16"/>
  <c r="B2483" i="16"/>
  <c r="F2482" i="16"/>
  <c r="C2482" i="16"/>
  <c r="B2482" i="16"/>
  <c r="F2481" i="16"/>
  <c r="C2481" i="16"/>
  <c r="B2481" i="16"/>
  <c r="F2480" i="16"/>
  <c r="C2480" i="16"/>
  <c r="B2480" i="16"/>
  <c r="F2479" i="16"/>
  <c r="C2479" i="16"/>
  <c r="B2479" i="16"/>
  <c r="F2478" i="16"/>
  <c r="C2478" i="16"/>
  <c r="B2478" i="16"/>
  <c r="F2477" i="16"/>
  <c r="C2477" i="16"/>
  <c r="B2477" i="16"/>
  <c r="F2476" i="16"/>
  <c r="C2476" i="16"/>
  <c r="B2476" i="16"/>
  <c r="F2475" i="16"/>
  <c r="C2475" i="16"/>
  <c r="B2475" i="16"/>
  <c r="F2474" i="16"/>
  <c r="C2474" i="16"/>
  <c r="B2474" i="16"/>
  <c r="F2473" i="16"/>
  <c r="C2473" i="16"/>
  <c r="B2473" i="16"/>
  <c r="F2472" i="16"/>
  <c r="C2472" i="16"/>
  <c r="B2472" i="16"/>
  <c r="F2471" i="16"/>
  <c r="C2471" i="16"/>
  <c r="B2471" i="16"/>
  <c r="F2470" i="16"/>
  <c r="C2470" i="16"/>
  <c r="B2470" i="16"/>
  <c r="F2469" i="16"/>
  <c r="C2469" i="16"/>
  <c r="B2469" i="16"/>
  <c r="F2468" i="16"/>
  <c r="C2468" i="16"/>
  <c r="B2468" i="16"/>
  <c r="F2467" i="16"/>
  <c r="C2467" i="16"/>
  <c r="B2467" i="16"/>
  <c r="F2466" i="16"/>
  <c r="C2466" i="16"/>
  <c r="B2466" i="16"/>
  <c r="F2465" i="16"/>
  <c r="C2465" i="16"/>
  <c r="B2465" i="16"/>
  <c r="F2464" i="16"/>
  <c r="C2464" i="16"/>
  <c r="B2464" i="16"/>
  <c r="F2463" i="16"/>
  <c r="C2463" i="16"/>
  <c r="B2463" i="16"/>
  <c r="F2462" i="16"/>
  <c r="C2462" i="16"/>
  <c r="B2462" i="16"/>
  <c r="F2461" i="16"/>
  <c r="C2461" i="16"/>
  <c r="B2461" i="16"/>
  <c r="F2460" i="16"/>
  <c r="C2460" i="16"/>
  <c r="B2460" i="16"/>
  <c r="F2459" i="16"/>
  <c r="C2459" i="16"/>
  <c r="B2459" i="16"/>
  <c r="F2458" i="16"/>
  <c r="C2458" i="16"/>
  <c r="B2458" i="16"/>
  <c r="F2457" i="16"/>
  <c r="C2457" i="16"/>
  <c r="B2457" i="16"/>
  <c r="F2456" i="16"/>
  <c r="C2456" i="16"/>
  <c r="B2456" i="16"/>
  <c r="F2455" i="16"/>
  <c r="C2455" i="16"/>
  <c r="B2455" i="16"/>
  <c r="F2454" i="16"/>
  <c r="C2454" i="16"/>
  <c r="B2454" i="16"/>
  <c r="F2453" i="16"/>
  <c r="C2453" i="16"/>
  <c r="B2453" i="16"/>
  <c r="F2452" i="16"/>
  <c r="C2452" i="16"/>
  <c r="B2452" i="16"/>
  <c r="F2451" i="16"/>
  <c r="C2451" i="16"/>
  <c r="B2451" i="16"/>
  <c r="F2450" i="16"/>
  <c r="C2450" i="16"/>
  <c r="B2450" i="16"/>
  <c r="F2449" i="16"/>
  <c r="C2449" i="16"/>
  <c r="B2449" i="16"/>
  <c r="F2448" i="16"/>
  <c r="C2448" i="16"/>
  <c r="B2448" i="16"/>
  <c r="F2447" i="16"/>
  <c r="C2447" i="16"/>
  <c r="B2447" i="16"/>
  <c r="F2446" i="16"/>
  <c r="C2446" i="16"/>
  <c r="B2446" i="16"/>
  <c r="F2445" i="16"/>
  <c r="C2445" i="16"/>
  <c r="B2445" i="16"/>
  <c r="F2444" i="16"/>
  <c r="C2444" i="16"/>
  <c r="B2444" i="16"/>
  <c r="F2443" i="16"/>
  <c r="C2443" i="16"/>
  <c r="B2443" i="16"/>
  <c r="F2442" i="16"/>
  <c r="C2442" i="16"/>
  <c r="B2442" i="16"/>
  <c r="F2441" i="16"/>
  <c r="C2441" i="16"/>
  <c r="B2441" i="16"/>
  <c r="F2440" i="16"/>
  <c r="C2440" i="16"/>
  <c r="B2440" i="16"/>
  <c r="F2439" i="16"/>
  <c r="C2439" i="16"/>
  <c r="B2439" i="16"/>
  <c r="F2438" i="16"/>
  <c r="C2438" i="16"/>
  <c r="B2438" i="16"/>
  <c r="F2437" i="16"/>
  <c r="C2437" i="16"/>
  <c r="B2437" i="16"/>
  <c r="F2436" i="16"/>
  <c r="C2436" i="16"/>
  <c r="B2436" i="16"/>
  <c r="F2435" i="16"/>
  <c r="C2435" i="16"/>
  <c r="B2435" i="16"/>
  <c r="F2434" i="16"/>
  <c r="C2434" i="16"/>
  <c r="B2434" i="16"/>
  <c r="F2433" i="16"/>
  <c r="C2433" i="16"/>
  <c r="B2433" i="16"/>
  <c r="F2432" i="16"/>
  <c r="C2432" i="16"/>
  <c r="B2432" i="16"/>
  <c r="F2431" i="16"/>
  <c r="C2431" i="16"/>
  <c r="B2431" i="16"/>
  <c r="F2430" i="16"/>
  <c r="C2430" i="16"/>
  <c r="B2430" i="16"/>
  <c r="F2429" i="16"/>
  <c r="C2429" i="16"/>
  <c r="B2429" i="16"/>
  <c r="F2428" i="16"/>
  <c r="C2428" i="16"/>
  <c r="B2428" i="16"/>
  <c r="F2427" i="16"/>
  <c r="C2427" i="16"/>
  <c r="B2427" i="16"/>
  <c r="F2426" i="16"/>
  <c r="C2426" i="16"/>
  <c r="B2426" i="16"/>
  <c r="F2425" i="16"/>
  <c r="C2425" i="16"/>
  <c r="B2425" i="16"/>
  <c r="F2424" i="16"/>
  <c r="C2424" i="16"/>
  <c r="B2424" i="16"/>
  <c r="F2423" i="16"/>
  <c r="C2423" i="16"/>
  <c r="B2423" i="16"/>
  <c r="F2422" i="16"/>
  <c r="C2422" i="16"/>
  <c r="B2422" i="16"/>
  <c r="F2421" i="16"/>
  <c r="C2421" i="16"/>
  <c r="B2421" i="16"/>
  <c r="F2420" i="16"/>
  <c r="C2420" i="16"/>
  <c r="B2420" i="16"/>
  <c r="F2419" i="16"/>
  <c r="C2419" i="16"/>
  <c r="B2419" i="16"/>
  <c r="F2418" i="16"/>
  <c r="C2418" i="16"/>
  <c r="B2418" i="16"/>
  <c r="F2417" i="16"/>
  <c r="C2417" i="16"/>
  <c r="B2417" i="16"/>
  <c r="F2416" i="16"/>
  <c r="C2416" i="16"/>
  <c r="B2416" i="16"/>
  <c r="F2415" i="16"/>
  <c r="C2415" i="16"/>
  <c r="B2415" i="16"/>
  <c r="F2414" i="16"/>
  <c r="C2414" i="16"/>
  <c r="B2414" i="16"/>
  <c r="F2413" i="16"/>
  <c r="C2413" i="16"/>
  <c r="B2413" i="16"/>
  <c r="F2412" i="16"/>
  <c r="C2412" i="16"/>
  <c r="B2412" i="16"/>
  <c r="F2411" i="16"/>
  <c r="C2411" i="16"/>
  <c r="B2411" i="16"/>
  <c r="F2410" i="16"/>
  <c r="C2410" i="16"/>
  <c r="B2410" i="16"/>
  <c r="F2409" i="16"/>
  <c r="C2409" i="16"/>
  <c r="B2409" i="16"/>
  <c r="F2408" i="16"/>
  <c r="C2408" i="16"/>
  <c r="B2408" i="16"/>
  <c r="F2407" i="16"/>
  <c r="C2407" i="16"/>
  <c r="B2407" i="16"/>
  <c r="F2406" i="16"/>
  <c r="C2406" i="16"/>
  <c r="B2406" i="16"/>
  <c r="F2405" i="16"/>
  <c r="C2405" i="16"/>
  <c r="B2405" i="16"/>
  <c r="F2404" i="16"/>
  <c r="C2404" i="16"/>
  <c r="B2404" i="16"/>
  <c r="F2403" i="16"/>
  <c r="C2403" i="16"/>
  <c r="B2403" i="16"/>
  <c r="F2402" i="16"/>
  <c r="C2402" i="16"/>
  <c r="B2402" i="16"/>
  <c r="F2401" i="16"/>
  <c r="C2401" i="16"/>
  <c r="B2401" i="16"/>
  <c r="F2400" i="16"/>
  <c r="C2400" i="16"/>
  <c r="B2400" i="16"/>
  <c r="F2399" i="16"/>
  <c r="C2399" i="16"/>
  <c r="B2399" i="16"/>
  <c r="F2398" i="16"/>
  <c r="C2398" i="16"/>
  <c r="B2398" i="16"/>
  <c r="F2397" i="16"/>
  <c r="C2397" i="16"/>
  <c r="B2397" i="16"/>
  <c r="F2396" i="16"/>
  <c r="C2396" i="16"/>
  <c r="B2396" i="16"/>
  <c r="F2395" i="16"/>
  <c r="C2395" i="16"/>
  <c r="B2395" i="16"/>
  <c r="F2394" i="16"/>
  <c r="C2394" i="16"/>
  <c r="B2394" i="16"/>
  <c r="F2393" i="16"/>
  <c r="C2393" i="16"/>
  <c r="B2393" i="16"/>
  <c r="F2392" i="16"/>
  <c r="C2392" i="16"/>
  <c r="B2392" i="16"/>
  <c r="F2391" i="16"/>
  <c r="C2391" i="16"/>
  <c r="B2391" i="16"/>
  <c r="F2390" i="16"/>
  <c r="C2390" i="16"/>
  <c r="B2390" i="16"/>
  <c r="F2389" i="16"/>
  <c r="C2389" i="16"/>
  <c r="B2389" i="16"/>
  <c r="F2388" i="16"/>
  <c r="C2388" i="16"/>
  <c r="B2388" i="16"/>
  <c r="F2387" i="16"/>
  <c r="C2387" i="16"/>
  <c r="B2387" i="16"/>
  <c r="F2386" i="16"/>
  <c r="C2386" i="16"/>
  <c r="B2386" i="16"/>
  <c r="F2385" i="16"/>
  <c r="C2385" i="16"/>
  <c r="B2385" i="16"/>
  <c r="F2384" i="16"/>
  <c r="C2384" i="16"/>
  <c r="B2384" i="16"/>
  <c r="F2383" i="16"/>
  <c r="C2383" i="16"/>
  <c r="B2383" i="16"/>
  <c r="F2382" i="16"/>
  <c r="C2382" i="16"/>
  <c r="B2382" i="16"/>
  <c r="F2381" i="16"/>
  <c r="C2381" i="16"/>
  <c r="B2381" i="16"/>
  <c r="F2380" i="16"/>
  <c r="C2380" i="16"/>
  <c r="B2380" i="16"/>
  <c r="F2379" i="16"/>
  <c r="C2379" i="16"/>
  <c r="B2379" i="16"/>
  <c r="F2378" i="16"/>
  <c r="C2378" i="16"/>
  <c r="B2378" i="16"/>
  <c r="F2377" i="16"/>
  <c r="C2377" i="16"/>
  <c r="B2377" i="16"/>
  <c r="F2376" i="16"/>
  <c r="C2376" i="16"/>
  <c r="B2376" i="16"/>
  <c r="F2375" i="16"/>
  <c r="C2375" i="16"/>
  <c r="B2375" i="16"/>
  <c r="F2374" i="16"/>
  <c r="C2374" i="16"/>
  <c r="B2374" i="16"/>
  <c r="F2373" i="16"/>
  <c r="C2373" i="16"/>
  <c r="B2373" i="16"/>
  <c r="F2372" i="16"/>
  <c r="C2372" i="16"/>
  <c r="B2372" i="16"/>
  <c r="F2371" i="16"/>
  <c r="C2371" i="16"/>
  <c r="B2371" i="16"/>
  <c r="F2370" i="16"/>
  <c r="C2370" i="16"/>
  <c r="B2370" i="16"/>
  <c r="F2369" i="16"/>
  <c r="C2369" i="16"/>
  <c r="B2369" i="16"/>
  <c r="F2368" i="16"/>
  <c r="C2368" i="16"/>
  <c r="B2368" i="16"/>
  <c r="F2367" i="16"/>
  <c r="C2367" i="16"/>
  <c r="B2367" i="16"/>
  <c r="F2366" i="16"/>
  <c r="C2366" i="16"/>
  <c r="B2366" i="16"/>
  <c r="F2365" i="16"/>
  <c r="C2365" i="16"/>
  <c r="B2365" i="16"/>
  <c r="F2364" i="16"/>
  <c r="C2364" i="16"/>
  <c r="B2364" i="16"/>
  <c r="F2363" i="16"/>
  <c r="C2363" i="16"/>
  <c r="B2363" i="16"/>
  <c r="F2362" i="16"/>
  <c r="C2362" i="16"/>
  <c r="B2362" i="16"/>
  <c r="F2361" i="16"/>
  <c r="C2361" i="16"/>
  <c r="B2361" i="16"/>
  <c r="F2360" i="16"/>
  <c r="C2360" i="16"/>
  <c r="B2360" i="16"/>
  <c r="F2359" i="16"/>
  <c r="C2359" i="16"/>
  <c r="B2359" i="16"/>
  <c r="F2358" i="16"/>
  <c r="C2358" i="16"/>
  <c r="B2358" i="16"/>
  <c r="F2357" i="16"/>
  <c r="C2357" i="16"/>
  <c r="B2357" i="16"/>
  <c r="F2356" i="16"/>
  <c r="C2356" i="16"/>
  <c r="B2356" i="16"/>
  <c r="F2355" i="16"/>
  <c r="C2355" i="16"/>
  <c r="B2355" i="16"/>
  <c r="F2354" i="16"/>
  <c r="C2354" i="16"/>
  <c r="B2354" i="16"/>
  <c r="F2353" i="16"/>
  <c r="C2353" i="16"/>
  <c r="B2353" i="16"/>
  <c r="F2352" i="16"/>
  <c r="C2352" i="16"/>
  <c r="B2352" i="16"/>
  <c r="F2351" i="16"/>
  <c r="C2351" i="16"/>
  <c r="B2351" i="16"/>
  <c r="F2350" i="16"/>
  <c r="C2350" i="16"/>
  <c r="B2350" i="16"/>
  <c r="F2349" i="16"/>
  <c r="C2349" i="16"/>
  <c r="B2349" i="16"/>
  <c r="F2348" i="16"/>
  <c r="C2348" i="16"/>
  <c r="B2348" i="16"/>
  <c r="F2347" i="16"/>
  <c r="C2347" i="16"/>
  <c r="B2347" i="16"/>
  <c r="F2346" i="16"/>
  <c r="C2346" i="16"/>
  <c r="B2346" i="16"/>
  <c r="F2345" i="16"/>
  <c r="C2345" i="16"/>
  <c r="B2345" i="16"/>
  <c r="F2344" i="16"/>
  <c r="C2344" i="16"/>
  <c r="B2344" i="16"/>
  <c r="F2343" i="16"/>
  <c r="C2343" i="16"/>
  <c r="B2343" i="16"/>
  <c r="F2342" i="16"/>
  <c r="C2342" i="16"/>
  <c r="B2342" i="16"/>
  <c r="F2341" i="16"/>
  <c r="C2341" i="16"/>
  <c r="B2341" i="16"/>
  <c r="F2340" i="16"/>
  <c r="C2340" i="16"/>
  <c r="B2340" i="16"/>
  <c r="F2339" i="16"/>
  <c r="C2339" i="16"/>
  <c r="B2339" i="16"/>
  <c r="F2338" i="16"/>
  <c r="C2338" i="16"/>
  <c r="B2338" i="16"/>
  <c r="F2337" i="16"/>
  <c r="C2337" i="16"/>
  <c r="B2337" i="16"/>
  <c r="F2336" i="16"/>
  <c r="C2336" i="16"/>
  <c r="B2336" i="16"/>
  <c r="F2335" i="16"/>
  <c r="C2335" i="16"/>
  <c r="B2335" i="16"/>
  <c r="F2334" i="16"/>
  <c r="C2334" i="16"/>
  <c r="B2334" i="16"/>
  <c r="F2333" i="16"/>
  <c r="C2333" i="16"/>
  <c r="B2333" i="16"/>
  <c r="F2332" i="16"/>
  <c r="C2332" i="16"/>
  <c r="B2332" i="16"/>
  <c r="F2331" i="16"/>
  <c r="C2331" i="16"/>
  <c r="B2331" i="16"/>
  <c r="F2330" i="16"/>
  <c r="C2330" i="16"/>
  <c r="B2330" i="16"/>
  <c r="F2329" i="16"/>
  <c r="C2329" i="16"/>
  <c r="B2329" i="16"/>
  <c r="F2328" i="16"/>
  <c r="C2328" i="16"/>
  <c r="B2328" i="16"/>
  <c r="F2327" i="16"/>
  <c r="C2327" i="16"/>
  <c r="B2327" i="16"/>
  <c r="F2326" i="16"/>
  <c r="C2326" i="16"/>
  <c r="B2326" i="16"/>
  <c r="F2325" i="16"/>
  <c r="C2325" i="16"/>
  <c r="B2325" i="16"/>
  <c r="F2324" i="16"/>
  <c r="C2324" i="16"/>
  <c r="B2324" i="16"/>
  <c r="F2323" i="16"/>
  <c r="C2323" i="16"/>
  <c r="B2323" i="16"/>
  <c r="F2322" i="16"/>
  <c r="C2322" i="16"/>
  <c r="B2322" i="16"/>
  <c r="F2321" i="16"/>
  <c r="C2321" i="16"/>
  <c r="B2321" i="16"/>
  <c r="F2320" i="16"/>
  <c r="C2320" i="16"/>
  <c r="B2320" i="16"/>
  <c r="F2319" i="16"/>
  <c r="C2319" i="16"/>
  <c r="B2319" i="16"/>
  <c r="F2318" i="16"/>
  <c r="C2318" i="16"/>
  <c r="B2318" i="16"/>
  <c r="F2317" i="16"/>
  <c r="C2317" i="16"/>
  <c r="B2317" i="16"/>
  <c r="F2316" i="16"/>
  <c r="C2316" i="16"/>
  <c r="B2316" i="16"/>
  <c r="F2315" i="16"/>
  <c r="C2315" i="16"/>
  <c r="B2315" i="16"/>
  <c r="F2314" i="16"/>
  <c r="C2314" i="16"/>
  <c r="B2314" i="16"/>
  <c r="F2313" i="16"/>
  <c r="C2313" i="16"/>
  <c r="B2313" i="16"/>
  <c r="F2312" i="16"/>
  <c r="C2312" i="16"/>
  <c r="B2312" i="16"/>
  <c r="F2311" i="16"/>
  <c r="C2311" i="16"/>
  <c r="B2311" i="16"/>
  <c r="F2310" i="16"/>
  <c r="C2310" i="16"/>
  <c r="B2310" i="16"/>
  <c r="F2309" i="16"/>
  <c r="C2309" i="16"/>
  <c r="B2309" i="16"/>
  <c r="F2308" i="16"/>
  <c r="C2308" i="16"/>
  <c r="B2308" i="16"/>
  <c r="F2307" i="16"/>
  <c r="C2307" i="16"/>
  <c r="B2307" i="16"/>
  <c r="F2306" i="16"/>
  <c r="C2306" i="16"/>
  <c r="B2306" i="16"/>
  <c r="F2305" i="16"/>
  <c r="C2305" i="16"/>
  <c r="B2305" i="16"/>
  <c r="F2304" i="16"/>
  <c r="C2304" i="16"/>
  <c r="B2304" i="16"/>
  <c r="F2303" i="16"/>
  <c r="C2303" i="16"/>
  <c r="B2303" i="16"/>
  <c r="F2302" i="16"/>
  <c r="C2302" i="16"/>
  <c r="B2302" i="16"/>
  <c r="F2301" i="16"/>
  <c r="C2301" i="16"/>
  <c r="B2301" i="16"/>
  <c r="F2300" i="16"/>
  <c r="C2300" i="16"/>
  <c r="B2300" i="16"/>
  <c r="F2299" i="16"/>
  <c r="C2299" i="16"/>
  <c r="B2299" i="16"/>
  <c r="F2298" i="16"/>
  <c r="C2298" i="16"/>
  <c r="B2298" i="16"/>
  <c r="F2297" i="16"/>
  <c r="C2297" i="16"/>
  <c r="B2297" i="16"/>
  <c r="F2296" i="16"/>
  <c r="C2296" i="16"/>
  <c r="B2296" i="16"/>
  <c r="F2295" i="16"/>
  <c r="C2295" i="16"/>
  <c r="B2295" i="16"/>
  <c r="F2294" i="16"/>
  <c r="C2294" i="16"/>
  <c r="B2294" i="16"/>
  <c r="F2293" i="16"/>
  <c r="C2293" i="16"/>
  <c r="B2293" i="16"/>
  <c r="F2292" i="16"/>
  <c r="C2292" i="16"/>
  <c r="B2292" i="16"/>
  <c r="F2291" i="16"/>
  <c r="C2291" i="16"/>
  <c r="B2291" i="16"/>
  <c r="F2290" i="16"/>
  <c r="C2290" i="16"/>
  <c r="B2290" i="16"/>
  <c r="F2289" i="16"/>
  <c r="C2289" i="16"/>
  <c r="B2289" i="16"/>
  <c r="F2288" i="16"/>
  <c r="C2288" i="16"/>
  <c r="B2288" i="16"/>
  <c r="F2287" i="16"/>
  <c r="C2287" i="16"/>
  <c r="B2287" i="16"/>
  <c r="F2286" i="16"/>
  <c r="C2286" i="16"/>
  <c r="B2286" i="16"/>
  <c r="F2285" i="16"/>
  <c r="C2285" i="16"/>
  <c r="B2285" i="16"/>
  <c r="F2284" i="16"/>
  <c r="C2284" i="16"/>
  <c r="B2284" i="16"/>
  <c r="F2283" i="16"/>
  <c r="C2283" i="16"/>
  <c r="B2283" i="16"/>
  <c r="F2282" i="16"/>
  <c r="C2282" i="16"/>
  <c r="B2282" i="16"/>
  <c r="F2281" i="16"/>
  <c r="C2281" i="16"/>
  <c r="B2281" i="16"/>
  <c r="F2280" i="16"/>
  <c r="C2280" i="16"/>
  <c r="B2280" i="16"/>
  <c r="F2279" i="16"/>
  <c r="C2279" i="16"/>
  <c r="B2279" i="16"/>
  <c r="F2278" i="16"/>
  <c r="C2278" i="16"/>
  <c r="B2278" i="16"/>
  <c r="F2277" i="16"/>
  <c r="C2277" i="16"/>
  <c r="B2277" i="16"/>
  <c r="F2276" i="16"/>
  <c r="C2276" i="16"/>
  <c r="B2276" i="16"/>
  <c r="F2275" i="16"/>
  <c r="C2275" i="16"/>
  <c r="B2275" i="16"/>
  <c r="F2274" i="16"/>
  <c r="C2274" i="16"/>
  <c r="B2274" i="16"/>
  <c r="F2273" i="16"/>
  <c r="C2273" i="16"/>
  <c r="B2273" i="16"/>
  <c r="F2272" i="16"/>
  <c r="C2272" i="16"/>
  <c r="B2272" i="16"/>
  <c r="F2271" i="16"/>
  <c r="C2271" i="16"/>
  <c r="B2271" i="16"/>
  <c r="F2270" i="16"/>
  <c r="C2270" i="16"/>
  <c r="B2270" i="16"/>
  <c r="F2269" i="16"/>
  <c r="C2269" i="16"/>
  <c r="B2269" i="16"/>
  <c r="F2268" i="16"/>
  <c r="C2268" i="16"/>
  <c r="B2268" i="16"/>
  <c r="F2267" i="16"/>
  <c r="C2267" i="16"/>
  <c r="B2267" i="16"/>
  <c r="F2266" i="16"/>
  <c r="C2266" i="16"/>
  <c r="B2266" i="16"/>
  <c r="F2265" i="16"/>
  <c r="C2265" i="16"/>
  <c r="B2265" i="16"/>
  <c r="F2264" i="16"/>
  <c r="C2264" i="16"/>
  <c r="B2264" i="16"/>
  <c r="F2263" i="16"/>
  <c r="C2263" i="16"/>
  <c r="B2263" i="16"/>
  <c r="F2262" i="16"/>
  <c r="C2262" i="16"/>
  <c r="B2262" i="16"/>
  <c r="F2261" i="16"/>
  <c r="C2261" i="16"/>
  <c r="B2261" i="16"/>
  <c r="F2260" i="16"/>
  <c r="C2260" i="16"/>
  <c r="B2260" i="16"/>
  <c r="F2259" i="16"/>
  <c r="C2259" i="16"/>
  <c r="B2259" i="16"/>
  <c r="F2258" i="16"/>
  <c r="C2258" i="16"/>
  <c r="B2258" i="16"/>
  <c r="F2257" i="16"/>
  <c r="C2257" i="16"/>
  <c r="B2257" i="16"/>
  <c r="F2256" i="16"/>
  <c r="C2256" i="16"/>
  <c r="B2256" i="16"/>
  <c r="F2255" i="16"/>
  <c r="C2255" i="16"/>
  <c r="B2255" i="16"/>
  <c r="F2254" i="16"/>
  <c r="C2254" i="16"/>
  <c r="B2254" i="16"/>
  <c r="F2253" i="16"/>
  <c r="C2253" i="16"/>
  <c r="B2253" i="16"/>
  <c r="F2252" i="16"/>
  <c r="C2252" i="16"/>
  <c r="B2252" i="16"/>
  <c r="F2251" i="16"/>
  <c r="C2251" i="16"/>
  <c r="B2251" i="16"/>
  <c r="F2250" i="16"/>
  <c r="C2250" i="16"/>
  <c r="B2250" i="16"/>
  <c r="F2249" i="16"/>
  <c r="C2249" i="16"/>
  <c r="B2249" i="16"/>
  <c r="F2248" i="16"/>
  <c r="C2248" i="16"/>
  <c r="B2248" i="16"/>
  <c r="F2247" i="16"/>
  <c r="C2247" i="16"/>
  <c r="B2247" i="16"/>
  <c r="F2246" i="16"/>
  <c r="C2246" i="16"/>
  <c r="B2246" i="16"/>
  <c r="F2245" i="16"/>
  <c r="C2245" i="16"/>
  <c r="B2245" i="16"/>
  <c r="F2244" i="16"/>
  <c r="C2244" i="16"/>
  <c r="B2244" i="16"/>
  <c r="F2243" i="16"/>
  <c r="C2243" i="16"/>
  <c r="B2243" i="16"/>
  <c r="F2242" i="16"/>
  <c r="C2242" i="16"/>
  <c r="B2242" i="16"/>
  <c r="F2241" i="16"/>
  <c r="C2241" i="16"/>
  <c r="B2241" i="16"/>
  <c r="F2240" i="16"/>
  <c r="C2240" i="16"/>
  <c r="B2240" i="16"/>
  <c r="F2239" i="16"/>
  <c r="C2239" i="16"/>
  <c r="B2239" i="16"/>
  <c r="F2238" i="16"/>
  <c r="C2238" i="16"/>
  <c r="B2238" i="16"/>
  <c r="F2237" i="16"/>
  <c r="C2237" i="16"/>
  <c r="B2237" i="16"/>
  <c r="F2236" i="16"/>
  <c r="C2236" i="16"/>
  <c r="B2236" i="16"/>
  <c r="F2235" i="16"/>
  <c r="C2235" i="16"/>
  <c r="B2235" i="16"/>
  <c r="F2234" i="16"/>
  <c r="C2234" i="16"/>
  <c r="B2234" i="16"/>
  <c r="F2233" i="16"/>
  <c r="C2233" i="16"/>
  <c r="B2233" i="16"/>
  <c r="F2232" i="16"/>
  <c r="C2232" i="16"/>
  <c r="B2232" i="16"/>
  <c r="F2231" i="16"/>
  <c r="C2231" i="16"/>
  <c r="B2231" i="16"/>
  <c r="F2230" i="16"/>
  <c r="C2230" i="16"/>
  <c r="B2230" i="16"/>
  <c r="F2229" i="16"/>
  <c r="C2229" i="16"/>
  <c r="B2229" i="16"/>
  <c r="F2228" i="16"/>
  <c r="C2228" i="16"/>
  <c r="B2228" i="16"/>
  <c r="F2227" i="16"/>
  <c r="C2227" i="16"/>
  <c r="B2227" i="16"/>
  <c r="F2226" i="16"/>
  <c r="C2226" i="16"/>
  <c r="B2226" i="16"/>
  <c r="F2225" i="16"/>
  <c r="C2225" i="16"/>
  <c r="B2225" i="16"/>
  <c r="F2224" i="16"/>
  <c r="C2224" i="16"/>
  <c r="B2224" i="16"/>
  <c r="F2223" i="16"/>
  <c r="C2223" i="16"/>
  <c r="B2223" i="16"/>
  <c r="F2222" i="16"/>
  <c r="C2222" i="16"/>
  <c r="B2222" i="16"/>
  <c r="F2221" i="16"/>
  <c r="C2221" i="16"/>
  <c r="B2221" i="16"/>
  <c r="F2220" i="16"/>
  <c r="C2220" i="16"/>
  <c r="B2220" i="16"/>
  <c r="F2219" i="16"/>
  <c r="C2219" i="16"/>
  <c r="B2219" i="16"/>
  <c r="F2218" i="16"/>
  <c r="C2218" i="16"/>
  <c r="B2218" i="16"/>
  <c r="F2217" i="16"/>
  <c r="C2217" i="16"/>
  <c r="B2217" i="16"/>
  <c r="F2216" i="16"/>
  <c r="C2216" i="16"/>
  <c r="B2216" i="16"/>
  <c r="F2215" i="16"/>
  <c r="C2215" i="16"/>
  <c r="B2215" i="16"/>
  <c r="F2214" i="16"/>
  <c r="C2214" i="16"/>
  <c r="B2214" i="16"/>
  <c r="F2213" i="16"/>
  <c r="C2213" i="16"/>
  <c r="B2213" i="16"/>
  <c r="F2212" i="16"/>
  <c r="C2212" i="16"/>
  <c r="B2212" i="16"/>
  <c r="F2211" i="16"/>
  <c r="C2211" i="16"/>
  <c r="B2211" i="16"/>
  <c r="F2210" i="16"/>
  <c r="C2210" i="16"/>
  <c r="B2210" i="16"/>
  <c r="F2209" i="16"/>
  <c r="C2209" i="16"/>
  <c r="B2209" i="16"/>
  <c r="F2208" i="16"/>
  <c r="C2208" i="16"/>
  <c r="B2208" i="16"/>
  <c r="F2207" i="16"/>
  <c r="C2207" i="16"/>
  <c r="B2207" i="16"/>
  <c r="F2206" i="16"/>
  <c r="C2206" i="16"/>
  <c r="B2206" i="16"/>
  <c r="F2205" i="16"/>
  <c r="C2205" i="16"/>
  <c r="B2205" i="16"/>
  <c r="F2204" i="16"/>
  <c r="C2204" i="16"/>
  <c r="B2204" i="16"/>
  <c r="F2203" i="16"/>
  <c r="C2203" i="16"/>
  <c r="B2203" i="16"/>
  <c r="F2202" i="16"/>
  <c r="C2202" i="16"/>
  <c r="B2202" i="16"/>
  <c r="F2201" i="16"/>
  <c r="C2201" i="16"/>
  <c r="B2201" i="16"/>
  <c r="F2200" i="16"/>
  <c r="C2200" i="16"/>
  <c r="B2200" i="16"/>
  <c r="F2199" i="16"/>
  <c r="C2199" i="16"/>
  <c r="B2199" i="16"/>
  <c r="F2198" i="16"/>
  <c r="C2198" i="16"/>
  <c r="B2198" i="16"/>
  <c r="F2197" i="16"/>
  <c r="C2197" i="16"/>
  <c r="B2197" i="16"/>
  <c r="F2196" i="16"/>
  <c r="C2196" i="16"/>
  <c r="B2196" i="16"/>
  <c r="F2195" i="16"/>
  <c r="C2195" i="16"/>
  <c r="B2195" i="16"/>
  <c r="F2194" i="16"/>
  <c r="C2194" i="16"/>
  <c r="B2194" i="16"/>
  <c r="F2193" i="16"/>
  <c r="C2193" i="16"/>
  <c r="B2193" i="16"/>
  <c r="F2192" i="16"/>
  <c r="C2192" i="16"/>
  <c r="B2192" i="16"/>
  <c r="F2191" i="16"/>
  <c r="C2191" i="16"/>
  <c r="B2191" i="16"/>
  <c r="F2190" i="16"/>
  <c r="C2190" i="16"/>
  <c r="B2190" i="16"/>
  <c r="F2189" i="16"/>
  <c r="C2189" i="16"/>
  <c r="B2189" i="16"/>
  <c r="F2188" i="16"/>
  <c r="C2188" i="16"/>
  <c r="B2188" i="16"/>
  <c r="F2187" i="16"/>
  <c r="C2187" i="16"/>
  <c r="B2187" i="16"/>
  <c r="F2186" i="16"/>
  <c r="C2186" i="16"/>
  <c r="B2186" i="16"/>
  <c r="F2185" i="16"/>
  <c r="C2185" i="16"/>
  <c r="B2185" i="16"/>
  <c r="F2184" i="16"/>
  <c r="C2184" i="16"/>
  <c r="B2184" i="16"/>
  <c r="F2183" i="16"/>
  <c r="C2183" i="16"/>
  <c r="B2183" i="16"/>
  <c r="F2182" i="16"/>
  <c r="C2182" i="16"/>
  <c r="B2182" i="16"/>
  <c r="F2181" i="16"/>
  <c r="C2181" i="16"/>
  <c r="B2181" i="16"/>
  <c r="F2180" i="16"/>
  <c r="C2180" i="16"/>
  <c r="B2180" i="16"/>
  <c r="F2179" i="16"/>
  <c r="C2179" i="16"/>
  <c r="B2179" i="16"/>
  <c r="F2178" i="16"/>
  <c r="C2178" i="16"/>
  <c r="B2178" i="16"/>
  <c r="F2177" i="16"/>
  <c r="C2177" i="16"/>
  <c r="B2177" i="16"/>
  <c r="F2176" i="16"/>
  <c r="C2176" i="16"/>
  <c r="B2176" i="16"/>
  <c r="F2175" i="16"/>
  <c r="C2175" i="16"/>
  <c r="B2175" i="16"/>
  <c r="F2174" i="16"/>
  <c r="C2174" i="16"/>
  <c r="B2174" i="16"/>
  <c r="F2173" i="16"/>
  <c r="C2173" i="16"/>
  <c r="B2173" i="16"/>
  <c r="F2172" i="16"/>
  <c r="C2172" i="16"/>
  <c r="B2172" i="16"/>
  <c r="F2171" i="16"/>
  <c r="C2171" i="16"/>
  <c r="B2171" i="16"/>
  <c r="F2170" i="16"/>
  <c r="C2170" i="16"/>
  <c r="B2170" i="16"/>
  <c r="F2169" i="16"/>
  <c r="C2169" i="16"/>
  <c r="B2169" i="16"/>
  <c r="F2168" i="16"/>
  <c r="C2168" i="16"/>
  <c r="B2168" i="16"/>
  <c r="F2167" i="16"/>
  <c r="C2167" i="16"/>
  <c r="B2167" i="16"/>
  <c r="F2166" i="16"/>
  <c r="C2166" i="16"/>
  <c r="B2166" i="16"/>
  <c r="F2165" i="16"/>
  <c r="C2165" i="16"/>
  <c r="B2165" i="16"/>
  <c r="F2164" i="16"/>
  <c r="C2164" i="16"/>
  <c r="B2164" i="16"/>
  <c r="F2163" i="16"/>
  <c r="C2163" i="16"/>
  <c r="B2163" i="16"/>
  <c r="F2162" i="16"/>
  <c r="C2162" i="16"/>
  <c r="B2162" i="16"/>
  <c r="F2161" i="16"/>
  <c r="C2161" i="16"/>
  <c r="B2161" i="16"/>
  <c r="F2160" i="16"/>
  <c r="C2160" i="16"/>
  <c r="B2160" i="16"/>
  <c r="F2159" i="16"/>
  <c r="C2159" i="16"/>
  <c r="B2159" i="16"/>
  <c r="F2158" i="16"/>
  <c r="C2158" i="16"/>
  <c r="B2158" i="16"/>
  <c r="F2157" i="16"/>
  <c r="C2157" i="16"/>
  <c r="B2157" i="16"/>
  <c r="F2156" i="16"/>
  <c r="C2156" i="16"/>
  <c r="B2156" i="16"/>
  <c r="F2155" i="16"/>
  <c r="C2155" i="16"/>
  <c r="B2155" i="16"/>
  <c r="F2154" i="16"/>
  <c r="C2154" i="16"/>
  <c r="B2154" i="16"/>
  <c r="F2153" i="16"/>
  <c r="C2153" i="16"/>
  <c r="B2153" i="16"/>
  <c r="F2152" i="16"/>
  <c r="C2152" i="16"/>
  <c r="B2152" i="16"/>
  <c r="F2151" i="16"/>
  <c r="C2151" i="16"/>
  <c r="B2151" i="16"/>
  <c r="F2150" i="16"/>
  <c r="C2150" i="16"/>
  <c r="B2150" i="16"/>
  <c r="F2149" i="16"/>
  <c r="C2149" i="16"/>
  <c r="B2149" i="16"/>
  <c r="F2148" i="16"/>
  <c r="C2148" i="16"/>
  <c r="B2148" i="16"/>
  <c r="F2147" i="16"/>
  <c r="C2147" i="16"/>
  <c r="B2147" i="16"/>
  <c r="F2146" i="16"/>
  <c r="C2146" i="16"/>
  <c r="B2146" i="16"/>
  <c r="F2145" i="16"/>
  <c r="C2145" i="16"/>
  <c r="B2145" i="16"/>
  <c r="F2144" i="16"/>
  <c r="C2144" i="16"/>
  <c r="B2144" i="16"/>
  <c r="F2143" i="16"/>
  <c r="C2143" i="16"/>
  <c r="B2143" i="16"/>
  <c r="F2142" i="16"/>
  <c r="C2142" i="16"/>
  <c r="B2142" i="16"/>
  <c r="F2141" i="16"/>
  <c r="C2141" i="16"/>
  <c r="B2141" i="16"/>
  <c r="F2140" i="16"/>
  <c r="C2140" i="16"/>
  <c r="B2140" i="16"/>
  <c r="F2139" i="16"/>
  <c r="C2139" i="16"/>
  <c r="B2139" i="16"/>
  <c r="F2138" i="16"/>
  <c r="C2138" i="16"/>
  <c r="B2138" i="16"/>
  <c r="F2137" i="16"/>
  <c r="C2137" i="16"/>
  <c r="B2137" i="16"/>
  <c r="F2136" i="16"/>
  <c r="C2136" i="16"/>
  <c r="B2136" i="16"/>
  <c r="F2135" i="16"/>
  <c r="C2135" i="16"/>
  <c r="B2135" i="16"/>
  <c r="F2134" i="16"/>
  <c r="C2134" i="16"/>
  <c r="B2134" i="16"/>
  <c r="F2133" i="16"/>
  <c r="C2133" i="16"/>
  <c r="B2133" i="16"/>
  <c r="F2132" i="16"/>
  <c r="C2132" i="16"/>
  <c r="B2132" i="16"/>
  <c r="F2131" i="16"/>
  <c r="C2131" i="16"/>
  <c r="B2131" i="16"/>
  <c r="F2130" i="16"/>
  <c r="C2130" i="16"/>
  <c r="B2130" i="16"/>
  <c r="F2129" i="16"/>
  <c r="C2129" i="16"/>
  <c r="B2129" i="16"/>
  <c r="F2128" i="16"/>
  <c r="C2128" i="16"/>
  <c r="B2128" i="16"/>
  <c r="F2127" i="16"/>
  <c r="C2127" i="16"/>
  <c r="B2127" i="16"/>
  <c r="F2126" i="16"/>
  <c r="C2126" i="16"/>
  <c r="B2126" i="16"/>
  <c r="F2125" i="16"/>
  <c r="C2125" i="16"/>
  <c r="B2125" i="16"/>
  <c r="F2124" i="16"/>
  <c r="C2124" i="16"/>
  <c r="B2124" i="16"/>
  <c r="F2123" i="16"/>
  <c r="C2123" i="16"/>
  <c r="B2123" i="16"/>
  <c r="F2122" i="16"/>
  <c r="C2122" i="16"/>
  <c r="B2122" i="16"/>
  <c r="F2121" i="16"/>
  <c r="C2121" i="16"/>
  <c r="B2121" i="16"/>
  <c r="F2120" i="16"/>
  <c r="C2120" i="16"/>
  <c r="B2120" i="16"/>
  <c r="F2119" i="16"/>
  <c r="C2119" i="16"/>
  <c r="B2119" i="16"/>
  <c r="F2118" i="16"/>
  <c r="C2118" i="16"/>
  <c r="B2118" i="16"/>
  <c r="F2117" i="16"/>
  <c r="C2117" i="16"/>
  <c r="B2117" i="16"/>
  <c r="F2116" i="16"/>
  <c r="C2116" i="16"/>
  <c r="B2116" i="16"/>
  <c r="F2115" i="16"/>
  <c r="C2115" i="16"/>
  <c r="B2115" i="16"/>
  <c r="F2114" i="16"/>
  <c r="C2114" i="16"/>
  <c r="B2114" i="16"/>
  <c r="F2113" i="16"/>
  <c r="C2113" i="16"/>
  <c r="B2113" i="16"/>
  <c r="F2112" i="16"/>
  <c r="C2112" i="16"/>
  <c r="B2112" i="16"/>
  <c r="F2111" i="16"/>
  <c r="C2111" i="16"/>
  <c r="B2111" i="16"/>
  <c r="F2110" i="16"/>
  <c r="C2110" i="16"/>
  <c r="B2110" i="16"/>
  <c r="F2109" i="16"/>
  <c r="C2109" i="16"/>
  <c r="B2109" i="16"/>
  <c r="F2108" i="16"/>
  <c r="C2108" i="16"/>
  <c r="B2108" i="16"/>
  <c r="F2107" i="16"/>
  <c r="C2107" i="16"/>
  <c r="B2107" i="16"/>
  <c r="F2106" i="16"/>
  <c r="C2106" i="16"/>
  <c r="B2106" i="16"/>
  <c r="F2105" i="16"/>
  <c r="C2105" i="16"/>
  <c r="B2105" i="16"/>
  <c r="F2104" i="16"/>
  <c r="C2104" i="16"/>
  <c r="B2104" i="16"/>
  <c r="F2103" i="16"/>
  <c r="C2103" i="16"/>
  <c r="B2103" i="16"/>
  <c r="F2102" i="16"/>
  <c r="C2102" i="16"/>
  <c r="B2102" i="16"/>
  <c r="F2101" i="16"/>
  <c r="C2101" i="16"/>
  <c r="B2101" i="16"/>
  <c r="F2100" i="16"/>
  <c r="C2100" i="16"/>
  <c r="B2100" i="16"/>
  <c r="F2099" i="16"/>
  <c r="C2099" i="16"/>
  <c r="B2099" i="16"/>
  <c r="F2098" i="16"/>
  <c r="C2098" i="16"/>
  <c r="B2098" i="16"/>
  <c r="F2097" i="16"/>
  <c r="C2097" i="16"/>
  <c r="B2097" i="16"/>
  <c r="F2096" i="16"/>
  <c r="C2096" i="16"/>
  <c r="B2096" i="16"/>
  <c r="F2095" i="16"/>
  <c r="C2095" i="16"/>
  <c r="B2095" i="16"/>
  <c r="F2094" i="16"/>
  <c r="C2094" i="16"/>
  <c r="B2094" i="16"/>
  <c r="F2093" i="16"/>
  <c r="C2093" i="16"/>
  <c r="B2093" i="16"/>
  <c r="F2092" i="16"/>
  <c r="C2092" i="16"/>
  <c r="B2092" i="16"/>
  <c r="F2091" i="16"/>
  <c r="C2091" i="16"/>
  <c r="B2091" i="16"/>
  <c r="F2090" i="16"/>
  <c r="C2090" i="16"/>
  <c r="B2090" i="16"/>
  <c r="F2089" i="16"/>
  <c r="C2089" i="16"/>
  <c r="B2089" i="16"/>
  <c r="F2088" i="16"/>
  <c r="C2088" i="16"/>
  <c r="B2088" i="16"/>
  <c r="F2087" i="16"/>
  <c r="C2087" i="16"/>
  <c r="B2087" i="16"/>
  <c r="F2086" i="16"/>
  <c r="C2086" i="16"/>
  <c r="B2086" i="16"/>
  <c r="F2085" i="16"/>
  <c r="C2085" i="16"/>
  <c r="B2085" i="16"/>
  <c r="F2084" i="16"/>
  <c r="C2084" i="16"/>
  <c r="B2084" i="16"/>
  <c r="F2083" i="16"/>
  <c r="C2083" i="16"/>
  <c r="B2083" i="16"/>
  <c r="F2082" i="16"/>
  <c r="C2082" i="16"/>
  <c r="B2082" i="16"/>
  <c r="F2081" i="16"/>
  <c r="C2081" i="16"/>
  <c r="B2081" i="16"/>
  <c r="F2080" i="16"/>
  <c r="C2080" i="16"/>
  <c r="B2080" i="16"/>
  <c r="F2079" i="16"/>
  <c r="C2079" i="16"/>
  <c r="B2079" i="16"/>
  <c r="F2078" i="16"/>
  <c r="C2078" i="16"/>
  <c r="B2078" i="16"/>
  <c r="F2077" i="16"/>
  <c r="C2077" i="16"/>
  <c r="B2077" i="16"/>
  <c r="F2076" i="16"/>
  <c r="C2076" i="16"/>
  <c r="B2076" i="16"/>
  <c r="F2075" i="16"/>
  <c r="C2075" i="16"/>
  <c r="B2075" i="16"/>
  <c r="F2074" i="16"/>
  <c r="C2074" i="16"/>
  <c r="B2074" i="16"/>
  <c r="F2073" i="16"/>
  <c r="C2073" i="16"/>
  <c r="B2073" i="16"/>
  <c r="F2072" i="16"/>
  <c r="C2072" i="16"/>
  <c r="B2072" i="16"/>
  <c r="F2071" i="16"/>
  <c r="C2071" i="16"/>
  <c r="B2071" i="16"/>
  <c r="F2070" i="16"/>
  <c r="C2070" i="16"/>
  <c r="B2070" i="16"/>
  <c r="F2069" i="16"/>
  <c r="C2069" i="16"/>
  <c r="B2069" i="16"/>
  <c r="F2068" i="16"/>
  <c r="C2068" i="16"/>
  <c r="B2068" i="16"/>
  <c r="F2067" i="16"/>
  <c r="C2067" i="16"/>
  <c r="B2067" i="16"/>
  <c r="F2066" i="16"/>
  <c r="C2066" i="16"/>
  <c r="B2066" i="16"/>
  <c r="F2065" i="16"/>
  <c r="C2065" i="16"/>
  <c r="B2065" i="16"/>
  <c r="F2064" i="16"/>
  <c r="C2064" i="16"/>
  <c r="B2064" i="16"/>
  <c r="F2063" i="16"/>
  <c r="C2063" i="16"/>
  <c r="B2063" i="16"/>
  <c r="F2062" i="16"/>
  <c r="C2062" i="16"/>
  <c r="B2062" i="16"/>
  <c r="F2061" i="16"/>
  <c r="C2061" i="16"/>
  <c r="B2061" i="16"/>
  <c r="F2060" i="16"/>
  <c r="C2060" i="16"/>
  <c r="B2060" i="16"/>
  <c r="F2059" i="16"/>
  <c r="C2059" i="16"/>
  <c r="B2059" i="16"/>
  <c r="F2058" i="16"/>
  <c r="C2058" i="16"/>
  <c r="B2058" i="16"/>
  <c r="F2057" i="16"/>
  <c r="C2057" i="16"/>
  <c r="B2057" i="16"/>
  <c r="F2056" i="16"/>
  <c r="C2056" i="16"/>
  <c r="B2056" i="16"/>
  <c r="F2055" i="16"/>
  <c r="C2055" i="16"/>
  <c r="B2055" i="16"/>
  <c r="F2054" i="16"/>
  <c r="C2054" i="16"/>
  <c r="B2054" i="16"/>
  <c r="F2053" i="16"/>
  <c r="C2053" i="16"/>
  <c r="B2053" i="16"/>
  <c r="F2052" i="16"/>
  <c r="C2052" i="16"/>
  <c r="B2052" i="16"/>
  <c r="F2051" i="16"/>
  <c r="C2051" i="16"/>
  <c r="B2051" i="16"/>
  <c r="F2050" i="16"/>
  <c r="C2050" i="16"/>
  <c r="B2050" i="16"/>
  <c r="F2049" i="16"/>
  <c r="C2049" i="16"/>
  <c r="B2049" i="16"/>
  <c r="F2048" i="16"/>
  <c r="C2048" i="16"/>
  <c r="B2048" i="16"/>
  <c r="F2047" i="16"/>
  <c r="C2047" i="16"/>
  <c r="B2047" i="16"/>
  <c r="F2046" i="16"/>
  <c r="C2046" i="16"/>
  <c r="B2046" i="16"/>
  <c r="F2045" i="16"/>
  <c r="C2045" i="16"/>
  <c r="B2045" i="16"/>
  <c r="F2044" i="16"/>
  <c r="C2044" i="16"/>
  <c r="B2044" i="16"/>
  <c r="F2043" i="16"/>
  <c r="C2043" i="16"/>
  <c r="B2043" i="16"/>
  <c r="F2042" i="16"/>
  <c r="C2042" i="16"/>
  <c r="B2042" i="16"/>
  <c r="F2041" i="16"/>
  <c r="C2041" i="16"/>
  <c r="B2041" i="16"/>
  <c r="F2040" i="16"/>
  <c r="C2040" i="16"/>
  <c r="B2040" i="16"/>
  <c r="F2039" i="16"/>
  <c r="C2039" i="16"/>
  <c r="B2039" i="16"/>
  <c r="F2038" i="16"/>
  <c r="C2038" i="16"/>
  <c r="B2038" i="16"/>
  <c r="F2037" i="16"/>
  <c r="C2037" i="16"/>
  <c r="B2037" i="16"/>
  <c r="F2036" i="16"/>
  <c r="C2036" i="16"/>
  <c r="B2036" i="16"/>
  <c r="F2035" i="16"/>
  <c r="C2035" i="16"/>
  <c r="B2035" i="16"/>
  <c r="F2034" i="16"/>
  <c r="C2034" i="16"/>
  <c r="B2034" i="16"/>
  <c r="F2033" i="16"/>
  <c r="C2033" i="16"/>
  <c r="B2033" i="16"/>
  <c r="F2032" i="16"/>
  <c r="C2032" i="16"/>
  <c r="B2032" i="16"/>
  <c r="F2031" i="16"/>
  <c r="C2031" i="16"/>
  <c r="B2031" i="16"/>
  <c r="F2030" i="16"/>
  <c r="C2030" i="16"/>
  <c r="B2030" i="16"/>
  <c r="F2029" i="16"/>
  <c r="C2029" i="16"/>
  <c r="B2029" i="16"/>
  <c r="F2028" i="16"/>
  <c r="C2028" i="16"/>
  <c r="B2028" i="16"/>
  <c r="F2027" i="16"/>
  <c r="C2027" i="16"/>
  <c r="B2027" i="16"/>
  <c r="F2026" i="16"/>
  <c r="C2026" i="16"/>
  <c r="B2026" i="16"/>
  <c r="F2025" i="16"/>
  <c r="C2025" i="16"/>
  <c r="B2025" i="16"/>
  <c r="F2024" i="16"/>
  <c r="C2024" i="16"/>
  <c r="B2024" i="16"/>
  <c r="F2023" i="16"/>
  <c r="C2023" i="16"/>
  <c r="B2023" i="16"/>
  <c r="F2022" i="16"/>
  <c r="C2022" i="16"/>
  <c r="B2022" i="16"/>
  <c r="F2021" i="16"/>
  <c r="C2021" i="16"/>
  <c r="B2021" i="16"/>
  <c r="F2020" i="16"/>
  <c r="C2020" i="16"/>
  <c r="B2020" i="16"/>
  <c r="F2019" i="16"/>
  <c r="C2019" i="16"/>
  <c r="B2019" i="16"/>
  <c r="F2018" i="16"/>
  <c r="C2018" i="16"/>
  <c r="B2018" i="16"/>
  <c r="F2017" i="16"/>
  <c r="C2017" i="16"/>
  <c r="B2017" i="16"/>
  <c r="F2016" i="16"/>
  <c r="C2016" i="16"/>
  <c r="B2016" i="16"/>
  <c r="F2015" i="16"/>
  <c r="C2015" i="16"/>
  <c r="B2015" i="16"/>
  <c r="F2014" i="16"/>
  <c r="C2014" i="16"/>
  <c r="B2014" i="16"/>
  <c r="F2013" i="16"/>
  <c r="C2013" i="16"/>
  <c r="B2013" i="16"/>
  <c r="F2012" i="16"/>
  <c r="C2012" i="16"/>
  <c r="B2012" i="16"/>
  <c r="F2011" i="16"/>
  <c r="C2011" i="16"/>
  <c r="B2011" i="16"/>
  <c r="F2010" i="16"/>
  <c r="C2010" i="16"/>
  <c r="B2010" i="16"/>
  <c r="F2009" i="16"/>
  <c r="C2009" i="16"/>
  <c r="B2009" i="16"/>
  <c r="F2008" i="16"/>
  <c r="C2008" i="16"/>
  <c r="B2008" i="16"/>
  <c r="F2007" i="16"/>
  <c r="C2007" i="16"/>
  <c r="B2007" i="16"/>
  <c r="F2006" i="16"/>
  <c r="C2006" i="16"/>
  <c r="B2006" i="16"/>
  <c r="F2005" i="16"/>
  <c r="C2005" i="16"/>
  <c r="B2005" i="16"/>
  <c r="F2004" i="16"/>
  <c r="C2004" i="16"/>
  <c r="B2004" i="16"/>
  <c r="F2003" i="16"/>
  <c r="C2003" i="16"/>
  <c r="B2003" i="16"/>
  <c r="F2002" i="16"/>
  <c r="C2002" i="16"/>
  <c r="B2002" i="16"/>
  <c r="F2001" i="16"/>
  <c r="C2001" i="16"/>
  <c r="B2001" i="16"/>
  <c r="F2000" i="16"/>
  <c r="C2000" i="16"/>
  <c r="B2000" i="16"/>
  <c r="F1999" i="16"/>
  <c r="C1999" i="16"/>
  <c r="B1999" i="16"/>
  <c r="F1998" i="16"/>
  <c r="C1998" i="16"/>
  <c r="B1998" i="16"/>
  <c r="F1997" i="16"/>
  <c r="C1997" i="16"/>
  <c r="B1997" i="16"/>
  <c r="F1996" i="16"/>
  <c r="C1996" i="16"/>
  <c r="B1996" i="16"/>
  <c r="F1995" i="16"/>
  <c r="C1995" i="16"/>
  <c r="B1995" i="16"/>
  <c r="F1994" i="16"/>
  <c r="C1994" i="16"/>
  <c r="B1994" i="16"/>
  <c r="F1993" i="16"/>
  <c r="C1993" i="16"/>
  <c r="B1993" i="16"/>
  <c r="F1992" i="16"/>
  <c r="C1992" i="16"/>
  <c r="B1992" i="16"/>
  <c r="F1991" i="16"/>
  <c r="C1991" i="16"/>
  <c r="B1991" i="16"/>
  <c r="F1990" i="16"/>
  <c r="C1990" i="16"/>
  <c r="B1990" i="16"/>
  <c r="F1989" i="16"/>
  <c r="C1989" i="16"/>
  <c r="B1989" i="16"/>
  <c r="F1988" i="16"/>
  <c r="C1988" i="16"/>
  <c r="B1988" i="16"/>
  <c r="F1987" i="16"/>
  <c r="C1987" i="16"/>
  <c r="B1987" i="16"/>
  <c r="F1986" i="16"/>
  <c r="C1986" i="16"/>
  <c r="B1986" i="16"/>
  <c r="F1985" i="16"/>
  <c r="C1985" i="16"/>
  <c r="B1985" i="16"/>
  <c r="F1984" i="16"/>
  <c r="C1984" i="16"/>
  <c r="B1984" i="16"/>
  <c r="F1983" i="16"/>
  <c r="C1983" i="16"/>
  <c r="B1983" i="16"/>
  <c r="F1982" i="16"/>
  <c r="C1982" i="16"/>
  <c r="B1982" i="16"/>
  <c r="F1981" i="16"/>
  <c r="C1981" i="16"/>
  <c r="B1981" i="16"/>
  <c r="F1980" i="16"/>
  <c r="C1980" i="16"/>
  <c r="B1980" i="16"/>
  <c r="F1979" i="16"/>
  <c r="C1979" i="16"/>
  <c r="B1979" i="16"/>
  <c r="F1978" i="16"/>
  <c r="C1978" i="16"/>
  <c r="B1978" i="16"/>
  <c r="F1977" i="16"/>
  <c r="C1977" i="16"/>
  <c r="B1977" i="16"/>
  <c r="F1976" i="16"/>
  <c r="C1976" i="16"/>
  <c r="B1976" i="16"/>
  <c r="F1975" i="16"/>
  <c r="C1975" i="16"/>
  <c r="B1975" i="16"/>
  <c r="F1974" i="16"/>
  <c r="C1974" i="16"/>
  <c r="B1974" i="16"/>
  <c r="F1973" i="16"/>
  <c r="C1973" i="16"/>
  <c r="B1973" i="16"/>
  <c r="F1972" i="16"/>
  <c r="C1972" i="16"/>
  <c r="B1972" i="16"/>
  <c r="F1971" i="16"/>
  <c r="C1971" i="16"/>
  <c r="B1971" i="16"/>
  <c r="F1970" i="16"/>
  <c r="C1970" i="16"/>
  <c r="B1970" i="16"/>
  <c r="F1969" i="16"/>
  <c r="C1969" i="16"/>
  <c r="B1969" i="16"/>
  <c r="F1968" i="16"/>
  <c r="C1968" i="16"/>
  <c r="B1968" i="16"/>
  <c r="F1967" i="16"/>
  <c r="C1967" i="16"/>
  <c r="B1967" i="16"/>
  <c r="F1966" i="16"/>
  <c r="C1966" i="16"/>
  <c r="B1966" i="16"/>
  <c r="F1965" i="16"/>
  <c r="C1965" i="16"/>
  <c r="B1965" i="16"/>
  <c r="F1964" i="16"/>
  <c r="C1964" i="16"/>
  <c r="B1964" i="16"/>
  <c r="F1963" i="16"/>
  <c r="C1963" i="16"/>
  <c r="B1963" i="16"/>
  <c r="F1962" i="16"/>
  <c r="C1962" i="16"/>
  <c r="B1962" i="16"/>
  <c r="F1961" i="16"/>
  <c r="C1961" i="16"/>
  <c r="B1961" i="16"/>
  <c r="F1960" i="16"/>
  <c r="C1960" i="16"/>
  <c r="B1960" i="16"/>
  <c r="F1959" i="16"/>
  <c r="C1959" i="16"/>
  <c r="B1959" i="16"/>
  <c r="F1958" i="16"/>
  <c r="C1958" i="16"/>
  <c r="B1958" i="16"/>
  <c r="F1957" i="16"/>
  <c r="C1957" i="16"/>
  <c r="B1957" i="16"/>
  <c r="F1956" i="16"/>
  <c r="C1956" i="16"/>
  <c r="B1956" i="16"/>
  <c r="F1955" i="16"/>
  <c r="C1955" i="16"/>
  <c r="B1955" i="16"/>
  <c r="F1954" i="16"/>
  <c r="C1954" i="16"/>
  <c r="B1954" i="16"/>
  <c r="F1953" i="16"/>
  <c r="C1953" i="16"/>
  <c r="B1953" i="16"/>
  <c r="F1952" i="16"/>
  <c r="C1952" i="16"/>
  <c r="B1952" i="16"/>
  <c r="F1951" i="16"/>
  <c r="C1951" i="16"/>
  <c r="B1951" i="16"/>
  <c r="F1950" i="16"/>
  <c r="C1950" i="16"/>
  <c r="B1950" i="16"/>
  <c r="F1949" i="16"/>
  <c r="C1949" i="16"/>
  <c r="B1949" i="16"/>
  <c r="F1948" i="16"/>
  <c r="C1948" i="16"/>
  <c r="B1948" i="16"/>
  <c r="F1947" i="16"/>
  <c r="C1947" i="16"/>
  <c r="B1947" i="16"/>
  <c r="F1946" i="16"/>
  <c r="C1946" i="16"/>
  <c r="B1946" i="16"/>
  <c r="F1945" i="16"/>
  <c r="C1945" i="16"/>
  <c r="B1945" i="16"/>
  <c r="F1944" i="16"/>
  <c r="C1944" i="16"/>
  <c r="B1944" i="16"/>
  <c r="F1943" i="16"/>
  <c r="C1943" i="16"/>
  <c r="B1943" i="16"/>
  <c r="F1942" i="16"/>
  <c r="C1942" i="16"/>
  <c r="B1942" i="16"/>
  <c r="F1941" i="16"/>
  <c r="C1941" i="16"/>
  <c r="B1941" i="16"/>
  <c r="F1940" i="16"/>
  <c r="C1940" i="16"/>
  <c r="B1940" i="16"/>
  <c r="F1939" i="16"/>
  <c r="C1939" i="16"/>
  <c r="B1939" i="16"/>
  <c r="F1938" i="16"/>
  <c r="C1938" i="16"/>
  <c r="B1938" i="16"/>
  <c r="F1937" i="16"/>
  <c r="C1937" i="16"/>
  <c r="B1937" i="16"/>
  <c r="F1936" i="16"/>
  <c r="C1936" i="16"/>
  <c r="B1936" i="16"/>
  <c r="F1935" i="16"/>
  <c r="C1935" i="16"/>
  <c r="B1935" i="16"/>
  <c r="F1934" i="16"/>
  <c r="C1934" i="16"/>
  <c r="B1934" i="16"/>
  <c r="F1933" i="16"/>
  <c r="C1933" i="16"/>
  <c r="B1933" i="16"/>
  <c r="F1932" i="16"/>
  <c r="C1932" i="16"/>
  <c r="B1932" i="16"/>
  <c r="F1931" i="16"/>
  <c r="C1931" i="16"/>
  <c r="B1931" i="16"/>
  <c r="F1930" i="16"/>
  <c r="C1930" i="16"/>
  <c r="B1930" i="16"/>
  <c r="F1929" i="16"/>
  <c r="C1929" i="16"/>
  <c r="B1929" i="16"/>
  <c r="F1928" i="16"/>
  <c r="C1928" i="16"/>
  <c r="B1928" i="16"/>
  <c r="F1927" i="16"/>
  <c r="C1927" i="16"/>
  <c r="B1927" i="16"/>
  <c r="F1926" i="16"/>
  <c r="C1926" i="16"/>
  <c r="B1926" i="16"/>
  <c r="F1925" i="16"/>
  <c r="C1925" i="16"/>
  <c r="B1925" i="16"/>
  <c r="F1924" i="16"/>
  <c r="C1924" i="16"/>
  <c r="B1924" i="16"/>
  <c r="F1923" i="16"/>
  <c r="C1923" i="16"/>
  <c r="B1923" i="16"/>
  <c r="F1922" i="16"/>
  <c r="C1922" i="16"/>
  <c r="B1922" i="16"/>
  <c r="F1921" i="16"/>
  <c r="C1921" i="16"/>
  <c r="B1921" i="16"/>
  <c r="F1920" i="16"/>
  <c r="C1920" i="16"/>
  <c r="B1920" i="16"/>
  <c r="F1919" i="16"/>
  <c r="C1919" i="16"/>
  <c r="B1919" i="16"/>
  <c r="F1918" i="16"/>
  <c r="C1918" i="16"/>
  <c r="B1918" i="16"/>
  <c r="F1917" i="16"/>
  <c r="C1917" i="16"/>
  <c r="B1917" i="16"/>
  <c r="F1916" i="16"/>
  <c r="C1916" i="16"/>
  <c r="B1916" i="16"/>
  <c r="F1915" i="16"/>
  <c r="C1915" i="16"/>
  <c r="B1915" i="16"/>
  <c r="F1914" i="16"/>
  <c r="C1914" i="16"/>
  <c r="B1914" i="16"/>
  <c r="F1913" i="16"/>
  <c r="C1913" i="16"/>
  <c r="B1913" i="16"/>
  <c r="F1912" i="16"/>
  <c r="C1912" i="16"/>
  <c r="B1912" i="16"/>
  <c r="F1911" i="16"/>
  <c r="C1911" i="16"/>
  <c r="B1911" i="16"/>
  <c r="F1910" i="16"/>
  <c r="C1910" i="16"/>
  <c r="B1910" i="16"/>
  <c r="F1909" i="16"/>
  <c r="C1909" i="16"/>
  <c r="B1909" i="16"/>
  <c r="F1908" i="16"/>
  <c r="C1908" i="16"/>
  <c r="B1908" i="16"/>
  <c r="F1907" i="16"/>
  <c r="C1907" i="16"/>
  <c r="B1907" i="16"/>
  <c r="F1906" i="16"/>
  <c r="C1906" i="16"/>
  <c r="B1906" i="16"/>
  <c r="F1905" i="16"/>
  <c r="C1905" i="16"/>
  <c r="B1905" i="16"/>
  <c r="F1904" i="16"/>
  <c r="C1904" i="16"/>
  <c r="B1904" i="16"/>
  <c r="F1903" i="16"/>
  <c r="C1903" i="16"/>
  <c r="B1903" i="16"/>
  <c r="F1902" i="16"/>
  <c r="C1902" i="16"/>
  <c r="B1902" i="16"/>
  <c r="F1901" i="16"/>
  <c r="C1901" i="16"/>
  <c r="B1901" i="16"/>
  <c r="F1900" i="16"/>
  <c r="C1900" i="16"/>
  <c r="B1900" i="16"/>
  <c r="F1899" i="16"/>
  <c r="C1899" i="16"/>
  <c r="B1899" i="16"/>
  <c r="F1898" i="16"/>
  <c r="C1898" i="16"/>
  <c r="B1898" i="16"/>
  <c r="F1897" i="16"/>
  <c r="C1897" i="16"/>
  <c r="B1897" i="16"/>
  <c r="F1896" i="16"/>
  <c r="C1896" i="16"/>
  <c r="B1896" i="16"/>
  <c r="F1895" i="16"/>
  <c r="C1895" i="16"/>
  <c r="B1895" i="16"/>
  <c r="F1894" i="16"/>
  <c r="C1894" i="16"/>
  <c r="B1894" i="16"/>
  <c r="F1893" i="16"/>
  <c r="C1893" i="16"/>
  <c r="B1893" i="16"/>
  <c r="F1892" i="16"/>
  <c r="C1892" i="16"/>
  <c r="B1892" i="16"/>
  <c r="F1891" i="16"/>
  <c r="C1891" i="16"/>
  <c r="B1891" i="16"/>
  <c r="F1890" i="16"/>
  <c r="C1890" i="16"/>
  <c r="B1890" i="16"/>
  <c r="F1889" i="16"/>
  <c r="C1889" i="16"/>
  <c r="B1889" i="16"/>
  <c r="F1888" i="16"/>
  <c r="C1888" i="16"/>
  <c r="B1888" i="16"/>
  <c r="F1887" i="16"/>
  <c r="C1887" i="16"/>
  <c r="B1887" i="16"/>
  <c r="F1886" i="16"/>
  <c r="C1886" i="16"/>
  <c r="B1886" i="16"/>
  <c r="F1885" i="16"/>
  <c r="C1885" i="16"/>
  <c r="B1885" i="16"/>
  <c r="F1884" i="16"/>
  <c r="C1884" i="16"/>
  <c r="B1884" i="16"/>
  <c r="F1883" i="16"/>
  <c r="C1883" i="16"/>
  <c r="B1883" i="16"/>
  <c r="F1882" i="16"/>
  <c r="C1882" i="16"/>
  <c r="B1882" i="16"/>
  <c r="F1881" i="16"/>
  <c r="C1881" i="16"/>
  <c r="B1881" i="16"/>
  <c r="F1880" i="16"/>
  <c r="C1880" i="16"/>
  <c r="B1880" i="16"/>
  <c r="F1879" i="16"/>
  <c r="C1879" i="16"/>
  <c r="B1879" i="16"/>
  <c r="F1878" i="16"/>
  <c r="C1878" i="16"/>
  <c r="B1878" i="16"/>
  <c r="F1877" i="16"/>
  <c r="C1877" i="16"/>
  <c r="B1877" i="16"/>
  <c r="F1876" i="16"/>
  <c r="C1876" i="16"/>
  <c r="B1876" i="16"/>
  <c r="F1875" i="16"/>
  <c r="C1875" i="16"/>
  <c r="B1875" i="16"/>
  <c r="F1874" i="16"/>
  <c r="C1874" i="16"/>
  <c r="B1874" i="16"/>
  <c r="F1873" i="16"/>
  <c r="C1873" i="16"/>
  <c r="B1873" i="16"/>
  <c r="F1872" i="16"/>
  <c r="C1872" i="16"/>
  <c r="B1872" i="16"/>
  <c r="F1871" i="16"/>
  <c r="C1871" i="16"/>
  <c r="B1871" i="16"/>
  <c r="F1870" i="16"/>
  <c r="C1870" i="16"/>
  <c r="B1870" i="16"/>
  <c r="F1869" i="16"/>
  <c r="C1869" i="16"/>
  <c r="B1869" i="16"/>
  <c r="F1868" i="16"/>
  <c r="C1868" i="16"/>
  <c r="B1868" i="16"/>
  <c r="F1867" i="16"/>
  <c r="C1867" i="16"/>
  <c r="B1867" i="16"/>
  <c r="F1866" i="16"/>
  <c r="C1866" i="16"/>
  <c r="B1866" i="16"/>
  <c r="F1865" i="16"/>
  <c r="C1865" i="16"/>
  <c r="B1865" i="16"/>
  <c r="F1864" i="16"/>
  <c r="C1864" i="16"/>
  <c r="B1864" i="16"/>
  <c r="F1863" i="16"/>
  <c r="C1863" i="16"/>
  <c r="B1863" i="16"/>
  <c r="F1862" i="16"/>
  <c r="C1862" i="16"/>
  <c r="B1862" i="16"/>
  <c r="F1861" i="16"/>
  <c r="C1861" i="16"/>
  <c r="B1861" i="16"/>
  <c r="F1860" i="16"/>
  <c r="C1860" i="16"/>
  <c r="B1860" i="16"/>
  <c r="F1859" i="16"/>
  <c r="C1859" i="16"/>
  <c r="B1859" i="16"/>
  <c r="F1858" i="16"/>
  <c r="C1858" i="16"/>
  <c r="B1858" i="16"/>
  <c r="F1857" i="16"/>
  <c r="C1857" i="16"/>
  <c r="B1857" i="16"/>
  <c r="F1856" i="16"/>
  <c r="C1856" i="16"/>
  <c r="B1856" i="16"/>
  <c r="F1855" i="16"/>
  <c r="C1855" i="16"/>
  <c r="B1855" i="16"/>
  <c r="F1854" i="16"/>
  <c r="C1854" i="16"/>
  <c r="B1854" i="16"/>
  <c r="F1853" i="16"/>
  <c r="C1853" i="16"/>
  <c r="B1853" i="16"/>
  <c r="F1852" i="16"/>
  <c r="C1852" i="16"/>
  <c r="B1852" i="16"/>
  <c r="F1851" i="16"/>
  <c r="C1851" i="16"/>
  <c r="B1851" i="16"/>
  <c r="F1850" i="16"/>
  <c r="C1850" i="16"/>
  <c r="B1850" i="16"/>
  <c r="F1849" i="16"/>
  <c r="C1849" i="16"/>
  <c r="B1849" i="16"/>
  <c r="F1848" i="16"/>
  <c r="C1848" i="16"/>
  <c r="B1848" i="16"/>
  <c r="F1847" i="16"/>
  <c r="C1847" i="16"/>
  <c r="B1847" i="16"/>
  <c r="F1846" i="16"/>
  <c r="C1846" i="16"/>
  <c r="B1846" i="16"/>
  <c r="F1845" i="16"/>
  <c r="C1845" i="16"/>
  <c r="B1845" i="16"/>
  <c r="F1844" i="16"/>
  <c r="C1844" i="16"/>
  <c r="B1844" i="16"/>
  <c r="F1843" i="16"/>
  <c r="C1843" i="16"/>
  <c r="B1843" i="16"/>
  <c r="F1842" i="16"/>
  <c r="C1842" i="16"/>
  <c r="B1842" i="16"/>
  <c r="F1841" i="16"/>
  <c r="C1841" i="16"/>
  <c r="B1841" i="16"/>
  <c r="F1840" i="16"/>
  <c r="C1840" i="16"/>
  <c r="B1840" i="16"/>
  <c r="F1839" i="16"/>
  <c r="C1839" i="16"/>
  <c r="B1839" i="16"/>
  <c r="F1838" i="16"/>
  <c r="C1838" i="16"/>
  <c r="B1838" i="16"/>
  <c r="F1837" i="16"/>
  <c r="C1837" i="16"/>
  <c r="B1837" i="16"/>
  <c r="F1836" i="16"/>
  <c r="C1836" i="16"/>
  <c r="B1836" i="16"/>
  <c r="F1835" i="16"/>
  <c r="C1835" i="16"/>
  <c r="B1835" i="16"/>
  <c r="F1834" i="16"/>
  <c r="C1834" i="16"/>
  <c r="B1834" i="16"/>
  <c r="F1833" i="16"/>
  <c r="C1833" i="16"/>
  <c r="B1833" i="16"/>
  <c r="F1832" i="16"/>
  <c r="C1832" i="16"/>
  <c r="B1832" i="16"/>
  <c r="F1831" i="16"/>
  <c r="C1831" i="16"/>
  <c r="B1831" i="16"/>
  <c r="F1830" i="16"/>
  <c r="C1830" i="16"/>
  <c r="B1830" i="16"/>
  <c r="F1829" i="16"/>
  <c r="C1829" i="16"/>
  <c r="B1829" i="16"/>
  <c r="F1828" i="16"/>
  <c r="C1828" i="16"/>
  <c r="B1828" i="16"/>
  <c r="F1827" i="16"/>
  <c r="C1827" i="16"/>
  <c r="B1827" i="16"/>
  <c r="F1826" i="16"/>
  <c r="C1826" i="16"/>
  <c r="B1826" i="16"/>
  <c r="F1825" i="16"/>
  <c r="C1825" i="16"/>
  <c r="B1825" i="16"/>
  <c r="F1824" i="16"/>
  <c r="C1824" i="16"/>
  <c r="B1824" i="16"/>
  <c r="F1823" i="16"/>
  <c r="C1823" i="16"/>
  <c r="B1823" i="16"/>
  <c r="F1822" i="16"/>
  <c r="C1822" i="16"/>
  <c r="B1822" i="16"/>
  <c r="F1821" i="16"/>
  <c r="C1821" i="16"/>
  <c r="B1821" i="16"/>
  <c r="F1820" i="16"/>
  <c r="C1820" i="16"/>
  <c r="B1820" i="16"/>
  <c r="F1819" i="16"/>
  <c r="C1819" i="16"/>
  <c r="B1819" i="16"/>
  <c r="F1818" i="16"/>
  <c r="C1818" i="16"/>
  <c r="B1818" i="16"/>
  <c r="F1817" i="16"/>
  <c r="C1817" i="16"/>
  <c r="B1817" i="16"/>
  <c r="F1816" i="16"/>
  <c r="C1816" i="16"/>
  <c r="B1816" i="16"/>
  <c r="F1815" i="16"/>
  <c r="C1815" i="16"/>
  <c r="B1815" i="16"/>
  <c r="F1814" i="16"/>
  <c r="C1814" i="16"/>
  <c r="B1814" i="16"/>
  <c r="F1813" i="16"/>
  <c r="C1813" i="16"/>
  <c r="B1813" i="16"/>
  <c r="F1812" i="16"/>
  <c r="C1812" i="16"/>
  <c r="B1812" i="16"/>
  <c r="F1811" i="16"/>
  <c r="C1811" i="16"/>
  <c r="B1811" i="16"/>
  <c r="F1810" i="16"/>
  <c r="C1810" i="16"/>
  <c r="B1810" i="16"/>
  <c r="F1809" i="16"/>
  <c r="C1809" i="16"/>
  <c r="B1809" i="16"/>
  <c r="F1808" i="16"/>
  <c r="C1808" i="16"/>
  <c r="B1808" i="16"/>
  <c r="F1807" i="16"/>
  <c r="C1807" i="16"/>
  <c r="B1807" i="16"/>
  <c r="F1806" i="16"/>
  <c r="C1806" i="16"/>
  <c r="B1806" i="16"/>
  <c r="F1805" i="16"/>
  <c r="C1805" i="16"/>
  <c r="B1805" i="16"/>
  <c r="F1804" i="16"/>
  <c r="C1804" i="16"/>
  <c r="B1804" i="16"/>
  <c r="F1803" i="16"/>
  <c r="C1803" i="16"/>
  <c r="B1803" i="16"/>
  <c r="F1802" i="16"/>
  <c r="C1802" i="16"/>
  <c r="B1802" i="16"/>
  <c r="F1801" i="16"/>
  <c r="C1801" i="16"/>
  <c r="B1801" i="16"/>
  <c r="F1800" i="16"/>
  <c r="C1800" i="16"/>
  <c r="B1800" i="16"/>
  <c r="F1799" i="16"/>
  <c r="C1799" i="16"/>
  <c r="B1799" i="16"/>
  <c r="F1798" i="16"/>
  <c r="C1798" i="16"/>
  <c r="B1798" i="16"/>
  <c r="F1797" i="16"/>
  <c r="C1797" i="16"/>
  <c r="B1797" i="16"/>
  <c r="F1796" i="16"/>
  <c r="C1796" i="16"/>
  <c r="B1796" i="16"/>
  <c r="F1795" i="16"/>
  <c r="C1795" i="16"/>
  <c r="B1795" i="16"/>
  <c r="F1794" i="16"/>
  <c r="C1794" i="16"/>
  <c r="B1794" i="16"/>
  <c r="F1793" i="16"/>
  <c r="C1793" i="16"/>
  <c r="B1793" i="16"/>
  <c r="F1792" i="16"/>
  <c r="C1792" i="16"/>
  <c r="B1792" i="16"/>
  <c r="F1791" i="16"/>
  <c r="C1791" i="16"/>
  <c r="B1791" i="16"/>
  <c r="F1790" i="16"/>
  <c r="C1790" i="16"/>
  <c r="B1790" i="16"/>
  <c r="F1789" i="16"/>
  <c r="C1789" i="16"/>
  <c r="B1789" i="16"/>
  <c r="F1788" i="16"/>
  <c r="C1788" i="16"/>
  <c r="B1788" i="16"/>
  <c r="F1787" i="16"/>
  <c r="C1787" i="16"/>
  <c r="B1787" i="16"/>
  <c r="F1786" i="16"/>
  <c r="C1786" i="16"/>
  <c r="B1786" i="16"/>
  <c r="F1785" i="16"/>
  <c r="C1785" i="16"/>
  <c r="B1785" i="16"/>
  <c r="F1784" i="16"/>
  <c r="C1784" i="16"/>
  <c r="B1784" i="16"/>
  <c r="F1783" i="16"/>
  <c r="C1783" i="16"/>
  <c r="B1783" i="16"/>
  <c r="F1782" i="16"/>
  <c r="C1782" i="16"/>
  <c r="B1782" i="16"/>
  <c r="F1781" i="16"/>
  <c r="C1781" i="16"/>
  <c r="B1781" i="16"/>
  <c r="F1780" i="16"/>
  <c r="C1780" i="16"/>
  <c r="B1780" i="16"/>
  <c r="F1779" i="16"/>
  <c r="C1779" i="16"/>
  <c r="B1779" i="16"/>
  <c r="F1778" i="16"/>
  <c r="C1778" i="16"/>
  <c r="B1778" i="16"/>
  <c r="F1777" i="16"/>
  <c r="C1777" i="16"/>
  <c r="B1777" i="16"/>
  <c r="F1776" i="16"/>
  <c r="C1776" i="16"/>
  <c r="B1776" i="16"/>
  <c r="F1775" i="16"/>
  <c r="C1775" i="16"/>
  <c r="B1775" i="16"/>
  <c r="F1774" i="16"/>
  <c r="C1774" i="16"/>
  <c r="B1774" i="16"/>
  <c r="F1773" i="16"/>
  <c r="C1773" i="16"/>
  <c r="B1773" i="16"/>
  <c r="F1772" i="16"/>
  <c r="C1772" i="16"/>
  <c r="B1772" i="16"/>
  <c r="F1771" i="16"/>
  <c r="C1771" i="16"/>
  <c r="B1771" i="16"/>
  <c r="F1770" i="16"/>
  <c r="C1770" i="16"/>
  <c r="B1770" i="16"/>
  <c r="F1769" i="16"/>
  <c r="C1769" i="16"/>
  <c r="B1769" i="16"/>
  <c r="F1768" i="16"/>
  <c r="C1768" i="16"/>
  <c r="B1768" i="16"/>
  <c r="F1767" i="16"/>
  <c r="C1767" i="16"/>
  <c r="B1767" i="16"/>
  <c r="F1766" i="16"/>
  <c r="C1766" i="16"/>
  <c r="B1766" i="16"/>
  <c r="F1765" i="16"/>
  <c r="C1765" i="16"/>
  <c r="B1765" i="16"/>
  <c r="F1764" i="16"/>
  <c r="C1764" i="16"/>
  <c r="B1764" i="16"/>
  <c r="F1763" i="16"/>
  <c r="C1763" i="16"/>
  <c r="B1763" i="16"/>
  <c r="F1762" i="16"/>
  <c r="C1762" i="16"/>
  <c r="B1762" i="16"/>
  <c r="F1761" i="16"/>
  <c r="C1761" i="16"/>
  <c r="B1761" i="16"/>
  <c r="F1760" i="16"/>
  <c r="C1760" i="16"/>
  <c r="B1760" i="16"/>
  <c r="F1759" i="16"/>
  <c r="C1759" i="16"/>
  <c r="B1759" i="16"/>
  <c r="F1758" i="16"/>
  <c r="C1758" i="16"/>
  <c r="B1758" i="16"/>
  <c r="F1757" i="16"/>
  <c r="C1757" i="16"/>
  <c r="B1757" i="16"/>
  <c r="F1756" i="16"/>
  <c r="C1756" i="16"/>
  <c r="B1756" i="16"/>
  <c r="F1755" i="16"/>
  <c r="C1755" i="16"/>
  <c r="B1755" i="16"/>
  <c r="F1754" i="16"/>
  <c r="C1754" i="16"/>
  <c r="B1754" i="16"/>
  <c r="F1753" i="16"/>
  <c r="C1753" i="16"/>
  <c r="B1753" i="16"/>
  <c r="F1752" i="16"/>
  <c r="C1752" i="16"/>
  <c r="B1752" i="16"/>
  <c r="F1751" i="16"/>
  <c r="C1751" i="16"/>
  <c r="B1751" i="16"/>
  <c r="F1750" i="16"/>
  <c r="C1750" i="16"/>
  <c r="B1750" i="16"/>
  <c r="F1749" i="16"/>
  <c r="C1749" i="16"/>
  <c r="B1749" i="16"/>
  <c r="F1748" i="16"/>
  <c r="C1748" i="16"/>
  <c r="B1748" i="16"/>
  <c r="F1747" i="16"/>
  <c r="C1747" i="16"/>
  <c r="B1747" i="16"/>
  <c r="F1746" i="16"/>
  <c r="C1746" i="16"/>
  <c r="B1746" i="16"/>
  <c r="F1745" i="16"/>
  <c r="C1745" i="16"/>
  <c r="B1745" i="16"/>
  <c r="F1744" i="16"/>
  <c r="C1744" i="16"/>
  <c r="B1744" i="16"/>
  <c r="F1743" i="16"/>
  <c r="C1743" i="16"/>
  <c r="B1743" i="16"/>
  <c r="F1742" i="16"/>
  <c r="C1742" i="16"/>
  <c r="B1742" i="16"/>
  <c r="F1741" i="16"/>
  <c r="C1741" i="16"/>
  <c r="B1741" i="16"/>
  <c r="F1740" i="16"/>
  <c r="C1740" i="16"/>
  <c r="B1740" i="16"/>
  <c r="F1739" i="16"/>
  <c r="C1739" i="16"/>
  <c r="B1739" i="16"/>
  <c r="F1738" i="16"/>
  <c r="C1738" i="16"/>
  <c r="B1738" i="16"/>
  <c r="F1737" i="16"/>
  <c r="C1737" i="16"/>
  <c r="B1737" i="16"/>
  <c r="F1736" i="16"/>
  <c r="C1736" i="16"/>
  <c r="B1736" i="16"/>
  <c r="F1735" i="16"/>
  <c r="C1735" i="16"/>
  <c r="B1735" i="16"/>
  <c r="F1734" i="16"/>
  <c r="C1734" i="16"/>
  <c r="B1734" i="16"/>
  <c r="F1733" i="16"/>
  <c r="C1733" i="16"/>
  <c r="B1733" i="16"/>
  <c r="F1732" i="16"/>
  <c r="C1732" i="16"/>
  <c r="B1732" i="16"/>
  <c r="F1731" i="16"/>
  <c r="C1731" i="16"/>
  <c r="B1731" i="16"/>
  <c r="F1730" i="16"/>
  <c r="C1730" i="16"/>
  <c r="B1730" i="16"/>
  <c r="F1729" i="16"/>
  <c r="C1729" i="16"/>
  <c r="B1729" i="16"/>
  <c r="F1728" i="16"/>
  <c r="C1728" i="16"/>
  <c r="B1728" i="16"/>
  <c r="F1727" i="16"/>
  <c r="C1727" i="16"/>
  <c r="B1727" i="16"/>
  <c r="F1726" i="16"/>
  <c r="C1726" i="16"/>
  <c r="B1726" i="16"/>
  <c r="F1725" i="16"/>
  <c r="C1725" i="16"/>
  <c r="B1725" i="16"/>
  <c r="F1724" i="16"/>
  <c r="C1724" i="16"/>
  <c r="B1724" i="16"/>
  <c r="F1723" i="16"/>
  <c r="C1723" i="16"/>
  <c r="B1723" i="16"/>
  <c r="F1722" i="16"/>
  <c r="C1722" i="16"/>
  <c r="B1722" i="16"/>
  <c r="F1721" i="16"/>
  <c r="C1721" i="16"/>
  <c r="B1721" i="16"/>
  <c r="F1720" i="16"/>
  <c r="C1720" i="16"/>
  <c r="B1720" i="16"/>
  <c r="F1719" i="16"/>
  <c r="C1719" i="16"/>
  <c r="B1719" i="16"/>
  <c r="F1718" i="16"/>
  <c r="C1718" i="16"/>
  <c r="B1718" i="16"/>
  <c r="F1717" i="16"/>
  <c r="C1717" i="16"/>
  <c r="B1717" i="16"/>
  <c r="F1716" i="16"/>
  <c r="C1716" i="16"/>
  <c r="B1716" i="16"/>
  <c r="F1715" i="16"/>
  <c r="C1715" i="16"/>
  <c r="B1715" i="16"/>
  <c r="F1714" i="16"/>
  <c r="C1714" i="16"/>
  <c r="B1714" i="16"/>
  <c r="F1713" i="16"/>
  <c r="C1713" i="16"/>
  <c r="B1713" i="16"/>
  <c r="F1712" i="16"/>
  <c r="C1712" i="16"/>
  <c r="B1712" i="16"/>
  <c r="F1711" i="16"/>
  <c r="C1711" i="16"/>
  <c r="B1711" i="16"/>
  <c r="F1710" i="16"/>
  <c r="C1710" i="16"/>
  <c r="B1710" i="16"/>
  <c r="F1709" i="16"/>
  <c r="C1709" i="16"/>
  <c r="B1709" i="16"/>
  <c r="F1708" i="16"/>
  <c r="C1708" i="16"/>
  <c r="B1708" i="16"/>
  <c r="F1707" i="16"/>
  <c r="C1707" i="16"/>
  <c r="B1707" i="16"/>
  <c r="F1706" i="16"/>
  <c r="C1706" i="16"/>
  <c r="B1706" i="16"/>
  <c r="F1705" i="16"/>
  <c r="C1705" i="16"/>
  <c r="B1705" i="16"/>
  <c r="F1704" i="16"/>
  <c r="C1704" i="16"/>
  <c r="B1704" i="16"/>
  <c r="F1703" i="16"/>
  <c r="C1703" i="16"/>
  <c r="B1703" i="16"/>
  <c r="F1702" i="16"/>
  <c r="C1702" i="16"/>
  <c r="B1702" i="16"/>
  <c r="F1701" i="16"/>
  <c r="C1701" i="16"/>
  <c r="B1701" i="16"/>
  <c r="F1700" i="16"/>
  <c r="C1700" i="16"/>
  <c r="B1700" i="16"/>
  <c r="F1699" i="16"/>
  <c r="C1699" i="16"/>
  <c r="B1699" i="16"/>
  <c r="F1698" i="16"/>
  <c r="C1698" i="16"/>
  <c r="B1698" i="16"/>
  <c r="F1697" i="16"/>
  <c r="C1697" i="16"/>
  <c r="B1697" i="16"/>
  <c r="F1696" i="16"/>
  <c r="C1696" i="16"/>
  <c r="B1696" i="16"/>
  <c r="F1695" i="16"/>
  <c r="C1695" i="16"/>
  <c r="B1695" i="16"/>
  <c r="F1694" i="16"/>
  <c r="C1694" i="16"/>
  <c r="B1694" i="16"/>
  <c r="F1693" i="16"/>
  <c r="C1693" i="16"/>
  <c r="B1693" i="16"/>
  <c r="F1692" i="16"/>
  <c r="C1692" i="16"/>
  <c r="B1692" i="16"/>
  <c r="F1691" i="16"/>
  <c r="C1691" i="16"/>
  <c r="B1691" i="16"/>
  <c r="F1690" i="16"/>
  <c r="C1690" i="16"/>
  <c r="B1690" i="16"/>
  <c r="F1689" i="16"/>
  <c r="C1689" i="16"/>
  <c r="B1689" i="16"/>
  <c r="F1688" i="16"/>
  <c r="C1688" i="16"/>
  <c r="B1688" i="16"/>
  <c r="F1687" i="16"/>
  <c r="C1687" i="16"/>
  <c r="B1687" i="16"/>
  <c r="F1686" i="16"/>
  <c r="C1686" i="16"/>
  <c r="B1686" i="16"/>
  <c r="F1685" i="16"/>
  <c r="C1685" i="16"/>
  <c r="B1685" i="16"/>
  <c r="F1684" i="16"/>
  <c r="C1684" i="16"/>
  <c r="B1684" i="16"/>
  <c r="F1683" i="16"/>
  <c r="C1683" i="16"/>
  <c r="B1683" i="16"/>
  <c r="F1682" i="16"/>
  <c r="C1682" i="16"/>
  <c r="B1682" i="16"/>
  <c r="F1681" i="16"/>
  <c r="C1681" i="16"/>
  <c r="B1681" i="16"/>
  <c r="F1680" i="16"/>
  <c r="C1680" i="16"/>
  <c r="B1680" i="16"/>
  <c r="F1679" i="16"/>
  <c r="C1679" i="16"/>
  <c r="B1679" i="16"/>
  <c r="F1678" i="16"/>
  <c r="C1678" i="16"/>
  <c r="B1678" i="16"/>
  <c r="F1677" i="16"/>
  <c r="C1677" i="16"/>
  <c r="B1677" i="16"/>
  <c r="F1676" i="16"/>
  <c r="C1676" i="16"/>
  <c r="B1676" i="16"/>
  <c r="F1675" i="16"/>
  <c r="C1675" i="16"/>
  <c r="B1675" i="16"/>
  <c r="F1674" i="16"/>
  <c r="C1674" i="16"/>
  <c r="B1674" i="16"/>
  <c r="F1673" i="16"/>
  <c r="C1673" i="16"/>
  <c r="B1673" i="16"/>
  <c r="F1672" i="16"/>
  <c r="C1672" i="16"/>
  <c r="B1672" i="16"/>
  <c r="F1671" i="16"/>
  <c r="C1671" i="16"/>
  <c r="B1671" i="16"/>
  <c r="F1670" i="16"/>
  <c r="C1670" i="16"/>
  <c r="B1670" i="16"/>
  <c r="F1669" i="16"/>
  <c r="C1669" i="16"/>
  <c r="B1669" i="16"/>
  <c r="F1668" i="16"/>
  <c r="C1668" i="16"/>
  <c r="B1668" i="16"/>
  <c r="F1667" i="16"/>
  <c r="C1667" i="16"/>
  <c r="B1667" i="16"/>
  <c r="F1666" i="16"/>
  <c r="C1666" i="16"/>
  <c r="B1666" i="16"/>
  <c r="F1665" i="16"/>
  <c r="C1665" i="16"/>
  <c r="B1665" i="16"/>
  <c r="F1664" i="16"/>
  <c r="C1664" i="16"/>
  <c r="B1664" i="16"/>
  <c r="F1663" i="16"/>
  <c r="C1663" i="16"/>
  <c r="B1663" i="16"/>
  <c r="F1662" i="16"/>
  <c r="C1662" i="16"/>
  <c r="B1662" i="16"/>
  <c r="F1661" i="16"/>
  <c r="C1661" i="16"/>
  <c r="B1661" i="16"/>
  <c r="F1660" i="16"/>
  <c r="C1660" i="16"/>
  <c r="B1660" i="16"/>
  <c r="F1659" i="16"/>
  <c r="C1659" i="16"/>
  <c r="B1659" i="16"/>
  <c r="F1658" i="16"/>
  <c r="C1658" i="16"/>
  <c r="B1658" i="16"/>
  <c r="F1657" i="16"/>
  <c r="C1657" i="16"/>
  <c r="B1657" i="16"/>
  <c r="F1656" i="16"/>
  <c r="C1656" i="16"/>
  <c r="B1656" i="16"/>
  <c r="F1655" i="16"/>
  <c r="C1655" i="16"/>
  <c r="B1655" i="16"/>
  <c r="F1654" i="16"/>
  <c r="C1654" i="16"/>
  <c r="B1654" i="16"/>
  <c r="F1653" i="16"/>
  <c r="C1653" i="16"/>
  <c r="B1653" i="16"/>
  <c r="F1652" i="16"/>
  <c r="C1652" i="16"/>
  <c r="B1652" i="16"/>
  <c r="F1651" i="16"/>
  <c r="C1651" i="16"/>
  <c r="B1651" i="16"/>
  <c r="F1650" i="16"/>
  <c r="C1650" i="16"/>
  <c r="B1650" i="16"/>
  <c r="F1649" i="16"/>
  <c r="C1649" i="16"/>
  <c r="B1649" i="16"/>
  <c r="F1648" i="16"/>
  <c r="C1648" i="16"/>
  <c r="B1648" i="16"/>
  <c r="F1647" i="16"/>
  <c r="C1647" i="16"/>
  <c r="B1647" i="16"/>
  <c r="F1646" i="16"/>
  <c r="C1646" i="16"/>
  <c r="B1646" i="16"/>
  <c r="F1645" i="16"/>
  <c r="C1645" i="16"/>
  <c r="B1645" i="16"/>
  <c r="F1644" i="16"/>
  <c r="C1644" i="16"/>
  <c r="B1644" i="16"/>
  <c r="F1643" i="16"/>
  <c r="C1643" i="16"/>
  <c r="B1643" i="16"/>
  <c r="F1642" i="16"/>
  <c r="C1642" i="16"/>
  <c r="B1642" i="16"/>
  <c r="F1641" i="16"/>
  <c r="C1641" i="16"/>
  <c r="B1641" i="16"/>
  <c r="F1640" i="16"/>
  <c r="C1640" i="16"/>
  <c r="B1640" i="16"/>
  <c r="F1639" i="16"/>
  <c r="C1639" i="16"/>
  <c r="B1639" i="16"/>
  <c r="F1638" i="16"/>
  <c r="C1638" i="16"/>
  <c r="B1638" i="16"/>
  <c r="F1637" i="16"/>
  <c r="C1637" i="16"/>
  <c r="B1637" i="16"/>
  <c r="F1636" i="16"/>
  <c r="C1636" i="16"/>
  <c r="B1636" i="16"/>
  <c r="F1635" i="16"/>
  <c r="C1635" i="16"/>
  <c r="B1635" i="16"/>
  <c r="F1634" i="16"/>
  <c r="C1634" i="16"/>
  <c r="B1634" i="16"/>
  <c r="F1633" i="16"/>
  <c r="C1633" i="16"/>
  <c r="B1633" i="16"/>
  <c r="F1632" i="16"/>
  <c r="C1632" i="16"/>
  <c r="B1632" i="16"/>
  <c r="F1631" i="16"/>
  <c r="C1631" i="16"/>
  <c r="B1631" i="16"/>
  <c r="F1630" i="16"/>
  <c r="C1630" i="16"/>
  <c r="B1630" i="16"/>
  <c r="F1629" i="16"/>
  <c r="C1629" i="16"/>
  <c r="B1629" i="16"/>
  <c r="F1628" i="16"/>
  <c r="C1628" i="16"/>
  <c r="B1628" i="16"/>
  <c r="F1627" i="16"/>
  <c r="C1627" i="16"/>
  <c r="B1627" i="16"/>
  <c r="F1626" i="16"/>
  <c r="C1626" i="16"/>
  <c r="B1626" i="16"/>
  <c r="F1625" i="16"/>
  <c r="C1625" i="16"/>
  <c r="B1625" i="16"/>
  <c r="F1624" i="16"/>
  <c r="C1624" i="16"/>
  <c r="B1624" i="16"/>
  <c r="F1623" i="16"/>
  <c r="C1623" i="16"/>
  <c r="B1623" i="16"/>
  <c r="F1622" i="16"/>
  <c r="C1622" i="16"/>
  <c r="B1622" i="16"/>
  <c r="F1621" i="16"/>
  <c r="C1621" i="16"/>
  <c r="B1621" i="16"/>
  <c r="F1620" i="16"/>
  <c r="C1620" i="16"/>
  <c r="B1620" i="16"/>
  <c r="F1619" i="16"/>
  <c r="C1619" i="16"/>
  <c r="B1619" i="16"/>
  <c r="F1618" i="16"/>
  <c r="C1618" i="16"/>
  <c r="B1618" i="16"/>
  <c r="F1617" i="16"/>
  <c r="C1617" i="16"/>
  <c r="B1617" i="16"/>
  <c r="F1616" i="16"/>
  <c r="C1616" i="16"/>
  <c r="B1616" i="16"/>
  <c r="F1615" i="16"/>
  <c r="C1615" i="16"/>
  <c r="B1615" i="16"/>
  <c r="F1614" i="16"/>
  <c r="C1614" i="16"/>
  <c r="B1614" i="16"/>
  <c r="F1613" i="16"/>
  <c r="C1613" i="16"/>
  <c r="B1613" i="16"/>
  <c r="F1612" i="16"/>
  <c r="C1612" i="16"/>
  <c r="B1612" i="16"/>
  <c r="F1611" i="16"/>
  <c r="C1611" i="16"/>
  <c r="B1611" i="16"/>
  <c r="F1610" i="16"/>
  <c r="C1610" i="16"/>
  <c r="B1610" i="16"/>
  <c r="F1609" i="16"/>
  <c r="C1609" i="16"/>
  <c r="B1609" i="16"/>
  <c r="F1608" i="16"/>
  <c r="C1608" i="16"/>
  <c r="B1608" i="16"/>
  <c r="F1607" i="16"/>
  <c r="C1607" i="16"/>
  <c r="B1607" i="16"/>
  <c r="F1606" i="16"/>
  <c r="C1606" i="16"/>
  <c r="B1606" i="16"/>
  <c r="F1605" i="16"/>
  <c r="C1605" i="16"/>
  <c r="B1605" i="16"/>
  <c r="F1604" i="16"/>
  <c r="C1604" i="16"/>
  <c r="B1604" i="16"/>
  <c r="F1603" i="16"/>
  <c r="C1603" i="16"/>
  <c r="B1603" i="16"/>
  <c r="F1602" i="16"/>
  <c r="C1602" i="16"/>
  <c r="B1602" i="16"/>
  <c r="F1601" i="16"/>
  <c r="C1601" i="16"/>
  <c r="B1601" i="16"/>
  <c r="F1600" i="16"/>
  <c r="C1600" i="16"/>
  <c r="B1600" i="16"/>
  <c r="F1599" i="16"/>
  <c r="C1599" i="16"/>
  <c r="B1599" i="16"/>
  <c r="F1598" i="16"/>
  <c r="C1598" i="16"/>
  <c r="B1598" i="16"/>
  <c r="F1597" i="16"/>
  <c r="C1597" i="16"/>
  <c r="B1597" i="16"/>
  <c r="F1596" i="16"/>
  <c r="C1596" i="16"/>
  <c r="B1596" i="16"/>
  <c r="F1595" i="16"/>
  <c r="C1595" i="16"/>
  <c r="B1595" i="16"/>
  <c r="F1594" i="16"/>
  <c r="C1594" i="16"/>
  <c r="B1594" i="16"/>
  <c r="F1593" i="16"/>
  <c r="C1593" i="16"/>
  <c r="B1593" i="16"/>
  <c r="F1592" i="16"/>
  <c r="C1592" i="16"/>
  <c r="B1592" i="16"/>
  <c r="F1591" i="16"/>
  <c r="C1591" i="16"/>
  <c r="B1591" i="16"/>
  <c r="F1590" i="16"/>
  <c r="C1590" i="16"/>
  <c r="B1590" i="16"/>
  <c r="F1589" i="16"/>
  <c r="C1589" i="16"/>
  <c r="B1589" i="16"/>
  <c r="F1588" i="16"/>
  <c r="C1588" i="16"/>
  <c r="B1588" i="16"/>
  <c r="F1587" i="16"/>
  <c r="C1587" i="16"/>
  <c r="B1587" i="16"/>
  <c r="F1586" i="16"/>
  <c r="C1586" i="16"/>
  <c r="B1586" i="16"/>
  <c r="F1585" i="16"/>
  <c r="C1585" i="16"/>
  <c r="B1585" i="16"/>
  <c r="F1584" i="16"/>
  <c r="C1584" i="16"/>
  <c r="B1584" i="16"/>
  <c r="F1583" i="16"/>
  <c r="C1583" i="16"/>
  <c r="B1583" i="16"/>
  <c r="F1582" i="16"/>
  <c r="C1582" i="16"/>
  <c r="B1582" i="16"/>
  <c r="F1581" i="16"/>
  <c r="C1581" i="16"/>
  <c r="B1581" i="16"/>
  <c r="F1580" i="16"/>
  <c r="C1580" i="16"/>
  <c r="B1580" i="16"/>
  <c r="F1579" i="16"/>
  <c r="C1579" i="16"/>
  <c r="B1579" i="16"/>
  <c r="F1578" i="16"/>
  <c r="C1578" i="16"/>
  <c r="B1578" i="16"/>
  <c r="F1577" i="16"/>
  <c r="C1577" i="16"/>
  <c r="B1577" i="16"/>
  <c r="F1576" i="16"/>
  <c r="C1576" i="16"/>
  <c r="B1576" i="16"/>
  <c r="F1575" i="16"/>
  <c r="C1575" i="16"/>
  <c r="B1575" i="16"/>
  <c r="F1574" i="16"/>
  <c r="C1574" i="16"/>
  <c r="B1574" i="16"/>
  <c r="F1573" i="16"/>
  <c r="C1573" i="16"/>
  <c r="B1573" i="16"/>
  <c r="F1572" i="16"/>
  <c r="C1572" i="16"/>
  <c r="B1572" i="16"/>
  <c r="F1571" i="16"/>
  <c r="C1571" i="16"/>
  <c r="B1571" i="16"/>
  <c r="F1570" i="16"/>
  <c r="C1570" i="16"/>
  <c r="B1570" i="16"/>
  <c r="F1569" i="16"/>
  <c r="C1569" i="16"/>
  <c r="B1569" i="16"/>
  <c r="F1568" i="16"/>
  <c r="C1568" i="16"/>
  <c r="B1568" i="16"/>
  <c r="F1567" i="16"/>
  <c r="C1567" i="16"/>
  <c r="B1567" i="16"/>
  <c r="F1566" i="16"/>
  <c r="C1566" i="16"/>
  <c r="B1566" i="16"/>
  <c r="F1565" i="16"/>
  <c r="C1565" i="16"/>
  <c r="B1565" i="16"/>
  <c r="F1564" i="16"/>
  <c r="C1564" i="16"/>
  <c r="B1564" i="16"/>
  <c r="F1563" i="16"/>
  <c r="C1563" i="16"/>
  <c r="B1563" i="16"/>
  <c r="F1562" i="16"/>
  <c r="C1562" i="16"/>
  <c r="B1562" i="16"/>
  <c r="F1561" i="16"/>
  <c r="C1561" i="16"/>
  <c r="B1561" i="16"/>
  <c r="F1560" i="16"/>
  <c r="C1560" i="16"/>
  <c r="B1560" i="16"/>
  <c r="F1559" i="16"/>
  <c r="C1559" i="16"/>
  <c r="B1559" i="16"/>
  <c r="F1558" i="16"/>
  <c r="C1558" i="16"/>
  <c r="B1558" i="16"/>
  <c r="F1557" i="16"/>
  <c r="C1557" i="16"/>
  <c r="B1557" i="16"/>
  <c r="F1556" i="16"/>
  <c r="C1556" i="16"/>
  <c r="B1556" i="16"/>
  <c r="F1555" i="16"/>
  <c r="C1555" i="16"/>
  <c r="B1555" i="16"/>
  <c r="F1554" i="16"/>
  <c r="C1554" i="16"/>
  <c r="B1554" i="16"/>
  <c r="F1553" i="16"/>
  <c r="C1553" i="16"/>
  <c r="B1553" i="16"/>
  <c r="F1552" i="16"/>
  <c r="C1552" i="16"/>
  <c r="B1552" i="16"/>
  <c r="F1551" i="16"/>
  <c r="C1551" i="16"/>
  <c r="B1551" i="16"/>
  <c r="F1550" i="16"/>
  <c r="C1550" i="16"/>
  <c r="B1550" i="16"/>
  <c r="F1549" i="16"/>
  <c r="C1549" i="16"/>
  <c r="B1549" i="16"/>
  <c r="F1548" i="16"/>
  <c r="C1548" i="16"/>
  <c r="B1548" i="16"/>
  <c r="F1547" i="16"/>
  <c r="C1547" i="16"/>
  <c r="B1547" i="16"/>
  <c r="F1546" i="16"/>
  <c r="C1546" i="16"/>
  <c r="B1546" i="16"/>
  <c r="F1545" i="16"/>
  <c r="C1545" i="16"/>
  <c r="B1545" i="16"/>
  <c r="F1544" i="16"/>
  <c r="C1544" i="16"/>
  <c r="B1544" i="16"/>
  <c r="F1543" i="16"/>
  <c r="C1543" i="16"/>
  <c r="B1543" i="16"/>
  <c r="F1542" i="16"/>
  <c r="C1542" i="16"/>
  <c r="B1542" i="16"/>
  <c r="F1541" i="16"/>
  <c r="C1541" i="16"/>
  <c r="B1541" i="16"/>
  <c r="F1540" i="16"/>
  <c r="C1540" i="16"/>
  <c r="B1540" i="16"/>
  <c r="F1539" i="16"/>
  <c r="C1539" i="16"/>
  <c r="B1539" i="16"/>
  <c r="F1538" i="16"/>
  <c r="C1538" i="16"/>
  <c r="B1538" i="16"/>
  <c r="F1537" i="16"/>
  <c r="C1537" i="16"/>
  <c r="B1537" i="16"/>
  <c r="F1536" i="16"/>
  <c r="C1536" i="16"/>
  <c r="B1536" i="16"/>
  <c r="F1535" i="16"/>
  <c r="C1535" i="16"/>
  <c r="B1535" i="16"/>
  <c r="F1534" i="16"/>
  <c r="C1534" i="16"/>
  <c r="B1534" i="16"/>
  <c r="F1533" i="16"/>
  <c r="C1533" i="16"/>
  <c r="B1533" i="16"/>
  <c r="F1532" i="16"/>
  <c r="C1532" i="16"/>
  <c r="B1532" i="16"/>
  <c r="F1531" i="16"/>
  <c r="C1531" i="16"/>
  <c r="B1531" i="16"/>
  <c r="F1530" i="16"/>
  <c r="C1530" i="16"/>
  <c r="B1530" i="16"/>
  <c r="F1529" i="16"/>
  <c r="C1529" i="16"/>
  <c r="B1529" i="16"/>
  <c r="F1528" i="16"/>
  <c r="C1528" i="16"/>
  <c r="B1528" i="16"/>
  <c r="F1527" i="16"/>
  <c r="C1527" i="16"/>
  <c r="B1527" i="16"/>
  <c r="F1526" i="16"/>
  <c r="C1526" i="16"/>
  <c r="B1526" i="16"/>
  <c r="F1525" i="16"/>
  <c r="C1525" i="16"/>
  <c r="B1525" i="16"/>
  <c r="F1524" i="16"/>
  <c r="C1524" i="16"/>
  <c r="B1524" i="16"/>
  <c r="F1523" i="16"/>
  <c r="C1523" i="16"/>
  <c r="B1523" i="16"/>
  <c r="F1522" i="16"/>
  <c r="C1522" i="16"/>
  <c r="B1522" i="16"/>
  <c r="F1521" i="16"/>
  <c r="C1521" i="16"/>
  <c r="B1521" i="16"/>
  <c r="F1520" i="16"/>
  <c r="C1520" i="16"/>
  <c r="B1520" i="16"/>
  <c r="F1519" i="16"/>
  <c r="C1519" i="16"/>
  <c r="B1519" i="16"/>
  <c r="F1518" i="16"/>
  <c r="C1518" i="16"/>
  <c r="B1518" i="16"/>
  <c r="F1517" i="16"/>
  <c r="C1517" i="16"/>
  <c r="B1517" i="16"/>
  <c r="F1516" i="16"/>
  <c r="C1516" i="16"/>
  <c r="B1516" i="16"/>
  <c r="F1515" i="16"/>
  <c r="C1515" i="16"/>
  <c r="B1515" i="16"/>
  <c r="F1514" i="16"/>
  <c r="C1514" i="16"/>
  <c r="B1514" i="16"/>
  <c r="F1513" i="16"/>
  <c r="C1513" i="16"/>
  <c r="B1513" i="16"/>
  <c r="F1512" i="16"/>
  <c r="C1512" i="16"/>
  <c r="B1512" i="16"/>
  <c r="F1511" i="16"/>
  <c r="C1511" i="16"/>
  <c r="B1511" i="16"/>
  <c r="F1510" i="16"/>
  <c r="C1510" i="16"/>
  <c r="B1510" i="16"/>
  <c r="F1509" i="16"/>
  <c r="C1509" i="16"/>
  <c r="B1509" i="16"/>
  <c r="F1508" i="16"/>
  <c r="C1508" i="16"/>
  <c r="B1508" i="16"/>
  <c r="F1507" i="16"/>
  <c r="C1507" i="16"/>
  <c r="B1507" i="16"/>
  <c r="F1506" i="16"/>
  <c r="C1506" i="16"/>
  <c r="B1506" i="16"/>
  <c r="F1505" i="16"/>
  <c r="C1505" i="16"/>
  <c r="B1505" i="16"/>
  <c r="F1504" i="16"/>
  <c r="C1504" i="16"/>
  <c r="B1504" i="16"/>
  <c r="F1503" i="16"/>
  <c r="C1503" i="16"/>
  <c r="B1503" i="16"/>
  <c r="F1502" i="16"/>
  <c r="C1502" i="16"/>
  <c r="B1502" i="16"/>
  <c r="F1501" i="16"/>
  <c r="C1501" i="16"/>
  <c r="B1501" i="16"/>
  <c r="F1500" i="16"/>
  <c r="C1500" i="16"/>
  <c r="B1500" i="16"/>
  <c r="F1499" i="16"/>
  <c r="C1499" i="16"/>
  <c r="B1499" i="16"/>
  <c r="F1498" i="16"/>
  <c r="C1498" i="16"/>
  <c r="B1498" i="16"/>
  <c r="F1497" i="16"/>
  <c r="C1497" i="16"/>
  <c r="B1497" i="16"/>
  <c r="F1496" i="16"/>
  <c r="C1496" i="16"/>
  <c r="B1496" i="16"/>
  <c r="F1495" i="16"/>
  <c r="C1495" i="16"/>
  <c r="B1495" i="16"/>
  <c r="F1494" i="16"/>
  <c r="C1494" i="16"/>
  <c r="B1494" i="16"/>
  <c r="F1493" i="16"/>
  <c r="C1493" i="16"/>
  <c r="B1493" i="16"/>
  <c r="F1492" i="16"/>
  <c r="C1492" i="16"/>
  <c r="B1492" i="16"/>
  <c r="F1491" i="16"/>
  <c r="C1491" i="16"/>
  <c r="B1491" i="16"/>
  <c r="F1490" i="16"/>
  <c r="C1490" i="16"/>
  <c r="B1490" i="16"/>
  <c r="F1489" i="16"/>
  <c r="C1489" i="16"/>
  <c r="B1489" i="16"/>
  <c r="F1488" i="16"/>
  <c r="C1488" i="16"/>
  <c r="B1488" i="16"/>
  <c r="F1487" i="16"/>
  <c r="C1487" i="16"/>
  <c r="B1487" i="16"/>
  <c r="F1486" i="16"/>
  <c r="C1486" i="16"/>
  <c r="B1486" i="16"/>
  <c r="F1485" i="16"/>
  <c r="C1485" i="16"/>
  <c r="B1485" i="16"/>
  <c r="F1484" i="16"/>
  <c r="C1484" i="16"/>
  <c r="B1484" i="16"/>
  <c r="F1483" i="16"/>
  <c r="C1483" i="16"/>
  <c r="B1483" i="16"/>
  <c r="F1482" i="16"/>
  <c r="C1482" i="16"/>
  <c r="B1482" i="16"/>
  <c r="F1481" i="16"/>
  <c r="C1481" i="16"/>
  <c r="B1481" i="16"/>
  <c r="F1480" i="16"/>
  <c r="C1480" i="16"/>
  <c r="B1480" i="16"/>
  <c r="F1479" i="16"/>
  <c r="C1479" i="16"/>
  <c r="B1479" i="16"/>
  <c r="F1478" i="16"/>
  <c r="C1478" i="16"/>
  <c r="B1478" i="16"/>
  <c r="F1477" i="16"/>
  <c r="C1477" i="16"/>
  <c r="B1477" i="16"/>
  <c r="F1476" i="16"/>
  <c r="C1476" i="16"/>
  <c r="B1476" i="16"/>
  <c r="F1475" i="16"/>
  <c r="C1475" i="16"/>
  <c r="B1475" i="16"/>
  <c r="F1474" i="16"/>
  <c r="C1474" i="16"/>
  <c r="B1474" i="16"/>
  <c r="F1473" i="16"/>
  <c r="C1473" i="16"/>
  <c r="B1473" i="16"/>
  <c r="F1472" i="16"/>
  <c r="C1472" i="16"/>
  <c r="B1472" i="16"/>
  <c r="F1471" i="16"/>
  <c r="C1471" i="16"/>
  <c r="B1471" i="16"/>
  <c r="F1470" i="16"/>
  <c r="C1470" i="16"/>
  <c r="B1470" i="16"/>
  <c r="F1469" i="16"/>
  <c r="C1469" i="16"/>
  <c r="B1469" i="16"/>
  <c r="F1468" i="16"/>
  <c r="C1468" i="16"/>
  <c r="B1468" i="16"/>
  <c r="F1467" i="16"/>
  <c r="C1467" i="16"/>
  <c r="B1467" i="16"/>
  <c r="F1466" i="16"/>
  <c r="C1466" i="16"/>
  <c r="B1466" i="16"/>
  <c r="F1465" i="16"/>
  <c r="C1465" i="16"/>
  <c r="B1465" i="16"/>
  <c r="F1464" i="16"/>
  <c r="C1464" i="16"/>
  <c r="B1464" i="16"/>
  <c r="F1463" i="16"/>
  <c r="C1463" i="16"/>
  <c r="B1463" i="16"/>
  <c r="F1462" i="16"/>
  <c r="C1462" i="16"/>
  <c r="B1462" i="16"/>
  <c r="F1461" i="16"/>
  <c r="C1461" i="16"/>
  <c r="B1461" i="16"/>
  <c r="F1460" i="16"/>
  <c r="C1460" i="16"/>
  <c r="B1460" i="16"/>
  <c r="F1459" i="16"/>
  <c r="C1459" i="16"/>
  <c r="B1459" i="16"/>
  <c r="F1458" i="16"/>
  <c r="C1458" i="16"/>
  <c r="B1458" i="16"/>
  <c r="F1457" i="16"/>
  <c r="C1457" i="16"/>
  <c r="B1457" i="16"/>
  <c r="F1456" i="16"/>
  <c r="C1456" i="16"/>
  <c r="B1456" i="16"/>
  <c r="F1455" i="16"/>
  <c r="C1455" i="16"/>
  <c r="B1455" i="16"/>
  <c r="F1454" i="16"/>
  <c r="C1454" i="16"/>
  <c r="B1454" i="16"/>
  <c r="F1453" i="16"/>
  <c r="C1453" i="16"/>
  <c r="B1453" i="16"/>
  <c r="F1452" i="16"/>
  <c r="C1452" i="16"/>
  <c r="B1452" i="16"/>
  <c r="F1451" i="16"/>
  <c r="C1451" i="16"/>
  <c r="B1451" i="16"/>
  <c r="F1450" i="16"/>
  <c r="C1450" i="16"/>
  <c r="B1450" i="16"/>
  <c r="F1449" i="16"/>
  <c r="C1449" i="16"/>
  <c r="B1449" i="16"/>
  <c r="F1448" i="16"/>
  <c r="C1448" i="16"/>
  <c r="B1448" i="16"/>
  <c r="F1447" i="16"/>
  <c r="C1447" i="16"/>
  <c r="B1447" i="16"/>
  <c r="F1446" i="16"/>
  <c r="C1446" i="16"/>
  <c r="B1446" i="16"/>
  <c r="F1445" i="16"/>
  <c r="C1445" i="16"/>
  <c r="B1445" i="16"/>
  <c r="F1444" i="16"/>
  <c r="C1444" i="16"/>
  <c r="B1444" i="16"/>
  <c r="F1443" i="16"/>
  <c r="C1443" i="16"/>
  <c r="B1443" i="16"/>
  <c r="F1442" i="16"/>
  <c r="C1442" i="16"/>
  <c r="B1442" i="16"/>
  <c r="F1441" i="16"/>
  <c r="C1441" i="16"/>
  <c r="B1441" i="16"/>
  <c r="F1440" i="16"/>
  <c r="C1440" i="16"/>
  <c r="B1440" i="16"/>
  <c r="F1439" i="16"/>
  <c r="C1439" i="16"/>
  <c r="B1439" i="16"/>
  <c r="F1438" i="16"/>
  <c r="C1438" i="16"/>
  <c r="B1438" i="16"/>
  <c r="F1437" i="16"/>
  <c r="C1437" i="16"/>
  <c r="B1437" i="16"/>
  <c r="F1436" i="16"/>
  <c r="C1436" i="16"/>
  <c r="B1436" i="16"/>
  <c r="F1435" i="16"/>
  <c r="C1435" i="16"/>
  <c r="B1435" i="16"/>
  <c r="F1434" i="16"/>
  <c r="C1434" i="16"/>
  <c r="B1434" i="16"/>
  <c r="F1433" i="16"/>
  <c r="C1433" i="16"/>
  <c r="B1433" i="16"/>
  <c r="F1432" i="16"/>
  <c r="C1432" i="16"/>
  <c r="B1432" i="16"/>
  <c r="F1431" i="16"/>
  <c r="C1431" i="16"/>
  <c r="B1431" i="16"/>
  <c r="F1430" i="16"/>
  <c r="C1430" i="16"/>
  <c r="B1430" i="16"/>
  <c r="F1429" i="16"/>
  <c r="C1429" i="16"/>
  <c r="B1429" i="16"/>
  <c r="F1428" i="16"/>
  <c r="C1428" i="16"/>
  <c r="B1428" i="16"/>
  <c r="F1427" i="16"/>
  <c r="C1427" i="16"/>
  <c r="B1427" i="16"/>
  <c r="F1426" i="16"/>
  <c r="C1426" i="16"/>
  <c r="B1426" i="16"/>
  <c r="F1425" i="16"/>
  <c r="C1425" i="16"/>
  <c r="B1425" i="16"/>
  <c r="F1424" i="16"/>
  <c r="C1424" i="16"/>
  <c r="B1424" i="16"/>
  <c r="F1423" i="16"/>
  <c r="C1423" i="16"/>
  <c r="B1423" i="16"/>
  <c r="F1422" i="16"/>
  <c r="C1422" i="16"/>
  <c r="B1422" i="16"/>
  <c r="F1421" i="16"/>
  <c r="C1421" i="16"/>
  <c r="B1421" i="16"/>
  <c r="F1420" i="16"/>
  <c r="C1420" i="16"/>
  <c r="B1420" i="16"/>
  <c r="F1419" i="16"/>
  <c r="C1419" i="16"/>
  <c r="B1419" i="16"/>
  <c r="F1418" i="16"/>
  <c r="C1418" i="16"/>
  <c r="B1418" i="16"/>
  <c r="F1417" i="16"/>
  <c r="C1417" i="16"/>
  <c r="B1417" i="16"/>
  <c r="F1416" i="16"/>
  <c r="C1416" i="16"/>
  <c r="B1416" i="16"/>
  <c r="F1415" i="16"/>
  <c r="C1415" i="16"/>
  <c r="B1415" i="16"/>
  <c r="F1414" i="16"/>
  <c r="C1414" i="16"/>
  <c r="B1414" i="16"/>
  <c r="F1413" i="16"/>
  <c r="C1413" i="16"/>
  <c r="B1413" i="16"/>
  <c r="F1412" i="16"/>
  <c r="C1412" i="16"/>
  <c r="B1412" i="16"/>
  <c r="F1411" i="16"/>
  <c r="C1411" i="16"/>
  <c r="B1411" i="16"/>
  <c r="F1410" i="16"/>
  <c r="C1410" i="16"/>
  <c r="B1410" i="16"/>
  <c r="F1409" i="16"/>
  <c r="C1409" i="16"/>
  <c r="B1409" i="16"/>
  <c r="F1408" i="16"/>
  <c r="C1408" i="16"/>
  <c r="B1408" i="16"/>
  <c r="F1407" i="16"/>
  <c r="C1407" i="16"/>
  <c r="B1407" i="16"/>
  <c r="F1406" i="16"/>
  <c r="C1406" i="16"/>
  <c r="B1406" i="16"/>
  <c r="F1405" i="16"/>
  <c r="C1405" i="16"/>
  <c r="B1405" i="16"/>
  <c r="F1404" i="16"/>
  <c r="C1404" i="16"/>
  <c r="B1404" i="16"/>
  <c r="F1403" i="16"/>
  <c r="C1403" i="16"/>
  <c r="B1403" i="16"/>
  <c r="F1402" i="16"/>
  <c r="C1402" i="16"/>
  <c r="B1402" i="16"/>
  <c r="F1401" i="16"/>
  <c r="C1401" i="16"/>
  <c r="B1401" i="16"/>
  <c r="F1400" i="16"/>
  <c r="C1400" i="16"/>
  <c r="B1400" i="16"/>
  <c r="F1399" i="16"/>
  <c r="C1399" i="16"/>
  <c r="B1399" i="16"/>
  <c r="F1398" i="16"/>
  <c r="C1398" i="16"/>
  <c r="B1398" i="16"/>
  <c r="F1397" i="16"/>
  <c r="C1397" i="16"/>
  <c r="B1397" i="16"/>
  <c r="F1396" i="16"/>
  <c r="C1396" i="16"/>
  <c r="B1396" i="16"/>
  <c r="F1395" i="16"/>
  <c r="C1395" i="16"/>
  <c r="B1395" i="16"/>
  <c r="F1394" i="16"/>
  <c r="C1394" i="16"/>
  <c r="B1394" i="16"/>
  <c r="F1393" i="16"/>
  <c r="C1393" i="16"/>
  <c r="B1393" i="16"/>
  <c r="F1392" i="16"/>
  <c r="C1392" i="16"/>
  <c r="B1392" i="16"/>
  <c r="F1391" i="16"/>
  <c r="C1391" i="16"/>
  <c r="B1391" i="16"/>
  <c r="F1390" i="16"/>
  <c r="C1390" i="16"/>
  <c r="B1390" i="16"/>
  <c r="F1389" i="16"/>
  <c r="C1389" i="16"/>
  <c r="B1389" i="16"/>
  <c r="F1388" i="16"/>
  <c r="C1388" i="16"/>
  <c r="B1388" i="16"/>
  <c r="F1387" i="16"/>
  <c r="C1387" i="16"/>
  <c r="B1387" i="16"/>
  <c r="F1386" i="16"/>
  <c r="C1386" i="16"/>
  <c r="B1386" i="16"/>
  <c r="F1385" i="16"/>
  <c r="C1385" i="16"/>
  <c r="B1385" i="16"/>
  <c r="F1384" i="16"/>
  <c r="C1384" i="16"/>
  <c r="B1384" i="16"/>
  <c r="F1383" i="16"/>
  <c r="C1383" i="16"/>
  <c r="B1383" i="16"/>
  <c r="F1382" i="16"/>
  <c r="C1382" i="16"/>
  <c r="B1382" i="16"/>
  <c r="F1381" i="16"/>
  <c r="C1381" i="16"/>
  <c r="B1381" i="16"/>
  <c r="F1380" i="16"/>
  <c r="C1380" i="16"/>
  <c r="B1380" i="16"/>
  <c r="F1379" i="16"/>
  <c r="C1379" i="16"/>
  <c r="B1379" i="16"/>
  <c r="F1378" i="16"/>
  <c r="C1378" i="16"/>
  <c r="B1378" i="16"/>
  <c r="F1377" i="16"/>
  <c r="C1377" i="16"/>
  <c r="B1377" i="16"/>
  <c r="F1376" i="16"/>
  <c r="C1376" i="16"/>
  <c r="B1376" i="16"/>
  <c r="F1375" i="16"/>
  <c r="C1375" i="16"/>
  <c r="B1375" i="16"/>
  <c r="F1374" i="16"/>
  <c r="C1374" i="16"/>
  <c r="B1374" i="16"/>
  <c r="F1373" i="16"/>
  <c r="C1373" i="16"/>
  <c r="B1373" i="16"/>
  <c r="F1372" i="16"/>
  <c r="C1372" i="16"/>
  <c r="B1372" i="16"/>
  <c r="F1371" i="16"/>
  <c r="C1371" i="16"/>
  <c r="B1371" i="16"/>
  <c r="F1370" i="16"/>
  <c r="C1370" i="16"/>
  <c r="B1370" i="16"/>
  <c r="F1369" i="16"/>
  <c r="C1369" i="16"/>
  <c r="B1369" i="16"/>
  <c r="F1368" i="16"/>
  <c r="C1368" i="16"/>
  <c r="B1368" i="16"/>
  <c r="F1367" i="16"/>
  <c r="C1367" i="16"/>
  <c r="B1367" i="16"/>
  <c r="F1366" i="16"/>
  <c r="C1366" i="16"/>
  <c r="B1366" i="16"/>
  <c r="F1365" i="16"/>
  <c r="C1365" i="16"/>
  <c r="B1365" i="16"/>
  <c r="F1364" i="16"/>
  <c r="C1364" i="16"/>
  <c r="B1364" i="16"/>
  <c r="F1363" i="16"/>
  <c r="C1363" i="16"/>
  <c r="B1363" i="16"/>
  <c r="F1362" i="16"/>
  <c r="C1362" i="16"/>
  <c r="B1362" i="16"/>
  <c r="F1361" i="16"/>
  <c r="C1361" i="16"/>
  <c r="B1361" i="16"/>
  <c r="F1360" i="16"/>
  <c r="C1360" i="16"/>
  <c r="B1360" i="16"/>
  <c r="F1359" i="16"/>
  <c r="C1359" i="16"/>
  <c r="B1359" i="16"/>
  <c r="F1358" i="16"/>
  <c r="C1358" i="16"/>
  <c r="B1358" i="16"/>
  <c r="F1357" i="16"/>
  <c r="C1357" i="16"/>
  <c r="B1357" i="16"/>
  <c r="F1356" i="16"/>
  <c r="C1356" i="16"/>
  <c r="B1356" i="16"/>
  <c r="F1355" i="16"/>
  <c r="C1355" i="16"/>
  <c r="B1355" i="16"/>
  <c r="F1354" i="16"/>
  <c r="C1354" i="16"/>
  <c r="B1354" i="16"/>
  <c r="F1353" i="16"/>
  <c r="C1353" i="16"/>
  <c r="B1353" i="16"/>
  <c r="F1352" i="16"/>
  <c r="C1352" i="16"/>
  <c r="B1352" i="16"/>
  <c r="F1351" i="16"/>
  <c r="C1351" i="16"/>
  <c r="B1351" i="16"/>
  <c r="F1350" i="16"/>
  <c r="C1350" i="16"/>
  <c r="B1350" i="16"/>
  <c r="F1349" i="16"/>
  <c r="C1349" i="16"/>
  <c r="B1349" i="16"/>
  <c r="F1348" i="16"/>
  <c r="C1348" i="16"/>
  <c r="B1348" i="16"/>
  <c r="F1347" i="16"/>
  <c r="C1347" i="16"/>
  <c r="B1347" i="16"/>
  <c r="F1346" i="16"/>
  <c r="C1346" i="16"/>
  <c r="B1346" i="16"/>
  <c r="F1345" i="16"/>
  <c r="C1345" i="16"/>
  <c r="B1345" i="16"/>
  <c r="F1344" i="16"/>
  <c r="C1344" i="16"/>
  <c r="B1344" i="16"/>
  <c r="F1343" i="16"/>
  <c r="C1343" i="16"/>
  <c r="B1343" i="16"/>
  <c r="F1342" i="16"/>
  <c r="C1342" i="16"/>
  <c r="B1342" i="16"/>
  <c r="F1341" i="16"/>
  <c r="C1341" i="16"/>
  <c r="B1341" i="16"/>
  <c r="F1340" i="16"/>
  <c r="C1340" i="16"/>
  <c r="B1340" i="16"/>
  <c r="F1339" i="16"/>
  <c r="C1339" i="16"/>
  <c r="B1339" i="16"/>
  <c r="F1338" i="16"/>
  <c r="C1338" i="16"/>
  <c r="B1338" i="16"/>
  <c r="F1337" i="16"/>
  <c r="C1337" i="16"/>
  <c r="B1337" i="16"/>
  <c r="F1336" i="16"/>
  <c r="C1336" i="16"/>
  <c r="B1336" i="16"/>
  <c r="F1335" i="16"/>
  <c r="C1335" i="16"/>
  <c r="B1335" i="16"/>
  <c r="F1334" i="16"/>
  <c r="C1334" i="16"/>
  <c r="B1334" i="16"/>
  <c r="F1333" i="16"/>
  <c r="C1333" i="16"/>
  <c r="B1333" i="16"/>
  <c r="F1332" i="16"/>
  <c r="C1332" i="16"/>
  <c r="B1332" i="16"/>
  <c r="F1331" i="16"/>
  <c r="C1331" i="16"/>
  <c r="B1331" i="16"/>
  <c r="F1330" i="16"/>
  <c r="C1330" i="16"/>
  <c r="B1330" i="16"/>
  <c r="F1329" i="16"/>
  <c r="C1329" i="16"/>
  <c r="B1329" i="16"/>
  <c r="F1328" i="16"/>
  <c r="C1328" i="16"/>
  <c r="B1328" i="16"/>
  <c r="F1327" i="16"/>
  <c r="C1327" i="16"/>
  <c r="B1327" i="16"/>
  <c r="F1326" i="16"/>
  <c r="C1326" i="16"/>
  <c r="B1326" i="16"/>
  <c r="F1325" i="16"/>
  <c r="C1325" i="16"/>
  <c r="B1325" i="16"/>
  <c r="F1324" i="16"/>
  <c r="C1324" i="16"/>
  <c r="B1324" i="16"/>
  <c r="F1323" i="16"/>
  <c r="C1323" i="16"/>
  <c r="B1323" i="16"/>
  <c r="F1322" i="16"/>
  <c r="C1322" i="16"/>
  <c r="B1322" i="16"/>
  <c r="F1321" i="16"/>
  <c r="C1321" i="16"/>
  <c r="B1321" i="16"/>
  <c r="F1320" i="16"/>
  <c r="C1320" i="16"/>
  <c r="B1320" i="16"/>
  <c r="F1319" i="16"/>
  <c r="C1319" i="16"/>
  <c r="B1319" i="16"/>
  <c r="F1318" i="16"/>
  <c r="C1318" i="16"/>
  <c r="B1318" i="16"/>
  <c r="F1317" i="16"/>
  <c r="C1317" i="16"/>
  <c r="B1317" i="16"/>
  <c r="F1316" i="16"/>
  <c r="C1316" i="16"/>
  <c r="B1316" i="16"/>
  <c r="F1315" i="16"/>
  <c r="C1315" i="16"/>
  <c r="B1315" i="16"/>
  <c r="F1314" i="16"/>
  <c r="C1314" i="16"/>
  <c r="B1314" i="16"/>
  <c r="F1313" i="16"/>
  <c r="C1313" i="16"/>
  <c r="B1313" i="16"/>
  <c r="F1312" i="16"/>
  <c r="C1312" i="16"/>
  <c r="B1312" i="16"/>
  <c r="F1311" i="16"/>
  <c r="C1311" i="16"/>
  <c r="B1311" i="16"/>
  <c r="F1310" i="16"/>
  <c r="C1310" i="16"/>
  <c r="B1310" i="16"/>
  <c r="F1309" i="16"/>
  <c r="C1309" i="16"/>
  <c r="B1309" i="16"/>
  <c r="F1308" i="16"/>
  <c r="C1308" i="16"/>
  <c r="B1308" i="16"/>
  <c r="F1307" i="16"/>
  <c r="C1307" i="16"/>
  <c r="B1307" i="16"/>
  <c r="F1306" i="16"/>
  <c r="C1306" i="16"/>
  <c r="B1306" i="16"/>
  <c r="F1305" i="16"/>
  <c r="C1305" i="16"/>
  <c r="B1305" i="16"/>
  <c r="F1304" i="16"/>
  <c r="C1304" i="16"/>
  <c r="B1304" i="16"/>
  <c r="F1303" i="16"/>
  <c r="C1303" i="16"/>
  <c r="B1303" i="16"/>
  <c r="F1302" i="16"/>
  <c r="C1302" i="16"/>
  <c r="B1302" i="16"/>
  <c r="F1301" i="16"/>
  <c r="C1301" i="16"/>
  <c r="B1301" i="16"/>
  <c r="F1300" i="16"/>
  <c r="C1300" i="16"/>
  <c r="B1300" i="16"/>
  <c r="F1299" i="16"/>
  <c r="C1299" i="16"/>
  <c r="B1299" i="16"/>
  <c r="F1298" i="16"/>
  <c r="C1298" i="16"/>
  <c r="B1298" i="16"/>
  <c r="F1297" i="16"/>
  <c r="C1297" i="16"/>
  <c r="B1297" i="16"/>
  <c r="F1296" i="16"/>
  <c r="C1296" i="16"/>
  <c r="B1296" i="16"/>
  <c r="F1295" i="16"/>
  <c r="C1295" i="16"/>
  <c r="B1295" i="16"/>
  <c r="F1294" i="16"/>
  <c r="C1294" i="16"/>
  <c r="B1294" i="16"/>
  <c r="F1293" i="16"/>
  <c r="C1293" i="16"/>
  <c r="B1293" i="16"/>
  <c r="F1292" i="16"/>
  <c r="C1292" i="16"/>
  <c r="B1292" i="16"/>
  <c r="F1291" i="16"/>
  <c r="C1291" i="16"/>
  <c r="B1291" i="16"/>
  <c r="F1290" i="16"/>
  <c r="C1290" i="16"/>
  <c r="B1290" i="16"/>
  <c r="F1289" i="16"/>
  <c r="C1289" i="16"/>
  <c r="B1289" i="16"/>
  <c r="F1288" i="16"/>
  <c r="C1288" i="16"/>
  <c r="B1288" i="16"/>
  <c r="F1287" i="16"/>
  <c r="C1287" i="16"/>
  <c r="B1287" i="16"/>
  <c r="F1286" i="16"/>
  <c r="C1286" i="16"/>
  <c r="B1286" i="16"/>
  <c r="F1285" i="16"/>
  <c r="C1285" i="16"/>
  <c r="B1285" i="16"/>
  <c r="F1284" i="16"/>
  <c r="C1284" i="16"/>
  <c r="B1284" i="16"/>
  <c r="F1283" i="16"/>
  <c r="C1283" i="16"/>
  <c r="B1283" i="16"/>
  <c r="F1282" i="16"/>
  <c r="C1282" i="16"/>
  <c r="B1282" i="16"/>
  <c r="F1281" i="16"/>
  <c r="C1281" i="16"/>
  <c r="B1281" i="16"/>
  <c r="F1280" i="16"/>
  <c r="C1280" i="16"/>
  <c r="B1280" i="16"/>
  <c r="F1279" i="16"/>
  <c r="C1279" i="16"/>
  <c r="B1279" i="16"/>
  <c r="F1278" i="16"/>
  <c r="C1278" i="16"/>
  <c r="B1278" i="16"/>
  <c r="F1277" i="16"/>
  <c r="C1277" i="16"/>
  <c r="B1277" i="16"/>
  <c r="F1276" i="16"/>
  <c r="C1276" i="16"/>
  <c r="B1276" i="16"/>
  <c r="F1275" i="16"/>
  <c r="C1275" i="16"/>
  <c r="B1275" i="16"/>
  <c r="F1274" i="16"/>
  <c r="C1274" i="16"/>
  <c r="B1274" i="16"/>
  <c r="F1273" i="16"/>
  <c r="C1273" i="16"/>
  <c r="B1273" i="16"/>
  <c r="F1272" i="16"/>
  <c r="C1272" i="16"/>
  <c r="B1272" i="16"/>
  <c r="F1271" i="16"/>
  <c r="C1271" i="16"/>
  <c r="B1271" i="16"/>
  <c r="F1270" i="16"/>
  <c r="C1270" i="16"/>
  <c r="B1270" i="16"/>
  <c r="F1269" i="16"/>
  <c r="C1269" i="16"/>
  <c r="B1269" i="16"/>
  <c r="F1268" i="16"/>
  <c r="C1268" i="16"/>
  <c r="B1268" i="16"/>
  <c r="F1267" i="16"/>
  <c r="C1267" i="16"/>
  <c r="B1267" i="16"/>
  <c r="F1266" i="16"/>
  <c r="C1266" i="16"/>
  <c r="B1266" i="16"/>
  <c r="F1265" i="16"/>
  <c r="C1265" i="16"/>
  <c r="B1265" i="16"/>
  <c r="F1264" i="16"/>
  <c r="C1264" i="16"/>
  <c r="B1264" i="16"/>
  <c r="F1263" i="16"/>
  <c r="C1263" i="16"/>
  <c r="B1263" i="16"/>
  <c r="F1262" i="16"/>
  <c r="C1262" i="16"/>
  <c r="B1262" i="16"/>
  <c r="F1261" i="16"/>
  <c r="C1261" i="16"/>
  <c r="B1261" i="16"/>
  <c r="F1260" i="16"/>
  <c r="C1260" i="16"/>
  <c r="B1260" i="16"/>
  <c r="F1259" i="16"/>
  <c r="C1259" i="16"/>
  <c r="B1259" i="16"/>
  <c r="F1258" i="16"/>
  <c r="C1258" i="16"/>
  <c r="B1258" i="16"/>
  <c r="F1257" i="16"/>
  <c r="C1257" i="16"/>
  <c r="B1257" i="16"/>
  <c r="F1256" i="16"/>
  <c r="C1256" i="16"/>
  <c r="B1256" i="16"/>
  <c r="F1255" i="16"/>
  <c r="C1255" i="16"/>
  <c r="B1255" i="16"/>
  <c r="F1254" i="16"/>
  <c r="C1254" i="16"/>
  <c r="B1254" i="16"/>
  <c r="F1253" i="16"/>
  <c r="C1253" i="16"/>
  <c r="B1253" i="16"/>
  <c r="F1252" i="16"/>
  <c r="C1252" i="16"/>
  <c r="B1252" i="16"/>
  <c r="F1251" i="16"/>
  <c r="C1251" i="16"/>
  <c r="B1251" i="16"/>
  <c r="F1250" i="16"/>
  <c r="C1250" i="16"/>
  <c r="B1250" i="16"/>
  <c r="F1249" i="16"/>
  <c r="C1249" i="16"/>
  <c r="B1249" i="16"/>
  <c r="F1248" i="16"/>
  <c r="C1248" i="16"/>
  <c r="B1248" i="16"/>
  <c r="F1247" i="16"/>
  <c r="C1247" i="16"/>
  <c r="B1247" i="16"/>
  <c r="F1246" i="16"/>
  <c r="C1246" i="16"/>
  <c r="B1246" i="16"/>
  <c r="F1245" i="16"/>
  <c r="C1245" i="16"/>
  <c r="B1245" i="16"/>
  <c r="F1244" i="16"/>
  <c r="C1244" i="16"/>
  <c r="B1244" i="16"/>
  <c r="F1243" i="16"/>
  <c r="C1243" i="16"/>
  <c r="B1243" i="16"/>
  <c r="F1242" i="16"/>
  <c r="C1242" i="16"/>
  <c r="B1242" i="16"/>
  <c r="F1241" i="16"/>
  <c r="C1241" i="16"/>
  <c r="B1241" i="16"/>
  <c r="F1240" i="16"/>
  <c r="C1240" i="16"/>
  <c r="B1240" i="16"/>
  <c r="F1239" i="16"/>
  <c r="C1239" i="16"/>
  <c r="B1239" i="16"/>
  <c r="F1238" i="16"/>
  <c r="C1238" i="16"/>
  <c r="B1238" i="16"/>
  <c r="F1237" i="16"/>
  <c r="C1237" i="16"/>
  <c r="B1237" i="16"/>
  <c r="F1236" i="16"/>
  <c r="C1236" i="16"/>
  <c r="B1236" i="16"/>
  <c r="F1235" i="16"/>
  <c r="C1235" i="16"/>
  <c r="B1235" i="16"/>
  <c r="F1234" i="16"/>
  <c r="C1234" i="16"/>
  <c r="B1234" i="16"/>
  <c r="F1233" i="16"/>
  <c r="C1233" i="16"/>
  <c r="B1233" i="16"/>
  <c r="F1232" i="16"/>
  <c r="C1232" i="16"/>
  <c r="B1232" i="16"/>
  <c r="F1231" i="16"/>
  <c r="C1231" i="16"/>
  <c r="B1231" i="16"/>
  <c r="F1230" i="16"/>
  <c r="C1230" i="16"/>
  <c r="B1230" i="16"/>
  <c r="F1229" i="16"/>
  <c r="C1229" i="16"/>
  <c r="B1229" i="16"/>
  <c r="F1228" i="16"/>
  <c r="C1228" i="16"/>
  <c r="B1228" i="16"/>
  <c r="F1227" i="16"/>
  <c r="C1227" i="16"/>
  <c r="B1227" i="16"/>
  <c r="F1226" i="16"/>
  <c r="C1226" i="16"/>
  <c r="B1226" i="16"/>
  <c r="F1225" i="16"/>
  <c r="C1225" i="16"/>
  <c r="B1225" i="16"/>
  <c r="F1224" i="16"/>
  <c r="C1224" i="16"/>
  <c r="B1224" i="16"/>
  <c r="F1223" i="16"/>
  <c r="C1223" i="16"/>
  <c r="B1223" i="16"/>
  <c r="F1222" i="16"/>
  <c r="C1222" i="16"/>
  <c r="B1222" i="16"/>
  <c r="F1221" i="16"/>
  <c r="C1221" i="16"/>
  <c r="B1221" i="16"/>
  <c r="F1220" i="16"/>
  <c r="C1220" i="16"/>
  <c r="B1220" i="16"/>
  <c r="F1219" i="16"/>
  <c r="C1219" i="16"/>
  <c r="B1219" i="16"/>
  <c r="F1218" i="16"/>
  <c r="C1218" i="16"/>
  <c r="B1218" i="16"/>
  <c r="F1217" i="16"/>
  <c r="C1217" i="16"/>
  <c r="B1217" i="16"/>
  <c r="F1216" i="16"/>
  <c r="C1216" i="16"/>
  <c r="B1216" i="16"/>
  <c r="F1215" i="16"/>
  <c r="C1215" i="16"/>
  <c r="B1215" i="16"/>
  <c r="F1214" i="16"/>
  <c r="C1214" i="16"/>
  <c r="B1214" i="16"/>
  <c r="F1213" i="16"/>
  <c r="C1213" i="16"/>
  <c r="B1213" i="16"/>
  <c r="F1212" i="16"/>
  <c r="C1212" i="16"/>
  <c r="B1212" i="16"/>
  <c r="F1211" i="16"/>
  <c r="C1211" i="16"/>
  <c r="B1211" i="16"/>
  <c r="F1210" i="16"/>
  <c r="C1210" i="16"/>
  <c r="B1210" i="16"/>
  <c r="F1209" i="16"/>
  <c r="C1209" i="16"/>
  <c r="B1209" i="16"/>
  <c r="F1208" i="16"/>
  <c r="C1208" i="16"/>
  <c r="B1208" i="16"/>
  <c r="F1207" i="16"/>
  <c r="C1207" i="16"/>
  <c r="B1207" i="16"/>
  <c r="F1206" i="16"/>
  <c r="C1206" i="16"/>
  <c r="B1206" i="16"/>
  <c r="F1205" i="16"/>
  <c r="C1205" i="16"/>
  <c r="B1205" i="16"/>
  <c r="F1204" i="16"/>
  <c r="C1204" i="16"/>
  <c r="B1204" i="16"/>
  <c r="F1203" i="16"/>
  <c r="C1203" i="16"/>
  <c r="B1203" i="16"/>
  <c r="F1202" i="16"/>
  <c r="C1202" i="16"/>
  <c r="B1202" i="16"/>
  <c r="F1201" i="16"/>
  <c r="C1201" i="16"/>
  <c r="B1201" i="16"/>
  <c r="F1200" i="16"/>
  <c r="C1200" i="16"/>
  <c r="B1200" i="16"/>
  <c r="F1199" i="16"/>
  <c r="C1199" i="16"/>
  <c r="B1199" i="16"/>
  <c r="F1198" i="16"/>
  <c r="C1198" i="16"/>
  <c r="B1198" i="16"/>
  <c r="F1197" i="16"/>
  <c r="C1197" i="16"/>
  <c r="B1197" i="16"/>
  <c r="F1196" i="16"/>
  <c r="C1196" i="16"/>
  <c r="B1196" i="16"/>
  <c r="F1195" i="16"/>
  <c r="C1195" i="16"/>
  <c r="B1195" i="16"/>
  <c r="F1194" i="16"/>
  <c r="C1194" i="16"/>
  <c r="B1194" i="16"/>
  <c r="F1193" i="16"/>
  <c r="C1193" i="16"/>
  <c r="B1193" i="16"/>
  <c r="F1192" i="16"/>
  <c r="C1192" i="16"/>
  <c r="B1192" i="16"/>
  <c r="F1191" i="16"/>
  <c r="C1191" i="16"/>
  <c r="B1191" i="16"/>
  <c r="F1190" i="16"/>
  <c r="C1190" i="16"/>
  <c r="B1190" i="16"/>
  <c r="F1189" i="16"/>
  <c r="C1189" i="16"/>
  <c r="B1189" i="16"/>
  <c r="F1188" i="16"/>
  <c r="C1188" i="16"/>
  <c r="B1188" i="16"/>
  <c r="F1187" i="16"/>
  <c r="C1187" i="16"/>
  <c r="B1187" i="16"/>
  <c r="F1186" i="16"/>
  <c r="C1186" i="16"/>
  <c r="B1186" i="16"/>
  <c r="F1185" i="16"/>
  <c r="C1185" i="16"/>
  <c r="B1185" i="16"/>
  <c r="F1184" i="16"/>
  <c r="C1184" i="16"/>
  <c r="B1184" i="16"/>
  <c r="F1183" i="16"/>
  <c r="C1183" i="16"/>
  <c r="B1183" i="16"/>
  <c r="F1182" i="16"/>
  <c r="C1182" i="16"/>
  <c r="B1182" i="16"/>
  <c r="F1181" i="16"/>
  <c r="C1181" i="16"/>
  <c r="B1181" i="16"/>
  <c r="F1180" i="16"/>
  <c r="C1180" i="16"/>
  <c r="B1180" i="16"/>
  <c r="F1179" i="16"/>
  <c r="C1179" i="16"/>
  <c r="B1179" i="16"/>
  <c r="F1178" i="16"/>
  <c r="C1178" i="16"/>
  <c r="B1178" i="16"/>
  <c r="F1177" i="16"/>
  <c r="C1177" i="16"/>
  <c r="B1177" i="16"/>
  <c r="F1176" i="16"/>
  <c r="C1176" i="16"/>
  <c r="B1176" i="16"/>
  <c r="F1175" i="16"/>
  <c r="C1175" i="16"/>
  <c r="B1175" i="16"/>
  <c r="F1174" i="16"/>
  <c r="C1174" i="16"/>
  <c r="B1174" i="16"/>
  <c r="F1173" i="16"/>
  <c r="C1173" i="16"/>
  <c r="B1173" i="16"/>
  <c r="F1172" i="16"/>
  <c r="C1172" i="16"/>
  <c r="B1172" i="16"/>
  <c r="F1171" i="16"/>
  <c r="C1171" i="16"/>
  <c r="B1171" i="16"/>
  <c r="F1170" i="16"/>
  <c r="C1170" i="16"/>
  <c r="B1170" i="16"/>
  <c r="F1169" i="16"/>
  <c r="C1169" i="16"/>
  <c r="B1169" i="16"/>
  <c r="F1168" i="16"/>
  <c r="C1168" i="16"/>
  <c r="B1168" i="16"/>
  <c r="F1167" i="16"/>
  <c r="C1167" i="16"/>
  <c r="B1167" i="16"/>
  <c r="F1166" i="16"/>
  <c r="C1166" i="16"/>
  <c r="B1166" i="16"/>
  <c r="F1165" i="16"/>
  <c r="C1165" i="16"/>
  <c r="B1165" i="16"/>
  <c r="F1164" i="16"/>
  <c r="C1164" i="16"/>
  <c r="B1164" i="16"/>
  <c r="F1163" i="16"/>
  <c r="C1163" i="16"/>
  <c r="B1163" i="16"/>
  <c r="F1162" i="16"/>
  <c r="C1162" i="16"/>
  <c r="B1162" i="16"/>
  <c r="F1161" i="16"/>
  <c r="C1161" i="16"/>
  <c r="B1161" i="16"/>
  <c r="F1160" i="16"/>
  <c r="C1160" i="16"/>
  <c r="B1160" i="16"/>
  <c r="F1159" i="16"/>
  <c r="C1159" i="16"/>
  <c r="B1159" i="16"/>
  <c r="F1158" i="16"/>
  <c r="C1158" i="16"/>
  <c r="B1158" i="16"/>
  <c r="F1157" i="16"/>
  <c r="C1157" i="16"/>
  <c r="B1157" i="16"/>
  <c r="F1156" i="16"/>
  <c r="C1156" i="16"/>
  <c r="B1156" i="16"/>
  <c r="F1155" i="16"/>
  <c r="C1155" i="16"/>
  <c r="B1155" i="16"/>
  <c r="F1154" i="16"/>
  <c r="C1154" i="16"/>
  <c r="B1154" i="16"/>
  <c r="F1153" i="16"/>
  <c r="C1153" i="16"/>
  <c r="B1153" i="16"/>
  <c r="F1152" i="16"/>
  <c r="C1152" i="16"/>
  <c r="B1152" i="16"/>
  <c r="F1151" i="16"/>
  <c r="C1151" i="16"/>
  <c r="B1151" i="16"/>
  <c r="F1150" i="16"/>
  <c r="C1150" i="16"/>
  <c r="B1150" i="16"/>
  <c r="F1149" i="16"/>
  <c r="C1149" i="16"/>
  <c r="B1149" i="16"/>
  <c r="F1148" i="16"/>
  <c r="C1148" i="16"/>
  <c r="B1148" i="16"/>
  <c r="F1147" i="16"/>
  <c r="C1147" i="16"/>
  <c r="B1147" i="16"/>
  <c r="F1146" i="16"/>
  <c r="C1146" i="16"/>
  <c r="B1146" i="16"/>
  <c r="F1145" i="16"/>
  <c r="C1145" i="16"/>
  <c r="B1145" i="16"/>
  <c r="F1144" i="16"/>
  <c r="C1144" i="16"/>
  <c r="B1144" i="16"/>
  <c r="F1143" i="16"/>
  <c r="C1143" i="16"/>
  <c r="B1143" i="16"/>
  <c r="F1142" i="16"/>
  <c r="C1142" i="16"/>
  <c r="B1142" i="16"/>
  <c r="F1141" i="16"/>
  <c r="C1141" i="16"/>
  <c r="B1141" i="16"/>
  <c r="F1140" i="16"/>
  <c r="C1140" i="16"/>
  <c r="B1140" i="16"/>
  <c r="F1139" i="16"/>
  <c r="C1139" i="16"/>
  <c r="B1139" i="16"/>
  <c r="F1138" i="16"/>
  <c r="C1138" i="16"/>
  <c r="B1138" i="16"/>
  <c r="F1137" i="16"/>
  <c r="C1137" i="16"/>
  <c r="B1137" i="16"/>
  <c r="F1136" i="16"/>
  <c r="C1136" i="16"/>
  <c r="B1136" i="16"/>
  <c r="F1135" i="16"/>
  <c r="C1135" i="16"/>
  <c r="B1135" i="16"/>
  <c r="F1134" i="16"/>
  <c r="C1134" i="16"/>
  <c r="B1134" i="16"/>
  <c r="F1133" i="16"/>
  <c r="C1133" i="16"/>
  <c r="B1133" i="16"/>
  <c r="F1132" i="16"/>
  <c r="C1132" i="16"/>
  <c r="B1132" i="16"/>
  <c r="F1131" i="16"/>
  <c r="C1131" i="16"/>
  <c r="B1131" i="16"/>
  <c r="F1130" i="16"/>
  <c r="C1130" i="16"/>
  <c r="B1130" i="16"/>
  <c r="F1129" i="16"/>
  <c r="C1129" i="16"/>
  <c r="B1129" i="16"/>
  <c r="F1128" i="16"/>
  <c r="C1128" i="16"/>
  <c r="B1128" i="16"/>
  <c r="F1127" i="16"/>
  <c r="C1127" i="16"/>
  <c r="B1127" i="16"/>
  <c r="F1126" i="16"/>
  <c r="C1126" i="16"/>
  <c r="B1126" i="16"/>
  <c r="F1125" i="16"/>
  <c r="C1125" i="16"/>
  <c r="B1125" i="16"/>
  <c r="F1124" i="16"/>
  <c r="C1124" i="16"/>
  <c r="B1124" i="16"/>
  <c r="F1123" i="16"/>
  <c r="C1123" i="16"/>
  <c r="B1123" i="16"/>
  <c r="F1122" i="16"/>
  <c r="C1122" i="16"/>
  <c r="B1122" i="16"/>
  <c r="F1121" i="16"/>
  <c r="C1121" i="16"/>
  <c r="B1121" i="16"/>
  <c r="F1120" i="16"/>
  <c r="C1120" i="16"/>
  <c r="B1120" i="16"/>
  <c r="F1119" i="16"/>
  <c r="C1119" i="16"/>
  <c r="B1119" i="16"/>
  <c r="F1118" i="16"/>
  <c r="C1118" i="16"/>
  <c r="B1118" i="16"/>
  <c r="F1117" i="16"/>
  <c r="C1117" i="16"/>
  <c r="B1117" i="16"/>
  <c r="F1116" i="16"/>
  <c r="C1116" i="16"/>
  <c r="B1116" i="16"/>
  <c r="F1115" i="16"/>
  <c r="C1115" i="16"/>
  <c r="B1115" i="16"/>
  <c r="F1114" i="16"/>
  <c r="C1114" i="16"/>
  <c r="B1114" i="16"/>
  <c r="F1113" i="16"/>
  <c r="C1113" i="16"/>
  <c r="B1113" i="16"/>
  <c r="F1112" i="16"/>
  <c r="C1112" i="16"/>
  <c r="B1112" i="16"/>
  <c r="F1111" i="16"/>
  <c r="C1111" i="16"/>
  <c r="B1111" i="16"/>
  <c r="F1110" i="16"/>
  <c r="C1110" i="16"/>
  <c r="B1110" i="16"/>
  <c r="F1109" i="16"/>
  <c r="C1109" i="16"/>
  <c r="B1109" i="16"/>
  <c r="F1108" i="16"/>
  <c r="C1108" i="16"/>
  <c r="B1108" i="16"/>
  <c r="F1107" i="16"/>
  <c r="C1107" i="16"/>
  <c r="B1107" i="16"/>
  <c r="F1106" i="16"/>
  <c r="C1106" i="16"/>
  <c r="B1106" i="16"/>
  <c r="F1105" i="16"/>
  <c r="C1105" i="16"/>
  <c r="B1105" i="16"/>
  <c r="F1104" i="16"/>
  <c r="C1104" i="16"/>
  <c r="B1104" i="16"/>
  <c r="F1103" i="16"/>
  <c r="C1103" i="16"/>
  <c r="B1103" i="16"/>
  <c r="F1102" i="16"/>
  <c r="C1102" i="16"/>
  <c r="B1102" i="16"/>
  <c r="F1101" i="16"/>
  <c r="C1101" i="16"/>
  <c r="B1101" i="16"/>
  <c r="F1100" i="16"/>
  <c r="C1100" i="16"/>
  <c r="B1100" i="16"/>
  <c r="F1099" i="16"/>
  <c r="C1099" i="16"/>
  <c r="B1099" i="16"/>
  <c r="F1098" i="16"/>
  <c r="C1098" i="16"/>
  <c r="B1098" i="16"/>
  <c r="F1097" i="16"/>
  <c r="C1097" i="16"/>
  <c r="B1097" i="16"/>
  <c r="F1096" i="16"/>
  <c r="C1096" i="16"/>
  <c r="B1096" i="16"/>
  <c r="F1095" i="16"/>
  <c r="C1095" i="16"/>
  <c r="B1095" i="16"/>
  <c r="F1094" i="16"/>
  <c r="C1094" i="16"/>
  <c r="B1094" i="16"/>
  <c r="F1093" i="16"/>
  <c r="C1093" i="16"/>
  <c r="B1093" i="16"/>
  <c r="F1092" i="16"/>
  <c r="C1092" i="16"/>
  <c r="B1092" i="16"/>
  <c r="F1091" i="16"/>
  <c r="C1091" i="16"/>
  <c r="B1091" i="16"/>
  <c r="F1090" i="16"/>
  <c r="C1090" i="16"/>
  <c r="B1090" i="16"/>
  <c r="F1089" i="16"/>
  <c r="C1089" i="16"/>
  <c r="B1089" i="16"/>
  <c r="F1088" i="16"/>
  <c r="C1088" i="16"/>
  <c r="B1088" i="16"/>
  <c r="F1087" i="16"/>
  <c r="C1087" i="16"/>
  <c r="B1087" i="16"/>
  <c r="F1086" i="16"/>
  <c r="C1086" i="16"/>
  <c r="B1086" i="16"/>
  <c r="F1085" i="16"/>
  <c r="C1085" i="16"/>
  <c r="B1085" i="16"/>
  <c r="F1084" i="16"/>
  <c r="C1084" i="16"/>
  <c r="B1084" i="16"/>
  <c r="F1083" i="16"/>
  <c r="C1083" i="16"/>
  <c r="B1083" i="16"/>
  <c r="F1082" i="16"/>
  <c r="C1082" i="16"/>
  <c r="B1082" i="16"/>
  <c r="F1081" i="16"/>
  <c r="C1081" i="16"/>
  <c r="B1081" i="16"/>
  <c r="F1080" i="16"/>
  <c r="C1080" i="16"/>
  <c r="B1080" i="16"/>
  <c r="F1079" i="16"/>
  <c r="C1079" i="16"/>
  <c r="B1079" i="16"/>
  <c r="F1078" i="16"/>
  <c r="C1078" i="16"/>
  <c r="B1078" i="16"/>
  <c r="F1077" i="16"/>
  <c r="C1077" i="16"/>
  <c r="B1077" i="16"/>
  <c r="F1076" i="16"/>
  <c r="C1076" i="16"/>
  <c r="B1076" i="16"/>
  <c r="F1075" i="16"/>
  <c r="C1075" i="16"/>
  <c r="B1075" i="16"/>
  <c r="F1074" i="16"/>
  <c r="C1074" i="16"/>
  <c r="B1074" i="16"/>
  <c r="F1073" i="16"/>
  <c r="C1073" i="16"/>
  <c r="B1073" i="16"/>
  <c r="F1072" i="16"/>
  <c r="C1072" i="16"/>
  <c r="B1072" i="16"/>
  <c r="F1071" i="16"/>
  <c r="C1071" i="16"/>
  <c r="B1071" i="16"/>
  <c r="F1070" i="16"/>
  <c r="C1070" i="16"/>
  <c r="B1070" i="16"/>
  <c r="F1069" i="16"/>
  <c r="C1069" i="16"/>
  <c r="B1069" i="16"/>
  <c r="F1068" i="16"/>
  <c r="C1068" i="16"/>
  <c r="B1068" i="16"/>
  <c r="F1067" i="16"/>
  <c r="C1067" i="16"/>
  <c r="B1067" i="16"/>
  <c r="F1066" i="16"/>
  <c r="C1066" i="16"/>
  <c r="B1066" i="16"/>
  <c r="F1065" i="16"/>
  <c r="C1065" i="16"/>
  <c r="B1065" i="16"/>
  <c r="F1064" i="16"/>
  <c r="C1064" i="16"/>
  <c r="B1064" i="16"/>
  <c r="F1063" i="16"/>
  <c r="C1063" i="16"/>
  <c r="B1063" i="16"/>
  <c r="F1062" i="16"/>
  <c r="C1062" i="16"/>
  <c r="B1062" i="16"/>
  <c r="F1061" i="16"/>
  <c r="C1061" i="16"/>
  <c r="B1061" i="16"/>
  <c r="F1060" i="16"/>
  <c r="C1060" i="16"/>
  <c r="B1060" i="16"/>
  <c r="F1059" i="16"/>
  <c r="C1059" i="16"/>
  <c r="B1059" i="16"/>
  <c r="F1058" i="16"/>
  <c r="C1058" i="16"/>
  <c r="B1058" i="16"/>
  <c r="F1057" i="16"/>
  <c r="C1057" i="16"/>
  <c r="B1057" i="16"/>
  <c r="F1056" i="16"/>
  <c r="C1056" i="16"/>
  <c r="B1056" i="16"/>
  <c r="F1055" i="16"/>
  <c r="C1055" i="16"/>
  <c r="B1055" i="16"/>
  <c r="F1054" i="16"/>
  <c r="C1054" i="16"/>
  <c r="B1054" i="16"/>
  <c r="F1053" i="16"/>
  <c r="C1053" i="16"/>
  <c r="B1053" i="16"/>
  <c r="F1052" i="16"/>
  <c r="C1052" i="16"/>
  <c r="B1052" i="16"/>
  <c r="F1051" i="16"/>
  <c r="C1051" i="16"/>
  <c r="B1051" i="16"/>
  <c r="F1050" i="16"/>
  <c r="C1050" i="16"/>
  <c r="B1050" i="16"/>
  <c r="F1049" i="16"/>
  <c r="C1049" i="16"/>
  <c r="B1049" i="16"/>
  <c r="F1048" i="16"/>
  <c r="C1048" i="16"/>
  <c r="B1048" i="16"/>
  <c r="F1047" i="16"/>
  <c r="C1047" i="16"/>
  <c r="B1047" i="16"/>
  <c r="F1046" i="16"/>
  <c r="C1046" i="16"/>
  <c r="B1046" i="16"/>
  <c r="F1045" i="16"/>
  <c r="C1045" i="16"/>
  <c r="B1045" i="16"/>
  <c r="F1044" i="16"/>
  <c r="C1044" i="16"/>
  <c r="B1044" i="16"/>
  <c r="F1043" i="16"/>
  <c r="C1043" i="16"/>
  <c r="B1043" i="16"/>
  <c r="F1042" i="16"/>
  <c r="C1042" i="16"/>
  <c r="B1042" i="16"/>
  <c r="F1041" i="16"/>
  <c r="C1041" i="16"/>
  <c r="B1041" i="16"/>
  <c r="F1040" i="16"/>
  <c r="C1040" i="16"/>
  <c r="B1040" i="16"/>
  <c r="F1039" i="16"/>
  <c r="C1039" i="16"/>
  <c r="B1039" i="16"/>
  <c r="F1038" i="16"/>
  <c r="C1038" i="16"/>
  <c r="B1038" i="16"/>
  <c r="F1037" i="16"/>
  <c r="C1037" i="16"/>
  <c r="B1037" i="16"/>
  <c r="F1036" i="16"/>
  <c r="C1036" i="16"/>
  <c r="B1036" i="16"/>
  <c r="F1035" i="16"/>
  <c r="C1035" i="16"/>
  <c r="B1035" i="16"/>
  <c r="F1034" i="16"/>
  <c r="C1034" i="16"/>
  <c r="B1034" i="16"/>
  <c r="F1033" i="16"/>
  <c r="C1033" i="16"/>
  <c r="B1033" i="16"/>
  <c r="F1032" i="16"/>
  <c r="C1032" i="16"/>
  <c r="B1032" i="16"/>
  <c r="F1031" i="16"/>
  <c r="C1031" i="16"/>
  <c r="B1031" i="16"/>
  <c r="F1030" i="16"/>
  <c r="C1030" i="16"/>
  <c r="B1030" i="16"/>
  <c r="F1029" i="16"/>
  <c r="C1029" i="16"/>
  <c r="B1029" i="16"/>
  <c r="F1028" i="16"/>
  <c r="C1028" i="16"/>
  <c r="B1028" i="16"/>
  <c r="F1027" i="16"/>
  <c r="C1027" i="16"/>
  <c r="B1027" i="16"/>
  <c r="F1026" i="16"/>
  <c r="C1026" i="16"/>
  <c r="B1026" i="16"/>
  <c r="F1025" i="16"/>
  <c r="C1025" i="16"/>
  <c r="B1025" i="16"/>
  <c r="F1024" i="16"/>
  <c r="C1024" i="16"/>
  <c r="B1024" i="16"/>
  <c r="F1023" i="16"/>
  <c r="C1023" i="16"/>
  <c r="B1023" i="16"/>
  <c r="F1022" i="16"/>
  <c r="C1022" i="16"/>
  <c r="B1022" i="16"/>
  <c r="F1021" i="16"/>
  <c r="C1021" i="16"/>
  <c r="B1021" i="16"/>
  <c r="F1020" i="16"/>
  <c r="C1020" i="16"/>
  <c r="B1020" i="16"/>
  <c r="F1019" i="16"/>
  <c r="C1019" i="16"/>
  <c r="B1019" i="16"/>
  <c r="F1018" i="16"/>
  <c r="C1018" i="16"/>
  <c r="B1018" i="16"/>
  <c r="F1017" i="16"/>
  <c r="C1017" i="16"/>
  <c r="B1017" i="16"/>
  <c r="F1016" i="16"/>
  <c r="C1016" i="16"/>
  <c r="B1016" i="16"/>
  <c r="F1015" i="16"/>
  <c r="C1015" i="16"/>
  <c r="B1015" i="16"/>
  <c r="F1014" i="16"/>
  <c r="C1014" i="16"/>
  <c r="B1014" i="16"/>
  <c r="F1013" i="16"/>
  <c r="C1013" i="16"/>
  <c r="B1013" i="16"/>
  <c r="F1012" i="16"/>
  <c r="C1012" i="16"/>
  <c r="B1012" i="16"/>
  <c r="F1011" i="16"/>
  <c r="C1011" i="16"/>
  <c r="B1011" i="16"/>
  <c r="F1010" i="16"/>
  <c r="C1010" i="16"/>
  <c r="B1010" i="16"/>
  <c r="F1009" i="16"/>
  <c r="C1009" i="16"/>
  <c r="B1009" i="16"/>
  <c r="F1008" i="16"/>
  <c r="C1008" i="16"/>
  <c r="B1008" i="16"/>
  <c r="F1007" i="16"/>
  <c r="C1007" i="16"/>
  <c r="B1007" i="16"/>
  <c r="F1006" i="16"/>
  <c r="C1006" i="16"/>
  <c r="B1006" i="16"/>
  <c r="F1005" i="16"/>
  <c r="C1005" i="16"/>
  <c r="B1005" i="16"/>
  <c r="F1004" i="16"/>
  <c r="C1004" i="16"/>
  <c r="B1004" i="16"/>
  <c r="F1003" i="16"/>
  <c r="C1003" i="16"/>
  <c r="B1003" i="16"/>
  <c r="F1002" i="16"/>
  <c r="C1002" i="16"/>
  <c r="B1002" i="16"/>
  <c r="F1001" i="16"/>
  <c r="C1001" i="16"/>
  <c r="B1001" i="16"/>
  <c r="F1000" i="16"/>
  <c r="C1000" i="16"/>
  <c r="B1000" i="16"/>
  <c r="F999" i="16"/>
  <c r="C999" i="16"/>
  <c r="B999" i="16"/>
  <c r="F998" i="16"/>
  <c r="C998" i="16"/>
  <c r="B998" i="16"/>
  <c r="F997" i="16"/>
  <c r="C997" i="16"/>
  <c r="B997" i="16"/>
  <c r="F996" i="16"/>
  <c r="C996" i="16"/>
  <c r="B996" i="16"/>
  <c r="F995" i="16"/>
  <c r="C995" i="16"/>
  <c r="B995" i="16"/>
  <c r="F994" i="16"/>
  <c r="C994" i="16"/>
  <c r="B994" i="16"/>
  <c r="F993" i="16"/>
  <c r="C993" i="16"/>
  <c r="B993" i="16"/>
  <c r="F992" i="16"/>
  <c r="C992" i="16"/>
  <c r="B992" i="16"/>
  <c r="F991" i="16"/>
  <c r="C991" i="16"/>
  <c r="B991" i="16"/>
  <c r="F990" i="16"/>
  <c r="C990" i="16"/>
  <c r="B990" i="16"/>
  <c r="F989" i="16"/>
  <c r="C989" i="16"/>
  <c r="B989" i="16"/>
  <c r="F988" i="16"/>
  <c r="C988" i="16"/>
  <c r="B988" i="16"/>
  <c r="F987" i="16"/>
  <c r="C987" i="16"/>
  <c r="B987" i="16"/>
  <c r="F986" i="16"/>
  <c r="C986" i="16"/>
  <c r="B986" i="16"/>
  <c r="F985" i="16"/>
  <c r="C985" i="16"/>
  <c r="B985" i="16"/>
  <c r="F984" i="16"/>
  <c r="C984" i="16"/>
  <c r="B984" i="16"/>
  <c r="F983" i="16"/>
  <c r="C983" i="16"/>
  <c r="B983" i="16"/>
  <c r="F982" i="16"/>
  <c r="C982" i="16"/>
  <c r="B982" i="16"/>
  <c r="F981" i="16"/>
  <c r="C981" i="16"/>
  <c r="B981" i="16"/>
  <c r="F980" i="16"/>
  <c r="C980" i="16"/>
  <c r="B980" i="16"/>
  <c r="F979" i="16"/>
  <c r="C979" i="16"/>
  <c r="B979" i="16"/>
  <c r="F978" i="16"/>
  <c r="C978" i="16"/>
  <c r="B978" i="16"/>
  <c r="F977" i="16"/>
  <c r="C977" i="16"/>
  <c r="B977" i="16"/>
  <c r="F976" i="16"/>
  <c r="C976" i="16"/>
  <c r="B976" i="16"/>
  <c r="F975" i="16"/>
  <c r="C975" i="16"/>
  <c r="B975" i="16"/>
  <c r="F974" i="16"/>
  <c r="C974" i="16"/>
  <c r="B974" i="16"/>
  <c r="F973" i="16"/>
  <c r="C973" i="16"/>
  <c r="B973" i="16"/>
  <c r="F972" i="16"/>
  <c r="C972" i="16"/>
  <c r="B972" i="16"/>
  <c r="F971" i="16"/>
  <c r="C971" i="16"/>
  <c r="B971" i="16"/>
  <c r="F970" i="16"/>
  <c r="C970" i="16"/>
  <c r="B970" i="16"/>
  <c r="F969" i="16"/>
  <c r="C969" i="16"/>
  <c r="B969" i="16"/>
  <c r="F968" i="16"/>
  <c r="C968" i="16"/>
  <c r="B968" i="16"/>
  <c r="F967" i="16"/>
  <c r="C967" i="16"/>
  <c r="B967" i="16"/>
  <c r="F966" i="16"/>
  <c r="C966" i="16"/>
  <c r="B966" i="16"/>
  <c r="F965" i="16"/>
  <c r="C965" i="16"/>
  <c r="B965" i="16"/>
  <c r="F964" i="16"/>
  <c r="C964" i="16"/>
  <c r="B964" i="16"/>
  <c r="F963" i="16"/>
  <c r="C963" i="16"/>
  <c r="B963" i="16"/>
  <c r="F962" i="16"/>
  <c r="C962" i="16"/>
  <c r="B962" i="16"/>
  <c r="F961" i="16"/>
  <c r="C961" i="16"/>
  <c r="B961" i="16"/>
  <c r="F960" i="16"/>
  <c r="C960" i="16"/>
  <c r="B960" i="16"/>
  <c r="F959" i="16"/>
  <c r="C959" i="16"/>
  <c r="B959" i="16"/>
  <c r="F958" i="16"/>
  <c r="C958" i="16"/>
  <c r="B958" i="16"/>
  <c r="F957" i="16"/>
  <c r="C957" i="16"/>
  <c r="B957" i="16"/>
  <c r="F956" i="16"/>
  <c r="C956" i="16"/>
  <c r="B956" i="16"/>
  <c r="F955" i="16"/>
  <c r="C955" i="16"/>
  <c r="B955" i="16"/>
  <c r="F954" i="16"/>
  <c r="C954" i="16"/>
  <c r="B954" i="16"/>
  <c r="F953" i="16"/>
  <c r="C953" i="16"/>
  <c r="B953" i="16"/>
  <c r="F952" i="16"/>
  <c r="C952" i="16"/>
  <c r="B952" i="16"/>
  <c r="F951" i="16"/>
  <c r="C951" i="16"/>
  <c r="B951" i="16"/>
  <c r="F950" i="16"/>
  <c r="C950" i="16"/>
  <c r="B950" i="16"/>
  <c r="F949" i="16"/>
  <c r="C949" i="16"/>
  <c r="B949" i="16"/>
  <c r="F948" i="16"/>
  <c r="C948" i="16"/>
  <c r="B948" i="16"/>
  <c r="F947" i="16"/>
  <c r="C947" i="16"/>
  <c r="B947" i="16"/>
  <c r="F946" i="16"/>
  <c r="C946" i="16"/>
  <c r="B946" i="16"/>
  <c r="F945" i="16"/>
  <c r="C945" i="16"/>
  <c r="B945" i="16"/>
  <c r="F944" i="16"/>
  <c r="C944" i="16"/>
  <c r="B944" i="16"/>
  <c r="F943" i="16"/>
  <c r="C943" i="16"/>
  <c r="B943" i="16"/>
  <c r="F942" i="16"/>
  <c r="C942" i="16"/>
  <c r="B942" i="16"/>
  <c r="F941" i="16"/>
  <c r="C941" i="16"/>
  <c r="B941" i="16"/>
  <c r="F940" i="16"/>
  <c r="C940" i="16"/>
  <c r="B940" i="16"/>
  <c r="F939" i="16"/>
  <c r="C939" i="16"/>
  <c r="B939" i="16"/>
  <c r="F938" i="16"/>
  <c r="C938" i="16"/>
  <c r="B938" i="16"/>
  <c r="F937" i="16"/>
  <c r="C937" i="16"/>
  <c r="B937" i="16"/>
  <c r="F936" i="16"/>
  <c r="C936" i="16"/>
  <c r="B936" i="16"/>
  <c r="F935" i="16"/>
  <c r="C935" i="16"/>
  <c r="B935" i="16"/>
  <c r="F934" i="16"/>
  <c r="C934" i="16"/>
  <c r="B934" i="16"/>
  <c r="F933" i="16"/>
  <c r="C933" i="16"/>
  <c r="B933" i="16"/>
  <c r="F932" i="16"/>
  <c r="C932" i="16"/>
  <c r="B932" i="16"/>
  <c r="F931" i="16"/>
  <c r="C931" i="16"/>
  <c r="B931" i="16"/>
  <c r="F930" i="16"/>
  <c r="C930" i="16"/>
  <c r="B930" i="16"/>
  <c r="F929" i="16"/>
  <c r="C929" i="16"/>
  <c r="B929" i="16"/>
  <c r="F928" i="16"/>
  <c r="C928" i="16"/>
  <c r="B928" i="16"/>
  <c r="F927" i="16"/>
  <c r="C927" i="16"/>
  <c r="B927" i="16"/>
  <c r="F926" i="16"/>
  <c r="C926" i="16"/>
  <c r="B926" i="16"/>
  <c r="F925" i="16"/>
  <c r="C925" i="16"/>
  <c r="B925" i="16"/>
  <c r="F924" i="16"/>
  <c r="C924" i="16"/>
  <c r="B924" i="16"/>
  <c r="F923" i="16"/>
  <c r="C923" i="16"/>
  <c r="B923" i="16"/>
  <c r="F922" i="16"/>
  <c r="C922" i="16"/>
  <c r="B922" i="16"/>
  <c r="F921" i="16"/>
  <c r="C921" i="16"/>
  <c r="B921" i="16"/>
  <c r="F920" i="16"/>
  <c r="C920" i="16"/>
  <c r="B920" i="16"/>
  <c r="F919" i="16"/>
  <c r="C919" i="16"/>
  <c r="B919" i="16"/>
  <c r="F918" i="16"/>
  <c r="C918" i="16"/>
  <c r="B918" i="16"/>
  <c r="F917" i="16"/>
  <c r="C917" i="16"/>
  <c r="B917" i="16"/>
  <c r="F916" i="16"/>
  <c r="C916" i="16"/>
  <c r="B916" i="16"/>
  <c r="F915" i="16"/>
  <c r="C915" i="16"/>
  <c r="B915" i="16"/>
  <c r="F914" i="16"/>
  <c r="C914" i="16"/>
  <c r="B914" i="16"/>
  <c r="F913" i="16"/>
  <c r="C913" i="16"/>
  <c r="B913" i="16"/>
  <c r="F912" i="16"/>
  <c r="C912" i="16"/>
  <c r="B912" i="16"/>
  <c r="F911" i="16"/>
  <c r="C911" i="16"/>
  <c r="B911" i="16"/>
  <c r="F910" i="16"/>
  <c r="C910" i="16"/>
  <c r="B910" i="16"/>
  <c r="F909" i="16"/>
  <c r="C909" i="16"/>
  <c r="B909" i="16"/>
  <c r="F908" i="16"/>
  <c r="C908" i="16"/>
  <c r="B908" i="16"/>
  <c r="F907" i="16"/>
  <c r="C907" i="16"/>
  <c r="B907" i="16"/>
  <c r="F906" i="16"/>
  <c r="C906" i="16"/>
  <c r="B906" i="16"/>
  <c r="F905" i="16"/>
  <c r="C905" i="16"/>
  <c r="B905" i="16"/>
  <c r="F904" i="16"/>
  <c r="C904" i="16"/>
  <c r="B904" i="16"/>
  <c r="F903" i="16"/>
  <c r="C903" i="16"/>
  <c r="B903" i="16"/>
  <c r="F902" i="16"/>
  <c r="C902" i="16"/>
  <c r="B902" i="16"/>
  <c r="F901" i="16"/>
  <c r="C901" i="16"/>
  <c r="B901" i="16"/>
  <c r="F900" i="16"/>
  <c r="C900" i="16"/>
  <c r="B900" i="16"/>
  <c r="F899" i="16"/>
  <c r="C899" i="16"/>
  <c r="B899" i="16"/>
  <c r="F898" i="16"/>
  <c r="C898" i="16"/>
  <c r="B898" i="16"/>
  <c r="F897" i="16"/>
  <c r="C897" i="16"/>
  <c r="B897" i="16"/>
  <c r="F896" i="16"/>
  <c r="C896" i="16"/>
  <c r="B896" i="16"/>
  <c r="F895" i="16"/>
  <c r="C895" i="16"/>
  <c r="B895" i="16"/>
  <c r="F894" i="16"/>
  <c r="C894" i="16"/>
  <c r="B894" i="16"/>
  <c r="F893" i="16"/>
  <c r="C893" i="16"/>
  <c r="B893" i="16"/>
  <c r="F892" i="16"/>
  <c r="C892" i="16"/>
  <c r="B892" i="16"/>
  <c r="F891" i="16"/>
  <c r="C891" i="16"/>
  <c r="B891" i="16"/>
  <c r="F890" i="16"/>
  <c r="C890" i="16"/>
  <c r="B890" i="16"/>
  <c r="F889" i="16"/>
  <c r="C889" i="16"/>
  <c r="B889" i="16"/>
  <c r="F888" i="16"/>
  <c r="C888" i="16"/>
  <c r="B888" i="16"/>
  <c r="F887" i="16"/>
  <c r="C887" i="16"/>
  <c r="B887" i="16"/>
  <c r="F886" i="16"/>
  <c r="C886" i="16"/>
  <c r="B886" i="16"/>
  <c r="F885" i="16"/>
  <c r="C885" i="16"/>
  <c r="B885" i="16"/>
  <c r="F884" i="16"/>
  <c r="C884" i="16"/>
  <c r="B884" i="16"/>
  <c r="F883" i="16"/>
  <c r="C883" i="16"/>
  <c r="B883" i="16"/>
  <c r="F882" i="16"/>
  <c r="C882" i="16"/>
  <c r="B882" i="16"/>
  <c r="F881" i="16"/>
  <c r="C881" i="16"/>
  <c r="B881" i="16"/>
  <c r="F880" i="16"/>
  <c r="C880" i="16"/>
  <c r="B880" i="16"/>
  <c r="F879" i="16"/>
  <c r="C879" i="16"/>
  <c r="B879" i="16"/>
  <c r="F878" i="16"/>
  <c r="C878" i="16"/>
  <c r="B878" i="16"/>
  <c r="F877" i="16"/>
  <c r="C877" i="16"/>
  <c r="B877" i="16"/>
  <c r="F876" i="16"/>
  <c r="C876" i="16"/>
  <c r="B876" i="16"/>
  <c r="F875" i="16"/>
  <c r="C875" i="16"/>
  <c r="B875" i="16"/>
  <c r="F874" i="16"/>
  <c r="C874" i="16"/>
  <c r="B874" i="16"/>
  <c r="F873" i="16"/>
  <c r="C873" i="16"/>
  <c r="B873" i="16"/>
  <c r="F872" i="16"/>
  <c r="C872" i="16"/>
  <c r="B872" i="16"/>
  <c r="F871" i="16"/>
  <c r="C871" i="16"/>
  <c r="B871" i="16"/>
  <c r="F870" i="16"/>
  <c r="C870" i="16"/>
  <c r="B870" i="16"/>
  <c r="F869" i="16"/>
  <c r="C869" i="16"/>
  <c r="B869" i="16"/>
  <c r="F868" i="16"/>
  <c r="C868" i="16"/>
  <c r="B868" i="16"/>
  <c r="F867" i="16"/>
  <c r="C867" i="16"/>
  <c r="B867" i="16"/>
  <c r="F866" i="16"/>
  <c r="C866" i="16"/>
  <c r="B866" i="16"/>
  <c r="F865" i="16"/>
  <c r="C865" i="16"/>
  <c r="B865" i="16"/>
  <c r="F864" i="16"/>
  <c r="C864" i="16"/>
  <c r="B864" i="16"/>
  <c r="F863" i="16"/>
  <c r="C863" i="16"/>
  <c r="B863" i="16"/>
  <c r="F862" i="16"/>
  <c r="C862" i="16"/>
  <c r="B862" i="16"/>
  <c r="F861" i="16"/>
  <c r="C861" i="16"/>
  <c r="B861" i="16"/>
  <c r="F860" i="16"/>
  <c r="C860" i="16"/>
  <c r="B860" i="16"/>
  <c r="F859" i="16"/>
  <c r="C859" i="16"/>
  <c r="B859" i="16"/>
  <c r="F858" i="16"/>
  <c r="C858" i="16"/>
  <c r="B858" i="16"/>
  <c r="F857" i="16"/>
  <c r="C857" i="16"/>
  <c r="B857" i="16"/>
  <c r="F856" i="16"/>
  <c r="C856" i="16"/>
  <c r="B856" i="16"/>
  <c r="F855" i="16"/>
  <c r="C855" i="16"/>
  <c r="B855" i="16"/>
  <c r="F854" i="16"/>
  <c r="C854" i="16"/>
  <c r="B854" i="16"/>
  <c r="F853" i="16"/>
  <c r="C853" i="16"/>
  <c r="B853" i="16"/>
  <c r="F852" i="16"/>
  <c r="C852" i="16"/>
  <c r="B852" i="16"/>
  <c r="F851" i="16"/>
  <c r="C851" i="16"/>
  <c r="B851" i="16"/>
  <c r="F850" i="16"/>
  <c r="C850" i="16"/>
  <c r="B850" i="16"/>
  <c r="F849" i="16"/>
  <c r="C849" i="16"/>
  <c r="B849" i="16"/>
  <c r="F848" i="16"/>
  <c r="C848" i="16"/>
  <c r="B848" i="16"/>
  <c r="F847" i="16"/>
  <c r="C847" i="16"/>
  <c r="B847" i="16"/>
  <c r="F846" i="16"/>
  <c r="C846" i="16"/>
  <c r="B846" i="16"/>
  <c r="F845" i="16"/>
  <c r="C845" i="16"/>
  <c r="B845" i="16"/>
  <c r="F844" i="16"/>
  <c r="C844" i="16"/>
  <c r="B844" i="16"/>
  <c r="F843" i="16"/>
  <c r="C843" i="16"/>
  <c r="B843" i="16"/>
  <c r="F842" i="16"/>
  <c r="C842" i="16"/>
  <c r="B842" i="16"/>
  <c r="F841" i="16"/>
  <c r="C841" i="16"/>
  <c r="B841" i="16"/>
  <c r="F840" i="16"/>
  <c r="C840" i="16"/>
  <c r="B840" i="16"/>
  <c r="F839" i="16"/>
  <c r="C839" i="16"/>
  <c r="B839" i="16"/>
  <c r="F838" i="16"/>
  <c r="C838" i="16"/>
  <c r="B838" i="16"/>
  <c r="F837" i="16"/>
  <c r="C837" i="16"/>
  <c r="B837" i="16"/>
  <c r="F836" i="16"/>
  <c r="C836" i="16"/>
  <c r="B836" i="16"/>
  <c r="F835" i="16"/>
  <c r="C835" i="16"/>
  <c r="B835" i="16"/>
  <c r="F834" i="16"/>
  <c r="C834" i="16"/>
  <c r="B834" i="16"/>
  <c r="F833" i="16"/>
  <c r="C833" i="16"/>
  <c r="B833" i="16"/>
  <c r="F832" i="16"/>
  <c r="C832" i="16"/>
  <c r="B832" i="16"/>
  <c r="F831" i="16"/>
  <c r="C831" i="16"/>
  <c r="B831" i="16"/>
  <c r="F830" i="16"/>
  <c r="C830" i="16"/>
  <c r="B830" i="16"/>
  <c r="F829" i="16"/>
  <c r="C829" i="16"/>
  <c r="B829" i="16"/>
  <c r="F828" i="16"/>
  <c r="C828" i="16"/>
  <c r="B828" i="16"/>
  <c r="F827" i="16"/>
  <c r="C827" i="16"/>
  <c r="B827" i="16"/>
  <c r="F826" i="16"/>
  <c r="C826" i="16"/>
  <c r="B826" i="16"/>
  <c r="F825" i="16"/>
  <c r="C825" i="16"/>
  <c r="B825" i="16"/>
  <c r="F824" i="16"/>
  <c r="C824" i="16"/>
  <c r="B824" i="16"/>
  <c r="F823" i="16"/>
  <c r="C823" i="16"/>
  <c r="B823" i="16"/>
  <c r="F822" i="16"/>
  <c r="C822" i="16"/>
  <c r="B822" i="16"/>
  <c r="F821" i="16"/>
  <c r="C821" i="16"/>
  <c r="B821" i="16"/>
  <c r="F820" i="16"/>
  <c r="C820" i="16"/>
  <c r="B820" i="16"/>
  <c r="F819" i="16"/>
  <c r="C819" i="16"/>
  <c r="B819" i="16"/>
  <c r="F818" i="16"/>
  <c r="C818" i="16"/>
  <c r="B818" i="16"/>
  <c r="F817" i="16"/>
  <c r="C817" i="16"/>
  <c r="B817" i="16"/>
  <c r="F816" i="16"/>
  <c r="C816" i="16"/>
  <c r="B816" i="16"/>
  <c r="F815" i="16"/>
  <c r="C815" i="16"/>
  <c r="B815" i="16"/>
  <c r="F814" i="16"/>
  <c r="C814" i="16"/>
  <c r="B814" i="16"/>
  <c r="F813" i="16"/>
  <c r="C813" i="16"/>
  <c r="B813" i="16"/>
  <c r="F812" i="16"/>
  <c r="C812" i="16"/>
  <c r="B812" i="16"/>
  <c r="F811" i="16"/>
  <c r="C811" i="16"/>
  <c r="B811" i="16"/>
  <c r="F810" i="16"/>
  <c r="C810" i="16"/>
  <c r="B810" i="16"/>
  <c r="F809" i="16"/>
  <c r="C809" i="16"/>
  <c r="B809" i="16"/>
  <c r="F808" i="16"/>
  <c r="C808" i="16"/>
  <c r="B808" i="16"/>
  <c r="F807" i="16"/>
  <c r="C807" i="16"/>
  <c r="B807" i="16"/>
  <c r="F806" i="16"/>
  <c r="C806" i="16"/>
  <c r="B806" i="16"/>
  <c r="F805" i="16"/>
  <c r="C805" i="16"/>
  <c r="B805" i="16"/>
  <c r="F804" i="16"/>
  <c r="C804" i="16"/>
  <c r="B804" i="16"/>
  <c r="F803" i="16"/>
  <c r="C803" i="16"/>
  <c r="B803" i="16"/>
  <c r="F802" i="16"/>
  <c r="C802" i="16"/>
  <c r="B802" i="16"/>
  <c r="F801" i="16"/>
  <c r="C801" i="16"/>
  <c r="B801" i="16"/>
  <c r="F800" i="16"/>
  <c r="C800" i="16"/>
  <c r="B800" i="16"/>
  <c r="F799" i="16"/>
  <c r="C799" i="16"/>
  <c r="B799" i="16"/>
  <c r="F798" i="16"/>
  <c r="C798" i="16"/>
  <c r="B798" i="16"/>
  <c r="F797" i="16"/>
  <c r="C797" i="16"/>
  <c r="B797" i="16"/>
  <c r="F796" i="16"/>
  <c r="C796" i="16"/>
  <c r="B796" i="16"/>
  <c r="F795" i="16"/>
  <c r="C795" i="16"/>
  <c r="B795" i="16"/>
  <c r="F794" i="16"/>
  <c r="C794" i="16"/>
  <c r="B794" i="16"/>
  <c r="F793" i="16"/>
  <c r="C793" i="16"/>
  <c r="B793" i="16"/>
  <c r="F792" i="16"/>
  <c r="C792" i="16"/>
  <c r="B792" i="16"/>
  <c r="F791" i="16"/>
  <c r="C791" i="16"/>
  <c r="B791" i="16"/>
  <c r="F790" i="16"/>
  <c r="C790" i="16"/>
  <c r="B790" i="16"/>
  <c r="F789" i="16"/>
  <c r="C789" i="16"/>
  <c r="B789" i="16"/>
  <c r="F788" i="16"/>
  <c r="C788" i="16"/>
  <c r="B788" i="16"/>
  <c r="F787" i="16"/>
  <c r="C787" i="16"/>
  <c r="B787" i="16"/>
  <c r="F786" i="16"/>
  <c r="C786" i="16"/>
  <c r="B786" i="16"/>
  <c r="F785" i="16"/>
  <c r="C785" i="16"/>
  <c r="B785" i="16"/>
  <c r="F784" i="16"/>
  <c r="C784" i="16"/>
  <c r="B784" i="16"/>
  <c r="F783" i="16"/>
  <c r="C783" i="16"/>
  <c r="B783" i="16"/>
  <c r="F782" i="16"/>
  <c r="C782" i="16"/>
  <c r="B782" i="16"/>
  <c r="F781" i="16"/>
  <c r="C781" i="16"/>
  <c r="B781" i="16"/>
  <c r="F780" i="16"/>
  <c r="C780" i="16"/>
  <c r="B780" i="16"/>
  <c r="F779" i="16"/>
  <c r="C779" i="16"/>
  <c r="B779" i="16"/>
  <c r="F778" i="16"/>
  <c r="C778" i="16"/>
  <c r="B778" i="16"/>
  <c r="F777" i="16"/>
  <c r="C777" i="16"/>
  <c r="B777" i="16"/>
  <c r="F776" i="16"/>
  <c r="C776" i="16"/>
  <c r="B776" i="16"/>
  <c r="F775" i="16"/>
  <c r="C775" i="16"/>
  <c r="B775" i="16"/>
  <c r="F774" i="16"/>
  <c r="C774" i="16"/>
  <c r="B774" i="16"/>
  <c r="F773" i="16"/>
  <c r="C773" i="16"/>
  <c r="B773" i="16"/>
  <c r="F772" i="16"/>
  <c r="C772" i="16"/>
  <c r="B772" i="16"/>
  <c r="F771" i="16"/>
  <c r="C771" i="16"/>
  <c r="B771" i="16"/>
  <c r="F770" i="16"/>
  <c r="C770" i="16"/>
  <c r="B770" i="16"/>
  <c r="F769" i="16"/>
  <c r="C769" i="16"/>
  <c r="B769" i="16"/>
  <c r="F768" i="16"/>
  <c r="C768" i="16"/>
  <c r="B768" i="16"/>
  <c r="F767" i="16"/>
  <c r="C767" i="16"/>
  <c r="B767" i="16"/>
  <c r="F766" i="16"/>
  <c r="C766" i="16"/>
  <c r="B766" i="16"/>
  <c r="F765" i="16"/>
  <c r="C765" i="16"/>
  <c r="B765" i="16"/>
  <c r="F764" i="16"/>
  <c r="C764" i="16"/>
  <c r="B764" i="16"/>
  <c r="F763" i="16"/>
  <c r="C763" i="16"/>
  <c r="B763" i="16"/>
  <c r="F762" i="16"/>
  <c r="C762" i="16"/>
  <c r="B762" i="16"/>
  <c r="F761" i="16"/>
  <c r="C761" i="16"/>
  <c r="B761" i="16"/>
  <c r="F760" i="16"/>
  <c r="C760" i="16"/>
  <c r="B760" i="16"/>
  <c r="F759" i="16"/>
  <c r="C759" i="16"/>
  <c r="B759" i="16"/>
  <c r="F758" i="16"/>
  <c r="C758" i="16"/>
  <c r="B758" i="16"/>
  <c r="F757" i="16"/>
  <c r="C757" i="16"/>
  <c r="B757" i="16"/>
  <c r="F756" i="16"/>
  <c r="C756" i="16"/>
  <c r="B756" i="16"/>
  <c r="F755" i="16"/>
  <c r="C755" i="16"/>
  <c r="B755" i="16"/>
  <c r="F754" i="16"/>
  <c r="C754" i="16"/>
  <c r="B754" i="16"/>
  <c r="F753" i="16"/>
  <c r="C753" i="16"/>
  <c r="B753" i="16"/>
  <c r="F752" i="16"/>
  <c r="C752" i="16"/>
  <c r="B752" i="16"/>
  <c r="F751" i="16"/>
  <c r="C751" i="16"/>
  <c r="B751" i="16"/>
  <c r="F750" i="16"/>
  <c r="C750" i="16"/>
  <c r="B750" i="16"/>
  <c r="F749" i="16"/>
  <c r="C749" i="16"/>
  <c r="B749" i="16"/>
  <c r="F748" i="16"/>
  <c r="C748" i="16"/>
  <c r="B748" i="16"/>
  <c r="F747" i="16"/>
  <c r="C747" i="16"/>
  <c r="B747" i="16"/>
  <c r="F746" i="16"/>
  <c r="C746" i="16"/>
  <c r="B746" i="16"/>
  <c r="F745" i="16"/>
  <c r="C745" i="16"/>
  <c r="B745" i="16"/>
  <c r="F744" i="16"/>
  <c r="C744" i="16"/>
  <c r="B744" i="16"/>
  <c r="F743" i="16"/>
  <c r="C743" i="16"/>
  <c r="B743" i="16"/>
  <c r="F742" i="16"/>
  <c r="C742" i="16"/>
  <c r="B742" i="16"/>
  <c r="F741" i="16"/>
  <c r="C741" i="16"/>
  <c r="B741" i="16"/>
  <c r="F740" i="16"/>
  <c r="C740" i="16"/>
  <c r="B740" i="16"/>
  <c r="F739" i="16"/>
  <c r="C739" i="16"/>
  <c r="B739" i="16"/>
  <c r="F738" i="16"/>
  <c r="C738" i="16"/>
  <c r="B738" i="16"/>
  <c r="F737" i="16"/>
  <c r="C737" i="16"/>
  <c r="B737" i="16"/>
  <c r="F736" i="16"/>
  <c r="C736" i="16"/>
  <c r="B736" i="16"/>
  <c r="F735" i="16"/>
  <c r="C735" i="16"/>
  <c r="B735" i="16"/>
  <c r="F734" i="16"/>
  <c r="C734" i="16"/>
  <c r="B734" i="16"/>
  <c r="F733" i="16"/>
  <c r="C733" i="16"/>
  <c r="B733" i="16"/>
  <c r="F732" i="16"/>
  <c r="C732" i="16"/>
  <c r="B732" i="16"/>
  <c r="F731" i="16"/>
  <c r="C731" i="16"/>
  <c r="B731" i="16"/>
  <c r="F730" i="16"/>
  <c r="C730" i="16"/>
  <c r="B730" i="16"/>
  <c r="F729" i="16"/>
  <c r="C729" i="16"/>
  <c r="B729" i="16"/>
  <c r="F728" i="16"/>
  <c r="C728" i="16"/>
  <c r="B728" i="16"/>
  <c r="F727" i="16"/>
  <c r="C727" i="16"/>
  <c r="B727" i="16"/>
  <c r="F726" i="16"/>
  <c r="C726" i="16"/>
  <c r="B726" i="16"/>
  <c r="F725" i="16"/>
  <c r="C725" i="16"/>
  <c r="B725" i="16"/>
  <c r="F724" i="16"/>
  <c r="C724" i="16"/>
  <c r="B724" i="16"/>
  <c r="F723" i="16"/>
  <c r="C723" i="16"/>
  <c r="B723" i="16"/>
  <c r="F722" i="16"/>
  <c r="C722" i="16"/>
  <c r="B722" i="16"/>
  <c r="F721" i="16"/>
  <c r="C721" i="16"/>
  <c r="B721" i="16"/>
  <c r="F720" i="16"/>
  <c r="C720" i="16"/>
  <c r="B720" i="16"/>
  <c r="F719" i="16"/>
  <c r="C719" i="16"/>
  <c r="B719" i="16"/>
  <c r="F718" i="16"/>
  <c r="C718" i="16"/>
  <c r="B718" i="16"/>
  <c r="F717" i="16"/>
  <c r="C717" i="16"/>
  <c r="B717" i="16"/>
  <c r="F716" i="16"/>
  <c r="C716" i="16"/>
  <c r="B716" i="16"/>
  <c r="F715" i="16"/>
  <c r="C715" i="16"/>
  <c r="B715" i="16"/>
  <c r="F714" i="16"/>
  <c r="C714" i="16"/>
  <c r="B714" i="16"/>
  <c r="F713" i="16"/>
  <c r="C713" i="16"/>
  <c r="B713" i="16"/>
  <c r="F712" i="16"/>
  <c r="C712" i="16"/>
  <c r="B712" i="16"/>
  <c r="F711" i="16"/>
  <c r="C711" i="16"/>
  <c r="B711" i="16"/>
  <c r="F710" i="16"/>
  <c r="C710" i="16"/>
  <c r="B710" i="16"/>
  <c r="F709" i="16"/>
  <c r="C709" i="16"/>
  <c r="B709" i="16"/>
  <c r="F708" i="16"/>
  <c r="C708" i="16"/>
  <c r="B708" i="16"/>
  <c r="F707" i="16"/>
  <c r="C707" i="16"/>
  <c r="B707" i="16"/>
  <c r="F706" i="16"/>
  <c r="C706" i="16"/>
  <c r="B706" i="16"/>
  <c r="F705" i="16"/>
  <c r="C705" i="16"/>
  <c r="B705" i="16"/>
  <c r="F704" i="16"/>
  <c r="C704" i="16"/>
  <c r="B704" i="16"/>
  <c r="F703" i="16"/>
  <c r="C703" i="16"/>
  <c r="B703" i="16"/>
  <c r="F702" i="16"/>
  <c r="C702" i="16"/>
  <c r="B702" i="16"/>
  <c r="F701" i="16"/>
  <c r="C701" i="16"/>
  <c r="B701" i="16"/>
  <c r="F700" i="16"/>
  <c r="C700" i="16"/>
  <c r="B700" i="16"/>
  <c r="F699" i="16"/>
  <c r="C699" i="16"/>
  <c r="B699" i="16"/>
  <c r="F698" i="16"/>
  <c r="C698" i="16"/>
  <c r="B698" i="16"/>
  <c r="F697" i="16"/>
  <c r="C697" i="16"/>
  <c r="B697" i="16"/>
  <c r="F696" i="16"/>
  <c r="C696" i="16"/>
  <c r="B696" i="16"/>
  <c r="F695" i="16"/>
  <c r="C695" i="16"/>
  <c r="B695" i="16"/>
  <c r="F694" i="16"/>
  <c r="C694" i="16"/>
  <c r="B694" i="16"/>
  <c r="F693" i="16"/>
  <c r="C693" i="16"/>
  <c r="B693" i="16"/>
  <c r="F692" i="16"/>
  <c r="C692" i="16"/>
  <c r="B692" i="16"/>
  <c r="F691" i="16"/>
  <c r="C691" i="16"/>
  <c r="B691" i="16"/>
  <c r="F690" i="16"/>
  <c r="C690" i="16"/>
  <c r="B690" i="16"/>
  <c r="F689" i="16"/>
  <c r="C689" i="16"/>
  <c r="B689" i="16"/>
  <c r="F688" i="16"/>
  <c r="C688" i="16"/>
  <c r="B688" i="16"/>
  <c r="F687" i="16"/>
  <c r="C687" i="16"/>
  <c r="B687" i="16"/>
  <c r="F686" i="16"/>
  <c r="C686" i="16"/>
  <c r="B686" i="16"/>
  <c r="F685" i="16"/>
  <c r="C685" i="16"/>
  <c r="B685" i="16"/>
  <c r="F684" i="16"/>
  <c r="C684" i="16"/>
  <c r="B684" i="16"/>
  <c r="F683" i="16"/>
  <c r="C683" i="16"/>
  <c r="B683" i="16"/>
  <c r="F682" i="16"/>
  <c r="C682" i="16"/>
  <c r="B682" i="16"/>
  <c r="F681" i="16"/>
  <c r="C681" i="16"/>
  <c r="B681" i="16"/>
  <c r="F680" i="16"/>
  <c r="C680" i="16"/>
  <c r="B680" i="16"/>
  <c r="F679" i="16"/>
  <c r="C679" i="16"/>
  <c r="B679" i="16"/>
  <c r="F678" i="16"/>
  <c r="C678" i="16"/>
  <c r="B678" i="16"/>
  <c r="F677" i="16"/>
  <c r="C677" i="16"/>
  <c r="B677" i="16"/>
  <c r="F676" i="16"/>
  <c r="C676" i="16"/>
  <c r="B676" i="16"/>
  <c r="F675" i="16"/>
  <c r="C675" i="16"/>
  <c r="B675" i="16"/>
  <c r="F674" i="16"/>
  <c r="C674" i="16"/>
  <c r="B674" i="16"/>
  <c r="F673" i="16"/>
  <c r="C673" i="16"/>
  <c r="B673" i="16"/>
  <c r="F672" i="16"/>
  <c r="C672" i="16"/>
  <c r="B672" i="16"/>
  <c r="F671" i="16"/>
  <c r="C671" i="16"/>
  <c r="B671" i="16"/>
  <c r="F670" i="16"/>
  <c r="C670" i="16"/>
  <c r="B670" i="16"/>
  <c r="F669" i="16"/>
  <c r="C669" i="16"/>
  <c r="B669" i="16"/>
  <c r="F668" i="16"/>
  <c r="C668" i="16"/>
  <c r="B668" i="16"/>
  <c r="F667" i="16"/>
  <c r="C667" i="16"/>
  <c r="B667" i="16"/>
  <c r="F666" i="16"/>
  <c r="C666" i="16"/>
  <c r="B666" i="16"/>
  <c r="F665" i="16"/>
  <c r="C665" i="16"/>
  <c r="B665" i="16"/>
  <c r="F664" i="16"/>
  <c r="C664" i="16"/>
  <c r="B664" i="16"/>
  <c r="F663" i="16"/>
  <c r="C663" i="16"/>
  <c r="B663" i="16"/>
  <c r="F662" i="16"/>
  <c r="C662" i="16"/>
  <c r="B662" i="16"/>
  <c r="F661" i="16"/>
  <c r="C661" i="16"/>
  <c r="B661" i="16"/>
  <c r="F660" i="16"/>
  <c r="C660" i="16"/>
  <c r="B660" i="16"/>
  <c r="F659" i="16"/>
  <c r="C659" i="16"/>
  <c r="B659" i="16"/>
  <c r="F658" i="16"/>
  <c r="C658" i="16"/>
  <c r="B658" i="16"/>
  <c r="F657" i="16"/>
  <c r="C657" i="16"/>
  <c r="B657" i="16"/>
  <c r="F656" i="16"/>
  <c r="C656" i="16"/>
  <c r="B656" i="16"/>
  <c r="F655" i="16"/>
  <c r="C655" i="16"/>
  <c r="B655" i="16"/>
  <c r="F654" i="16"/>
  <c r="C654" i="16"/>
  <c r="B654" i="16"/>
  <c r="F653" i="16"/>
  <c r="C653" i="16"/>
  <c r="B653" i="16"/>
  <c r="F652" i="16"/>
  <c r="C652" i="16"/>
  <c r="B652" i="16"/>
  <c r="F651" i="16"/>
  <c r="C651" i="16"/>
  <c r="B651" i="16"/>
  <c r="F650" i="16"/>
  <c r="C650" i="16"/>
  <c r="B650" i="16"/>
  <c r="F649" i="16"/>
  <c r="C649" i="16"/>
  <c r="B649" i="16"/>
  <c r="F648" i="16"/>
  <c r="C648" i="16"/>
  <c r="B648" i="16"/>
  <c r="F647" i="16"/>
  <c r="C647" i="16"/>
  <c r="B647" i="16"/>
  <c r="F646" i="16"/>
  <c r="C646" i="16"/>
  <c r="B646" i="16"/>
  <c r="F645" i="16"/>
  <c r="C645" i="16"/>
  <c r="B645" i="16"/>
  <c r="F644" i="16"/>
  <c r="C644" i="16"/>
  <c r="B644" i="16"/>
  <c r="F643" i="16"/>
  <c r="C643" i="16"/>
  <c r="B643" i="16"/>
  <c r="F642" i="16"/>
  <c r="C642" i="16"/>
  <c r="B642" i="16"/>
  <c r="F641" i="16"/>
  <c r="C641" i="16"/>
  <c r="B641" i="16"/>
  <c r="F640" i="16"/>
  <c r="C640" i="16"/>
  <c r="B640" i="16"/>
  <c r="F639" i="16"/>
  <c r="C639" i="16"/>
  <c r="B639" i="16"/>
  <c r="F638" i="16"/>
  <c r="C638" i="16"/>
  <c r="B638" i="16"/>
  <c r="F637" i="16"/>
  <c r="C637" i="16"/>
  <c r="B637" i="16"/>
  <c r="F636" i="16"/>
  <c r="C636" i="16"/>
  <c r="B636" i="16"/>
  <c r="F635" i="16"/>
  <c r="C635" i="16"/>
  <c r="B635" i="16"/>
  <c r="F634" i="16"/>
  <c r="C634" i="16"/>
  <c r="B634" i="16"/>
  <c r="F633" i="16"/>
  <c r="C633" i="16"/>
  <c r="B633" i="16"/>
  <c r="F632" i="16"/>
  <c r="C632" i="16"/>
  <c r="B632" i="16"/>
  <c r="F631" i="16"/>
  <c r="C631" i="16"/>
  <c r="B631" i="16"/>
  <c r="F630" i="16"/>
  <c r="C630" i="16"/>
  <c r="B630" i="16"/>
  <c r="F629" i="16"/>
  <c r="C629" i="16"/>
  <c r="B629" i="16"/>
  <c r="F628" i="16"/>
  <c r="C628" i="16"/>
  <c r="B628" i="16"/>
  <c r="F627" i="16"/>
  <c r="C627" i="16"/>
  <c r="B627" i="16"/>
  <c r="F626" i="16"/>
  <c r="C626" i="16"/>
  <c r="B626" i="16"/>
  <c r="F625" i="16"/>
  <c r="C625" i="16"/>
  <c r="B625" i="16"/>
  <c r="F624" i="16"/>
  <c r="C624" i="16"/>
  <c r="B624" i="16"/>
  <c r="F623" i="16"/>
  <c r="C623" i="16"/>
  <c r="B623" i="16"/>
  <c r="F622" i="16"/>
  <c r="C622" i="16"/>
  <c r="B622" i="16"/>
  <c r="F621" i="16"/>
  <c r="C621" i="16"/>
  <c r="B621" i="16"/>
  <c r="F620" i="16"/>
  <c r="C620" i="16"/>
  <c r="B620" i="16"/>
  <c r="F619" i="16"/>
  <c r="C619" i="16"/>
  <c r="B619" i="16"/>
  <c r="F618" i="16"/>
  <c r="C618" i="16"/>
  <c r="B618" i="16"/>
  <c r="F617" i="16"/>
  <c r="C617" i="16"/>
  <c r="B617" i="16"/>
  <c r="F616" i="16"/>
  <c r="C616" i="16"/>
  <c r="B616" i="16"/>
  <c r="F615" i="16"/>
  <c r="C615" i="16"/>
  <c r="B615" i="16"/>
  <c r="F614" i="16"/>
  <c r="C614" i="16"/>
  <c r="B614" i="16"/>
  <c r="F613" i="16"/>
  <c r="C613" i="16"/>
  <c r="B613" i="16"/>
  <c r="F612" i="16"/>
  <c r="C612" i="16"/>
  <c r="B612" i="16"/>
  <c r="F611" i="16"/>
  <c r="C611" i="16"/>
  <c r="B611" i="16"/>
  <c r="F610" i="16"/>
  <c r="C610" i="16"/>
  <c r="B610" i="16"/>
  <c r="F609" i="16"/>
  <c r="C609" i="16"/>
  <c r="B609" i="16"/>
  <c r="F608" i="16"/>
  <c r="C608" i="16"/>
  <c r="B608" i="16"/>
  <c r="F607" i="16"/>
  <c r="C607" i="16"/>
  <c r="B607" i="16"/>
  <c r="F606" i="16"/>
  <c r="C606" i="16"/>
  <c r="B606" i="16"/>
  <c r="F605" i="16"/>
  <c r="C605" i="16"/>
  <c r="B605" i="16"/>
  <c r="F604" i="16"/>
  <c r="C604" i="16"/>
  <c r="B604" i="16"/>
  <c r="F603" i="16"/>
  <c r="C603" i="16"/>
  <c r="B603" i="16"/>
  <c r="F602" i="16"/>
  <c r="C602" i="16"/>
  <c r="B602" i="16"/>
  <c r="F601" i="16"/>
  <c r="C601" i="16"/>
  <c r="B601" i="16"/>
  <c r="F600" i="16"/>
  <c r="C600" i="16"/>
  <c r="B600" i="16"/>
  <c r="F599" i="16"/>
  <c r="C599" i="16"/>
  <c r="B599" i="16"/>
  <c r="F598" i="16"/>
  <c r="C598" i="16"/>
  <c r="B598" i="16"/>
  <c r="F597" i="16"/>
  <c r="C597" i="16"/>
  <c r="B597" i="16"/>
  <c r="F596" i="16"/>
  <c r="C596" i="16"/>
  <c r="B596" i="16"/>
  <c r="F595" i="16"/>
  <c r="C595" i="16"/>
  <c r="B595" i="16"/>
  <c r="F594" i="16"/>
  <c r="C594" i="16"/>
  <c r="B594" i="16"/>
  <c r="F593" i="16"/>
  <c r="C593" i="16"/>
  <c r="B593" i="16"/>
  <c r="F592" i="16"/>
  <c r="C592" i="16"/>
  <c r="B592" i="16"/>
  <c r="F591" i="16"/>
  <c r="C591" i="16"/>
  <c r="B591" i="16"/>
  <c r="F590" i="16"/>
  <c r="C590" i="16"/>
  <c r="B590" i="16"/>
  <c r="F589" i="16"/>
  <c r="C589" i="16"/>
  <c r="B589" i="16"/>
  <c r="F588" i="16"/>
  <c r="C588" i="16"/>
  <c r="B588" i="16"/>
  <c r="F587" i="16"/>
  <c r="C587" i="16"/>
  <c r="B587" i="16"/>
  <c r="F586" i="16"/>
  <c r="C586" i="16"/>
  <c r="B586" i="16"/>
  <c r="F585" i="16"/>
  <c r="C585" i="16"/>
  <c r="B585" i="16"/>
  <c r="F584" i="16"/>
  <c r="C584" i="16"/>
  <c r="B584" i="16"/>
  <c r="F583" i="16"/>
  <c r="C583" i="16"/>
  <c r="B583" i="16"/>
  <c r="F582" i="16"/>
  <c r="C582" i="16"/>
  <c r="B582" i="16"/>
  <c r="F581" i="16"/>
  <c r="C581" i="16"/>
  <c r="B581" i="16"/>
  <c r="F580" i="16"/>
  <c r="C580" i="16"/>
  <c r="B580" i="16"/>
  <c r="F579" i="16"/>
  <c r="C579" i="16"/>
  <c r="B579" i="16"/>
  <c r="F578" i="16"/>
  <c r="C578" i="16"/>
  <c r="B578" i="16"/>
  <c r="F577" i="16"/>
  <c r="C577" i="16"/>
  <c r="B577" i="16"/>
  <c r="F576" i="16"/>
  <c r="C576" i="16"/>
  <c r="B576" i="16"/>
  <c r="F575" i="16"/>
  <c r="C575" i="16"/>
  <c r="B575" i="16"/>
  <c r="F574" i="16"/>
  <c r="C574" i="16"/>
  <c r="B574" i="16"/>
  <c r="F573" i="16"/>
  <c r="C573" i="16"/>
  <c r="B573" i="16"/>
  <c r="F572" i="16"/>
  <c r="C572" i="16"/>
  <c r="B572" i="16"/>
  <c r="F571" i="16"/>
  <c r="C571" i="16"/>
  <c r="B571" i="16"/>
  <c r="F570" i="16"/>
  <c r="C570" i="16"/>
  <c r="B570" i="16"/>
  <c r="F569" i="16"/>
  <c r="C569" i="16"/>
  <c r="B569" i="16"/>
  <c r="F568" i="16"/>
  <c r="C568" i="16"/>
  <c r="B568" i="16"/>
  <c r="F567" i="16"/>
  <c r="C567" i="16"/>
  <c r="B567" i="16"/>
  <c r="F566" i="16"/>
  <c r="C566" i="16"/>
  <c r="B566" i="16"/>
  <c r="F565" i="16"/>
  <c r="C565" i="16"/>
  <c r="B565" i="16"/>
  <c r="F564" i="16"/>
  <c r="C564" i="16"/>
  <c r="B564" i="16"/>
  <c r="F563" i="16"/>
  <c r="C563" i="16"/>
  <c r="B563" i="16"/>
  <c r="F562" i="16"/>
  <c r="C562" i="16"/>
  <c r="B562" i="16"/>
  <c r="F561" i="16"/>
  <c r="C561" i="16"/>
  <c r="B561" i="16"/>
  <c r="F560" i="16"/>
  <c r="C560" i="16"/>
  <c r="B560" i="16"/>
  <c r="F559" i="16"/>
  <c r="C559" i="16"/>
  <c r="B559" i="16"/>
  <c r="F558" i="16"/>
  <c r="C558" i="16"/>
  <c r="B558" i="16"/>
  <c r="F557" i="16"/>
  <c r="C557" i="16"/>
  <c r="B557" i="16"/>
  <c r="F556" i="16"/>
  <c r="C556" i="16"/>
  <c r="B556" i="16"/>
  <c r="F555" i="16"/>
  <c r="C555" i="16"/>
  <c r="B555" i="16"/>
  <c r="F554" i="16"/>
  <c r="C554" i="16"/>
  <c r="B554" i="16"/>
  <c r="F553" i="16"/>
  <c r="C553" i="16"/>
  <c r="B553" i="16"/>
  <c r="F552" i="16"/>
  <c r="C552" i="16"/>
  <c r="B552" i="16"/>
  <c r="F551" i="16"/>
  <c r="C551" i="16"/>
  <c r="B551" i="16"/>
  <c r="F550" i="16"/>
  <c r="C550" i="16"/>
  <c r="B550" i="16"/>
  <c r="F549" i="16"/>
  <c r="C549" i="16"/>
  <c r="B549" i="16"/>
  <c r="F548" i="16"/>
  <c r="C548" i="16"/>
  <c r="B548" i="16"/>
  <c r="F547" i="16"/>
  <c r="C547" i="16"/>
  <c r="B547" i="16"/>
  <c r="F546" i="16"/>
  <c r="C546" i="16"/>
  <c r="B546" i="16"/>
  <c r="F545" i="16"/>
  <c r="C545" i="16"/>
  <c r="B545" i="16"/>
  <c r="F544" i="16"/>
  <c r="C544" i="16"/>
  <c r="B544" i="16"/>
  <c r="F543" i="16"/>
  <c r="C543" i="16"/>
  <c r="B543" i="16"/>
  <c r="F542" i="16"/>
  <c r="C542" i="16"/>
  <c r="B542" i="16"/>
  <c r="F541" i="16"/>
  <c r="C541" i="16"/>
  <c r="B541" i="16"/>
  <c r="F540" i="16"/>
  <c r="C540" i="16"/>
  <c r="B540" i="16"/>
  <c r="F539" i="16"/>
  <c r="C539" i="16"/>
  <c r="B539" i="16"/>
  <c r="F538" i="16"/>
  <c r="C538" i="16"/>
  <c r="B538" i="16"/>
  <c r="F537" i="16"/>
  <c r="C537" i="16"/>
  <c r="B537" i="16"/>
  <c r="F536" i="16"/>
  <c r="C536" i="16"/>
  <c r="B536" i="16"/>
  <c r="F535" i="16"/>
  <c r="C535" i="16"/>
  <c r="B535" i="16"/>
  <c r="F534" i="16"/>
  <c r="C534" i="16"/>
  <c r="B534" i="16"/>
  <c r="F533" i="16"/>
  <c r="C533" i="16"/>
  <c r="B533" i="16"/>
  <c r="F532" i="16"/>
  <c r="C532" i="16"/>
  <c r="B532" i="16"/>
  <c r="F531" i="16"/>
  <c r="C531" i="16"/>
  <c r="B531" i="16"/>
  <c r="F530" i="16"/>
  <c r="C530" i="16"/>
  <c r="B530" i="16"/>
  <c r="F529" i="16"/>
  <c r="C529" i="16"/>
  <c r="B529" i="16"/>
  <c r="F528" i="16"/>
  <c r="C528" i="16"/>
  <c r="B528" i="16"/>
  <c r="F527" i="16"/>
  <c r="C527" i="16"/>
  <c r="B527" i="16"/>
  <c r="F526" i="16"/>
  <c r="C526" i="16"/>
  <c r="B526" i="16"/>
  <c r="F525" i="16"/>
  <c r="C525" i="16"/>
  <c r="B525" i="16"/>
  <c r="F524" i="16"/>
  <c r="C524" i="16"/>
  <c r="B524" i="16"/>
  <c r="F523" i="16"/>
  <c r="C523" i="16"/>
  <c r="B523" i="16"/>
  <c r="F522" i="16"/>
  <c r="C522" i="16"/>
  <c r="B522" i="16"/>
  <c r="F521" i="16"/>
  <c r="C521" i="16"/>
  <c r="B521" i="16"/>
  <c r="F520" i="16"/>
  <c r="C520" i="16"/>
  <c r="B520" i="16"/>
  <c r="F519" i="16"/>
  <c r="C519" i="16"/>
  <c r="B519" i="16"/>
  <c r="F518" i="16"/>
  <c r="C518" i="16"/>
  <c r="B518" i="16"/>
  <c r="F517" i="16"/>
  <c r="C517" i="16"/>
  <c r="B517" i="16"/>
  <c r="F516" i="16"/>
  <c r="C516" i="16"/>
  <c r="B516" i="16"/>
  <c r="F515" i="16"/>
  <c r="C515" i="16"/>
  <c r="B515" i="16"/>
  <c r="F514" i="16"/>
  <c r="C514" i="16"/>
  <c r="B514" i="16"/>
  <c r="F513" i="16"/>
  <c r="C513" i="16"/>
  <c r="B513" i="16"/>
  <c r="F512" i="16"/>
  <c r="C512" i="16"/>
  <c r="B512" i="16"/>
  <c r="F511" i="16"/>
  <c r="C511" i="16"/>
  <c r="B511" i="16"/>
  <c r="F510" i="16"/>
  <c r="C510" i="16"/>
  <c r="B510" i="16"/>
  <c r="F509" i="16"/>
  <c r="C509" i="16"/>
  <c r="B509" i="16"/>
  <c r="F508" i="16"/>
  <c r="C508" i="16"/>
  <c r="B508" i="16"/>
  <c r="F507" i="16"/>
  <c r="C507" i="16"/>
  <c r="B507" i="16"/>
  <c r="F506" i="16"/>
  <c r="C506" i="16"/>
  <c r="B506" i="16"/>
  <c r="F505" i="16"/>
  <c r="C505" i="16"/>
  <c r="B505" i="16"/>
  <c r="F504" i="16"/>
  <c r="C504" i="16"/>
  <c r="B504" i="16"/>
  <c r="F503" i="16"/>
  <c r="C503" i="16"/>
  <c r="B503" i="16"/>
  <c r="F502" i="16"/>
  <c r="C502" i="16"/>
  <c r="B502" i="16"/>
  <c r="F501" i="16"/>
  <c r="C501" i="16"/>
  <c r="B501" i="16"/>
  <c r="F500" i="16"/>
  <c r="C500" i="16"/>
  <c r="B500" i="16"/>
  <c r="F499" i="16"/>
  <c r="C499" i="16"/>
  <c r="B499" i="16"/>
  <c r="F498" i="16"/>
  <c r="C498" i="16"/>
  <c r="B498" i="16"/>
  <c r="F497" i="16"/>
  <c r="C497" i="16"/>
  <c r="B497" i="16"/>
  <c r="F496" i="16"/>
  <c r="C496" i="16"/>
  <c r="B496" i="16"/>
  <c r="F495" i="16"/>
  <c r="C495" i="16"/>
  <c r="B495" i="16"/>
  <c r="F494" i="16"/>
  <c r="C494" i="16"/>
  <c r="B494" i="16"/>
  <c r="F493" i="16"/>
  <c r="C493" i="16"/>
  <c r="B493" i="16"/>
  <c r="F492" i="16"/>
  <c r="C492" i="16"/>
  <c r="B492" i="16"/>
  <c r="F491" i="16"/>
  <c r="C491" i="16"/>
  <c r="B491" i="16"/>
  <c r="F490" i="16"/>
  <c r="C490" i="16"/>
  <c r="B490" i="16"/>
  <c r="F489" i="16"/>
  <c r="C489" i="16"/>
  <c r="B489" i="16"/>
  <c r="F488" i="16"/>
  <c r="C488" i="16"/>
  <c r="B488" i="16"/>
  <c r="F487" i="16"/>
  <c r="C487" i="16"/>
  <c r="B487" i="16"/>
  <c r="F486" i="16"/>
  <c r="C486" i="16"/>
  <c r="B486" i="16"/>
  <c r="F485" i="16"/>
  <c r="C485" i="16"/>
  <c r="B485" i="16"/>
  <c r="F484" i="16"/>
  <c r="C484" i="16"/>
  <c r="B484" i="16"/>
  <c r="F483" i="16"/>
  <c r="C483" i="16"/>
  <c r="B483" i="16"/>
  <c r="F482" i="16"/>
  <c r="C482" i="16"/>
  <c r="B482" i="16"/>
  <c r="F481" i="16"/>
  <c r="C481" i="16"/>
  <c r="B481" i="16"/>
  <c r="F480" i="16"/>
  <c r="C480" i="16"/>
  <c r="B480" i="16"/>
  <c r="F479" i="16"/>
  <c r="C479" i="16"/>
  <c r="B479" i="16"/>
  <c r="F478" i="16"/>
  <c r="C478" i="16"/>
  <c r="B478" i="16"/>
  <c r="F477" i="16"/>
  <c r="C477" i="16"/>
  <c r="B477" i="16"/>
  <c r="F476" i="16"/>
  <c r="C476" i="16"/>
  <c r="B476" i="16"/>
  <c r="F475" i="16"/>
  <c r="C475" i="16"/>
  <c r="B475" i="16"/>
  <c r="F474" i="16"/>
  <c r="C474" i="16"/>
  <c r="B474" i="16"/>
  <c r="F473" i="16"/>
  <c r="C473" i="16"/>
  <c r="B473" i="16"/>
  <c r="F472" i="16"/>
  <c r="C472" i="16"/>
  <c r="B472" i="16"/>
  <c r="F471" i="16"/>
  <c r="C471" i="16"/>
  <c r="B471" i="16"/>
  <c r="F470" i="16"/>
  <c r="C470" i="16"/>
  <c r="B470" i="16"/>
  <c r="F469" i="16"/>
  <c r="C469" i="16"/>
  <c r="B469" i="16"/>
  <c r="F468" i="16"/>
  <c r="C468" i="16"/>
  <c r="B468" i="16"/>
  <c r="F467" i="16"/>
  <c r="C467" i="16"/>
  <c r="B467" i="16"/>
  <c r="F466" i="16"/>
  <c r="C466" i="16"/>
  <c r="B466" i="16"/>
  <c r="F465" i="16"/>
  <c r="C465" i="16"/>
  <c r="B465" i="16"/>
  <c r="F464" i="16"/>
  <c r="C464" i="16"/>
  <c r="B464" i="16"/>
  <c r="F463" i="16"/>
  <c r="C463" i="16"/>
  <c r="B463" i="16"/>
  <c r="F462" i="16"/>
  <c r="C462" i="16"/>
  <c r="B462" i="16"/>
  <c r="F461" i="16"/>
  <c r="C461" i="16"/>
  <c r="B461" i="16"/>
  <c r="F460" i="16"/>
  <c r="C460" i="16"/>
  <c r="B460" i="16"/>
  <c r="F459" i="16"/>
  <c r="C459" i="16"/>
  <c r="B459" i="16"/>
  <c r="F458" i="16"/>
  <c r="C458" i="16"/>
  <c r="B458" i="16"/>
  <c r="F457" i="16"/>
  <c r="C457" i="16"/>
  <c r="B457" i="16"/>
  <c r="F456" i="16"/>
  <c r="C456" i="16"/>
  <c r="B456" i="16"/>
  <c r="F455" i="16"/>
  <c r="C455" i="16"/>
  <c r="B455" i="16"/>
  <c r="F454" i="16"/>
  <c r="C454" i="16"/>
  <c r="B454" i="16"/>
  <c r="F453" i="16"/>
  <c r="C453" i="16"/>
  <c r="B453" i="16"/>
  <c r="F452" i="16"/>
  <c r="C452" i="16"/>
  <c r="B452" i="16"/>
  <c r="F451" i="16"/>
  <c r="C451" i="16"/>
  <c r="B451" i="16"/>
  <c r="F450" i="16"/>
  <c r="C450" i="16"/>
  <c r="B450" i="16"/>
  <c r="F449" i="16"/>
  <c r="C449" i="16"/>
  <c r="B449" i="16"/>
  <c r="F448" i="16"/>
  <c r="C448" i="16"/>
  <c r="B448" i="16"/>
  <c r="F447" i="16"/>
  <c r="C447" i="16"/>
  <c r="B447" i="16"/>
  <c r="F446" i="16"/>
  <c r="C446" i="16"/>
  <c r="B446" i="16"/>
  <c r="F445" i="16"/>
  <c r="C445" i="16"/>
  <c r="B445" i="16"/>
  <c r="F444" i="16"/>
  <c r="C444" i="16"/>
  <c r="B444" i="16"/>
  <c r="F443" i="16"/>
  <c r="C443" i="16"/>
  <c r="B443" i="16"/>
  <c r="F442" i="16"/>
  <c r="C442" i="16"/>
  <c r="B442" i="16"/>
  <c r="F441" i="16"/>
  <c r="C441" i="16"/>
  <c r="B441" i="16"/>
  <c r="F440" i="16"/>
  <c r="C440" i="16"/>
  <c r="B440" i="16"/>
  <c r="F439" i="16"/>
  <c r="C439" i="16"/>
  <c r="B439" i="16"/>
  <c r="F438" i="16"/>
  <c r="C438" i="16"/>
  <c r="B438" i="16"/>
  <c r="F437" i="16"/>
  <c r="C437" i="16"/>
  <c r="B437" i="16"/>
  <c r="F436" i="16"/>
  <c r="C436" i="16"/>
  <c r="B436" i="16"/>
  <c r="F435" i="16"/>
  <c r="C435" i="16"/>
  <c r="B435" i="16"/>
  <c r="F434" i="16"/>
  <c r="C434" i="16"/>
  <c r="B434" i="16"/>
  <c r="F433" i="16"/>
  <c r="C433" i="16"/>
  <c r="B433" i="16"/>
  <c r="F432" i="16"/>
  <c r="C432" i="16"/>
  <c r="B432" i="16"/>
  <c r="F431" i="16"/>
  <c r="C431" i="16"/>
  <c r="B431" i="16"/>
  <c r="F430" i="16"/>
  <c r="C430" i="16"/>
  <c r="B430" i="16"/>
  <c r="F429" i="16"/>
  <c r="C429" i="16"/>
  <c r="B429" i="16"/>
  <c r="F428" i="16"/>
  <c r="C428" i="16"/>
  <c r="B428" i="16"/>
  <c r="F427" i="16"/>
  <c r="C427" i="16"/>
  <c r="B427" i="16"/>
  <c r="F426" i="16"/>
  <c r="C426" i="16"/>
  <c r="B426" i="16"/>
  <c r="F425" i="16"/>
  <c r="C425" i="16"/>
  <c r="B425" i="16"/>
  <c r="F424" i="16"/>
  <c r="C424" i="16"/>
  <c r="B424" i="16"/>
  <c r="F423" i="16"/>
  <c r="C423" i="16"/>
  <c r="B423" i="16"/>
  <c r="F422" i="16"/>
  <c r="C422" i="16"/>
  <c r="B422" i="16"/>
  <c r="F421" i="16"/>
  <c r="C421" i="16"/>
  <c r="B421" i="16"/>
  <c r="F420" i="16"/>
  <c r="C420" i="16"/>
  <c r="B420" i="16"/>
  <c r="F419" i="16"/>
  <c r="C419" i="16"/>
  <c r="B419" i="16"/>
  <c r="F418" i="16"/>
  <c r="C418" i="16"/>
  <c r="B418" i="16"/>
  <c r="F417" i="16"/>
  <c r="C417" i="16"/>
  <c r="B417" i="16"/>
  <c r="F416" i="16"/>
  <c r="C416" i="16"/>
  <c r="B416" i="16"/>
  <c r="F415" i="16"/>
  <c r="C415" i="16"/>
  <c r="B415" i="16"/>
  <c r="F414" i="16"/>
  <c r="C414" i="16"/>
  <c r="B414" i="16"/>
  <c r="F413" i="16"/>
  <c r="C413" i="16"/>
  <c r="B413" i="16"/>
  <c r="F412" i="16"/>
  <c r="C412" i="16"/>
  <c r="B412" i="16"/>
  <c r="F411" i="16"/>
  <c r="C411" i="16"/>
  <c r="B411" i="16"/>
  <c r="F410" i="16"/>
  <c r="C410" i="16"/>
  <c r="B410" i="16"/>
  <c r="F409" i="16"/>
  <c r="C409" i="16"/>
  <c r="B409" i="16"/>
  <c r="F408" i="16"/>
  <c r="C408" i="16"/>
  <c r="B408" i="16"/>
  <c r="F407" i="16"/>
  <c r="C407" i="16"/>
  <c r="B407" i="16"/>
  <c r="F406" i="16"/>
  <c r="C406" i="16"/>
  <c r="B406" i="16"/>
  <c r="F405" i="16"/>
  <c r="C405" i="16"/>
  <c r="B405" i="16"/>
  <c r="F404" i="16"/>
  <c r="C404" i="16"/>
  <c r="B404" i="16"/>
  <c r="F403" i="16"/>
  <c r="C403" i="16"/>
  <c r="B403" i="16"/>
  <c r="F402" i="16"/>
  <c r="C402" i="16"/>
  <c r="B402" i="16"/>
  <c r="F401" i="16"/>
  <c r="C401" i="16"/>
  <c r="B401" i="16"/>
  <c r="F400" i="16"/>
  <c r="C400" i="16"/>
  <c r="B400" i="16"/>
  <c r="F399" i="16"/>
  <c r="C399" i="16"/>
  <c r="B399" i="16"/>
  <c r="F398" i="16"/>
  <c r="C398" i="16"/>
  <c r="B398" i="16"/>
  <c r="F397" i="16"/>
  <c r="C397" i="16"/>
  <c r="B397" i="16"/>
  <c r="F396" i="16"/>
  <c r="C396" i="16"/>
  <c r="B396" i="16"/>
  <c r="F395" i="16"/>
  <c r="C395" i="16"/>
  <c r="B395" i="16"/>
  <c r="F394" i="16"/>
  <c r="C394" i="16"/>
  <c r="B394" i="16"/>
  <c r="F393" i="16"/>
  <c r="C393" i="16"/>
  <c r="B393" i="16"/>
  <c r="F392" i="16"/>
  <c r="C392" i="16"/>
  <c r="B392" i="16"/>
  <c r="F391" i="16"/>
  <c r="C391" i="16"/>
  <c r="B391" i="16"/>
  <c r="F390" i="16"/>
  <c r="C390" i="16"/>
  <c r="B390" i="16"/>
  <c r="F389" i="16"/>
  <c r="C389" i="16"/>
  <c r="B389" i="16"/>
  <c r="F388" i="16"/>
  <c r="C388" i="16"/>
  <c r="B388" i="16"/>
  <c r="F387" i="16"/>
  <c r="C387" i="16"/>
  <c r="B387" i="16"/>
  <c r="F386" i="16"/>
  <c r="C386" i="16"/>
  <c r="B386" i="16"/>
  <c r="F385" i="16"/>
  <c r="C385" i="16"/>
  <c r="B385" i="16"/>
  <c r="F384" i="16"/>
  <c r="C384" i="16"/>
  <c r="B384" i="16"/>
  <c r="F383" i="16"/>
  <c r="C383" i="16"/>
  <c r="B383" i="16"/>
  <c r="F382" i="16"/>
  <c r="C382" i="16"/>
  <c r="B382" i="16"/>
  <c r="F381" i="16"/>
  <c r="C381" i="16"/>
  <c r="B381" i="16"/>
  <c r="F380" i="16"/>
  <c r="C380" i="16"/>
  <c r="B380" i="16"/>
  <c r="F379" i="16"/>
  <c r="C379" i="16"/>
  <c r="B379" i="16"/>
  <c r="F378" i="16"/>
  <c r="C378" i="16"/>
  <c r="B378" i="16"/>
  <c r="F377" i="16"/>
  <c r="C377" i="16"/>
  <c r="B377" i="16"/>
  <c r="F376" i="16"/>
  <c r="C376" i="16"/>
  <c r="B376" i="16"/>
  <c r="F375" i="16"/>
  <c r="C375" i="16"/>
  <c r="B375" i="16"/>
  <c r="F374" i="16"/>
  <c r="C374" i="16"/>
  <c r="B374" i="16"/>
  <c r="F373" i="16"/>
  <c r="C373" i="16"/>
  <c r="B373" i="16"/>
  <c r="F372" i="16"/>
  <c r="C372" i="16"/>
  <c r="B372" i="16"/>
  <c r="F371" i="16"/>
  <c r="C371" i="16"/>
  <c r="B371" i="16"/>
  <c r="F370" i="16"/>
  <c r="C370" i="16"/>
  <c r="B370" i="16"/>
  <c r="F369" i="16"/>
  <c r="C369" i="16"/>
  <c r="B369" i="16"/>
  <c r="F368" i="16"/>
  <c r="C368" i="16"/>
  <c r="B368" i="16"/>
  <c r="F367" i="16"/>
  <c r="C367" i="16"/>
  <c r="B367" i="16"/>
  <c r="F366" i="16"/>
  <c r="C366" i="16"/>
  <c r="B366" i="16"/>
  <c r="F365" i="16"/>
  <c r="C365" i="16"/>
  <c r="B365" i="16"/>
  <c r="F364" i="16"/>
  <c r="C364" i="16"/>
  <c r="B364" i="16"/>
  <c r="F363" i="16"/>
  <c r="C363" i="16"/>
  <c r="B363" i="16"/>
  <c r="F362" i="16"/>
  <c r="C362" i="16"/>
  <c r="B362" i="16"/>
  <c r="F361" i="16"/>
  <c r="C361" i="16"/>
  <c r="B361" i="16"/>
  <c r="F360" i="16"/>
  <c r="C360" i="16"/>
  <c r="B360" i="16"/>
  <c r="F359" i="16"/>
  <c r="C359" i="16"/>
  <c r="B359" i="16"/>
  <c r="F358" i="16"/>
  <c r="C358" i="16"/>
  <c r="B358" i="16"/>
  <c r="F357" i="16"/>
  <c r="C357" i="16"/>
  <c r="B357" i="16"/>
  <c r="F356" i="16"/>
  <c r="C356" i="16"/>
  <c r="B356" i="16"/>
  <c r="F355" i="16"/>
  <c r="C355" i="16"/>
  <c r="B355" i="16"/>
  <c r="F354" i="16"/>
  <c r="C354" i="16"/>
  <c r="B354" i="16"/>
  <c r="F353" i="16"/>
  <c r="C353" i="16"/>
  <c r="B353" i="16"/>
  <c r="F352" i="16"/>
  <c r="C352" i="16"/>
  <c r="B352" i="16"/>
  <c r="F351" i="16"/>
  <c r="C351" i="16"/>
  <c r="B351" i="16"/>
  <c r="F350" i="16"/>
  <c r="C350" i="16"/>
  <c r="B350" i="16"/>
  <c r="F349" i="16"/>
  <c r="C349" i="16"/>
  <c r="B349" i="16"/>
  <c r="F348" i="16"/>
  <c r="C348" i="16"/>
  <c r="B348" i="16"/>
  <c r="F347" i="16"/>
  <c r="C347" i="16"/>
  <c r="B347" i="16"/>
  <c r="F346" i="16"/>
  <c r="C346" i="16"/>
  <c r="B346" i="16"/>
  <c r="F345" i="16"/>
  <c r="C345" i="16"/>
  <c r="B345" i="16"/>
  <c r="F344" i="16"/>
  <c r="C344" i="16"/>
  <c r="B344" i="16"/>
  <c r="F343" i="16"/>
  <c r="C343" i="16"/>
  <c r="B343" i="16"/>
  <c r="F342" i="16"/>
  <c r="C342" i="16"/>
  <c r="B342" i="16"/>
  <c r="F341" i="16"/>
  <c r="C341" i="16"/>
  <c r="B341" i="16"/>
  <c r="F340" i="16"/>
  <c r="C340" i="16"/>
  <c r="B340" i="16"/>
  <c r="F339" i="16"/>
  <c r="C339" i="16"/>
  <c r="B339" i="16"/>
  <c r="F338" i="16"/>
  <c r="C338" i="16"/>
  <c r="B338" i="16"/>
  <c r="F337" i="16"/>
  <c r="C337" i="16"/>
  <c r="B337" i="16"/>
  <c r="F336" i="16"/>
  <c r="C336" i="16"/>
  <c r="B336" i="16"/>
  <c r="F335" i="16"/>
  <c r="C335" i="16"/>
  <c r="B335" i="16"/>
  <c r="F334" i="16"/>
  <c r="C334" i="16"/>
  <c r="B334" i="16"/>
  <c r="F333" i="16"/>
  <c r="C333" i="16"/>
  <c r="B333" i="16"/>
  <c r="F332" i="16"/>
  <c r="C332" i="16"/>
  <c r="B332" i="16"/>
  <c r="F331" i="16"/>
  <c r="C331" i="16"/>
  <c r="B331" i="16"/>
  <c r="F330" i="16"/>
  <c r="C330" i="16"/>
  <c r="B330" i="16"/>
  <c r="F329" i="16"/>
  <c r="C329" i="16"/>
  <c r="B329" i="16"/>
  <c r="F328" i="16"/>
  <c r="C328" i="16"/>
  <c r="B328" i="16"/>
  <c r="F327" i="16"/>
  <c r="C327" i="16"/>
  <c r="B327" i="16"/>
  <c r="F326" i="16"/>
  <c r="C326" i="16"/>
  <c r="B326" i="16"/>
  <c r="F325" i="16"/>
  <c r="C325" i="16"/>
  <c r="B325" i="16"/>
  <c r="F324" i="16"/>
  <c r="C324" i="16"/>
  <c r="B324" i="16"/>
  <c r="F323" i="16"/>
  <c r="C323" i="16"/>
  <c r="B323" i="16"/>
  <c r="F322" i="16"/>
  <c r="C322" i="16"/>
  <c r="B322" i="16"/>
  <c r="F321" i="16"/>
  <c r="C321" i="16"/>
  <c r="B321" i="16"/>
  <c r="F320" i="16"/>
  <c r="C320" i="16"/>
  <c r="B320" i="16"/>
  <c r="F319" i="16"/>
  <c r="C319" i="16"/>
  <c r="B319" i="16"/>
  <c r="F318" i="16"/>
  <c r="C318" i="16"/>
  <c r="B318" i="16"/>
  <c r="F317" i="16"/>
  <c r="C317" i="16"/>
  <c r="B317" i="16"/>
  <c r="F316" i="16"/>
  <c r="C316" i="16"/>
  <c r="B316" i="16"/>
  <c r="F315" i="16"/>
  <c r="C315" i="16"/>
  <c r="B315" i="16"/>
  <c r="F314" i="16"/>
  <c r="C314" i="16"/>
  <c r="B314" i="16"/>
  <c r="F313" i="16"/>
  <c r="C313" i="16"/>
  <c r="B313" i="16"/>
  <c r="F312" i="16"/>
  <c r="C312" i="16"/>
  <c r="B312" i="16"/>
  <c r="F311" i="16"/>
  <c r="C311" i="16"/>
  <c r="B311" i="16"/>
  <c r="F310" i="16"/>
  <c r="C310" i="16"/>
  <c r="B310" i="16"/>
  <c r="F309" i="16"/>
  <c r="C309" i="16"/>
  <c r="B309" i="16"/>
  <c r="F308" i="16"/>
  <c r="C308" i="16"/>
  <c r="B308" i="16"/>
  <c r="F307" i="16"/>
  <c r="C307" i="16"/>
  <c r="B307" i="16"/>
  <c r="F306" i="16"/>
  <c r="C306" i="16"/>
  <c r="B306" i="16"/>
  <c r="F305" i="16"/>
  <c r="C305" i="16"/>
  <c r="B305" i="16"/>
  <c r="F304" i="16"/>
  <c r="C304" i="16"/>
  <c r="B304" i="16"/>
  <c r="F303" i="16"/>
  <c r="C303" i="16"/>
  <c r="B303" i="16"/>
  <c r="F302" i="16"/>
  <c r="C302" i="16"/>
  <c r="B302" i="16"/>
  <c r="F301" i="16"/>
  <c r="C301" i="16"/>
  <c r="B301" i="16"/>
  <c r="F300" i="16"/>
  <c r="C300" i="16"/>
  <c r="B300" i="16"/>
  <c r="F299" i="16"/>
  <c r="C299" i="16"/>
  <c r="B299" i="16"/>
  <c r="F298" i="16"/>
  <c r="C298" i="16"/>
  <c r="B298" i="16"/>
  <c r="F297" i="16"/>
  <c r="C297" i="16"/>
  <c r="B297" i="16"/>
  <c r="F296" i="16"/>
  <c r="C296" i="16"/>
  <c r="B296" i="16"/>
  <c r="F295" i="16"/>
  <c r="C295" i="16"/>
  <c r="B295" i="16"/>
  <c r="F294" i="16"/>
  <c r="C294" i="16"/>
  <c r="B294" i="16"/>
  <c r="F293" i="16"/>
  <c r="C293" i="16"/>
  <c r="B293" i="16"/>
  <c r="F292" i="16"/>
  <c r="C292" i="16"/>
  <c r="B292" i="16"/>
  <c r="F291" i="16"/>
  <c r="C291" i="16"/>
  <c r="B291" i="16"/>
  <c r="F290" i="16"/>
  <c r="C290" i="16"/>
  <c r="B290" i="16"/>
  <c r="F289" i="16"/>
  <c r="C289" i="16"/>
  <c r="B289" i="16"/>
  <c r="F288" i="16"/>
  <c r="C288" i="16"/>
  <c r="B288" i="16"/>
  <c r="F287" i="16"/>
  <c r="C287" i="16"/>
  <c r="B287" i="16"/>
  <c r="F286" i="16"/>
  <c r="C286" i="16"/>
  <c r="B286" i="16"/>
  <c r="F285" i="16"/>
  <c r="C285" i="16"/>
  <c r="B285" i="16"/>
  <c r="F284" i="16"/>
  <c r="C284" i="16"/>
  <c r="B284" i="16"/>
  <c r="F283" i="16"/>
  <c r="C283" i="16"/>
  <c r="B283" i="16"/>
  <c r="F282" i="16"/>
  <c r="C282" i="16"/>
  <c r="B282" i="16"/>
  <c r="F281" i="16"/>
  <c r="C281" i="16"/>
  <c r="B281" i="16"/>
  <c r="F280" i="16"/>
  <c r="C280" i="16"/>
  <c r="B280" i="16"/>
  <c r="F279" i="16"/>
  <c r="C279" i="16"/>
  <c r="B279" i="16"/>
  <c r="F278" i="16"/>
  <c r="C278" i="16"/>
  <c r="B278" i="16"/>
  <c r="F277" i="16"/>
  <c r="C277" i="16"/>
  <c r="B277" i="16"/>
  <c r="F276" i="16"/>
  <c r="C276" i="16"/>
  <c r="B276" i="16"/>
  <c r="F275" i="16"/>
  <c r="C275" i="16"/>
  <c r="B275" i="16"/>
  <c r="F274" i="16"/>
  <c r="C274" i="16"/>
  <c r="B274" i="16"/>
  <c r="F273" i="16"/>
  <c r="C273" i="16"/>
  <c r="B273" i="16"/>
  <c r="F272" i="16"/>
  <c r="C272" i="16"/>
  <c r="B272" i="16"/>
  <c r="F271" i="16"/>
  <c r="C271" i="16"/>
  <c r="B271" i="16"/>
  <c r="F270" i="16"/>
  <c r="C270" i="16"/>
  <c r="B270" i="16"/>
  <c r="F269" i="16"/>
  <c r="C269" i="16"/>
  <c r="B269" i="16"/>
  <c r="F268" i="16"/>
  <c r="C268" i="16"/>
  <c r="B268" i="16"/>
  <c r="F267" i="16"/>
  <c r="C267" i="16"/>
  <c r="B267" i="16"/>
  <c r="F266" i="16"/>
  <c r="C266" i="16"/>
  <c r="B266" i="16"/>
  <c r="F265" i="16"/>
  <c r="C265" i="16"/>
  <c r="B265" i="16"/>
  <c r="F264" i="16"/>
  <c r="C264" i="16"/>
  <c r="B264" i="16"/>
  <c r="F263" i="16"/>
  <c r="C263" i="16"/>
  <c r="B263" i="16"/>
  <c r="F262" i="16"/>
  <c r="C262" i="16"/>
  <c r="B262" i="16"/>
  <c r="F261" i="16"/>
  <c r="C261" i="16"/>
  <c r="B261" i="16"/>
  <c r="F260" i="16"/>
  <c r="C260" i="16"/>
  <c r="B260" i="16"/>
  <c r="F259" i="16"/>
  <c r="C259" i="16"/>
  <c r="B259" i="16"/>
  <c r="F258" i="16"/>
  <c r="C258" i="16"/>
  <c r="B258" i="16"/>
  <c r="F257" i="16"/>
  <c r="C257" i="16"/>
  <c r="B257" i="16"/>
  <c r="F256" i="16"/>
  <c r="C256" i="16"/>
  <c r="B256" i="16"/>
  <c r="F255" i="16"/>
  <c r="C255" i="16"/>
  <c r="B255" i="16"/>
  <c r="F254" i="16"/>
  <c r="C254" i="16"/>
  <c r="B254" i="16"/>
  <c r="F253" i="16"/>
  <c r="C253" i="16"/>
  <c r="B253" i="16"/>
  <c r="F252" i="16"/>
  <c r="C252" i="16"/>
  <c r="B252" i="16"/>
  <c r="F251" i="16"/>
  <c r="C251" i="16"/>
  <c r="B251" i="16"/>
  <c r="F250" i="16"/>
  <c r="C250" i="16"/>
  <c r="B250" i="16"/>
  <c r="F249" i="16"/>
  <c r="C249" i="16"/>
  <c r="B249" i="16"/>
  <c r="F248" i="16"/>
  <c r="C248" i="16"/>
  <c r="B248" i="16"/>
  <c r="F247" i="16"/>
  <c r="C247" i="16"/>
  <c r="B247" i="16"/>
  <c r="F246" i="16"/>
  <c r="C246" i="16"/>
  <c r="B246" i="16"/>
  <c r="F245" i="16"/>
  <c r="C245" i="16"/>
  <c r="B245" i="16"/>
  <c r="F244" i="16"/>
  <c r="C244" i="16"/>
  <c r="B244" i="16"/>
  <c r="F243" i="16"/>
  <c r="C243" i="16"/>
  <c r="B243" i="16"/>
  <c r="F242" i="16"/>
  <c r="C242" i="16"/>
  <c r="B242" i="16"/>
  <c r="F241" i="16"/>
  <c r="C241" i="16"/>
  <c r="B241" i="16"/>
  <c r="F240" i="16"/>
  <c r="C240" i="16"/>
  <c r="B240" i="16"/>
  <c r="F239" i="16"/>
  <c r="C239" i="16"/>
  <c r="B239" i="16"/>
  <c r="F238" i="16"/>
  <c r="C238" i="16"/>
  <c r="B238" i="16"/>
  <c r="F237" i="16"/>
  <c r="C237" i="16"/>
  <c r="B237" i="16"/>
  <c r="F236" i="16"/>
  <c r="C236" i="16"/>
  <c r="B236" i="16"/>
  <c r="F235" i="16"/>
  <c r="C235" i="16"/>
  <c r="B235" i="16"/>
  <c r="F234" i="16"/>
  <c r="C234" i="16"/>
  <c r="B234" i="16"/>
  <c r="F233" i="16"/>
  <c r="C233" i="16"/>
  <c r="B233" i="16"/>
  <c r="F232" i="16"/>
  <c r="C232" i="16"/>
  <c r="B232" i="16"/>
  <c r="F231" i="16"/>
  <c r="C231" i="16"/>
  <c r="B231" i="16"/>
  <c r="F230" i="16"/>
  <c r="C230" i="16"/>
  <c r="B230" i="16"/>
  <c r="F229" i="16"/>
  <c r="C229" i="16"/>
  <c r="B229" i="16"/>
  <c r="F228" i="16"/>
  <c r="C228" i="16"/>
  <c r="B228" i="16"/>
  <c r="F227" i="16"/>
  <c r="C227" i="16"/>
  <c r="B227" i="16"/>
  <c r="F226" i="16"/>
  <c r="C226" i="16"/>
  <c r="B226" i="16"/>
  <c r="F225" i="16"/>
  <c r="C225" i="16"/>
  <c r="B225" i="16"/>
  <c r="F224" i="16"/>
  <c r="C224" i="16"/>
  <c r="B224" i="16"/>
  <c r="F223" i="16"/>
  <c r="C223" i="16"/>
  <c r="B223" i="16"/>
  <c r="F222" i="16"/>
  <c r="C222" i="16"/>
  <c r="B222" i="16"/>
  <c r="F221" i="16"/>
  <c r="C221" i="16"/>
  <c r="B221" i="16"/>
  <c r="F220" i="16"/>
  <c r="C220" i="16"/>
  <c r="B220" i="16"/>
  <c r="F219" i="16"/>
  <c r="C219" i="16"/>
  <c r="B219" i="16"/>
  <c r="F218" i="16"/>
  <c r="C218" i="16"/>
  <c r="B218" i="16"/>
  <c r="F217" i="16"/>
  <c r="C217" i="16"/>
  <c r="B217" i="16"/>
  <c r="F216" i="16"/>
  <c r="C216" i="16"/>
  <c r="B216" i="16"/>
  <c r="F215" i="16"/>
  <c r="C215" i="16"/>
  <c r="B215" i="16"/>
  <c r="F214" i="16"/>
  <c r="C214" i="16"/>
  <c r="B214" i="16"/>
  <c r="F213" i="16"/>
  <c r="C213" i="16"/>
  <c r="B213" i="16"/>
  <c r="F212" i="16"/>
  <c r="C212" i="16"/>
  <c r="B212" i="16"/>
  <c r="F211" i="16"/>
  <c r="C211" i="16"/>
  <c r="B211" i="16"/>
  <c r="F210" i="16"/>
  <c r="C210" i="16"/>
  <c r="B210" i="16"/>
  <c r="F209" i="16"/>
  <c r="C209" i="16"/>
  <c r="B209" i="16"/>
  <c r="F208" i="16"/>
  <c r="C208" i="16"/>
  <c r="B208" i="16"/>
  <c r="F207" i="16"/>
  <c r="C207" i="16"/>
  <c r="B207" i="16"/>
  <c r="F206" i="16"/>
  <c r="C206" i="16"/>
  <c r="B206" i="16"/>
  <c r="F205" i="16"/>
  <c r="C205" i="16"/>
  <c r="B205" i="16"/>
  <c r="F204" i="16"/>
  <c r="C204" i="16"/>
  <c r="B204" i="16"/>
  <c r="F203" i="16"/>
  <c r="C203" i="16"/>
  <c r="B203" i="16"/>
  <c r="F202" i="16"/>
  <c r="C202" i="16"/>
  <c r="B202" i="16"/>
  <c r="F201" i="16"/>
  <c r="C201" i="16"/>
  <c r="B201" i="16"/>
  <c r="F200" i="16"/>
  <c r="C200" i="16"/>
  <c r="B200" i="16"/>
  <c r="F199" i="16"/>
  <c r="C199" i="16"/>
  <c r="B199" i="16"/>
  <c r="F198" i="16"/>
  <c r="C198" i="16"/>
  <c r="B198" i="16"/>
  <c r="F197" i="16"/>
  <c r="C197" i="16"/>
  <c r="B197" i="16"/>
  <c r="F196" i="16"/>
  <c r="C196" i="16"/>
  <c r="B196" i="16"/>
  <c r="F195" i="16"/>
  <c r="C195" i="16"/>
  <c r="B195" i="16"/>
  <c r="F194" i="16"/>
  <c r="C194" i="16"/>
  <c r="B194" i="16"/>
  <c r="F193" i="16"/>
  <c r="C193" i="16"/>
  <c r="B193" i="16"/>
  <c r="F192" i="16"/>
  <c r="C192" i="16"/>
  <c r="B192" i="16"/>
  <c r="F191" i="16"/>
  <c r="C191" i="16"/>
  <c r="B191" i="16"/>
  <c r="F190" i="16"/>
  <c r="C190" i="16"/>
  <c r="B190" i="16"/>
  <c r="F189" i="16"/>
  <c r="C189" i="16"/>
  <c r="B189" i="16"/>
  <c r="F188" i="16"/>
  <c r="C188" i="16"/>
  <c r="B188" i="16"/>
  <c r="F187" i="16"/>
  <c r="C187" i="16"/>
  <c r="B187" i="16"/>
  <c r="F186" i="16"/>
  <c r="C186" i="16"/>
  <c r="B186" i="16"/>
  <c r="F185" i="16"/>
  <c r="C185" i="16"/>
  <c r="B185" i="16"/>
  <c r="F184" i="16"/>
  <c r="C184" i="16"/>
  <c r="B184" i="16"/>
  <c r="F183" i="16"/>
  <c r="C183" i="16"/>
  <c r="B183" i="16"/>
  <c r="F182" i="16"/>
  <c r="C182" i="16"/>
  <c r="B182" i="16"/>
  <c r="F181" i="16"/>
  <c r="C181" i="16"/>
  <c r="B181" i="16"/>
  <c r="F180" i="16"/>
  <c r="C180" i="16"/>
  <c r="B180" i="16"/>
  <c r="F179" i="16"/>
  <c r="C179" i="16"/>
  <c r="B179" i="16"/>
  <c r="F178" i="16"/>
  <c r="C178" i="16"/>
  <c r="B178" i="16"/>
  <c r="F177" i="16"/>
  <c r="C177" i="16"/>
  <c r="B177" i="16"/>
  <c r="F176" i="16"/>
  <c r="C176" i="16"/>
  <c r="B176" i="16"/>
  <c r="F175" i="16"/>
  <c r="C175" i="16"/>
  <c r="B175" i="16"/>
  <c r="F174" i="16"/>
  <c r="C174" i="16"/>
  <c r="B174" i="16"/>
  <c r="F173" i="16"/>
  <c r="C173" i="16"/>
  <c r="B173" i="16"/>
  <c r="F172" i="16"/>
  <c r="C172" i="16"/>
  <c r="B172" i="16"/>
  <c r="F171" i="16"/>
  <c r="C171" i="16"/>
  <c r="B171" i="16"/>
  <c r="F170" i="16"/>
  <c r="C170" i="16"/>
  <c r="B170" i="16"/>
  <c r="F169" i="16"/>
  <c r="C169" i="16"/>
  <c r="B169" i="16"/>
  <c r="F168" i="16"/>
  <c r="C168" i="16"/>
  <c r="B168" i="16"/>
  <c r="F167" i="16"/>
  <c r="C167" i="16"/>
  <c r="B167" i="16"/>
  <c r="F166" i="16"/>
  <c r="C166" i="16"/>
  <c r="B166" i="16"/>
  <c r="F165" i="16"/>
  <c r="C165" i="16"/>
  <c r="B165" i="16"/>
  <c r="F164" i="16"/>
  <c r="C164" i="16"/>
  <c r="B164" i="16"/>
  <c r="F163" i="16"/>
  <c r="C163" i="16"/>
  <c r="B163" i="16"/>
  <c r="F162" i="16"/>
  <c r="C162" i="16"/>
  <c r="B162" i="16"/>
  <c r="F161" i="16"/>
  <c r="C161" i="16"/>
  <c r="B161" i="16"/>
  <c r="F160" i="16"/>
  <c r="C160" i="16"/>
  <c r="B160" i="16"/>
  <c r="F159" i="16"/>
  <c r="C159" i="16"/>
  <c r="B159" i="16"/>
  <c r="F158" i="16"/>
  <c r="C158" i="16"/>
  <c r="B158" i="16"/>
  <c r="F157" i="16"/>
  <c r="C157" i="16"/>
  <c r="B157" i="16"/>
  <c r="F156" i="16"/>
  <c r="C156" i="16"/>
  <c r="B156" i="16"/>
  <c r="F155" i="16"/>
  <c r="C155" i="16"/>
  <c r="B155" i="16"/>
  <c r="F154" i="16"/>
  <c r="C154" i="16"/>
  <c r="B154" i="16"/>
  <c r="F153" i="16"/>
  <c r="C153" i="16"/>
  <c r="B153" i="16"/>
  <c r="F152" i="16"/>
  <c r="C152" i="16"/>
  <c r="B152" i="16"/>
  <c r="F151" i="16"/>
  <c r="C151" i="16"/>
  <c r="B151" i="16"/>
  <c r="F150" i="16"/>
  <c r="C150" i="16"/>
  <c r="B150" i="16"/>
  <c r="F149" i="16"/>
  <c r="C149" i="16"/>
  <c r="B149" i="16"/>
  <c r="F148" i="16"/>
  <c r="C148" i="16"/>
  <c r="B148" i="16"/>
  <c r="F147" i="16"/>
  <c r="C147" i="16"/>
  <c r="B147" i="16"/>
  <c r="F146" i="16"/>
  <c r="C146" i="16"/>
  <c r="B146" i="16"/>
  <c r="F145" i="16"/>
  <c r="C145" i="16"/>
  <c r="B145" i="16"/>
  <c r="F144" i="16"/>
  <c r="C144" i="16"/>
  <c r="B144" i="16"/>
  <c r="F143" i="16"/>
  <c r="C143" i="16"/>
  <c r="B143" i="16"/>
  <c r="F142" i="16"/>
  <c r="C142" i="16"/>
  <c r="B142" i="16"/>
  <c r="F141" i="16"/>
  <c r="C141" i="16"/>
  <c r="B141" i="16"/>
  <c r="F140" i="16"/>
  <c r="C140" i="16"/>
  <c r="B140" i="16"/>
  <c r="F139" i="16"/>
  <c r="C139" i="16"/>
  <c r="B139" i="16"/>
  <c r="F138" i="16"/>
  <c r="C138" i="16"/>
  <c r="B138" i="16"/>
  <c r="F137" i="16"/>
  <c r="C137" i="16"/>
  <c r="B137" i="16"/>
  <c r="F136" i="16"/>
  <c r="C136" i="16"/>
  <c r="B136" i="16"/>
  <c r="F135" i="16"/>
  <c r="C135" i="16"/>
  <c r="B135" i="16"/>
  <c r="F134" i="16"/>
  <c r="C134" i="16"/>
  <c r="B134" i="16"/>
  <c r="F133" i="16"/>
  <c r="C133" i="16"/>
  <c r="B133" i="16"/>
  <c r="F132" i="16"/>
  <c r="C132" i="16"/>
  <c r="B132" i="16"/>
  <c r="F131" i="16"/>
  <c r="C131" i="16"/>
  <c r="B131" i="16"/>
  <c r="F130" i="16"/>
  <c r="C130" i="16"/>
  <c r="B130" i="16"/>
  <c r="F129" i="16"/>
  <c r="C129" i="16"/>
  <c r="B129" i="16"/>
  <c r="F128" i="16"/>
  <c r="C128" i="16"/>
  <c r="B128" i="16"/>
  <c r="F127" i="16"/>
  <c r="C127" i="16"/>
  <c r="B127" i="16"/>
  <c r="F126" i="16"/>
  <c r="C126" i="16"/>
  <c r="B126" i="16"/>
  <c r="F125" i="16"/>
  <c r="C125" i="16"/>
  <c r="B125" i="16"/>
  <c r="F124" i="16"/>
  <c r="C124" i="16"/>
  <c r="B124" i="16"/>
  <c r="F123" i="16"/>
  <c r="C123" i="16"/>
  <c r="B123" i="16"/>
  <c r="F122" i="16"/>
  <c r="C122" i="16"/>
  <c r="B122" i="16"/>
  <c r="F121" i="16"/>
  <c r="C121" i="16"/>
  <c r="B121" i="16"/>
  <c r="F120" i="16"/>
  <c r="C120" i="16"/>
  <c r="B120" i="16"/>
  <c r="F119" i="16"/>
  <c r="C119" i="16"/>
  <c r="B119" i="16"/>
  <c r="F118" i="16"/>
  <c r="C118" i="16"/>
  <c r="B118" i="16"/>
  <c r="F117" i="16"/>
  <c r="C117" i="16"/>
  <c r="B117" i="16"/>
  <c r="F116" i="16"/>
  <c r="C116" i="16"/>
  <c r="B116" i="16"/>
  <c r="F115" i="16"/>
  <c r="C115" i="16"/>
  <c r="B115" i="16"/>
  <c r="F114" i="16"/>
  <c r="C114" i="16"/>
  <c r="B114" i="16"/>
  <c r="F113" i="16"/>
  <c r="C113" i="16"/>
  <c r="B113" i="16"/>
  <c r="F112" i="16"/>
  <c r="C112" i="16"/>
  <c r="B112" i="16"/>
  <c r="F111" i="16"/>
  <c r="C111" i="16"/>
  <c r="B111" i="16"/>
  <c r="F110" i="16"/>
  <c r="C110" i="16"/>
  <c r="B110" i="16"/>
  <c r="F109" i="16"/>
  <c r="C109" i="16"/>
  <c r="B109" i="16"/>
  <c r="F108" i="16"/>
  <c r="C108" i="16"/>
  <c r="B108" i="16"/>
  <c r="F107" i="16"/>
  <c r="C107" i="16"/>
  <c r="B107" i="16"/>
  <c r="F106" i="16"/>
  <c r="C106" i="16"/>
  <c r="B106" i="16"/>
  <c r="F105" i="16"/>
  <c r="C105" i="16"/>
  <c r="B105" i="16"/>
  <c r="F104" i="16"/>
  <c r="C104" i="16"/>
  <c r="B104" i="16"/>
  <c r="F103" i="16"/>
  <c r="C103" i="16"/>
  <c r="B103" i="16"/>
  <c r="F102" i="16"/>
  <c r="C102" i="16"/>
  <c r="B102" i="16"/>
  <c r="F101" i="16"/>
  <c r="C101" i="16"/>
  <c r="B101" i="16"/>
  <c r="F100" i="16"/>
  <c r="C100" i="16"/>
  <c r="B100" i="16"/>
  <c r="F99" i="16"/>
  <c r="C99" i="16"/>
  <c r="B99" i="16"/>
  <c r="F98" i="16"/>
  <c r="C98" i="16"/>
  <c r="B98" i="16"/>
  <c r="F97" i="16"/>
  <c r="C97" i="16"/>
  <c r="B97" i="16"/>
  <c r="F96" i="16"/>
  <c r="C96" i="16"/>
  <c r="B96" i="16"/>
  <c r="F95" i="16"/>
  <c r="C95" i="16"/>
  <c r="B95" i="16"/>
  <c r="F94" i="16"/>
  <c r="C94" i="16"/>
  <c r="B94" i="16"/>
  <c r="F93" i="16"/>
  <c r="C93" i="16"/>
  <c r="B93" i="16"/>
  <c r="F92" i="16"/>
  <c r="C92" i="16"/>
  <c r="B92" i="16"/>
  <c r="F91" i="16"/>
  <c r="C91" i="16"/>
  <c r="B91" i="16"/>
  <c r="F90" i="16"/>
  <c r="C90" i="16"/>
  <c r="B90" i="16"/>
  <c r="F89" i="16"/>
  <c r="C89" i="16"/>
  <c r="B89" i="16"/>
  <c r="F88" i="16"/>
  <c r="C88" i="16"/>
  <c r="B88" i="16"/>
  <c r="F87" i="16"/>
  <c r="C87" i="16"/>
  <c r="B87" i="16"/>
  <c r="F86" i="16"/>
  <c r="C86" i="16"/>
  <c r="B86" i="16"/>
  <c r="F85" i="16"/>
  <c r="C85" i="16"/>
  <c r="B85" i="16"/>
  <c r="F84" i="16"/>
  <c r="C84" i="16"/>
  <c r="B84" i="16"/>
  <c r="F83" i="16"/>
  <c r="C83" i="16"/>
  <c r="B83" i="16"/>
  <c r="F82" i="16"/>
  <c r="C82" i="16"/>
  <c r="B82" i="16"/>
  <c r="F81" i="16"/>
  <c r="C81" i="16"/>
  <c r="B81" i="16"/>
  <c r="F80" i="16"/>
  <c r="C80" i="16"/>
  <c r="B80" i="16"/>
  <c r="F79" i="16"/>
  <c r="C79" i="16"/>
  <c r="B79" i="16"/>
  <c r="F78" i="16"/>
  <c r="C78" i="16"/>
  <c r="B78" i="16"/>
  <c r="F77" i="16"/>
  <c r="C77" i="16"/>
  <c r="B77" i="16"/>
  <c r="F76" i="16"/>
  <c r="C76" i="16"/>
  <c r="B76" i="16"/>
  <c r="F75" i="16"/>
  <c r="C75" i="16"/>
  <c r="B75" i="16"/>
  <c r="F74" i="16"/>
  <c r="C74" i="16"/>
  <c r="B74" i="16"/>
  <c r="F73" i="16"/>
  <c r="C73" i="16"/>
  <c r="B73" i="16"/>
  <c r="F72" i="16"/>
  <c r="C72" i="16"/>
  <c r="B72" i="16"/>
  <c r="F71" i="16"/>
  <c r="C71" i="16"/>
  <c r="B71" i="16"/>
  <c r="F70" i="16"/>
  <c r="C70" i="16"/>
  <c r="B70" i="16"/>
  <c r="F69" i="16"/>
  <c r="C69" i="16"/>
  <c r="B69" i="16"/>
  <c r="F68" i="16"/>
  <c r="C68" i="16"/>
  <c r="B68" i="16"/>
  <c r="F67" i="16"/>
  <c r="C67" i="16"/>
  <c r="B67" i="16"/>
  <c r="F66" i="16"/>
  <c r="C66" i="16"/>
  <c r="B66" i="16"/>
  <c r="F65" i="16"/>
  <c r="C65" i="16"/>
  <c r="B65" i="16"/>
  <c r="F64" i="16"/>
  <c r="C64" i="16"/>
  <c r="B64" i="16"/>
  <c r="F63" i="16"/>
  <c r="C63" i="16"/>
  <c r="B63" i="16"/>
  <c r="F62" i="16"/>
  <c r="C62" i="16"/>
  <c r="B62" i="16"/>
  <c r="F61" i="16"/>
  <c r="C61" i="16"/>
  <c r="B61" i="16"/>
  <c r="F60" i="16"/>
  <c r="C60" i="16"/>
  <c r="B60" i="16"/>
  <c r="F59" i="16"/>
  <c r="C59" i="16"/>
  <c r="B59" i="16"/>
  <c r="F58" i="16"/>
  <c r="C58" i="16"/>
  <c r="B58" i="16"/>
  <c r="F57" i="16"/>
  <c r="C57" i="16"/>
  <c r="B57" i="16"/>
  <c r="F56" i="16"/>
  <c r="C56" i="16"/>
  <c r="B56" i="16"/>
  <c r="F55" i="16"/>
  <c r="C55" i="16"/>
  <c r="B55" i="16"/>
  <c r="F54" i="16"/>
  <c r="C54" i="16"/>
  <c r="B54" i="16"/>
  <c r="F53" i="16"/>
  <c r="C53" i="16"/>
  <c r="B53" i="16"/>
  <c r="F52" i="16"/>
  <c r="C52" i="16"/>
  <c r="B52" i="16"/>
  <c r="F51" i="16"/>
  <c r="C51" i="16"/>
  <c r="B51" i="16"/>
  <c r="F50" i="16"/>
  <c r="C50" i="16"/>
  <c r="B50" i="16"/>
  <c r="F49" i="16"/>
  <c r="C49" i="16"/>
  <c r="B49" i="16"/>
  <c r="F48" i="16"/>
  <c r="C48" i="16"/>
  <c r="B48" i="16"/>
  <c r="F47" i="16"/>
  <c r="C47" i="16"/>
  <c r="B47" i="16"/>
  <c r="F46" i="16"/>
  <c r="C46" i="16"/>
  <c r="B46" i="16"/>
  <c r="F45" i="16"/>
  <c r="C45" i="16"/>
  <c r="B45" i="16"/>
  <c r="F44" i="16"/>
  <c r="C44" i="16"/>
  <c r="B44" i="16"/>
  <c r="F43" i="16"/>
  <c r="C43" i="16"/>
  <c r="B43" i="16"/>
  <c r="F42" i="16"/>
  <c r="C42" i="16"/>
  <c r="B42" i="16"/>
  <c r="F41" i="16"/>
  <c r="C41" i="16"/>
  <c r="B41" i="16"/>
  <c r="F40" i="16"/>
  <c r="C40" i="16"/>
  <c r="B40" i="16"/>
  <c r="F39" i="16"/>
  <c r="C39" i="16"/>
  <c r="B39" i="16"/>
  <c r="F38" i="16"/>
  <c r="C38" i="16"/>
  <c r="B38" i="16"/>
  <c r="F37" i="16"/>
  <c r="C37" i="16"/>
  <c r="B37" i="16"/>
  <c r="F36" i="16"/>
  <c r="C36" i="16"/>
  <c r="B36" i="16"/>
  <c r="F35" i="16"/>
  <c r="C35" i="16"/>
  <c r="B35" i="16"/>
  <c r="F34" i="16"/>
  <c r="C34" i="16"/>
  <c r="B34" i="16"/>
  <c r="F33" i="16"/>
  <c r="C33" i="16"/>
  <c r="B33" i="16"/>
  <c r="F32" i="16"/>
  <c r="C32" i="16"/>
  <c r="B32" i="16"/>
  <c r="F31" i="16"/>
  <c r="C31" i="16"/>
  <c r="B31" i="16"/>
  <c r="F30" i="16"/>
  <c r="C30" i="16"/>
  <c r="B30" i="16"/>
  <c r="F29" i="16"/>
  <c r="C29" i="16"/>
  <c r="B29" i="16"/>
  <c r="F28" i="16"/>
  <c r="C28" i="16"/>
  <c r="B28" i="16"/>
  <c r="F27" i="16"/>
  <c r="C27" i="16"/>
  <c r="B27" i="16"/>
  <c r="F26" i="16"/>
  <c r="C26" i="16"/>
  <c r="B26" i="16"/>
  <c r="F25" i="16"/>
  <c r="C25" i="16"/>
  <c r="B25" i="16"/>
  <c r="F24" i="16"/>
  <c r="C24" i="16"/>
  <c r="B24" i="16"/>
  <c r="F23" i="16"/>
  <c r="C23" i="16"/>
  <c r="B23" i="16"/>
  <c r="F22" i="16"/>
  <c r="C22" i="16"/>
  <c r="B22" i="16"/>
  <c r="F21" i="16"/>
  <c r="C21" i="16"/>
  <c r="B21" i="16"/>
  <c r="F20" i="16"/>
  <c r="C20" i="16"/>
  <c r="B20" i="16"/>
  <c r="F19" i="16"/>
  <c r="C19" i="16"/>
  <c r="B19" i="16"/>
  <c r="F18" i="16"/>
  <c r="C18" i="16"/>
  <c r="B18" i="16"/>
  <c r="F17" i="16"/>
  <c r="C17" i="16"/>
  <c r="B17" i="16"/>
  <c r="F16" i="16"/>
  <c r="C16" i="16"/>
  <c r="B16" i="16"/>
  <c r="F15" i="16"/>
  <c r="C15" i="16"/>
  <c r="B15" i="16"/>
  <c r="F14" i="16"/>
  <c r="C14" i="16"/>
  <c r="B14" i="16"/>
  <c r="F13" i="16"/>
  <c r="C13" i="16"/>
  <c r="B13" i="16"/>
  <c r="F12" i="16"/>
  <c r="C12" i="16"/>
  <c r="B12" i="16"/>
  <c r="F11" i="16"/>
  <c r="C11" i="16"/>
  <c r="B11" i="16"/>
  <c r="F10" i="16"/>
  <c r="C10" i="16"/>
  <c r="B10" i="16"/>
  <c r="F9" i="16"/>
  <c r="C9" i="16"/>
  <c r="B9" i="16"/>
  <c r="F8" i="16"/>
  <c r="C8" i="16"/>
  <c r="B8" i="16"/>
  <c r="F7" i="16"/>
  <c r="C7" i="16"/>
  <c r="B7" i="16"/>
  <c r="F6" i="16"/>
  <c r="C6" i="16"/>
  <c r="B6" i="16"/>
  <c r="F5" i="16"/>
  <c r="C5" i="16"/>
  <c r="B5" i="16"/>
  <c r="F4" i="16"/>
  <c r="C4" i="16"/>
  <c r="B4" i="16"/>
  <c r="F3" i="16"/>
  <c r="C3" i="16"/>
  <c r="B3" i="16"/>
  <c r="F2" i="16"/>
  <c r="C2" i="16"/>
  <c r="B2" i="16"/>
  <c r="B9" i="28"/>
  <c r="F31" i="18"/>
</calcChain>
</file>

<file path=xl/sharedStrings.xml><?xml version="1.0" encoding="utf-8"?>
<sst xmlns="http://schemas.openxmlformats.org/spreadsheetml/2006/main" count="63401" uniqueCount="207">
  <si>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</si>
  <si>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</si>
  <si>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</si>
  <si>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</si>
  <si>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</si>
  <si>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</si>
  <si>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</si>
  <si>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</si>
  <si>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</si>
  <si>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</si>
  <si>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</si>
  <si>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</si>
  <si>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</si>
  <si>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</si>
  <si>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</si>
  <si>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</si>
  <si>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</si>
  <si>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</si>
  <si>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</si>
  <si>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</si>
  <si>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</si>
  <si>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</si>
  <si>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</si>
  <si>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</si>
  <si>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</si>
  <si>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</si>
  <si>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</si>
  <si>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</si>
  <si>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</si>
  <si>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</si>
  <si>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</si>
  <si>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</si>
  <si>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</si>
  <si>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</si>
  <si>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</si>
  <si>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</si>
  <si>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</si>
  <si>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</si>
  <si>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</si>
  <si>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</si>
  <si>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</si>
  <si>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</si>
  <si>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</si>
  <si>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</si>
  <si>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</si>
  <si>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</si>
  <si>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</si>
  <si>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</si>
  <si>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</si>
  <si>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</si>
  <si>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</si>
  <si>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</si>
  <si>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</si>
  <si>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</si>
  <si>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</si>
  <si>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</si>
  <si>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</si>
  <si>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</si>
  <si>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</si>
  <si>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</si>
  <si>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</si>
  <si>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</si>
  <si>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</si>
  <si>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</si>
  <si>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</si>
  <si>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</si>
  <si>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</si>
  <si>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</si>
  <si>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</si>
  <si>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</si>
  <si>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</si>
  <si>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</si>
  <si>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</si>
  <si>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</si>
  <si>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</si>
  <si>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</si>
  <si>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</si>
  <si>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</si>
  <si>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</si>
  <si>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</si>
  <si>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</si>
  <si>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</si>
  <si>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</si>
  <si>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</si>
  <si>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</si>
  <si>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</si>
  <si>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</si>
  <si>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</si>
  <si>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</si>
  <si>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</si>
  <si>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</si>
  <si>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</si>
  <si>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</si>
  <si>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</si>
  <si>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</si>
  <si>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</si>
  <si>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</si>
  <si>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</si>
  <si>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</si>
  <si>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</si>
  <si>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</si>
  <si>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</si>
  <si>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</si>
  <si>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</si>
  <si>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</si>
  <si>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</si>
  <si>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</si>
  <si>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</si>
  <si>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</si>
  <si>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</si>
  <si>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</si>
  <si>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</si>
  <si>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</si>
  <si>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</si>
  <si>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</si>
  <si>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</si>
  <si>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</si>
  <si>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</si>
  <si>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</si>
  <si>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</si>
  <si>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</si>
  <si>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</si>
  <si>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</si>
  <si>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</si>
  <si>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</si>
  <si>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</si>
  <si>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</si>
  <si>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</si>
  <si>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</si>
  <si>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</si>
  <si>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</si>
  <si>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</si>
  <si>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</si>
  <si>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</si>
  <si>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</si>
  <si>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</si>
  <si>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</si>
  <si>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</si>
  <si>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</si>
  <si>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</si>
  <si>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</si>
  <si>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</si>
  <si>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</si>
  <si>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</si>
  <si>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</si>
  <si>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</si>
  <si>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</si>
  <si>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</si>
  <si>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</si>
  <si>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</si>
  <si>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</si>
  <si>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</si>
  <si>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</si>
  <si>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</si>
  <si>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</si>
  <si>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</si>
  <si>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</si>
  <si>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</si>
  <si>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</si>
  <si>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</si>
  <si>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</si>
  <si>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</si>
  <si>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</si>
  <si>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</si>
  <si>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</si>
  <si>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Sum of Sales</t>
  </si>
  <si>
    <t>Row Labels</t>
  </si>
  <si>
    <t>2023</t>
  </si>
  <si>
    <t>2024</t>
  </si>
  <si>
    <t>Jan</t>
  </si>
  <si>
    <t>Feb</t>
  </si>
  <si>
    <t>Mar</t>
  </si>
  <si>
    <t>Apr</t>
  </si>
  <si>
    <t>May</t>
  </si>
  <si>
    <t>Jun</t>
  </si>
  <si>
    <t>Jul</t>
  </si>
  <si>
    <t>Aug</t>
  </si>
  <si>
    <t>Sep</t>
  </si>
  <si>
    <t>Oct</t>
  </si>
  <si>
    <t>Nov</t>
  </si>
  <si>
    <t>Dec</t>
  </si>
  <si>
    <t>Column Labels</t>
  </si>
  <si>
    <t>Average of Sales</t>
  </si>
  <si>
    <t>Grand Total</t>
  </si>
  <si>
    <t>Australian Capital Territory</t>
  </si>
  <si>
    <t>New South Wales</t>
  </si>
  <si>
    <t>Northern Territory</t>
  </si>
  <si>
    <t>Queensland</t>
  </si>
  <si>
    <t>South Australia</t>
  </si>
  <si>
    <t>Tasmania</t>
  </si>
  <si>
    <t>Victoria</t>
  </si>
  <si>
    <t>Western Australia</t>
  </si>
  <si>
    <t>Australia Total</t>
  </si>
  <si>
    <t>Store Sales</t>
  </si>
  <si>
    <t>Online Sales</t>
  </si>
  <si>
    <t>Most Sales by Manager</t>
  </si>
  <si>
    <t>Most Purchase by -</t>
  </si>
  <si>
    <t>Total Sales</t>
  </si>
  <si>
    <t>Avg Sales</t>
  </si>
  <si>
    <t>Average of Sales2</t>
  </si>
  <si>
    <t>Top State</t>
  </si>
  <si>
    <t>(All)</t>
  </si>
  <si>
    <t>Trend - Online</t>
  </si>
  <si>
    <t>Overall Trend</t>
  </si>
  <si>
    <t>Trend - In Store</t>
  </si>
  <si>
    <t>Top Performing Month</t>
  </si>
  <si>
    <t>Least Performing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</si>
</sst>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6" x14ac:knownFonts="1">
    <font>
      <sz val="11"/>
      <color theme="1"/>
      <name val="Cambria"/>
      <family val="2"/>
      <scheme val="minor"/>
    </font>
    <font>
      <sz val="20"/>
      <color theme="1"/>
      <name val="Cambria"/>
      <family val="1"/>
      <scheme val="minor"/>
    </font>
    <font>
      <b/>
      <sz val="22"/>
      <color theme="1"/>
      <name val="Cambria"/>
      <family val="1"/>
      <scheme val="minor"/>
    </font>
    <font>
      <b/>
      <sz val="20"/>
      <color theme="1"/>
      <name val="Cambria"/>
      <family val="1"/>
      <scheme val="minor"/>
    </font>
    <font>
      <sz val="11"/>
      <color theme="1"/>
      <name val="Cambria"/>
      <family val="2"/>
      <scheme val="minor"/>
    </font>
    <font>
      <b/>
      <sz val="11"/>
      <color theme="1"/>
      <name val="Cambria"/>
      <family val="1"/>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4" fontId="4" fillId="0" borderId="0" applyFont="0" applyFill="0" applyBorder="0" applyAlignment="0" applyProtection="0"/>
  </cellStyleXfs>
  <cellXfs count="30">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indent="1"/>
    </xf>
    <xf numFmtId="0" fontId="0" fillId="0" borderId="0" xfId="0" applyAlignment="1">
      <alignment horizontal="left"/>
    </xf>
    <xf numFmtId="165" fontId="0" fillId="0" borderId="0" xfId="0" applyNumberFormat="1"/>
    <xf numFmtId="44" fontId="0" fillId="0" borderId="0" xfId="1" applyFont="1"/>
    <xf numFmtId="0" fontId="5" fillId="0" borderId="0" xfId="0" applyFont="1"/>
    <xf numFmtId="0" fontId="3"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cellXfs>
  <cellStyles count="2">
    <cellStyle name="Currency" xfId="1" builtinId="4"/>
    <cellStyle name="Normal" xfId="0" builtinId="0"/>
  </cellStyles>
  <dxfs count="50">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4" formatCode="&quot;$&quot;#,##0.00"/>
    </dxf>
    <dxf>
      <numFmt numFmtId="165" formatCode="&quot;$&quot;#,##0"/>
    </dxf>
    <dxf>
      <numFmt numFmtId="164" formatCode="&quot;$&quot;#,##0.0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s>
  <tableStyles count="0" defaultTableStyle="TableStyleMedium2" defaultPivotStyle="PivotStyleLight16"/>
  <colors>
    <mruColors>
      <color rgb="FF016BB3"/>
      <color rgb="FFFF361C"/>
      <color rgb="FFFD6253"/>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Data_v2.xlsx]Total Sales Over Time!TotalSalesOverTime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 Sales Over Time'!$B$3:$B$4</c:f>
              <c:strCache>
                <c:ptCount val="1"/>
                <c:pt idx="0">
                  <c:v>KMART ONLINE</c:v>
                </c:pt>
              </c:strCache>
            </c:strRef>
          </c:tx>
          <c:spPr>
            <a:solidFill>
              <a:schemeClr val="accent1"/>
            </a:solidFill>
            <a:ln>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Time'!$B$5:$B$31</c:f>
              <c:numCache>
                <c:formatCode>"$"#,##0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4D2E-4304-9908-E9EA61F486D0}"/>
            </c:ext>
          </c:extLst>
        </c:ser>
        <c:ser>
          <c:idx val="1"/>
          <c:order val="1"/>
          <c:tx>
            <c:strRef>
              <c:f>'Total Sales Over Time'!$C$3:$C$4</c:f>
              <c:strCache>
                <c:ptCount val="1"/>
                <c:pt idx="0">
                  <c:v>KMART STORE</c:v>
                </c:pt>
              </c:strCache>
            </c:strRef>
          </c:tx>
          <c:spPr>
            <a:solidFill>
              <a:srgbClr val="FF361C"/>
            </a:solidFill>
            <a:ln w="25400">
              <a:noFill/>
            </a:ln>
            <a:effectLst/>
          </c:spPr>
          <c:cat>
            <c:multiLvlStrRef>
              <c:f>'Total Sales Over 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 Sales Over Time'!$C$5:$C$31</c:f>
              <c:numCache>
                <c:formatCode>"$"#,##0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3-0824-412A-AB32-F68AABB921FA}"/>
            </c:ext>
          </c:extLst>
        </c:ser>
        <c:dLbls>
          <c:showLegendKey val="0"/>
          <c:showVal val="0"/>
          <c:showCatName val="0"/>
          <c:showSerName val="0"/>
          <c:showPercent val="0"/>
          <c:showBubbleSize val="0"/>
        </c:dLbls>
        <c:axId val="758379920"/>
        <c:axId val="758384960"/>
      </c:areaChart>
      <c:catAx>
        <c:axId val="75837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84960"/>
        <c:crosses val="autoZero"/>
        <c:auto val="1"/>
        <c:lblAlgn val="ctr"/>
        <c:lblOffset val="100"/>
        <c:noMultiLvlLbl val="0"/>
      </c:catAx>
      <c:valAx>
        <c:axId val="75838496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79920"/>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Data_v2.xlsx]Avg Sales Over Time!AvgSalesOverTime</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'Avg Sales Over Time'!$B$3:$B$4</c:f>
              <c:strCache>
                <c:ptCount val="1"/>
                <c:pt idx="0">
                  <c:v>KMART ONLINE</c:v>
                </c:pt>
              </c:strCache>
            </c:strRef>
          </c:tx>
          <c:spPr>
            <a:ln w="28575" cap="rnd">
              <a:solidFill>
                <a:schemeClr val="accent1"/>
              </a:solidFill>
              <a:round/>
            </a:ln>
            <a:effectLst/>
          </c:spPr>
          <c:marker>
            <c:symbol val="none"/>
          </c:marker>
          <c:cat>
            <c:multiLvlStrRef>
              <c:f>'Avg Sales Over Time'!$A$5:$A$30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Time'!$B$5:$B$30</c:f>
              <c:numCache>
                <c:formatCode>"$"#,##0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2D6-4427-BD6D-21155F4AE729}"/>
            </c:ext>
          </c:extLst>
        </c:ser>
        <c:ser>
          <c:idx val="1"/>
          <c:order val="1"/>
          <c:tx>
            <c:strRef>
              <c:f>'Avg Sales Over Time'!$C$3:$C$4</c:f>
              <c:strCache>
                <c:ptCount val="1"/>
                <c:pt idx="0">
                  <c:v>KMART STORE</c:v>
                </c:pt>
              </c:strCache>
            </c:strRef>
          </c:tx>
          <c:spPr>
            <a:ln w="28575" cap="rnd">
              <a:solidFill>
                <a:srgbClr val="FF0000"/>
              </a:solidFill>
              <a:round/>
            </a:ln>
            <a:effectLst/>
          </c:spPr>
          <c:marker>
            <c:symbol val="none"/>
          </c:marker>
          <c:cat>
            <c:multiLvlStrRef>
              <c:f>'Avg Sales Over Time'!$A$5:$A$30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 Sales Over Time'!$C$5:$C$30</c:f>
              <c:numCache>
                <c:formatCode>"$"#,##0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3-4008-4C72-A248-74818D1698DC}"/>
            </c:ext>
          </c:extLst>
        </c:ser>
        <c:dLbls>
          <c:showLegendKey val="0"/>
          <c:showVal val="0"/>
          <c:showCatName val="0"/>
          <c:showSerName val="0"/>
          <c:showPercent val="0"/>
          <c:showBubbleSize val="0"/>
        </c:dLbls>
        <c:smooth val="0"/>
        <c:axId val="549686128"/>
        <c:axId val="549687208"/>
      </c:lineChart>
      <c:catAx>
        <c:axId val="54968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87208"/>
        <c:crosses val="autoZero"/>
        <c:auto val="1"/>
        <c:lblAlgn val="ctr"/>
        <c:lblOffset val="100"/>
        <c:noMultiLvlLbl val="0"/>
      </c:catAx>
      <c:valAx>
        <c:axId val="54968720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86128"/>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Data_v2.xlsx]Sales by Category!SalesbyCategory</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Category'!$B$3:$B$4</c:f>
              <c:strCache>
                <c:ptCount val="1"/>
                <c:pt idx="0">
                  <c:v>KMART ONLINE</c:v>
                </c:pt>
              </c:strCache>
            </c:strRef>
          </c:tx>
          <c:spPr>
            <a:solidFill>
              <a:schemeClr val="accent1"/>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Category'!$B$5:$B$15</c:f>
              <c:numCache>
                <c:formatCode>"$"#,##0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1010-4688-A393-05DCD445F6F1}"/>
            </c:ext>
          </c:extLst>
        </c:ser>
        <c:ser>
          <c:idx val="1"/>
          <c:order val="1"/>
          <c:tx>
            <c:strRef>
              <c:f>'Sales by Category'!$C$3:$C$4</c:f>
              <c:strCache>
                <c:ptCount val="1"/>
                <c:pt idx="0">
                  <c:v>KMART STORE</c:v>
                </c:pt>
              </c:strCache>
            </c:strRef>
          </c:tx>
          <c:spPr>
            <a:solidFill>
              <a:srgbClr val="FF0000"/>
            </a:solidFill>
            <a:ln>
              <a:noFill/>
            </a:ln>
            <a:effectLst/>
          </c:spPr>
          <c:invertIfNegative val="0"/>
          <c:cat>
            <c:strRef>
              <c:f>'Sales by 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 by Category'!$C$5:$C$15</c:f>
              <c:numCache>
                <c:formatCode>"$"#,##0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3-4AA8-43E8-87AE-0CF30B4D8A48}"/>
            </c:ext>
          </c:extLst>
        </c:ser>
        <c:dLbls>
          <c:showLegendKey val="0"/>
          <c:showVal val="0"/>
          <c:showCatName val="0"/>
          <c:showSerName val="0"/>
          <c:showPercent val="0"/>
          <c:showBubbleSize val="0"/>
        </c:dLbls>
        <c:gapWidth val="182"/>
        <c:axId val="779089168"/>
        <c:axId val="779086288"/>
      </c:barChart>
      <c:catAx>
        <c:axId val="77908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86288"/>
        <c:crosses val="autoZero"/>
        <c:auto val="1"/>
        <c:lblAlgn val="ctr"/>
        <c:lblOffset val="100"/>
        <c:noMultiLvlLbl val="0"/>
      </c:catAx>
      <c:valAx>
        <c:axId val="779086288"/>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89168"/>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Data_v2.xlsx]Online Vs Store!SalesbyCategory</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 : Online Vs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dLbl>
          <c:idx val="0"/>
          <c:layout>
            <c:manualLayout>
              <c:x val="-7.5717236365587581E-2"/>
              <c:y val="0.159999999999999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3351072729162858E-2"/>
              <c:y val="-0.171428571428571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7.3351072729162858E-2"/>
              <c:y val="-0.171428571428571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w="19050">
            <a:solidFill>
              <a:schemeClr val="lt1"/>
            </a:solidFill>
          </a:ln>
          <a:effectLst/>
        </c:spPr>
        <c:dLbl>
          <c:idx val="0"/>
          <c:layout>
            <c:manualLayout>
              <c:x val="-7.5717236365587581E-2"/>
              <c:y val="0.159999999999999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7.3351072729162858E-2"/>
              <c:y val="-0.171428571428571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0000"/>
          </a:solidFill>
          <a:ln w="19050">
            <a:solidFill>
              <a:schemeClr val="lt1"/>
            </a:solidFill>
          </a:ln>
          <a:effectLst/>
        </c:spPr>
        <c:dLbl>
          <c:idx val="0"/>
          <c:layout>
            <c:manualLayout>
              <c:x val="-7.5717236365587581E-2"/>
              <c:y val="0.159999999999999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s>
    <c:plotArea>
      <c:layout/>
      <c:doughnutChart>
        <c:varyColors val="1"/>
        <c:ser>
          <c:idx val="0"/>
          <c:order val="0"/>
          <c:tx>
            <c:strRef>
              <c:f>'Online Vs Store'!$B$3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EF-4991-8C1D-177C0945764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8EF-4991-8C1D-177C0945764E}"/>
              </c:ext>
            </c:extLst>
          </c:dPt>
          <c:dLbls>
            <c:dLbl>
              <c:idx val="0"/>
              <c:layout>
                <c:manualLayout>
                  <c:x val="7.3351072729162858E-2"/>
                  <c:y val="-0.171428571428571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98EF-4991-8C1D-177C0945764E}"/>
                </c:ext>
              </c:extLst>
            </c:dLbl>
            <c:dLbl>
              <c:idx val="1"/>
              <c:layout>
                <c:manualLayout>
                  <c:x val="-7.5717236365587581E-2"/>
                  <c:y val="0.1599999999999998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8EF-4991-8C1D-177C0945764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'Online Vs Store'!$A$4:$A$6</c:f>
              <c:strCache>
                <c:ptCount val="2"/>
                <c:pt idx="0">
                  <c:v>KMART ONLINE</c:v>
                </c:pt>
                <c:pt idx="1">
                  <c:v>KMART STORE</c:v>
                </c:pt>
              </c:strCache>
            </c:strRef>
          </c:cat>
          <c:val>
            <c:numRef>
              <c:f>'Online Vs Store'!$B$4:$B$6</c:f>
              <c:numCache>
                <c:formatCode>"$"#,##0</c:formatCode>
                <c:ptCount val="2"/>
                <c:pt idx="0">
                  <c:v>658115.49</c:v>
                </c:pt>
                <c:pt idx="1">
                  <c:v>2528142.9900000012</c:v>
                </c:pt>
              </c:numCache>
            </c:numRef>
          </c:val>
          <c:extLst>
            <c:ext xmlns:c16="http://schemas.microsoft.com/office/drawing/2014/chart" uri="{C3380CC4-5D6E-409C-BE32-E72D297353CC}">
              <c16:uniqueId val="{00000004-98EF-4991-8C1D-177C0945764E}"/>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Data_v2.xlsx]Sales by Manager!SalesbyManger</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43680004142574"/>
          <c:y val="0.17995918853356557"/>
          <c:w val="0.69755316818650137"/>
          <c:h val="0.60521677005727148"/>
        </c:manualLayout>
      </c:layout>
      <c:barChart>
        <c:barDir val="bar"/>
        <c:grouping val="stacked"/>
        <c:varyColors val="0"/>
        <c:ser>
          <c:idx val="0"/>
          <c:order val="0"/>
          <c:tx>
            <c:strRef>
              <c:f>'Sales by Manager'!$B$3:$B$4</c:f>
              <c:strCache>
                <c:ptCount val="1"/>
                <c:pt idx="0">
                  <c:v>KMART ONLINE</c:v>
                </c:pt>
              </c:strCache>
            </c:strRef>
          </c:tx>
          <c:spPr>
            <a:solidFill>
              <a:schemeClr val="accent1"/>
            </a:solidFill>
            <a:ln>
              <a:noFill/>
            </a:ln>
            <a:effectLst/>
          </c:spPr>
          <c:invertIfNegative val="0"/>
          <c:cat>
            <c:strRef>
              <c:f>'Sales by Manager'!$A$5:$A$26</c:f>
              <c:strCache>
                <c:ptCount val="21"/>
                <c:pt idx="0">
                  <c:v>Alex Nash</c:v>
                </c:pt>
                <c:pt idx="1">
                  <c:v>Caroline Tucker</c:v>
                </c:pt>
                <c:pt idx="2">
                  <c:v>Simone Prior</c:v>
                </c:pt>
                <c:pt idx="3">
                  <c:v>Amber Ward</c:v>
                </c:pt>
                <c:pt idx="4">
                  <c:v>Owen Pierce</c:v>
                </c:pt>
                <c:pt idx="5">
                  <c:v>Tom McKenzie</c:v>
                </c:pt>
                <c:pt idx="6">
                  <c:v>Michael Carney</c:v>
                </c:pt>
                <c:pt idx="7">
                  <c:v>Ray Watson</c:v>
                </c:pt>
                <c:pt idx="8">
                  <c:v>John Harper</c:v>
                </c:pt>
                <c:pt idx="9">
                  <c:v>Ricky Wilkinson</c:v>
                </c:pt>
                <c:pt idx="10">
                  <c:v>Shellie Thomas</c:v>
                </c:pt>
                <c:pt idx="11">
                  <c:v>Miles Hammond</c:v>
                </c:pt>
                <c:pt idx="12">
                  <c:v>Claire Bridges</c:v>
                </c:pt>
                <c:pt idx="13">
                  <c:v>Brian Hubbard</c:v>
                </c:pt>
                <c:pt idx="14">
                  <c:v>Terri Wright</c:v>
                </c:pt>
                <c:pt idx="15">
                  <c:v>George Chester</c:v>
                </c:pt>
                <c:pt idx="16">
                  <c:v>Jerry Fulton</c:v>
                </c:pt>
                <c:pt idx="17">
                  <c:v>Jeremy Garcia</c:v>
                </c:pt>
                <c:pt idx="18">
                  <c:v>Lillian Pruitt</c:v>
                </c:pt>
                <c:pt idx="19">
                  <c:v>John Gardner</c:v>
                </c:pt>
                <c:pt idx="20">
                  <c:v>Rachael Long</c:v>
                </c:pt>
              </c:strCache>
            </c:strRef>
          </c:cat>
          <c:val>
            <c:numRef>
              <c:f>'Sales by Manager'!$B$5:$B$26</c:f>
              <c:numCache>
                <c:formatCode>"$"#,##0</c:formatCode>
                <c:ptCount val="21"/>
                <c:pt idx="0">
                  <c:v>1604.64</c:v>
                </c:pt>
                <c:pt idx="1">
                  <c:v>23613.519999999997</c:v>
                </c:pt>
                <c:pt idx="2">
                  <c:v>9643.1299999999992</c:v>
                </c:pt>
                <c:pt idx="3">
                  <c:v>14669.870000000003</c:v>
                </c:pt>
                <c:pt idx="4">
                  <c:v>16620.11</c:v>
                </c:pt>
                <c:pt idx="5">
                  <c:v>25808.86</c:v>
                </c:pt>
                <c:pt idx="6">
                  <c:v>18315.550000000003</c:v>
                </c:pt>
                <c:pt idx="7">
                  <c:v>9972.7400000000016</c:v>
                </c:pt>
                <c:pt idx="8">
                  <c:v>19941.330000000002</c:v>
                </c:pt>
                <c:pt idx="9">
                  <c:v>2288.91</c:v>
                </c:pt>
                <c:pt idx="10">
                  <c:v>18952.920000000002</c:v>
                </c:pt>
                <c:pt idx="11">
                  <c:v>65967.66</c:v>
                </c:pt>
                <c:pt idx="12">
                  <c:v>72424.009999999995</c:v>
                </c:pt>
                <c:pt idx="13">
                  <c:v>101079.18000000001</c:v>
                </c:pt>
                <c:pt idx="14">
                  <c:v>8133.15</c:v>
                </c:pt>
                <c:pt idx="15">
                  <c:v>19648.400000000001</c:v>
                </c:pt>
                <c:pt idx="16">
                  <c:v>38138.720000000008</c:v>
                </c:pt>
                <c:pt idx="17">
                  <c:v>81133.34</c:v>
                </c:pt>
                <c:pt idx="18">
                  <c:v>70065.939999999988</c:v>
                </c:pt>
                <c:pt idx="19">
                  <c:v>23870.300000000003</c:v>
                </c:pt>
                <c:pt idx="20">
                  <c:v>16223.210000000001</c:v>
                </c:pt>
              </c:numCache>
            </c:numRef>
          </c:val>
          <c:extLst>
            <c:ext xmlns:c16="http://schemas.microsoft.com/office/drawing/2014/chart" uri="{C3380CC4-5D6E-409C-BE32-E72D297353CC}">
              <c16:uniqueId val="{00000000-17A3-4BE8-BADB-4FF291FC8F64}"/>
            </c:ext>
          </c:extLst>
        </c:ser>
        <c:ser>
          <c:idx val="1"/>
          <c:order val="1"/>
          <c:tx>
            <c:strRef>
              <c:f>'Sales by Manager'!$C$3:$C$4</c:f>
              <c:strCache>
                <c:ptCount val="1"/>
                <c:pt idx="0">
                  <c:v>KMART STORE</c:v>
                </c:pt>
              </c:strCache>
            </c:strRef>
          </c:tx>
          <c:spPr>
            <a:solidFill>
              <a:srgbClr val="FF0000"/>
            </a:solidFill>
            <a:ln>
              <a:noFill/>
            </a:ln>
            <a:effectLst/>
          </c:spPr>
          <c:invertIfNegative val="0"/>
          <c:cat>
            <c:strRef>
              <c:f>'Sales by Manager'!$A$5:$A$26</c:f>
              <c:strCache>
                <c:ptCount val="21"/>
                <c:pt idx="0">
                  <c:v>Alex Nash</c:v>
                </c:pt>
                <c:pt idx="1">
                  <c:v>Caroline Tucker</c:v>
                </c:pt>
                <c:pt idx="2">
                  <c:v>Simone Prior</c:v>
                </c:pt>
                <c:pt idx="3">
                  <c:v>Amber Ward</c:v>
                </c:pt>
                <c:pt idx="4">
                  <c:v>Owen Pierce</c:v>
                </c:pt>
                <c:pt idx="5">
                  <c:v>Tom McKenzie</c:v>
                </c:pt>
                <c:pt idx="6">
                  <c:v>Michael Carney</c:v>
                </c:pt>
                <c:pt idx="7">
                  <c:v>Ray Watson</c:v>
                </c:pt>
                <c:pt idx="8">
                  <c:v>John Harper</c:v>
                </c:pt>
                <c:pt idx="9">
                  <c:v>Ricky Wilkinson</c:v>
                </c:pt>
                <c:pt idx="10">
                  <c:v>Shellie Thomas</c:v>
                </c:pt>
                <c:pt idx="11">
                  <c:v>Miles Hammond</c:v>
                </c:pt>
                <c:pt idx="12">
                  <c:v>Claire Bridges</c:v>
                </c:pt>
                <c:pt idx="13">
                  <c:v>Brian Hubbard</c:v>
                </c:pt>
                <c:pt idx="14">
                  <c:v>Terri Wright</c:v>
                </c:pt>
                <c:pt idx="15">
                  <c:v>George Chester</c:v>
                </c:pt>
                <c:pt idx="16">
                  <c:v>Jerry Fulton</c:v>
                </c:pt>
                <c:pt idx="17">
                  <c:v>Jeremy Garcia</c:v>
                </c:pt>
                <c:pt idx="18">
                  <c:v>Lillian Pruitt</c:v>
                </c:pt>
                <c:pt idx="19">
                  <c:v>John Gardner</c:v>
                </c:pt>
                <c:pt idx="20">
                  <c:v>Rachael Long</c:v>
                </c:pt>
              </c:strCache>
            </c:strRef>
          </c:cat>
          <c:val>
            <c:numRef>
              <c:f>'Sales by Manager'!$C$5:$C$26</c:f>
              <c:numCache>
                <c:formatCode>"$"#,##0</c:formatCode>
                <c:ptCount val="21"/>
                <c:pt idx="0">
                  <c:v>31325.7</c:v>
                </c:pt>
                <c:pt idx="1">
                  <c:v>30526.57</c:v>
                </c:pt>
                <c:pt idx="2">
                  <c:v>49869.32</c:v>
                </c:pt>
                <c:pt idx="3">
                  <c:v>48367.13</c:v>
                </c:pt>
                <c:pt idx="4">
                  <c:v>50698.76</c:v>
                </c:pt>
                <c:pt idx="5">
                  <c:v>41825.5</c:v>
                </c:pt>
                <c:pt idx="6">
                  <c:v>49531.26</c:v>
                </c:pt>
                <c:pt idx="7">
                  <c:v>69813.190000000017</c:v>
                </c:pt>
                <c:pt idx="8">
                  <c:v>75212.860000000015</c:v>
                </c:pt>
                <c:pt idx="9">
                  <c:v>132965.41</c:v>
                </c:pt>
                <c:pt idx="10">
                  <c:v>120142.38000000003</c:v>
                </c:pt>
                <c:pt idx="11">
                  <c:v>83827.009999999995</c:v>
                </c:pt>
                <c:pt idx="12">
                  <c:v>86340.640000000014</c:v>
                </c:pt>
                <c:pt idx="13">
                  <c:v>98503.730000000025</c:v>
                </c:pt>
                <c:pt idx="14">
                  <c:v>204205.12000000008</c:v>
                </c:pt>
                <c:pt idx="15">
                  <c:v>205043.04999999996</c:v>
                </c:pt>
                <c:pt idx="16">
                  <c:v>210632.55</c:v>
                </c:pt>
                <c:pt idx="17">
                  <c:v>172533.9</c:v>
                </c:pt>
                <c:pt idx="18">
                  <c:v>201015.24999999997</c:v>
                </c:pt>
                <c:pt idx="19">
                  <c:v>272210.60000000003</c:v>
                </c:pt>
                <c:pt idx="20">
                  <c:v>293553.06</c:v>
                </c:pt>
              </c:numCache>
            </c:numRef>
          </c:val>
          <c:extLst>
            <c:ext xmlns:c16="http://schemas.microsoft.com/office/drawing/2014/chart" uri="{C3380CC4-5D6E-409C-BE32-E72D297353CC}">
              <c16:uniqueId val="{00000003-75ED-4048-BF95-51B3EC366377}"/>
            </c:ext>
          </c:extLst>
        </c:ser>
        <c:dLbls>
          <c:showLegendKey val="0"/>
          <c:showVal val="0"/>
          <c:showCatName val="0"/>
          <c:showSerName val="0"/>
          <c:showPercent val="0"/>
          <c:showBubbleSize val="0"/>
        </c:dLbls>
        <c:gapWidth val="150"/>
        <c:overlap val="100"/>
        <c:axId val="825884944"/>
        <c:axId val="825885304"/>
      </c:barChart>
      <c:catAx>
        <c:axId val="825884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5304"/>
        <c:crosses val="autoZero"/>
        <c:auto val="1"/>
        <c:lblAlgn val="ctr"/>
        <c:lblOffset val="100"/>
        <c:noMultiLvlLbl val="0"/>
      </c:catAx>
      <c:valAx>
        <c:axId val="82588530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88494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States</a:t>
          </a:r>
        </a:p>
      </cx:txPr>
    </cx:title>
    <cx:plotArea>
      <cx:plotAreaRegion>
        <cx:series layoutId="regionMap" uniqueId="{875B9FBD-99D7-4D94-A3C0-8BB7277A561C}" formatIdx="0">
          <cx:dataId val="0"/>
          <cx:layoutPr>
            <cx:geography cultureLanguage="en-US" cultureRegion="US" attribution="Powered by Bing">
              <cx:geoCache provider="{E9337A44-BEBE-4D9F-B70C-5C5E7DAFC167}">
                <cx:binary>3HvJctxIsu2vyLR+UMU8tHVdsw4gM5mchxRFaQOjSAozAlNg+vrrSXVVkSAv2dXWvXjFjUwEMz3C
x+PHHX+/G/92lz/cNh/GIi/bv92Nv36Mu6762y+/tHfxQ3HbfiqSu8a29kf36c4Wv9gfP5K7h1/u
m9shKaNfCMLsl7v4tukexo//83f4tujBHtu72y6x5YV7aKbLh9blXfvGs1cffbizruz2H4/gm379
+A/Xds1tntx+/HB7XyRlkMD/k7sO//rx9GH4cGVdF3/4cps/tB8/PJRd0k27qXr49eOzP/744Zel
sBcH+5DD2Tt3D5/1KPmEBRdYKf3zR338kNsy+udzzOQnhBTWVEu0/8G/yT69LeDzf+Jgj8e6vb9v
HtoWLvj47ytf8Ow28Pzqy8c3FJW01v+pRd/u7/OPz48K+OW5lf7n74tfgEoWv3liyKX+3nv0xvGe
XQbs+LuJyw/+bZV0t/mH3UPTJJ1tpt8U+58wKv/ElBJgMvZPqy6MqsGohCPC2G9Sf5rz3z3f67Z9
+9ue6QZU4+/+Qoa+hri1zT6U/3ORKj4pDrEoCH6MxH0oPotU9okiRjSS4qfRf5P907T/yoleN+Mf
n1yY7Hrr/4VMdmqbLn5oyv9KRGL9iUEu1RijVyOS0k9UMEWl4M/N9udO9boBX/uOhSlP/0rBBwn7
oWzz2/L+N13+B3IqIZ+4kEjsI+zx52X4ccY1pvI3oT/j7l87zOuGe/rZhcEujoO/UOx9eWi7fej9
XjF+0+F/wnBQDIXgRAKG+S0xPs2bYFissGRyWQz/1KFeN+ArX7Gw45d//IXM+BOi/jeMSNEnjBSC
BEmeVz3KPym6t58gvxn3Z8X9GX1/4kSvW/DFFyzsd/VXst/uti1uy/8oamH4k4bKxiilP9MmfW4/
Jj5xzTGnCvLpU8v9K2d53WR/fHJhq90/rv4/DranQPLuaef4Z1s+wj9JohCgDfxqQqTsE9MIS0rZ
b4XuqWH+j/B+fqTXLfPko8/+/Elj9PHDf6el+7/bvd/b4+C2u1099tVPOr63nz5eE+iAxUffAv0/
Vbm9//Uj5ZiA0//er++/5FkI/AG8X3zo4bbtfv2Imf6kpcBaEKWRIIAdB6ik+wfok4amXiiiBKZk
H1zlHt/uO376SSvAMYhhACtCc4jIds8t7J/pTxgwjNRCSf472XFu8ymy5e+q+Of/P5SuOLdJ2bW/
fmQfP1Q//2p/M6UUUwTcSxFOBGRmCjKqu9tL4FPgj/H/i0eazUOUDVfKi9Mzlw5tQGqJANP8ro5X
pAC0WkjRXEsimN7LAp9dSEGdVw9xya6yIuj5it+11VFnz2d28bYc0ONLOQoTLgmgeI7EczmMT3me
eo5dyewYd4lxnp+or2/LePUuiglNCQal4f3zJxob+IzTKcfsqr4uppWtUpOy4yEna0S3b0vaO9kr
1/lDFFA+T0WVCLCSwDO76tZj9o19K3uD3U7TuyI8z7Itr0aTZ0dD4QtSG3xBSGSa67bZam6EM+1x
nq/ePtELb+EICyAkMGJUMUz18wOxrBvpmDJxFcvM4OpLlB+/LWB/o2fuyKlEUmmGKKJULAU0ieVF
QnG0a5nAu8ZOpWmGMfLLWKZr1TS9zzVhl72OqXlb8t41XkiGWAB8IrWUBODLU13HNIn6uRijnbRb
5Q5QfaLPB3f/thCMXpXCwUUJVwSRRbiFYRRXaQr343W8psmqUYnpWl+lG9bOWyGzIN/gLtq8LfY1
rRKIbyWxBLPhhVTalVUnwDt2BS/8WZwQTP2qTI2NNzi9o/n8ji5fhCGHmsU404pjRgAyPNelR4AS
bTuW7kp+3KbnE78Pp+wdGS/vxPYZkyPGJOWPBNlTe+UuTeuUNPmuV5mZqtNClX4/rbzM0P6SdvYd
cS89/7m4/ZWfRP2ku4gmeZvvRDmZkfYmy/y3jYRfu5GUmIMHA4Ur9CJJpkSmruUs27X0YnR+55l6
XkXDpUePWYlXXLQmLNDWOrJp+DptJ1MyF9jmYqyORWxNZddvn+g1M0JEIK2UlFygvU6e3LkhhRtI
SuDOYeUCyKdzUOR5tsr65vZtSY8e+Dz6mIICB+2fUhD3ciEqEekURXVX7DJ7NJbTsQ49E89sG6Ek
IPm9xWvCeGmmqA7o53i0hg7vlA78MgE8P8LCwlWWdlWX1MVuzueJ+JONqodUVcTzRVKW97lbya6z
MohlNx+jsepuSk5G4Q99VFzlTCWQhYs0NkNWJnTVtF5+13Lh6ndi+TVH1JAYJYUuC1LlIpY5Sryh
mPNiVyl+qMf+ymtZ/OedXQPwhC6OAjIgclFGq6JwEcei2ClUVZspJZGvba/fcS/8in8BHpDqkW1D
XC/E6HCU5dRU5S5s3XCmvYbc6DBlhbFzW5Q+Rr1QJtJVNK/bfoYMwmYvZyYUfR80QkTppm4v9STH
1G+rvCN+GOs2fueUL4sw55AzBaVSEYiE5Sm7UE5RpWS/Q5WvosbETTL49XxRRw9duh7smujLod+m
JLnyYm1qFwdTu4tc7E/9JgoD6q00daaqj5vxHV/gL8sJnA1KMeGCgAIfnz+JUDSjOhdeM+y8+qCO
8LoKvzsEmSC9jOLBD+eDqWxXGa9NIdeJl2zDPt9U2JRFbTzrFzejvum8Y86MzdeCr+LiII9/uMQM
6kw5toK/ds1JykzSJ0bPlYlHX0ydsdXKkysPAVasbjy2bvlJXbUBCu9KZFfxafJQ9Jsm+y7SGz2Y
Fiz6drp4mSnBWYDf2/dGAKnlIlO6xOvSHvNhV9RDaUrRixVyOVqzNPnRsnpc9UTd987LVm/LZXuP
fJ6mQDAHmL6vooD+FoUNJ6FIOqSGHR+/hHzcjmhto60tLyd7iZJzKk0SXuvxOvGo38Wm0nhVndHv
Yku8w+IYXaUySJXy09Nx8qvI5/gsbk03b9kRU2suAnwyJTLA44WcVtUqOSd6LdPOVI0ZT6zY9Ilf
08/6gejg7YvR1y4GvSaEoqLg74/J8YkjjQ0bsykOh12flAavh3qd1eeZ9tuo8ytdbCZxPEUBS4w9
FlsR3/bXYWwa75wjv+huvD6Q1g/VAZj+ZIpXswxIcVIyo7wAW5+GB1leg538qTuKgi4+f/v05JUw
gO7ij9MvIHnJ20GGjTfsUBb7fehMw840O2iFL9kmnk9cXRmRBPKC++KIR1dCntTNaGS6UadFbOLM
e8dBMVk4isbAMTO07+wYB0pzUc+yos8lnemwq+bGhDld6/m6jVPTKMOi0q/65qofg5b5If8ck3dS
1guUuZS+LGVd7ca6x6CPPpjLNKg7ug5tYiq2rTrmC3nQZORort+79V7PT8PjUa6CsBAUCQQ9wnPA
MOSTU5Oy466b1nl/6MnWzHY+wGm1YtlpPP1o9DqN0gM0HnHeBrWWlyUrNx34Tn/fuXecGu/TwIvj
aMBTDMAvxO3ebZ44Nar7IelJPe7mOpjKI5lho+1KlL7HLyJ8PhmS2kCN72lhmZ0etfBE7CI7JQxL
gMUg1kPdSuF21TjTj8e11KZJD6bpxuuuPbpVdvhugyk9G7A0nZeYubyd2ElXfn47Ol73xSfn2fvq
EzWwKCIy0824k3ctu5ibi3o+sN63/ofo/Wy+gibSHYx/NiR/KkFDG0cQktAKPBcqIZt4k3PjLmqu
s/BK5tZg0vn6LqvWntjJIjFTQKnh9qQqDpvaJ+GJ116m+KLJrzA009E7bTtZAqfFiZbeMOeDrXE/
jDt0CHhGskvZjpuI8E1bfUvVVyrXtShO09xU3pVOMjPCydptNm9pf0Jzv6jPRzyYLt7RaSPYmUrq
dxqAJRxaHnDhN30M9a5FoLJ0oDeV9uJN4uIjryTze/lhme33kiQwvVDEEFZSLPIlT+ZK0QiPu2II
y2bVC8/vGxpDMuI4kMQbN/EY5oGe1Lwuef3QQad+1qTD5EeuPAH4FZp2nC0wRbE7iPPm5G2Pfc1S
kgkpgQrg4DsLRaTaG8u0ncddnpWgbl6yrYpE/l56eE3fT8Us4kKkDS28FrSQecde8VUVD3P4TXwj
5XFC/ajroS4cpKd2vCLT6ewZ/o7819LEU/GLZFlmcZ7QHMTzm3TY9OHRgA2ilxm79YabtxVK91dZ
ZkIJayQYFg+AMUIL3NIzaO9a6FYA0H/N1VmHamPLfmXTgzYzQ3okxWQGnJy5rAsa+1V0txPguLnc
IsF9ZY+y+MHWK1Gs2XgEXRIA9Mu53GQtP1VeeNCqwa+887art53AhwMb/Ono7Ru8VlmkQJwgLTGS
ZOGx1aR5xsExd6NmggWVrdOViiYAJEPVpQFgdKjy89S8Y6NH1ueF4p7IXShurKNOsEyMu5ZYE/ZB
Ug5rXlGfhecy9zOWrQfvC642UX/i9HaICqO0SYgRAw9icVNk1kR88BNIbuWRfed0rxY4KRnwqkoA
Hn6Eq08ye654y+ZejruGpQBw7vPqlOdBrqCwbYERlINnmsMwfy9RvWiJHvOHhs0lJJEG/mWR3HOP
DTyNwBo87tcp8BJAPR2JcDKVKoNQTyaK8oDmKy88aiqD8ElV7dI2wIAtZ+guipkeyWhdivPJHlZD
9V4BfqXuK0BfGHpYxvcjree1pxdDCYyFcrtmPC2GwlTJJYn9kSV+1pc+nXZRZYbpmG/f9lHxWpgp
Bm0igzk2MMNikbhGS2xNG9ALlTJmpsaoPJ3ZgE9cmJAL5iJ8G7E+vauVZcSMA88CYF36k9Dzuodp
UgLIv6KeHzxXHdBuSo6aAUwQJE2BvzVljU9nzpo7FvdEm9HJ6MgRz1MB97rvylL5edA2PJuHTl43
5VBFJgMJxKA2Sg6bKUdHJBJze1AW7bQDlp5MfsKgLcVuLnexoyn3UwEDAVOHeZMbjjK3mWZJoeMe
rYe3Oe/zL4CpwMY5bcbYpAPr7oG5SXY9j4PSGyey7TrhOR93fZIGRObz9RwSL17lBSZpaWRd2Kk6
ThvBRGTKqHKHMYWPBNNEWLOqgA+493Iaih8eK735ZOztVB+PaTvMawsEkN0mThfTOkWUhKc57bx2
HTuXfp+cxzM/o7TpgpT3MzdTMnmdT1qPVocwPYP8MGU0aUxfZaw1WMSiDvI2Sfkps8oW21aXnAKn
nVSZKcHphyB3tAr9aU7HzGR9S9Gqp0ogn9aZKjYAbie5aRoV90WAKqVryHptnySTcRPqkq+axkM6
+kWUuLo7TbPaCb9Ec3zRVLZI1trmqlqzJqxS30Z9HPmjw4nYWBd71yMU4h9D7eiDG2X9tczTHhjH
3gM6PI06CVqI48lPnYpHQ5wQsZHFWGOT8AnoSTBodZWFSEO/gUqswKCEXEtEk8p0lTdcQe5vasPE
wC4bSbLKr5gV2jAvss1BLBUKj6hI0HEfdhT7lrmNqMQ8r8q6GmY/zytodMOkxhYE9iXxdWgJMSVK
wtnsLzT6/SxkasC+kABrgYYBCDsPiG4+9snXIQKm03cVts5Y4YnGF7XyUEArnE1+KdP6ezjW3biq
xkrkho01aXzeZnD7qOfcBWGWxXfIk6zy267H2yTT47SqhwrsKwaZAsORxVlhxqJp6aovBd52Y4ZC
Q5q4PpdtLuMVzDnia1c6AqwGT8tzTfoSBUjMgFSBmQrPqmJqvvWdrmKT57VLfNVB92+GoeCflQ2b
1IfAop+zDGYJQRwSWkDb2ancUOH61hcZbm5ZhJ0wnhyTSw3eABGJ1QhE4cAj6LF7SnwP04ashqyd
O9OFud7YGkicNqq87mBs2+wuChU71EWmqT8kcTqsonKOcn8uC3ShKlafV1lv7QpwnDtvOQcTZ7W2
pbEpD8NjwerKD+k09qs0Gu1gdO7YCbMp9CQSZoDHE8LAqY461bdM5t1nL5fzmYXxF/enycbOFLFC
RzAMmyqgjFBxUeG4GQOSJTryUdiuSdvF7brPK3XQu7nJfOChynOkwIqGD0n3RVcUGPph4PW2iUIm
jadE9ODQnN24JCy+CebVTaD5ZG8n3jB6nOVzRc5jItVtmEn5WWe4iH2hC1f4fQxPTS/7djAkk+6g
i/uu9/PZ5mc1n/k3j2PdBlFOU7dySZb7EypJaFRBBhRECYlSv/bUGB3mRWsVqLSuzsZijnZ1DmtJ
JuWD3rR51QLf1dtBGDFVIzuLh2L4DoUNeuh2SvofUa9zYKPDFp0S7PHJTHnbHlRzqanJvI4iE3Z9
FKih63KTJNz7AmkAHSadlwdpNzfdqqEhtGFe1OLTHpZmStMqOt07xePOxzCw2c3C827A8xWYEljp
i7J2KPP5MOWpGT2rb6Z6RNctjUYY+nlivGBpMQIxOWb9NZl0cYh47BpIYiF+aKSX7ppKhXeIW/05
y7PohLSO3uLcknPXA/W+sjEDyN+Wei6OrFPFdsaD+hEWDjJFMo7s2MI0IPMVEfNN5hAu/FbP7YnO
2DQb5YAzNrSqoutS90Xn21Tqr2kTj5+pLsRsMmuH0z7G0TfZ5y0yXdlnF1On63ZVhlLWJp9nxEw6
pT0y3NVAIYjEOyNxldzMYrA2AH2F2Od2ts0qGj0KcEwnzT3xHLBlpPA6IFaAnjfI5kNoxIxFZjqX
YTCkciUxaa27yh+6OLoYcAyT0j6qpsgoKCKzmVmXigOPZkhAiknFZR+mFTe0icq1s1PzAIO76mtd
h9WlgxHOzTwm83HIIC2Vdmo3YRaTg7xxMMxrcpGCJvqBn4zJUH3ndTXeNnnOLzyvboEWgUKXgUWl
AqchLXd+E0Jd88s5E4dzq9ld3HTimiYyI+sqVvJwKOs+C2iCiy2fkcWGe6psfM0t+K+WoH/D6Bie
DOGs6aaNJFhJkCoF6rxArvbnhkBrl4XRVPpKkW6LWFF/a2pI6aDvBGioMp5ltmVulknpZ0mf5ehw
HOTgIoP1xHPiy26K8Y+UxXVB/b7IVHbN86pkleGkxEVq6sTrxbkrADgALzjx0TJDraPlN9TDsH5F
qbPeCpLrVB0pZ8v0jFo+AgPWVnKCVBuqboM9sJ2ZBwCLeemVjXF0anZy7tnku0GMQKbwsIXOZarF
SRPVCWS2nOQqGPGMwm1fx95ZjBinAUZh0270MA7DWeiILf26qGu3naDlO3OD1KGfw/yZbZLEJdOm
LIRuTT42qTu0ZdHpsxja4RPZtFquOVSouDQON1BFBjyOt67qVLZiyHlnZTJiAuW181hAdBd2q3jK
kzCISVq3h6VGufBH4Ki3mKh6zQrwSpMmWiR+4fIMBVZN0YEoJrbGdo6hAlRYZQANnIXyPA1s3NJo
6j8jUoZA5/dFetLnkMKu+mKwp4J2wxjILvMyv4hr/oM3pS5XaGrwj1yOFB10RQepddRTmvskrm3q
552ev4+AbLWfxZjnB8Xk4nNLstQ7jbuMFQEJo/qil1N2B5VIZCskiujAkznk8BIndjJ5G01oNSMS
JabOhuwCYEPUB9qbDY7CGkZz6RhNJsx4sopD5FZK0ijdcisTtZrV7G4KJ0Jhip5lZ2PbzL5uOjYF
hVTxN5nkY7tJSuvOcQRD6yBqOnTJaTp9h1JMV3EXK2tyQLdFMKFxaPykFw0Oor4DBrpI4rFegcNG
Iyxl2MiZNIv5ddNwl5pY9PaAa5jgwdtEzT2OYWJgdM3K2oyxir+oGgaz/oii8CDMKnJHIOHkgYzR
zHyipxgoZKqrxschFd8iiaLGHwZaR6aCeV8NDF86u5U32/A2pQQw4Yyt4GvGWnkO3sgHozqbhr6s
yhYHPCLdBXbFEB/jJBvnNXQEmK3wEA3RapxdfdKihvGzJKm0DeI+7y5k2bLcFA0gLtMlRZwdKgDg
pYHeob7Lpiz8VnXYfh1TAoBR9f09xc52puxddSbnZDwHrJndpnPDv9aSucLwtgtVQIu2Hw2arGwM
a7SQftIm+WdI4DPArdLLzrwY6VM+Qq324wqNX7xEovu04Kr3y9TqEx7XMQfQS/W3FGXelxbgfeVL
O3qHDYszZMquyOd1XlnmrRKeJLDv0NSdDYpJeBVEFiK1n6YUdCsHRj6PXTYjQB89wgZTUV6RitvT
zgkvXY0c98kmG5o5v+RSuumknurmhhXpeKZ025aGoIGm0GLm2UXibApeW+YQhd0sCh5UqHfRQcPk
cBoLPfQbKmz3eaga1/phN43no/bs9xoo3G3Ns45tvUiVgIHCnh50zciHk6Et5/uSzywJRKXS72+3
kK/QHIozWGeACQysTag9cfe0oZd1mavW63czlHZsN7PYtLZej2WxosM7dOO+SV9QGyALePH9Hg/s
vSy6ZK0LNURM9Ts2nlUwQu6H68xbC3LcqyPoHNjl21d7bSihYDGfS72fKT+ukT69W888UBum/W7K
nL0ax4isKpC7lpr5qAHb0lzWFwnwAVckGuRhXkJZfPsMr1BuCrbmBAydtYYdpuVchOU5aRLd7y5V
TIxzDNDCxnr3+dz4ebp5WxhlryhYoMc38giC3LCQls/aeVBahl0mpj0PwL3LXHYeFMssgrUB2FE5
HB2QJuD4UxB1MFBDI4y9CxvzzHizqh88QSe/J969VpgdZpWt1k6myncw4DlyifqckZgCYTsJHyq4
OOjDCkqdBkJMSt2taKNuG9xWG8/FeO0NebJiU8eMAxiwZmiCuTCAQOCsOK3nP0/YQS8M21xcaAbr
OYvLjzGqo6TIYKCYl184JDvmfZfDRV+ftvTz24p+bcABL1sRDj8CmGi1Zz+fRo3qABXHdtixcKXZ
NrXhVsPYsYSUXQ0/+twGbVF8mdrBL6Rnpjl/j3B6hU+HA3DwKbgwk4883ZMDVJBUZgkbjruarcNR
bRwsdxHgWCuArcN81MzbMjksvNgIdofcFewMr1UtzDjdlGn0zuTlNR+HRU5GYMgEC6XLSS4vZ94z
XsFKQPitdneTPssq0wgj7Sl0hf+O5mEcLiiDVS+OFjkkakZSWdIPOxp6d1Rt0nBjK+BEo0Obtxtv
noLJjesEjyYs54DARubbB3gthwFY+V3+PgSfKH6SHCpo6YYd6dLvs8xNJoXBc3Im7nqv8vPId+Ts
bZEvtlbAyCAPVAx+De/wLY09V13nctzB8gFM7dNt7Y55fpK5M3SCu1Uy+raypqmOcAo5dA7Kk/m9
TcXXaN9nJ1j4uzeU0P+lcILJaw9wVgeoBpJTbBNvNKWkPt53ZH28Trkp+DtZbR+3y6rx9PYLjQMl
LNJUgMbTCZ+OuN3WhT7mTpy+reVXvfiJkhfpo3FFzaZ9RNHYA0AHVA4v1+E5q8MNdPWnsmQ3/45A
2KqC8ksUvAjx3JO8sFFeD2tIMJn8WgNyzq5KYCqmSwr7HMHbol7YTzHYhn6ypbwYZhTFzOp6GNnV
TXZbAz9wGa/zL+U1+Oxt9uXfkQUuK2BfC1z2MXc+iZDcznpGKYXN62u6Iz7zkxW+kCfeCQrE6h1Z
yzT4eK8nshbZQOIR5kchbEaTiwIQHbBi51MRuNmPjFy1sLtcBPRQ3M3TCuY2b8t+MahZyl7Yj1az
a1HG2dXR4N9oEx18Y6vZWD8OEn/0v7a729sfk7ly5t1oXEbEUvLCVSVjcYJjkNw3B8j6/Zm8pJHZ
mO4wOQY24bw/FWHgvSd2GSBLqQukGNWizLoY7AogQBgVpLfRNj54W6kvCutSyMJREStnKWcCQk6q
q2r7PdxmG33obfUmXSXrt4W95zz7Cz9xVF3VOU5hrf8qqC+2/bX3ZxfLYe4J0BNjGEVBFCzfQKhj
HWVZE7IrbuY1MPkHetOY7L3I3nv40+wICnsmZZGZ+3qkEys0u2riVXQUnp+beeN945v5B0yUY9NG
77j9y53hhcBFyLVxMjPox+CFh6tmt6bAIByhr+y8PGoDFyhD/eZzvNJA3Z6/K3tv/Lfuuog4KURT
htD5XamNNcfj6r1sspziLXW5iKuKerD4X8L3N8eekUfhcbcKz8DzNu3RtHnb915k5MeaDu/sw04E
5H941+a58yVxNJIEwR7lUD4MyYmIJZDmsCIfFNlx3hobrn/Y7sc7QvfO8FSBP4VSGJ9CxYEt+YXQ
3nYl6noAT27yJzWs6JqzTV6Z3vmeNj0/UK7buu4gfnhb8OOw/A3BbLEXVdVa5ZYPgGDmLY4vk3D8
PCNgSysAigAWY+jegaowKLm2XnSUl9thOAHO60DDFHXoUn9Oqm3KdjBKqdEVgXW7kWwwLMyEsElE
YE7FDlR//faZl9lhoavlSkhbD93oLOhK9EG+BRLJRMMBTP/8t8W8phq93zLgBN6FgqZ44XTxOFg3
0xZ2cIDXWMer0vm0rUxxHfINTCzzOMiB8BHFRf69/aybnVeWKzqHxurwnHgnsCwi7AnC9LA5Fe5/
Sbuy5cZxZPsr8wOcILjz5UZcrpIslfcq2y8Ml8smwX3fvv4eumvaEsQRovpGdM90jaedBJBI5HLy
5M04+4O8GQElufyZrPHHbpiShL4wtOOg2Ulk7LJp6BEphWU3/GzejcGtKm8rmjqTgiJIxxH22dDE
qAukyeC0WPo5CGEuulLKbZL3Cpzs+D4QG1fSGz9FbiRH4QgVL6dpr5F919utgfMIRmRtKiB+9fq6
DuodWkEOSE5xvml9A74+iTmmGPXRcq5EwCvTxq5EzZ3y13AX+ipyVunQe/9ku7+kLcp59DQFdB4T
IVPhGwJsnG9CebCIaGnJm5gNyK/FHCVcs0bYcABa0fOHMjwLI1DzXgL8HhueK8qWzKhmFvG8Jyne
N6tvJd02hil5BgD6XS0G/QE5HPKqdjkPVssa+E8tA0YM3yBqmmgw594rZYc2Kyy7rG4j6U60hwBl
uDC0FWl7eYPPHA1WFHue1ViYtaxhhyv9uso37VPVd85Em70o7MAJpTrxIUAZPsh5L/bym8+UG/f8
E80CzCpzlZoxL+PJAPBZnDYGnby+uSrsEYDr7jns/Lq77q6MGbUBC9hWp85fCWfpyyZeks88AnIS
BHVNAF3Wu8KwBHNQLHOMW45KrYEf0RenAJeCRlOiGYx3VaH+NmcUyFz1ui+sJ6yI3DXZptUPM/Gz
0spTrPFOj200s1jSsJ+TO1J77Ww3See0lTerTnKN8p2dc+Gpq2p29GnMDoTBlHWTnowPUvptbO20
UZGNtgSULuunOPYRbqKD4K56apvWkmc0NXwzu7vW7oLny0q4qgnARS4EE8DIacwtbxDWmgalAO/0
xRM1q18Aq0fZ62Uhq4tF59+CYUOHHGtLDaB6VBJjsflIBGDwgCoI0OIEV8otgnZvAjpxWeCqfgH6
jLosUhXoODy1XTnKwUPWxeMDqlDxTm7m5HWK4nx3Wcrq3h1JkU+ljKYcpDpB1VZOOmUfDEp4VcpR
5BVqa95fFrVuHXW4S6K6dBPLDMhKVkZZ0coIT7QUoRZojaipofwZlrcJQChGtQnCu/bwT9LX6Mv7
EstsZFDFMtVaqIdQHqj4UgT3PTDc+bWaWn12UxKfd2dX9/RIIGN+i8QgSWSkgG33dNoV41i7RdfX
W82gKuc5XdVKHVlfEMxp6Ghm1tYLIzry5BxXUBiCqziQqV3WhbKvGxR2ogLhbJL0OkfoutE/ksos
MEMju5EDTPIgDYU7blTU4YXxut6gparOD2rqArfRD66Q8e7Ef1Ghr/UuW3/0oFepoKZdWwIOawKC
iD4Xw+6BzgA+SP8VPvc54FTkXug5V3H9QL+kMgaGdPBaAhk2WFTbawl+JDC2hjBwLMxafhLAR3Q8
SGhAkZGUPl0cqYU+T2ToTRa4aJFruts2fjAUZxq2mat3NgrMhaMmV0CPWe1gTeafZ/6P5ONJPZUv
UDMfWgHLLPMQ2aas2Ce62y7FvZKXf14Dop7IYmxBFkgJ6UIcJBU3YWYCp6CgNupLFXVgVrfqONtt
4HUiXvI8dACEdxRy0+TPZvNa6VvhNRQ+pPFKKdDjqXD95uU8z552JBtkZUHKnsV3Y1DoPVnw/EJS
eDHdJ+a3qoqfS/PGjDfAPl7N4rM832XiLm43Qdc5sdDsBGNfmbx2JM6XsAEfFZTKkPp2fOgRwSno
kcoDTxWK2w4u1WXr/F9O5O9Fs4FaoAGeJipLACV4ivLDRGFRMe7b7LpRRbeKHRWPuARAkeGkuGAq
zsxQQquA15HpSJ9dj6gIp/SKJL0tUcL5Ot4+MHZOkPO+V2o8U4HyJE0brXvWhNSK/Mt7sBacAHQM
0y0TEQVP5gI0ranEgGOg9eVbo93IYmslQDtSjxa7TOLVntaWdCyMuQHUiNpRLSYYFb0aXxXaLyqk
jA6Qk2TfZ5nK28O1t+Kv1jYJ1SVdZzxJY2plaSwCmJfXsPjZRFtxMKyu0v3h5+VtXBOkowUZYkxN
hFd2akcCQR0MqRymh7GqnLnExRa6x7IeNnNBrw2FZzaXU2FvK1qRZZCGmCgBqMxGTglCWpT5p4e5
0P2kexzGzMvm3ja6nWxemSXZyfTDRDvt5VWuPQrHYhmVDEkrJ2qkTw8AiOvNjlZPSeJdFrGmj8ci
GOdsVsepyAVteuibp6G/rgHfJJFH0UltJA91wntd184N6SyCPgx0hxCVOTeBBpUsFML0AFyoXSWt
Peq3UrcxBrQKodB9eW3n7i3oSGR4ggSuIEJm5rFr+1RN0Z8+PqA9Aj1kSiDuhGISOTt4fslOpMjs
jTaSOKWhCEtu7lr9ZdafysKe7i4v5XzfToUwChga9RhHEYQo02aqvV56lV8KydITzvt8rg6fDC4S
SpcomqOIeXqvMvSjNEOF7qpa30bGFt3hbhL+ABumLcYimjI4iffPnujTi3Uqb9ncI2cL6N1J7GMZ
oedI7NH4Ca9nlKxhdGfBCRsAHfpt8STRX8L0PVOv9OnXhEi7jARgpEpkkuJN1L5F9F1BL8m0y41y
IylbqXBCvCRDB8Ar7xx4+8PobzEAr6sP2J+suJnm23bTOL1mFZKjhZwi51nRClAUUPiooIIxUZqQ
WS4HSBGiZDQhKkkPch9tmtKt+3tw7FjV0N3nop8b3gC47JDMFtpqYkW0wzBBk7nfituut0n+Guev
ERJSmbqVIk6p+1ztEWPBcwFFFEHbFfuWTwb6TmZdDR50cfYCaVvVZDd/CO3wx9cLCSZZAibcwBXW
WLqJWquapisb4UE0yx24gd6qOdQ3WZ71bimNPC6qzxj7WCHZwgKjkFlZTFk1Csr9YMfb/KY6hJUV
ODVKJsC2Pka77kezuXy1zwIOViSjU7FZZJWmovok+uM+dqy3G9VGOLfntd2exVRI0hIE+rjXSKmB
n4qxVNRMM7glsn5fPokfuofcCXgaGgu449Aa3cSJeA4fa7UMwNQUkFBoC6cR0oTMZrayHNXyJEUP
0050kYLdEnfgGKyVRUEGbgqo7kwkRtnafCUBk5kEavQgbAxf98Jd8AscYjviipvoIHCUcXVBR8IY
8zhkhhyluRY90G/X5Ef+WngFTxuWN/1EAZc9OxLB7FkixrQbZqxn2EU3dKPY+Q25fY6/VVvDE7Yc
1Vt+2SVhjOoFcoXkmgJhtSdshE28N3bVod4kdukGG3JLt2QX7+rY4ohl3alPvTha42Jlj6x+JozU
pL0SPURbZTfuxytt2+wVL3Yn3m7yJDEuQB51syAUOLDk2wNso3I/25BzqDa8c1t+0flOkoVxERz8
6II6XVIum6maiHL0gEy4q+3CzbiR/eA6512p86Iu9AMQUFMiSMig15XxCdF0WWiJVtOHwp09yZ6d
1FGv+ivNSbazLdvg7XKoN1jd5vsfH5piiLIJTKihgP/HYLayKwD/DUoJvSLQlfBO3VA//dB95Ypb
4jg/tBNJJrOXykjqMO0hqXX67WwFXun+kF3k3jnu9bmxx+t1tCSWVCsaCjSlLUtCc0/47aW/efPQ
MHmYvOgufEYXBcfbOUO5AlJ7Io85u3KKZ6FsIW+C1gu27nZe5+wyj1c3WCgjGW2EIJSsRUVHsyQg
w6faWFDA3ZDpjx8qt96nXmWnzkvvIYzeUCTT0FQ73UjXxnW1VW1xo2+nu/HtV5VbASepxf0OJrqI
M8RwVYvvGHbpFjRddrs3bgGBA4Lbzb3QDX26HbzuKdmm3+Nvpg9iHDvx9C33pFdV6mhDmHQiTTOl
Ug0ZpHP7brYih3wzrokbWdU9Nxd8blNP9555IyKjMuBEYM2lg/KnNTe2cNf+eHtGv+Wh9qkXuIEb
c0gRzq0POPXARLqkveEzskZhLCNqYKrAoliCNVs/NSe4z7w/f/1OpTCnibkseH5NSAlflR25kohT
2+Idx8ycP7GnQpiTSjKp6FUwyz30nlZb8j6y56s5sA1HvK727evOjm/LQ4W2euuy4E92xVMLDsFI
XvyHl5B5C8uAAOk/gZdQ9JVd4Iu7YRdvw13j0W3jdX7gN369gY/r6r6GJGnhDRsep+e5KwgDAaKu
xUMTTfwzs/hhNoxCQ/vKQ/fRfCNXmb0Pt9UbeYwP5ObyctdsnykvFBoEU2MAjmbeYFApgKRozvKH
2gEPkEPwYBlbzVGc3DJ3wV234aE212j8UJBBMU9GYwayQ4z6oBVMESSS5w+NVSH3G7qmfeO+lv5G
v+E9IWzkD0MLUchrANMl4k4wZ6nqfVW2QZE/JPYNF8m4fOexosB5BiXGF18G46HhqlXynCOF59QS
8MQOIhHLrC11Gx/QbWd4nId3JRA8lccsJtdyneKTEPsDWXGvzk4PniCv9D9yP7dzf9hMP/H3hnpI
DWyEberzwZvse/LXkmGsMYlGB6aEWXLQalrXReCSQIpYtANchsCvt+CNwn+DPKH2APKJdg5HRZdX
itnoEygzozDBKOnDpHTDQ5t6B02DU2pGtvHkzo/3zYYjjNUYrPAEx8LIqoRyUJoJsIor1eLVdtgX
gf3dzAFqBKpfdPjd4HjaB76nTzzbtVxWZqeWLp2/gQrMZW5LEtepirJnuh29/qFDFsBK3M5v7Pbm
WvVk7wXPgnOIRfAqfevTDfJuKEmi5aDY3F4+tE/+jLNPOapMMhtpdGJe0xZFbICxeq/1pp3kS77o
B4+CF/nlE4AD3vjmxFtx17jTdF344f5Hsp0886Xzwm0Jn4j4g5d/RK+qbjfdFv/Zu/fUS22elfhs
dzj/1q+iG/OttYTms5CiyFi4w671JB+xliO8affLl+QfoLPzcv93vP+bmvzmr9//F8v2W1FONQ2j
31PF/v7j//xvh6Fgy5Cw/F9WV7+/dv8qPv5132KgV9PSt+ZzrNXX//v0j/jVv2UtVOMnfzjjPf8v
zOZ/jTr7Lz88oT1/O6Wo/2IwX+Lwv0m+zzjP/17ff6YBLHziy7/ym/FcBUO5iATXb+ry5Se/Kc+J
9O8ltIH5BnkjHkDc0/9QnuPfUZC1AIcPEk7Am+m4R81vynNF/rcOLnT876ipLa0txp/wnjPXCQS7
cJvBNQvIJ3wCeAWn7nOYFXoLSgZpr1/nQHVFKEnZw1NROjmPNJJx3M4kMc7iDM6DRFd7aY+CvkWR
JKE7kFrMdkG+1dWVoPCK+YwpOpPHGHI0Q4diKkNeq19blbHtUycYefH9mpClU2JJyOBE2PitVJRY
FaqJ7EWiOHH6ImVvNYl9YAU4do95lj5Xg2aJpbkLhw58wuk5ZXpNx6kPpT3AAsA4goLVQDN7yXka
VqToy/ALHSVg8I6xKLC0RyG9yIB4CMceb9EUoHdIBBNnkjby5uiW/DYNFwj3lwVB1JLuBV5mSfye
LkhHl3keprWyrwbJsHVQ5DijEgWcaGHlfHQF0FADdRERqC9GvftCKgma1ZR9PqAWLvfqQxcOIOYs
jfIw9Y3COSU2CvxcFSrcyDzK4KFC89npqnojFFBiNhQQjogdWE0yPXsshoKAq4KOIcVuymBGoWoN
IlljANgiScL6tauzMXGawmxUEF2rwWAJylyndq+X+itmEZShR9QWfXNzFMcPxQg8GpXF+COq6oGC
i0vqn0OqS91NPw3mJi6TRHWTET/kLI912j+Xh1ZOUEmCQl2BVTtdXtcMohLOgDbJVIzcllTflISG
ToRS60acdXsMhOtM6V7KoJ13aYOMa1Ub8h/mFpavQGYG8HRMdwRM5/MQjnJqWhlUWttjkyVZIA4y
45ZitofYmBZWktgTRPS+l+j4NsVtVM+8K7+2CehawhVB6LJUjpjskFLoIviAZnWvoBPVlkGfcZsD
RVg3s6uA52RPY8UBZXXlmFq8TQRQLaj6qHGQZitfsRBTm0A/w/JA2ZivaA0pzlraqXsJnW9PWpcH
G7BkP/d9nGyoJA0uiK6SQzfNnS9UbemSgJJNM6a8xOpyg44cCx2ADmgCphXIUHrQo+N9O05wlrLZ
yINRCFdaMmn+ZOrj/awOAccwsfmkTzEAeMM0AYEL+j7GfwE8t5EbqROuauBXAoC99fKXmYBrQQYT
VRSjxXUgBlqKa3oI7//QUmGFmPSARxJmBJ1xzE6PBUGffTgLVwbZ1SS1Bu3lsoAzI3UqgIWlTHNY
i4k0CFcSGsamXV/b4NATVY4pXEwPc1AoeSD+NRQZ2DY2A1gAmNiZjWletT3IrAhV7xWh9mgtxU4c
B8kmNNLI/eOFnYhkdKMx6jprEt280q/T6plIj0byyG17PnuzVPlECKMZQxKFfQ/arqtQfBnyVxXs
JCnH0185IPTCoNNARDkfjxaTpRVlrUkEhUZ7QZjtOATdjNTZY3jbyzyI/cptOpHEFL+HJs6JNEfR
viMBUKNooabjj8uHsqIHyxAdNK/C7wMQlrHhldFLY1bF0X4ou8jvZ1RbkhD0Q6F2lQTldEAvlch5
N9ZWhcce030wtk5CY/ipjeiBGW+RpYDIsParaXiuNZ2T5OGJYFStr8OpKiqIqKc6smS9RnuKynMp
z1xYtLUvfe2wQSYIWdkGezIHXV0GXbTHRQ3CfmcI/oTnvIUa5OaVUd23hswxfGuqh8wVwgOUW5ZO
iNOt68SpklIZIkPpIIbgZQlvheGWcrvYVvfvSw6r4qQ0Yx3JyGivJbUPqkawvk4ZjxL6LNhY9g9+
pQm48tIhvVzlo4dbTIMaRHkL18u1BqA3GBim9LqPJ9/ILKHiOWOrp3UkjVH0DIx0M4h6on0WZr7U
ZTtSi7+yaEKTkuwEIMerm9JWB51j9D5fXsbQnqyS8QHJpPVCEkBuHd2JVes3ZueE1Q4DkiJJeuqr
yUlC1SKktmjX2VlyFaXvYbTJmsCmwstQHzD9e+gVaw7bQzj0FlDBsZZ4mZn4jaz6Y9E6uQFKKpSm
6ukfWLrjE2KzK0DPGVkqRvtyiDwCnwJb6IBlzFL/sANgedBPdolR7EFttU6doAtRd1uL5bdqjn6F
9Y+QgpFEAA3NZaPHZhb/EodaJUhXUI3FHJdT1evBQTLosxztexUM48YGw9XN5oWAlX6eume5Nx5C
BKRj9STETqaCqv42Bkx3AWoVYPHv8l3c34Li05Z1kOih9g64++UvXHnGdKAI//5AZueDuIvE2jBh
+YvU9EQ4mN+6UQRMdcYggcui1u46amYqGK+XXjb2BaDiqJGyI9E+LdLa6UCOY3WKkm0vS1mzXMdS
mB2fei0KWnXENaCvDcZnDMJLOymAfvKmYKwuZ5nOAucTAQHrj8folEkQHEf7RHyIQDXSS384x+lT
eYAk/y0B8cep8lAxnoe6x1LAW2iBQt4y6tt/4scA94P5JbKCsV/S52iKI+MIjqpprukc7QNyG07y
phArG6StnLB7Tc0MVEJQTVeBTWAhfAUtcxn1AphgqL7Qfy/nl6HkxCarMkD0g5wIZvwRlvBH0gpR
o6DQ3cf5IZhlO2n8WK04D+N5AAQDgpz531IY8y7LM1ZYRXQ/SrloZa0iOY0WRtsZFIUujaWDJpdP
JWbUNKH6rDZt5oZg6+V8xZozdfwRjJKPaiiD/hBLnccGc6pSxXSmkcoWnUYVUz9CVywGXpJmVSYK
FChnIdWAztdTbQzoJFZJhyPcZlNv9cVoGaBmU6RrHgJw9QYfCWJ8KnXUurrXF5PUd5Ygv6rIC+GR
mqeBs4s8QYwLHy9RSz8a0b4w79u+tEajs1V5Z5Qlx/KtaiZaeID5RKyK0PB06/C2mTKaMqJ9LjyG
se7W0yNYAzhCVldjEIRYqDnKGE55KqSTKnkAjxfdx9KHHoLzE+V+I3WUNuI8amxh8y+7BAgV8G3I
AiCXfCpp7HIB5IyU7ntZs6qpdcDHXA2H/GcCDkV06I6Aslqz6Yi515jUEjjHtrKbxsIehvomvGLk
Qk7FJ0MaUwydwkLNxxbjyBB/8UzJWtx/IoNRDakW23xUIQP0uD68YH2nTdQtvXZKN1MFbqX0l2BI
nBNU8OGMB2cANgjbhRQLsg6Mael0aYCjGtI9GmJv40oFkSaopS8/j6ubBzcYYoA9PmsPCvQObft5
RvdBp3oIjUG66tYBj6J+dSVHUhhbsXAFYlRlTvdRkFqdXmF6lc7RwjURSw++hik/YGk3l58fvVtF
1UejaLZ0PxuHLq+9sNc4ElYuFAJVZNcBrgQfu8bogNlHadjmDd3X4ncqHYaxuIukgyzyhm6uHQlM
g4RhbzKgAqxhpXLQRGmlQp+1dyW7E4bHNuW5eStBCYotXzKYO1M0qH7EqUL3SjR3uzCRK7srlNJH
Sn+XlfqP2GySWyCJbgd0x/4DlTuWzexjiylpQtdDdmPcmP33WH1uzY/LWs0iHxaTdLI+Rhtmg4Ia
ttHoXrhqiOarG0zUmHsrCGNLfs8mDGMgvtJhGBqYMTPe5q4pyvEClwM+UsVWkocuGmS0mHWpNeVu
pf6gGchNk7fLq1yVA/cZlIyygSoJ46uDEMBIxEiFE/Wkja9D7yrVg8iDB60KQaFHBSAeZH7s6Kxi
VLRYWR5FWd8oiU9tol+h//4frORICLNjWk6ESJ51PIiTObhqQ++0Wpqspk5km46K8Q9usqyZ8F3w
9gIXw4gDAFfIKhDm7vUoBQtQ6WjtLq1yh3L7wVacJFQIQFW+cIgi6cS89KOiVF2t492oSWTBo5bi
wdZo5yhjbWUdD5m9ZgOPpTFmlkxBUGEQK2xg7eg/MqEG//UtmdGwb0XNVRfLVjk+Yu6SZepumKDj
dVI4O7tqV1BFw8AH/HXG/ZiPZRIQHTZyDJEvAIBCs7sJHWm12CtOTczASgHlceopGfwiKJu7y3q0
ajqPxDOmxawk0pJluwW0Z3QUYxGER24a9tOfYd9lNFMt5WowYAGcc3q/Z3DwC2JXLwa6Bd/vdYVB
gHQ8xNkTxfNm1j/0R1Js4RU5qKdxgprlTp/JJiLaq1BHlDBG7FR2J2pIikUd3X+fisaKKNiX+8gu
kiswTHuy/g/iNMxW/BK3WIcjU1bEcQgScYgTR4wg0W/T+n2Ov//5oR3LYBzVUBFGXRoho+x3RfFK
u9tJ5eza2jU8FsFYSgxTjypQmECEo0iHXHIr9C5M7w3hqP+qn4iBcjgdE5f+bARQEBAMJZmg/03U
2XCJ0Up7F5aiE3fCry4q92IOZGXeb9sk4XQvrYuWoJdoIls8IOaoyiGVSbE86VkZylsN/CKWOXSj
Q0mJNg0x7S3Qgdc+8ntkL9fN4GtZFnL2efXdRVyDSiBGs2IkBLPRsZDSSiQi1i/dFtpUeEmHbtFe
/pXR+iDjAGQB7KtIG8ql6KaC3w9bmoucEtOaFTj+CCanJ7Z1HVJlpPuKHMy6tsTmllssW72HIHAB
4nGJfNhEtYH5J2ABL+BA1SRBA7epbVU0W7tdOqvbpASXcT1NV6JaKm+Xb8uqKivwCoGIRKsPCyXA
kJisAIcu3bcl5gKQXvFjQmbbwNhVRw9Vw6HVOHFyaOvHiuZRBCGw6kDLnpqBrpz6OO0qmHVVwPjO
x6TfSLJbtK1HBMdEPrIzvgeJ4lKSusgquf3z5UWvPWyfQGEUveDes4Neh9YIOq1fopQ4OIBVwEF5
inN1V5VmwSL/FsEojRFTMOgNCFHE4vtcYk6DeJA13kjOVa35EsKmvWo0lEp6BCFCVj7BO42T+1EH
oXlDb3v6lqYcXVnz3aCcBhhy4Q+jIez02OYgUOrJLLGmbDdPmBWQ7pBtjjLOq7uqkphmv0wZRRGe
BQX1BOTYgQaVHDFFAzAuW1dfUjXHgDH+vVtdkg4eZbTiLHlDRhNJGmN01ghZ8WjYlKK/ofgopclV
B54pW1WIZc46iDuQPfnMehw9feaQlm3ZwJSDOxmMNr+iyZM6z1Cv5jSwt6ZR2ii20TbH4CY7gIel
5b03TL8uKz7vI5afH31E3up4TAguXhy/YtK13dLdTH9elrGqlMgSLUkAAPA+GUyOZGRGGWFAFmyz
CfdMNTZjTGyQCYbggi+9YOZIW1/RlzTmmULr4KxWNeJ0Fb0gde1kDbHKiFM/WrUXR0tiXYpcSROK
cWL7Fm3oWvASlv/oJh9JYB46XQa8qWiwaaAkbLW7EOwuUYSpCv1om9/rOeRYJ5ZG5jOgRXLr70Ni
zFM36nE9Bj1ybBhaIY3XSVJZcXNd0O1SCurorhyLxFLFu1jNfFXunAjDJkJoJObYXFYXzt6yRiXR
yBDTDCuP0tiO9dsg4HXcraqIgQK9AuYv1JqXLzhSyHkWzEhPJ1hJiq6MTp+3s6Y+5aNccHymVWNy
JIi5XdUAWpBUw6aOySvJEjvN4VJjclLQN9blTeNJYrSeBLUCjBwkgQ9+U0nFDqUbwBycvHi9LGj1
dI6WxGi+keddKbcDDMYcDhbV3hNa83Sfdz6M7oNSdyjqDjJm/TGLZDdvfpIkcy8vhCeEUXikd3Q5
EqFmBg4lCT6AOOA6ceunArYKdO0t8Rxz/mKsNJkyQtEykvpDDsKr7GMSx31LOYq2vpgvQczxyyDO
NZUQO6ZX2lUmv2Mstytg+PjlLVt9hw343oDOYsjDpxd3dG/KdtCLSYLzPYaqDhQXxgIC+V1YMVHd
OqXkyggJD9G/vrIvmcxdLdIK8FEVMrv+VSSTC43DmECO9Vt9oYByBMQZzJeENQilGEaI7GdEFcVH
ksqW1m8U+t6Ldq1hGIu4vbyNa0vCjPhP6LsGkkFGK/I27mJzNJHrj0D5UBUYJlUGmAncJEXKEcWS
uX6adRQQFTRKouoKgP6pqWu6pO4UYCIBSZo3jUksA49WkrpNhEkopW+23hJEYh6hm/STo8+3qt7d
t52ya0T0bQqgCZ5bHv3y2q1Q0TMGoBmGaAAUffpNktHPZpHgm8C+6MCVI/lH3gqYcOpe3uc1U7UQ
PC4jaBY8I3Mphngq29FI430a3k3hB4pgl3//mtYc/37GFMZRgMyTkMX7IgeyR7NkkCKDWqWcMOQN
D2TOpRtf3Gk2NwNsN+CZ6IFDpYARGIHvvprbZUHmUHl1lSgexsjJVjwW+iYspcRqUoxprLTEtMpw
zJ4mExjdy4teU94F3wZoGNKOIFc/PTxZT9pC1bBoEn6XQrTGlztB+35ZxtrBaeAeRme6CtIptlkj
yeeunaUi3udp9tgg2rcAD+N1h64ZM5jkZfaZpIvAFp8upKIVBl5OebyvmlyxOzHqbRFoIKcvy7em
7PFYmxqPK2lNY1CSRbs9irNIIzIaibxwPYnFFGMM5yFsHnsVM6WLZ4JJW1l2mMyCY6+Xs2D1BdNI
gU9ANKOIbNcGTU3UKKIOHBCx/r2UMTr2OZY2Y76hY3BDyhvEnxztWJUI7iUJQ63QF8pCIgpZpKmA
kYj7vnHh8xRGjrhlwnxIJUTKVLfCanxC17Z3WV9YBgVYOVAfovMBHQeoZaKodXqWjVpmYAgNUah4
0z0ldarsiqR29zN4R4YGNETmuK8mH3PK0YnQJ7tZa+wI8JaQm44/11x8yDIDCeht7DebnhoAJkzL
sIr25rTvRIfknIdqJTUMAWiP0QwsdoE4n650isRK1iXgJJMBIUdLHQwVrYMbbaqApH4cxvcpx9TL
urJlIfg2YRjt5Z0+V2CIR2WSgH1LBmM683RVJSbHR3MT7fHWWGFSWwMq8j2p7dZtlWfUFTnyzi8p
WsDgR8B+g2AMpPmny03BIVnnXRbtK73B6L+XpsSs4eEt1bwo4w3wWpOFqSkADaEafs6lk5ZCFhUh
YCByX7pSdj8/CPoMKLSVKX+cP1RQdl1IIkVsIxDKp6sy0XcbJQUcAEH5SGI4UemOJJSjKudXERPR
YT0BmAC3CGz1qZCMtAJFMzhCVIrySPZYjbFtvk7aq5C/Sz/MgRMRr2gGxKlIneFVX+rKp+LqTBrV
Bq2T+2JIURURMMD1hxJ4UrI1ChMO1a/Lirh2EU7kSafyBCBSaI7Wyz3RUg+d/nZfqts00n2D9N9l
4IbD8WNuX9A8TVuLl9FYyVcum/u1WmZz68gYB2NC2kSIhI1ujFYxB16gl7uG7uIkOJid6jYYkRwM
6EEVC6fsVRsxAOd2rKTk8RlLgQi9SiJ4BhiHAA06RqEumRXNHLdSi3k/4ssUf8dMUgw1bmxZfp4w
1LWXeW/nuROAS4mBWMhML2Vhtv0ryDBFGgPNYeYwddcwewslHNS5eSq8kpQAjB5gx6UhAflFVoeR
S6XqlALtPk+/RD8SwRM32YkS2ZFCrCmzHtWt5s/9Jge3dsMpdq6YA5hZJN91YLih0IvCHwU7i4Go
ppAia6W/kRHzYkGTU7+b8U0cv3F0+dyvwxkeiWJ8KkPvFBADQ1Q1vMbTe6F+o1lhaeGdPvuKtgsM
ryh+cGQu9+PUNziRyWZZlFnHSIkUMouksZpvEch/ClBB++PPtr7DeCMLfykmMmg+R/DaYlFCQtYF
SU8E2cy+hpi8ZRgjrk6U7pX+Xaxek/dGxLwcsKYaLaYbhF4m8IL9xaKyq9XQ+oujXJgjWaKKoCAg
AhkRH4NVe0nsBoaJhtzZlnKOGVzBqgEHeSRp8RCO1MbAZHcpXPJo2dxhyumD0PzIMfEdIZdsomfW
LoRlRvlVVEY3kpT5kXkXTCOnc3DteiKORWIe9P9A5jFp+bEJ5hjDcpHLEwRi1wLYgQIdABFNjnkj
NlevKGISeGCAV0CLGUuImehzlJGJopW2sBW53aTlNdh9VX1TKZh8rRjfiYLuWj1wdCVzlyqhlCb7
KJ7dWgoeL+vWypMHT/frW5i91yTwTnYF6nI5UoZlbmJk+GuCObeaplszJuDGEcUwm5+Xha5v9pfQ
5edHB26iLWsJ52GDSfJoloYz5LpnDO+XpawuzUSpXJEBo0PUciqlKTUVTSQmrutMNrXhy53ptJiX
bCj1e2w4swKesE7cXBa64s0iNEJ5B51fcDXZim+BWcKaGBHkXlK0SfSlItgZJntzXrG1u3kshXnE
JAwdMqoByRdJSP0Wk9W76lYekHjg4QBWBREYbnQmo3rOUp5ko9p3QSdAPZBIcwHnK/1C1T8UXECP
NKHB8fJWdw/OMqj/0AOEfM/pkbWzagxVoaCLCvMZm/l2Kjrn8vmsLmhpCoR7DOJ3NpGUdA2QlAJs
eFaZtqweiFi4QrjjZhfX/IxlFsLfgpYPOdLxbhLyeVwEYfDdXs8it4okOx77LaoEDmnAl4qZOZ5o
xm9IOzz//xbJqMcoq5gJvrzD2ryJZ69Kb0oMqyIYOX5ZzupxIa5CSgpFWoXlMTZK9AoGKjpn4E/Z
aNaRs9m9LGHFRUZvBToRl+BJQ1BzuotyWg8pWkXQ+SDlDoqkATxljTylLfVKlJv1kfPUrlkm9HL8
H2nXtRs5kmy/iAC9eaUroypKaplW9wsh1ySTJund199DLW5PVRZRidHsArPADqCoZEZGRkacOEfC
vuEfBvsYV7Iqxf+NyQHSepMOSCxkLjkfjWeCcYxJUHqCMc7kMLU/SD+6TZTZ8sQbRV/185OFMC6g
aIUoCxSTAANk2VLbMO4xzjGXr9e3Z/krbI5w+rmYxKREsgvGAaxllCEVmFVeNd6kYzCSzikJxxV4
K2JcIbcKNIQBKz+AB/doEuh9xJ9j9VMm9Y/ri1o1BB4VVFmBGRK/nlGnJzcVeqkVcXoqcXLV6lma
FEjNuyPU7K8bWvWEE0PMBQUYV61Fy3OzkUrk5tLyArS032FRaZxbaXWfMJ8KGBTEIC66d3VeSlaR
Yp/AC+BMyj5Fl/CxJWirqTT+c31Vq0f2xNay6pPPJwE4Os4EuBBDbebboQjFTT6Zt60hfdaNkWyK
fHrTxZlyTu7qroH1BgLqSFgxcsCYbeRcjTuAEAyxpZ4RYVaEFuFDoWoY/Y/JyDnFq6HPQjnCALEk
Qh+zymYWJ3ApwlxmoNaq0RSXPUb4OD6/5iGoXJt4qyq4hdkH1VyHpVGW2f+gfjjDrXLPj+I8I8zB
SlIz780FZZNK+1arMQN71CmPH2Ttey2DE6j0oYSDxOh8e8ISar4QMIOvG0r1IPVVZWsCoZwH6Erv
BqysJ2aYbSFRp7ZTMeLWtSy6LUilAGuX/c5qkvtZZhGgiiUoyddz541Wp3tQRxHdPhRitwBxs9fP
aW4Pma5spTixkPzO0R7UMdzRlSWPYePm6c9knHWMZP1/IKBadkB1CNRA643gch8USFqq+y68UazU
wWuv5da41ncbiCqoakK1jkWWSFWYWVaCjlbjYdDanHyeWtlarEGl7q8BZm2KBiKbZEaVCQnPDSCG
plerhWdofY7yTnyrzgnn5K+mWkt+akoI2kul99y3hgktu2hCNqyVpeWVnUDdfBCpLRRD6qVyndpV
F4Ek0MSjrmxp+avWKK/KvPpZEQmQ8S3Ep2ybIiOD3sWhjNtJ+o3ZSYvUdpy+/fvIimo9xjMBMjbA
7ni+ziICE4gcpmgCGq4o7yulcQW8/IvfQCxEDac9/lV9vPDRE2vMV5UsqouFgtiTyKJvhI44TciU
p3s0gby+LX2h/p0rE5KyzjPlZnd9qavhQgOXyyKgIpssBaglJWVcqIhJRb+pTWf8TvjGXv39+8zi
wn7C2RDw98cwdyWZ2nPCS46XsHnx/U5MMOdAGGdhMsCtfFCrwU/lxJelm2bqtkR8pMqzNtrc5HX1
5J1YXP79yc3bagMRwMmJ5FV9z0bBtK04dcH45DZT/Ekk//oWrXr8iTUm98tFQTaHGd5IAF6eq/p2
uTS6qP5GYQZ3uqqDGQJMOyK7U5LZi+RregFK8OSNkP13JkJwa6AoDN5eTEiAT+P8w+FiSLt6Qsia
YxctuMfCdKvmceSxTqweKbyUAAhfysBIHM7tdIBRZLGIQldGupuWUofkj7MOwG6r25kBsRllAJ1C
jBJF0m2m3OQVh9e2DIU8dG8VBH5VZLZM0is1oQNe85r8JwPSCU2UDqav+8VK/oe/jq1C1oK+GhuN
FSVPxILCSN2jpaY0dtltMqK4KFq4NKb2UHBixcpBg0G81YBGwQ3AJkmAjUxGKKErDQicQ0Jyq4q4
UWXQCE7Ws6Yl+06EJA2vbbscX+Z4A+mKqfxFnm8R8zrfy1rQ66rTK3KoLdTudF14bJL02ApV6Bai
kf37pwKCFSDtAISCt4SVXqJqOmbqmH7hMjK0KEvpOJicOuxK+DizIZ+vSCMFhgBCQg4tGpSTGu5T
ULTG43HonuvEdL/hJUufYtHHWgol58bCAamiEvXkoM5fffy8tStNjX05FDOfisOrUEUU73v987rd
lSMAPO0/dplta1Uzm02hJAehddToKJqvDY9QZM0ElqUjlKBwcfESoXhjiVY2kIM1mMcobG9QMe/H
f434BIE0aAThCkupUWTW0eh9J1oRjBgyUDqf1OBNkK/5N4YLMPBqLfhxNu6OUqNhQNIghyVLBEVD
4utAYBbhj+v7seZ0p2aYW7JRihAPN6Afkgz0NZkvmzt5m9S5q5KX65bW4tKpJeZ2RNmtUuoJCzIm
X+hrqGCL4suoVWj2QT7a9DLl3480Yo9OPiETbgsVXQSIE5CDYoHF96gnXl/FNgZt/tvClvh4cu1b
xtQ2yBbJIZJ26gDmJIEelmJP+pxWtZ2VNSfervr3P8tiWyWkV7TWCBX494wurRE2TrNwPHb5n+vr
Wrsu8f3QSMTgEspxLBBvTjUrLYQQyBjIZFZG/gs6eDtxqANC2/eq93vxs/7UYpQEZyryiF1W3QXI
BmBQQYcG0MH5V63Dvg4bRQBSzQTIrykLFwzWGMMnmV0aGFabweH0fn3BPJNMTATRVjgPOUwOknSb
dchFCpAzEjB5NM1OzUovjug3Yv6C3/j/VTJhBHydRdnLaXpIdeKUsR75da5Qmw6QXq7jbJsPfcox
ueo+yOaWhzq4bNi+YjmDMLZeQMRy5nVosxOUJxud00hYNYIZ7GU4CjO+LDfaKDQlBlXQhlG7V2A2
4+6J27Zc3S08O5fhJBAm6czpzsqYgBQXL75kkJ10wnCZ+BZC1UMArFHeyjwVkfXTcGKPOeapQOOi
qGCvTMh9VA32DCWw+Sgl0MFrPDGU7VzZpdmvkve+Xv2W/xhmx+osoRJB5KCgYC3tChUzirrpofl/
d935160AWrhcmThvzOc02zxsklEH9gb1cIPu6wwC8+rmupHFndmkDVSNEOECn93CnXd+qEHfZyRt
DiNEkw5pnd30avh63cTaOhZAHYqtoD0Bg/a5CV2OB1RdYCIFRn4qXlXrCax837ABAiXMFOAXXzSr
Cw1E+lqSIONt9wIm/fKptgmq79etrGUAwBv/tSKdr8SMenDV6BHifH1fKLM3tmCWy/eaoHEuFFb/
cMEiLsjmv5aYWKuPWQi28RYXZRzVOyHTcnsEkGzbdvHo1UlZu5HSGveiAEbFSs31OyJn980w/DIG
I7aFaB43VIoSu1RN6sZTUtniDIGbMRZBq1ybP009wpg9xWR9o0TWroK4mJ0nWbwxxrY7tIDug7oT
D6E+angsK6vugPx2gcmj389iRsJSARUN6s+HmRDHyFoPmXti8C6rL/TQhWNjxhfvV4w4A/t3vldK
OOM9FgHmrGU+4M57S5kcU82XORDdm2TyJGcPsrqgnoHyqu9jnTxLpHJ6iO8Wbx2J3Xmgu2YIwIuc
m/cA1fui/BQJsqMVXpsFAnjObDi1f93D1sq1ypLEgqQYrXLkFOc/OydgmBBjZON6eUOG/D7pge6d
6U6LiStO82Ei8bHNgREvqtiy+xg0yrTbVE1jUyNxZUPZT4nshdUkOtd/2eq2nfww5hSnik7KRgNk
W+9GZySlnewbNdz+NyPLjzhN3EZiKZkCzHaTJY7wXI2fhcmpnqwGPEwmA6290BWxA5NVNVXwlxq5
4fiDWMQRRU64Ww0SJwaYNcRN1UxCAgND5oL6FO4lyw9p9Hz9S629EuQTK8uvOPlSlPS0aAge26O5
K/r9MO7B6ZAFpOU45NqdfmqHeSPUkmnBmRCIZC0wBHcE+hqEoLVgoW/wAQ+8vqq1wvUio/wFO8IB
YHenm03IHlTwMqRCijw7g4H52TEH4OlH07iklm7wyO8F3oNhCQYXweLELLNnNBQkOg8omNSxZ4LG
UkVCa5fz6EixYTeK5eijZHdSxcPWr+7iiV1mF5MhMbN0KWIo4a0I5BMWJmEgTrO8Ghn19W+7agsT
1ssQz0LOyFxeU4NJk0nDTvbGPmvT0E4lTOVn/bYJExR8efS/yye7+KQn5pgbjBgalBxrOKgVvaKv
BKKBJ5pzbv3VDBCDEKA2BLYTWg9MkLfqXNXoiNkEORx1Ryrj/Ww60vwaYuI6B4tL1G7KXHgGaW5R
k6fvfM+/ttl7rJirvB8H2B6yu3Bqtq3aOEAC2aX5aSXfqXadLFRmNi/uhZqWBmY+BLyC8CzJ6KYD
bPa+SOf8G7hcaHSAS2mZeEKnlbmCVCmmNR1QiLopNchjl2AcFkdOL2XVGU9sMLfJ3IFdMB8kBHqx
s9vWdKb8Va+JO4CWHu2+6zu16oonxpZ/fxIrcRwmCiJtcsiN8qckJF6oGR+ipbvXzawHL0w/g1MF
LAOiyZxmvauiNq4xklYqtT1p2W0Zajdlvu8p3QnpHJTFvrSc/I1jdtn7i5NmLoRvC4Uo4Aznyxuh
rGTkM8xWYeNSYjh5+QSOrbZ/HMvMVnpqK2gBbuaKh7lbvUrRJUCBGe9KjJOdGxaQwJAZKhtQVcgN
x0jGcTeEYrO5vj6eFWZ5oYQ551perICv1hGMcnLDFOHrupVVHwESZKFJhXYB20kE6rPLxhoXjwHO
2s6zFrLpmdOLX/b/YqNObDB+qFaYbshHPFIUEstLbV5z5kzEJTdBKw0zSf9xSYw7tqiz6XqDJSnh
3hxeJTdNeSOv6ysCkRY6zaju6ssxPzlZaTdqsTLBhAg5E+WPBqKy9pEU+TdcYCnEA0+HnrZhMo42
6aqRDAPukqydAVXYTbHq/fvtP7XAOJkcESWV5QavBeOdNkA8hLdVxc1u1lwZiFGgqICRAfcyc10J
yShkwoDrvm72mEQeI9ckqYvWrqviNTY5Y3aU8q0g1n4R/ciLoAhrjk+sxV2MuKE5BBpSEOUsv/Bk
w6Z07qHygg1T4eBgsAf/WKd6na65RaK7s5Y+feO7nthjXT6zWqvNYU/IzR1m1x2lK48C5eo5L3cS
e7QUtJwwpQzOIfS8ztdVRRmkXEc8HLq+dGvjaA2TXVZ7FNXABNiDSDE27RzvN6VwhRH05I8dT3tg
Wcm1X8D4aELEsi8m/AKzeO5qzZ9zyzEJj5N31YNO1sn4KU2TdDRaWNE1H8Rxpsi5l3mrYO5+pZxr
wAyW71gHmP7HHTkIBccH19cATBpoMzQUORgf7OVe0NIWT1wzVN7iSDeduIRc5ncc7x8jjOMRsDIU
4TKYi4JQUsl7U3tvw+Ibz1VF+scIE2FTrSmUYV5y3KTchpHplqO05SLOV/fkCyUGekbwIbB1wL4i
1BSR+1G9AutHBwq9pge5JRTMc//6V1sNDxiqX4Q7AF9n1cpLCcKFEYGpWNI940WYUnukW22IPPVb
3w6AKzjzIs/H0sRnMdVQ1pqXHrXoFNHvBXbe5Jyi99r9tKC6/t8IcygVtYUGrIjMz5ITHZqsA9Tm
hsnwFTUvwA2m8BC5q99PW2QKUb5ZJgTOw1BimDXkwES4ti5IKEC2xMEETewLUlq7haWiZZIMOacy
sza4vIg8/7XKXCtqnJdzW6P9NDf1Xm5mR5fEzSSB2ooW3txbO2PqXflV7S1/TKwPTIcEhhYddHI3
p2SvCPcLWmlhlLnuTKt+ixlY9BuAP5XY+jWgAJU8WybSblTfUmNTq5FjomP636wwi9eyppm0ysKN
JuKth06p9aRPvCr5qh8BZ/ClTYkxWMbIEBVijkw3PVDZdMH+GIqgXrMmZ+45Drv+zf7fEETLzh0o
pJhMmgSBfNXK017di0ZrQ2TwO9Hx73oASzk3g0ekSJoe6ymt0ZUja6urqZtxKYbXikcLPON/nw3D
5udm1IYIC/AF7Aih7KMhe4exeYskTtcel4FBzHx84/oCrST4HsBWgFFW5vrKw5SIQorzHovB+EPK
saZvuNupBebyKochrmYRYSseHuL5c+qPXcKrXa85AaZHFsE8jOOg3Xv+2WRapibIrpGMFmQbU3WL
OWuixRwfWNscYDMxf4zEfSF3OLciCEYTdSlJD0kz2eCh9lIgANDNkITCEarZJoSzOWvBUVtULJdZ
3EVF/NyggmlfZQ7bFPM/XWIX3RR+RHNiOGbVm05pQVpADqXvRGTguqBHsozjgKv83Gg4ZpbZD3l6
UNWXsvDNvtoIz1rsJHW5uR6IVr/niSXGM7ShqMciqtND2A/+MoMah35t9qCvQMyzqiHaigrPG9dt
4vmFSTQM6LMkOH01yFSZh/TQVcBMozFLN2WrZLvZSqFJlY6ih8e7l6RE51TRV2sdoK35a5mJiBMN
x7IAvehhqiFubkkREMXTseskSAs6QIfFtgwlp5q8AdnNue/WjgeSk6WGCWIoDCCfb2mRYTRWploK
lYP051hM006d0pdk0iNOMF5dJObuLBCtQJIYWMhzS1MVmzRLkKkqQ+nRECl37PQp9bW3RtFv+vI5
Hyy3MT+uO9LaOTmxyhI3y1No9rmK1JVKx7i9KUoBSOOHMdoDqMn5lGv32qkp5h7IBxlkmEsXIQdk
pAGkraqPTRKhKfh0fU2spPZXQ/PUEnMVCFiTmC7orJraRZJ5VQKA0Zh/AuCWhqhQGb2fipmtTuhD
hsNLl2/IuKfD60z7YOAd1eUosm816IBgmAltdfQHmVu2M6LciClKt3pdutC3GvPSv77eNR89tcB8
2AStMZDJwAI4R90uNTx8WO7DYN0/MQeINiFyzYshJjE0kFMmI3LoWNtkmEinIoaJkHOGoTvMvU2V
UbbbrrsRMt7I9qqTnphmDqFZSwkNZ7wU6syXEL+j0bbyGuTxrTPoXGqeZUMuN+yfhTJ3lWnkGlJ5
5NWx9QT8qqNHid82KbQLZXHTqJthBKGlJd62RODc96uugmFLdE4VyDVcAIRDYsiRtkC7olcz/BNF
nIOxegJP/j4TYsoEqjRpDUQc9G/Kur41io0WUw/s0JyFrBtapCyB9kTnnbkIyZRaYzah4q7K1Buz
GYJ10mYufAF4/Ou+v+oayMDAGLWwxbF4D00lyCwX9F2bi87SyIX6tpc0plcpmlvzRkBWT9qJNcYR
Y6VJ0aDEBxSsY2gC+QEuff339RUtm3DqfgCIQzDIXOSJwOSBB//5PZB2dLCUSoeMimTneF5pbggV
Bld87z4SXnWE3SfWFuMQol7XtVyY8hHjF+TwAwM64e311bBJA2OBRS81TTSreoLVlNBllW288dUP
07IhOlLyJns5H46dXteSKNOM2IC82DHJ7eY4iyhz2krkTFuZ18O9iIZf61rCIJ70YK1gJ2SULBsb
qhHlmJPQ78HAVLtWX4AbmLpW/GElgSm2rlLyaiYXND6sXcYD9WYorNyEXUBl5gPYuHNgM8E255v4
r3RsboefPFWzC+KiL5vQM4PcEhBVmNs590hNBO+zlMbKcZi8fDvoNlCultO8Vzm0zWwQyv/imVzd
SmhXA76LdA6jBecWgTWo1Y6kytGqXICORLCba3byMT2Sp5FwYtVFX/dreRhTQFNXBqibfW9TRIus
K0rl2P1BIXzbb4VACcbn9DH1VYNjbHVhf22hb3e+sKHvIMFtFfiU0BmltvQILsToMfqgrvl2/eCx
gfF8VQBbnlsSIhWt7AGWTNPRer95H/+Afi2T/etmLthUWDvyuR3wA+pyutgRbPGY/EZLVcfZzu3e
Se+mbf3UvBm7wbB1zlXG+5CMTzY1iKRmJVeOPYZOEggKQcNodltzByY7gdxUPPYhnj3mwRVjqKgM
MyyTIu+AfkLpg6UlvSM/6r1wd/2T8kwxR1xMrAzMZ/BH4SH9ke4jLyxs+jiJNvX+m6Hldjjpz4RC
D1Ksln6tCaQ3P0PBBrOqgBlnR1I4jn95D+gGSq8AmQH+ieknxvFjjKpleDFbxxH9d5KKIN4HZV15
C3EMCAx/JFHFc8zFA87vURDVgvUXCB9kIOjUnK8urUgJYjUaHrUYGol161Uh0EuSYQ8TmE5x7oxi
n9a9LZDUluq7LhLcCVLinHUvm3XtVzDHoxRIF9E5h0SD/DmlG1rcVsbm+jbyTDBHQZCNtBemLDx2
quyTbGcN+0HtnG8YWWTksH8aNKIYX8E89wTZqD48NlFj9+VdWx06i9OyvnR8MI3iPxrSOFSY2eCo
apMgZah8Bma6116k21LxRPLRWLdZoUP4ipM5ssk2epJn1hj/mGg9S3j5x0EEUKrT5YVkC43KI5m4
qJeDi03EtKEKThPATy8YTeMBtI+lkZCgnYtdTh8S1YZYAoUKGuSmCV710EPX49SzZrued4NS2bEB
vGOa3RKQOhK998Lp377E2d/ELL2SS6FNh4gERLX2VfGgDNYuyu77guf9K+kKSEXRdgObOBigTNZt
sk7DKCaa0IGZtG5l/CwL6kD16zaKXetetONATuzx09I4IfTrUX1+7ND2BqoZdM2oOlos/kyZk6YV
aZcFnTdtkKd7tvGjcIkfbSJPcgWvcU13dCAGtslt2Y3tZKP7qdv6T9KHyalEfnFjXvstTAiYLdIS
s++zIJOBob2bqZ20oNFRepQlb3oJRPEYjv+AfjgxUZ9s+s0ECa1si8E4WXhpEzv9neSuiXe14A2g
bSA/s+Ihj12JEDu6rSuXVLeTZme/lRrkRo4p/rQyXpH48qwsVIYgvl6G98AGzERvMqeTXNV6FlQZ
/TAlisRofPi3AebcBOOTcSlaapsZWRCJuO763ai7U83BZq2549k6mK1QjT7SswZGxI32DpRSa4vE
A7uwcpw9S0OrwJZLb+IlfZcB+nxpTIBWelBCyhOsaoKbijdN4sky55m1ksQiyAAKhvFpTHSCiOH8
thOHKNLCpqGBUFd+Y9xJ9YMKesIhAXh7cjNtt1AiDE2KWRyO6ctE89wys3HhMHbKTFsa5ObDb4XW
npk5i/sOMucqXXlznVtidq9BX6Eoo44GZeobkhvhkU/sRLAHc9MeJxuEb9ddcnVlIAjChDEElhBK
zr9pqQBLYmFOPMjVXwJqJL0hwD9+VaDpS2RegrRcoEyUADXpP8aYC1Yc1TyR8hKL63qwMN4q3atB
N/XAU3Reec3hK2KGGcMreNJdtGIMUs112mG/4qFyGmmnx3sk7QamSwRylMKHUb8DZUe8HEJOJFzf
QECqwCoBhWzMbp1/UGsuOokKFQ3CeVfH0AJ8ykS7ppu2eTLEuzo8jIRzEVyMOOCqA3ePjvIoVLrw
Wmc+q9Gk5WDGehkkr7Nf3L0JznAH/JPmmYj78o3TbbMnw+Vl1mu3/pnZxbVOUmsR5e1uIkYJQutX
9TPvZWeR+RUarxEOM93qgxe+y2SjmsfhFsWyJxQ1x/GX0Xu6HnnXvVheCd5nv4X56u0YtWoJyfVA
2IqO4hM/fZJ3yWa8sbw0c4AaAMWkE9qxhykme7CnyBZFx/ToT5XXPv+CSDNOfvZTlgzw5LPMUxlN
YondIDvw4gV0tlHjcootiOxfrGN1INs/WzQE70xP2l3/CpfvD/gBBJ0xo4rcEtLp55aJXJmiURRl
QIHrnDS8TqfISUcf7PJyVNqRMnGi1apBYAUBV0W+DGG6c4PD1EYxXuVl0GgvAC044nAkYeQSPWhA
1AFq0+vrWwkfS+cRFPbQ5wAYhInClTEL4dTJZZBPcZCGxUYIK/TyQbFpcV4Ca6dYQ1daBtsOulRg
WDxf2ayIuZTUSRX8buzQTTcozthP0a3MaYit5XCndlgtgEhXYmkmsNP72WP7OL9U8BZyK3iV29+o
SOKQzB1j33RDf3ReJzt6wDzFNveLTfcWPVi72r/+idfOEWImOh/ogBhgYD1ft6gXBMErr4K6JA6l
xBl41AVrFhZoDUCbiFYXgt1y2ZFRU4oqaJJcuhkNlLKJ0fGuNXm5J9lTCKkKBcgrgD4ueuMWLcF/
X7VVUO5kp7IVP92id+tpN6N9iBx9O3vZj9J5Glxj85Q5vNre+iL/sc5EZGoJtCzkDtbNpvbyopTu
5DiZOFFvpS4FNMPJIpndUrUhr7sai5T3xaPwkmzxvBNt4m4kRz2YfkJs+ovzfl1dGZr/y3HHsbjg
JCn6PGvSqQrSGbjQ/Mbi6oRfcDUv1xlgjH9NMCmJFmmV2aZjFVhbeU/eodod/tLd2msOkhfe6G+R
y0X8r2RBZyaZ/ZobCaw1DVYV77R35QUf9Jm49Vtxk+wm6KnuyQ/Tjz3LtR6vH7fVOIO5TXxJjBss
1efz85ZEJGliC+dfK9CzbRwUi0JXbDfWpohAHFvYJkYov2VzoVTFUD7kIdnvWzQx+LBJFbSu6sie
f5cFtb3nzTKsZiUInsvhAyk9RI7Ol5aNXSgo01AFEG7apNvMFzxkQnHoNAewItvdjfIx2LH9h9th
XHsBaSeWvz76yQ1c58WUA5qIj3o7uvVutLUf2Y16OzuvltvdGJw9XD7XWaQB1RJaWcBuLBkY6n/n
69RKCrbQAiET3KHUqY242+qgxwclndG717dOXl5R12wxF24cShYBR1sV5ONjTj4+p9/Qx2ldob2Z
rAhzPrcNWiXlfVi4ILvR2lvyG/87vdXjvn+Kds3kZ1zwyGUQYtbP7PNQd5FUmfhNuvICAL5k7GLp
QYh/VXPsiLGd7vp0Qww3yh1h2syDY/BYwi7fhWe/AMW78x2AIgqUpBX8gnb4E27D8E8+OUV1OyuD
28y+ZjzT+VmqLE70vYgZX1gvNG9Q+0Ivk913pYR6Zq93XWAOuVfq9720l43CgUqp3UYf1zf+wsc0
gG5xLS8E/QtfDvO6TgylqyoI1QZVnr2UaeQXpew0Xfd83cwS5s7cC2bQ7LMgE4Q2GCrY5x+yGLVB
y2aYaabIo8pDopWbgaIlxgM7rK3n1BATb9MGBa28gyFwND0SWjpmbh1nlXI+28p6cD8uxTEdM6EY
qTlfj6E2pZbXCdZTBuUIXpz4Cdqm1OK1mFdcQQOsEOEbCiv6RRSXEjUl6jAB4f+sAnLj1HcVZkAs
//rurHy0MyvM4S/1oTepOteBIRZOQ+4Sb0bN+LqNy7OEeVYkvaBjAnMKimBLXnUSO1uSlUBGkyaQ
dGE60r5SCnuW6t7FuwazcJrupE2YOlDiqhxLjip7bIQUZI0prwu89k0BrUC/xFj+wdKriHlfD6Wm
VIFoQMhEUzdi8p6qhRNiKl+1eEXcy8iKdeOy+hKERCuFfVuQggxyZkZ1MJe/5uidVjJ63K4io9GG
HrQy0K1Q3mU0fhpL3/o9tNGmzd1JCmJxq8m9g16EDkVnWtpZf2uNBk9782v4lTma+H0oT37xily4
clqnfSEOZhV0tbVti8LR32MFw4jKb2lPGid9LA07VjDqtIcErm8qu3I8NovuTuhN6rG27Dh7vu4q
6mWwwEgrSqUYIgPdiMl4StfNaTuaBnLcqfpZWRApTlVOsrni8QZm5ZdeCSgELlrk0BaLx2Ko2mAZ
Z5GT/RjpdqpzgsSKo4HuFIB6gHhA/niRgnWNUc1p0wY03Uvzn8qyXEIsR45n21AyTnV2JSKdGWPO
cEYjkFfrdRtooByVu9u4fO/Lz4SHr1n+DOMt2BNcS5j4B3E+O3aCDsvY1wDkBXr7JiiLGFCNOXjZ
1uSjLD5paMVc94XL5xYeAyKoLRcmLfANXJDoD1GJ4dWhC2KIYLQE/Ycod7XmpW1lW7GCZldkNvDI
0zt9FG/SHX20+icr3cNTA/2mUbfXf86l36iLFiNe1phxBEp5cd2TIAbc/SRkatIFeXHX6p9mfiAG
j2lgzQbKiwtfqAIKHo1x/1ilmZArRRfUBM2O6LagqDP1/7bujCUs9Q5sItp0KJ2eL6QsRL0hXdkF
s9/ifVDYkeoloS3znsuX/nJuZ1nsyQeDLJrWqC3sAO+l+KJnkg3JN/1smzXnSF9GjcUSzjSerYsE
IvvZlEEt0Szqgk7RY6eVxlu5oLxovrIclLKBiQcaFY8qltWtqaJohuBIHxSunzooNdsqp8y7JLXn
BwwEjycWmGV0OgZkYg0WAHHxK4c6yc7073n1cvkyXIAd2URPEUqYGCpgMUKJYUFxWSF9kKn5cXjU
B2Tw7c6CkGCcQIP5fu7KF3HMd1MT7rPZm8JjOKp+o0M5U/Gix7j0BiWxsyO4qEGJThMKuY7Mh6Kl
wCNZXNlX/FIDCSrmRJAOMzm4OXUSHidVH4RmI+zarAcTYTN9Xj/XF6BnDDmcWWESurKux7qcMOWS
z8cucqAQmsW4n9XX+E7NR0e7jYaisi16N4rFc/lHj30oGkFPkhNfVhYLohuc+6XhDSA78zN6qocl
9KmngMgQ8Og7W+Ms9CvdYPwLFhBTkVGKmOdjHlU9xiDFMu8nFCQKRNCX9Ad57J4hUX3XOPlGdzM7
ukvuzNgFX1Gzk+0P3bv+qZcTf/EDFiIVMNDKQLQwDi7E6ZAKjTwFTYHefR47Er3Jmta9bmXFv3G5
49UBsj5cvV9Z2Unc0TNMYs1jOAVSMW51gp7FYDhF8VPmFeQumxUoAYKSGKhjXcfIp7ps6YmloS10
sW3qOcCMmTvulJvyIfLk3egMbuFNN5Od3EXOH7KZH66vcO07ntpd/v2J3SRPukLE9E/w4t7xCjmL
m7F7dPq3l6978rdVmbSQJsHftmx189bftHZma8596vNQpyvZ8fnXW3KoE0tTbQiYPoalyXnDIIFL
j+ZO3RXbedO8NO5rs502gq8HqErbg1O7oUc5J27lQIAjE3h1dBvAhIwAc/4LZnM2imqgcjBOQ+oU
RgI1y58EuhjqpyZ6eeegeekY4WBnP6j8XDc+rTEIUQy3SdjYBoqUJYSKegrJQk827et7fHndAIMF
WQBEJ9DuQSDk/LfVcQ7wbySpwSxkswMpMNWdZT3eZmPZ2zXI5HxBByuLSBR98x3LyJFBb2ZBS4jZ
FwMinoqK4mVQA2MyAHtRmLktjptoR5uXxJQ4HncZ9wBwwWQEqNJV5P5sVDINkQggmVODpNaPmlD6
EDPlZDwrmaSJdxjKaUjIUQdWmCVJk5Gjp2ipQRt75R0J0bXdzaZtbvLPLMgPZSALdirbwwEEvorq
tymQbXeSD8Ylp+fNKqzcN+c/hvE6ElpFnoamGkz3YgUF7xtJdQxkYQk4tHZNtzX9vHqcn0cgndqt
7Fvd7vr+XhZRwfoJWNUy8mmAAIctt1NIsE1QTlSDShUA+HQU6T65wZTKU0lkW+/2WXyUu31q7jXJ
NkDVZGY+0d5I92N4u/5LLjtVX78EFzz4BVCuZqvGglYZlT4TkJa9mxlQ37ba/kijW8FJ7rTkNte8
Ttjk1bG6kffxXg3IvX5b77Mf86cUerIt/5SMLaBX1hYUyCXOCOciuczHTFxS4EzRIUkM3hFmo9K6
wZAnwa+b2veuLOzWus+VP3/U3q0rqJCWP69/jcseBb7GqT3mfhZUBCPIrWvB2G+M/XAIrH1oP70G
Dx+chSnLRXse5GHp/zi7rh3HkST4RQToi3ytIinbaie1mRei3dB7z6+/YC9wJ5UIEbfTwGB2B5hk
uayszMgIHQTcIMmGj+VRXl4Sd3IaRdpBuUdLmVHR+qEfHe8psCPN0UG+vOoM2vVPwPehE8zbFS+m
5Mh37fv4h7R3gjOqtlw7I3nUdAiy9iz3RrtwhFWgLjXEXF91l1/KhQx1VNYt0RMNIJmW6hN77LjV
1CWww/WlByuoPQHaPWlu81Lbsi/1Hqk67eBCc7YcqaniFfEUgG6t90uq+lRVa2pGkbMUEV2DSqY1
R4yLzjA0SaJAeunmTa3KhkRoIQNbfGk7AST8kpVWVptQZVjXwf0AUHgjPo3BwpBn5/XMLhe6aIMr
NVpVa/B8YMk/pljx/F+tHbgwJAxvCjq58L2sO1BTZKN2aIL6MJJo3Rr1StH6hdff5LyvNvOZGe6m
RLHQhyZyrx20WFtpUEFiZMi/SiRlYxPiPUHcLBEqzdzN00WFnDnWTkZi+3LRpARiRMAIaYc4f4/K
XVA7VaQ9lbhXIFKx9nvBvu0Z5kYIskUIdIIw35Q0LibL9Igoo6drh65Pqeq9anK3CqERloH4o1wi
qpi7jyfALVJwCJ41HnkK5aM+EDUQSaLTSqfCaBI7S1Oy4IJmoj+AWoFsx1MaHhYvsMs59BtBa1Jd
Vg96jDZzo2Na9JTEL6qGnhzV1rFRetsUaW93rZ2CeHb4jFKnMDc1pIMDx1TeQ4CtalGjTQIyyIUt
NRsw6JMaFB7kUzcNN+Ma6AIaOdLVQxrG27owqJskloD1RYOGr8tgKsLD0BWY67oZGz/iZKRNtUok
pihHEDXk2qupUvfZDGnb7ONgKTV2XR+D2wCjDdodTYI7nO/SL4exVjq0RB8kUChrCpMr2pXVGl2s
Of1wLUCjG+0peOgEwxrEEyTS/8WGPDPPTU8PnTQF2x3BaZ8UtPaHzg7CooAmJBrIMJvARpiDsnAK
5jYmkOdgoIDCPdCa3HUs5jVokwdcWq5cVSskuEJLHczYWRja9O28O5nE3pCeQoMavNflxiQ5yBGi
TkGseESEb9sqfTLZ/smjzh+TOl+rgN6JbIP/JAfBYra9377aP/Rj/3F6bnZsoN8+3a6f7dX+fb1+
XK/fjn8fn18yau0s7/C227ps97gEmZrzD+efzF2SudG1dQX+NUDla7D+nsiw60jhtNK9BLjG7fmZ
jVLOjXE3lpt4Y2UMqnpQALHPyy0AjzI5qakjfQqFo6p2clK2xj7Md66xVP+fu7XObXO3Fio7ShWm
WBslfleRvOxKq1mK+q5YvQE5A2nB/zYA5909V8zzuifqYfeW0d4BCJ6KeN9nVF7FG0ILColvu6eG
RdgDaIPrbbXH85hYmrX0RJ4LQA1CsOmnTDh40y63YqQ2ihJHuGe84U/Wr9vpnvZoPd4H1U7UnDJd
YqqYO2KoiUCoDd4fARG394vaKIQyANSucEWqoYXKX+jR/X1b8KcLSVr4LnANIebnhgREQQoYV6wf
nM1GYJvjSH90S6VfxCbsx7V+HgJWWDq1Q6A4ntdkE7+9QGGcDk/fS41wc+f8/Es4H2YMIHMc22ms
2m44uEqHF9gfACEWLrrfRbo1Yu6iq3TPH1KCESd02Cb07c2kn/efIBuh5f7t0zluDOsnYR4QgSZ7
+OreUurSnCLB3DPZ+fBpzSLncZfZze4FZIALXzd3oEy0lU08YlCM5VG+I7gz0iBv9EPrKrQZtq2y
zpJ2wWXMzvSZEW4GBK0uTV+u9EMPX2EAYSkZFNwyJPu47Zpmd++ZHe6CqAiyxXWNwTRen7KGVGgU
KaJhIV8xP2VkaszRpo6B6SvO0lZiaaTm2Pb6QdFkPBT27bCWlKUkwVyECVpfVBoQI4HHn/PoXZK1
HmQzdND7ATL5gp6E/ER6dIoiOZF93p622eU5s8U5dFl0NRU6o/rBM3fjlxhaeVEyqVoKmuecmTlB
QJFuw+2tcSdfapuu1P1CP+TQCw2VTVWJbPALq+8fEUz1KCaa5tPtkc3ci1gnPG9xjYOjiRe1N/I0
9PJY0Q+mNgw7Q/ILuw7Ap5DrdxWyRKwYgwWLM1uQIHYG1FVE3xbwxJebwxxUkngCnIpSSq+QwHkU
2+p4e1Azy3VhgssSkCCTU7GBP5EilSqA9apIm4xO8n/Tj+EeJOg3wCMAyiOA2nEbPR4Dr44kGCqK
byBDfHTLD/1CL+HMYbqwwW2KsRaJR0rYqKM/GEtD1lK/AIeenS8kM1UNiY6J2YpbEn1o43rA9u5j
PaXtOBx1HU98VahiGqGN4/bqzG05NHsBuAe9O3BMczeo7KVJVo2dfhDkzLdbP1NAaGhE1K18tE4l
gb9qMn/hAP/ypnJXDNLEhMjo3EMhgseqNbnrN1IiYohOQu8IJfQlXL2UVmdnCFcCWrB7j/4Qe/X0
8PD+YFhPFPK5dA8KKIt1VKbrvx1dil1mJ+Lsm7iJSASACsH1gN1j1sc6AO1NZDSpVaAQo5oDbbV8
SaZybi+dz4J8udBhaegSuuH0g4HGzPIplDdxsFChnTUBd6IDAjG1ZnLbtUv7RBdQUz+oUAj3nkEq
ih6qhfM950IAMPuvjWk/n90vpleVQlCr8JNj99VL9ZeQVfbtTapPU3G1Yc5scGeiVsSyQSYfLRXb
YftS2XhTsxp7B69p/ES0fNsZrNm+KbR0EAQff0DpPW2sCFsLzQsZe/rZPOH4bHQ0BAVMpQEjzPVp
jz+WdrQJXyD1SF9bVjlUpGvNevw320tXkBCZNGpM9GVdzlJbqUM/ZASLrXmqI3uxvoIUz1s+6Bu5
kZN7HT1T1sKszUwacqbGhJZCeVblTCJOj6SOxOSgkdMQb/ACyqCNI2fR/x9goN0fxGlgiwcClC+I
JEMzdCBuIghj0MIALePMiltU37vK6OjtIc0d0v+ZQrH0chbjVCsLTROwn6vyOVTbF7WXX0kg1VT3
Bo35Td86ty1eKf5MtwrK2+B/RupsynlemvRiAzaDhBzeamsCUsNXIZ1jxSzEOwvdXiy+r6hAW6e2
DLtjb7ItUaSk1ygG3P6SubOM4Ap0fMj6Xjc2pZpWQJu0JAdT2Ar6oyj+gBJ2YcvMzi9gKdDMBY8y
wLaXgwVplDa0XkYOhT+GDDWwhyrDCdM05JSVhzFc/YshgT8QNW+I9CLjemkO4IJRDtyaHNQkpBr6
0TLjox5Pt43IcxcqqqbIk6MRBtEc59kJeN2FYGjIoXShs9rtuhoNnmtp+NvXDyCHaw3HNNAcKT4U
OjJ06qpoWOzu0hEqnOtAeOpb6JqDC6eHjMrgdneeD/Kk2KqaB3EJenzdCTFttkkJFIq3qHbwXC5d
X5dVWQ/k4II4lwmKA6a+Dg89byPXliYxHe0ZrJLNf7EOUC5COWHCAKJt4HIdyk4xwNqhkIPUtXjn
kPpREEC37yLZuFDZ/K1M8J783NS0A89ui7JDn4AQwlTDWqfHj4Zi+cAghYjDVOD34Cnd9FaC52ZB
7xEG9DRi3r61R/QuxvTBW/14Nt0HmAXqm8zfPj42zPwXUR4IucDhgF4GGayilx+JBHqqxWAQOQSj
fkQQdNRLUjC3l8WF8/YbXl1NB4J9HTAqVLZ4pLE/xnk8JCZ8NG6qeBPR1pKcwa7oPcpYa8m6D+hP
S79ius82OTUoSCJQ9ZVs+DqKgd8+Kb/vi1tfw5/HIs393MPXxDroNxvLfBuyb6FbafXKTXd6cgj9
iik6cnYm+nM+BQnw+4yW1WbIbBXqjO3YOyBZolIBWLawM5UNcMtWru8gZKOEOyPEczpiNYQoFdB+
+FvIVtAmuq8apxJY3uH1y3SDiodARwUrqaxOd0HrtdEgYqC3S4PFGt4a6xTWnG1EIezrfuwJvAJk
acMAvEJLQIE5v4NSMerV05sO+dlLCxWEMXDGPeNA+od6lGkcHA0lZVmzcEXNZWzQJwZ1nQk8BAAG
d6ZQtPACP8WylTg3GX0DJ5NFEBuhJkdxK4EWw0Tvn86wmZ7cvWf/fBn060ulOi1wsGqbiV9T+DNQ
w36MLGQiqAUNvYWtPpMhmCQUcXWhfAidCu6l2RZyTRQ/NA6K9yEOH2lfgdHso0g/TK2wVSNZuC2v
yTjgSs/tcVdZWPSFAjkAzL7xKXp3ruIU8Rqsagfi49bOCyoWLOmoGlvmLgg7ZvaOm258BIX68FjL
0EotexZLtjIo2IA7vM2Zi6xp8lwVViy9DxIbXQ+8gBCEeIrbF6N9hnqMNkbraFHaYPZamOZtauIA
JoSHcvZNl3mFlhiHeGP07y449aDXaG7UdRvtRvXQL9Ra51LmYLf/nz0u5vFJpJt+AXttXbMxS141
81WEQpR+r2XMMx9zA54a5AhjYEMtCvSFrrZERHLdQY71O/8G3hf5ICqYuhEOPUTMfOamz0QGQK2k
IIQwzRW6P2T1EREMUwhUMZjf9TYRP8SgfCr9de67VFrs2p22DO8yULcFNRLKRQAic9dkLfpiCdZj
49Bh/Q9KgQxQ9pXnTNe3sbcuwgUPNdOGMtXZUUJF9E6mbOelAykghixkXm4cEg1tkbb2oAF7dvD6
9wI6ZBUdwf+RbW5fAXOFxHObfA0cWfbc1b0M0w4ENCh8HIgIrQUb5D30waCvKfwE6NCsgboHNGJb
yUIh87ptcVr2/42Zz0cMelH51WRf68HFOtEh90BetgxtbHq18oeK1dU9FBaSdKfKVpUtNYZOvvJ6
jf87579IlLNroem9sNY62C/MfKsIb4bCiLgRFfRP+v7Ca2Z2PyHyVUFWYKAJnNvioeprg+GWONaD
RMEexczKihGRhmQn6A+yUkCjc8ELz7uSM5vctRcruVIqAO4eFMUGwy1JGMHkohAM5APV69f8JLl/
b++puYcLau94HoJRCH0R3DDB2VoogtEZh0ATrTp9E4HGyaLjbSOz64ZcLUjAwV4JkMPlWRnKRlKz
0iCHMExYIK9d6GQS164hnyd4C/0rvy/nq02CPQL4MzJ0ePVeGtOFFnj1Co4A3d9WuAk3IkMnIh2p
R1VUiTx6NHEP+2CBQhVutAT6iSrYWt8/ZPvOep8wUi5NNvtTR79jliKUAzkKqiiyc/q+PSuzOwxv
OSQeMDFX72Vf0OUq7eDINT89GC528BDtosbCK8SJhv5PVBbUS99uG5276VGRBMoYcFAgMrhwRJSy
BvVwGDUqhaYRopF9smpMUK9liEmkhefd7O46s8atRVGXUVho2NA6XGIuf6ry94DX2u0hzb4hEU+g
vdEE6AktRZcrPphJlMqCD9cvvCRNRWP9s602TXf0vLe4Xsc1bQDsgwyyQu7C9JBI6x6ijQnUZ1Ly
GZp3w0QU0ICGasjtUslfa2hIlsEqN1Z5t779rTMnARECWH80RIMQ/eVyJJGqjFCjwfR7UGDQ+3fV
fULnII26hzJcIryaw4Yi5YOmjAkUNinuXM5LZEIE0YT08yFGoI+4pFj7/mok66GcRJB9YJTpWEdW
hCRdS/sR/1MGJfBR6xaO/6xfm7CB4CyTkGQTuQ/xpLEucqE1DpJn+5qdZavkqSkZpIWpD2i09FQt
Xc9z2/zcIhcNkET1wtCf3FqAt7o3Cu9eGoHPv0aP11cZdW8dQpLbS7tkkjtZjQt2+XiAySGK7FFF
XF8f+/g+Q5eyF3e2KmgLnm7J4PT3Z7dhguGNVdtPBrfuNqmgtu5+F94TgaxbGrTr28Ob81aouOG5
BOzAROl5aU1rZKUqkcE5JDqSH+VOMtadQHWgGEGga7w1wkKANZvbQwf2xKI2Ne39xsFnw+vKLgV6
Ajg1GRAZY9vj1eSt8wfFAXMg/aPaBdW3U01CoscI5EktPVZsJHj62mm8sLTTbuGuFLCagyMCYE50
ORFuaSWvHSBLgfwwNrJNvE85h/YrMWjWLXEzzfmHc0vcmsZCHoNrA5Zi908tlnR6C0lGY8URsmPC
wpLODkuV0E0PIV2QLnNL6rW+V4C4nRxQfEIEFTqq7NFKz5gkLuWGf4FOV1P426IB/AlKmpwLiPJ2
9IoiIBP6JAg3aAQYyUbPvkarFd4jKNH4uRWdGoHWn4M06dMw8EAADtNslP446Cs5WhJEmvNKBnp3
dR25JDhlHptVRGaZCgmSx0mXoOh5KqUn1bB9/U8uJBuSPShe9qIor7eP0ewCnxnlXm8Ragt6n8Jo
C58r9D9ALlp19tOgTwT1y4WbcVrAq0nHhYiCK258ZI4vz6woKHoaNDAmBonM4hgIQiEuljg/ZrfR
mRXudDRjEIvtmCMhJ22HBJU4VINadMF3EQ2GJcDE3LsLvDC418CzBRpMPi3dKSADxNWNNNhbLVqf
o0cVF6Q7kN148l7iBYTR7NAwdTgjeHGDZPtyAkepCOM0rJDWD9+NGk5c/ayqV1lYArXMLZSOiAzA
makX+ipAJkGstMlADr1xDMaDUX///7tuQtj+xsOGynfCl6R1a3RHkAO4mKlWvPcggTDTl0L1aKd9
3LY1uSh+06HPZpoutOJctcQXSheGIdrc0BFqj3JJM/k5HlGDeayQvl7yzHPpNUBH/2uN50RFPSSW
gZ8mh7QyNkp2J2ZglgrfS2EjpR8+SLVcVmrwbH68C2PfyksJHD/jto9LG1oWdIScUNUxsdoY/gvp
obVo3rvdI+Q4WpcJYLvvkeQOdlGxlcTN1AY8VlvwTmzAdW60OLhPaBEGOwhNBXSOpHuQWDcDFZIn
4gVUHqzbMztzBV+MlctZgvrZDUB+QQ6V7D919QqKgwyQeHRS7dDy021qaankNLcvDZy0iaEE0Aq+
pNchelQiVE0PCQlZmIp3hpBvbg9q7ohBuAENczjVSKRMgz675k23aQbQVJJDlKkqbWPZZEQBEYCY
IKOUex5ZuPSU6TVwtT9NFF6hNACiT75mSEQ/SpraJYe7N41awLoAivkyZfjf/tx9htZnhuTsG373
KErSbMrrq/hZ6TFrT7eHPtPyiX4Z9EzhMYbCM3i9L8fug5Za6WR8itrbClSQiJXou8hf681GHDdt
H7HuUFdg+t6KALuNPt4tDmJ3sCTWS/Qd3KkFuhuVSzTRoh8dKnRIiF9+iiyPZWimcnpyUtzDksjc
e+RQF+ae5wj5xwrKKUiXgZIALImXVjpxkrDI1fT04mQgEfSt6i7oaZ1Qtp0wmsN6WHfrZ8BIpHQp
nJwOx9myX5nmbilTIJ4XEyU97Syn+fGtkQZ26oA/oEWXKFSK2V80oX9C9MtzoootnFw+YXplnZte
vem6KK0x8PKrsvOA+lpCmyNTXkRrC+3x0nnsKNL7nrVesswd4X8s422sQeMcs/6L3jg7X4EioPmz
C0DyqnxlIe0BANALn4ZjgGqeYbxU/iqvY6b5m06mZVzSJlwoK/IY6N9PINDcUlHChKQa76OJGndD
KpbJqW9paKzw8q2rO/Q228NUpB9+ksgZQkuMVqO6MVfRXQk+bZauVEeHVMBe+hkTW15X9S4M1qm2
kE7n3M8/3zYV7FFYx8bncRhd6LVyF4nJyZRq3xIyQ3aKIYXpMIfuW72E6JrCXH4XAnCHc4a84gT+
uDwAQympBYLj5JT0w3pMYnTglOUjXs6r265F4eLM33EBGIkjDVsEGlCXhhRkDNVWr9OTnjPy2eY0
Ex4Sj5qgQH2R3sFKKv5Uec+qjub5NgIPsCOUzgiKnK++X4m5RUIrdu0Rcprq1gNto7yNXuW9+lTI
D3WwcgEn/usl9hhZfvd4+9P5LPPVp3Mn1e2UqG78Jj0ZkKLuE1Z0DG/MuLsTSwb+9XADAoVs3d1n
C+ltPo/0j2HEesA6gFkV7UKXcxZEA3E9Ah/ooutrb04PS4g+tdZDxlSm0WxY1dSvKHQyVtXJDenQ
onER/exfcUWrfaBuGm1hGfmM/9Uncc8mND35ftvjk2rHGsAOOvw4G/1hBegh/cr/qut1zhIHnIWr
hslPt9eBR9df2ea2kC/VxC+kMT2FG/0x+nhT/94HT2SnbxJU+MudF65q+y+rLLZNngNH2xwk5t0z
MCeuake2ltqu+cD/93Pgv9DjheQD2De5QEGEhHw9FEl2Uv0hKjagZBXALOgqyVvbSuJLjTdjaynB
ALyxKwfpczMm4stQG8lbppixt3CfzPkNE04DVPyaDB4j7mUw+Pi7yhizU1P7oyNW4C+J1OQLegfa
c1uK/cJLbuY4Tw10EyYT4FOFp6oEX1eIDkuSncB6qm6MQJKdXCwkiwggzFcKI6FxGS9JIPPxyTTl
yFPq6LCYmurghS4PhDxIkZSDpPwkx5au0TK0cSTLbK08lTV1V9LwpFrFXanvFGkNuYyodNT1kkoG
32D+z0eAfgNYDxxMvMUuP0IZ/EHW8iY7CWtdusODArpXxb6IHG1AnZM1lripVBvSknLjjDnNv8hC
hDq38+BEIScLoiN0ahJurVXfk4mvFdnp8zOyUZj+kx1rVjjB5+0Dx+drf0cKRW/oPUNEAGhE7sCB
j1cZRR8jdcuYYqDVeCx8dMRhNxWRzFTIjOm0ljQWeQJtSo+No629RGbDCggkLnzMzE2Fvkxwu6CZ
HqmDq0HrpI09NcXal+gS2J62z4K1Vfc+RZDy/bLgeud8PvS4AKxCUWIqEHGut2x9vLS0ITtFqFtT
hAC7MqF6yjQ0DwFESlInF+hSaDQl27nLGCUpiL0iEkVTPt9EYLSRIDWimJ06Me8soYDkhIxKFRou
gUUTsnSgpFU8O/aNY2d67mpsxaU8NZ/lnNYchwuLjdAD9Yvfe/wsPGuRYXBx8vENriu+9oEnfKc9
+EKtVHaVkEpl5oM7Je66o9l1QY6itoF0hBtppr8q3DZC+t4HoT9SSbE3smJoIEBqKkEVWeIQya8Q
VFNfSZ9GPZhOK6QrVQAycWeQTNp7XSya1JQ7/8XNZe2lTKu2chIiqCelTXPDvr2j5u4ygmoXMsgQ
ckA0yMXAwG+rpWvm+SnDm1m3pRzTi044wPoA3xCKT/kdnyNsoemQPXRFRhtA6j67t8LRXQaikC7U
KBhyFhzrb5KT2wRovsb3gM4ZYSAv+Cv3Ixiqfck7mWq+IsCHRrIjISO6QoGk3nqbzuqIS+PeHpUF
/PcvrPjStIl3Hx6iU+8PiNq4QKdoPNWI+jQ4WW9/Bjvd3EE6bYPcdkbRHCrQ+4qB0QPMXb5lbHDf
U8qerb+PjwxEDp2138MNWi1gd++MrR/xaz3Q5+eUPeeoWaagsNhut+x56T1xfe9ND9ZJfBopOFwO
nC9s6jwpFNN1j1LxnnZIF9ebyH/w+4XA5/q+uzQzPeLPjoXvZhqkGwT32Iia7cWHqoQ4hqKxZNwp
0Jxd2JnXvu7SGud9vKzAxRPBmtdZA8sBI26t6m++v7u7c44Z2/x8DSbttz2j+/Fv9LBUyJk5GZf2
uShPauuyEyf7lr6C1NCd81mhTu3Rjfrw8Co6OdURUIE6hwHuu+Dnl4bO3TmGHBkkmkwT11Hzv1J0
H4FB9fb8TtPH7/PzPcPtc8/LPaTZYcOPT0WDHpJ64STN3JyYQDDxoDQDwVZQ81xuF6Hr3W5UMuGY
rN2HnxXIpLeHjprfdwrdacDD3B7P5KiuxgMtu8ncpGvPzZlY6F6rlI1wBHkg7etNoeItIBxI8Vnr
r5228HyeXSH4pumamigOuBPnyqU6CkMLaxpK2+AFIC/KsMQVORPjmEDU4g4mONzAUHGF6WHs0Cuf
CsIxQz9ysjL2Bt3+9Sw02ixM3pwDwbxMgH2C0FLlwjmwrhik6l3h2HuJ0+eghlVoVd0V9f8fMmNE
Z4a4eVMqNdOCHIbMtMPbTaGtKlLwcNNA/IoXtblmwtRLc5zHqqpGrdzSFI47jUZPnS0/CjjBeF9/
ScxObbbVdwsP5bljhZAUEgcTkMDgA+NSKZR4VDFAMJPYuuBTDe/22zt9Zu8hAATNFfRM0DrKA75y
8Ok1cpB4p1gvX8ug3BeC2lA/WAKEzpwoQKxRZfmFuANNd3l+DRJ2YTtW3imtsi2Iyu5dLXoz0+BT
KQZaJK0DncKFYzWTlQIa6cwmt2C92vu+YmTe6c4Bkj20PPoLaP/52dDVhuKyZdu1e4jxpn1eiHb5
FjsEfZemOXcllZpe1YCNnt7eRPai2y9A2a+yNdLRjrMxbXzC53Hy/8g3lB4FmA5N7I3F6hWyhNV6
l1vW3/XthZ65by8mg7uBiKCYoVYX3ikIzLU+unarifuil6ykrFlVLXUazJqDk5leVcAT8F0foZQb
rpxAWT0CZFS2g0YDtnwd1bs8W2IhmLtc0SAE7mTIuUwNjdzQ5BbMyb1qeKdmWxis8jChQD4ZtN+E
9/VDamnQe3BpHeOC9dDh6FLVPWZU/egAIc3ewc13e6Z5kqbfxT//Hu72qEtUFQtB9k5WY0tvd6HK
Qke56/+GFfWYu3AzTkkR7qq6GDx39fZeqUVtZXqnalwVT+1elHYfGhJJ2t2QL8BReBqZfwYGMW5Q
sqCGgKzj5SEW+lpMiij2Tzv0jUJTSrKH7+/dS4zc1He3Xuxq/124q7Gd2ePeE6Hra60YwF4Xbtp6
J5FTtPNbB8SLoUgDd438QAAmnSa2Yl8BE9+uDe4l8S0x0a+z62wRwuTClqQ2gSBgnwI8Qxbint8H
5K0v5FJWgx+PrtiG/gkyJiB9dVD0mKpLCC+/vS07SH/k0Kppbf8c7++dp72wig/s+dF6u9utn9XP
4D4A3n/t2t/E6iAJti5eb2/F+aPxvxnk5YBTheSj6kf+SdZ2wH7Vr1VomRUNdBaSbahtsu3gh8hE
bGQrfhz0u+JYSbT/qJ+ElA3kMfcXkvEzCSdwU559EBccIDcSBF2FJdWMu9p9lwQ004CQz82trjZP
WuZkoCZSkHsSS6uMtlVuKRYxf0rjzmg9KLouURPNvA7xQRAwBXYCWQko0lzuaXHQ+yIVE/80QZBU
u1qNrzJYRcS3zkos12UxExdO7NxVeG6Ru5aGVDaT2geNPynXesGGyomtdPiD1Ly/lMOcn+4J4Dx1
UhGkMy9H1yDD20IIxj8VqqMkTE4s9bk8+AFLTLs7xDS1iH9fiSgGrEY7A3nryBb1haYZvDojqH0C
VQYQDkJC7hsGvUzMrMGS1ysIe9iCqGxD76PzWAHVgjoNN4kRrVAkpbFYgSZr4eKbC3xRXp40SxDf
4CrivJbW6m0ap7A/rDRa/AXOGppUQJUxMKUs3PuzHhKTjVwPGGK1q37+dvQ9bKfBPyVC4njVSzTa
ietbrfgoB7tQR7uzxwJQDMvvBcTwBEskDNowtw/94kdwW3rMTdHvk9E/NeS5MZhprCWAZ0BBlFnD
Y+Q/DkNlSRkkLFCV28h44uvlkoYojwb7vSoAqwcfHK4LNG1w3xDlIySma3wDSqFOElvoEX5XWHpI
D6fTKYEGcOZAdwkubyFknh/8lEmWoYeEbA/3zOkrzag9UYfHgxoxcUILrGvrVWvbHxr7zj61hdTx
7B2FIOe/9jiHFlRELXoN9pqt1e/LY/oQ2fWerLM73fI/yrVyGLfCChTWNGfx1qfQzEP38tKSz50x
ACnRzIv3KlgruHNeeiW62OMqOAntcyxawSMpbQk9nd6WmIck2nvfwlbJ6e2NNhvlnlvlbr/A18K+
bGHVV5gDcIUPrd8KSHxnugfBBrBLNwMjdLD1wH7QqU4hZKaxw+lgrCEJTU/Pw+tuifNrzrsa0OmA
4hc2HnD3l97GzKPaTIjrn4J85dfHstml8jtRdj40kZZmffLUvGebnApye9CfhIu5tBWlXj7Gioj0
HgjtqLcd7gJq1IwdwPinMenf3J1wLAYUNdAIBNqYS3NmmRQA6wjBKWs8W1O/PEIV2c7RymeaTqM/
iJAAqGwh+1sXP8U+CS0fwjFgAkjKVWwuPb4nY9zYMbvA16jA9OClz80zymAAe3pyeDJrIGfWkvjY
uatQWwiwJt98ZQVKUODxAz4PAN3LIfdKCEqzQQlPbb0VFFYrVmQP/oMxft/eytO/w9kBXIWok/4K
iC74YrqsNoZRa0J8ipocFEOg9IZeQ7MJ7kplHchAIII98LbFmfkDi/UkDgzaSAgd8X5DaqFG35sx
/NR9vR2c4en2vz9TcEEG98wA54HLKhzctIGB7DDuUkv+yXfAfiDeo5OGYPcpOLcNzg8ImW5EUoCC
8AevSBEC1CrsqaBrqV6B90rHbZh+3LYyU07BsNDACt8OFZsr7U4pSUq5KsLkBB6SrESDLaHhsd63
e8Co93hTj/Sppbn9AF3lTZra9YuENPnzQkwxPd/57XL+EdzB9wFw8toGHwHKPVsde5p5n7fHOTOb
qBECtS0iNgU0jwtaOrkh6KAsANTqcXGPmyCIaVc8LtLNXQ8ElwY6HGEIe5F3KWXqxvmQYSBlm7wQ
sTYcqSxz+/ZY5iKwCyvcYFpTUn21nhBK5n3bbpU9UI4sTN5i6W7I3hQw+EMYrVqKxaabnlukC6vc
ndiUaumPuZ8gso/Iszb+rcZHKE6m3lGq8B7ahN3m9jhnnAgiXBVOBK0/AJdwoUeZBWYLmuzk1IEY
B132YfQ09O9l7fRyQ3P/cek9frVH4BAnsW3gN0H8hrZNTMBZCaUlclxkepaegiFkUh/nKBuvQKIY
sDiSF9zVlSPmbHFLqBpl0kthlJ6kilhhCy0v0UmqdhW4vdWIX7cn8up4wRiC6CktaULXiKe0yVIy
VASiFacWzsprP9uy+r5t4frZN5mYgA8glUFlgS9V5lIctpLUAqcIYIWPmlD79ia5LNQc70He7YSl
zTh5hIvNqKGPGJ1RBn4BBc4fNCUvwiCKQcs3cSIhm4EOF2SDwGZJyWqEAAiC4dsjvH76cxa5FUMd
Xu8jQclPu7zffXo0WLVoovkJnZZCgII9NvR7zaKvZU32mdWbkn4T+hYgXCACL7dlFrjo0vaC4oTX
jfXH3LkCdR3qydYHNGVD63up3nB17DBQgCnAzIOLFG0unD0vyHTD7bvipK4yFLtt39F8NkY0/+kX
MspXsSVniXu5h4mJNCOBpSb4jnXrP6Rd1270RpN9IgLM4baZJo9mRlS6IRSZc+bT76GMXc+0uEP8
u5BhGP5sFbu7urriOZeGJZfhP+wBB+rc7XKm7b261VLI8Gk7CcHICjhExZWsEUd1jYVAaWnX6CdM
ZiK+dLnCKUwvwVAgEtHgqfcJ9yo9BoF1Xxn/OiPTooDhiiIDcA7V31f9alHwE6UI16OA+stv6puV
vGnVoVm/t/YFdCnt0oPzxzGHODSco+kCQT/gAqjFybVf1Tn6Lh30vSpkG7wXmVWJxjMQ/S6eISdk
qcvjb6Jlkgg2Vh7EPuAtlSnVYF0xrwKvKx1U1wYyItqLLVYm/lFB1opgPOFR0tMMM9F6G19q5hx/
j0se5d+8M/UNlOa0QTIiBKxLZ4/3x9s3jQH48drX9RyNAr1k3D/TOYt2vWJqj3MFIyeF1pdOaXmr
eLs09zFnoW92lHrdWDBEC5lclU4RrHGvibG3gHvBVq99ZKyEB+VxiXf+r5tC7R9lMSVAxvCZ15RO
qu0l2W5fGB7aEyanwt1oFdpmgY1zfw8X1YbyUcAyI0W1ALXBYAvHGCPg4qtn0cwTK/zMeSK2xyzB
2ACPbmk0BhKOiXThFa0y0uKV+eMtYfFoJsZkAJI28Kwne3F1Q+suQgcik1QO552T3ojVlCjcZnT1
uluF3QnEbmRh7TMWCCwFCFHQlI27/5vJuZIIH35ogsitnL58idAO58TPoEjAZD7a1MODSpR9OqFv
jRvVEpAoui99xp8BnQ3sEQayAAcoU3eFZVshjDWtcvLmJQQYliG3lwSjIEs0kDNPBoYPp1YCsKih
vE8dMJr9EpXLktoJw/MorBTHK/dQJLCO9wvVGRpyZ3o4ZESTqMtgjBVcE9Q7iJxI0TDInTusiRF5
6wN9RorlbQLncR+WGHJ534B8UwcRIUtSG2SRum6eL+X39qUggCJfmoOf8z/wOchFseinhMWn7u9Y
DJrkdnLtxI3uJxYDmiIz3QVbpf/Bya5i0tijto3qtTSueJ90yLczhnhQf+KXcokA4W868ndv/v0Y
6mp7YxC2XanWeFTbr2j70Zlg5QE4hKXBDUPFA5NA6EvzTYV0W8/YLqVuJm2ivL+Jz3fCfwYJA3KF
t5cL6Mhyy+RD45Qy02MCTRh1jFEurnLm2QNWIrhGMVSNXo9fDbm6UWWXCG7DTGJGcK2uGP4pLteB
rbWkSsyQ05WV3wJfjoB+R+xsjIkKFZEwMtK+q92zr25Dcds0eua/3r9rv00Et8sHHxJefbQxAKMa
w523y0cwHzZKwvcYwCXy2WXMwW5LU/iMDGUVM2T0bF8ENIPeFbuRN7rM5IRjHAK/YaWkRgfIjGLd
2ANn5NWXa3CMKWokzEx3/Ir4Ub//rfzfPbz9VkptkzjKIs5je6cie2glEgxvqBpMnQMjgEwD8zHd
5gdJv8Q6PImvBeF/TeKtcEpNkWUM1KwYe4Ssb7G+HzD8/gTSFuNjSp4+7jXy9hyQ13fJ5nRHPzy/
L8j/2+IyIZXCk0bFHvcWnK+3B8VoYp+qhdTDTQPRE0AOVgnaD6PSAN+Y5RkTWKCLnwWx05bS6nEt
lbodiaDVqihpvVP3h0GCfxZXRqatEm4pUhD+3sPb9VFeGi+NohhUWB9mAq2j8TbovdWYI0bFgCBi
mPoOWeqPCUsmsUFlRXijJDq71WGtyVKe+u8sCrXX07deXVawuvVywbm9kzylO+EZ/C/GuAJKro8f
tIPr9QRo84WBbuOEsoFhFgsvIPf3xb/dDOpWjhM7LtfgA7zii6u3KbgDxF3UiIRPX6Mwnxo/Y2/p
1Z+9XxyQQjCijIoc0ni3y2YCL+NZjsGyCfdp+ZeHtzXzWa9DCxh47++Cgm5Y9+geBJCKsR5h0J+2
cMf+vshYNuB4kI7Esw+LdPsBkhdo/Kh6gwPxQ0z2gOV7BHUFOX+LX/Z5HV9szApKOqBsDl+rH73U
l4ryfye3ppNHfxBwJjBbgtar2y9gmDgUQRA0OE/bl+M+2H4AHO9wRKkKAIH51rbtg3kZyGbzXq0P
ziY2QW2R6qfV0/2N+Ou/334FdfxcXPOZy8fYByBHls9KFZEMNAv3hcxdOByngMhvQoahR3HRepAr
ZZUPTjCabqWY4MEy70uYO85rCdSVLis3k/2yGJwq6fRemujocXEj2+NAsQJiRnlYQrqQ/vqOU/n+
30VR58cNYY/J8mxwcuNpv0exICPb4fTysn/z9eNjsX/EEw9iNv3ck/VI1i7Yfx6F7TrRbQKCICfj
iONv8NoR7WF1CcnGTA8YjnV+Un2JuW/Osk4sN3BxWYyH0hlCkZkKtAkuWwd0pk46heNbDvbuRF04
5lk5oF5H7IB2Wcw632p06I5jmEx3KkcufEp9qnCuWBkNFPXP/eOe09qpsI4RGjR6Ybj6VlLuCnk7
aNHg4D/qiCRhYFDmO9IiA/r/EqRRdqoCF5YUT5dUS15dfluzjsC93Bcxu2v/roXGlUSOp8obMRwc
BUghvrdLEBhw0bOXL9XqFjaNbjBuG8nT8JoOTiOCJjRJcQ/TbMTIkb++v6K56351Ohp1GaU6G5hB
gSC3Q0yloc6f1f+Hc8FEDVxcmM5pouhWARoAvmRsXA5OCyA1LkbzqHeQwoV07W8zNO2SXEuhHolO
6Tu+SCEFqaJdMgUnL/sjax6th3zVknO/PZ9b/bU1X99FnryzxMB8xv2t/K2X3fsEyitC70TriiUU
MDdethlRJky7vWUdz3iq7PHwIJzAyfBuZsZl4mOIdeO+/LmjRPpdwxgPDwgF+koPwNX5R/+ByWio
2QQdvAC9MqeV1xImy37lAFV5KHthjwVWEXoWfEP2nnJuqUPvfznJf9dBGwwp4ZUqhpQgXCXkaZ9N
3QnH9VlCRtw5dw+fIunge7RmZxzg7U17iRmMBfu4sNRfV+xqqUoXTryG+Ih6so/at+TEnnX/vOZE
oIiH2A8DlAK8i9vd5Nq+aBRvwL3A9HaVSpZbqGugaC6oxUwkjWIhenrECeIJOIvUfsZRKAoN347o
d6kBrwjKszWGz411tCfmjjc8vdwo77m+Whoum8lu3gimq2u+JqSyVEMwWCZ8W34Pom31BtT4lrgY
lBNX2sMS09GcawEnkZ2mNScoRUpBWa4MawH0LE6CJqYhBTZQSMLmjDj5LQoXsjfTttG3HXIwy48R
VBZB8u3xpUORFlXHj446pKSJLw2XG7lA2BcmPGlCvkmKpZmd2WDvWiR1kmGdZllSCSOCve2gN4g1
ed1bvQnGo+U5BHTmKfoelnqGZqOOiRFDRoYCMw10LmAiEg7VVh2dMbLAxlj0IO0E8lciPAcM6dhd
05iYVl3fvxwz9QcOLsO/Uqen+OoCeo3Wp1rhjk7b6INM0tZEE7Ei6m3zw+la8hA8cIAASF5cfnVf
8uy5XgmmPKMybguWzyGY1x6CDQcY8uiVzV59wS43SbpgZuYc0+tVUkqUKS64MNNJmHfqwJcgfeeZ
Hfenpd4SGmFnooDGdoI5AlYAwLJ0tSPCYK2XCNLo7PeVvrWQRVq1j4XDmDamGPXAYg2H0z8Hy3w/
TZDozSq3f0JQ0p0WrNHsgoG2AQRBEReVnq3lClcIOk0bHWTqBdWqVwIwL/XFysrsIV6JofcVLBwg
IYKYNN+3x6EAIRkBmL6mq9pTzS9dkdkQWQbNHjqD4FADDeBWWauGC9BZ5rMOR8B6aJ498/H48SZh
aPT4sV6f1wBXsTxmsS/574sPnEBk5JEBwvmiffJWbNE0adPUTOuwI+8wUq5LwpKVE/6+UpMMjJUC
VQGOIkvJyErPL8om7Bx4NHiJZV374LZ4iUl6XH+nq08gXAOo57CpatA5Oi7xV++bFYBzFMN7vn8x
Z/Ivt59C7TI6DHIl9qLOeRKIcAT4B+EsBHBoIUpsdEqv2bX9/IoZuUN1vJyKpT7Vv31MuIrXOzHt
1JVFUhklSYEj2jmq8zL8YPZfP4K5ZhIO/07efT6LR5m8Hg61DlzItx9U6++vf/60/z0JyiKOkVjJ
UY2TyIfnpD4WykKtfEaLbxdIWb6662LFE7HACaW5tV4sUR+R2PquPfJgphMA80Zfrb5UU1swuTPG
/lYydV3Vhu2UMos7OJagqk9YRKSGBrB0LQJCYkWUaqXFts8dS+khTrdJvjhtPGnx7WN++wHUyzrW
Kjt2EfZWIC/RAQxYlm88Cqv1moiGbbLWJt9cYBGXvMwZ3+xGLu0DKv7YR9wkdzshXwPnK7Yev8/h
M1hLNrpvrpiHFYZl7+vRTHL/VigVKiWMEiZ8BqHg5G4ISJoAstZeHqPTY7ZZr23JfI6RvE4Ja73C
OSQNN5XgO2IseaYzj9Lth1AB0yB1gO/7tS2FOV3nznx7qwEFDlBCRE6y/hgaZzvdkmS3e80k8wAb
Ti7T2E1sfy2o4NLt/lXRq9vNa02RZSmUn1k9vQDvAizAuqxba9eot75xBrnezlQw5c8TztmcNOO0
cLsXP2C6/lcfACauIUl8nAq/r0FLMnl3eD+wCQFZ98TOVw+Moj+b5gY7EO9Pvr0QQf99mW8PgzJv
w6BKSctAvo/xQrcDgYfDAdrETfWwWIgj/2LO3ZrS39nxq7WGqtb02mRKCzNBSW8vmse1ya8fTG5z
0Hk8JOBavq/0i9tLGTehyvOmySESXQkS8IrX/sUj7eQXIK48o91pt0sMGO4NJvqfv07Cl3xemuuf
SSPfbjFl5pTIZYKAn247QA22U6MCuhXYTbnDQYOYhPTbCDR7D8/PAJwHhASoVIgZY+SHuMecoEUd
R79aLRz7L4LWHdNHgz1GaVJ4ZTt91L4zj8g14m1H+vNsfxIYvuABNt+DtgsLDv5v2HBH7q+OXOnA
qPlMEk1yIyLuE2LUu72lYNbWNc7n/rwjzAmqgC47xKULV21B03+N8pVkF8g6bsRCslAUa+SrrCHP
tkHt6WE0WlnLm/dV7y/Q4K220+1uZVllfpJDXmm8FO97YQd/kNgdGDq9Byzx4lnGwqHOxGw3mvb7
1F8tMQMdMxPFEJkb7t61JSvYuCvx6G6HJbu54B/SAG1x8t8v2DSrtd+3uzEDDVlq/DJe7+wHpNxS
mRwE8wI12gr/cfx0u07KaNVaX2XadKPkxK4r28XEfVLq8bhmoqXX6u9wOnWMlP8VqW6elxpkDbYR
BgS0mfuCWCg/gdp7fX5Q9E/18prBjhnOzwnwBtsFtRUm8/Dnxkycs6BZA32ASLni6hBXIThXO0fc
b18apDYL3TpH+zPwiTvd9pHROa19q94KZ1QtMlydwNLT0/RYrdRx6tlbbOScaRnB/l99EvVoFV6g
lnWITxpOInB29T1MOVkrI/pHXeuTHJCiu+iIBRa2YvYGX4mljh2jgUmRCDgKwFMZsp6rr0mQ625h
g5fl/uX97aK6t+nUqWcgVo9bDe8GOOpP7ecUHLNw/nn9I8UU6MTq7hFu+1hCC9a41YcDb6D4m6EC
iCldq3zaPQto42UBFtSS77ImZ3793Fiv4UHamAAJMk4YE+D3zE4eljZp2vt7X069eHzs870oJp3T
uPyhiViH4YSl+vx8TAZVnBra2alGeuu1FG5aBJo6uU3ISCmTx4JslIvbr5jAzE4JpjpMzLCsUhTP
tt7HqlgcH/urCwDnZkG+CWBrzFnR9aWx4KtWqVGwbNjYCOt63bhMqbNucuBVhaSsEhv3VYKb1nS7
sTcS6UJTkbZcF/rp4BgMT6JvcMSGprg9MQaUcUHUX+t6K4ra3gE4VdHoY3HAw7al4xasvds9sLDg
s/hGsXCrJlX+sy4USWFhpvwX3WHHtVldtj3W5fp6UBDMuxoLt2mmexLrgfGa2lA1wBhSOe+gwrTf
MKIQC3iNaej+7c1bAZZgJM/DUW3IQT+NqXV/D2dsFDrnASI2EfuC7YSuP2mo2fVh7Y3Yw8bs0DD2
cTyPK9kAdXGMkSOiO6HZkZ9QX/L3Zl5hdNOLGIwATBDGFug5ZjdCRME00uCEzWbozFwBKWp9qGq0
dAH3Vak/AdhA0nwpqfj3nbgVS7mZLc/7fFBALDKnJn47AydzF3o6s+DC/cVSAL3P9fqoqDksAGLv
Y1rdeUKSLTWOyIdE20fg5GHmT9tW+kdlHwOz0jlkG0EAuz+udya/3QSGA7hh28ksedXam01rHwrr
Uuv4a5NZF5awBDDjyKLcV4Q59QbEEdJl05QxwEduTZVchyAPlfzR4YZLui0KRwusqPMXVHwm0MCm
XImZzPKV68WJVaGVHdSN3zSnAszZ9mdMbNM8TIWqn0ts6qvaWl1W75ER2/dXOGcKkQ+EKRZBvAx9
vxXNF3mSJ0I6Oh6YFmug5gvoRwu3jABiS1FdEDYTOKgApwLJCpLLAEmUqOhdc0NUITPUBdIds80B
kgcVYBA8nBX9AzW6ZxWn6BJmj+xJaS/1Qk2qRduqa+HUYfJuVZZNjASvB5LKp1yGs6Mgy8v/VDBb
ZQEHpF4Enpiz+9cyqZNtNV9rvQQL5nY9RnjzlaLoAQP841IgA6qhz4Vyun+gcxYEA0gyr02gZghF
KEeH69K4FWKudZRnmHxAGmdWIRqitm8dN1njTb8vb2ZXb8RRzk5TJkzh9WzriJvQwEwcMDc5MAtV
D55vu/VCK/2Mtt4Im/786qKI8SjVcYW1ibrCWENqFOVLcayXyOdm9xCewdTJi5ItBpNv5WhtLYdq
VndOz8bxgyxFe7XLCuK7g2Q2BVgpujDhiAgE66TxNVsSB2bpGZ80g9JWXBTg+ANfbeqopZ5xdKjK
IgqzrRP0BhvaUj4hWTKb5Jk/Zx/Fh9CR5OP+ScoznsONSGrVSSBzeetCpMjaefnagHz4Qwz0PNiy
KeEKIwATDLf2+1cWx9wbUr4v0lMOHNvU7rV97D4lw7FGO6UEzNvvSKuB97pRe70f9pl7FvF/a7Ep
wyvB4Umn4Q3QBXJv+aORZHpV6IFqx6nd5KS7jBsBVcn6KwRq7iZl9aJ+9uNPWfpMu7PcgKdyLVWV
nrg7OTd7ZR1swH8EjJNaB7CrPCwQVf9FJZQANQDeHbzG4JAGPuGtMrR9gxpJiZKJmG/HS8XpjNWI
x2iYRqoyf9P0AHI2BRXY7A8pRrCf+6VetJnH+eYDKCOCxMMQC2mAtEdniANJfgb/ByXqpLUbeaFC
PTNfgMWKmMTHcAicrl8dubphApvXfI3HyOELSyL5DtTSO8GwwmNrlVZqx+ut6oOxdNwmjmuNMdKK
gu5aCULYi/LW62VMgIPBLLwbcz7gzVdRRibOe6blBnwV4C1fJJfs0TY7tc8y5gsDoL4q2Da+refO
gi2dMTfA1GHBLYWJGfBdUM5KIucy4ITj3klHGSrK6mkD5wgp5QJje+HL/es3c+FBQYtpWBTlJrAA
ygVDAVaNs67oHaVmgqcW0SkR5d5d0OaZ8gFI2FRg9AHwEigi9KyKpGU+76po01di0IpzohW7htb7
BqCa8paUijOivIoqvQsPNzECAU0RnR53ii4OF7ncVBWw60oG7L8mJyy43XM3DXN1GpqRcNcw4UIZ
oFD1uCEald4JMQXVW2WyE6WcnAr/mwcWBoqVQBRGLF0ZLqMXhe0tEW3NhKZgcbn6APqqJ2EAg4zW
8eQJCF/WW2e+GN5HRE4/K1RWVsB1LTydf21Zkgxb/JulHNzMTQcKwNQwjV4sIDlR7xtftKDFLBFO
lehdR7bI7Yx9tLKOI2GP8rHbBQ/VOtys7iveTBMaVn0lldK8uhuB58SjcWlbWzE6Jkh0KEBmfrQe
z4n9XZNdZ+0+FR1trd160+8dfeED5qLjmw+g7hn2YqIsnKJjvAOcBUif1ujfeQ8tWpeFd3Vuh1H4
FgEagHF6gGLeGvMhYxnZG1h4oJg/k1Co6J/S8XFMVoO2VtSlyzbzooI6C4wtiB4wH0WHxzJchbTq
udHxE114ad4jtFEg+fZAZOPz+fnQmhiPBXTi96WMsNKlbV2SPv35lS1XfKZQOwXS62IPDE7YTQGD
P0RzRzIIegFXBsAu0Urxdf7RLw6+eV+vZkq0QGZCDzUoaxRAxNItDnEUyVFeD2itUqxi73NE9X7Q
CLD1EcnG7s6TjmO78sDXyi5InjnkG8H0wstOAV5Tj3gqXPHcxpMJr+4UsQWJme5nC9HbTIyISRpw
jaApVZIQt9/uslbkDaOWCCtqYdd+iNpP2T9qysKKZtrRERlNaQFVkQAZQsdpBSJErtbwOgjkadA7
U3oJv+SffsdZQLvXJasgb6PVGqw+7lS7e+es/aON1oZRz9/xShe71ty9YsxhY9q7nfk+rDlTBG3T
+nnUd6+bzc9pwZLNnYCoAIyfB7gDTBllSJW0Zbsw4wcnzk+Aq9QKQ4swaVODcAZO8309mykLgUrk
ShjlH5UYamWVAMK2+6P8HhuAW3eIcq5Xn7ZtYioaAJIMMNf5527RYM9EPzeiKU1rNaFBCyY3OLxd
wC0KyIe1/XraV5gii580e/POrKUFCzZnLW9kUgrXgbLerSXITEjxBL6zcL3nDvlTuGA+5oJ1ER3Y
igzoEaQIaMWOxbpixhbbmiEBlhqZLiPmAKQ0C/ptzJ5i/sGqTfUlMYojs1YevqRHwF48LtH5zJTC
cLpXn0G9ia0buoPf4TMAGM8Bx/dQY3P5zfhiikfGaT8wa9ljeA+Yr+sLh3lCaUG9ZvwytKDjB7SL
GAmh6ZdFt8qwC7h5Q/ZdhYdKPd9X399mWirSgwAEF2BUnVBlprt0ZabHcEQxta96B+0cb+1aMMad
+KRu0Lsvo50gNlAusEszWhelodjOBaURzfiZSAIArsY8tBhgrMEeNCB1snSL55f+75dR7zJC4IJN
+rp3AoWttpEngeRcjS/31z9dkTvL/+3tvlp+3Wm1wOUlhLj8K897zVORwrvE1FK6vy9pdjkTQyEe
42l2mtIkb8DgQlNgo/3QvxQqZu2FpQd/SQR1loJUSW3oNr3z1Ax6AgIIHOkxt357gnbJGuOHsqC/
bi6oUd9f2+xtla4WR58V3zMj9yv5hd/sLQFzZpl9Dmw47kZhmK889GP1o61jVFWWMmuzR/ivbDpd
LqeC2hZN2zutLK069onVPlh5XHgC597ZqwUqlOfG1kwPfCIoo5d9166h9M9cYIV+YtzfyFkxGDmZ
oEUwQUjDH/cVAHxaoe+dPPd0tf7wBKvNLxVC7/ty5oId+Av/CqJUJRkj4KjwQ++oXGUmKaa1Jbck
0KCMpBjc9tE4HAVIpoX8jxAqeg7kvbZFecqVRKtQ+rXHi09anyxo8CT1z228+ipKjQQJzfAai6Mc
UcR85Cs1svy4RKNkjf4T3y+i09CKHyWjCguthDOxNrYDVQ/MEGJuU5pu1pUZSEAN4koMpqKrvD51
fGAWxWkYn6SU37LaUsZ9pi0e1R2MGvCIgDEeSiei+5RB1F8gL+tWaJYJDLkkqYaOcVKBRG/8EmuM
9m3i5xpILoDr6H9Alj4KQD5cyGfOvuUTMMZUP8MbS98cSWo1ENegC7j4SbwXlxONWDCzdh8K74po
hT1IdMCqM2ovC8o3pfXpY55AzKaiGlhbfxOgV7vt+3zLuq3HotmD1TOkiffMISfJg/vsL+RQ5nKp
gLFE3kwGxQF6ECh3JR361kv5ZHQM7pkDqMmH3aDYnZLquVmwgTPOGF5QEPGgSAgSWhrfERS3Y+mm
qGWE67rRe6NCB1w/kPi8FNkAOPrv/v1yrQP9CkliJNpvtbWJKrGOcjj9GhhL9lo/urJZ1UgGW4A3
5lQSFzXv68Xoir0V8wrzUfSi+zJkfcvYrJr2MvGmwJBEPq6Engm+BBjZVmay717w6+ixSUFsiBkJ
VfQI66H5Xc9EPkrPiuxVaDoqC+QhgjjL451aK4FsyrmoZWaWIHv7FcWRy1pgk2NUJFjVLNBVUWIH
oxRbNj32fiJNlGOYWDankdLUSht0shJeqAG6oIEUQiBeNAyB0XdeKK+7sdNOQtLGwjFTsj7eikPG
e/vSD0rGkH3GFUjC8TlrjxnqKFsAK/DhMUlrqXxRMqXNHtowKLV1X6Nb0i6rWMjxtMsBekTHLhYt
rY8Fbpvlw1Bu+ER2pxoC78p7sBgXGE7pXIGz0rjyHmED/f6SDEFc7X1J8hW9BOY32OykAoCzWRmE
iPI0EaDnmiwG9UOUdHlojegYa+wk09TSEMd8wGjGkID9LnCZCEg8fMw2puTygr/iSrUPAOtUsJGT
iXGbfkpSgk524o/Ikn0kfM6DyyxyM8Y/oD4g5ic56TRxpfQA5j8pReNjpmwoBYbwNV9kZlwp8YCt
L/tg1NUuyZK3FIhVshkgYVB91irvlZ9i1SQe0KvGiklXTSZq3cZjGCl8AqKNH5o+pmDjxywK+agg
ZYVJOjAaJKF8aFtFChzQL3gYY0MNCEP0WtTnqPeUrYakvOc1SqC3lZxyZy/rmtGI8c9FTQqpwd9z
LU2dSAOHr9nlXuttqxKJkZ/Y44K421RtLPkHpmlk6RW/Jkd7RKJ07Vst1HUN+rpUe4zHeBhIDzJD
3iyaJM4MtwAgs8ljp/FFWqj0h7pkfN9shpCXbdB7B+Gu4TUfPGG86EbSDgkaJti6pcumeyZGQsyG
AVHxSzFhvhVGsWFI0rZZbw5Blnomm7lVkehVmUmRrhaYBwb8VZUO5aMHdkMhBHOK1qWXPM+VcZcq
BQhHYr6PGV1kMB61EtKIF0xZwSZxJEeyojPwLbW3rsGvmgKtO005s2FKIdkWGZti8/yulsCWCq+G
w+hbHak9wbCkBgb0qkuKdZJ0XPEABIJYQXvvUAzDyg2Yir1Iao+WmVGTS/XN6xQl/BizMpdsb2Dk
CoUPOWhBSh5rg87zQetbnOxFAo5K6MXDKAMlCXejAU+5P8gArcj5hrXjqoxTILYUnPbJpAkIEViv
8SRjBN/bt4YUj2+BxdLzj36Z+8yBK1MuMuPEK2qTUYM+s7iAZ/OStCwTj4aHYRT1p0tTxgRcy/jc
A9rHA+tR138vPDIzTzrgklHxBVYaZkFo7CdxbCO8wtnoBHWAorK2bUOHZddK4KBGSTRp36dvrfpY
RB/oxyGFH/z0fW5o7neQAOdV+1n4nJk37x/kK7CgI7lMx7NlMqZoNJlK3Z7F1ASkdZyNdLJKOMlQ
C/u+tBk3ElV1JP9QM8Lq6SHpVONcBrirrJPKamIJjPokqYGVsk1ohOyQWPelzYQdePJAYwWvBYge
EuUbC+XkgLcYYhxCqTDSOvBM9M283hfCzUrBNChIFNCuAITe20dPqBs1ZH2ML8YMBswRjjf5gWuw
fTWS89KjNGIQoyYIvGoz9gCpoZVGpqqGvDifSm0uatqAcAbOE4c3GF0yNHToyGvgOASS2U4MLzVr
CMJbGGxC5/5yKW+CEgI8p9vVqqif+DmjgofRe2fKvQCDx8tm2H9zXrdiQOoY90tDYfQO/yMTcIY8
Jqcw4fubBbxyy0I39ctOcGEq+8dOemCE0tBKJIhVoKONaA6UwCHql0puShlAVFDwTNLCzNW02uTJ
UspxdpOROAMYuTbBmk4u0NW3uEzIRXWFbwmSgNRjsM+SUO/dWo/QdXV/qynF+mfZV6KmT7kSlQ9d
EzWRFu6gXnbFonzMLTFpU7boHxHApgRWPAcsWLq0NGi538m9H+2Eas/7UMoE2TN51PEuEUZ+ur+e
WWGAnAPe0TRZ/3vMV+vR1KZl6hzCysp/6uVNLZYW4zU2E63VvFkqD1O+6D9LQ/sOeE2A0Y465e3u
AVe6rSMN0pjk5CqRXqabeBQWstyzRwRUL2C8qVgW3bRZdnkVSUoQ7ZKaeZNCZXhglcRfiAHnVA7L
AY0JiiUgu6f0wPfRghYJebRjga0ZJnsMtsFOez4i4mZB1Nymoa8D/YQTLiCaUW83rdLweIZhGe3E
DRCB07fs+T9XgevfT9nKTkpyDMYU0U7hDBahYwr8YTUeNjmbmV0cWvelza8GJa2pbIpVUfZfK+JW
ghsf7npWJgkyh0Ko6W26RMJFx3K/qgYShP+RQ6layg4eE3FiuIvjXQQSH5+tdaV6Rk834dzE4tSS
9Pl3FS0ZxlnFQA8EYjsReViWykq0cZzktQ9blLYb0N/qfvHsJ1/x4gzwnJYr/8qhw7qyZbIaMCqQ
kxzL4FgtBY6z5wSnAPVHGeb9Nyd0ZRjUyFPcKgijXcHt86g0NZCFaEutQ3PWB/SP/yOEUu0WPnbA
F7iqUWq40ZevxRcukivSMJuuZhdyqnTx5R+VuJJGKbqbpF3XDJOtG6yUSYkvVSTydO41r2w543fD
qB5j9iKDdMjrTn4tgoeuWOeaOfpgl/fekvKUNCi96hqnV/GZxSA5q9SkL6SFPPvce64ggYhyLIID
dHXd3vgg5Vy5ErH3aaxrzBsvM6ZUfzGdQhhmXQmOFy1kPmYP+0ogtTNqVyEabSJYsxITgXCCwjoi
6bDQsTN72ldSqKuh+KrSByyk1M136qUmE61Y7VEKjRhk2PetzOztAJaUhv5kgKr/zmZeaa/gDwHT
DzDPreJ+onDcVv3nfQnzW/avhOkLriSEbs/ValFFuy7PzLwEuwlIw/SwlgLzvqBZg4KuXvjmU436
d4T9SpCfVGpQ8XW008I3Nwz0qNt0bqOHC7eDzjP+czuu5FAvGpsFnScxeGaSeNO3nZ622z7Yql2B
BrvWHGLdjT983sFUvj70W63L90roneq8WiFvRvqsWtjgWW25+h7qEpQFMqK1jA3u0S8XrjpJuWRM
RYqisT1EDQt+3exxIlgAv/Qvigz1XERt6cpMm+HKaTHJi03ZjqRbIkiYrtFVKvOfLQYUjiSywKP/
AxaWCrnWjf0Y7SSleyl88QTadCsLd3JmNIVshUqwhE5Fo9T8ikTHtqLhB6AUEnWzxwjIh3ILkZ4q
6B2zapONW7wwSqNLxVbOMkMUG12t4LXosvL6n2su3DAEzhPI+p/YJ+u04b9I+7IlR5Gm2SfCjH25
BSQhoVKVauvqvsF6qQaSHZJkefrf6c/OjJTClNZzehazuRgFuUVGRni4F1Jewrb0hPLs3qnoZgT7
Lp6Wghr+2hn519LNA8jUpU5qZayeMjeHpJS2dnseHOMJLxfBPhFZ4sIXeyLUMk1YcnK0ojnTYx7T
ByTuPDmF4v39+Vvbk5ej4vYkWoiLNJHy7JgCFzFI31r7aRTp16yOByzxEIRHTh8l3Ws3Bn28pCoK
nDI67HQ9CePuIasa9Bh2Ao/Mdw78bydeWNKuLRmtJMUytFGP42R7ejqCP8zaOJEvtYWvdOaveJge
8rHdOUXxhEycV1jlGcC/p4TMG2WWg+5710MPibBtDOydq1i7bPiaDHMwyZ3j5vq4TySKbhsbspKz
LArr1g8SerCW1AX6K/iM/VDGedGn+PxyQNbe0Nw+3bXTTwUYU9vwOikLe0M/GYUdJsAJga1R4J9X
F8pCvmRBOKAtj3OHfdXXAxpqcJiKKNspxDb3rCq0dw3irqdWqkUiOaubDwBDqBWgpgBQ6fVyoYFq
JNA7wubLu87X5d7c0rKgcIqNiJNoNVa3ASUFAytIIS2L24TMnDSNSLBVRU/gpd7Nll15VV6/QCLr
INvTmx23GzNikIzsnu6fsbVA4dI0tytpQsd6apTsCCbQCjlPZnkjU+vdfSurkwl9KBMtfIBF8gGd
OicEsZ4Bx1+jjUP61tMHGW0r942s7ZBFOxR/QaIbF8z1ikH4FfFIFSG8Lel+tsp9krVB1gP/Aoyt
oPa6Nm2gAwIhEJjyTSShr21VmdY1VinhIa9mL9Zoe2rVEcF41ibt0ga3A1UqlWYyLOOJOy8dH+hc
QpdUEJOuTtoSWgE5BDk3mzNiN4VaGLkDr0RR/oq/1bXkJWm/JUR0c6xO2YUlbnlAEtr3RmTDkvbb
LsE/wn7fX//V+bowwHmIukGxIokxX6m8QzoOJXnZE4Ywovni4ok+sUgEWnncF9KDliNJ1D5MbKvK
or7G1cEsEgVQZFjiF86OMVSUyjUG47Tnqsjddnqbyfv9CVtdkQsb3Hskiu0MUrTYxCXAWV3qwRkI
tvDqbC0qFjgjCpj2OQuso3lrF1l+bLJq03Z0R7Vzk9FNDAHK+2P5U6HgYku8dTS0qoHGbmmhvz6R
kD2KUe7q4WK6dHDVBAGdJAEKoqBur6DyFmchiyPZA0QCsgYR/dCm6KHPSRsaLEt9gI2BZTYGt7Ul
8/f9b1tZy6tP4zamJY0jmTq88mXWesN4oLnpDrbgCbs+AdBKhKbFAlKwOJckxazox14iUByP/bjS
AxK/DZLboD+nit7bCQXmg2QxV49rLzWRXwjJILuoEQjWfG20S0Ms2iLQC4xQ4XohUkthslUhy2C1
0paiTp2BC656+/spvTSiXhuZytjWCYORCamtFI2QqZ251JKD+2ZW9i90s4AXRlMprmUeYZQnY2pb
JvRaJWL5fSlBJcSXsJW1QjRra5YctJOAyHPRP5G51YsKo4MWBSzhOzaNlPhJX28VKzQGUSS37Db+
oEAIGe8hzQY9NO9ZYsPSqETxnkZGPPVVqkORnUF6Q+q+Ik9VeSytY8HhXNsSlyY5N+DUZgEULLIR
kDZ062h6ziHfGRPF//vVQtuXpQJMAGFpPozKWiUuZ7SlHKVhoaBmSR80LEj6R8PI9b9/m+BZh3IL
yhSQmOLD4Wga7CYm8M86SGSD3HgV1bRWnDO4uxGAgvpAxzuN82dKyfLeoHF+zBOoZJUAvXqjA+6m
+1O2sjJXVjjXJOd1IytlmiNm2o796GZwm3QUAYNXrWBVFgUwkJ7zxQKjaRtFmUl+jBSkFefnpn2w
aSOIZJcbkdvXgB78a4QbCggxwKMeF7hrKmvYgO/tRR5aw08Itd1Ur/INlXrbJzP5/h+mELg0DAsO
D4Xka1dEkr6fmYMsu6yMqS83kEEF155v9X//AML4/rXDeYhccuLUZJjEsiaBU74nFgjrq9GzmMDp
rTgIGEI3LVyf4QDidz2goW30OW3b/AhmyiAqKJyEflJzNWCSoriTkKR8dXcAvwQ4GDqhkS25tqc5
fZtYbZkfaaFu8TD2pf53l1uC7bGW3wPNJfR+TJAHI2LnIqq8ToAhAjzjOIBAG6WR2KV5vrEyGe0u
mTv10WmwfwzE+ogBJaTzITHZNiNQW3l1lI3U1W92KaJnX3H6V5/EjRzAISNC/iQ/ju2G4UmUlcFy
j7E+FTxXVpf037EbXIFcqZg9TazLjyx6GyM9ULoB6a7KK8dt0VeC/bOWKjBkwELRE60v8TjnuhK1
o5haAN4A4qbvwByRfTMoiccUXfWkoijPdm33z6UWs81MMuLbivpdH3Ryblgpwk+u7i4TsqxAeOio
F3HHxiyUvCIzdhf6Bl4lucEFZMl+mYmUe/8EmLz/UQALRQeZga5IXm/ZnlU6OxLmOJrzwUUyrIfj
McrWBf6sVaOtTMBgpfc7pqMNV97p2e8CReDsJcvPYyLY7GuDvvgWHqivAc6Tjyo2FunwqgMsAWrr
gBwKQs61XXVphYv00CihVlOJdZazLxLgbrrL9J1mfBVVzdewFnhn/zO1GhftVWORIDffoJDp9q1H
291n3XkACGq5O71YtdtH/u9I4NbXzualTc6t61oHLm4b7kKutU2BKkBBOq8p3lDgFATMq+cFcIcF
FAC3q/MRMyWmE0syVos1Z6vzUTOFQ5qNg0L2agfR+BfJ2mSKR9jL/ZtrLe+EB8O/hrl5rbUB92k6
YF7HaCuxwwAYG2DM49aEhjwKgjLSfKwRMSytbs4Lq9zM1n2bx4ndwz0AByqxzo0iyFuJ3kOrVkDX
vGgKKmgP4TZn3BVTx2bsmXyu/LizXQcsVsN/OQEodC8y9Xh2WpwDZ2ivbs0MZ75XviVau4MaJN4j
cy25wDOKtsnyxbyDQaf/0nm0EDjxp0A19UJielkcbb3fUFXZAyUTxPOWmi+OvI8GtolBtNp8I1QQ
V69NpQm42tLWCNt8M06K+D220q44RvVpiFF6G4CaFhlZcyaLBcAqF0A4nyI0WqUwO8spjq1l/uoH
+bWr2XYs1Nca+K0xFYWkN9EivMkiRoumx0Ugh0cYTiMyzRKJx9DKPZQsJVnZJoh/OzS9avou7kbB
HK7Zw9BwySz94jr/vrMLmpNxGIdQ7Z3qJ1CrrQeXF/sJantbVhrfUb6yg4p0IgE9vm8BWC08hcCR
JWvo7TXAcX0dXsmNGY2tPAwh7U3yVBhJ9jxm5pdUn50A6uiPstb86qmsHrWSsGMCook9pB1Uwe69
WV58BXybZmB5ERXwzBxD2U3gMk/GsOg15GO/laXh5k6zc+pQRqH/vmO78d14PwP4ZOApvfCBONyd
3zIjq+PMwuKOJ42RTaYbDwDEBGlpCgpvt7c+6joKsAqAqeHReZOny8s4ySYLpuiHfhgeJDC8pm/x
W/agP5GTdID+8I/uh4jvf2V8MIqMLXIsyBDfXO/ovSlayx7DCXi/aag8cPRtQAnqFokIobJmCptG
h3L4cvj5d+40d3YPudQpHDPmOs0hp4lbKw9l9n5/yZYluXJumEeQXGig77CQw+JZ96yiMqHj1U+h
Sr7EzQcR5bnXjgFouwC/hOuUwRLG3XUOSmuFltlTiP6DrWS9E6X0gF/zSFUe7bz0E6DKpdryZvVj
MEVsWmujc/AHASgyPHjUX59BTe7nvEqdMcRjX/VoXAAOmjciWamVtQKQGQlAJDuRk+BDXToqaZtR
gBM62diYVD63qfxQoVvLbZG6ur9eK/5s6dzRcJjRnIX87vWIVHUu56aLMZ1mzXzKzMZn9QBhykot
fqRWKh8rLEeAIErEGHBzG4HjDUlxPCwAn0Mj7vJll3iQ2UqnqTDGsM6h0qWgRUJ5aEzBY3vVCDpP
4bWQfcG5vjYia1Kl5GoyhXIWuV1jeDCiqn8bYi4jQRsdXtu4jGT+RTopVNayPp3CPv/MMgreJoIo
xRMp9ay4XiTFUHWDgBacIZ9JQguQjjYFeQpz8yeouAxUxfL8oDvoeGEiGMmykbljjKO1PLMgXg3O
q2VeLxbH0CQaoYVgDlFY2BV1/IqevMOk/SYySFVVT2nfenMUBGFra6UZgKGitAhMDM/GMw4lyDM0
HC4wgbmRfi7tHPICIuXEtVmEu7VAhWrjbcsfYQeYo6RKrSmsAZDJpE3daZ/5VJ/62gqHvNzcP14r
DmMpK0L6FfxwyxV+PY+VrLdt1s5zWKZ9+2kXec9c4PJEDe1rHgOsAfoCfNCwakvIebFc3ZibFdGN
KUyTTvdr04HPgHzhI8vg7SuFqgJq+DWvYeNKxj+oEKBEcG1Po/rgRJY2h0pZBHIdaon0k7WgMsq2
XTNvOyP17s/jyn5ELLBk5RZyOE3m3FRHesfK9EQOwUa3SZR5U0KCotHezW5XqJtR91GdEphcmVOY
tIApR0cJXBRnkvakkwoCk0kDuman2ID1oGw+NRHN/sqGhIo5NMzBjINAgKf/mmYLSSyzl8OoU2pw
+RH9W1WhvwhsifZOyvX8UZ7BmXx/PlcWcCmDALasazZS09y+BGNt2pWWOofpeLa7fhvlYaYY4KmB
wMMIdu4yuG9vbTIv7XEbpsYbXDdKbBgjdYvNHG3ojoiusrWJvLTBRQbTlNttVOlzyIy9lZ8HOmwc
dWfmDzUVUXiuuCqgIJb6DpDZaLXi7q7SMKyymkBIBRzVTuqAKi7Yph0iQa/yyqzhCQVvuMDeYI2b
NTo2tJz0egqnETQbadSeR3lDehbSWlTbXDO1sJEi37foVPONY0WWtWkJ5Zywr72MZm+SDn0Xo1N9
24gFUf3a5F2a4g5WZU2q1iswlRvPaCR0cbNE8/P9/bayFxYpZDywsUoAKHI2QAIgy5SMU2j20B/S
H/WfPQMewnJrUb5wxcMv1J+gY0bWE9clt+sg/6kkRgbXG0FWTgLCVJ0/74/lNr2DJyOCM5BP4tJa
8I/X3laiiaqMuoLBxPW5Sp+iOLDpay3v2yHdsGYhVT1k8ut9q2urhKYo+D7sOzhcLtTFnpwhdKLi
SjGkyZXSOdC0DJoTcX/+D4b+kH6i/xRUBNxZIhrR0LSJ0WE7xFHjkxYveYds7ltZn0SIQv95vMIO
Z8Y2h3YyJaxTXRF/kn5n0fdhmz5CR2TPpNMkQsksP8cFUCi5IL7FzlhuZc4cjZGQs9D7GQLh4Mcy
wKqFK2XWjqiHdpoOiSYJBrhygGEQrwZbRs8VcEDXmySSqznJu3oO9dEAGLeq3tIEgIkIGIttPas/
BdO5JPduxgeADHofEXfA5rU5R40Tqx+7OWwafTho1pC5I6qGnpUNQ1CjZcqddHCJpm1ih1k6aoEm
p+WjaeVm66aTQ8MMvaGCG3vlKKL0jiAI3Xw60oXcUVSVWZpUShFs9YmMGNUhHmvQhHt/6CsHA1aw
gxw8K1A45k4j0sdlHDf9HA4H+Tz9igQ/vxLpQB8eSUiA34Dk4pN0VLZjXa4GhFaRtWvBG6c92/nP
3Mr2A3pb0edBs702VoLTvuIv0cOKCATUHIswJ3fapR6uxLQmTJ0Jkqmu9Nn0XJS4CrrZ7+cf92dw
7Q1/aY0vYw1tr+pFybBXD9ZH8z5Cpm5r+9OHDa68vSqytjqjyOngbwSP8KTXWzUa0cRtdZjR1qJh
rcoBOgiDJjJfp/5nnj8a0Ru6mh60zrdmH3QKDXrqB3JsCgR9sVcYz4WcyEEqFGVYO7BIXVrAUuLe
ABb3+rOS2ZzRUYt9pGnPuvpAoHGkzyciohhemWwwGaPhAvcT9AfBv3JtJ7ZbDQBYeCITkiTOi4Wa
fZM/VO1vQ6HvJNUhtvgYmQcp+vs3JAyjXAdWH9VE0nDZcxePkriY+8wyGqxy96NxmBsjvLWZZxqf
7bfEcJNOBBy9XWiAOBDA4JZUVOS4l5N7YXCSzTHPmhZBplye4CNRgO2xgjVYENBuMexJrQx+bkwC
t3PrEBazC4JkCQRQlb42OzjzUFoUrtDMv0jajjovcypwt7e3yQJPga+VLbxZb1onwaGO/rIEJqpy
s/CETIPm6s67M4GllFXb6K9xvhbsIeBYGLvQe8QHnr2VdxIYtnF75aoagJuD7PGCSb4pdSpI0NyW
8/+Ygo40ksngwr95Zk2zPuIqmcP6Z9mUu0Lq/V7vji0dXdok/sDwpIxLNFgl4didBtqci/lo6rlX
9TFDuX/w9FwkJ7O2kbBhbZwXgPDw53pFMySTFGhBwQcXX9Fz4k5gn3aZGnTxkSLR+NfxMN61OKJA
oS+wFz5lOseNbRJTnsOoOg3SbzQo9qIi2u3NeG2CGxDKL22U6QomefjC5h/a37+H0AyErhyUINHp
p/I0BbQwQXWyvJWBQN+C/whHL+nfJSsVoJzXzgEqnXCaSFmiRZ7zZbRHS3YWp3iTA91s7nrgTPZ1
exp3sSmISm8vRIzowtIS/1z4ktm24EsbWIJKh0uUfus4qY/eo3CKEz9yBC5ENC7uLtCRPVQmBmtE
Onyq1Is1z4AoiIjUe81TAWCGbmXkNVSUAK8H1U5GYVB72QYl8aMcStgo/41TJBjNbSEcZxqoAdSI
cOkuBdVrO2DFaRHDILsgwWWYqTtovUsSCHCPSeMPya/SaV+UsX4csngH9p4udVxBhLEsz3V4ev0F
3IbH2S0jhDO4CijZSkl3XLymEzuHKdviFZPL9D1P620a+Wq+yag3yiLI6epcgzwW87ywq/Ev0Kjv
9IFRzIFcn2xgDSrjKNG/7ahf5hkqJggjkIVDGfR6ng2J5TVlyHiYw/dyfkbPkzCBvuY5sI5AM2C/
oOrCnYNBLinFPYEoxWdB+3Z/mW5DIHz/xY9z277Q1S6ebfw4lQ5Z9VwnDyB9h4b4fSurRxmQNKTY
EAMhIXA9S2qMcmWdRoht2yCqPEMKQUFDWq8ftvcNrV0beL9izZd+XUByrw3JkxUpFJrkIeo6D1Iy
P+ZR9one/ndNDaKIvYIhx3KtSpCLXdtoSHPgWMNfLfWia6tEylk2yJkc1lkHmrIHSX0sgY//D0O7
MMLNoSET4GgMIocjc97rGLKnI9uCmgCibqpnZ+qmtaxtUWW7+2bX/CLecYAvIogEtwPn79OpQ7J+
aODv21fTejKbHhI5j5hZQvBeaL/ct7Y2k2jbQnkFpb1Fi/16JtW8nrBZYc2h40cnxaE0dsdCIvv7
ZtZ2/aUZblClk9CmSWo5TMuNwbyChKREPvv9vpW1zfiHYx5RP+5K3gfHTqah4tzKYRzkykltXHPa
sk0k+eUODGv3ba1O3PJcRWUUuHe+Jjs1utmAP1IODRW54yTeKOSLg+vlvpXVeQMuHAXmhYiIR5Y4
fdl0aI2QQzsNJnRpMe3RQqWNZYKs69poQFcDEh6ki8CCzN1ebaTFpO0Yghk4CT2BDgsmTCE//n40
l1a4zdaWWrEQ2MnhcO67T8X6kKad+td9O7ggEFnjXY9MqI1n5vWOTgHfZHkly+GkHqZpR2Uv6ndp
L5iwNQeLDYa6DHr2UARdJvQiVpKw+iAT1GR0jp5KjEHvO2+MPYdNG3Flcvlk7mYH4w7gRfi3ggLN
4jIujJWjigQXtEnCeUbITMcM2iBlO77cX51bjg3UZKDHslwbixACDz3Bt8stmSIWNqCnsz6GchtV
YVkfbfWrpLy3jR+Rw/SpPw1kV5RhCqqPfDraL6l0SIIKjUmZG3n6D633u1xwy6xkMq8/jZtueeo6
Z0QXaVh9Z/vcf5530/arfDS+3p8CXksA1cprO8t5vJhpkjllZCewQ8FUMD+AmtLVKt9yNqW2TzrX
+TpkZ10LkjehP+H5uW9MczdphqXXBgbTbbVP5b0GbVzI8MYulAWMLijIF2gkKR9SYrkTJEwLL32t
pKd6C6qaFjxpzvNsItsaH7Ng1jeq80nVXWse2/khxv9cQfAzeSPPdeyWtAk66VDaaN6GFlkpcFh/
Eg63e/XfTcTtVdsaWKsxh4VgvB3SQ0ve7Ehx1eGNKqabodJiQV0a+SZwmM6Dl0yf1UNXVNtYek7J
LgOCnFR7e/ww6mSvh0b8AfpDyB0ZeunSWkdHnJ/PmWf0bmm/Eel3N8RuClYJIrj7eZGqm9VYrpqL
jWAmowUZhHgI9fIJxUEQBs6a6ZpxsJDPzC7zqrfkZ+G2eyvyZ/jLHjTKjwbI67EKTZgDI5MEqXWS
vCz+Mtk+c/aUJX5G3ivoTJkhfUzP4FY+qBsdDG9Ov8GkuViW9qAUL9W2epIgYTA96mfbORfkLZNO
I8Sy3OFlfG8UN80e2cnMoDMBTno0DB7l6NEpfLDdiCmMF598s55ANmkLzdTSbX09EfVkS92IlEMI
xixA/qai25hQsdsXTQXi6hG8yaTKCzfWzEdwng6vRdeDv22cRI3mf2hfrj8EykjgxkecidAcDL/X
H6LkrOnZkA7hjO0CDKanGOyVId+NzKo3tzS0PxtLd1sAKapG2eSOudHkvTN9ywzHJYO2GaGTixwL
daU8hdRQtgHHWLAke/MkcxvZbXrJo7vebAN7yeyjT9YuQtqZgWwKwlfhWLhJVfsKiohOAlyjdJgS
z/owAkhhkupRC+NsM8Y2MLibcQyc3k8LUG0lyBajNFntM+WRPGqWq0tBuknZrsq8SPVZ9avaJgck
GC3tXPWgPh1d468jOEw/0GcIdlBswWV0Pf1JXbFBAxdt+E3fP2lPf+13r3+dm5BUS/CozPHrEZ2x
FtAlUnfUBm698pZqhqSADHfe0Kn42mvHro7xaEpEuds/je83O2xRkEF3IbYaf//ZpCVy0ZMBiJLp
UZKlJ/CBudWQPFWZcSjT2QU3L8DLcGMVCgaT6suNF0X5rlKd596eX8Cj+xP5u4ekhbxwzroH1kQB
qjbPUVxgUb1U0fwYvYsS6IiVoJyHDdW2mh1a/fNQAg5tmV4siRzZzfHFxAIJpi8FFoByuAutljVW
5HY5hC0pgIEkflUwFDs2EWoe99eQV7OFy7w2xe2QGvzFTRu3A2IH87mNSzTtArNSmWewgrxpRurn
JRQNTcuXtemBDfkHgxJ6+UyTz7yjLthmAmbLbq99H9qDVugeBLJ2ahEIvvI2lsJXLggDBDkojPIE
8FHM7KpL5iGM89TaThLbgpO384vYNP1SouRYSdEJmHH4/EwHVy+ITqnOiC91k+M2eal4YFHWcfD6
ftsAULLVQUNxTOIS5BNjWW7SxnbhJQvkWWYTT0ZqbjtVp8/3h8FL1f1vshFLA00PagpwRlwfRzQ+
gJHD6YawAumjpYL0sQdPqFQZe/Dh7jpjb9u7cfquS56TPDQO2drgnVeGra1M+xqRzJB9V5tZcPkv
RrkDBHQNingogqCn0OJ2APB7yjK1QzjY0XPp7Gh1VmJ923dFAFhqw8JkpoLIcGU5YRJ9oEtpEiGr
ej0PY4N+YyeTYTJrvZkcQB/5XwYFkQbHBKANbwvt2kJNrUGiOdDvJQKAJNlR9WSpudcxECZvq/5Q
TQJc9jJLN7N4YXAZ8kXogRbJ0qgqGBzGDXTxbLQQGDsogjLRiV0pk6lAbzp/aBpQleOx2K0jjUM+
YvIUKyAVCRBjPRinWD51P9t3lkfbWBE4icWP347tX4vcCzDK7aiYY1hMSdB51U/gzfe9CO64agQh
CwC2FrDtNrcn+ljPbLNShtCuIyjofXMiaZsWz1rCQDH+jYkKAau7/sIct0FKvZjrKsGY8v3wIJue
/djtJeKWh06wMRZffTN5F4a4jTGp+tRkEwyB4FqtCkSjvyzpCJIuwZlaeW1hX1wY4l5bfZebhWXD
R2ofxa7/jL5CVu63jv5OtxMUN9a34IUp7n7K1ZmihxymyFP7pMmutOm3hW9u2wMuEEtwlEUTyPmn
GXnX2hphDKI5z2jjHx7BIiFwzMtq31skLpIhGmoLVrvM3WPyxKhLf7AvvZ8c5G2/B6Ct/yKwdxuf
X68VdxFA2aHtKsQSEFVEc0DzVuy0nXxMXCiCAVEsonq4zRNdWePrdmUzOpVuTQNqDAHrT92IvZiJ
plBwfnnwQsp66qQyzm8PSbnUK4IyccvZn0O19LAvoJUQSjt7K7u+xTbJN8EpWx0i9hxqOQCCown4
2v1KYwrO+gjuF90Ih7yDp4eARilqJFzJNGAmL8xwe9EhRZFKEg5zHM6aD62hyh+RaWBbNmydJPam
Bp4/2YDfSqSDKRogt0MtSVUIWa5MPdvYZJcYO3sWKdqv9BYtw0Orw9Lng4CA88F10ceEMhXPhXKv
78hRC6scQmPksaWu2bvVPt/IzJXOeisIeNc9ytIzBrV5BNd8zxgFu0oG/hBsUWRDmDoH/YdjQFuu
DO0M2hkyuo7qr+BM8wY9EviXP5hz/vAvBDbocFy6S/g3aj5TyApFBq63Jjnr+a4zv1g52+nlcZYf
DQ2ks/GPVoeoL9iw1AclTX09DvtuN7Sv0/JxzlfZ2cZ68PcksYu6twxUI6gRFmwo5yWitGKgiM3R
eJI+18Nvaf42De8CT7S2r/61cQMSI2qaUOBuxpAcDTMAt942D5OT6Y4B6KbO5os77LXdfZurJpdg
E+xfgInwvEGyVFpxrWBY0/i9U09jtdOt830Ta84IIPx/TCyfcBGNWRpE+Xp0YIUR1ODnAMIDp/GQ
iEKxtRji0grndAyQSuHxkY1weS8WNCxNIu3mHIAXc9fK+44GQjIwXvBweUHgeGh4OiDnb4J95Hpg
aj1ADUzFwECWsamCeIPygnVqHoyD47UBO4wH6yn9MW8hq/Ko7e9P6tpFfGmb8w5WUdrGPJfoKdsx
VE/QnXcw3+6buG28X8aHqv+CIFJBrMPZKJAAUvQONlofeOvA3qc7GmQQqqt3+rO0Lba2oCSwhF/8
4b80yMWBhZzpI61hcPBGV8R8tDpjF6PhYr9OKwaL0AIzVgxocW8elfFHIrETVlBwpv6gj+6Ng9vx
YxtN0cgwDull2zzXr90m/g6OpT1z7f0cpIfGzw7mvtmPuzxQP8jJ+hqdprB7EoSGq2cbsBrQqoDe
FN163P4kkU7VDCM2wO59yiXDVepSFGqsRWvorwHgy4YpmS9f28Aj1tqyZs42faMv+sHegHA6SI/t
qdv3bCvYk8ulfjO1F+a4q1cjZlZVZY0ux99d4LxQnDxtm26UsA6Gp+EjOeXfX5D/De6bXd07F1Y5
55+Vc56azrIxQdc/bACX9IrmNesFSTyBmT+vigtPWchj2VcmzDA7kNoXNj/O+mkSZebX0kyAZfyz
ZDxQDUTv6O+BRFjImqAofHtX783GhXIs1DZ85dC96O4MAsUnY9N42pkdlIP9/zeffGwzxRWo1foG
82l+yOMuSSCw1o6gsRWEE6sn4A+FKxogADhZJvxiQpMZr9uqo2PYzDuASFHHFkpYr/qsCxNcFFpY
IOCNkOAPR4cAnXpSMJX3N98KMAp++MIEt+ertGZksjGK4jw0bvnVgDha+VCyZ6DmPk0ZXaNAzAuM
qku9+vagLey3/5s6bsubVmwqOcW4kD2PXe3HfJy+27s2AAve1nqQfyLgNX+S4KB9xXNCql0RRYNg
1ECZX6+dTvsxc7oWHzA9dq556Dzzl1673YBkjovO9++9iKD8/m5BRuza4tS1TIaKGvxlurGlXZpC
KVBww627L2xFxbJwyBxuKYsYImetAfdlo6PDfC/il+YJXMOQohOs32oQj1P8jyVu/eSoGToosY1h
9j4cwIa7Vfd1EAW1B56S/+SUEXxZ6I9dSIy5iybq5kQ2+x4ORfUfNebOlat9DKf5ixO75tE6DL/M
3ot+Vj5eumUseq6s3kAX1rlDHkdJqUsWdiopPIi4VL8dpPz28Wemusgy2i/Nr64UFnNWHyog6/ln
zNy5T9tabRggP8Cpo7LpxEdZ87VuTx5HTfbsvHXt6Vw6+zj/kpg/nCSB7t82GvYp/ZnF5Ze4fCMj
O9FJCyZRE9Gysjcn9+LLuD3WgHyr0utlNdovuiqBJ2kzQ3v+Z5meIWGY/beX6uVUcFutSsHJPSsM
Wy3aaI2v4FZuvD3K8LguUelxy+BYF3766uz/i2P8d6R8LkWJdDLPkFIOSbPPn9opRivdF7Pdxuy1
VX41+TemIOSyz1SINViPjS9Mc76ilxw0ShEsv3yOHswzBAM3jgeVRt92G388tK4q8Byr98yFQfXa
OVHHkNNokMcwtivFb6QRXYmRpAlSN6sRyIUVLgJPVSWfVDJgWCRooZeIt4WTHXThS3eZnjt7lC8U
GlOVZXG/uFowR+xV9rWQH3tFd0nkarW5lOUr6VGbmMArLlv/nlnOUSHm0eUpx/DAm5R5zina2sEE
sc0v9zfm2kWCnmzIo6CoYqKx5HqtiqhNSE7nMawgLGqOO1YjahTRwKwaQbsKmvfAcAVL10ZGSalK
AjXKBaXl1IrX0LNqiJpjREY4L5dUoFOB7CqeuNp73NuubO5p+Xx/ttZ2tnExEM5fkVpncafChh29
ROSHBKG3+wbWHOKlAW45hnZAn4QCA8BX2ZPXQ3un3pjNHo0iY4VmNcGFtDoe5K7Q4IgiOJoWrxeG
1J3SKxXM1XvJE1FDrC7IxY9zCzImBsmqHj+eBSgJfkiCF8ifjm3+hCzNQv/v47nFWLKR49jg99WH
wj2PjyPkidzmTL4r5/iVer/xH9v7q7PqSi9N8stj2/ZALQUvyPQNPEAA5kUHajVeX0DuswNDVPcJ
urNyeqmbFhBBGeyqbe9O8VfBdyxTxw0dbSjLwJHkc9Drfb1ubRTrlFg6DlSeFpbHDK3+bttpciDq
lMcbPTfMyU0HGaAyJZeLlyipdbBXEEUZ91lrOQFDn3LuSzqUiUHLVtgHwyjHIzWcPgZMrBbh+Ne+
d+kpxWrB19z0QNnEziU6LNsagruQsCmkn1XT5Ds1hmZtGRlJaM2aqBlk1ejibaAqhSYnvuA5qqOc
gvEdLyr2pg7fnW7f1DrePb9q/eX+eqzs9KWPHO+eJcsPQbnr5WDQZsmHHJayUdN9vUnMgKht5eFh
4Ah2/cqgwN0F1nQQ3uLty698rNVSr8tA1UL7RW4y9HPOR4hyRdLDZBav94e1cgUB7AowCVIlSxsD
t9snp9WjTo8AvGfyF2ReAbVyTktLnladZDL7INI437e4cqejxQpSgAvrhObwxNgMhUq0tysyOhmc
eFvMmePbELfb96CA66BvsvsP5paJREIZbbP82z4p7bIaSqCHHVBmaiiSSFTfZbL9GVvQ5b5va2Xh
0Je09LJoaGG/YV1N7QKaakOuhHoVgTy49f6PtCtbblxHsl/ECO7LKylKlkivVbbr1gujFpsLCBLc
wOXr58ATM21BHDF8px+6H6rDKYCJRCLz5DnZtAQEk+y2uXxv+62W09q300CkB8AIYK6Y0z93yYZl
jt0D0A4upWWfzzd913q7vFBCN3VOnVP9aGzt7foK1z6eIHjBTgJXDoLQc5PcSVU1oa4akXeDGu+0
byA38UfTrfd/YQefDKATDbPwcq23z1sHiraDFlXkuTJJgEH1XvO7rtm4HFdONUIHXr4gBtYEGvJ8
PZreWBXpOYgW6+yH47H9uFg70J9uOOFaAx7TwxivBWeDgVep9KnqjkCFHdygka6w5REK8f2O4hW2
1yZtCl2PO+E89d2b6xUKaHJ5euTQA99d39MV7xQSwYIMSyhry+QKg06mNEevMHIBT+0J35cu27tp
ett7epiRv9etrb34z8xJkUUzs9qEfIUWOYUaMDQlmdPszOk3QqhXkoONC8g202Cq7H0GIdKNoyj+
unR7wjp4/gFxBLbRlB5E06wlTQU+1qjWat9JcOUtyWH0XMClbxk7lKr5t1TYxhDsyoHEfQ2uGzF3
A0EeyahrGl2H3dciWmXfoahbvVbcOCrq99oq94bNNlCnax/UAq4RBBYwaMnn39WqLPE4ALsgdtpV
BcDlCYvzhuxpl0JQ1Uo2Cvhry0PiiilfITKkyiy2Oll0tbapHqVZsKjohAIOmDa3PAVzdBsXALBc
d6HV9QnRdfDqmWg/Sh7Uz/Ng1+g5R/Uy+IL42IutMr+hQGVTfYucayWyYSLnf43JxW57GSe3cTo9
Gjhmf7jWYKAJj1qa59lDz7f0FFeSclCPYuQRE8c2CFj187iT2aVOHLPRMY0BujG8aQCYhxjBxolf
twIqDHglLnk56qikSwaHtHrUjT2gl7n9blc53YptazEU3ifSCKGlKAOJMbyyDL054DO1Lmd+2xfL
Q6W28wNKUV2INxsqTdQKUwaVX5ZA3U6pwUleTJCSyyZcylnaGCemLraPq2VLtm8NtwDlAEjxCDpf
8JMKp/5Uc3fzaWkbfdSjLFvA7YYiXOYdiO0dR63a0TJKLPpryIeoax9V91A1jp8uLy09QLkODGYb
RAFrHg2KRce1kEpCFUfyaMBDCqpYCBCA2g/dL4+CDbM+JJCIt8mGqbVvD2S9qwG4gEMrK6tk6WJ1
ta5oEUgQhhsCXwtKgnHl60d0DWJto5+HA/rxRPt4wH3a3rJqGeVDChejEGWoF928GZOM31gTtjd3
K/VpwTNmV7vpa53gO1uYFjtglPoIfazvtmkPx8Edp307O1qoYaRwP+lLGrQjNwITfxkjrgmmdCrI
JLl9qe/nMal3XaKVoetiQskzFvuGW8zyq6rRdv2ovFgGoceMawm2Vf3RDZO5JwPdEmReC4WujcxL
6DTqSMDOvapxasLHxdSjJimym8FVk8hkjPwxs+6fkaJfZmutu5vK1thIjFYNo7sp5nMBw7EkD8qI
Z9R96unRogBTBw7sKqv2rGvvHVAKG+l8qktt4+Wz5kmA4mKYUIxiggvlfK0KSB+nzCyNKEPG66f5
aeow4nDdj1azBRCD4Ir8SJ7lhK+xTCYYeRF+q8Pc7ZtD9tL94y3gi/NRrv+9WRVZg2uBQfI/BqVV
QdBMG/QEBgHw8wHn136Dsrj8ZX/DZL3xK31Ijd2Q+PV+Y53iz8p5CQa4IeKNV44DYq3zzTQZcbSW
O3o0Ql0x25X35NaOublXB1+7sw7ey/DQbrGZr5U0QLbqmog6yD4QC8+NdpU5TSC+wCEdhgBTcAUk
xsbQUl/dIpxOGK/x8Nx7KVTFL4t3zDttrHntavVw+2CAF/0YwKnOzU91gtRhTPRIUdwFIyBm+5qU
jbMEJiRyjrRm456r9hKiEQyccqo0+yZ16lOdmu7O8ppvlQJ9FFvrSTjmVRt3m4OSazcYEihwxIBQ
Hox70h2RewrUYJTCiDTmLk81Jp5C3eitQ22MW2CMtfP7H1MXPDtknivPKFMDGMHQzrPANo+enmDw
sj4iKYj1eiMFWOtbQjf0f9aGJ8b55o9ktludYG2DyU5zw29nqu5HpbnDo21foIDB9Egzyr1iz0E2
NkG7JWq7uuIPRgEhq+PJcHuMHnHcz7mBupBbgw6n+8FUdac7y09mg2e4WNJDlW9CTld8TtQzLCDT
BQWOKT75p3vJVpNJSQs8VHPjRCb3kFhpYM76nbf87V/Tx6ZHe2y6TR0W6Y67W/BDGmc8zOAg3j5+
K+6F845LGDkIKMPkme8k9ZIqW1AWcMQUifU96ZSoye0gD0t+Nw+qrzP1pLL71L5p6ZNdJQ+p+1NN
0o2rYyX5EKKnyDrAfo/RDWlLMiftSsMcNUHRgy+N8JOE85JgxvSNgBfm64ce1sAlhcl9xB0Z61BN
YzOyRLw28RaxNGj7VPPBZeR1tC1fB3IwYTuMdoelPuCpEjlOuqto+ji13UNe9aGy2WxZu2Ic0Arb
IGcGlSGoGM5dgs92RmsFT8JWbV4W/TkzEz8p6TeP09CaoWo5uanvpdOxN171amtQYm33QQwtSojA
MMATzq0PxLYHD12SiCvAqs0nrSNhNUIzZnzRvKfrm7/y+IU48f/YAifTuS2jrTO3b2FL607zS1/5
o+l7r3Zs96d8q762drmgjIfMGjyCAkYgpUIFPr1bMqJHJlrtGp8D0Cr62d/HosU8M/VHO721+zmY
+ywAsWiTPM7gvbq+3pUMxRFM+mg9ARkIRojz9Xr2UBBz8HDAUrffQak2CTynTDfu7g8SEunuxpgZ
sj7gD0WaIt1jGMLMQWyY49HGk4OW/oYUw3cDPQC7BRrZyE711EY82XGQG6pN5SeoSg/LnjH2ns3a
wUMEKsc8yNO/dcWDaaFHjWUH3qjHIt1CGl0GXVQghfggyh+gB5fLH6XJoLdI8Jrt22HEqyts0ue8
DzvjqCa7PHXern+AFXPIRcGVBN46F9BayQcMoFu1dsIji6Vc9Ba9xm+tmxYP9ZxDkLsXvXB7NDY+
+0oOh2gKOCiKkShJoox3/t01L6sQ6jQ9KlMM9Nu/acIC6u08q7gdhpMNXYXlT9n8NcHlQaHwTPqt
ktr/8QssPC1BSQXMoXS7glnAU0YQdkao+xZBt9Tg50viQU3eZ/c31d4zpfiWjqByVrq3JNdxz1cB
n/jh+vZfnnexDyDuw1SoB5J2KbZMGZQ/0JXRI/uZWk6YYdRypvsBuu2DZ9005HHeev+sBNNzk1KI
qdo6pRzcRwDlD5hpJkazd5bFeNL7Ygzd2aE7szCrv5050H1bGmXQU0wbKQP7OkXV+Q8RicCni76G
9nqOoK5HnlIo+6nMmofZW8q9CfTU4/VtXgkAsAXgMcg0cPzxxc9t2QpKs7WNRbeZuS9MExNbZv5S
eLuKW4HS3efeI0Sq6mkKGTia7BogV3956e3ATu7ptHenPw46hRDPwki3mPaHUMr1X7hS7Tj/hdJu
pBCA6dteR4muTv6amDJP+73hcVSXIWw1nVj5TdfMfa6+Ju6RQt6oDlLtLsc7a9C2foqIhufR8vyn
SNft0qIvt2Azo8EJnG983mtqgGroyG/KBnyWu7bYAIusAOBhETPR6MEgxVFlgHHGSq93gAuOVKMb
/XG8t0d/GeOWuX5haUfd/dsU7EarD5MFFBDGq7Tvc94c+sxBWrqfMbhBAjfd+FUfJMnyPuDnCA0U
VGGQi587TaOzplYYns/dwMvv+px3YZXyaafOyy1oepT7xSpyv8dY8FPBOw8BrFLDtNcewZ1b+mAG
/8cZ+nHnJbYbNHVW7nLPhZCs1/3C/ymCHJb6gJ7lD613CPrUZfVYE53eDX057CagQQJzofORD532
L4IOSCTAyAMsK4avpdtQXPk258pHCWTkPuqD82OteW3gmrUS1K79YHipU/m1qnm+g37GRoa5dudg
0EF0MkTdUVZFMaFipRsL7Nvc3DXotWGa12W5D+4OZbb91qNbfAIrM9pQRkG7CNBypBn4nuef0nYU
J2myygAIdQBhCVfbbxOmz3dDXmZ/rMqZY8PkM0juO4hnWrVKArYYcUq09kYv83nXtqn3a2S9FqR5
U755NZRwqrLJYqVJjI3zJ0665Ha4+lG1Acmz4BiSbib0esqi0bgRqelyaEwd8jTNoO+AYh0CHdCt
L5cbBTmTQN2jL4AukxR4qolrxQAaP7RXf+hmjjby190NAQONYYD6QX/nSeGE52lrpuVoRknVgVij
2TWu6xv2o50nQVoONyXxu9fr0VT8SXkLMR9ugz1LjKLLg4M1rbnD+sKMFh3XKDXU4rYcQOtiZK4W
qENRhGyw2f660ZVWISCrLjQgBG0rchppJ20Esd4scytql/qHnZrHxsi+J7l3swzDPUbu03Q6dEt+
gmz8RqhaOVF4p6I3jzciCh5ymWjyKq+xuGtGXquD3sZcsrCorSn0+GTvc6IASs6V/K2t0nbj44oY
KO20uFYtDNoJHXA5f0wce3ATvFijknuAaFL46ks7b1zfl68EqHDjlSImoXEuZB4xl2koRKGPEZFW
KcJ0zh3fUxpjo9q1tolokaHlgrsIjWUp3E9UqYtitqxI7Xk0Ql7VyX5NyTFLs5CB54l1y7cNhxHJ
tbx5eFOiroa3JVqdUvYHIWR76JlrRZASTp9EkwVxR/UXaArPfkOD9uc73QKVrRwNZEDoy2GMB4Jb
soIgboVuYDW1BUiqonuVHHKwVMwpDSoybfQY1myhdOlo6OFYYD0RO/4pw9OnJh3QRLJBq6IfclsJ
NYzQekDEGxUYULIfG9u5krd85He2KTiqAVg/NzdoXQOICNTue+XWXE6Q6qnyQ10bma+TRz64sWfu
QBK58Za5dBsQ3GFHwdqAFAYV4nOrbQNkl4VB84gmY5hWGgfgC+8Fz259dRp3tkGLwGunfOOWuDwT
Qi3FwKmA6wAcKj3cOi9barxX3UhvybxnGmC2pEiPG1t6ebzPrUj35qwA41SblRsNTfbDSKEnq+VP
OIS7xK33RpcAP9w8jK9GCpKnLML8CpiX//IiD9m0EWgufQm/BDEdFSmo3qAmfr7NjtIUijqkbsTA
WEbzW5S82Qx+JdBsYUT7+rIvb+BzW1KrJvG6htu4K6IqKx4WFyOECabDyntWQtf2uqmVS0PYQnkV
CRFIBWVhELCZmI3Vti4EF7ClCs9/5aSbApUwshvSFlCEutVPKbUn8D47zq3dkPH1+m9YcyUDaRiq
W5jOBKDsfGsnUoNpcOxc8CVzIHP7fgR22jQ3PuDqSiFFBoZOuCuk5CRfAj+cqS7V4EZp8W1izM8o
tDuNe9pUwGLSQ5E0iHzurthir1/7mij6oJiGeoOFDs758nQHMgcsxQ7XDW2OQAtMj1aq3jrZpN4a
9qhunJk1c6aF+PohGowL5dwcUTqv4mRxP25ERbkf2595hseLtlVEWftsnw1JEcCbjHpumtmNOGUB
nsyFuzUwtmVB+mJWnoNtjsKCaka69zJnGy6xFjrRVgIbOHqiACEI+5/uh2kYW1OB5Eg0KeA//Msf
h3tjOfRsb21V1S7rLKbgbQUTLRwB1570USpKLDoNiht59T8J+AGHYEh35RxCut4frQ20zdq2wcXF
AL4JSRMZmZm7LTattN2IkqQPgChsA6ZB/PH6qV0JzcC9CVkuB93dCw013tvD1LadE1XKcz2pwezW
QTlvLGXLiLRvjHhQfcl7JypArdtx1YeA5f/biOzIxlC5CRuwkjINdHYHENwu3wJwrKwEqRZegIJ7
XjdkuIOn4emuz9AImPP0ZiwT8EKQoDHb3fWvsuLSeEUh1KCA+8F6ce7SrT6OVq5QNbLBKOGl9T0D
D6i5a0vzVZAI2N20gVxbCTcgYgTDFyYEEHLkkbm5WuiCiA0YsHOwre9OUBut721VaNZ2DyP80FdA
1ogZUvErPp3USk2nYaaLGiF35jduXu4ICB/22bQ1WLNmCLAX97+Bxsj6zw05ULBXex37V1j1z9Zu
girzHng7bkSeVTNoqQL9gsB7UXcF+tDW6wRmDIyVZc5tVnwbrOevu4Jg8hL1LPiCHN0yRlRmep0a
0ab35xb0sDzk7I1Xr27vb3WnxSV2/pQQSjdAFBuirI630Pm+VXgUAQQHN0jv+uS2b+pdY9so1p2G
jafmSnCDlK2QnEPYQT1F8oRCTxe1cHo1UuzfZvI+1l8uR2Ahn/6+dFt3mg6hzRF/f5nv3PrXv/v7
yLMAGBBp+0eW8smTDUgZlnYDeu3BbToETUySEq+9uf7p19xLwEWFggvqHnJG1Vg0a1kBpDyp30qj
CSagN7Tqz3Ujq5/8kxEpNidQngecR8dKeB56Cb+HH6dW9stQf9bg4r1ubC3MfF6RFKOhlJAS3gOM
D0TlwdB/VdPgE5vsrK25kLUAihANXQnA1CGYJfmXMdtmwfHpxIxVDXrMl2l5MmHS3tOt2sWqKwuo
OsR/cGRk/YoEKnme0XmI1R06gotv/wuRrQ8hBvgZEASg/pQ+kWmN2oInPiYmKP2l9+aTOjcnAzTD
6dbo9Nr3QXFN1DaFOrmc4GSKtTgZGp+Rbeyp6VsNnqN+zbsNN1j7OiI6ox0PFQk0ps7DjAvsXEaR
+UTW4PnDXQ+xc9SINe4EqpqhWb2RS6+dI3TDxbwJnnwocZ2bYznJagMlhMhJlPsCnWr8f8Ka/HPd
t1eQNh+AXtw2SA2BLxCO8ikm0AIwIsvJRYe/ua3SKcqhqInxMXffWyfbG/w+T32tHZ76Oo0ntdxt
krmt7Sv0kz0VARXdcJn0P8GoVd5CyzOaQYpsDi+1++ARmJrBHL6ry8frC96yJrnlYjObJYQCYUoz
vzVZ2IEHEjKevpvuIWIYNr1Rb2Sra8EKJRkHFxT+B1C28y1WK1K2Wm8hTUkOJgYz3ZEfQI0u1DY5
Rgu+vj6IQ+JBDX8Ahki8Bj59T7UpCAfxJMQNGD7j5EUDajBuOu8gCQkMpm/lW0MLq8uDGiPGlDRU
YWWLdpEa2lTDUXUAg3VKfF41vkFvUHVGkrmFmlg7FhgJFbOOQotdhiJCrwsk23oHrhpQiNknPbm1
io0p8ZU2MdKJTzakk06XvPYsgj7VhMwfeC8cPzPo3e+jpu1mU/fN6gb9MJ7/6YeNGLO2l4jK4qFm
QdhevqFxow56N7aaKOMtUGyq0z+jrQTTfEC6ub/uKWs7KdT6gOdEZQCn/9xTtIwbw5zClt0kYUKs
l6phQd/RDe9fN2OhOIiJCLCgSmaEFPxMMMyL5+ejMfgdHGQs2YaRtSsAziBEURGeUWA5XwvqkI2C
RFSLxrQJRnJIIZzbug/LtPEmXLk2QVIGTLGQ1rqU5q1sBtZl8RaA3OHiT2jX3eh1p4fXv8zKakSY
EMUiVIww+nS+msXU5qmuJsitDHQKU8PsQmPRfJ5O0EFjykZEXPlAeNuguAhI/Mcoybm1eqwtIxuR
S5nFt8K5XbonthyuL2jdBFgs4dkgsZNv6AQPpiEZcEOXgJP5amrfVnMHVehmi8h1y5B0cie3I6zB
YiObvQ95xLLH2dpI0ldNoBMjioaQuZabCD163nou1jIvFSbhT7i/QAu6sWGrfobJOxCOoX1wMeBK
lVzJszHTIkNL+ls6e+YRXdPX619l1c3EaJ1pIAyoqrRZI+ZbLKIxLSrNsd+xxCKBYlrJTb9gFDn3
AK29bm8tropsE3znGFy8nD9YOm+06qHSInVphuOoKMvOtJoiQKlHRa1IyUInp9ZBIw0cnRcYq9B0
tuPKuIWAWlu5qDdD/NEC+YyM2xe8rpajFEg56sJP9dvOS154tbOV4WljyZd9GTG5CB5QoCeBK5X1
dvVRtecK7Kkgy2jjpTv1UG0p/QP5jpSx3/BMERakdzBEAwSiTFT7ENPPD/KE1gF3RtgC8su3QFQ0
I8GAyrvD2N40n6+vbCWPEogCoBchZqWjAXtujKXjPKkdvmVNMTgYKS4gufbPZWA713jZVNFct4bm
FqK7Dmyg+PdPWY2GlnWTtVhaixsYKgboSAbm3wacivbGDbzmGrik/teSlD/1fYHgT2GJa77i/Gb0
52iNgV1tfKu1KPLJjJz0lqOHkecRSVPnvnK7DdTsF/U2Arv4qbI/fLYhpbrpNI6k48IffPdQs8Pg
hHf9Egx/x3JjNWueh5RTBcoUKlRQ5jj/PIvnNhxqFEglDKaDb2KpQtPJ2yNS1CGoKEvvlz7buiUv
lgeMJLJNYGeBpUE/UHL3Li9UDOm6XqQvi68n6XFM+Y9+2E+ed+QgOcuXvyPJXq67/cV3Q5lJhGXk
GIDMAaR/vlK1zU3ecl2JFFrfK80RUh1PntVtZaAXYUOYARZWIEfEg1N+MpSMKp6ZKFFJwQXlfQdr
W+M3mJPC6F26H3LQXlYbxdSVleEqQCMXA0sYq5Hf6xVZMNRgqllMAEEqukPPF5DibbjklhHpypkR
/HlD9CyGtFSWhynZGe6PL3+hs3VIWwe1R92gUMOLMxuMd6jS4QRvkdxdXM/iofxpryTXUxoPj7px
zmL7VO3bL98Z+OsAleA0oeQspvXOfYznJf68gy8xVneo6fvWq+f8U077dDr19XtK58DlX3drUbcH
EBejgSBJEN/tU3xtbJPVPV2yeB6BfvZaHxO+wcQ3wsRFbBULQ11JzJXgh8uj0WOaoRXU21mMHDtQ
VALMR+dr9DTz9+s+cBGPzg3Jzyi1cm2l040s5kWCx+8rzeMEFMYAWqtbCK9Lj0YlCAOGAsiMNV1c
uqAPq+3WonGOYwOGzL6EFNiXbwv84c9GpM/DOxMFkgVGlCw5qR4sKN2e0i8fTljB/L9Ia6E+LgOy
k9kqOC9MGi/uL3Pqgqo8VdnGl/koW51dSmIpn4xIS4H8GEG50KCxkwIwRceQU2fXMvJjdvkt6Og1
f0xaXx/MMJuBQjRajBiyJgZOMZhahmGkrfLF2gcEBTPG/MAmAzC6dOFnWQ9B1SrPYy+LmeWgTXXY
VKTZsCErgprLbBaZluXx5P1sVS8QZ7gBu8N1r9+yIt33JsnA09piJa39bHXMp9q3Qd/iNN0yIkXw
sepmlgsjXvqUqyzQ5n5n5enGO/uSORXwWLxI8WAEsAMjr1JG0el5XrdUpXHHS5+42c2cpD4xfQAm
3IHcqgML66H2wQwQa/Vrbr8ZZbvnHQVemwSkfIPz3KidedRzBh7ecXd9py8DGd7naDvjF6J+DlaJ
83DpqdnIgOOqY2Z2gA47CtkPmg0xxB66dLMx5Ifr9i7vm3N70pd1CEs14mR13AB+ZC7dLhn+nxak
z0rKAaJII6njiaRQD3zLt94Ll9na+RKka5mryZxZFpaAfiYfBOUX7Chvmv3Y1vYOZdHQnjYu0q1d
k27pjhA8KVlZx0ZtQbLxljvqxq6tHIYzPxD//una9Ma6rYekqONBO0yLFy3WySL5BpJw1QjE4GwH
hQDwa0mfZrbyLC0nVsczeioBGrc/OEMMSar27eteJu5/PNFx4NBVP18NySEc7yxNHdNsEaKfeW7e
YTpsCwy1cnjQDkJy8yFnAEPnZrQOOG4Fo8MxtJASJ3B/jB1mLceNCLJmBUkGaA7AXgSAt7RrXQ85
yxxZTUyUkDL1sanVd7M7ArO+BUZZcTN8GYzNgQcbPQx5ULYaMYjM7aqOvaWqo8TO9L2Xdy/Xv82K
E4h2J4iY0EEQChrnm6ZiQoSZ1KzjQk2746S16W+oZhV+j/LdVohf27rPtqStGyEqjtIwbOXLs9q0
R8v6Z8KdbEJ07vqiLmFxeDSiYivKMMgK0b47X1XPZ1ROuI0T6ij7EhlBsJDhwNo2MIxyx1Ua1E16
X2Y2tCcertteiUdnpqUNRVGJCmYInCp0xX34vr4rkYpmddiXf72i9R2ljIccnHLX7a5urg7yP91C
sqg5UrqhkaTTSFvXcedP7mOpQsvtxuHH60ZWveU/RuRXKggiwCXCcZLV0d0l7HkoMnBIOXyrs7Xm
+iiVoKyP0WDU96VNBE5UNdFEgFf2mXkyIBe3m8tmS5XkMpsXJTSQh4jREB3dkXMv0d3WImaSMmRP
6AsqNJqc4Q6VsD85xlp9z9xiCV7dPQyDwB9BhwWGoHN7Rj2YleHANdy8rkIyL3WolK27r9VM3/CG
tQ100LdGE8YWioVSLOzIYNmtQVjsNcmh0zuMvSbWAIzM1/0BsCIED0BQMSMhO92gUfyCmsWd+zDb
zS7DS6ijPLxuZWUxKB4I6BdwUojv0nfq89JdjKZnsakedMzNdfRf5F0ojCAlFIyweH9LXybrC6XM
Wt7EJGcPbl1Gdba8mXr2ZlVf1vQBah8AQ0EwD9ITdG/PnWAoKak0L6dxUfxS6le8Ckzn8fp+XfrZ
uQnp4/d0GAdeFzRGs2/iuY8hC616vm7jMszBBuYdUKgF0PSCbW3J8oRDi5jG0C0+JnbUZM/NeOum
T0Z5UMFPsyU8d3lWz+1J22YnCdpmOux5qFeot3NAqufRPare7vq61vYO2RB461BTRylG/PunzEsn
+A8q+DRmHRRFUzsq81sT5AxftYJ0yAIbBGb1PgydW3GLOrWVaqLxNJnhND9xs9ptFpMuPxGMuAaa
2QayImQR50aaBsGzsfG4H5slqCeoKkP3eeHveTYFGLasD129xcF5eQmdm5Tidj/rvTNwvPQLSwm0
8cUBSg8OMbpf9nDY8YA+howd4MDyPQRgUW5Pqg47oxlSTEh5YBrYxNCurAbIA2Hng6bCks7RzHAJ
Eduhsc7KwEk0vMooigbqt81PdRnhEKU/WZLi6LxQlfUWLHnDaz7deuMW69ClASCyDAQ2zIaqKPtK
H0Z3FQ0FpTmJGsgNkm4/51vwvMvNEuNIAvyJ3AvgTymEkiozNNbVXqQMbUiUl5QuGO6uTpW+pRV1
OdYtsFgAL4G7BQNJeP6dO/a8aKw1jCYBjOJv1e889QUNj/3iJL4++8qi33DlhGFnxZ1/M1QSWB+n
7dHo8xCKy189x6hnQd4TsC0BTZcn9VjhDYvBF9Cdze4YM4dDzWFEm6D11C1l50tAFV5OcETg99Cs
sh2ZlT9rIWrISJ+gF9IfmPvWZ0Vo9PXNpOiniZYPNiTUm7nzefk7Z8tzrRdffi8KxJjoUXgAqV4w
G46gWuvwylEiZvCdbsR5+lylW7WmyziPZWJAHOkR7nx0Ac+/7VR7hjH2qLA2ZrL3IL6C6JjO3n7O
fkI6+8tfD46KRojAD4DuUgqQrtU2BuNpHoOz8Xfp/Ky0R1JZL9eNrJw8BBBclbgjMcopkxw2He1J
Y5E0zqdm2C0gOwPnibmFU1nZNg8ZLLB2gCqCj0Fail4OzTKjOA203S1YWe6M7q4wHzXKT+b8+/qC
RNQ7L7Ti1YsOtyMmYxFTpKio0wzkNYmCQp3LdzQDx/hySIxur6HXXrL3xt4o7l/eyLCHoXrxlXDC
ZOrGIUPKvGReHpvJfGNmS2wxJfJApHF9WfIOiuo0yhOY2kYVWZA0nTtebk6Lk5MBRc6c8qjplAYt
JFrt1VpB7gze0KDAbnzxSGH0DoUXTBgA94P/NqTiFS3S0sQrtIi76qRoz6Kl1L9fX5fsfzCBWdgP
Bl50US8ai12SO5VOchJnDsZz6in9llp0a0z7cvMsPDbANQRH19HAlLKmfHQLj8w9iRNA2FxgKxJH
D2c+/qnBWFiMW94uu4RYE6ZDQR8GsJSDZUnfihuVaoHHLXY6lGgLH8XL3Pnn+r7J2dOHDRf1A9SU
4OpyT8kZ3LxovYnEVcWCGdJ8AM7b0wO4DPxp+E5bn7c/v24Rk724S5B24vEmOcMCFl/KXFLGrNX+
tEO+PBS1Od67COy7pmuLY5bY82GCdNSBNN0WI5d8rMV6cauA0QnlCzCGSP4PdTu1bdWijE0P/BVF
796wwfrRu+NuGKeDsZw2k561HQZGEIzUON3g0hSe+ynVntrezHVQjcXuonc7TPwaQTL2e1NtHL9U
SBFYpVGHtFWhcg4ukI3zfpFFYMF4hwObjDCGWp6MnlUGZXAnq4R27eAiWc2b9mBpJQ/A1G3tnG5k
B7VnTUh0NtxozCvAizkV3rGapsHwK7uaQ92y+FPdJ2WU07Z+KqmabxSTVg4v5vMdgdb+wIRJsZan
VlJQQyvjqXRIWCpm+7O0lHYLFSA863NI/9gKoQUNAhNgKeVJJNCIVa7WuGWcPNfsvbgH3rE+2N9B
xJjcEj1gU8DeDOXmuruvxAwBqwfoEekMjph0iD0jcfVFw+dn2nvL37I7XTnRb8XzdSsrbn1mRUpL
zcGpKfo9ZUyqKEVyRJivOd/Bh9VYpa9u0fzYqxv5nzVJR9gyegj2FkYZ99SaglFvU3DXWGqYlAbI
wbs+3V1f3UogBFYE9B84uiB9kZMLnhIi+H/KeK7B1oj7/kTNjet37TPBP8D0JHhT8NfOT6lVkqHD
CSrjemBZYKmFd4tHUXaqtNJ5qPVy8Vm7lWmufTSAVBAMkVaj+i3ZRAUp7wmFPw7Jwxx6/uJry5+s
eS/erm/fSgSCfgnqPnixmKhfSXZmN2tUp8UzvOMKhkrT1HyCblR3y5KqCedRsY4ot2Z3c638Bmp2
qzW2al0wwYo3MxhGJGdRCKbTQYtD42Yie8ipzD5r/nEa4LPbkENhdOmynxXZ8Jg1D0Vyjfqjh1IZ
EvrzzzmaYwMcq43KQ0J80fuEoknSfnPD6zu75pi4odGLQTIPmk3x759ie5VbvTO2MFP2pw5kNEZ6
y7Za/mueidHJj0YuJg5lWMFoWMM4q8JG7js3AC9MWuC0/rilL/sxqiKHRxNFWyRr2Dqgp88Xk/PU
HD3KqnhmD3meoyykBqDgLrpHQ/XVCnx79Z4OwBT8bJMecpv3tQd5Gi9s7dQfCwiPJgZA1r2Dwej8
vht/aNlNwrMTW7Zexmu7/vmHih37tOsDw8/nRVfFBkh00bD2F2O/ELrxbS9dCI8Z8D45YjIK2Abp
1KhDM48zAU5M58/kycCbe9HKG1CTb11Ll8sREjW4fYBxBduJHAb6ZgCakalVPNHa18DZpGi/m6Hw
1aUOBCeINQJP1GfPGvnmqgre+QTo1MXng7XPlL/XHXolXRCqEiZGiQxUiC8ei9WIYbDZToDHafcQ
KUvuSu/QL39zekKCsM/68YYuOjizjcid/jIrf2yMNpjt9zHfX/8lFxAGHNuzXyLt/2I3TNEV/BLb
2ZlzCMTT/RDyPRRMjtmDe+JH46nmPuF+V+5ZfbcQH/MX13/DRYNN/g3StcoM4EHATY0S8+7HGGYB
Cf3hR3+3dfQ+QDLnR+98rVKMzNteUSgEPeImHEJtz+P+aIbad29fn3DXnchjfloiHvU3TvjwX6Sd
V2/cZhetfxEB9nJLcjijMiPZlusNYccye+/89eehgnOi4QyG8HeCxBESQJtv32XttWCP9YQ9rMF7
zhaq7n8O2afapi3q0O8LN9/BNuwZG9fp5UvF9xHvcBaW+G2tg1WNdVxBhJo/VklSe4kyc/5No3ak
tOv2ohYruybU/V2et1tLcOUUYnnJkcjEDIjonJ91ZU5jXY7j/DGZBbst91Xn1KndtHe3V/qaGdib
ANUvfV8kPM/NZAJugThW+aOopSmRD6oRanGs09CJttIx1+ZSJ/rQgPrSBvNGaPju9rK4y02r5PYa
a8j6NMCiXf+o+A8wqYHHqb5rydYFs3z8enct3tPClUuvwppUYjbTCQhVmD+m1Z0mVp4wvBoMLP6B
ApjiSzSUp7DEBo+adBg2Wr4vehaWE/TO9jpjQzOk34KKzR/r+R8r3DcSCezge1q1rh/ZVfGhG/8p
ei/YUjHftLu6Pfy5jJO4wK5l6p4xWG7WPBfhnXRvsY8KxZk7+B+nHwXaILd30rXb3KQnYklzqwx9
5XnEcjHn/VRzVIQ6dsIkjynEkzOSmmKrxnZtJ1GeXWhQcK0sc/G83u2kUJ0GGibV/DHSoPlFWUrY
d7DkoHw0zF5htfEu1o0OOsK82jguby7jeku9M71WvR2yak7BseePga45SqJ+tvQf7eBJVuz1ansn
tboNBHGGZ/OTNbnEl8N4H8lfxzo9+nq9n9pnEvUH+VmviDJvL8BFBnnZcu+/bbX0hhopBrwjLL11
LxtuIx2CkDaVhcvLC6ZnazcSs/B8WRuvxVvR7HJSls42aCgQdFkZHvS2siqk50DmkEi5e4ID3f+i
F85rbUsOmRW7ddKdbJf21++onTiJS5uJUzqRF3jLz4mLP7XzN9yYS/eb2SB3RDZ9AUVrq5utrVvd
EpKBCzTfd1HhFNPTnHlFmu9Du4otu563aOIuT8AiecYigFQl5beulqPlMsod7G2PcTprtlEHD74l
IoscVofbK315ab83RMr+fP/HtdLIatIC6+vNBz8xvgbQedWq6dTixiSqFzfoYmmBKaP8slTJzi0h
UTSQRQGoYXXhL7JLndOnWbjxyF7ZuOdWVvun6fQubPUeZJdh4QS2jly+WlXlENE5UzHboVbvpA5x
A2GHrEJjl5q6kZu7unRkvRdudzq73r7w3Y2iqcMsjMuMGtZnErW1dBTlz7cX7fLSYpD0HnNfKWQQ
1i9tVJlN7otD8Th8MNr7ykHGZw4d/1sSbtwDl3HTuaFlTd+NxZSrPDbA4z+2Fm3xrlDue93TXsR6
49hftfN23pcMNyM6tzMlilrFncictRqn6asUf7KazonqexMi3NuTd3XHv7O1rN+7MYV+W5llgK0W
diBlN0mhE1S7zWTI5Z3B1L0zs3zGOzNxVwuqb46Auwwn0G1ap8E/BQiLB+1ulL3bY9qav1U0ZwZm
nWWTVDzq0R8zjElMfkzJ/wn6JtHN1rBWT/PUJVlepjKwrq6gmys/xsZY26g+2zJo5z73/El6mpRg
ozNoa4DLZ72bzWZALyvVGWA9q8fUVw9G3LvacCBHYRvKBm7z+hi5dA2EZGmyWi1dI40B+GkNY+Mf
P/qtya2NIDebUcoix3gepWFjS14f3X8GV8uXz+BLpopJlbRfKKc3ZuU0d776pH+8vU2u347Qq/7f
ka1WT+9xrUKI6x7j6LH7ognmy9TuhvjHVPf7eThY+O1W0t0Rp9MitbFH39pQzp/25UT8Z3y1hvDz
phIxePkIdD23o7JJbEFLyOTXwC7tQJ++GdJEsQIMprGLEwsyS6WKvvq6Hrt6Fuf3ZitA8SnA5L0x
LcvTc/FlOsyLRElkEdTVgmeB1Qv+ANouO0UPlSMYtvA5ee4+yZk9b6Tpr4TDzMLSs71ISgFIWF11
mpI1VjTxPITmPlK/KYWt+KOjf2oGpxW/yyY+Trn/X8bHxNMjC2kMMdP56bFSXpFG4y5qvUnUdr71
ra8+yeZeVz4Kw+dgfh2rjRdqGcV6RmF5k0DhUZmnTHRusZSkxu8zLtm5zJ9Dyzq20rS7Paprp5T6
F9iOJed8wR0xiCkEhrnJXjYOLdfAkD2E3eAM4nPmp3bY/qjUvyvBvr20+C9LPZtUIlSa54Oiojkk
VtsrRw3qbN/P4UsnZdNbwVZybq2O8a8lGHth6ZTh0L6gE6tnSMgzQz6Weisdtb790bcwtHeQP3hZ
ETxLamnB/SoJTm9IgZtI1UKfhHc+z9VTFbXTxglZLefb9/AwE7+zc0njrQ7IXAr9oACrO5bUNOvs
VfG/3F7MdU/WvxaI5016zIjr1zBsU4MhdG4k5dioInlQqVOavYlG4KFQp8m3xUauv0RVNOQuuZUo
tBWtTiFlb9KgdZpI6Mbd0LWj4ISyVoROSrQM7W/XZt83vnN1VSzfucCiaDeHRoKGuJX3YFVjWMaj
rhyNslHtNEmNfZfUPbqUVuVOIFIcba5RhVN8KMcq8xelw2kjH7BM9ruz9fYJC3U/LYw05mry6h4d
tMTohrpTj7H5U+nug8o65FbmZb68sd9XJ+zNEJ468J2lVwI82Pl+n3xkEeOuUY9dOdFN3TepnRr4
FDUNLXtNLKFxr0YE0NIWNZ5R8TecwvWD8a99kPmUdRaOxfWeCIQyrqV+VI8FpO5qEdmxGD9PbXNA
u/4hSDIXVQwVwl6JLIjaOoEmuWX23M/dxu5f1nQ94VQNjKU6QVbCWD3Phq9RxwWeeTSs1KsAMtuG
FT3QPP1ye3NdW1g0xuAs5J20LiBilpi0dSyX2tKD6FjNvJ/EdDf0gS1GG5aujuidpVVAK0e1WQRm
oR2TunbT9muURfeN+PP2cFZezdvyoebMzHB1wFiwujTqEjqPoB21o6Y2Ec7aODijNn1ODFiO0w56
xEnqtvg/rw0MnOyiYLdQza7FDtTcb1haUzuiooag6mSMrmymqle2VerdHt6V1VqS/DA+klgVYco5
Px0pshkNf6jHoCyfdYu+kVB81OrfFc7MbUurcG+ZSHDGykJTpPDsrJuxaXakq7KqtGOq6feCcV8q
kRuKuV1Jv5T6Nd8KJt76klb7HUeIrNdbTQXT5yMDx9WXXQtrTabNYucCLZhktrw07aVuHmtnrEIL
nRwr+QbqCf65lkLT3hDyGPSLWhXNYZAm7VQBXRftXoeM2Uk1pQ5t05+D3M60Nvytgg1L3MFIhwIZ
vVkkSjJK3VZiI/p1e/LWPu+/s0famyHREgBf+2o0Piz/CuiRozg5ckX9z58WzMi+DL6PpujEUu2W
4lMHSck0jDYj31i9dRr17QNgCQZRy0fgrKwOm6pUSNoi6nM0AiKzwv84pLFdNl+VMD61Xw3xHhC+
3bZeGsrV1hV65bnCzWQdIajgBldWV9dYIZZtzIZ2lMef0aw5cu3/SJpniulOGY2ETjGZkbG0jS11
uytvx0LuuiBS2C8U6M9nPUsaY4w1EH4+LPkougX9Lsxa4ZD31nyAdKLYmbUpEQGUY2CnkGnvbi/7
lYuAljtSJHSaUIFb1zwqZZ7xr3oZPbNacYMR/LoWW6VTRcpWrm5d9F0WmLcBMTVgh3jX66YTn1ZF
ZQrx1uIZnK2gurH1vYr8pwSWdV9xprDZJQhXwQ3i6fVLoFL46Q9Tfii1Uxm8ptPeQm9K8ke7kXhh
SRMokme0jhUrd7cnZR18/PullGggvJe4Hy++FJoP/muqHFXpu19FYMWs3zXAAVN+bKTM7creq0fl
0AD73rB8eVtyd5l0WiJGsvCKrPaDPxeCGeM44dEGB1kJ9r5/YNW+mSCGcNd181Gs0oOaaHtDoa7R
HcKoPfg5AtdaeAD3uBEJX75Ny+fgafKq81Fr0AHMUlIWppOOou+O/jThdJKnr0W5sQmvWuEs0VQB
YpQmtfNDUBsQJoS1qB9FLUAvdhai+ySulzaETvQC+J6dpjP/+mkHt098D8PBUn5eP0uTEpulD5Lz
WDTzsPcbGlJimUA2Q1/pcHtRL884CAdAYCJwZViD1xdbLZa6XreqjhdhOQh1faijxhky6sij4pnB
UmXU8S622iavbKUliAX1jffLCV/NahlqoQqCWj8K+ctUP4fjP2lwbLhG/ofRvTOzejdkIU8nMTD1
oxIXXtGUrxL8d0rePdFIcvLxRMNAdwdhI/e0NbjVhc3BzbMOF+DIu5ocRuNo3Jvh3yXTuAVYN0AS
bMgFD/YmTf8umdaHXV0Zemocq3ow9nKoBw/hWFZ3aZpnrimU7c4smy2h8ssL+dzoatXacNaNMAmM
Y09zsUuNYLbVvvgWVH67u71wV245TKkyjhnYE9qiV55Z3kIjMiTsy9z6Gfn+R8M6cDM5cioechkR
o/s+PITl1n65OsB3VuXzw16VPRoHy2ngMqeIhK/b28G8Efst1+S5a7YMTUOajJXjDl/NYinpQhhk
mn7UM1eaD9VW88/1Qfz3+1ebXi9VvZl6fj8hnp22L4H0RffjjZO1ZWS1x+W0bnIQtZysUXJrQ7f9
WKNhyr29Da5aoYJIjggCY0Bs5+sRWLEu6IXF5WsFwa6pkI/ssvw3FZUtFtOri4K3gYPJtqMndGWp
L8dKFqD/joFAHnQppiKTCJJ3ezzXrICbp0xNHg8Q4ip3a1ZinZDCNI5DLhV35iCVLtmaeMNjvIw1
wOUj8QOaSiHYWDc1Jvqs6ZRIzGMuwiNSZxWdGlZq2qNgNfcIicyA5qpfaWhsiZ1cM0xeGvDW8iDT
oXI+iZmhT5MgjuaRwvtkq3qme5JfZK4RRPNujI30ILVys9eSvNjdnth1IX65D4GRwIyMS4BrtG5T
oYsoF0NhMI9a+TKLX8I29LJoOMzw/OTRj9GKd4l0UDVh12v3/ZLXMUTb1MELqZNtNcUhNJt7WpX2
kRjdGySwtxmHr34ioJPFZUOuiLb689kJsjQujUjg3Ldp/DoERfnSCSgSm7JfPamCWjhmpcBkxr2x
L/X5sZp13FCzCp3elwTXDJXOq6RBe0LLCkRirJqfY2vQqUzRit1Jwq8xmxPIdIRhY9de8REAAytQ
4i7AI7In5x9edqW6QGf0ozEj3zpprpi7Rf81FO/m4p+2epa077dX88oxwSPBBQJ6R2vCusw8RZOF
XFxuHCcEdncgj3/4IKw37pa1NunblqGrZMEo0DLL0T8fllH1RUGHm44aS3UsrF1mPETysc1CxJJn
O7BCb55+6f5rHod2Fj4FyNWjOhjoJ9TbT1I+eJE5PDSEQ7WdDLvafOnMQyU/Fo2bW7skBDna6/Xz
7Zl5A+yuHg8mBcIHytJUtdYINEEtm8bnVjyKs1Swt9Pa/yTptfUStXqbOWOi0DTfGX3mxvTqVzZd
7VbgtFU+/enUqO/sChDvDL3RGMGbFVZo+dRWFNiG7IuVrSOheqergyCh6JHIrStnQnUKtaz9Z5w1
EEP5kESKC4mY+k+MvHJIY2CU06KPH964/dIk7iZF26U7qkK07Zdh3GWOsvQyumE+WT+0qjFMWxOy
6uiD/kqgIfTlypZTLe12bSnPqRtaU3OPz+h/NMtU+qaGiU8KopHJXxTwzHbcZT7VnS6V6BnJk8za
p+agfg1mpR5sa9Tqz22YiRAc9k3+NTVaQrWgKQAko7DZ2akUoApWDrXyGUFEIXAEK+JxbLKp6dxp
GNLgXu8N4su6Jkm707pCj/ZZUOsl3CFN90NEcVDeCW1UqHtdmyqQU4bxXQ96eseYIj9wjC6nDBcU
sJPZ6Sxr5S5VyvyT2Cm1sfEIS+vghKrJAisD0SLDNEuj5vkWFupZEQQullM9xmAR9SQAFOg3plY6
shxLIypNZFKVVihGWxB0zVVDK302BNlM7HC2JvS8/NwRZ1P2lH6IaZbopeG3VafBlywrmr/0Waki
LaplZEUJ2VSaGM6/NmoMq50bgcQejF/7QmqtO6kcY9cqerSEBrnd+SF0hRsnhl/6/sD8axSQBckj
TQJafG5UrCX4iPpIP07JoftiFqoLD4fUeG30t+mKxRItajzuPEXol66GV0PrIclKSUxjKbYf6l8s
2InJC/1ldAEClKuRuEkCYcX6r3yILCrVUsxE0kECB1ZzZV93zGGvKM3GBXmR9FosccXwnBCLLr2m
51OX5qU/932rHaf499g0T0pc7Yf+MUJ5su21p9FU9mL+oU2sn8kQbWzt9ZuDbZlcvSUte4WRrmxr
FfjE2cfz86d2H8qxVyugv3Pt3oBTR4r4p7b1bsNxWlbofK+cG13tFUUL9CSFs/WohD/D9LNAA0z0
tzHUMjB2P9OqLj7gGveTWnqTxLx8x66iVaCN3VponEDdIru58DawgxgHXX6kQcghrMUtuy70JbmW
zKNU5OY+bUzxNNCR6giBLHly18pukOpohY1Vcwetz/yt0ZvSM3vrW2LI3cOUDdJx8vGU0lorvUlr
laNAFd8W2iS+U/usfvC1XPd8KdzCf60R7+by6TQKsuPgj8VhWvni0dwVitrE/jGCBFNJ4EcPhexz
H4ie6D/65r5aRHqRSzEaO/CFx2GqdzkqFbkIxjNzNeGTMQS7OpDsOkyd2Nz6votsNOnfhf5maWWj
zgNQ+vxctHUSiOTT/aMkvYKoDGEYl5oPyU6tAjcX5109kAxDCKeWmsei3lrZtXO0WId9AF3mJXGD
Avm5dbnNWfAm9Y9Zr1l2EQlwP/n6hgd2dYzoE4CkWM4gbBLnVgQpNMo60PAzhuqPYpQ7K5YP/qvg
O4pwjPzmRQsGTwskL+4zJ4jFl9u39jrwY5CQMgMI4ECSltWW//8uvREWMsUfXNmjqcIgJyKyG8Zu
g5Tn/5+Z1ZWt6H4YmP0kHOVoslttL5S/pcjYMHKRy1gGAwkHna+EsXibq7lsUl0NEt8SjrWZ7GXa
bfvM1gfgB9r3ugchmzawy5aAYumOvD2+twD5/EajK4uyE4EgaE363s7nMYtboZfzODj50r4uDVdQ
jQPWNf3ZB1c5Qcc2K9qvVOk/CV373GXqP8hetS1kwcJ4L+c6CeznKHXM6ePtD7twvpc5WXAlJPCZ
HFqgzz8sJEWe6FUWnHpEKYaT0SSOokenqvBS7c4w7Eno3SD/mEEnoqVeayEJU3xU48bpe9OVsoNU
Z3YXf46LnWV97GpPjvNdOR7iuCcPXTtReW826kYDweWbRLhAkMmryFzSBXn+zWgFx4ovl3yzAAbH
irBE6Qsw8a6IISAUmbrStAW/Njcew8t3aTHMM0xrFGbXPkwYxqo2y21wsiL5NBiDPRnVCY6SXZKF
d7cX5tLUW50Xfi+gP9xvy+3z7uClkhFIadgnp8o3Tbc1Yq9RJZpZc/Bls/fXthgRci6QXy6Z4FWN
Ml3aTzN1Tk9VCSyB+t4hyP17an2OqmUbG+5y7bQzW6t8oiGnZQVqLD3NU+qzcP7gFtPkWgCIvTw0
v8WCOnuhmER3gRg3h/9hoOCy6cMkerbWjm/ls53IXKQnIX4UAw+iwrRG2rLbqmJd8dgWjXBuGbRR
aDRdV5nJZteZlcXZidgMeVbVLurPpfqHxMNuptKb9vYQ7qtccLXC2HBLL58lZKUXlw0nl5j6gu3O
HFPfaoPsxJe1n9JKlR4ykIEfbs/kOsNEwLMIf/Aw0cSz0F2db89q9n3TGJPspPV+dD9SoXPC3igB
FI1yxOBE5XNGHpHm0Lr2N7brNds4w8RzyBPwJq1sp34h5qPQZCcfya8h3okq8qehEDs9/E2JrHwo
lfLb3w8XiU3SWgtdwwXQsJI6WbA6JTsFLXzqM3tW2RvxN+bZS5rWSbb426/EkwtDAr4pQSWsP6sh
mvJU5MqoZae8jxWkRbIhDAS3LMYhf67HIpb3VmLO9QG0UWL+vj3WaxsI8jJRB5SnQ4Cwug3aqUir
ppmz05xNgOBQcXOItnL3761QV+NoEO7jWyz3xLv7TRaSAkySmJ2SNs+420TpySo3cY1X3CewKwio
wN4kL3wiq+smyAYxg7wpO1FZtA0tdNphP6X9gb4UJwxHT9CCHb1BYWZ+EvzumJpbns0VJ1pbiHSg
4oexCiqi1VKKIHA5ShNo2EAubFGPW68yspNooKKodb7XjXNoJ4XBdTS2vpOr80/o2+jrFSfPbxp9
n7fpy8hRcxKCMXvBKDpBK3c7SNdVL6L0+vcvD+gYUvAE6nCwrPuMq7nOoyThg1tL8HToj0de+KZ+
rv1w4yBfewuQkuQYQw4ONHO1ByrRSqxKXaam9nTpvtkHu2i4j/N9viu2iAyvvKdoi9BAvXA2AN9d
ObImmt2dKPbZSe785IvZWT5ahNr4PKSWys7TttRMrp1gomXOMMIPMs3y5/vb6BQr1zNOkZi+WlZi
g/3JeMyH+zzYot194wk5dy61paWKux5qNjhklhP97izpoZFX6iwwj5FQfkj6cHiQA0k8aAEdvGEM
JqFvi8IRM6HeWZnALZ12uatqUryP9brwFCWzHvH0Y2cQZcUxhqinKbIWPmRBgDSq1JiHyWrpXGtC
7SHQqmRP+fYpoB96p8Z5uR9iJbgXlUG35bbqX1UzhA+uLVKnEOvKLkkI3k1yQ6BbGKZHVs8/BFHS
brzt114FUnAQEnCf4MquFrhPwbOSUsxPnTC/4vy/hBDYSFLicYYctQmcSQTTe/sSu7qpKP3KZLRg
zF3nxzNUkuR6rPNTZC1SRnTkC49qmB+N9vttQ5e7iRuM+5hYE1oO9u/5CidtGwm0wmenAqdJbL1M
St2WyyOZjaesn19uW7s8l0tn7iLHsyS39DXDgz8TU1p6mZ8U/Z/eONDxlUC8VA9/1CB9oNfw46b6
1BvpxvkWxiTKUwvd2OKZrQYYjG00iFJdnrSwL1i3DlS/nQiR9bsNC6oAhcS2cXzFqguHnEM72EOT
Ck9KOBZfxaTQPstGZU620Zcz/aaFrnR2KSbK3dzm8nc43ctPVqhVPwNQJL0rZlkw2pNWaj8affQ9
FQDn59tTeG3BJPCnJE4WvMr6eeuDvAIXh+ALBCdzXoo2+XBwatNLYg6O1sVbYrbXlowojlofU8hf
q+tmDIMmIfQqAFPod9Ox1o9BPnmpRcrGFw+WgqABP98e4+WJ49IEFwqFi4lcryKfb8qp1+XBnIL8
pHepXVperv+ozOIeWEIThjuLYPq2vSteNQZhp4Ysi1D6Qk/ZhKnLAKGdnUJRaKlFVI3/LQOgfx8M
pf8ZmnWzdzIlMT+FoM3RmlVS0qFjXyC8GdKxsZUavTp+pNk4IMjg0V5wPv55Ti3y/FXOk5IkjhpT
JQzzXnHHPkHVokIfM1AzmEvhJNmY+eUuW58WcrJEK2hWLX7wueWOKokoJhxQc1TdHkHRJNnD3f3X
YTbTjKNPIYqp4105t+JLYzc2/pSfBvrwRSAM8ceeUs9QzI4hDnsQWTvSGn8JysAURhXIqWjVWLby
uVHZSvpURIrxpAwaWZInouMNz/Pa5CHDBBkPTtmS2zy3UOWB5QdWkZ/qxBsKfL/kmG6W/q+df2VB
awMwoM68DqlDaGsVfLb8FEACnNBjUQkfR/+TDxIpmD/ePheXrxBtNDx8zBvbGp/9fEBtMFbKNCpM
mQIPaq/i4HaOks87uW9+3DZ1JYVG9oy0i0kQRLl2DWeuoqmG3bgqTomANkLwSSw/i6qtBpGN55b/
nMwfjVXvbhtdFmS920GnLTsDTVhwsOfjy3q5AQ1ZYDMbfK8xtNmNB2gjblu5PjRaZjlStFXjs5+b
mfqxoYOoKU5SWDoJ4Ob+Ocwrx59e8oMhlm5pavZmU/C1zagv+R3KYstzu6ztO9etV9rEmGWzgP/+
ocxeUu2+FreyEdfuqfc2Vm8DeZy8D3urODXxZIvh3Vzu88kOehskg9NtZRSv7fz31paveTeiZtZr
Q6mD8mRp6a6Dxi43Slspv8RNe9CU4q+zHSwVvgoMS/QRgcE7tyYOXRwLPfGdpgEWiVv8PBp4typw
V04YfXcGMD+clIU27NxKOkpVO+dJeQr0PN81s6HQKet38n4as+iQp6qycaSvbHnGRHSMvhq9K2uO
stmK0zJPu/IkFGXoBdS97SiSt5gprljh4QIFRdxggmJYHazRhGsTma76pI6y/9R3+gJWFLa4eq4U
x2GTI1m7eOYU2tas4QKg9qSAsueUJ2Rlh5dyRJRQfFHrgQC3fE6pPLfKdLf8O4znnaIvhcZ2H6i1
XWS9Ryrf9ZGjuH3c34BkZ7fKwvxNJQAa26Ww+ZYYf7dPiTt7rWHMp97oxu/plESxU8Y99bhhUotD
WymR6HSUBWJXiRLB7WNN36sKLXSu1GWVZo++b/xMwEb8bCdfvu+DqoU/o5HqxpniSf0QzxGEK2pt
hbuFX8DYqW04jE5VN8A1J61qaZCgxfS30Mlq4Al+3OoOhc/hNYbaYfRS3R+6j0WuQ3FVl3Wi2FWV
NI1tDJaM0qLRL5nL3E/4MZjoTZdKebPbYrnyLuaIFBvpbjY9eLLzfS8nVjlYZajjxVbKnZ6Vd76Y
kfVuBvGOzvXCMebWmOwoDBvZbupAoYFTnJ3ZGqJHs6i2ZEkvHUBe7aUbCcgNwDrSJuffE1chsSio
mxPL1NpFqtwVWesq1l5KFdeQg/t0hpCcZq8giT/MwxYz2sVl/WaeZBfhJYjYNTF9lKeS2Rmpfhqa
wMsrXSJOiZzQL6INT/fixl4MkTVgay6VtzVBEhICXdzPpX4qzBwwTGZPaU0Ekdl16yHQ9jj47u3T
sGFwzYpkVdCC5oRNJzo97E6imFMejaZEZUu1jeRVsL7ctnd1JckbL6EDWaZL1g3TCNtB5PQBDO93
VKKLByVS/8wdfR00E6hIIhaz+tJUdCz0uVJ45TDoewG2qA0n99qagtpmUanNY2e1pbIsVJG6nQCT
IUXcWXtV2pGs21jP60aAvrCoOLVr1wIHLdPbkeltATY2VDipiXPv27cndcvK6rRmFimbwM+xgi41
SU0j36vahgN4uVHY+iTCKRSS7+DH8xOoGmkIXE9VTj4to/QCytLBT+7KOnWU9IsUmRv78q0ic34D
cdJoL6GKspyGdeIjFNsor7VYPeFCZQ444LmkMQ5q1yz6ICfPk/pdlL+IpKhFNXda8lZ1P3n6LB4D
lfahdOvFvDb8d5+zDolaPRiVoOFzFAVe9MotdNhcvrSyN8YPQ75RY7n0SIEp4XQAI2CHUupYeaTs
/SQ2NME4Za2oo+SXG3ZQAof08eY80Kb1Sc4C3gKelA+9VqJBafixd3tTXfgIfINJ8Efdk4GDrDpf
cERXE5ChhnFKeR+pdLlJ9u3vLVAB4A0GiwaTwzLn7x5iM1aN2Job81SKgoq+jFK4YlqKG0fwysqR
ogBeSj4GYr31ldoUTVfMzPWp6AZPUF4BAD8KaMygKJm6hOl/fa2QEaGCAnADqBsKqOeD6iMB0TUh
YdpM8V6TSaHnMBOrha7+9aGnykdMxp8gZ8HQnhuCY76EK7cxTuLUP+RNG1Gfjz5IvrVxEi9c4KWa
+M7O+uDLDYUKETvJMNsmPIRJ9AUw8q4cNoiPrzwNiyUgJxQf+OmtpPNuP0RscbOXJuOUcyl4Ztco
thgEqd2BRXb91Bfu+nb2D5IUae7gj4LXdTmcb2m+RaZ7waNAOI1uPJcP1BuLE77yj8W4BeAa+Pqp
mQR7SFony74ge55n6otPu2m1N2a3KsenWMs/leP4Qn1wAbymSbW7fUQusntLZxiP5eJ6cAmumyL0
AOrXoZGtEzEK9WQpR/0hNYbDpOTJDse7p/nUl7yqDYw7f5Klu783TyO4xQUAXJ40w/keC2E+ja0c
88JgaS6pRrc0cAOhs3pUROtuFgWIIm1Z0DaGfRFKvuGquAJJbC4ItNX919TFQuWpWafuZ5XYIFCQ
nlHtbCPjdG1y4bn4f1ZWz2bE4Y+CxYr4QXT65+5zHzvUSV6rrTrN5fu8wMT+M7Rcte82tjTKrZrN
GIKnhlThl/T19jJdThfFAcJgEhhAbAEAnP/+mIeZdg8NLb3pyY++aSQlo/nVzO98bSN4upwy2Pu4
9aFSAtAEs8q5JX8SEq2b6/E0W4UjCZ3dJaMj+F9JsVaDSu5TcHRxK8V9eQMtlIFLAxIVQwAOy0e9
m75pUMJBC+TxJGkfwYvhfRyN9DnXp42X4so0EgsvtmBtRKJgNbimE5tJDI3xVNF92VaS3Zk5bfpA
86VPyBVsOFRvl8i5h6OS2yLRuTDK44CuLhlrDP2EUsV06l1u0+9mZY8md7hTqXan2onuwEtj779/
/tR9rffCfQpJqt3uIy8c7fJ1fC0/lPe5sxX5XW5VPoqNBC0Keb6LtAqUbl3jD/F0okHpcQDRUQrT
Psjz/2GqyV3SzwOL/mU8N5pxLVCanE7Nwl81PIch2P3cbmun/HvqgCXef29s9YJ1Jg0Y+phPJwN+
PwTrxaJ24YE8Kmn2J1d/1s1jL5SPRXmIhI1hXptNnI6FQ2OB/63biEVBVHs/aacTwqeRIdzlia2D
QPrr0w+W4j8jq9OPVi09xGI1ncje7uEctWG2f4AdPdzNwta6XTmKoK/5m3zY0ve9ctlG+hotpHnm
kxIDeo2+K43siOIvQ9lwOq54wAsnFb4n8AmJ2Gl1OGqDc5fr3XwSatojjL35TWzpZ3MLfHy3TXd5
uuG3XQJG4IJ8b3H11iWDnMARgkWjmz1TLT52z3Nlmw75qEJyof0azfKQw9DXb1h+CwJXFwG4BNQU
6TRUL4NEenG6SJSH+fTt2zGyveOHh8L+8RTZT5ad2ZUd2UfUWJ3KDp3KCXZ3yS5ZfrBD79evym5s
CbmGYPf88evjS/HNMe1+9923P4f2ZMt2vSeA3oc78tp25Mr2hwPHzTXcTzv74/7x8f7Ph4fQ/vP7
z+0dueafxfdlLt+NaPWy1pY5IujCiDS7sJ+8h4feQ55oB4DYsbzmOMMfHj9ZO/9Rd60fzWO71zQn
emo/OIfBvgf6bh+U/0Pade1IjivZH1oB8uZVJl2psnx1Vb8IbaolivJe+vo9rNk7ncnUJtF9x2EG
A2SIZJAMRpw4xxVc9uvre/JN3CWc0mYyzZh9011U5EFTbXOksjbI7Zv0W/MAWF67PIpCDPaj3NJ+
ipEBSg8egYv4jabSONdKJh/TFDlxIgW0ooIr+XPP8TbARoE+ZsYLgZ7W8+sRbaYyjYxSPipu6X2H
NCP+hD6Tl7lfXr4lruwe9UfB+q4cA+gM/G2SnXsnN3JO9GEB05981LV306O7zJe8zs295zfmsF/B
w+G2m/xNwxQfvV/2UdsDr+eaQe+qvrwBP4dZurhb1M37KFLIXYlQzj6NO+yVOaXEUvBpcqYFhlTh
2WekoJ3sWsQpJGhnAq028KbosuAYXp0TwJIhkKGh7YNHTymo+iuz1shHa+jvh3JX5PvW/k71/v36
5F8OEG226C0HhRaOR6iin889YJfN3KSxcpQHv+1CpxrcvDpqkj+rA1QatMBqf163uHIYo5cZYpZM
/BElb56iIl/0rFOoqRzBzqYvuZu2iqemv8YMHF7Fjdkf6DDuY5LfC+yyoZx7NuuhRo8OstB4vPNQ
aM3obbybDeVYhJK9W3QFCfkZ8q0/BtdBB2xXPNVmEShWcN3uZRzIzCL+AWCMsfBzLpRmPc7q3laO
aYuXB72h0tdu6FxyRyRBBuQyN3FuiYs4h0rtlHSysJZd6vbf5PhZlV+LmvrJIepFqIX1ZQQWDtEQ
UEvoYDv3HHmwOmKkGFc7B8udg0gBnDGRMbpNqrhVEYEK62eMa/b6bK6NEfOFAjVKxzqe1edWCdTN
YkMv1KNtoafTgXLHvaV44LnryTdJFkzo2hiZHirSSng4gyOHO5kamdAltUv1mKMDcxx90ro6mipr
O8hxk9a30gDJkFlENXm591m/P2MtQmIUohTczFZdYs5LmqnHWr4FzrSnbVDMzzGINP94LmGHDQ8R
EarGnGfWkLUitdmox6lqPejjJYrlpqQC+g4HvmMcMkNg8DOty23BM4vc6mXFNCyG1WL1SupSMIKW
pVsMbwDWSJpXT/V2kHy9dTw1sVxk+sCt7qBXxC/xr930ozVqUK5vu9wd69ajcLOWWFuoPG8z1fIM
DU0uImjpqgcA5YnjghFLwuvO/Q0y3Gpv9rV6rKRNCs0lNW38YgNAulKDdL+GtCTa/COBk6/krsAC
g1AVORIclYBGnVtNZqUCqmWA3yXGzyjOvMkhgaz5Fd7I8k88Xl0HLZM9iMbRH7C77hWXQQZjXoC3
ozyGBge+H1UxmnHpm15FUG6Dxj9ry80SZSLm4ZV7B3JMCFDBgQa+G14caGzqxc6TCJ6QFk/RtBzr
RfNKAj5zswA1gozl1JANbwWH8drMgosJbXCs6RbLya2nmTRjIyFTfiyHH6AmHWFhlvzMcDVExbZL
Clf7aCXVvz6nq2YZ39TnNgNiiHtVJUOtVi3Yx4+sR3tuNq00+5OZu/a0N5W3ilYvprRRSQi6SUGk
uracp5a54LlECwW1aGwcy6lu0P8/InLp5EXgsWvLiWsATCEKYhbglc8dVsuIVqRRYhzTCBV4isb9
7tdc76VS9+JhCMaHOrW2gjlljzbuMAHchbEHArWMdiruUScvBqrE2LLHuHXloJufVPDO1ul2LF/k
zNqMUE5SBDHE5WTi8YhgjqXjGd8sN5kzWBCkxabLMVOhDdT3xNy3ktXsr49szQqwKAiNGNnjxQ6c
E33RyqRajuqC+H4miooXpGlu/sKKipQJigvo7+AjvyaSaUHrejmaEoQzbAKyLnvSiOA0ubzLWAPR
byuc45e5YwLsgnfSMGRTaJE4DWYCmbUcmuZ7J9JHwdyt2MO9iZQTUCJoSeQBs5OzqFlEqXKMUs38
WhrOvFEGG+GBESWNC1RRKtjaLAQ490LEsZ/Mpv9EtHwAbSZOg2cZgi4Az9BkEXUJGi7B4yiVdTcI
thnbRufGLByY0E1HSzW2GV8OSooJSFFpsI7QxHStGa/2Ce/y9NGIPxb7RksFW+xyMs/Ncbt6qqUx
d4ANB8SRybnOHjac1xovzZ/Xas4NsePl5AWoovKkd7FsAb5W/siqLExIuri96qpW4krWjSQZjDq6
v9Oj91HLBGEJizouZpXVQ0BlgacWT+Rj2ZXpUMS5xxz98z/neG++V9kHBWnkn+44ZNZY8xfar9GL
xftm1pKkliJqH5cm/p6jPwYXXSSS97v0RxhBqyewEHi9IwN9PpVKaU2TXeb20cmgjABgL8aEWjNa
g7rxb8ZzYoqL5sy8sM0KRFQoH4Mi39KrIiATuKj/YtZOrHBOOMZLOpQzBmRH+abrFncpRTRxaw5w
Omec+xUNtFsgxmofc8svpKrwciABeuvZNjPwMqUv1we0tqtOrPHlQEYHVJoRpk0xsnbj9FHvx0v3
NDtxSJt5EUQ8K4UBOARq1uCpQBLtgm5WX6D1N2i1fZznwlfBjxh17W3rKIGc2v4yHJyu39Kh2etq
78kHOmcu6ZWtUvZfnTR6qx7pYH04NHK1ZaspePygVJhQ5S7XTAiQ+hYoz+AF2xnNOKUOgd4BIenj
9Qm7XB7mxyrSUQgscCNyd8jSEPDNA00HDstpAXYWd7vqd5OvR/tCt0Vn7EpqD7qqiGOQEsG7/YJa
XJ+yCiJCVEPw/SV1duhAz8unFsXJpAE5LulnL5q6X5p0n+Sq2+fSHxNCoKuYkQMjqEGogYLO+Q5u
JQY5lyrtOIBt1keNXHP1VBZhw1ZeNui4sGELsQNjz+dimbiWJPToEfNYa5VbtL4uBXjzWa/qpm2e
x7siEQkKXfo96mBgk7PBYgI6dV6m2inR8RVHDSBSgyIjBVN/qXIknWT6LtXOIAh7+VUEp7ODJg+W
hAcYC48Z7nDSllpX0zyCvkaPZP/kKU2Ejh6lulGd5FDmsqcSjNnB+5M82u1jAu4EwfHIXdYXX8Ad
XE4M0QeiS2XY66AOPlBqoEHTxEls5TfQpPUXaXt9n3BH//8ZBOkLGAex03mBMl2GVrUZYch6tusH
dFLnO4h0Cy5LbhU/jWigkAbk7rMvgXMb1NUKexpSFDCMn9p0E5Wxt5hubAjGwr+Y/rHDBsJSckj0
cHbkIU4WyjRZnDgDpd6b42UKisSGq3iOulW/D+VTB1bP6zPI48Q+rcIePAZQDZTyuZtAnvWqkRa9
DONXSTqkYYv05LNsbvKi8LXtDAau+mdENnW9rWcPTTNtvxF8AXfY/d8XAKMB6CZTCOV2v7zoVaRJ
FnTEDnc1cu/sb23juG+lC1IMtztU38hb/eW61TVXRY0aSQ4EJ3j1s0U/ib+0ftJGxYIMUIbexi67
IygZZ1Xp5WSrQmAkngXzvGYPXTM4YHGkw5m4xcUj1BikWKtCe+pewGkAIYnbInsrqsS1JGc3td3D
9QGubQ20tkLD4VOrnqefUiqjKh00cIVqYw/HUZ37fTZah6yZld11S3yO63MB0Q/EpAltGZuEW0CF
gjOtsUgdsnWLd90+3sW7Zj9C/xZhWLQt9tXePsQ33Z7udC/aNcltnIWyD7WUMBHBuvhT/uJruJlW
moUWdpbWoVa+l+A2iECNEd2mkbVtkXGoagN90h1a4AQxzupGOp0F/dyjWt1ewPgLuxMw6DpkQXIb
1HwgnX/BGiuUYTt8J36Ls43yOMyeWd41eL33ou20spsAhWDvdWTR0E7C/OLEsQczjYpqxGdQZ/RT
sMGCvgn9aC6owYCiE9TOPklJTx4SbLLxMAPKkTVDAGzJWXNiq9Mls6rDG4vt3NcuhCCa22zKnYH/
/vqd1VYTPw6SzT9/Uu9j8BYPnQBB5Mae4cm+4k3BjNKq7GqC3MXajchyM0jroUsdXFBcvoTOA0gR
J8yFDhlgSPk57kLeF/Suo5FgL6cSOqxvJbvfj3QOZiND64KIU2RlNRBVsTgOHUqA5XGnK9VBZm2P
eRv24yPb6rHbzPtEuUvBQHd9F64cMKBpwPmC7D1aqnkME9ETeRnzoQ1H+9hJk69lt63cecVyaKZd
94dUB2zdYY0hXEDfzTD9516WWqNaDcPShqC9UbeLj6JWLioKXO5k+DAosRE8gXgAmgDcGW20ZULb
vErCLP6qZoNPd7btOVnvI/mNWoQ/VBVYoQT7mK3ImUczo4hFddY+BBgdt2KAnxaO0Y0JEpMyRVOg
itrZnJQB2kbobZEDX9SqGvWgDHXX0oUIgrgLf0Hln0negioFIS+Si+fzmmSRuZTgtQjnLE/DESgj
j+p5FDi11aBZNzZdOve5IGxjJxM3ZJTR8D4HoR8S4Tq3idOJseMWWgImA9mrI+V9aofmT90T+UOk
gtGGrzMn5e/bSAcKVrVgAw3OhRHIFFIuGzSQZ1/jSnAfrczhmSn2/09OQLQx2wsSHEkIV3kiGigm
53tjeJRq/V4pHq/vOpEtbr1Ktc97zdCTsADNevWkvsU/owESgYLZW9sK4JdiNPKI7lFU5fbb0Muz
bRQK/CL90vSgZUiOVr3NoD/lZzd5t+ym6uP6yD4zuxdecWKSu89ioLC13GBeUU2PyIHfMJEzMhm+
OXdoFYQuKuk2fTQ9yMijmpa36B85uqmvf8Xq/J58BOeaQ9s1wPFj3KXll+2G7vJbS7oXyR2wX7kY
Kuq6YLRGazPeoOceM7TpUs0qPKYF/0aWLx6xHhZwJ1wfy+V1xPbAiRluMDMIewrQ+sAx261aNluy
lK6jSVuFPBD/Vun9onxsFjA1CwxfPGA4u9w5WqIEIjkR7CbqB3gyg2XSPfT3542o8vL/jBA0FOjt
By0Nj6l3FjnuioWQkNo6KGkqlMjxgiCes5RPSqoQL6fFu1LNP8qOgFW5hBQO1OyfNXAUC+7+tTEj
SY3uOx23E4r150tKmwSAxRpjpmp1MEhg20PgAIAvCeysnZ3A1xl4foIT/YJZoXdqYrYlxDEMWrXb
vlS/WKNe+9c95+JuxwKeGuFOtDQvlVSbDQymoR/m6JU/Kp16sZJ6Mql8s+pF/Purs4debsD30a4E
oPL57PUt1cikYlSOfE/nd8eqPMv0OvXp+rgun7wYGEDQiFaQ70KPMHfZQm/RtMEAT8Jy8BNrC7F5
L00Pg9y78xPAg7PqSffqIHrzrk0n2A9U5GXAmQL47PnoYp2AhreZ4KXyDkxWkFK3vjcRYK1MVUCw
99b849QWt/dGkNhSksOWUgJPkePvShCDiyxwzhFHkzpPMyw4CrhtwS2c9YJixboF9HPoNp6uuL3P
58tGsKdm7UJCAF58aX/dB9bOXnCh/PvjnKtlEASyZ+YCcg1NN/OrAdxJ8afsCwg44GgnVrj7E9JL
SWEObAjgC/1CgmH3w95kgekKYg/RaNhUnsQestoYkixhMZL4Re+RM5EBgdWU4PqciRaEc2DQFGbF
rM8kXKiB9OyDUDZcZIDz2kg3SzstMV2RGntF8sAkwf67IXBeqzVdhzFgCD0o/meQo3ZEAAteO8PQ
gYeQ08KdjrD6fCkkRUmoamMpasXyanUOitQGt87XWqSvtXqcsOwZ2C/A+MIDtAZjaPU6L7DFbX1v
pOTV0e5a7RF3E173yu1AZ4GTrV6z6Ij51yL7ohMvW1S9NqoYFpN7CVkVHSRCT9nN7BuWq3hoKBpK
7/pqrbr1iUFuLkd5tkDSU2KI1gskT4O6uR1NkRGe8PtzkyKHgMIoatmgUOTcmjZF29StTEL1wTRd
5UbOXP0lDsxtH9Cb/KvxoG8yd3xOv1mHNHb3dboxBT7DN6798wmAhQIdgHwGELrnM9vWUj6prUnC
bN6MD8uP3DfrGyc6LNWDkenhrL22yGLdST/iBHKFItT+WrTLeHL/Y52bAGhQxOOsWTgL22/aYHuk
Q7NFfWuPHzmAV9eXdG2LI22Otya0PAFq5Gw5SZkYRaSzLW6ChJuOuQ/CUNP/GysozAK8BffnEStG
xOiEoBQamjrZOU56mGdRZnVtnwNbC75fQIdZlv58yYqu7ZlCG452WXb1chO/mfPrNAnSqczD+ScC
KC9YgwPgiTZfOwLxPAF9cQQrKCFCfRpxQ6f3XmegW0QH1+fgaaBqvz55q6++U6Pc0KiGba6bMJrP
X1G3GdHA1GyNL6byYcZo1u6TfSTiT10bJ2NCAvEiONpB6XM+m11EFUhtOSRE1CUhmRsHS2jf1/nm
rwbH8pOgRILCE0LNc0vUiGyo1yRpiPI9nkLbrPCsGYzUyMdLyUMyaUBmxu4oyo/ycP/PLQ4JDxuZ
MkCNMNBzu2Xb1mbZYZNpuHWIjv6pPlc9yyhdZEjr+Dh/kZS7OqoPavQw6576Pd8P9ab5SM1n9JAK
diFPcvrP13zWr4CRAK6G+xrJdrIWqlYkBC77SX8tHuzvy6Z/jB/GR3OPKtoOE+PTcICqoRd/R4Hi
uoupbD15v4YyJMpO/9jnrhJiW4sjabAPpbXo1vCNH9P95IOI+KErXPJV2S43TiAFaFodoiOoIG+K
fbYzX65/xarTnXwEd72obdsSuYafq+NLbUoBMnRus3hNDpreDbpm3Symgolfu7RxW4Ph1jJQpOVz
XlWMNgc1TdMwW7SDqQL70N8OhQ9N4U18n3+/Pr61c/3UGBdOOWR0EhCrpOF8ILv0CSgf0K8LBrT6
lgIoUEHBmU0lH4YQpe+lss/ScNBi18hBiWN2v+JocGddO1S0vmdhqebQ2zh6J60IULK+rVBAhGQ4
qtD4B7etqriJIG+AMYK20aUPZeoXT+nb0rnjdrxv4g25kz3nvXyS3qX3UdRkvz56EExBaMFCmZZf
T0vtlSU2kDM1H6Y9oX70Sqlbv0X3QOUXbz+vr+dqAIbSIdDKEEBEhzX3IkpaKOtNoLMIm27ayePD
eGv/IGjOKRlN0wu6MA3/pRekhlc3CRwVvHuoWwKgfz7BwJBDhMkZ0rD/Zu36F+qVdxnx2hsR69Tq
zjixw40NPa1FNaRjGhrGqwO6gMaGGlio699AH9BMgvNn9Ypjb/D/jIqdTyehrKnCaUkBa53/C2mp
58jvQ0Anj8K+ptXQjlGhWKhZoNjNVxPypXMiKmH+yhzo8mSDNmHDq5MdsQNzP7xO2jajbvnaWrcq
yqTQlbjuM2thyql57qAvJLAqVRQD3UzftW2Hw/z676+7x+/hcQc5tRywzxL8vnrLBAGBtHZAp2s9
48UD3TC3Fpj7fxbutz3uzE4naD9SwCLCotU+UmCdiyrfd/Z9VJqQBdlH0zHWoIomemyxqODivvq9
inxJb1AmYNxzmNU2NDyYwfVJXL8OT36ec/6yIGnU1pjFYTMH0bduAyo1Zd++Sm+Ob2/jQwJpbNmd
f0Tv1lddceVbUMUarlpvr3+HaJTcrlAHsPEOLT4jppBxlb4Ow11TC/rnP8WuL6YSYTNKToCxI0I/
33pSmuDIZFtv8ePDu7WbPeOm+0K86KZ5IE91IMLWrh4sJ/a4uZX1UrZjMqchLbe5/rCgBuS0j9p4
a8x3pSqML9nPXRseN4eG1Ayor8Gcv6gug7Q96Nul8uvQop5R3TdC+hVNYJD9/5OjrOqdVNZjzOfo
5cH8gEDi0IY/Fw9SDkG7F3H6ru73k9nk3galZg64Iz6tVaHq6R5I8X4Z3q/rjrh6ap1YYY56Miat
B0WeDWm+MN/Z97Ov35S76wYuYRN4AII+7F8v5GIjsNYVRaLBQv9tukEsfjvd5EGFVmdtSzfdtven
7fxIRQzMn8wr17yDO46XvMCzOIF36Ftl8OhX3S381gdUDbgEenCCtnLr59lP/C/SVt5p7+gd35Y7
+QapiB2YXNzImzfdX+RZT6eCO8KXEd2YUIJMw0jPYcew0PCU9yKgAHMMfuSIWYCK+IyT+AJ3WyVA
PkH0IyTgIkqiChkGwem1OrmM9RDynqwln++NQYoH9Qni4Gm3GcD/s9UP4wGdbj+zbRZOT/FNETrI
5KCbcdeG1bb7Vb612/xZC7qg3/c+yEJ/VFthaoft98tx//4o7sKC7hGJM8johtIdxJaCCr306EkN
km9o+fL0jcCt1w6DkyngIc+zSqAIhJc0LhLdIx7oXdwfBTq8oZW1Bce/f92cJjLHna0LtEVNM8fg
+qDwx9309lPZJHDo5G78pt2hV+j78qUJ8oOxBe3cXYVrK71FuKO60Pncdi9QVt5J2xywHcF3rTvb
v5POF5JIRnotkvFdvnwr3Ul73dP2Wu9B07gp3eWZ7NDt86rtim949B3MG+BjrIcksLzqw6zQ64hs
X/xD8+R7OUzd6JgIHHX1CjxdJe7IhlaLIZUUq6QBrfRas78s731BFvXwQQVrtPpoODXG5urkLLXj
CppCKYzJBwekFNp286a4upsG30RvwbXw4dQSd2obRgwYBtt/mf7RZ/da9SsXpSpXz+1TG9y5Dd3n
VKegFAXgq3WTO8kdXAgJbuZN7E8eNKDddPv667o3rb4xT21yh3apNZIBdnyERfa8qfrKA8Xhpoyy
bRfPO0h9HqS+3ZGxe5hof2c7yXEA7XWVTb60zIDy10Gs2C9LfyeJqhnC2eCO7mnuU6ed8WXOEwUA
bg60XR/k2wyMEmAhCkAu8FYcKpFHsQjtypHGt/H041gnIyiPQ3lLHpcdIBkPup9var8TxIprwcbJ
xPPVdKicRabcY3hjYITLje462zQY3eTh+gKv+i2U/lBPR6shOLnOd0hLW3mW8piGlDR+o2xztBqn
k2DT88J9nyk3ZDf/Y+XzZXOyD8Eo1BqllNBQafYk/aVMyc6ydw5eTdM83E9oB09MNGQPlZcWvTdo
4y5RvDyavQ4Qt2zJn0eINxd9t9UiNApXHYp8+o7WUhCnTdBZ2p0jN7dRnT2xHpKhFVHasY3FLTqQ
d4xyFb0SEGHlwvZKGYHqzbsk1KvFq7rG1bXEU+OXYhSsxtoTDxSajIURfdGXJYK8m3TIJ1mAwnX1
rrSzu7bZEBo40OemL73mtwM6rTJR/mHFCRA6QBiN8SQBcM87ARh78cJrSRgD/NYMyUYzET2Xy/0f
+9qpGT5fNcc6bfu8Q+KzOyRD6s8KJK7kTLBF1wYDCCMj0AIVHyCT5x6NheyVVEfiDXIQXtDLH8JS
7Yo7ACH52wJ31teSU3Y6WFmQyCxuxtI45Pa0aZr5denlzfUpY4cY53kgNAWVLGBMyNw77FNONk7U
LPUyq6gKq1lAB+LbM9hSsmnx+zQAs1W2HRJbkPRiJ/qlSUNjPOtAJvL0ymQcUjxeMX/jFBQgAWig
U5/2IO12ih3wDt71Aa6uFngA/mONi6IUqwWXSAksgj76nfmNRt8jUUQkGhD3KgWW0257CX3vnbVM
2yi2HF/KncEz8umjN0ACkeq6KMm/apORGyDwNsC+zTmhkjStJGUo9UEwVU5uN721rRfQcLvXZ2/l
kkBd7LcZzhPbSq/UGGLzYd2oj8WYgDMiQue9tJsWJYDkFWHYHmn6Q30ydpwDx4MEBgS8wG7Ao1My
NW8iozUAhkjHH5OxbB018UcKjnWKNpbrQ1zdAchwA62E0/dCUMMsW3WsOwyRKPva04CW1bxqcetN
VAluKZElzhUl3Zy1tkBdBi1USvzSxK6qhegk724KgaVV7zgZE+eRaEvoyl5B/ZQ1a0GjgRzA2hjR
FyFV+uruOjHEBdsyMFe6TZmhVN6m5aFbKEhlBGiotSjbhlzCv0vEOftYD45EFyxRovdbohobsLwM
W9MOFe1rlm8LC+U0M3HjdvbaRjCV7LcvTitwMzigskFHBP/oM/VUMo0aRQht+Vjih0nUYyL6fc4p
QFXbdpDqRPxLfhnyV+Fdsvb76AqHhAtkVZhQ6PkBP9it5cxdjtuqqr/libYcJtUZBHuI3RL8JJ0a
4ULlzsiz0qjSzz0EvBdFB1Cq39v9r+tbdc3b0BLIwIVIQFyUw/S5G4mpUBI2zi2lH40qCY67tX2D
BKIFIXWG1te5ccwGWqizHpOF3JXZzFs5llycDq6SH6RU+MBYXZoTa1xUlFCrj2wKBE6ajCNoPqKy
8+ckRhtN1jku7dUhyEGl8lym7cNiNQNrNxqPjODZH5W89cdifAGNRyZYTMFnGVwwCiXV0kpGhn0i
MbhlQEe5oY3cCKysriUSVtAmBKALSaVzv2zaeu4GswZgU5s8HIXixVy7u9Ce968FbmcNfTF1XQ8L
wCw/leD+kabIJSo49/r9oOtupeqHjgiOixUPYoRHqPqDH9wGSvR8WEqXKKw0j5sLQmTdQG/atrrv
e9lTOtYrlMS7P94SZ/a4k96y86muoc6CBDxxE7R4WPHtXP/FfXxmhTvmkyTDA0WBlcq51afbrP+V
kdveFLxIV1wCffGoGkJ/BjPHsxqBQEqjco2YprCjXWakezSQ2QK3W3FudKXrAHeDegQhxvn6XJ/7
tXaKsx/jJr8H8M2kOu6lFhIlmyIm4NFJ4vu2K4M5JYpLaFFuSqv8RQdKw9SsgTvT4i9zoy37dupF
rdqfwBLuGMb3QFlXY0S0oKw5dz4zNsDfneE2jp3spjDrgxx/q2j0hRC6cRLTNSsk4DW0bi5uWuK+
tGeQ129Kqm4tSm8yfXyXU/P79Ula3RBMiw0vDLSWfeZ/Th4YWux0eaZhjiTJJ0tg3NTDMzJXiSgV
J7LDHaZpVFedPCO4SqryMGTqTl4Gt06MvVJCjTQtBfvcvLzxEAz8Oyz+xS5nZm6MPRBH9uQCZjdE
fhQdwOd2ffJEVrgFbS2rguw0FjR35ej+jVqvkSY4QNZN6OBIR2McQ5+e+4ySGl00NZg3NUVqdjqM
fqa9acPD3wzktxW2eideUCdWAilDWCGWO7UegO00EJ5Sq3sb3YXgKEKkBolpzkir62m/AH1W23bv
ppNheTOdRPAuFgNcbLITK1yMAJyMXeiqxIKQgwX9Ur3VttFy30LrwIgMyK4Iot91x/49Ks6xNatN
kQ8gKMob3U1qVi80+1pl97LZAsUtYre4OjjwKXK3cq40OnKxQDWlmuoqFohCssyV3/ryjqqJJ0xH
rZ74BtrnWYMkWjO5uUSyyEJqCGMbKw/3ZPs+imhqdLZFLpYLPXaIgBnhsMU5xaDbU9nUGBHk6UmQ
5lbtx3ZSenNNJXceivS5L2TD1XuaBXVa001s12+T1oL8TSK6q1RQbkX0krp6V/+aJ4Cs4gRKgQsZ
cg97x/GWafwGCpze7ZTiNUlm6lt5Gt0A3Gq7baLFMdo7I6A3FjK/On0VeYMSJ3fLGCt+WaLrtKoz
2y3qoQmQFCk9fTKnUElAGaHLhRUo8Si5hd6YoGoAl+D1Xbk+/b/nhpv+xK7pUqVxGlbJ6FfJ4Eux
wHlXTxc0jgHcxMh7+C48nDp2j7QsstnGgxKH2rzL5ME1RFHXWloT98tvO2ykJ+cLNHettJRhxzzk
TgBZaMnwIh2x8oH8kPZQzLo+casnzYk57tAsQafqJBacKrl3+z/jTGa5j7OhcA4Lkb5OjRT8dgnE
qH7XHJb36x8vWhNu1c2ha8xyxlzFaRQ02kszWl6s3k/p639nhzu4ikzTqq6GnSg7dM3WBiK4vZXV
l//KCi9C1Ze9rOQapit66Y/2PXmeBBX81SPx91pzEeP/WNJQZjWQnijDKsRtZfTJ7pLvYxc4oglb
PelPLHHhJLALmrrksKRkG7SR9naAdxHaLWVRN/X6vv93t1woGcbajNI5DFmoy07Qdk1usXnc6wuz
OhqUMgxEfqBJ4INRvR17rD5b/ubRAcBKMnvsStu1PkwRZcXqeNhzHX8gz8HHMK0UF2UxFQB+yFuE
v64GhalahCNbHQ8Ufxj8AXhDk50JJ0dMBjYDiRh1Gtqjr6Hxr2gtNwexH5r/alMQLq36HJKfyFrb
ELNSuePMqaMoL0skhdo8SEkwDRsg8MocjbViianVs+zEFneWIR0/plIPW3bjApmWCG4A0c9zx5m6
DDn4MQFh7ntkhVqqW34fR4JDYNUBTsbAHWlSreWNJWMMxXTsjA+jPFQkEcTiq+sPwhGddbaqgJef
r3+MEgNerUgMIeOeLGg5zBS3yRK3lMMxE6z/6n0GPmt4GYDBUPLlFiWuegmSQnA2FcWSYB6WozXW
8jZuC8WPZ+hsojntVrdn3Z/7qYJIjlIJTu+1KWUlWzQMMwUO/jGeGi0jLSgxpcvPNH6e/qJHFEqq
v3+fux1MO6kK2gBuXcedX1Am0Pi91gR+sQYQZpqhrBUVHNTYSueLptXgakk0VASr8SaT69pDtjrs
uvupz0DeWruFRTwL9L4aFpTmDxCb3YxGB3XRe4ukggNxbUYRKaL1ClQk7Bg5/5a+TM1oSvAtYJrV
feSEaq/MsruhFT2FVw0xkhVA9sGUyPNStaUTqVCjQ7/Pon4sUeEEGpF6n2DfBdfPeLZIfHANmlrG
UKuBf52v65Kym5LK6tFwVtKXoerDar4r5H2yqF7bvpVoZVxE6qFrRyNmkGkU20DM82wqxgR1raad
8JKk8SbfNU7hJqk3xyq0yWM3EtEfsI12McITc5ybJnlXqg3U9QBfsPaKA1HyKgfIQKld0Orv/2I2
f9viERmDWoIRYMDQ7PIV7fpuMjZu4Szu9KipD1qy+LKo/2CtxQLkI3gcofrFxGk4nyy6GhS1BO2Z
xbQxFHpTgi0pe7SVKbCd3M2gQX1jkruajIK9sHYrQFMMtJDAhTCWgPO9UEAZYQBxJLI1NYl/IR/f
edJYKn9xhp1aYW/DkytbhpImbjeMzhjSXQXi+STdLF21ub5say5yaoUL2/LMmeU+gxVLnb+qrYsg
7gBaMo/oIpjL2sZGNw6IrxB/IM3H3aUtnCPRZTyXI6QLdm2ef0ejsuyRZPqLGgD4rfBsQ38nAhte
IHSq7XyI2BvBXOwuyBcKhbm2FgnIrnrBbys8EkCdY0vSdCRsIEGq400OWhiBn62mRIE8AXEJ8C6M
uf7cBTpogitah8qUUQcO0P7dBrzq0hECdqV243Qf/bSff6Ib3pjf0rjwssXLy73a3l93kbXYwUZP
JHpN0TILlO75V2iL1HdWXaEJmO7JGG+Scl+T42DOGy0RteeuuSPaDnFCgrwP5CXciQUi96arGiA6
hijfDq33nmexRwYRofHaOXxihl+7RLHzypIZruKlh4Lb6No/5fcovaMinqS1O+bUELeJp0Ez6qHH
bUZ/Ne8wRSf3cZECM/JF7QVr2wtlZpxKUMZjl/T5KtmkZaEQzvq75gkEcn8Oe3FOf52roTTAGGSR
gV/PgXFZ5NAy3miDeo3x3kS76+62NhCQ90HqRUGwiufX+UByKQfLGuvQLqbm0ayNx6Tsdob08RdW
UGlAy5xhMNnGcytzgl/tQAAU5hDqiZFCG5+sWchjzKaFv4BR8wXaCiKXoDLlbqh+pHI7ZQDXTE1Q
o2ih1b1vOM/UtL28cKBbs3PyrZlswXLiFtpBkq3N9WGu7SeICTOlHqiVQZP5fJhUblJ1mDGZVpP2
aBJ3NhWwWVB+Lho3luLkj9M/SLuiG/2zhx9dbdysLr0U5ZWDp0w31d7QgeixHncscWJUgnDjcmCw
hIsLTmmDH9piXnRyOy69Y8V1g7YrPAAhkNiDZkYmTTChITDSt9cn8dIj/5e0L9uNW2e6fSIBmqjh
VlKPbsd2HNs7uRGcxNFEjdT89GfRwJd0M0TzxP/GvgvgaorFYrFq1VqXtgSPXJkxsCaHrfLZocGK
bTQVFuSrQXrNx8/BkSoc3tID4zkjeJ4VE9CeuWHl+6ouWTA6mR94buH9H+0Jx3m1cCjYOAAXomHC
xf9lVb9wwpSMJ/IPh+I4yKjwHHQF9++7NqlHe8HrXGtegV29rxj9pCVUxZ8kwdhAGhlda6QWCIF/
Da3HlQf6+wTrMSjUi5M0dCHO4OBt0iY50vg+cPx8TxlGS9jr0Bz6RqUwJtvA8x8grFQrzclZVzwI
c//JILeFdmttJhVUT5LwYpl4FaH/i5li3xNOs14xW2N4VJ9otum7JkALNJ3yKGlLRBaMANlpOJIq
sNsNUWFvZVt5ZlrMeevE8mLGZ8kqzOLRHcAbhqrYInnvoq0NQaB30l4XJJ6XZ5q42LVm7vERB21D
ur33tcEcPDodIAaJ0uXHvEQtGUPwdlvY0aEA2Vh8hDrUy/XjLkH1X/4O4XQ4tJnajuF3FM9vLHSO
XURO3+Ov6bZ59o/tVjs69+Wj+yWJFHZ5dLy8LS7tCu/9tl2MhVRwouQ5qTaVHXKcRxPoh8Y86v0G
M2eVqs4pqdXAJupBIL3gpLC6YFP3y3qKK5ycpOoxhW+HbA6Asd5wLJwTH4exDazhlK6hYq2yA3Nu
V4jfTtePa2ngG9dQaQnuRmeXRvZ9+wQ0JrK9/nPrBQ60VYpgelm+K2xzP/rrO4O9EvUwBwwtlrDm
JitAw6Eh2toaCfTuhz+kmzSdd6Y/b4e0vs376p5mW9MYsXD6jVSLKi10Zb8AQidI7jm29/0knN1e
XTPGbZ7qqB8t0ye9w/iXz74jx3ppmXbLRvurYsVSz0IxFjBECCFCZOXyZA1r2a5QkQE9gF5HQLof
M21KgqXxPpMnLw+Z/tLNBwJO16DQFV9butG82oEJd9wDIhtO57Zoag8mWph38OXqzqo2VNHkkH7N
MxOCL7nIY+LYNRD908gri6DqwD/lBFo2hK0KLMh94y/fObPFl3u2c6WzWsni2ihuD96P3reDzNA+
X98tvhl/mYBIJrQOOW2FWKtfqm5EsQvOsSIrtHptg+ZTPYJXzXjLtFsP+nO16maRRXcLO+RAXw8E
i2LF1nJW6KRDmOk0Ehx/5xs4ngxziK6vS7pNZ0b4v599uryrGzDru3gwl369yaFKtYGYUbCyIg8a
F5pNXVumCptS78OkyDsvBopuwr3c5R7uj5Lkp9l8rvQ08Ipnd/5WA4T472sDQTOeWJA15WwOl2vL
QBzXmB0O2IyVREBpjqclJiPEVccsNKfiJ9geDIVNaezmjWnwoPHc468cOE7HpfRxJ0/OTfsyL/cO
lOS7LAmtyg9nevTah9JVnDXZB7WBAQSpPtwE3nm50KLKx9HycJxT0DFpYZyjBK3d27WhuCBkznJu
R3CWtXBmQh3YGefuuw7xlyLd+S8gr9wuWuwH13fPlpw4kOwCbcnLwUhALhfVrk1daH1WnNwXA/QK
Kt5w7mTigT7/84JzWI1pztVUFqd2/TYlcdCAAb/RHgftaPZpuMxv11cjO8zn5oQtapA9AfxaYZxs
glr39OCBqk1J8ikLUudGhP1hfp+2tOPAwNEHT9V9PNHImB/IHPnepkgA+VIC6XlZ9dpnFM5ypfXz
3FUwmdS7qtvnyTNIdYMRNWate+nZziD/5av9cP1jSv39zDWEm7MBteVc9rRA4QN8XMZnTOQEhnG3
opZz3ZBkYhMtMx9tKSj0oKItFtAHZhZxv9YFaON2nQPesZ4GyeRDfGRI7xYt22XE2cxTHXbFYdTj
rVGum/qRgCps1esbPR4UJ1DmRqCE9PAoxYAVermXh2I2aE800hWnRb917Sc8EZXjA7KP+15SRCsN
6kfikm0NksUzJcUJNYnAGH9xpuuEOYEJkafrX1fmrmiloQAGNRsHnHmXi9HNyofUklOcalA4podk
NG76KrmhfO67Olpr8WXsFIBgWVBBfwC1CRRwQbMtvCJG11p0ZtnFqbPmIMebVAlAk0yLc/pbnioA
hIZwLASWrvPjKWvRFPSSO0zbh7l2y6dEp2gqv603RoPpKgutCbxI9Q2btoPzz+1x2Efe8K4OwIf+
Lr9qm2pzU/JHYTF41TZttKfKj/+9sHlpRDiBdpotCfjx8CqMq63VFUHnzqGa/1Xm7mdreb9sz7KT
hLV+71l4CFFmHpL5AbXJvdoPpVYAsuSE5JhoEXO7pvEnjyN+TvmKQY3KAAC3rYxXzR9U9E6ySwel
JAzLgiSZD9pd7k3jD2h8esh8Go2GE/V3qY9euw3a4QBRaDewRIdAQHp3/ZxJTzSY1kHjCXckumA1
yQhaVDpPD7rDAtXIFsMfA7ar/dDyuHgD6Ch1cLWYl8uzsF1dxZcH0P0+t9w9OLRIjsdNZm3LeoEe
gSrdkm7dmUXhPOsYm01rghy5LZaD1e6GBZItRJFeSXfNxVscw+YQ3RAHtkjXWnE/wj8K5z/MzrAt
iQ/G9Nw2uHw6RV9HGqB4Z8lChdpDWLz8hH1KuxJtH5R03Km/T0pTu6vLdthc9wjpijxA5/HshDOK
JWHi1C5QWsitBlQZef9jmYJPAwOHznU70u05syM4hM7cIls8DNGbm696oLgLpW6NIRJOQ4prSoTR
jSQZ6jb1UNc2MWVprmE/25DJuq9LRbrxzpAgJjlg27WAEuDjP47oZTi1q4lHy8ljk/e11woSLfHs
h8DOpMeYD6vma4KyQbKe8jY3QxBrpIFtD85NM2ob1N6dSKelvW9n4ynVDIggVSbdNn5OD8ZiYVY+
btaIdTl7yfqZbMFToQdehgppvdLPY9lNgVsMKMWkZnM35vgdyTwYECxpsv1MpyysHUDu9NpZNkD/
FLuxLtObBH85sHKAo6B45Cg+PY8Y4gfh2lEoU4EiD3nRpZeC5Ln1arIWp1krHpfefkQpw3mghUWj
tknSr6nWEYVJ6b0KhDNgGnhcQbpIuHK6xGmczJqRlyxBFxkgRQn9F+OL+1K86T/Kn4Yb5V0IBN11
D5av9LdVsSmZlUahWzmsNlHts+Psfk26N81KDhN5um5JdvJB8u5jpBJNFBAqXH7TgmDem9X4pnYL
wGGnF1+6uFV9RFm6jrbxOxUAiCHE/BE1rs4YtKXAQJS5n/uXwu/udcCT/HnX+vuymgKdtsGQfbm+
NslcE+61M7vC5mX4q9roI+9Ka60JJr14Wo2svWtIrN+Uc1I9JFWSY+xlWqLJI9ohNo3/qsSwonkp
mwMgAyq1E+k7/ewXibx2HlBwrYbxMGgoBc3J/Z4YW/PH+KoHQx15TOFFslCF/ht0N9EDxhtdWL7G
mNEPKYwlOUb2ugMtMfxbbgZ86+sfWm4IiB8UAdCKEHtWWWovhY+oe4LUjo7ug9H3gfuavl23Ij0U
wCyC7gPyV5CDvHRVtjCwf3aIQ27wHYRy4ZHurhuQH/YzC8LFsQzdMFYAZqG7Z0GD5qHfg8Vkb21+
psESaZEH/qD/o0UhxlPiFvk4jSBRdn90GxT5qD181ap+b6R7QKdRuly8WzLWgQV9AJcGY6VS/pFd
yhwJ+r+vKgRVmgxkmflXBXlFBDrVQ7HLvqQqD3kvK/8Vu8/M8Dv7LKdetLaMcwYzM6JoQKC8CO2r
XRYk31DiD7bshIGtLHpBHXCDNkDUHpK7cfP0tm5UUD/ZelF0Q0MaCQ3GNoT1jtYIwhIzxq3armEO
1pwObOJN+7zYm5I5eJnVisMhy0aQAqNIBiZ4vDqF3Aplwsw2ypxiDBmKGL6e/cSA5aeyUJXJpHYI
8gRguzEeL96OSwcYAQAmsMMe5uZoewfQq153V4kJTiuMr+bwcoBYZXTZSmlbT9DH3JAXepOqGHcl
J9xABg89YgBXXNxGl06CltfQZPVMed3DBmpg347QiAzN+N+35MKOsCXMHt3K8Ud6KptfwFiDDqFR
MW5KQiLgJJjAx0IwCSwK5iZZUXias9BTQ93tMt7ysVWmvykR1tItcXwObka32xGH3NPE13Q6OPQ0
GTvCbqd8AyDOB3b9zIQQdxOPenOXwwSQK6w6wgQ48K+bkHXtOcYLsBiT00eJQxao8fYaHYDBiXfk
Jt7mW1zXQR8u+59PqvqPLCu4sCVEeZTRRytlsAUteXc6WhNYwQES9a060NOociJQV3f1ZqKfLfpD
VcJ419UWAuGFdSHiZ8lQaS1fqZYG/g+PBstN8mk86U/rFiXakN58N/Z9NN/0m2w7RMNjHtJ9G9VP
ww6axzfL1t53GzQSMk7c+gimOWWkliRrFz9QCJCV0zVWyT/PsxHpmzlYDyasuaETdGEcvdT3Omhe
nv0g3Vz3Aaknn7mAcPghurPmDfKzE53iXUc2k27uvHV73Yg0wpwZEU7+PEC/2mlghDRfkF6X2md9
fjHCxVc49Dua6to28x9ydt/NmVfbhK/GiIag/TQcja13cEKIx4d1mIb5wdgXn5rtGrk3TtSGxqdv
7NgdUjDy7awI1OmRHtlbULiFwyO0v8wtfTCgTZvul8DBl7eCIsq2ak5Mvrfir+atRl56xv0oVhEb
P15akwNZoSPe7Zc1uv71ZagVQPlw6aLMSEABLBy9NNYHl2oQU2gw0G8Fa7mNC0we98+MbpI2aGjg
OuVd6SruLVkwPjcrnDnT0RglGZbl5u62nzHsUszmyXCGV2dMVYqlkgQDa4SaNq/ec0L3y5134MaJ
RbDGwnQOOduhymZUyZbufbJlriJllfkz3qYo6iHDgFiEEJvtLI5Jw+dSWdeFuV7doLa9YfVDps/g
sf73ihSfV/htTNi9kkK5IR4B27bS5RNx2W0yfHXcMcq6NtCNYjvZKjEx6cZBKRqUGRwb4QkxwUtQ
82sqDF3lDNC+pWlBuuxgXqnqbCPIMRuyv+6gcnsoyBKIVQDQL5xaPwcVmT9iXCkxDt8OeY58bW5U
r2HubeIhQwkDzRT0aVFIEmKQns2JyfhEUmM8602zHVG2MbNHs/0vtQ/TcEjMNKAY/XWLt9bel93L
9TXK4uy5eWGNS5UtK40baCjEDmC7NapX8fqYtN3n63b46/LvZaIDzsvOqPYIh64B91ECZC1Gv6yv
tk5urLzfd+Wj6b22xj3Ny83Yq2gm5Ev7Y1I4egnQwgCAADWFeQkWgWLtze6B8SudVrE22bFDK+L3
2gS/TKxSW40SW7jk3a53/KhZxofea9LQctpAg8bA9W8pi8vn9gSXWTMtxlAY90swGWX258H7ed2A
6ssJTqFPg2/E3EDzhQxp2NSPNlEEYZU/8Lh5diO2OUY0xhZ+Vw2QJ6Oggx1wy+n3IN6zCgpdpV8W
MF7XlyXdJwMjJjjKOtRChX1aUN3UTAsg5OZ+RhaThMW0L6ygb16v25F+PhQIUQ7Gy+gvFsO41Yt4
5RC2nLnfl3gswtiIb+dZRdkp9QML7wlO4sZnki+/IWkp8aqew9XmJ2fYa+TxA+sAvYRue9BcgOz2
5d/P0qFGSQx4owlUUyUBcgW4Un1U0Q7IGtyYjPpjh/vKmS/E+lJozoTehmbAVLwtCzBNYnj/F8pw
u8k1AZtp7ZB23ldMV/VBxe5JAVS3OZ9KbGaC6djr65bFfRPBGFVlk6OuhXVb2twuxcQ7ZKgVkgPK
+WsReCohILkVZJ8QMAMNn6gDpEFTWCMrVg1kMGu+93gS2tO9XShyT6kzglruf2aEYFEmztSDVgmN
IzAmQuC4mDEPRFW4RZUVIWK4s71UaY3FWJBJjTLNeRgyCI0rufKkYQParvBIkP2ib3TpKjgH8boi
MkAaJ/Zv8sX3QquE0ndblGhBDFO363zmHWqzjTSjU61SeuBwnj3gYiHKJuZXxVIWcdICqDae/O+W
KjxxtxKvSOQB6P1iQs0CzPlybXkKnIdVAipG6bLp3P6QkT6c2Lgtmy8m29X/TkzG+4h/7AlXsj+D
E8bVYM+1QMigQaYJzUSnebl+mGRB99wK/6Znh7tumFFB4RQXvzNjh/zblfl3Tt8fR7/Z58W/ty4B
j8Q4O7TR+RymEBIxNeQvOf4/dfaqg1sgmUNrNpQvF9mrGCU8ztaINBvd8stFNWAx6KmOyNiSemvr
e62OOjPsvGm3OlW0UBph9DwCxdH2+seUxYxzu8JhbqCIoQGTiQHG8pM/7vqSbX0Q8aFzd92OzNHP
7QjHjNDCMOuWR360ZR+n/fW/LgsW539diK+aP1X9yL+eyWiQa696om+8wlDc9lIruOUxMAiZN0N8
XU4NyduZaDisfrObMMHqlLYa7iZ17zMr4iHywYSsryCCJ8azA4mS3gQyneqbenlj1tP17ya1BSlw
hB6QdWBS9tLrNIyM2QuacidAs0hgEZC2W0WmR2aX5DskoGDzbwq2u25U9hlBXM0DLu5oQ5zvSKrY
gJuhTW/Yb+gfhRSSvR+6pGw8srguqs8TgcuVxVhu2XhAJs628Wkk+qekJ5/mxf9Aom7bmDAGc5YL
DIqwWWNZjotZtOgZLSD/fHXtU5VE4I+Lio+8Pc4tCQuaRuBgNBP5A/zukKYBFIA/sC0Y9wE4DkTW
8O/LL5ZM1jw0PQy0eslx4NA9jvx/57mCtsGZEeFGcqimD/oA5GHDNnGxqZOjW+3WUVFIkHoYrlRQ
gpgY2xefhtZoA2anT7wZtNHbT3lZhSlu8+vfSxY5CUYc8MTmPUkixJxirWOIABGA7tINuD79OPTt
h8LcXLciEUk1Ucz6Y0Y4ovrCbOZaGXoiXQMBnXGdwm41vhpLrbNgjTHeq5UlAAoOSzdzPHjh0LtN
WNvA7ut9fARAqQktd6l2uT1pGOVy/CBBhSAarRXM6/MI1pTFWr9c/9WyDTj70X+R1hpNg6ILvs00
nox2Z60bw1Hcy7LcBlSMmDPRkbxhvOXSXfsxz5Oxw5MocW6G4Ql0qHcmGwN/5PoUb5PVKTZCuiTI
dQEqg2IRbuhLe62e1KAKBwCx9Ps8Gnui31iACAd+lxNFgJTdleAA/W1KWFrX2fmcgyn1xDbu5t/1
ceBPYE6D/DWmgjADermOlU6Dgcl35IR6ErDSDVNIafiT4o0gPRxnVvjFc5ajdRZQQ9SGFWZWkVc0
R7LQ0B9eV2d4/ICrwQ0cfC4YFMcumGkYzcKlLfvslbgP6LUpe2DSxYCSAI0jkM4BBnu5GIcO7UJ7
pIAkf1qgeO1C5NXxH5TpM99XMV2HGOhvO8JlYvus0MwVuVg5WBvSZKGttWGrgax99sJ0gYQsdDrm
VPEBZZgR1OQdoKPB/IA7WbhZliwhbJmQPC2kCVN6N0F9JmnCeZz2TpVBJu2HmbghpBtUrij1c7xL
MBuHF6v7F0K1NvPZmpAI0DwP2/iXj7H1DzjHmQV+qM/cECO8dpcyPO7m+AmcrbEBEtrh+boNaSAC
lxqQ1y4m/ETwdZo5zuTkeMJ51U6HgqQWWMbGZ9t8CWeVjKQsX0Nn/LctYasYkBxLpsFW0XigvpuC
2b6Lk51rY6yPqHjXpdsDOD4KqaBHwDTf5cdLHTBxJgtSKC/R9UAvq/u6poopfkPm8/jTePMA7IiY
JxhxZ6eb+i4Hhog8+EAoQXsWKgzb2XvVzE1fP9uPuR3q9CXuNvkSEAb0H1xzjhoQwRdmtb2+l7Lv
C8IpHAYTBSpLfDAPWr8uM8X4zKhjKrZ8MMc6WnyUasqHCcjI68ZkNwokhizMMFkcvywsvY7Bjg7p
b7j/odZBxOffgvFCcQCknxcH2wVNAgSFxNfrYvhNPIPE8jT02jHPMbxd0k3T6UExYvzIQ+JglQBk
Em1WGJY5D6YgTLCJ4Tuiq3PpPL1T9EYLjOFJn6rHCns2zcXh+veTbtaZCSFcFgMEhrQYdSjdCyGz
/Ihh+NzqoO0yhLNrKTZLZUw4eaUHwhqNoIJn0W0xNScwTlpdtk3s+QTqXIUxWUg5/3hC2NKG2WB5
zBHn4AkjdI0cMOzSqdy48SdGMdVqKtNMqTOiw4fG1DuVIneks0hZ1n4HHC5Dy5qhzhFUS1kPIdNK
5JJ6amovlVN1eUC9sqoCfTAwK5QbrI/qpTa/22XvtkEGZa4GTAjp8AMkg+y+XIosBzvAkm2bFXxB
ddxNb4nflWj2s1j/ks5uFvPZ+vh+oIYX43CPXXarFXRWpIrytYFUCIQhIJQTUx5MPhTF0PAYQ1Ef
MoKk30+GqpInNWJDOAQ4V8yAeoI3xsma6AvKeScthrbkijHaNtDt1+suLz1VGMHkJXq8bt4Bhue7
pNEKLw7MpZlTnN1k7rps6pmolH5k+Q7iPadX8ZGP+IIv5N46dJ6BRxpGKYYpisvNSo69oTi+0rWA
LsaFICtaG75wotKZgRnURfhbs8APhy/Xv5R0O1wdn8oDOZcv4pbAO1xkDLzNJ+I/FfknN+2CPlXc
/NIVnNkQArhua7VdZXgxs6mE6nddaUGbeSy6vhIZahQtJpRoAErHvK9YGlx7DermfFqvWbeA9f7n
3S4BV59b9x3oaIrPZA9Gz1AfdirstizmcbEngosD5U8R8TcvS7o4FJNsNCuXDUsGFlK3Wg/auNY3
2qSfTALOxOurle3buU3+72cebgx6lbMekOq2mrar3tyWKF2zblZ8VPnSQOYH3kfTwFCZYCZjrJsm
IIpT24piL4/a3I5Mvbr3Bz0oOwWllRSXAqEJTK8huQANA/85Z6uq9Gm0mwQw3NXH8OGn1IraY1dt
HO04OLv+v73/Ae9HJdmC33Assy98RXeukoT2KBq09T1Gm1ESJRstrxV7JfuImF0AmBIjJMiXBCtN
ZlWkHDXsFQHPE0geWAkexptRL09NrVKt5n9MfBwBbI7xK9Bp8GbJ5Ses1wxPyRVg8zgfI9QU+skN
hn/nLoa7nxkRshbNcWJUW0ykS/Uc5mMXgJtjhe5OHHuRNTz8u6uDgIa3Fgg/2IIP1gsG3CH4wJPN
jg9Pz1kXjLNiblL+2f4YETwvr/1iAj8+ZEXB5Jqv8S4bSUT0THGeVGaE6ohv0brH4AE4Y4dgTncg
JaoUOZHKgnApjeW6sKTjJSWSh81IkLyyXabiHLClXvb7c4mFqyUhc2K1+FweYeE4sKBbFTAF6To4
VzWOp24i+lz6MZliUscuPzQ5uHz973legNZXlfdLrTig9AAZHAeHC/thVG3vWxrWQfRfVXebgJ8E
DzhFjq8yImxJk1HoclEPY+R8pprclsv/x/S/LBnx/qxEHNwumowL/fIdMY7tK41vDED5FN4rteFa
kKPC2IeJNPFyT/LYxrVdArNfpi/W8KuydlN6am3FzqusCBHMWLwsTacUQdm4raIuN5BO34+jIqrI
rYCHBHPuKPGJQ5DdiBesmWMcANMsezM9Fr2/tejOr1+vRy++uX/FY+AM/mdH8OPEyyAR0hT0hDES
qFOGesPwRIFQkpsHmfWdgm9VmXCp1ibk2PWATndflKiFfwPEYfgEyfTCThReLcWK8yEjcKzwvEf0
hr6ElCHBtwCj9/3KB8osM9DYgfbhOxeYHjD7rVm/tKDCbi17c/2zys6Uj76Y+w7gQD/40hXttcIr
3Qd0uG64EkTb3brZ83UT0oIfam4AomO+FDIA/DecZSNOoRvMz9H1a+wY8sk63dnZ8skd2aYEJn25
G0gSABSJB1mlOGiShy1AubhgOWsomtzCbTTVukWHBMFvrb+Ci2tqAwLNCx3wkejX9UVKXAXwJQO1
Mk4oAU7MyzWuqZEu89zSUz6RPUp/9tBuabGvVBU5uR2sBERNGMUQEc3tqjV5a3T05Nna02yz13Fy
D9WSHGs8RxWeKfENrOmPLf5bzvYt0eu2LKqentz+SLINVpWOihglSekuTAgbZLYFWWoXyxlbXIBl
1o+BaeX3HS0eihkQ41ZFUy65cAE85JSKvO8I7MjlmkrLalltwxf19GV1h8BTtTUlcerCgLAi6lFm
zT3yxhXK5cOmNZddUh68e4A5t07HdrZKvVa+IpSWwWeCfoEoJNp0PTGoyROVxHnTTHKPiacvH3Bu
4D088FxyLWrhvpr91dVmjFgj2wqrn01/k/j7pFGcVek6wFuHMSPM/QA/dLkzM9PjVtMR4Ku53I8e
2aYqxRiVBf7vZ/686okftxDOOnlAqqF308cqOiTpiTlbgxDpUJu3SqCR6ckxH1rAd2j3E83UDxxL
DrOG2AVaUHDjy2WQHLrZCcV9Ubo3zffBP6hGCmXf6dyAsApnahYbCon0hAmi2AqmQpFay44I+lqY
KkCHixMCXC5A7/TRRpsYC9BHztuRhOvi76npBu6SAUL4YCz6IzHT/b978blZ4WTOS0+nCuj7Uxrf
6uxNs1H/hlxIomozye47vBv/rE+4U2eUoHLHxPpyrvkYVyYUR3uQSI0ku6fkji7G3ZL536rJdtBM
j0vF61926Z2bF9LkxBgH22xgvovvVvplnKZgDYal2SykDlmssCa7kMBhAKZpjGWjsSYc22xkKW0s
WLMhjLCywLQjjR4roprjktqBrAQsQKj1L8UQvJSN1Paxe8BYrMMRY44VPUKt8LqPyA4w7m8TEJ73
Qo2wdRroD7tkxTUOE/H0gJUoW9UqE8L20NRlbsIzBVBb4P4p3BcXVXevUt0L8g/2eyki30rh+lqi
e7haAZsF9KWcwrXd+h8KRpx7ihPMYXPEs9wARAiyanrqvScv8SKEo6lRES5IAxKvCAI3C7JvS0iu
jEXrYq3HJ7M0rYrKFs0QLSeNYu9luQhuN7xeXZxQlOouw9LSV2ZtQPXvxAwnwubH+n1rHLtyjEzV
HJBsQXgtoYfj6gDtvHcpz26iUpsqt+wNevKbuoswCA8d4rpYFHFW5mkAyBqwA0qMv2BJ2mqSMYsx
s5tndA6s+OtqZhH1wRV5/dDIPI3zZIE6kYNIRFBaM/agMaEWPBp4n10ByQErzFzFO1O6GJSG37sR
PM2+3B1q1F2fmCZOJtKQ8Znp4JdQhDKZA4A44H8mRJaSxaJO2pvYldI4Nl2+x5izk+wM3Q39QlXL
lHkAqM2QVMHf8OgTl2NlRbuSsTyxNtni4cXLztd3RWoBdVLsvQlcmEjNQU0Nb+YUuQgnQteaJag+
AK4zrTMLQoGhbMaZWO/PY/bKivJYDb90+pS4VHFxSy/Uc0PC+U8TNzPtCksB2DFOjkseWQ/kCXXm
ZdzaSwRmn+ufTuZr5/aEOy0fLH/qeBrHPx3HcXRgG1W8fGSHBmNimGowQdznijm1VwzLgClxejJj
a6d1TlCwdLv23+JaxScmtQSxMqD9cT5t8YnflnXnDgZCtKU/1+29j6pCBjoQv1Sx/Mg+GyZhMQf7
LhYuQtZSv49twwbdAd6LLLMOcIZCea3J3PrciHBwEAWKJu8R1BKHoGpwZL1KQUW6DAsaLfgPLx6R
FSK3h3gcRliYIFPQoyfJyJuSDU1lRLg3rcTQHLPEt7KzMvKHX/yA+tMU/bsjg2r291KElHeyx6Rg
4KE8NVVSR3T03HD2oIYNKWEVuoR/d6E+Z9q4ANDTx8wRii6X8bld7CodPMTn8T/nF32sMHC01/KA
dS+qZpMsTGOkmxiA74AMSSyBUD32tWrNy5PfrU60Vt30kyWNF6Sprj0sVfU6OoOpiAjSMwQoJuRU
uHCb2HqC2i94oGhR4iqN0fqcwVQKQalqjJzp7fqWySxB58bEptkoVIjP+UxLtbauQG1kkBNrKmhj
PYB4GjywCjpDmQMC2oVSPQbvgPgV9mueumb0k6qEfCoIsr533gdc7/zvc/tnKU5TjZrXlViH7t4M
9Qmw62RU4CxkLnduQjhDmNOaq4aUMJG+zNNN8VpPN8DohoP1htZAqCQG5p9EdHFM/wIwCeEb0NsL
9x1YaZfK8toSZ3YJVscOhg9g+5AN8lIpkDHIRIRCi8mgoJd0WFHRxsFQtJvK+S/7ChJ9z61DNcWO
9GIF8IdDcDBTgDBxuUnlisyzKWvYi9k9K9OHGi2CRIeeee5owUy/J9WvKdsa0FH/dy8/Nyx8ym4E
NVnJYJil3U5bl2DJxm1cPlAVMFjm5qCq5dOJoJH9ix6pzwg0Dny4uTbs3PoYD7uPtDy5Wt5vE4Kn
Q9hjnRnmqTDHiY+VhctwHJNf17+XahmCqzutlSezDscAGRIIa2h26/67iB3SxLNlCHeFQ9PY7zyY
wJfCnAS+lP3vesDcBEfHoFJuYUMu3c0ieephprHECH2ybvEMM8LOcn+RxUg217+XLDRwHnccJdTj
QT59aQmScY1RjbDkzf2EmQxjxEOOAFHsd7MOWvekvx1ip92vbW98W0dT1diX7tcf+yIcqKGZkxMX
ocLRv2G/4uLpY/vFmXZxfBE0xLPbJxrlfUwcIa8JPXBn12toq0YDZLcRIFO/jQjnVPMmXMGuV56y
ZNolyRxN40PmmfdKfinpBzszJKT44CLXnaUkiETVhk+gofLiqui+ZIkDeJ+A/+YCvoaIq6cF5JVa
EoM1MNWDrrtlUFaudC3YKK4+WQEOdwRvh0LT6O+SWLX6LtOs97VoJjSLgvTR+wIxb+WNJFvRuSXh
Eie9wypvtHEDmkmUVk9x+8um47ZnYOIfVa8wvtfi9QcRDQ4dwfgZMIeXZ2oC4ttGgMWyfoFqfMWo
xY0V3XtDuMQB/eaUipRLppmEGfY/9oTFjWU2ZkYOl7DW4eSODvikuzr0Kidw+nSzYHwAiOJ5N/lv
BSu26WQe+4H855tz2BYqOnDph+aD9MgAQcFJhLXr8ThB6CWtToN+nFJrO7A4dKubnjzGk324Hrsk
tpCy83kllNT+Bl1mZF48TK6CUavxnbt20SGVkpRloE0YyHJZWUN6o6aKgGlIrQISz9MA0KYS4QCS
0u0zK+myE4Zbwvi5JtvSCWY/aM078NRsfCu7N/Jbqo3gNv02T6goGy9GPWx68FxUw/b6J5CEHQvt
OVSUwOEMqhwh7DiTrw1khC6n6ffbaktYGjjaLmtVXIZyO7yahCsCd5+Q/1SEpHplQid5jvN2i6kb
Ftjg7d9gHmvaY8ytVUQG7rLCEULtGrwaeCChIifmd5rGJsQGSE0vAybV1yKuomEmpsKKJJZeWBG+
HpiHMhfsNNnJwuRz1W3TbFs5VOGlUiNgIuGIMkw9ik2cqXFZanfQGe27auea92UDvtlMEQOk+3Nm
hDvt+SOirPC890Y0UTAbmn+JrTfoulv/XolBsR9AP7z2UY4Rq8sQ0Vkbw8VKRtM6FvrmbV1CrysU
xcX318Ffe39mRggh2UIWc42hIp0UaVgYx8K5y2xt15AlnHr7EUz3kPd7MKqnRQfTpRP6bI7ilkW2
+QmKZUG38Wfwfb0uS+B6+87a4yyftIId6ikHNv6OHICe3QyNtonZrafK3GTRAUBSjPCBlhHYSyGf
Gs0JGp8GxDZpHXTaTXsovo5vzQdQZDj1v62IJcuyNpOxt2EFKShyu7Ao8Mbq7fB6cJGuBXUKAC8x
CqOLZd65NNBl5lYqK4zR4FmhzHEf9y+2++UDhlwdKGrUiAG/4N595r3G7EJeeEALkABOfU+95GfX
Z2a0xqW2I2Anj7wG18h1m7JjiSvqt03hxKypNlE2YHG4MkKnfJ2NY6bivZedSkzTY4QKdUuCUZ/L
dZF+nlCIB28amj9BX96CI6h2d8n2+kreieXEA4N5JdwAqMOhUCosxcj/H2lXthw3rmS/iBEkwfWV
W20qSZQs2dILwyt3gvv29XOoe6ddBWMK0Z4XdUQ7opIJJBKJXM4pajUuIabxtd14J+2BtVB50aF+
pO60q8Bt65iOsmFMOmWQBLn/9vK5dcnxZfT1ffwIGHPVmQ7mrnJxetz8kHuvoBl0s11xGH8KvpXj
1y8/lSkbjgvYm1ITgHxphVio+5aQ3W0BvCYxcimBOYDSPHaFGmExiJHvUI8LjLl3RvlToTb+XBL0
sRxbPdRGzzSpU4kG3HkAR5fiP6bGL0w5mvK40gYoqIbmFzN1htXp3tF+mb9YD+PX6Ev/db4HUHYS
IuV3W3PelYmUyMfUO0q/bPY61tpRzgpAk5lNjHn0oqq9BEi7gmPDI8bEjyMbhqsMgygsDYIRVQ0u
7BZYRlKgZ+8gn/EBObSvByd3tC51gDDpoCBYLR7wFp+0aY8apJGPASY84yTxFmHRg+elLj+IOWR2
OYOUNMZEswnAxRZzD7PizqrpahFyT7PgMuerv0FX4KR9DOcyRzpJSjkZKphXt7h1lHsrQPvy6Eti
OflwJufq26wCtHsMQNEazGflSV6CWNlIIopR1KLF1fziW5hz32SLFFMDO24Ynrl+nyQgJdI9NZwa
UGe3jYs364KpR2CFo+ILlGYWG6QgqM/qE6bsIzmsMgszO72TK2epOUaLGURx6kS9Z9qf6tSf6/2y
IRtOoyATyw29Lz+CideMOkU1QMFIOV7w02mE13JXgFE6KXXiT/0ve/aU98xZMPDwqfskmv3jXRiX
whk7S9D/opUbOdASl97Gj6gbbtcK3Nfmnf5w5cief9Ci2uh7vjYvO22XZl6hIUD7Efiq6nEDXi6/
yeRuHL+itcO/va+8GwpzKOg1NbfsCAuKrq91ZVc6thWVqCZFZRJdnylF3kfUmcDLoILrCGzrW9IW
zwImqouzOpLQggcUwHx0q+SpUUx3q+ZFae3aI4Y44KXxSHy6rR9vwAek5wCbwXFVkNhkHi4lyTOz
TDDuOtd20KyFuxZB1P6YQPF3l2f22V5flGo9ZoJQmYc1Df4WNJ8ZW5yGasj1RipyUpNiAgmSrX7P
1BmFROrreupM9FQlsdcmGnq5FqePgfy/ro6Rdnu8sQSZCO7uXnwEY01zVKVZpwNAQDY/o+POnQBT
gJHPQyaivuaZLUwIbWroFFWwx9fakrnUrUGNc2jrWX2wft1460Y3/W7hLAreB7x7DiUFjIJsaLsg
cruWpcwGMDhXA0+dVP9J63ZyEykzBdfc9sHsOTRxh2LqCEkMzKFdC+nyaS1xp8BsdF+dw6TxyVea
3A2WM4iKwTwvfimK8StogEOdtoaoyaWvyl3xXKNrVOS+t++9pQ9z+jSarHk+QQggFt+HyalL8Ghk
q6NmLqZiRaju3NWzUBUG9BLwNz8Ox0UQZGbUyqwY0iJTPizaVn525jCeFSB0jE7UCcyc55nBLm9u
01o46uxryLTSbOsRgtOcSOpWTXS2i+JX1Eaiy5+3VaDIBtkdqqoAl2KsYjHi2M5l4I30pN3ryuiV
5WkFMjFgvJNTsdzFTeWkxr1qvwJAuJ2CQjb23egm66dYEfUs8Y4B+LRQ18UX4UZmHMxMJ7kF+hUw
z0idHyyzz/w07hTBYeMdbBwydNCCJhtTF4wHqehKlnrWwEM8RrukkPwqRbt+0nk2KKD66tg1Y5iZ
teCi520ohn1UID4grsCf69MHKBwMf6AIcpeMlgu0B7POPeFVy1vASyHbv18YqaJQTZnQQ3+3tmG9
vmrJKjh0H6DR7KG7lMBsUbRu+LQUi5fYD9QYvAiD+npJjzJAJSpzdcp4e1aX4IBNyocsP0uIWMEU
kjX5ri77CSNumoNXPggJUrRxmvfZ5MfFGmhk1wEJW2n3vRqYqWhenmfkl1/NbHm+tBKGp7ctB1kR
9ePZcqLiPS3cPhe5Pv4+A1YczKJoZf+Dkhx4yTm1cUkCCQD9SmATRkqxUILbMQB3o9Esj/IMogAM
NFxv9Ar8hDGPPvgILTSap66UC4q0XD0uJDAbLXXKOs89lowqaFSdDNdK7mglak/iSwHLJzIx20OP
0WOItaIcOpwKcza9EaWfLYc1L7vbq8Xz3aAB+EcKo0uZRk0C8AFgHa1nNdI9e/qJot8IOnVV9So5
/vcAvMRGPwxQgfGmxJzO9ebQaZm10gZWSFrdI59Xzvl5AMomOvViwXHkLh/aqpC+BqUbStzXktI2
yqsuAoTyBkW5IGKwpxcxuef2vX+c+QspjD5QdaXmhuyaDLVfDEtojVsV9bh2ovc+zzVvKUYZBJio
2WvbOb7wX6aRt70ZYaMKEAVXaHtodFcvvmBUo9ZyXxl9ZEhvmwbXM1xI3EznQmJambGUpDhIHR29
SFWDxW5ixxrjPe2Tz20kKrVwTVFHZxmaJ9F78ceO0bxs8g02Oa9aG9PLrb6fje5QVXntNEWcehPs
aVfMmeixwjWVC8HMJiZAwpzTCve8sY2YD2dV+4lBq7+xR/CjgiKI8LjT0DQXrRHQciOb7NARmiOL
0hnhX2wZkMNQw4X3M9gRmDhKOsyKwWegAOoMJDvMn+1xxa1Cd3YuYovmFSJBWboNOSCtus03XxuI
VkVj10vwg1adOomy7oFXaeOlNaIiXjgJ+E/O8rF0QERX7EzDN0Xo/JzDh05RtHBDU7yg2eRbEhNJ
0QsQdWcS0u8krr80SQNM+8l0o5gKghSuMCRbMYGFpLVsbefz4jSYQzsXuQTIl0leKm9ui9GlfUk8
C8BpPgJSEXATVx4oVDCVtu0nG/CluaVP+tQDAmEmGHAdlWO5dK68Vr6aJt9vmw3nAKDT2gCoHkFQ
bbEZ5bKx1FrG4UO5HNMDcTEjrYTheE+ro0zw0hKJYpxKt9AskQCdc6dEyACkg6PMmdMqonkVXmIW
lglfskHqAnmWOdNTnNYLyguYrTWeUgcI4l7+KT/ITvRA72p3DPSj5NKDJHgycFzmlVTGSSMsyKRS
3iIpcP+Yzk9zl3u3t2o7U8yFA8YeFE02mLuNfebaDKViGcvBxJxmO42An5GtAFP5b7dlcK4aXGmY
DtZsvLPANX4tI5niyqx1TE5qTTI7QAE5yXHur9QnneLTtHwDdFQv/botlGcY6AwBUTbIqzH7zziT
ZSoySomFOBRzWXn7XiCPL4n2h3PFoLiFCTRkaTAwwTbjlkZrZj0eUHd93Lm5rQZy/KQfE7BZSi9C
9FueMaDjF84CyEcgBWSWsVwGQ5JXCKPVawlSoPSdZJEzZaWLhr6/WDxMAaFjfsNh/QPlra5bGfAi
0CujxIkjSd6hCat063ZZBAbI1epCFPNYk9YCb5waBzhFU4Dcv0/T02I9tMiTNLXoYuYZOwZP4GyR
1ULxgsnmDWM9FOUEtez4aTTQ6QkSm9sLx8tT4ura0D4tpH8wEH9t61k+JeZEcIdgitiJ7QYx74J+
msXNC8lJu3WXlj90JL9t+S9mYjesRTzlNXB/I6y7lkwkI5/iDMPDNXG6t7Fx8aS/rRzvCiEABbLg
MODa/0hKmlOSIaMGXKyl+FQMs0MpPaaZ7aeiMjjv8F5KYrztmKTLkBmAnYn7tnaV1KidLAITi6UX
ssD+RKIYB0hWK5spBQ5Jk/yqy19j+25px79ZNzhyHF0k5w3m4LZGaRfUhDaylrkUhCVokK1oHKSD
4Lrg64Kmse1FjIlf1r6buljbGrpMsz/SfYHgRZCY5pvAbwmMKhap406Dpd1Zi/sNPUPR6W+mW9CR
9FuEem3H0To0Q7zBJ0XqW7LRrH5dRZeeaJ0YnwMolSoBliGwA+qDFui2b+9v7zjPqQGgbgMp3wjx
WEdj1EtiLynQPsAq0YK2KGrOeXSYrPDHbTk8h3Yph9mOluRDlleQM4JIAPiqUlbu/r0EgGIjwWIj
Owq3dr0bVqTb1JyBnNUqHvphFvJ6+/c/5pbZAORSABPA2fUkgVV3g1UonI50vupT6qJAF+/N9XlK
f63VIUP5vVz9aazd+nMPjObVbYr3pbSd7JjFB3CdJ5hTFSjOsxEAT2NsFPEe2rwYxZdF6tvOwneZ
FhBppZ9zLCZ75W0fqlkooAFkBHct4+amhszmaNq4+6oFVVcFfcWC88orOCPy+i2CUSOK1dKmUoy5
4TLbx+p5ySbXmD106j9EGbrPSSQ7Cpoe5+ZT31pO85xTT1/MHVVyjyRPenpqa1FfCy9q2npaYFbo
AsBj69qmFlKP+Tjgm2KTnlXjOVl+KFlzUity3xLtAMIWUZv6puUfRob2lu3ds82aMQtdyKs6AtAR
eBH0UVGaoDZ/DFtGujwZ5cttg+b1n2lbMzxOC0p46MK/1q6OVkprFehZ1tk4Vnfy3joTrw/007hX
PT3M3dI3ntNz/7B+A0yhpzm1C5JwtPX0ruaVgbmTHUM0o86rv19+FFt/n6VSMeIcHxWpOERatkfY
7Y62tk9la5cvndcDhFIbzvOiuVaahlU3P1q99RmdvsHt9RF+CuOzUBnpo07DFSI9lHsJbKblMQqU
z9EeuJN32W44pM+3JW6by24+dh0DmZhqB1oyI1CL8lqdtztrwDRrMjnq/HmsARv+dFsMz6ovxTD3
VglLV6UESzyP4GR0U+rjEs738E+9QBKvKq2huAFoaeTtECdtvusid6C02kgyEzXModGebb39Ycf9
SSv03lnTT5bm5blfoa0hak1PaQ3B3cZzjHja4yGCF52CW+FaeDdIpdoA4/cuJ7toNd2mT4KZirrS
eScWrdloZUAjJFKUzGrGZCE6qP/QLJqPjpE1EroxKwzTYkSiHrXvSScJSlVcgajXArgbloLJs2u1
0HLQ97OBNU0O1kEHSa7bhpUojcBduwshzNop6hQDqFlD1yBqNSNgCBv7XbUEJ4x3q2DU8B9NGOtY
kxEN2Iae3gWOYOs/oBnYo3T504wfHerOzOvtpxe/8EonP5FdVqNDTfP6O/lnF1aP60n5QoLsoLl4
LT4CDWGnzC99erRErSdk25Bb38LcbLbc4rFj41vsxItPyY/E1b/oYACfUQkv/OhI7pQAF1sVTHdJ
f5p36CnKH7VT+Tb79CH6Xj7093mQO/OLjWYD77Yv4EY1lwu1OYuLEzomqxwlMawJ7s0HKiz8gR8D
1c5fUrdE0vtYv9m9Y8Gg3eWQHmbpfvoB5u7elfem4FEgMmzmPjLVRU3XzbBLpKiK19TLDomAl4fn
YX9ri3v2WltJrvsELFQwa284G0F7FiznbYtGDe7691O9oLIuYatl34/d21t1e3kwL3D925UWTVTf
dgpR5Xfqra7s1YL33+1Tr7O9S7aURwjw8PmGcZLL42TsFUtQQhSt0PbvF/YmGeswFVs7sjQecUad
ThGxRojW6Q+vEiWo4GzrVDgjAS4o2BN+5EDvQX7j9o7wCt8AXP9fBwZfda2MgmsvHi2I8iJ6r7q/
0Gj7lnn5vep/ik/TS9o4P4HRqAb5o3pa8Jre5V/Gl2KvCCxDtKaMg8nkSNNytITcrdaZgs55SUTB
+Wa3/7cLQ/BwreiqyHHbDLgONPRbb9zsymu/QwXzQZoc86Ha3V5XkRkyjmACmxppC1zc1V0wfx4E
9Qxu9eZi19jkAzGSro03Zfofy73kzs/5rkAmanFUt37G4y7dt/X9RM+LKFTg5uYvJTPuQU1auigN
FKNO7dn4c5eNTrxX37pDc5h29j1G2SYQxgnsdFuvG7v30Up+cea0McFoaAQzXYGNbDk0DTrdGb1q
+UWs52QQGItIGhOfNOYsSQB8Tu9aD1ObX8Z9fohdxU38/5eRsN0OcyJpc6pujkTymqQOclL4jSG4
L7i6gD0EM0Ao9GGM4truC3OwayTeoAuu7uSIbjLiJ7Nbfl5OItg0vlleyGKMo02qxIgzrJssoRNl
Vh17VZ15NnejjXaZdgFJyheFOklRhulgohG62BkgE7aMcnT6XNQAzvUpF1/D3DbWrCb9YuEqMNMx
c9fZfNJqIuy23n7lD8u8kMLYiqktUyRvlhmdC28NzL0ckDvrDuFGGoyBaKCdezNcSGPuHmshs4Fs
MW7/1Ckx83EwJ682/yaovRDCXD90yhV7lrczXin+0rwspSSwfNHWMLfOoOl9U9qQYFfv5XSisqjj
gv9su9CBuVAwhZTo0wAJEnnNBs2PssOSDSCx9tFLkk5HJRk9CsoHCxnD26dadOCYi4YWRiZ3m0GU
v9Jjuat95SS9aMj8HG7L+T9O20eP49Zey/rENp3b2Y4HdKOqOfB/q0E3wJ8+5EPq1nNZKZ4l00XH
gy5fJgfkz1OYKRYIhZvVXEE1Q0m9H1SlSndRVRqYhu1TXId2RURQapvCf56Q39/JnJBkRJUXCRN4
oCjQZsTjbe34sfo4T4IV4YbGeE1ujCUYF/ojE6ysqkG2eaI2j1xM2DjREkRT443ST8HScw/9hSTG
0cljSqx4idGt3RVuZmBsxj5n0qf5qcck44sGggoDHg1kW0R5vi2aqyNItnUNT3WApTJ2rXd2IVVk
I1hXSyfNiOKMlu0bETlin0XxOnfnLoQxpkxWmY7DjKmVJF3flykmB7Oat/JaIrvNiFGpBfxmgbW0
ooQw9wyBLxfctihjYwL/+tIC+2mrJyXahPvom43saDo9LOpdPAVt/JChmwhNKbeXlavphcDtgy7i
i0JXpCgZIXDpph3QjtGvdD8DDSdRUEXSdS9Z/+adYmHMAs0+mLNi93FtwPyB1h4c3l8ZqY6L0r0a
CuaBbqvFvS7Aq0o0YBxvoHzXatEUxHrW3GV3gQlOvXkHzqtMc2IRjiG3EotmjW3DMGkPku9rORP6
BReTQpsKiAYrJhfV7zTdLVLhKO0jBlMd2qCVVtST+jEnx3oWUM/APjD4ihIco146JHQEYco2wTff
LXvjmOymc/w+PZmTM4RlaBxwC39TJWc91fsqXAKK9O/w3AxO+4LU+070muK65MsPYtahnzIrj7cP
WlwzsP3cN126a09ZkL9oQf5A3rJwFV51m/+8tQrMZZoUC5miCEJl6J89fou81pd2q6vcfS8fRQ8b
nkVdasj4HxNIN2YrfSx5FfzEcJlTCWKDD4LAW/owh3/tND1NJ4hAseneBkvzvd25d8i0ntTH9qnZ
1+6whxMKlGP0Fh/a43CQP98+Nnx7vjAs1h2UYI41BnxCcdA9bZcfe6d1Irx6RU8Anju/WE72IRe1
alTmNgQBxqftw7o+AgcbhGGvtxXa7O7Gkn5ESxfuDY2FK9jO4N6QKJcd4oraTYnALNhYZIzX1jIq
6EEemv3gzyjCRG79ph0d857ea4fYX4/zjjzr7hQsXrorKkfzq29ZsN4v3nyf3E2f8d+j6uTfkn3l
6oLIgDfjhSbDfzwFO+aSrVmCHCa+b6leWzT+nTW3Tpy0AOWSm95Xnmx+i+yTgWfK7YXnxqGXghkX
NXexUQJHCy7KnVzZyVzzpDmWVx5UxxIcHN4ddimKcT5rNTZlWW+25OuH9hFpAX/LeAoUEpkS421i
rSfgWoKU8/zjMT/MTueM/gib+gmajYP9UApyHSKtGIczKv3SpAnk9Z7h28HgbXqJWCFEx5BxOZpc
W6k9QsiqONL9eswh4/a6fTS03jqCjEvRgfsDNTCNjPFNZKVrwKW79Kj6hqe/1g/yYRjd8Vzdz68U
7nv48RUUMLe/gKsjhjq3sizalghjHvaaypm54o622xAzsfb83pEXcxCkG7iOAPApGC8EEjCQVK4j
gQWDTnFU9mg8152mGlzQs2W2t8aukFGaf9liQADUr4g40FJ5LYoCSbIqCaYEyLMJ9HsrmDD5YqWv
s6IEo6W6KME6A2YvzEEDzhCG5856+bUEAsntdeUWWTEViBFSDNCBqnV7LFw410wujTmLoLLSu1P9
IzaCpvZHsEp8SeX3FlBKxjo7dlb6pX63kqOoL5IHowAiS/RwI8ZTNmypa/lw7oWlz1t3eq25Q/5d
W2ZHA1ZkNe2nX2UWTKAinQ7KfJztHwLVubsN7LFtcBC9pizis2wlulYn6CJXrdGBX53pWwrIBMwi
SdqeDnLQlzsUobfhfoSNbq+Fct8461I7GzuKiEtrO0J/HDF0HIAXDAjRgNi4XogKDGp6XWyzaHll
OUUrPQ/Ufk578OnZGKn0syJLnAnd34DYyt8ES8HLL2Ng+h/hzJMw7+u2lWpMXICIzEta5ZNG3sb4
DjMuhzXT7rsBiGll7NNfyV+wCGjo9UUFF/3mOkA2r9VGliOm/YC5HFC/9NY5te6m+mEWoTXyFncb
YLE2LFycOMbKK5q2Rm/YuF3a8RSn1VGtB2jWfGoSFa+l/uvaKl8AEPf99rryLOxSLJM8iLoV80Ur
xKq7HoMJcV36UlQ5kdmc+2UQHGXe3YamfViyDbhadNNfr+RiEKnuV6xkXv8CmSDFvK2QOYp3nwH3
CFCr25lV2adtpxVJIiHhBcuIXUreEPVptPLyzF8GoANRReD2uRl7ALKj1o78LyYFGDcpqw39z2hO
raMy2n2NG4D/N51TtaG9HwopqBNUmTA1LduoIKT7RkXitl99q7a+1oksKJ5xlxiTNMB9AesBOkWu
l3iQ5EKTEuwn0VpHUl5ygolcUzR/xw27gOajIxEEYES8r6/FTEtWq7kl4UwA14Uchj535NzEXOTo
jZkP0BWtdtPKRe3ntrly1QPeyoamiz71j1r1xV0QrateJn0GFrzR2vgW9NnwpkhgplztgDihg1II
doSO+2vtVKVXC1IP6E5PU3qyKpm4OekS347k7NCvah8g/0lOS43/Ra03MjXGaUC2XZCL4oF8oPsK
nbZb6x765JlYsG/HzJaQcbwbl8c499p0csCa6BB9b5o+XX1dImcQRTVr58VV8qZq+0g7S0hC0I3L
uo/3/37xLz+HsXRwY+stBm7Qampm+wGgL+v8Ukki2+I5QuBgYoQdkBGYmWccPaiEq2lqcMuUnemb
9vsytydqYjjYAIhjF9+bauM0VISizBgWproNmRBMX2JwHiT0bF/zSvpisGlFwlbr3SR7MHNAqsyv
txeQ8U0fQjCWjxAGXDTob2ecLclmYkZaS0Jr+mra4Tp1Toy2iugAvNmRirrBGdf+X2mYhUFjFQi/
2ckluWub0VRnEuZrKmG2IvXVoeh8AP15tT5hWn/8dwOs/xG4oSKixwmjZ+zO2fPcStmkkBAt29kQ
old8A9uP7dS9vYybD7uIQ/4rB9cIQNLgbzXmGiFxrBQUxyVE18zggibBwoCbMuxuS2Hi+T+kME6g
TkHimgLeL0xQPdO7XQI69jlunGL5d6nK/wra8HIJvNofy1Z0ZQNofUJCTZIxxjGgdKA7kSGQwlfn
txQmvgB7UKOXPdRBiBNMObpT0YumYHpOVBDlnSTkzf9RhzFyCWzVKsWkUQjrc4bqKWleLRERBs8C
DBVFDcRJ+tY2eO2g12VNdQBPkLCbc+2UAfX1IdcKEecY77gClgCgOWh3xB3HeCJqow9FXRFUD/az
FT/oyNY/4QrY1er4HEsENR51FhVVeYfWRKctsOs2iB6D0Yw09ZCNaPwMq7b1rfZnJD2tGCmzxwUo
bWrw7038Uhjj0K1o7oqslmAT6rlO37T6kLRupP+7J+uHfWPMBrC0G6EnhomuN0sae8R8NNVCdcpe
9dlHtOmqd4qRALRBVPjkLZ8NQqYt6Y8Agd0yUjTpAB+khcmndHw30MoZkx9lP/pZLVg7jgnC9HRQ
hSJ8VlEwutZK1YCBZc2ZEcbR2h6mYjadrMhb//YOcfTZvBzAIDHktT1+rqW0LbDPhzg3w7gCP4U1
6uGotC410GMvRdk3PY2/3Ba42RfjW3Hlbu/sDYzaYkmZ9VXLjTwrzbDG6fMktdRds9FPRZTnrr7I
+7+QBrzejf15a8FlDLDPJ4Dgd5C29KhHuWPcZYo368U8ALdutb4Zg5wQwe3BOdWAiMaLDpciumN1
xq8PQ0oWbcUtJTVnEhN3BUoy5jIq655G2UMbtwJD4fhDFV4EmBighccgHaMj6FB1u+x0EkbK5Bn0
a4nuEID/C7Ti7tuFFOaQVaRfm4bCb6jrnozARBliAGyNyAUI7hGROszyZfKc6xlQmENFW1HvV+hX
YypqxwRWhkAlNvzdHAfcLgDWMWoGmCuZXTkyJXTIYi2serS8rqG0pI9NPJ4qUjhFf28TV12o0+TV
vrXG06I/kMmTYjdJ9mtZuHrTiJpRmND0Px9k6TAc4ABhJGLzCRevj0otWzmqIxKu9rm3o19LgYaA
+8TYrVFYdyVmcydRzM3bVxvQ2gh0MK2oW8y+zg1Vc6Os9bAgqmPKVTDmz+XyM+lEyR3OvgJJDPOe
CEIwQs2O/3bVYso9UOjCRbq3pFBL/dG4+9en/UrE9gkXy5chL5V1pDfCZF3THUDZD7mMB2OUFboD
byMC6uZ4aLK5MFSzt0ljNtsQjxjxVK0I9w5N45O9bK1ZVSQiZeOtG7hw4LswSQ9/wpwHa1FmMBDn
egiMNETzmTO2qdPAQm+vHeciwFQyomq8e1FmIYyYzkAQv4yVHiaaDzJXv6gSZwU99aC9yPO/hF7c
7BzCEF/jgY/IhzW6shqHQitaPYzsEbweSLuOXt9+q5aXrkgCWXVI/npbPc7JwuMLhm5u85Im+3So
7SkGvyskLrH6QpIkPw4leekA6+J2s4U7qEiTw7igkQ+YMqKxbc6NsI28I8eKe9YAbMa1XVZLHqOr
heqhgQHK6CtBCUQe9tNwzHrBXcA5zZBkW6DpwVVgs+FJgzApkqUep1kiTqm+z0PiFNE2bh/eXk+u
uWwcjvCaAI5nA2TDntBdsUZ6KPWF38s/e/LVbJ/6YQomUe2TJwo+A9hrQERHmpRxinaHfjm4KCNU
nPy8xs7sGrZ3Wxu2XvxhkJcymB3qLTMrlLwyACG0BNnUvMTAcLHbn7TCZEafuJ0077o4esxSkcvn
7RimnTEojpQE4N6ZnPdQzVNM7dUIS6PSnZWYHgq9rt7bD5aS/hKoyfNYl8KYB0cfp+1aZYsRGmqE
/g45NWQZVY2iBpWFYn9XVrTbg4bPeLTz8TgCgv4sdUP+voA2K0gUC727EWw8drtctT/f/jbuOgBb
CZlV/EV4fX1GsmRSptkqjDBq6Pelf1fjAeSQ5XsZpf5tSWz27WOzcfMDSsZSNAMAX4yoqGn+c03Q
BZNSqycpXlSZ+76XXJQPEyTABtr97OcyUJWvt2XzNgCcTIqGYBTJRTYLpGG0Aci6kRFOub8rJoFm
vDW8/HUmmNcjXVIMdFmHmJ5Zll3uFuuueLmtwXYSmPgdj1UFnBwY2AQyBPP67q21WyyMnIcWvY8T
nEb1+DevbywNDjuep/CWbGGw0Iu+qGRqhqChptBl6AUvRt5CAU4I3U6ociKrzgQ96TLHptI0Ztgm
vj66S7yvlXM6CNJVvKXCTYPc/QbmDIDIaztbjIjm3TIbSFTtQHfRPGOm/fZmcP3WpQjGlBelKq15
hAhZinem1RwKO/UjS3JRjlCb2AWx1CEFbGtWK4IwnbeEJjiJMbMPYH8gUl8rNxUREheb36KR36JC
rHQmoK6O6jAKfDPv8rwQxHbY2MUo5eOgwmclqHmMLigIJQUJOeSF5VJxbPI3uwY0Fx2Vh+2Nyig2
kHaxlNo20MujO7JNg9iK0PteCR4fXOP4LYZlXVH6lUzZCjFJa1oPZadM+3mav3dpvrttIzyXg0IK
+jDxSgQoAeNYJSAKNUg+m2Fvxg4K+y4KqMFtETxbsMALiRcoOMrBE3ltC8tK5qVd0ZVoSbWrTp27
qmGpZgAtlQRRKkcSzA1HFkCW2BybObjAR00kvCKM0JRfJ8Tba3uKFGcF5u1tjTgxx5Ucxgiifl7R
PQaNivZgWk8W6s6DWXqmGi6mCMqNYwm/ZWEekIkA7GmIpmozOLknjjrvJQtd7dr+tkLchUOwBsA2
eYNQYBRal2S05QxXAxyF5lFSASQmWVtXaZfOaVVTVNPmWB1QzdBUoABaFjcus1F2r1iRpSLx0vTf
qWK4laiPmrtqFwIYhbJ4xdSoBgGp8pYX9x263qv48BeLZgMSC+kqxO1sV2xeAqmqXioz1PuDov+q
17u0DrtcFH1un8pcqVir32K2vbt4tmI+XZHaAaoAXTLy9ZbmO7tETaCiSup23fJ1oIN+aAz0QiRF
LXB3vGgIkKAWaJjBMQEOOsb8iA2akLWarVDPOlcdl301Otr6ghcnKNPbfZI8q+XXQX8atUFwyNjG
ly0QuxLNuCa1kZo1NSEapLWOQvpj2647Jck9E17qe6UVbhzNfky0fWUXD11UCMIAvu5giZcVFfy5
f4BMT3mG6vqYW2Ff0mCYweJdJEckQfx+uZu06KQaySmrQSmUWfSJ5l9umxfvjOCSQRSKVDxyL4zb
bAotHylum1AdQeZRFGruprIsCne3k8ZaF0HJzEI0tWUqNld3YV0raNlo2bRWiMjQmdu3jBbBpD1l
GQhr0mAaft1Wiu2m+s+mootlayQH+QCbSNAzI5fmSLZCJfZmDDZaHqV+JO1rOdrbseT1Ruut1idp
nF/qxmkxkD7aosIKz33jOQcUTuBxbmt7rXPdDbDWvrTDc4w+VnkP/l1LwtCBIDThiQGS3dZsslVv
WAK+HB0SZrwgRS9Nhj/Z4z7Gc2qI/dowDrGIQI3nwXUUU2yAcoCIz2Acnjk0Rt5NmhEWcz0FVoV6
JOYc9EOp1kagWqXoCuQ5WOQQTET7wD9G2fB6DYHpE0t5SvAwBVOGI+s1cZDTB/Bmpr7fNhmuZhbi
ceSvMfzDtn1ZY0F1e4Rmy9jv+86s3HZCG00TY2xFBMjBtnF+mCfgZv8RxvgcvccsQoeINpyVVM+c
aSmMfa1TtBpKbYSRdhmo+WOjdR6JgUqizKWvqxkATnv1E40oOvFWugQTSdAOHJnKo9WBh3AuGnLE
q6jaSwuQ+EnaCYJtnqfYlgaVTfDBYObkei8SFGzRsmsYYUOXF5moB6yW4B7gi0BgZWMMBIEvIyJP
mmpBm6ARpoXxs1aa90VeRJ0XvPOydUGAHgSoIcjnXKsB0opu7nsda68DdiJSdtYwnGYrcmOl3fVq
IkAp4dkVctrbI2VjNjQZlRZQo6cUxG7hWk7KWScFinWLPe00NVm+FfM8Cl5jXHkK6OYxsIOrlEVF
sYelM0YbwWlCDEdf1iDtqNPRc2dXwe0Tw9ssmDBogKAYQjrGiEsJODAT3cLg0UwBDY1jaRjN6tyW
wtUHQT3ag7ZMH3tz1J2+UKPeQqxq2uUqPfSj6q41XmGFLYi0uApdiGLCRQz5piAbQRlS6pEKTiMg
7VslRvBuK8RzaQhGweGMLluUPJhQR93aLeIkNUM7qlVHMvrOScx1DCw7+h/Srms3bmXZfhEB5vDK
MEmjMLQly34hZFtiajabsUl+/V2Uzz17pocYwvsYToABFztVV1etWmvtSbRmSlghzkmPquoc1Jfm
lhcmxEzSqXTJMH25PaalFICOLjuQnSKpBLzK/CVn93vE2iE39QyPL/qU9R+SBZw9AVP3JgW1hVGi
XzZ9itcQbItbY4aMmSAYQ3FamMlRcarMyWDUYOWh6PSn2i6f9ES/M8wmvD3Axa2BaAKxBIjJURa7
HF9SRXzsCXI1sk4etAQlQbnc3TaxNBq8jhH8QuYe+mbC1dqS2KyhbWad+qrdc6feZFH8AujkERCy
n7dNLbnAM1NitE24nVeTDVO53hwM8z3VvqldtXHGyc2KFVtLw7JnH+FAYx48IMIiIU7okaSxrROH
tIR81xUQfwqItL09ojUrwk4HLwfPkNK1TorqsilkkONG51C5+XsrUK4GRxzeyshxzl9xtssxRoUp
BTye2kH3Oz2oseaOQ+VJwGb9tSUUpeDx8EieX32CpdiebEmZ30OMTdTDo+tVgdCa3YIeyXaqtcf/
wn5ABIn8ILJ42IFitilyZvKuOnFOQ5NuodGNCASr6Y1S6Q15915oEVnZ7AvnCb3HyNghmDABBxcu
YQo0X4WeYOdkmOQdOmTgWBokZyW7tfCkndW4sefmtgY0NlwuV1PURsF565zqzlOJW++xM6ImQNs6
+1Gy4PaKLfhaAz9AswYuXxWxy6WxQkFUYaedc1KyiblyBjmLxky/slXh+aXFQiINCmPmXC4X74/I
Saop0WoHffjv0IpzamljwhgpVc/Svv2LQTlQEZgfMfhd2IYIydno1KNzirsQIDeq3Odr+en5vxBe
hvM77b8m5uGenak8S1LHQcRyQuuxh0LJJoaqoxxTdGuvUQgszRweQ/P7BXlVhNiXptQhLSpeYTS9
9bPPtEP5XJPandgbgsSV87u09YBTQX0ZfcxQuBXuC1KXptOjmnXq0TtseZATe8gOduvyL6go3V6j
pfzBjOH+ry3h4hhzu47HWsYMEq84TD+B4HTCdJ/2biDlgf2XsgTz2+XMHOirL2eRx2NZSmjiOYEW
o27u1Oo4fDPl37cHtTx/aEWCT51FgtVLI6BTlxp71J0T5z+a9EXRnwvH503nOvGjquf+kK+8PBb3
hvGPQcEh9ZBasGO0iAARBrI3kwSy8ppPT6WMDqO/lC/7M4Pon5vdHy4SsY207GVlRJnMQSX+1PCv
ffnEq3bF9y0dK4Tm86FFKwoqCJcTOJkDWtp7Ep0gUO0p9GSUEFzSP1T17fZCLbk9yLXoiGYdpAXE
8hIFB3yrNNjoUdLmPsCkLHRqubin6lrP+OKIoHiApwbKZaiXXY4oblH+mPQI+057gSYJ2JtC5FaS
f1F5mR0Eagh4f6PAKFwaTG9LDqbC6FRHfm54neMWa+rXn5Tyos+zULdERhfl1+u7omh1hchydFIN
I9tgdpu9rbSNV+s089oqoUeI231TVbsOkEuD9KnFJfCPW3TbFYr0mI1QotOnZNpC6FIOtD4HNkuT
x3vwag1uayjmyt02eyvxe2cgB5JZNlD9Ilyy0q1xaC0nOrWTfB/V8ROVjjT6Qvp+a6A0NTrfb2+q
pcN4bk/waFGWxGVfStEJEHunCSKUqZv4LWb+bTNLr5ZPgMp/xiXGprKE+VKMKDolhvrbiRTLtbIC
DSjNAdAWN80VPF2iTdZAJVtfywssHRwA0ObiHrKvVwfHnkg+5prtnFL+BvkXV2p/2mwt17F0ZtBV
M0t04pEEUMPlmbE4sbW0zaJTMcsw9xLPt0qufW8rvYV+Bzj6b0/owrqh4Q1CFwCkoZdVZMeGup4T
tQmcjmGEavpRdf18Ss0EmgprygYLFwReYzNGA9tRAYj3cmQOm4AKZkQ65VLngwEFzNCjp/THsa/d
OvN0cPdMEMK4Pb6FNUPOEzoUUKcCtl+M8SJqk5Ewaz4HIOWBjKaEFuyVTblkQ537BlGwR9wgOtSq
lqAgM+rSKePqtkdzSUTVjfOXtLa4gmaoIJLGuL9n7QFh+mKlMoaBYWOoOF9xorua07uqvpJTnbfX
pd+4tHLlSyPFAZInOpkUndN66Sf9ime63uCzBZR90bAKByW+kyJ5hiVyGp1Iu+Paa8QTX2rvi/7p
bxf+0sy88c+C1I7LRaSlJc4ROsHuUkefDkpEdyV1rJXlvz5Cl5aEwDEdGj3tJgzIomjH8RPwyzjb
Ya3bfMkKEqxA6ckaRKDFuL5IGwQgverMLVpFZHuyvLGAqMqgWZdrK0+9hfgUATAaDA3IBIP+WhRY
qbWhLRTGsAvaTdE9ymPvGfpx5IUnkY2ZPxH1a8ylDXHWNEkW7tnZMvgDgK+eEZ7CsuHlwhpmYDLL
5qeSPdfapwonKzbM3KpaOCWbBi2sTmo/Rk+03shSIFmuMzzKSf6qR/bXuljrVrt2W/giTAbaLgFS
QFnociMlUW9oKXL8aOr6QXuoRJteD/6G387wrHaJt8ZqvHAAUdQFJxK4FKCMINaGkFysW0TY0Skm
cIp1LyV+VqK//69Pxxymg74aWCbZFmX7uCTHE+cNphlMobisERK61VpX4cLMoQ0FdwtiOwNxmTBz
pZXmXJLg8Kdq2IDKh/QvCVC6uDnZ6I/jr8L6fXtUC9EBxIyR3wZYV0FPvJjTVDT0o9O2lk5W2Qx1
UEkKKHoltMqAR3dqh59mX2eqi36P4quEwlQHiYsUOkFN0zp/D2SYN7Bj4Qqfu4LFfmej6SvJpoZ0
UgoDxfmqehv0fq3hUKS3mS8F9FTjQsDTGHXTq5fd2A/OWGoYsD2LfxZ73aI+pGtcbbQ9SMcQGjTt
va3lj2hZ2HQS+rX+HjyIT5iRvHNfu3H1NDLAVxyjY0w6cfWQ1d+ibms3nrHGf3l9x15aEfYSq8fc
iBxLOknstbGftJEiabi9vX2uY2bYmDNBCFBQsRIPRQcxEqWO8zhE6iQl263Fn7PSH7+Uf9/yiOQM
+hAh1wyUHyokly5l4p3CJ6WIwyzeAjzs5wwa9xkoPL7fHtDSpJ3bma/iszvQasyuaU0Sh0kG4NtY
Haq5d4+t3BYLN9PFaASXnU5VExsmpi3LJhRHDmW/iwzTpVBo69eWaHHDgz4Bh1sH6NkUmd+qoWKd
YjdxOJXfiRYQ3Qe35Q6akk+Gvk8Y8bP6ySAVpMwbtdp3Q7WGvxNpFT6P3PkXCItnFkkMfaY2Dl9S
0wUSQXNN7hen7i613CT3WIrUkVdH3tErqpVy7tJM41ae8wMgvkMseLmelUpsXEd9HOo5KC6DrNmC
/hMHblVgeGnjgMUHTx2kRZE9Eh7ukwTicMnU4pDUj4wFdrdd1StcCAONcxNC9oZLhlpGkx6HcxJR
0mrX1B4skmxX236XbiFbAbwQdzjgSmIs4xTUtpK0TsL2aUwPTfqOtv2WgREjfuvqx0hO18BBcyAu
hNDwIv81KL5z6GTUei23SUhBDNBP75WUBXQeYJR4kwz96cRV05CRrFl56yz5r7k/F+J0SFLhAXm5
Pea6q9VNMJzX4JS2DYRJ38AF3ow6anr3dveXxFKfJ+HcnrBLoKSKe9NqktDpFLcZT1MeuZHkj2uN
HAv9dhZq4wh+51sdfxEGVoELamgoT0I13xnjN9bcJeYvbpdubR0BOUMoXMb3KsRzaahMPwb6pZE2
VdFv02rlhlg6F+cfIozYShMZDSxqEoIKh8Q/GvUlGVa2z7IJfWaVQrsRRKUuF5E42TAlKlShGPZJ
G6menJdu269Vq5b2CmpiIOD9Q2khjGToVA0yg3EatomvlD8GVr0oxS4LW6t9y+2vt++hpbN+bkw4
63ai1zlv7QThO9SvBv0uV56S2lWbNvjfDAlRQlUoQB41VhKmae6z8V0h1NMbBYkTdcWSOH/oQMP9
PXcZIOHjYLkul8lqcZq1KOOnigZOJm8axWfVBrBFMMaCjmXliv08uuc+RTQn3LGdomdos8v5SceN
hzqfSn0l+TlZv2IzVE0wPo+/x3QDIbHb8yleOMAMQTUZz4TPXkVHlLNXmZEaRqTJp6muNgSq0a5u
87CG0pVXNvm+TeWPvzeI1xZyRHO1Fv2el9NaKHXdm3mhADnrgEbO3BH5xQKHT2SkXp+uyc0vDQ+P
LSTZUK9CS4ewiCovrYprTDkNOTiBjAZckFTeRLX92vXjKY31tUeBeBdZONZzI6uK9wCgNiJgwC4Y
yOvQAnGa5NyzeuNItelFlsoD8tpeTLonrYqCtvpL4RIowF2YFcEDY2rF5pjDLAKLDwdBiiM3L7cX
bj5Z5xtUNCG46AycF3hmJsj/5uqhIO0GBc+VIzd7vksTYJuTkcwGEw7yX5+B2Vk0W7M4YSB2j0Mn
LjaT5WxxXezS+tvtgVwv0aUV4aTpppP2EUFsLg/ERTORRzXHK5QvkCzfJ8hJtM49CpFfbhtdG9rs
bc6GRtIiUvsWRrUOPa0xkKBl4FTKymmet/PVBAID6gAGCmibmEEcc31igwErOm1cra48q+EeuklJ
tgbLWrMk7IbIGamUjzQOW+mA7MIgB0O5zY3tv5g1BRHIzI2E5LWQEeUG7QZwQUINetJ86oDXpfJX
7+OrnAJQN0hUzugeHFtk/gUrlcRAZjYgFubQY/OaWHIbC83H5KnZ0Dz57HnO0T3ngzPidHt812cK
lrGJEbYiGwai68tdQQnVG9pBRllPwPne0Szxh0xfE31Y2HvIUiBqRKwB9gkxe21SPYZqQYQoTqV7
cCi4rRLvc3OFzXVhR1xYmf/9bIfHUqLmCYAQoWLbQUKfGTi7W7aRqpVW/qsH4rxceL/jgYjUE9JO
83DPDA0ayzS9QGCjRW95V2zsxPYNemLDR1U/FM2PTlbc0djzAW0Z/RaAk+D2ool3yqd9JISBYsGk
os3t0j7A9ADCxjTFLan4iZH6dHgevwChvxZ9L63b3AEwY/PBaWUIZ0yNC7txErwksmja0t66l3tp
Z+lPt4eztG5oRLRR3AD2B2/Py+EMwA7aJBnSUDFSMLtYnho9NlBY4Gv6XYuGbIiHIpgHJEeUaWpN
WludPaahYW8bYu7hMxKZedYQraQ+l06VjfgCfFZAqQMPI4woruKc9nIaRlryI4qL3IVC1Jr48VXA
hhS9DPActiJmD7tQWB2QFFCJUpaHRfdcjKfOYv6ktHuib+y83AD+4U1V5uIJs9YUdNVHMVvG8xPV
Q3DzzSf6cnxqN8p2rGlZKFmja4DxcLK3somm9MdBmnZQcNpaIFJP73Sr2cht5dfktc50//a2uZ5k
AAjRnQLKDvhNgCMvP6JOo4hJaZSH5YmGa8Q1VykYDBGN78hOoBb/uS0v/3eqcyZlVkzCuEAvw94p
93kUDl13TKEF6shBDvxd+gAVxa2dbB06PDrJDnKxJ3iclc10fQjRiolqMF7dWGT9Uxn4zNvUegpy
nX4swpH80thv4CQrvuLRlkxgJwHmB5Spgfrp5WBTdVJ6ENwWYf1adY/K/V+j0zCb4P/5x8D8AWdj
SBJilGpdFmFkGK5U3TFXGRFw32dI1N/eFYtDceCzgDwB+NcS3oEjyJKLjldFyLthz6OdWdIHsILu
b1u59iT2PFUI54E7AbhZuDbrqa2bTleKMBnNg476hkp+ylH1VIy/bxtaCA1gCWdszkyg5iAmXKyU
yfEYqVga0nhpRdzutaUgWskPZdd4yph5po4gMlpDxS0dgAvDwut9ik17lDIYNlmY8Mrty+dUP7BB
35KCeXkv+Qx/5F4z+Rounm78QOhqIl3ohLenQHwGz3sH1GkofoOawIBizOXeASkVQNyTWYRV37lx
Frsx/1ryvQnXo1v3I2rh/8LeZ/wPcDIgvcLArYTYFpIiOG/K+KyzFlyyhNEaqdbB3HMNoi2TQskm
K/V+5Ql+fa/P7Zxw6CgvIcQQ4eSk7KUBTDqgDdS7g0nwErCgs+Sntv5tkIYVY0tOHFxgDi7COeUF
tqnLea2IUVd1PFGclALBCmAnj3rGUr9jkZ9JnHlFm0LuutBbH51w0ra0LXKMKl7vlbJIdnE75r49
ULICuVtabhRnca7gMUDFJLgKjsZHOlYMLt2hRz0ynguT7DUS7UcWPVT0sc4AX7y94ot7HfzagDLN
BS5UpC+nwlCaZOhSk4aW8jC8Jnzba3DvQ7VF4beKtz1ox8v+ybQOqtK4M0gmfyEHtsZIuHChoYyH
5qOZwQ+YKmGjlxVwOXFEy7CO0dA2aZUdKH02rlwnS67LAVYTuWpkliAAfTnWVtELFW+nMrS3KAe9
EMuXV1ZwyQWfWxAOkGaMtTrJsJAgBEnV38l00ldMiNKiSDdguea+HzR6AC1+xXTNW5UjvUPDCczS
qM7o0msUqPyXvrVHyMYwX492aiK7nAa1eSDkDRxp/C4CvW3xMZav9AH0DNMQ8HbL8eIy1E0H6ZIV
R7IwD5hiBQcMKS4ArYR5aKUuo4OC7lwzG7dj2/xmOjhHk3otz3rVq4zJQDUa/axgZ7PBGCccmakw
OoXqPcXTXi9ci9l+mskeEOFBZxzknyx9YaiOM8PLI19aBS8sbKgL60Ic5tBp4jRBXlwGX5X9MPEH
STnk6dvtM7o4mfNrx0FOFGUBIWuXmk4+AuAItxBJeOjkblvlfpasvXg+k6qXCQzM5fwOxwthbkwW
jodMnUiSEriCeNo1kHGR4sceuf/GcSfArXh2X7NtNnG8YEvPsUMKsdD4DTRonppDM80+ZM9p+hgP
m3bwFNa5xBm21D4qUX2Q+EqpbsFf4GWE7DDobhAhityiacvBPaVaNCQlaKAMSKW5HcvXQEFLywss
GAiJHJw4SwQZMGeYht7UaVjxt3iQtykYm8vJTeyP2wt8nRRDTXym+USXE7jQxL5oWSHQ1GhJGVbW
FweA17T5sKPcGwFEc35C4INHfylgNvuQC4uC18+GFpoNKH2ENvjkKupXGfVZ/qFWBVT90hVnsHhI
QesEdDeA1wBCChtYSbRCm3RehuPoZSU0xNhLaT05TePXdevFqfmSd/u615Gz0E9VupIbWXosIqKY
SZFwvwA8L/oIAsQd0jCI5UoGyY7BldPkPrL7TWVJT5yNPyi0ofSu/1oMjRtNzbRy7SxtVpwqZMFn
9ZYrItxkTKM+AUwypHIkbZq2ot/GRpJXUgkLVmZGWoC08V7CZSqcXsdMSEaqnIVDBQJ1bkMbpMhq
ZSV0WtiqyIogeMLLfm5iE+aykczKsXqdhZ3+SuKHlErbSFZ2SqpsHGZ5FgcSov9L0CQ2K2ByQDUC
YIorT2Saq6vSrDulrMIib20Pcn6a1/f6Gu3oQgQKA9gdYMpBsu5TFufsnUamhMaS1FQhCFK+yiRI
435nxdxLzfdVpMGCR7+wJdwbTM/sqkR2IDRGlB8n/S5pxoPh8JWdf71Y2PQyUmZAECFRIIIaDVrI
aVPROpT1TdcN2k5XK31TD9khy9iDmtY/2lZWN5adrLVuXkeysAzS2znUAq5fhOAQHIRRUUA9OBaH
MsMTyXlAJkjKcl9zQjla6/i5ns/ZHBAIc8Mtcu/z2Thbu7pXgTyzzDosTL/p76TyAaCZFS+2MJn4
YoDXkJBANUtsu65hW3EIbUOFV3cAwD3azY88vQOB5AYlvh9lGmir4c31mYb8LB5/CMzxEERX4OW4
eM3VymqyFlPGjM3IM9WTOgA0b18/C7OHLnxtbj5ElgWpiksrvVlTohCzC2vrl2ScqFG6RfZ628bS
7KH1RrVABA5gkSp6J55XqcWMLoS0qi+nEgLVPDn0kHk9QMrzI2cxwEbN9rbRhWw1cOmOPrO5IIGA
X5cjKzk1mzxv29AotMeydYBW1PZOH7so/lQJZKPS1M3z7LXLE9+MUmiYPGSkWXHMC3mM+SsANwAW
DUVXMVgpJpJmUVe2IZQRfHMIcFG6HQma8buuPSiS7JZl71XoCVgZ/cK6Xtid1+TsVEi5XXE+VG3Y
fXDbt3U3l0IG0p7JNx6SFysYk2BAdUpzHepZa8+UhVv3YtS2kCcq4snApQvrciq/1f1vzrdxrLuD
0gTw4mOzA5kWOHB8HZfu7YFfe/K5jqSADREgQ4jACnttQHrTyvoalulvw9irfJ8zVDQ7d2qa4Lap
zwzkZcx8aUu9nGOQgeY5XgDYYTMn05ZFj63+QjloDCCCAWbosZJc9hNSMY+0iZHROBbOLxQhax4M
K9tsbdTCE1ofUddv4r4N1aTfGw7YIIYtMd4K1T6OerpibOGtMI8bqXC4Jcyn+AiFCIMFksOiDZlJ
1N+2xuUD8kXQeZxKuf7opo7XXjpG0DvKQe7QuXaUyco+r2tabvSed8EUZQV7qlqUqOLC0H82NGPE
TQdifSkLqjIQM+TcCCZTTU96VquND4r6XNoqMmHFNimNTt4PjZlpd7ZEk8dU43SNMf7TKV0tLjRb
IDmBGAQPgcvFbTonH1RjxOK6clBuh132qO2sXXSQA7aXIAPh8m5r3n0pf0Kq2tj71kpuetF/IRf0
3w8QdnJaa0Nt0KkN21eWbaAwfFKDIr8bhl+TvMuqzrX2deXnykrAev3uweJC5H1GgQK5ISrv2Yxn
eZdg3F3aEY+ZUQTBP1rsBivqv1lFFIcrp2ieyKuJPjMo7t2clrUDmqEwGyq3SKudChyOpe5zq/Rb
ZB2L4aXQJ09aa89auF9R4kDTAX5HhlUkb8I5JTZT1DZMCxVaT3HOXaOf4s3t4S35YSDmcQGAy33m
ur7cRpLR1q1skS6sirs2/R6p76q2EuktpPHwwDizIUQKVhRbcgwto9A0XuU+rMihrwMelNWRg7Kg
uQMQpnk23e5Obe7r6i0GAPv2IBf9/fkXCLcNVfkUdzzvEKUfkri7r6H2ndfvSY6e6KC9s7X2rubd
1zZf42pYWkTkf7Bd55558CRdTi9LGtWR6qoLpcmWv5QZwhd0BkTPt8e3aAUpBWTiUSRCvvTSCjhq
4oqpdRcaRinviVpXewOdxCvwxIWnMrJ6CGBBAAFEJsorl2YiSH9FLNe6EL17G/3N3ppe6al79qJ5
7QPVV27KT9008eCdmxPmLtH6tmOp2oU8RcutkQ45WGOH7ofOzcSfWNYdWS1Nj2glRMu+ptA7zYyQ
B1LszgNhTxpMU9z6yGnID2jfzlDBLuw9GWi/kZOJbxoJfbi6GlUvVe6Qh1KeQK8ep2stRNcBFoD+
M14d1QMgA664+Ec8ffQmtfuwkFjyW6tIApHOWnkqeawcp4ZF6MPWCJgNoNUAAh42tQcFbLK/bu+Q
q2OOr8Az67NVWgM7svCo6zSrb8aMcMDHtX0KXpI6ifdtu8aWdLURZzPYhsjRabMwqXAnSMkIoJba
cZx0g7zGdmsO4HXh6HW4PZyrS+DTDtLL4Huek1OCT9Ykmsd8rHlYoQrtE634oD0YAXUyQqUqLf3b
1hYnD6R2/29tHvVZrKpmtkFjBEyh6dDIc0wiBRMBy3uNRMnfuuPPgaHMNHcZo2VWmECaV/UQVQ0P
UXJwKzU6kKL3rXRaubyX1+kfM0JkWAH0k2ngzQoT2/iK1vbooPZOsuL3F6cNBAAgElbRNSHy1KRy
x1ma9Ji2rN5SZQjMqj5wWwlur87iXvjHjAjS6hw9t3u0lYat+t72B+6MXp99qdQ1NeeV4WjC0lj5
xAzJwNLY6FS2UM3Ims41W3XF7c1e7cLrIY+EM4R0JNA9aD4UnCxzcjXNo4GHclYl30srAqNpUke9
y2WzD3RgxP0oVUcf0mJrWYSFEYIuC9U9UFEAviS+6AmDioFVkCHspMazCR6CZh0o6Jq+vWBLIwSB
KjwF1C3ArDZ/xtlxSpQUs6aUA5JZAdNDtRkhyj4oXp1gaJ0NmHix1rmzsEdm6nx0cgKugZhVmFSV
NeAQVKcBqBGtcKu6K11Lzt7TpERvxtCOu9sjXDMn3Fx2rWl9ZvIh5JxvHGtq3Bb8AS6LisE3Invl
Xl44zGhwx4ZBdgQ9u1fwqVatqZbIQ0hJsdPlfovi1t/CR7Epz00IAYbeqRx8ceoQmuSb3nC/ke5z
/S2K1uRxFnfgP0P5vEzPtgatO6CyVW0Ic/INoiSBklfQIRlXHJOwAS1kyf7T+gCxAGwGwfsRYhLg
6aHmyayPQu2x1XtverEGyJ8Ukwdamb97svzHHhBCiJ3mYy081UaoxbSxakGFPX9GF+ImA7kQlKm6
NWp/Yfb+2MG7CCxkM15IjM/itIlie4TOrqR/JJLtd9CTX5ezW7QC+c5PuSmUqoXbMNbRz9G3FEK0
Dbk3uvc4AwvU9H77BM0H8swL/hnKmZH5I842wlgVVdVNLD8CquaN1QfA2I3+NBU+Yif/tinh+FyZ
mg/zmSlJAoCkGTAeoEp9+9jJa+HDfDhujUVwPrTJ007Oyvxocu2bguJ3YXbBUOt7izAvkfU9NA+D
NLP+kk7kamCCF4pA2DbEFAMDyPd3OzM7psPvyZTuJhkCzLcnUXzj/TE2F17QuoQKnrjHaxT9rdiG
sb4N9OQkD55sPlFgcPtHGr/ZCgCP071lJS4z72P5NQZXeSlxbyDZ9vaXLG7Psw8RrmmDOSrXOT6E
pZmnqM+qma+3Cy/uGRC6IfQELO8a6ZsjqI17bE8ljn2rSNyEmCvbUrhD/kzomQlh9capH02px66J
m+ShNg3fqptNYum/i8ZcWbzFKTszJXh3qOfovJ9Hg9quzJjLkndmBf9iWdCdiPLcLB4pRmkGMBZc
5i0e3DIFsfY7yD9dNN78b0aEtSdOW7AO5+1oQ5gPQu5yf9/jcXjbyKJrOhuJcHvwYkTK0oERtXC8
km2Z9FUpS2/qS6+Mv9+2tbwy6NRDjUCG+o/gm1S5H+MW5P5HdKcjbHlmlu7Wa4DlRSPAgaI8hZop
3vWXDrBPC96jvSY/Wk3EXWrwfmcPYFJq2apswZqp+d/PfC0viaJEaB87RvSFdoXPqxOa+1fiy8XD
CQg0OMhNNFyJ8eVYp7SLNJ4fm9p65pP9LjVrQPLPguuVT8eTBvQLAAXikXk5kMJKTL1oRmi+W0gg
50n/APzWHS2IH7fdJi3apxbHVO2ze4nlXtUHJo3ToEkTP9fiIzejlRhwcWLPvkdYQ1XJ+ygxh3nM
o1vyU2O8szU9vAWPhM6GmS1KB2wKTUSXY65pj3F22Ce063aDbGdbU2VgCSJAfIJyZyXkFPPLswO8
MCc4QKY6ZR8PWMYC3PW0hrvgP5VJfrZl/o3WGVwuUrB7qQHhRVEElIGDci3XvBAo4o0y57owYFTJ
hFWGJoEOVdseoU4GOvumcA2p82p5CtDR8pQNp2SN6mJh614YFJYxNxMZDJ5TfmzxbnKHyhoDHTxW
K1fkgge7sCKcwkYriA5cWn4cyw8789lGMbYcVQK2CuCcfaFwTC4sCf4LcUaXgaEPlrowMU/QL/c7
7X7a5cZTjrOil25U37fUH7q1TJSYrPyzfYC5UwAGB7G6iNrUZWLLeaPhUjO/5LidY7axUlfOt7kC
al5j9EAWd2+P4WCqD4gAV3zQwnnEwNG6i1rFLBIohPx0yOSR5mp+nPrCz9tD3g2uRMLbt8NCYDkz
Qhmo3KI8AKqiywNpM/DFIduZHdOPwnTrU6TfEQPijdNRRbRXmO+3zX02/Fyt5j/2xKa0qinjWu77
7JgUG073yTHfJaeO+B1/lOvcJYlrDWiM/zpCW0kBf7T+Xje/FeMRKQxq+DF32RAojyiTrXU3rn6Z
cPEjyau0uYGZMIk7QQr0e7TFVZbukqPzhX2NUxfMNCclCSTHlSsP0sBGEsjyE40Kb0fd+PtaE+Ti
OZ4Fsmf2I3TyCd8zWFnr9NaIF6b+MZg/SntlKRZPMJgeAGOdKTpE1JiUddh8iZwd9UG5S/gL2GPV
xI+ND2BQVh7LYhX5z0ECYyj6kNG6jBv1cpcxNVZaFboXRwVimtI3XviK/qK2kzvWaCUtvgIY5RPd
Otpl7PXmBi03ibFBisWXEP6b5o+1WvLyB+F1C4wXgKfARF1+UIoPTQYHH9TJB2jBmszPH0pWb2L1
B9CuhNxVluP2tk/ZNtWfVZ91PyZ9BwSa66wqniwu9Ez5gZUATF0E3ljgHpvGdMqOg1l6hvHdSV9u
H7rFM35mQLgFpxqFDWfAToqaF/TIbXk17DX7YFS/at3+PmgvxFl7Ny76rjOTgltRMuwD1sMkJc96
eoizHvk5zb89LrEu8mdbzdyMnyo4V5A2+MxSyQobVlhWBqSdzCBHOnSjyqCHkJ0WIjwpndwY2t5+
qkvRtlfSfuUiXJxcdIwCBg6AFNi5L3dSYfKKJ4kEB8retG/YRQHerVTO3UabPJDg3x7yYjSBczQ3
xQECIjLr9LKGlsMIIx514xHeyh/G0W34zujpIX8a5HYNeba4Oc8MCgclkssERXrkg/r2Pp7wgAAj
2u0hLU6gjdQq2lAhFCiCZ/OUKUZup/lRk3I3I29F5ymNR3+aeRBR5knGWmy/bBD05nMyzcRJv1yx
jGV4KGk4+5aRwI/rR1CmBHpGgriQvMzwdbSOghrx9ijF8vGfvYrnkY7LD9rdYk6+arMEmu+oFict
Jz6oRlLPGpjpdyqJtkU3OC6kGSEKS6xtbTjZTrVGoAudOF3Zr0snc24LAgM7Sr1XUEKNOm0K8ANC
Ypfh2vLUb7cHKiJnPgd6bmD+gLP3WaxJXBlKrKe51fziLQ74VnktdtYm+dXK7vZr6WVTMB6NbRIa
nqa5VZA/ZEAwuc0jWUHRLzqI828RYkdLJg1w4PgWhDTmVinlQNE+wPy9KWpIBPxQomNCVpztYtB4
bnO+d8/GP0y9RCOoyR3vR+Ky1/up9scpoKnP8Z6DW0jmn7fnfOmQgphhfnojlwR2kEuTPHJafZAJ
chY5SMSqD9X8ftuA2FD2n0X9x8J8ps4GVdaSZubzRKIuvhn2HegKPAWKU5v0kO6cQNs1kZuOq8D6
2wMDYuDSbDvKXW0D4XhkvZvp9E0FrOxO7vrvtOz3Q/sIjYd4eInpc0wad4IKWmOuONzl5ZzplD5b
hfFQv/wEvWpwxSCNcTRb9p73ELC0RmVDIGMntcMjscgWLNVGknpSvGti9aBSdbcy+fMVIsbMaNSf
20SxApAQuvyEMYOkStwg9y8pyQvNCtfM4BsnyStMdafWsierg2ugjbHLpM2g/xt/eW5e2F2klzEB
Nq4AtNZ4esS8yqhc9beS6J6seXLta1a2crMvOqmzEQvbTckyoxrQpH1M/4+079qNo8e6fSIClcNt
hU6qliXZctBNwUmVWTk+/VnUnH/cTRFN2IMZ4LswoN1kkZvk3iuM32lmBzUKcYmySraN6CBQmeYy
02wE/ZbLVBkdamVV4zxKttIblCnE7b6bv+rJi1JHldnudKOT1FiEGUlXsE9Rv7TeC0oXhVuYaa8g
I9k9rghfh8UNANCFgkuw0c3HUzaet8dqmiXnj2gnoQFnwGgTZrzI/NdryE4nrV1tG6XgwvKcBbda
2XOV5VJ+laLthnoL1JnRo+I2yjSra18QJKHGPeskB8ztM/QTvSV5vb0d2Gq/FYe/cKXaABVuFOep
sQTlEGe+Xuq4OGsjjhWcsHhPAOZ2O6bo2nU5Nu169oat6RSnQQ11K3ZO+3n55dQvY6B1s1dO/T98
KVwPdBvcaOBP+ZwHSrSuzHmHVFu/krj1LFNCNxFtLrx78D/oZUAmjhuMuywdsTeU0bePeX8GLTnI
4Eh2e8LeoKPvvhKksRwH9yygaLmkkSs0SVxYi0YgGmuHLHYg2ZvVA3R2JuL3BNJL65yQcKGZ6+tT
OQb2PKB9b7amBxOE5qWcisfChYlnEsd+as/strR20AHqHD/uISDmlokMDyuaGFyKmHUfapOou1x/
5WLU0zxTCK5GYPgVcGhwPGuSMdOEQaCMjcYP9ghATtdBCFTSpqxoS2DzPehS0+XFGB5uT75or+PA
wh4EEgMSQNwOycYYPLE0K6MSFX91eqV1Ifm8ov2AVzyz9cYnhtr09SCWvm+MVMEgUCvyCd4eVZ/4
vQUv++8jxJIbGWxQOGkX8bjVZFC8Xx2UhKJEe+wqYzfVsy+tTYsGhZs/7jpoMBko/l8PKjUnk2p2
X0a5ZnngLfmmuoWmAkMKpduNdX4wehmNSPSlLkNyX8qcSF8DyV9GDcwuljlQnFqSTYT3l8sQ3KJ2
lRLw3Hguo7Gd7L3VzRrcftP5zm3Bfqd42fldPWz7RrHrE8ng6Up1LJcqLVV4aMO7W/J7ZCPWrye5
3Eoy2iZGnOK1B1aoN8sQDKJTHTY7gDuD8M9ooNcRTGc2WrseymioH3H8xIGan62ojojpxxKqumhZ
onEL6iUTAAS79TrUYDmQepuaMjKnO017VEdIs5Ln25tZdKzCTdhG7wCWwu9U0IvU7LpYZd+vdv2J
zl6uH0fVDaR7TDhvOHQY9QvNCj77jZ3erBPMryNsEX9btr2hvOTmS0rNU5zWQbfaYVrIHv/C5Ylj
QmF9GlC/de5eAs4bIY0K9QmtLz1lNh9rGEdkpXGq9U/ztIX6+qWyIXaYo0+azkHsQq/h9gSL7hMg
8DEKNBQVVd6iHsfQFKtbzMadbh5rF3nWxlx5Fue02jQkPQ1uRxQkGmjOKWC9QUIK7C8umzGmcK0t
FTqyZIOE/B3EnSbjw7oVvlW+ZLLjXjA+IGVx2kCGC7w+HrcW07FN5xLfNdUirfhCl5/d96a+32St
PVEcGyw05pKoMn/O681Q0MJGG9gqo5neGXFUWOaHte+fzXHzQJf7fnsKReUUXCygjKBDgRNO29wu
L2DhYE8sWm9XmrdNahM0/dqERZe7aG+7n0q3ApCztAe/Bm3ZV1IDZrJl95c2lOxhzMy+IcUODR9c
c7hRt43aKepYVREQ+v7U/NzGwMFtdJQp1wh2J6CH6ARAuhJa/TyTA5IEBYV/SxV1BoqcM0wHnGN7
hLakunmG8ZsWsuu88HP+Cci/e+e6p22qsoBtAEdqdNi3Lwpw5WUo+ZKi3YBVgxSngt/6jjmJvR5P
XYwZ7PMDzTzttXmIjQCqB47mQaILpYYv2355tTLP9A9lHsh6AYIEC2WCP/G5A7LJs2rJTMTPLbwd
lI8EOjkqvHEGyNHfHqpopAAZY9fD1RC5nFsreqLONp3MMqrjkCj5rsg1WL5Y6W6u3QPN2wo1a5lb
m6gFDjcUlOINpq+h21yC1ShJEwfCWZGtzvn90ivf1NgCeMKNU9eby7rxnaaodnHpmPdjsjV7DcI/
zwtIf4Gbz1vY6Coe37cnQnBugs3M3HtA+X3vI23McDiCAEQV0WSCFmtVjn6WIiHZkyaD84iWMS6p
b8kPUA5e/qcrmg5KIm4Z2dtvq1tPk3KaAzzm9hORSueJVhKu75BpAfYafp3cba5R9UydMlpFkCGe
76fUjsMYauTAHqYJ7NzVDPZBtRNmQAT4qzoD84FTIlzmsQnLGSQidaYToBDKfLdsdNkpfSvDxgpn
A86RBpMsho4w+/eLMt6ggzG/rl2F7msNRdW60fcmTd1dUcP/cDNBozTimB5vf23htEDPh6FJ3ywr
r4P2Q6ZvA9CYESiq94mtP6zr185Sak+RYn8Ft0sLZ7ltmYz1hpbtdSi1zLJkpljsTQeX48cSYiZ/
PRbGeIC2EkCrOLrZWC8mkOrgo2zgcUSN+TRlTyT2ZlX1W+NwO4zgOzHBPuiDo/II1gj3FBmyBIUU
dcV3SnGeOvels3nmQrxVG47t8vN2MMGkgVeEWx2awKD38PL4oLm6iZWq2I30Qw4rLapIJk0UQEe+
A1Iaootge15PGrT3i1LNMZq+bpyw0FXiDf1g728PQ7DMQMAHqE5jb953lIDCyqk5xYjyAiSdW0FO
zgPJ8nYM0Xe5jMGNxKJNlrQLGwnQQihxFSFoBj1wAKWkTijIkFeD4TbqimW8liMCjWgZ6Mvmq8sz
CpiSDyMbDncgKT2kJ2NYOEUEJiDNqYNKjHPcaj+T+XLJArHbzcW2iTWrJTO0FKN53W+Kr782L/Ma
WLLdKVxogLJA5QF+sUBOXIeZ1hZ6otSpItdAp77DIzFEF03GrhEtNIiIo37L/DHRFriO0lfLWKNd
X0dKH39344c4tXdz4RySstnfXm6CVQBYDqqpeCYw0TgunYGEnuntZuD7NK191xl979mpUR0yI5Gp
owsGBQQCQjDUP+pS3Lu87ZwlpcStIoeUwdo+N9WrDm+4qZMUH0UPPjR7ob/ONDzfi+abFW2grKpV
Eas7PhHj82j96LaImhB0I3eOv+n+PDyQQbJzRYV3SNLojBWHJwqu0NdfLV1idrvQq0iph8OaFqEx
Pbl0vpvVBPSd5FybHSpYd7ZFJJFFMwt8N8DrSH+KoWnXgZPRjdHCwqJkL9zB0L2k/rZAo0l7vr1Y
hHGg38K0cBjThtvMDemgaqjiCyZQBoYIVN2fxu5MZXg80ZqEEh1U05HJ3x9NSQ9odjNmNCq113Y+
u8uLmkratuIQwDgwYwzo3nHLftxwX1XsikYLeaH2SwpcGETCbs+WIFXAbxYPSGZ/hjY4m82LjJRW
i5PmEJBlwzDRRuyrf/kcFwG4DF43ytJZeUujzj0D4b1thdd2Z2k3RPTVWQcLewogFIjjXo+jSdSG
5npDo1Y9A7Or2wFeaLEsEYmioIYAuQTILFkAo11HoXBw7Cw1h0vxdNc4mWcUP6bka1Z/vf1RhGFQ
5kUNHlVlYMWuw5BVU8BzH2kE9PC+CvsEc6YNvtRc7+3Wz3UnoCH830BvyeLi6692UXSknrDCRtfT
nSFEwF1ZZI+4NEJfib17MujiluanvAyyHQRzI6iln7Zl8Kbfivvpr4cNOM/b9Rh8Z1zErodtbmqz
wkQXHS36YkzfYuuJWA/ZX9odsErFVRQuPyTNONcqJMWj0p1PbmiCTLg1f0tV/08UGxwNnIxYlRZ3
joBZpmU2/HoY4qJebW/eYy5bBT5j5ck09xtMzzSdSqjIgoQBXVUHPpQow6Doy60bCK2oba4BjJwp
+xSeajl5UAfJwSVYm9DYc1GlUCFXjJIP95Hs3rbpuILiZazBNCf+Wte7AoSrGNpKt9cD+7nc6rwK
xe02twM8vXUQalXOVj7dZeWAy8wRNS+f0N9pTw+JjAAtuKBdhWSjv9gQsU6VfhmA/XeWZ3g313fQ
+vB6cwvUVaZJIhsdt9rTblM0YiNUY4bx57WtH3Lrjo4vnfXQFt9it5HMpqhUCOd18CzwpIIKsMsd
wNgUcbeqAMRv/WOuaF5HUm9t2nCD29Kapp6RedAQ0Ww8GKrW+fsWwVVwbj/gjVqpWoNvqdHXWVM9
VX+0xl+314voTnUVhFub9pCaqeOwEaJ+lgfWd6L6doJilueknqt4K4Fa0r41bcn7gf1dfqFeziy3
UPFITtaZYnDqVAdTMwaJ1Urmj2WlWyG4hbkOW5woMfASferPewAQLb8P+qOswS8bCbco4RYEnFii
FtF82i2S64z4b+O+xLS4UeLkshMYlH0NS5siQo1Wi2SHh+gsw8f/7593uVpB3VuTGrNOe3mEpvm+
+l2dXL/8CATLhy481cRfQ/c4+LLCmmRUvJhuXo19MxuoJML2tL/vk7gPY5XYR8nSZr/+/ff/Mzpu
81ZuX3ZlhdEBJ+4NweKVXu0bXhmW/u1IorTE8LvwwQW5H93D6wxIqALjmsJEZfSMhg+5SwkgAAHa
/6i+/I+huJMYbRodLHWEmrUaNuwzxBmcQO1Qdta+9sMREkN0lVX+ZMPjFiFR1q7rW8Ss0cvu5h1A
bV6X7/p1PFD3blR+uzIfBeEC+TOhfA0r0VKCpGxglOq+GPYg6t7+YCK6MGDQuGjgIcKcbLhpTGGG
FtMY7Bxb993oqbkrTiS0f9T73vuptx7k8Q5wrgxuRxVdNS6DcvPo0JmMk42gXZCET4NkTKJjGEq6
KF0aMCYBD/p6EWoZXs7EcAE21L6p9VlRlINVPePxU+YPt8chus5cRuImL7ZTVU0htx/ZbVBni/ej
RW41qt3tKMJVdzEebrbwwJpwNMTsYFr8Gb4Di3m39XdJ8axRFbwthrOQFbXerzvUMtH4h2IMsJJo
el7PIdWSzCEm0C89AA87VZ0f506RLQPBpYJFQW0WNgYMZ8O9u6y1bBdILpVojy2WV5JdDolL3dxr
E7xMk5/rCBbskt1Nn2PzeHtO3385RAZy8K2YCgg7N6e4X1ujQ4G9mVTX22nomOh5kErqj5IgvDKg
1UM0ayqAbDC081yW7Ona68+xIQkj4MBeDYbXKiqXTCk3DcCeslUOdfI1Hxs8LouwAKy0G75o7bOK
qom7ROunvNpP1Ab+QW0OK2kkVFHhqkFFj5lEgGv1jgdHOt3qKgzYqu51Jrm+Pd/+bJIAPPFNr9yu
acsaOA679WL6kst4n4IKF+aSiYMwiCdri18v/MLRx6qzMZdaahyK3tw1/QNVzhN9yNfR6+ipXBQv
WWWy+mw/XZ/QCMtw5yi74+Tk0zDEydgNZEHYMsQTrPulkYcqq8JBcQIpdlE4i/BvZJARtv24bbfk
Ki2mhQVLbQ/q5nhMS+607xM8hsOaLyCq4Un5pih38RLKY1NLtxQRitTCDXr1RvAg61pm5SkLwwZ6
EQYFNMA8WZgKECsmmNDT82qO/zQYhlyFzxQrQV5HgTy6Zo7xhh5S1TNKN+iUJJFcbwUdZtjlYcmZ
rLoJ6IfOBSnR9jSUAkO5h0UFSA9uj2fjfT5CGu/F7HU/Yd4cawF9kgRQdcm+EqaQy/DcTBYAHmdx
hY3lrD7e6PeV9VHLMt9RzqRUPUifwYHRq8YXJzfDQWsPdp16FQHfxGpk9vLvj2/MBES0GbDWAsaS
O76dvnbiysAONPZt9zPJOtDJf+dglssn/f29+DoUd8otSWmSvMWo847u43aXJvdrVuzqefWrLKid
ylNnn/78+xx2OT4uwzSxNUzrWpWsMGsbz/UkO7vZH+BzCXARYDng9oMznBtV2ym1omxAByoKvqAd
ttlTkjwnxsHaL8+ESHaHKHPpUCtzUQqEbQGPqSk3paHGimiQwk93agP1jXglKwLDnNga7dKbRhD0
bbsMbs+jJDCPrbE7nZpOgsAV63cckjko1Z+LuTeLjylQoLeDsfX/bk7/jJJPmU6nNblVINic/XKq
c7xK/r7oqnAxizycHJ4MbdJX7D5SO55pPCdm4q2UeiqVXCbFiQbqlwyfjf4Dj16woV5jK8tURiuq
iPPwWiXDfZOe+581OWn6T6LvNT0OlazxJ/1kybC6wo8GJx7oOKASjqrRdZpjqL0KJgNlpIPLmhxR
TFGf+mDw2/n37Q8mzCIXgbgsMuXEaAoTiM9u+T0ZvhXlNOxhNwMK+v8WiNttebUu4zZgRPm3dJeu
3hpkIKFInjSigw5gDJRN0ciENwhbnhcHHfT980aHaXW0VC+gsWf9maavt8chXIFoWjJIPQ4gXqbB
qdOlcSsNN/6QeJWv+rIrjvCLXATgxjABLAOhbARojmowgTSZ+Yrk/vlGj3m3TS9icEc1gYDyUuuI
UZ8s7xla9icAtU8PbtgcfsOlzodEtdeHnf+L4nXr+47/Vd+14atxIJJfIvxgFz+EW+fKlkMyf8UP
0c1jPtwr805pP97+YG9vlFuD5ZY4pK+6vK8Ro4s08Jfv2rvie/pTf+0Xbwm7sNlNvtl5zRP56Bza
YJTIEbwp69wKzy38sXDSSt0QfgztHda9v3nVCaIEMD/c7gyPeLZf74CYS7z8cxN2XoaN0QXqh2yn
7un37bP2o/qhhupRw7/cnhlhkgEEh8kAAMLAawGMVaHnI9GRrL/rASxzzUg9WEc7O/xvYbgJsHIl
0ZIWYYryVKVnfX7tIBVDD3r7C6jaf8kAF2Pibg3b0jlbzIDl5pJ4Q+xNGUq5uqQ9I1y18E2GMDEM
c6Flcp1mjNgtiTMiiJ0+g7bnWeRz302729MmKLTj1nURhVu3agXadq4BrW7j22RjMMYH3Yhm89tk
v6D12sL4AbJ4BWCrqawpJExycC0DYREA63fmZXod04zE+GSZOi77ZNMNb3U6NVCrrqVe6+gyALCA
84vBogWP1/DbectlPcNJhjmjDt7mxhaMLZhEXhkUY2Dq57kZPdw+/Q6XffOxSNC8KYCiMCQrR7gb
Ln4BlxNViKQlZMQvUPzZ/NJBrDan+/IE8Iadyy6D4vn9M1puAcFeasZLIkZK2qBRkv5eio8khgZI
/vn2GhJdcSH0AZMdsHnxYuJ3g20C2zfkVWR+TdtjbQe9/YVm64OZfNCGIdRasrsdUEDIh40tTkVW
pjKZ6tb11oDDA3SSyhQAFLczTv0M9dpBH/Iwm6YZcmJFBX0oa9vhiZ8dx7WGJ71CycEd+vHDXDS6
r9ZTc5qHmHyq3fg7tasR7XJmi96u0GkAr9SjEHYIp2oEv4iOzqlIOwMYpcU9wz7EvQOMNTneHpPo
Y8GpCHJFADXDeJ7reZRJTXpASMuIOP0O1VivGTJ/UCDu7vy9kglmj8koM44PXrna9exNZjYXFtRe
IxOHk9aFCW09qWS3sHbDkJGM5aNDEZJbFYwUGPcpEsvyc3wBt77eo0G54IYJTdlekiqFk/cnFq8r
VQ+5kRUadhUK87Q9mfXJVI+KKSvtiV6ogMjiTob3HEgS3JAU+PraCcPVb4kW+9u8JkHjTN8MumW+
W8/fYcFR7tSu9A2jgiDltIa314iwRHvxA96Ns5kG8EKAMm8ClHHAf/mk+e6X6UcyeWQOpn+p6EDa
yDHQjMBX5GstmtMadaJgvFV5AAJ13ZmubETCKQWGGnosoNWi6Xe9FjPDavp2JshRXQBFt+1uqHal
cU71R+dLQb3p2+0ZFF17GWT7/8Jxp12+wFgQLyq8t9r6V1c+q/G0T7QmtKo8GAbJpYwtB/5OBpYb
OD1QZIEPKBdsGYamc218LZ34G92Rn2W/3OfO0XTyD0CpfllqU5IYhcMDTRb9NmCbcOO9ns01ttup
T6cqKqohSNo7awS9DBQQdP/SQnKSia4nBgBHoBoBhQNzg+tY3VhoK4Soq6huu11LmlCp3VPdyM5s
8ZD+hOEWiL2hKlXlIwsDhlCd7ifonABZFGjxdso2Z5C8IIV7jCGWGGkQ1me8daGSxtD6tMES0urP
y3DIIWDZ0e5gJMCrKz7MkPZoXqXt16GXWXuI7gaXkbkZ1coULVSrrqIpCXqzDJQqMJNlP/TkhGXn
u/Pj7c0g+oImCpzoDuNCBDOW6y+oljBMbw1QJ9T+kVqZT7NzVsskkEXf7zIId+WyFph52zGWSWkf
0lr18rwO5tF3i/1YyTB9wgHh+DTA1QPTgGerqFZXG2NqAvFrVYY/qSv1NwL5S9tUZMMShoI3EON4
YgS8/BvE61V7nGYsS32y7nJ1W4NacY4aAPuSPc0WOJ9FQGNgDES8BNCovf5Ktb5aG8zEgfJ1Go+M
SzCmnxVIkBVN+PfLAYseY8FaQNbilkNDy3QEs6mK1uJUQ1BXOWb/MpSLCNxaGEY6OKsOoHTan+si
nOBSHx+prHov2kaX42Cf7qI8kxfKBGlIjCMzd2Qrgnl6UgyvfXZiGjqwjL09a8LPczEm9u8X0VIo
wo82A7TjKbiEW6aDKDna/tLY6c6w8aC6HU4wOKwDGOfA5QulJ554YuWzSXMDZwo84L11O83WD4hc
asOJtrDrlCQIwdhQ9Ad+E0A6lK55ESa3HutmHllCag9rH4EPnlqxPzl/v/DQycHpD3zlWza6nsIC
9IeEAlUWKWBDm47fjieTyDasIA9dBeG+E5oLi6kzNkBBw7Hz1+kMqW3aQnJFcoCIAqHPBg82bCMT
2eF6NPpqbqtbYL+ic5gmRkiWF4uUMA15AdpYshpEHwggWwC+0dwDYJpb6pq2ViSPCUgo6j4uwrw+
QeBxmyT3XlkUburgAVqo/YYolXoyKWSFPK19zGWXTQH4hfVJmCsU0g9IpWzpX+ykkbTQSukKGlUa
mrr6J8dBxWo0cOrbdeT2RqT3rwSAMwW97MSAAali7NN9jJZGqt7pVNYEEFVGoCUDvAXEhZjoAvdM
Gug6UAMERvSjwnRJPccBjJR0ZxXW02nyYJS+7gbj9DVxqReX6u/bG/1NTobL+wgPXC5wwOBjm1yy
NMiwLkkPQDctMphUnub52JK7LiVo+U2POHV2Sb+iPtP73TIqvkmfZ6WFe8B5sSCqcGeS37G9G4v9
PN5TYHpn9TTpvymKGkS7y7R9NRwdmc6PQCIHcg4MbABmpAJMMTdlXaWQMd16QPftoMzQO7GSQ+ka
Pgg+qW//qkyvSdaQqJtvk8nDr5rgpJrdF/NZXXKv3+w9nqsf5l724mVz9W4uNdgywlXMhFQUt7SU
xZrw5gVIm2h1Ei64JO8box0kbWPBzmcmQVi9IKIik7F/v1jAyWJ0qdtkAKSVJwXCxvp3vJdc+0HW
AhdIvQLnj8IZe8cw/W0u0KjGvWF2UFtwP6bzaUp/2vQbhTBOred+qQTdvN0tffLB/Z53v4fqd5pN
H0et83D22UpxADVd8hQQJAjWCAElGeAh0Lq43zNjKcCDB/pVnVr4cDSEmai233L7aW5kaVwUCgqP
4MOiZaZjEq7neIqzLW6Zl0GVFYGTHjVY2NVL7rtUhpoQR8LDBoQdfNJ3olXGljlGA9j/18Hdz+19
Y31dZcAnUdeAWRP9Nwh3uUMLl9B5bAHz15ygjF2flD+IQ30zMe/t5Ve/z01UE9ZpBy/Gj2ncB2l8
GPRpl6AejM8JJBiJhr8H0unAVjAuFHjfOPu5z5kTx+qaDYDArfuqxrtsPlnNt0VGXxPsyaso3J6k
SmMO4AiCErBvDpIFyX4ht98d0MGZtyAkUCATcL1KTHXqtyEGxHboTyCCVjBqv+ucu9fbKZqdrnwU
qFeAeo4zAu127uOtkFdCbx8CdOgDOlvjAcvlxU//EAPHoaujzgmkNXcptzog/eFXgxq59sncoioB
C1hGJxCtdMYu/b8Y3EmzKmUVtx1ioLgLwKTh58UOex3ql25wezSib86cpSDWh8MB9h3X3wWJYmqs
FGDQrL43YOQ9JjL1HcH92LmMwK2q2AV+v6oQYd0OygJAlbuDChRoAyBGmKZkOMKJAy0bci0gtYJH
cz0cOP1i4ibAhLInMwtXA8XUUyq5HIuWMlQG8PdZtRsCv9cxgOrptDVGDPWr7fxon+zxuU3A+JTc
WoXzdhGGK23aFE9Pe2RIuxcCtKdnxVCDVz4p9lMvuyUIymK4I8D4iOFugPnkllut0cTZKHDbtOw/
wAX0o5so96WF/ouTW59grr4Hdx8ElmqR7FfB57oKzN2WCZRByqxBxtGSJegNDfX93oMGrWconSQB
icaIa6zGPAgA5eYrxYmx2QmZoG+64c64qUd3/tV8gKmE+qwrvV9a2u72xhJdCdA1+G9A/tWBWspY
lAOuBHHdqg+mPSS7XKfFfbIMVVh1Y77rSm3wxkIFeyKGB5QO1InvLt3qZxAC8+Ypm3YrCvafqrnM
LBAUTdh+axCJ3MF0bJE05EVFtqufy+8ciK/qTgIBVqfSo9R9TtvsIY+huhvfZa7Xo3eTV0kwLqvn
mI+3p0q0CljqwYIGKOudPUQBZmKhpZgpEy/BQV29Sf3hKGivWkSSuzWWnLkDgrkH4UrkQI0V7N/r
vRtT2tqNhsuK3kNiuA2dfPAW0wkglnrQYfBc3SXwokNP0O8dus9TT7V3tP1Js8MQu4HS7F1YCS8o
H0OknDlrus1XHR6Nt+dD9M65+JXv1DmHtU/KuB7BR6nCqf+Gipm3rh8mfdwRiOQCCP4lnbevtDv2
070+Fg+3wwsSDzDtcB4E/Aga3jxwTNsa0qYFrlklUw57tGIKz3BfnVYvifUAsNb/MR638spmLsg2
45sMWQSOkafPxjFxj81QeROaf+SfwgGNB4V09PDfHr0Xb4KMpM5S2JhcSJR6xHkmeu9Z9uwRmH4Q
7dOY9JIz6Q1f/m7RvQmfMHo+zvXrRdcgmVFzhbmMOaPrOxWgJOaZl+rDqSNW0EBuT6eHlT53eXco
Z2WXxbbvtNtztcbHWH2qtqjRdYgi5x+Gele7u0R3Pt/+5KIdCPN2dkyjSQFvretf6FhtYncZaDTa
NAGfQUDs1+xh12hraG36KqHbiVIxpp5NP67awKBcR0sbe9Rq2CVERV2HRqnDygubHZwyPXloe9Pr
e+33Rq3D7TEK7obsmwOgzAQb8R2uow4DhRoTEMIQTvpEbOpty8Hevt6OIZxH0HYZvwvYeL5gUist
+Pgt7p92/n0YLMZoYFKlmcyhQRQHDwFIwjGcCMCC12OJq6T7j4islp8ad/UUPfHpuLMSWTmL/SF+
6V4G4vIl0XqdJhYuon067qo2+bQ4j3AwmYxhv3RxqPcyw2zB5QqaVgDygavOAPjc2gC4pZ6GN/Rv
/LwkxpkaZ2XyG8c+VZpM7k4YCyqs6IhDaAniZdezWCvzlAwq6BhOZkDjfR7DGnKljXs/FNkBzl0y
vWLhGYsixH8Dckuwi4dyrSzgqbPq10Z2ZWo8q8oPODYE9egvyeOWG0GMbQ414tvrUjhSCy1IJkdh
op96PVJaulO/jKBIGTQoPUP31zSoZE8JEXQWJvWASDrg3EGvlPt2kGI2+9wA1LOz3eQwEQaL79st
sLfRQHvJIXtqxeUdvMOTO8tqlzB3psdUTdyPWauZZxXaCJLUK9rzpgJ+FvQ3oHXNFwx7e0rdtpyB
lYd38+i+Ot3jkshulsLPinYdK2bhPyC8Xc9uO9jWNOoqEETGfD/DkLBe7MCcqpOaWPjvsNcyF07E
xskcH4th293+tuJph5oO418gm/KkUrrp1F5mGw+FpITzW6xNQbtmZag0KR6Pczv5SH2DbxQ0DvJx
ccB5Wqg/WHi4TmNDImWDtfDt3yScd2DYUGOyUAPnX5VKtdRlZjIc2Vh6RW572/pSjDKVa9Gqxpd1
VAgOMrM/bv86Lu3Hemaio30bbAB/hEreuF6cjfm+Hav7vnq8PSxRQBS5sI6YjCtO8usP7VoQK54m
8PH63DpX8zdVAfX5bGzdycqK4+1Y7MfzmfcyFreoNteKl40RrfqUGcNqMQmT1bAlh6Jw7b65qENZ
GO5zOjtpLm5DteGUc+Jiz+Zu2+wgWJOHaerEO2jCwcl1nZeDqYxrqC8qDa1yc1WP0riLVqey9rcH
LDpqGCUK/gHoOuF7Xv8Sve5WawIPOzK2Bjq8EwCHCYSxd1NSLH6ppwMsDNxPczZMkiQhOkxxDYQA
FriwNl4h14Fp0qZGHmOmJ/21Q8HeNc79mAfOP2CeUf9yEQa1CeYqfx2n0Yp+MWIMEJAhXHIcozig
T9AGw5rIHvTCIaHSZgFqqEAlksv364RDoG9wspk64L3dcC50WP8Wr3j+S7KPaKejWAooErOnQta/
HpTRGPHcM8JC1T2BpO9lcPnSqvUf8gmMm3Qo/2JloNZ8HQWUcgjFTuix1riln/FceB701D5sbhJL
3l6imcMdEbVs7Q2Sx21xrU7dxHTQYM1ZOm89u75fyp9mKnluC6ftIgy3u9eNTlnpQOIRHVwte01m
03NlXXfhUFgXAM0fGA3wzCMA/YvhDb/odo9p3ASQ3bPhK5dW329vXOFY/sTh34to1tHOoTj+sr5j
RtYpzD+aQpIdROkQT3a0cRlE0uRV6pCYmgIHCdKhqkMqqQpiLLbb4xDP158Q7N8vUuG8EkoGChBm
E+9p7ASG9gAiofIPIHI8DP6E4dayg/tfp3UYSQmkhfo8uscu/n17JLLJ4lLp0nVjnYBRFqmp45G2
9RPFliRN8Uf/Mwpu38dAphCjZdLYqg0txy4NHJDNoBv/LwnGxeUGR64FyiPv8QH0uZvYMQKNRrHT
te96AX6M83p7wkSfHu1B6JtB0RFlDzahF5++tlKaFDMgUdiOrv3Sm8QD3SdY8kGyjNm08Kc6Ux3D
49cFUppPl5nVrPHmQiDQws2wfMym7+DX13AaScmXbklCdfnrKwtw4EBEATiH/7/DI7QFUB72jM1Z
LKB4rA+b03tKAiy/Vhzn7tvfTiOIa1D1f5OsRPGIW3fF0kJwhAIv0FMYXb6uddTMLwm0sm6HeX9T
gKQzShVMX1jF1+KSJym1bdM6FKi0fRZicYdNqPqlZA+9/1IIgus8aBDwsDF49LdS25XrdkCMzND3
sJTAUapdNzU44FbIHlk+ThC4LK+H20MT3MeYXDWUHKExa6N6zO0rU5/XuUpRiod0bZ7tTf1Vn+Pc
A7jNJ5DAKYzCW7LaL7Y1UuK/3tOIjcIjdjWmFqzt612QlQqqQCU6NThcj40Omeh5AXVUtgfeb7br
MFyeNepsMJyGPUbb3sur3YCav6U+Wc7u9lyyRHq9167jcInWMluVbiBhR85chUUL+O18nvXBX9ZP
syKzCX2fD1kw5naIBYO7A3fjUtstz8mc4sZFP5TlB7UfoILwdwp0aDaC0IGKGeojzNrL4raXO+Yg
DQ/28hQng68Pv9T+Od6ebk8aN453Mbj114zgBtOaLE9Lv/ppW/iw7PCn+PPtKNyn+U8UF5uL0Wyh
mcZ9Ggqv+TLu0vUpHjblYzoQEpi1kh/aRgWPvcu0eyteZwklgUsb/z8ocjwcTYEk5u/5rTuMI0Qm
licwR6w5cIHScrw2bdd1t2VG99O0M+NLXS/Nbk5J3B9vD5lnX7yFRy5GZDy0cC/nln1LNgC2CGZ2
zpt7ZzsQPTJLgG2m4zRt3qzlT6N5gE7T7bCimcYT2YRMOey4gE+83tOW2dEtn/P1yRifDFKGYxqQ
8WW2TnP66XYk9vsvttt/xoejjbX5QRx4lz2K/0fale3GrSvbLxKgeXjV0KOHuGXHcV4EO3YkSqRm
UcPX36Wcc0+62bot7HOxgSSAsV0iWVUs1rAWavKJkwwny6HgVYjqTVQgErQKBizmCJC0t8UtneYf
TgzAnyp4FwgqZLEMqHCSNp7GWGtOTtMPeOmktck3SPKCao/X87TaGI8YpYnMIp7+i41Fb9EM5IUi
yVUuQKdTpmAuaTpNZX3XV8S3mbNDae+LSsObpvG1otDVQaJ5GoC4YHUFfMz8rrs8SI7HCOMVBz09
eBhHowdaLfdq/iElv/J8JaK/OspZFsIFvB3xqMPj4VKWogEdocGk48kk/SYv1U0y4CLg8V5VV3bx
2iog6g9tBKIFVDXFuL7Iem41Ws1PptkFZn8Pdd3q0bDpok9qlW4MqJ4uIc+duTaKN6/hQl0BEgp3
CrDZeUuRcL5co8XsWst6uz/RMvYG8mEnB5LIHgXW+huPjG23hn65sKk6Xi9z5IdRkCsEE1qlzlTk
RD7Vyl2Zcy9Kyid1SDcF5SsVrmVJGtjl0PWGFQpLsxOC4KhI5ZNKXksVhcptGqtuKcUrJriwhUga
obCFpDJakcVcfayQYUgmRz5ltfVQqu08s3OHrGKFNsI2Baf8kH4U7J+1vqJqO9NL/hUqBH9KnBik
Qwb6FDcEqPh7Of6E/Y/ax233srSHoF7AfQtRM9vkpXqkeZt01Yi1JZ+y3AHw8rupVt6ordwKV14M
pD46EregRJhbzq5Kg23c9ErWKKcySd5U9Ku0hc905UFP+F2mel1iBrfXJQaY2D9khdD+IAMpco4j
hIXFXIllbdD1E6xxA8oMTyuMrU0dLwdAdYpO1MEePLkrw0rOjgP5tSL+el+R48MzC7uKMjyupct9
RaejVBjmZJ8w+bltkwfQBm7z2nEnFhRy6JDf5fCWTk/5ttJ2KckC0/wpfbOLlV24inIQW89gyIg8
UPyxRDQhZ8y1PKJmdKJSnbi5mUvHHikz7IWirYycXfttFH3RioYHLAZJNXE8gNgjVdBdkoQM/Vva
nSM9Iuod49KLspeVvdWuXBp2FZoEhcUFDG263FtQXSbMGjsSag01DnFc/eh7ojxkY65ujFxir+DK
VPxR1qjXUHnaV4r52GR9c8jy9qiZkroScF3tsoENBh0Qpk3n1kUR0NsoNWKVCr6H248Nf+7zPsgs
bbOy6isTghSUABARw3zmPy5XnSmwl+TPqmOf/bYeuf8x7NLfxOvfijQYQD0EIE8LPEPu8C1aI4O4
vr/+SIdbRw4UCUqxy6dUlUhF4w4JB9AMdtOzxcKke2ptEmTq76KsA1Xl7rhGpDDnIy4ur1kqEqHz
CBImlEX9ldXYArAFdhaltMBAt0prrFV+rx2FIEPIiWBVOR+T+fR+ILRSvdR3AlK4/Hfpli/WytNm
eR/PVjTr0lkGRiI0V7nckrAL+j5IJQ+k9X7sKeBsRSo+uK0za9s3O6kzYbohZYXUQZiEHvdI+yRg
qbotQQQMm5uZcELoMsIQnznP4F+K0CKHdTFauMLGLffZMX5yAn7owHURoBv8vt9Jz61vrKFeX/ma
WSiS5HNRbKa9EI4M1LeWmalYV4qb2FOAlYxpb9zHrX3CCP5PpsYrx3blzQWBwqlh4N8x1Rg6Euex
C4afQ6p+1OYPs+QrgpZcCeI0jDLMFU70iF1uZ0NqmqnGQEKgwKUAzI0klyJi9Hpb/oe1hn+d3Jko
YROthKoSKyBqpOEo2aBLi1y8NtYUZHZLVyaMpwP4XeYrSAzSTIay1qRGMC/5Ky6UrZm0Tw3T7slw
oLTca++9Wu0lKj1k1mofwtVFMR/bmWwhhqKRVqut5ZBQBwkn9Yjtlxul8+roo5LuK9W1sj3m1wfD
xbPmtl0sKAz618EBg7coujDFNElcG8RUOMwCTLD7rBpPDhAcXJorT1rXriEqLSjNzEcwTy7hgXgl
jBatlPUEJ1lrNPbwWjxJBs233F5L/izYHaCBZwAqzJogXShcQXlvU3wIzlJ5NLqw0gOiuaQO2LSy
e4sLQn4JDmVuYBJz4dSwEg0ALSRERL6TnJeMYnhdWQlYrqJ6PE5QDUWMjc4s8JwJ+t/FXZ10NU1D
pBqn9I60tS8pp1TZFrjhhrL1tTUQZxEEZja5C5GCG0FxUsU7PUnD4jfge5PC/ZH79tuX+qlYHkYp
HdfcNWvNP2KT5b+Fzk2geODO3IyXLgW5QYSICUtDkAGx38UD+6kHAH/fmyB93jPu2Sslv+V9/StP
dGGpUSEXD3m8OzivJSbWZZfknl4FqrGVPm/b2Zow4RDzepRaMLakYZoA3CvC6y+2QW7uW1LInH0/
2HhaxN5tmUsRA47x7wqFY+RGnXY0xQrjqHc7/bmS3SHzS61H+X4Isugr7jc1cjVGv3I7rJ6lcKED
OUWThxE6q/wqunTPFXsnoSl/DNP2joMDipvoqOSJ56QPXcP3t9c976XgyS+WPXuH82iC8kpmNfZ6
1KU8oCUIhTG0nwe3pSxFSHiwwXkawHhAi6YQUQA3eCx4mqchCHJ0WIW1pcWeqC6Y4WrJxYDZGl3B
og6dCRS8GsOQRePIOE7Tm3ZohS5giwAAGV9XdFXsj/2XJZ4JEiyxilCNUBUIIt/H32VoHe0v9t7F
bh8gkc7cX9TVDm8Af0DLppefFE95WdnaWcDVCZ59gGiasj6kYwv1KdDjfBoHF+BTG3nT+9Vzu7X2
/oq42Q5uiRONszemiQ8QN/iJ7v1Uv77pj2WgJd6wvXO++enX2lTM2kkKhlkmrcEyCapTR/dcB+50
2CPVoCCp1yen4jlN/yGswL9PFLxX0EQLfGiCQAl47FTScaJ9+TCAByD/TX/Wxeb2Pi5v418hgtFX
WpyOcdGkYVSpbNNN5kei1opHxmGt4Ci22P17PeBbRfZp7k8S1pNnaQ5egzoNWww3KtZh3ER7DbSJ
L4Z5iNNfVb0bn+ssddNBXnGq/4dx/BUtrNJqVCPXyjYN7eExol9gj0MJq6k8NOO6o3xsVL+ufpnP
3XvaeXrzPdYTN/pFSwAeVk+G86rbm7TM3ds7P8u8VuC/3yR4PMZ6NMIRbEecShEgujL0Bjum4kuO
HqKVP7gtbXULhJQVcsSMFFaBywxDG7XeIy6hgIlzPmKDf2sBymUNB5N6ZXkYfiepsu/t3aBs0mw3
dZuyIJ464aJ90kBpT9cA85Yt6+9OzD8/8/2NDiwwYz4dmR3Vg+kNbM9d5yUGZvjKni/eMmhP+7cK
itDuBup+QKKZN8GoFYyDgMmj0fM1GMXlm/RMjOD0C91J7LLHghznRbWC7I7XYBB2mW+/pofk6/bJ
ijNS/7IrIFnNeXhA0ohDWRKaSNq45bhiWCA7D9FItwV/LrQaJLSbynmh+7R+6RvvWH7azXHsNlTa
N+A3erv9Hcsa9vc7xLvVdDIM7OtwJZg6KCbP2HT5Vp/uqTnC2h+Z+WACjKpsXNXwgSHlDkUzl0MC
3brLmicp2nXSu8lc/bTyWQupLTTC/2d7xHdFyqdSoya2h/PkTbI3eQNSyR2tHvFYa2jxpHeVN5ng
VC13mfNLTd8YUIOVExL+o5YGeae7GE4uR0ww+RS4e1S9j1nhT7V11HqX2mPAyFpZZdlVnn3zfNee
WURPdZrlqGuEgO7+ScPsqbpn2yHon/XX5Alwh2t1wMVb4EyecHdTgPEAfEtNwyqKp83Y2IOrV1Ht
tVa/Bggozob/UVd4fyAK/GEpFKHRKKtbZONgHKBodtOCeYTFe5mfgDpRyrs2mZA4f9amjdl6k83d
iD2PMYbJMMHrNQj2rdZl8YrqLoaF598k+GJQaBhS2VbYb/TXN9ObjmYikgKdXZo2Wvsro7Zb8p+o
YazcvosHfS5Y8Mq9pk561cJmkvhY5KFWpK5GHsE7kU+PBdmgOgmEjNIvrTvyD8cZrs5B8LplX2lW
OkF0KUuvOAopje9Az+cmP2w1W4nWlvzu2TL/7P+ZPptl7aQt/gtrQGXpMnHBkH3bzJdu03MJgsvV
9VTBdA1OkKnjjo7qnlXNbipUT7bWSE8Xn2jqTFxtYxjERBPypXXGxBxLVcZqmjzArRhI75ZXbkGZ
c8/vx5V1LavmmTDBFUyT1dYV7yFMDlBz6DufW+WxDCIgX2TdTpp+jCZZCRYWcwnnKxT8gWSieN1o
8JkqB09E6Rntrla9+tl5tMdDAXhzZDLszquKJwvovWtcREve6Fy6GNoPDbXUBt4vquwCOIYR8Z1B
x73VI7y/rTaLV/W5rPlbzjQzKXNA3yVzFFYczclj8r0i12jvvbc7VxrueE+8uH4sNvZaKDKblxj+
nQsWQlJlsIYpGyEYLdiD9rtCCsPxBjdroy2xPq3n2+tcugTPpQkOLpMcoy7x8g1J/lDLeZB24DLT
fkYcmaJ4QjS8YvDLq8OYODKGcPNidyEfJFWK2xFOfm9U+6nHsJtX9kDn8e1Qq1dzsbPFXW/mX3GC
vsZa1rDexvIcNB6XQXyvnCzPGDEPiUEEH1notbfZokNDBhElQhtAmCJ/SF3nYPCJbAhMJPDS9mRy
JwNJhNuntlQAwTDHXzHC9aCSHFhcBPdySh8TzVWmjVU9dt0BBurqg9sbX3q00aTAzEHhCkBM1bPM
tbTQomc9+wbhngBgP52MFN/QywHbakdFceWvIvfK5rX+1L6Vvpk9UOXZLg+NBBStYi3H+Iev9epw
//MBQCa8NNE44USinYLLWUaR9RC/8Nw17JcOQDlsi3kbjIC02Snr7+yn4jXDdLl0ICCVt8fU42q6
ZRZxG/Ubqd56+wQmhe3/64wMcWAvp12H5As+j8lbmm5495C02679mLJNDmp7ezNFT+ifbGW+l6XJ
Tyfu2pWy4scW7ftsj8RbIhp03qsm0mdbB1OJ1ONPIV1pGlm892YsM9TH0aCGzPblQVBV7SrA0ZPQ
OWYpKh4YbNbJJ7Pu8vZnWnduVyp+bQfGGrrtopM+FyyYwQSMKws9vSSMsu9d8ps9P0ime5Dn7tBP
KXW7j6fbZ7qk8tpMxIJq2Yz+LSy0bMeEAY0JfsNIt2P7KLOXJja8Ml2Lu5fcyLkgYWGETi3mkivU
GofeLUnvGWtD6UuKcS5BsN6Ig0u2bbCUzCg9NesA7wwqgcc+/ajyjcH5SriyKE53ANSLUU704gg7
B9B9XTLmk2qVyqvK3AfEi8sA6BZZRuoVna74Wlpvbh+XCLH3J5TVMQkAwTKKIGI/TAo201JSUIpr
/faXFBaDb0Q+qM1cDk6K7FMLPAxn7qaVDrHF0OxMrAhLnA3lJE8VxHbIzbv1Y/xTO8mb6af8ukqA
tKSR56KEkFMhLO/NHsWxlEaeyY+gMGjjJ3OVonb2paKvxWQdMsVzswkefZcmjs4XnY/anK7OOhkv
EGnwiUqKl5qA/8PM66d6BBs5qyrnDrO67Tc9M9L97dOcVeTWJ8xbcRaROY2tSaxL09BSfL1u3aTb
83x0c/sorWFaLpkfOhj/tL1gfF3MSHYyZnjlCumg2K7sAytrw0XqS1qJhRYTNBjjRbEYXSaAEBSs
3Gp4gYscbxNrDHl86KvvsDtt+l195WjZ1J+UDugGn5OxST8i2e+dXVQG/aP9cXtflxZ7/hWCJyhG
pZOaBu+9OJbNrQkI1E0u07V2xkVfbaFrEtPrDrynLWjQ1JnAx08RvNMk0CzJG7gaGNJRKr5FyCrM
MKj2vYzpzc9hNbv3x85F1TmXLahOO2GCu3YQBprDY07IIWqlA3Be92x4UeUDl+eqZOoNzZta/iLA
CRqVTcbvwLlN6j1vPkbD5+kOEPtNsYH++3H0LpXpPlPSnU6YFzNpnw4gx+Pb2yfzf+wZHnkzYxYm
vYU9M02a1+2IaBkzFnH7Ucj302TsJFe3Inf6nmR7gnxoXW6s77cFz7/3er/msSbARWDoXvAq7eQ4
jYwYKWwSHS021NGOtpZU21HSzM1tUYvah6GO/xUlBCgm7ZFu7ieUazBBECRtOe1KRXm+LWRW4Vvr
EZ4B3I7Qs9nKeLaWyi47JECBMuMMqKZRGMXvUW8HVrzWBrUYFWFA/z8rm1d+5q94FaFxieHwbCXe
x5EByNLUswAzhNYyP9YKP0F3pDndDZgZS0f/9oqXThAz+3OfEvqhgcZ/KZyaaJ/ve7xD9GHoArUw
gMefJRKmvM38v/DLiPowPYjJclzuwjolWdEKp3XmVBVoSVB/J9wHnkAgcxNUGysR2OK6DNS94EHA
iSm6TGRYK3NMkyzUogSDTQlabEnfEL/Lp7XH45oowS/q+YiGFsaysGqpuc3wHA6yLCYbmdlryZxF
B4VmkP9dlik8ZeQukyI1NWkolzXVgtauW2CmOI3VbWrCp+o+mpSejQfJQC7Lk3tNL92e9NFj00+K
EWQoFZKgNFWi7bQ0ypQ9AyBbd2wddVB9Fayd3THWchAbdb0lsScrLkj9W5ETwFdAS4ftGBlp4Rp5
bY5Hu1cbx43Noal2tVxi7JhzGRNX05gUtgczAmvmSnS4lFcCAag9ty4hK4AJx0t1dYBJA5QSLUPE
VAUfk1v5X41H3F+xh6lXby3ruHTxzkw6iEMxLAQLFfxbNWUUBt/SsLY/gaJ/sHAnRXqUoKNCDqXi
qylTN5GQeqbTXTfm9z0J9Ow576NNr30NUhgZnw5pPm+b7EKIrCEVA+gCdLoacLyXe5A7PW2HMmah
ntSuKsluLucbk46BU25kTXPL/u22wCUPBYl/5iXmuqsjXIsIHMtmlAgL200L6AmfS577pb1PL13I
krUjnj9f8MForEAsjqEXFRMwgg8GpYVV9A6E4UoN2RZsVPw7PXjsMT1UK81AC5Z7IUrwSEUCWSqf
10VxPSe29ZWUybuhsDXXt6hI54uav+TMxxt9FAEPC5LGQ5/tOhDXy240vmhF4UfSDvAleSDhMQxM
MuaS77b8avS7lPtp+bJylEvKA28IMiUNA8mY3L38EGbnJTg8KhYO9f2gBjOohzwETk82L+qP+lRV
Qf4E/CqgmLOZSYecchVD2FujON3+kIUgfW6f+c93CPdObWFUs5IKFjLWus7oK9URBWK0lsRrZJ7z
IV7r019Jgj6ZZW72vQNJ+YY8FWtF+KVq1MVCBB2yYjKOOXg8QoKJ5MJP622aPafUHY/5V/UBAmL+
NaElwZNfx13+Yj/0OPi1mHmpcjpPHGCycCbJuhoVa6meAPi8hXpF3+q9aT+UQLLy5cZ1wAb+VnNP
6X+13+PhkNduowVF963irrK1ajw289We9UWzQkOfpmFaA7lN4WxZPnGqVvia7jBQ8CxGb1w6MhuF
qLHctdIRPQGJ8aabj0PXbhhvAKVIDkaygm+3VBoD0hxYmjCYCPAjsW7bTtkgKRpn4XdFf5/yAkD1
tWvxgBouWI1UvouUUJfeMv2919YuqsUTMfEARo8oRlxwU13a2VABOdi2B+j3CSOfwV7fTx/VlmzZ
3nriwYuzbT35A1iWD8WuOXYrfm1J5f8Kv0p4ygmv81KfWFjaGToVmiOTV1vr50MUzWp+iwK0DT3M
AMC7XKBBx8YimQyVmwCD7VF906DYcZeYnvG9fnESt7WC2ljJUv7JiNySKqSHQDFe17U8r8znfh/k
PslcumkfddA5u4Pb+dk36aAFb/v20bgbnrf5iT8MD8nO+F34qACfyMdtN/Ynn3Hrg4SneQJAp8Yu
8EGGqx6a93LzkXiNl37eV5g44H4XGKGz673oq9o9FUcH31gfpdOvxreCeOu82OCYJft2F99T9w3x
3FbB/ze51rZ7TsEEe/tj/4w73PpYQSlbUEXFKsfHUoySIK32BEBbGrae5KuvgXIygm4XPciv3b71
drdFX1876GRG8D93ZqPoKea41QbcwDoIuEMqta4mZ66TbFAy7uCekGWLkPS9LW9eyeVKMfIE7URH
8dwsJpZXAGac86ou29B+wUL5/hdaNOvvzF/Lvy6k8IBFjzouGB6R1kYBSTCDfmbhIhkEkX2CBoPu
5Kh3fa+7FpBLpGxfdRgTXukNn01LXBxAcxH/IjLF7LNwozUOj6uiKNpQT42jkmJi10k+a65tuFr+
vr2P154ENBvA6UU6D0989U9ccxa3RAPTiY3WqjBu5DtD1fGSIivJi+tI4FKEoJR22uelOVZtaPXD
hjYlany7qvKJraBHZuVOWFmOOA+Uj5nZGQSyhlY/xRRQNtFaF/SaCEEh5NJMC6WblzPWLugK3DR+
vX0m17aEw8dTHQCS+NPRBAlJAyhrblCcCWBsXBXDWQ0oOidSAMumCNKq/+3I9UrpZk2mcKWj30aX
o4i1IYsAkW1W+9GO3Zx9gz8B3wJ6bfQVh7G0jQBLAJAB6NHBTSJcL6mWWrmeYxvBGmQGo5UaLlC0
ftzeyYW82byVf6UI10kf1zqtFKh35TYvk5v42d1r1LnTwTOIP6yk+5f38K+w+edntkTavJgMJ2/D
0RtHl7w7P9vRNbzvt9d0HXxdLkkwJ+bUAPeOIGXYJM/J97UbeMla/+4YMDQuF6H0OIW4he8xGlA4
TaHhcAR4ISY1gC56eyVLbu5clKDnIKRFw9k0+/DmVwnY2YZuXqS2/K+kgKtAB1oq3JzgTBW9ShpC
IGUaJLCCbwmQzWot/Wg72/1v1vNX0qzyZ+fvOEk6FCD+DYt8ZkZS4xNR8iP6jr5LVbESAS5qAYbM
Efyi9RvTv5eyjLYdstQYoWtV7OegRNOVjwlB2e0VLdsPIuuZuGJukBSstEcPfQmKP1Cw1Pdxg6Zs
sOZKTr4vbeJaSaBa8UMSaV4Raz+McgrABPd2+wsW1zmH1xi2BoSNCHFKYgaQjlxuQ5q9FQ6WSe/W
+bjXhAiGa3aFWbNEwSodaZP0yZFK/TcmkRUfu/CUBMg84ukZkvsPLsDloUWxI3WWHkFB2FeEzBKm
Bz10bMkY6qxTt82YS6cvtS9Q+2GYGwhSzoKuQD2iSB+NrPBUPEEr8lxOye72Li8EjpdfJuwAulUq
0tUWrhw8In2p9qNTjUb339EUsAdr1yvoCvatF+sBLI/mpx3aUeMaerj2rrl2PvgM1NRnImgHuCjz
QZ1ZUNfquR0NHMN9meMl6rdBVY6UHUbg7ZqrRbf5SruMsuZMNV7TaIqeC5rCmiVJMsZGL7u5G3kC
9D/b19l74QTGz7h6xxvXRaenxL6AJrRiu9dXH7qeACoOyBfEXaAzvFylXQ4ACbEwwphYPw3zWGcf
t09zIWaFgBmfALRUAAzV55WfbWPd6VNB9ZSHbdNz03XKTFbueYZK/x3rbIds8W/nQ5HsTvN1Zk+W
a2aVtVMl9Gn5t7/l2rQwQI9a3/wmwHSoWAGXsynO7CgZQiSpFeIDhUPepaMpl75q62t4E9cXCoSB
QhzI8ADuQrf75bo7iSmxWuVDKFG61xlYDUoFPmNIQacx5Guh8+LSAJ4OfAAU3kG6dCkNuMFFZzfl
EKLNRT6MZmQ+DADu26uWvEZMtSgKqETAtEV+Fnjtgigg42W5zrGwEdBVmE2lO9UotKMWYdjw9oEt
7iGQNAw8dubHh2CCtU14lUTqEKYFadxY3SVZaWAQYgg6Y5yC28IW0v0zrhSylGgFmYcuhD1E5b1H
NF2OoTxIzjcnNhvuFkYMZCsACjmTF1tjmX2DHVMvi+N6Y7HWqg+ksuhH2XG8+awiooObWwp/bntG
2ffbH3htqvg+5Hfw1lSBFShCUdddV0w5RgLDCM3DR2bp+TzZpa5sw/WeY35fB5clHs/ohBS5rqwp
tqRKk8awwkDXEVP448GUpGTfFg15Btp5tdKxt7AqnC4wcdCDgzFq4ZV0e4euVRPffva7hCAOCSI1
MmN9DM0n7SPbm6+3f/1CaeLy9wu+DJAucSQR/H418bKf2TEJ904DsHOgYwBlF3+vyLu+gi7liYEV
S0H1okGek9zR9kibrfKamj+HejugV9TWT4MUKK0r78s08VCkc/sBtNyflb42w7+Q3rz8EsGbTaVp
xOWgYbo2DrTuaL6b5b2KdFz1nm6q3JNzw6Vbp3t8X9mB6w6fS7mCB3BUXZpQuxnDzvlRVn6d7Zpp
w0CH58ev8S+6vS1uSfcxuTi3yQLeGtfhpWvTuOKorMmnkGQqqu8FGdFbHT06pIpcrhb/lEUAnWAI
lnHp/hnyBcqFcL6kATkErscp7DTVN8lXRtzqOdq/Tcqu47ZHA7IGkLlkbeaMUoKoDxe+SCY8OkpD
tF6e8Cwwm00K8PzNaLVriao5WrmMZoAkdSZF2MeKOkk09HwK7brwaiXaFuW2+wNIHh1tJ10JZZes
xATeNQg9ZlpRsQJAW5qnSulMoWPH7EHGO8GlrVXtFanRto1ehBx05/vbmrK4j2cyhZPjSt33cNKQ
KfMUTULlsGVVYa+EwstSUIJHQmxmRxHevyZi7dZqCaq/qt7eU3v60aNXaUXIktLP4IIOch+I/0SH
P2TgnuxklJjVdojvY8DFq5F2opad+yMx9JWNW3LR8NDot8ILzsDU4aWJIX0pFVHJ5HDCFef2dtf+
wjbnD0beVSs32ULoCTVEJnGGMwSCoi2465jrk95E9hSi7VHbD0NOUUpvCk937NHLMzn+zlvUHa2+
LB6qmo4Hq3fMlTzM4u6idq4hesFfYrQ0D6YoVo/cxYS86SHN7NYlWjf6GTInXjLZn/+FXtrowp2j
BEgT9HLKVDZYEWDVLD40m4kpsmvXpeT9cymYI7DQpTDjmopcRAaT1MroEzksrP4pz7IKRCvd6f8n
Q/QhTidZhEL3MyYpLuFt7HFnrZa5UCpHDxuiHAMeERluEV/Xyqzc1tgAKcjgHzBt2xwte3T20TC2
p05GYi6zGyeoYwuQNXqN/tJ4NF0lAoFyhUbvwCCSs+mbvnaVapz8TjLJc1yClTqhI1lhNl4yHWDA
oKaBcUTAyQt3IUrpVe6Alhv9n1HkZ7ieQt4C8KlLaRbe3vxlUQ7AVlXwVoAd7NJKpRT0kE3myGEj
daOn0oS/FGCvcI0RnSC3RS35OFQtAU6IcWBU+ISYbTAMQmijQZfkLn4ApPIU6Gor/zfadCZFcAVt
zTSLwGOHqt3pm6Qri71JO30lfljcNkcGvCNeRnMh9nLbbJUOPDNjJQSyBRA4OXoHy0lNH5CSMldM
cGHYBpr7V5YIVl7qaMIBSbAcMmQUUAGy65zfKcNY9LtYm+Tujo9EG12pmXjta07Fxp1GHBlcm9bU
oGRPjQ4pMqqbrkyMJnbb2sDoc6GnGFS4fcLLuzIjm8tAyTbFt2knF53UKpGMAbmsPCitZfwY5b55
irrCWSm5zBssBh62DCi0+f2CDmlBb9ESZ5WtkynoblRfhsn4qCv1lBhhrGAABNHz3FvSbv758gA2
Nd8xoMu0RFChOtGnamggs6/LxJWMqvNKKUk2aJ6IV0QtRToAAwcREc4ecJbapX6NCAe4UpRKmKS5
S46t6Q8R2CI3db8SEywZ5bmg+ednSZsoijI1tYtZkfNvLCEejdlK4mnhYsT1hMYN5LsAJyuCG/f6
/NSetSJu4kPegmQb6B6u0TM0trzcPqGldxsqtHCZMxOaBe24XM7IQQk/cCxHBta5p8bcN9sEGP9D
PTzYei15LSn6u7bWUdk37Huzs8dXJmnlyq4uTH4gXYJJJMSq0BVFTCCXFLPT8ZAqaJMw3big94OO
2Xz1e21TF0MOXnXQWwD8xKrfl3jhj+ZDQ7ugo/yRFcVeyuNhxTQX7OXig+zLjSnrwpF6dbaXxDN1
slFpcYywC93Yu1k/Akf4Tl9rAl7QLcgEIBxoGQHMLobr9gByzIQ0kAlKFz39Judrs+LLq/orQTCT
AU8up60hQa+TaENR0XOGsOvJS81B2yWRp3KI7iqnX3mHLCWQLlYmqNmEtG5J61YJx/zTzF6lh9hB
Bmkan1NZ3xbg/yxavxyJ52gVWD+sh6xwibMCwLpQJcHm2iBzRc8zerREkPR8yhFTS/AR6MrS0KdS
Sr2XWYaXg4i07HOG5GN0SM12EymD6eapdgeir+C2wc1qI7jhi28Q1MpqcKM4I+7Bus+6d1mSQUWV
c969DhyR0gSw77s+46o/sbxZcZGLbuVs+cIVbPagJSLz8i1MI0j2L0Svnm59THQtmbzsVP5KEi/g
qq7SGC3L8JEhjdw0daUHJK/T79Vz/6h/rOGmLFyi2FKgYqH8pCFYEgKYOiIk4WmthGZ7p2uh1Gz0
Na6JhdvlQoRgNpyrlI59Be9k/sKKgDKosve4t3Gd7W/rx/Ih/V2MYCgt643eNGEobPLQIbQzbOYW
ZvFIh5WAbCm+v1iTEBAg5hzLWIYr6JCfrbJ9zTZmo3ua/qWiTiklva+AZSXVvk0Z2wz2tuQ4POLX
+rgZufmqM+3LIPLn7eUv+qezs5y35+x2VfA2U5iBjbaVt4T4Mlje9enQk5+N9Jgrj1oS3pa39BBG
nR4pVhO4zJg5FATmXUpS5CgQN3C3hq5qQEl4Nz+Z6troVCpPzVob7LIXOpM469rZElkxyeMw73uT
REFZgVRtcrZl9kTGeKtL7wU4djp1WxZy4Tb8u9GuuOLFO+ZMvOCAOlaNiRl1c8ulU28TW0ndJq7S
FTe3FINjX9GzBDT8uR9W0GOrGACYl0OMaXvqy16H9U+A6LpTXWRrAK7hrT1jFk30TKCgzq0EcG/J
huHo4A8Zae12thpIyhsrE79dYzZedDlnwgStibu2JJODMyyL8mfT0dyzU0VxGaWZd1tBFw3iTJKg
Lb01Wv04QNJktAEznjI7qLVdY96BeKksJw/JqBWJix7oTKKgIA7rWdpbkGjxfGtHu5H/aBiG5vjm
H60MGL8zR9BcPsbkJrhiBTkMBSE5jcERpBcP6uQ5zJXeUykAjtD4rK/1AQsHdiVMuPtGuZ7QxRID
VAJEEFrluHZb3av9Grm5cFqiGHEsiNV2gXIp1hQZiG7cSXYRLUbUi4EfUPwPad/WJKcNbf2HDlXi
JuAV+jLdw9ge2zOJ/ULZyRgQIECAuPz6s5h8J+7W8LXKTqXyNElvtrS1tbUva0WjLkej0UpNELTS
SCpCoBUFsWzZPTTmI/U0Hlkxh1eVwDeHwjBaWEAJqmzTQD0yZksF/kd2R751XwNAUdbzy21b0AlR
tgf1b0eWNoRUtgzp+NGsCgTdRTQHu9uCtjaIOkDyxdgFcHbVLqMW6jSyBOf0uNJsFafJD135Mpru
2TPcQ1NZoDypNDK3lFsZlsDvgPDEVTkPTEGBECNBP+oxEoLmsPHTQy7ZrqMa175lDpeCFF9h09Ea
UaQBg3eHOizYePO/0b2o0WZTCHXQsIC0Ox7aSrQVuAse/KsQK8uwWC+9ddRydW7IwKwARp2QPFjx
MpXEV2f7AyMdqWLPYYBrO89BEVZgib1tCxv7AlYIUN7YBO0+oN+6vojFmJczxrqqmI/GIwoKO78D
KrD7helCrfWHLmL+9QhBEEr1GLRDE4KaeU6kP3DDC6q4H6ZVndZrjrdVUS6/fyRYGCRCEAxSc3XK
wQf9JxvBFhab3WMB0GiQT0Zl/tAizdK5mmfU1ubgcfqPrHXprpdtmmkhGcHmgEd9P7J97zi7Rvdg
3BaCxSIohqAct/79IkhCZ4EpkwbMkB31+pjbdXkwhCRgLpe6zNGmqLWJCdlu9Hu9ThZciGKY2jMs
WfI4J8e+r3agIAVjkMbWtoS4NkHSGMUklOKURUPvtm/3nPE4zR/7Filx4CZ6pq25ujeloPZgIcVq
eeiFv141B114GS42HoNp/u67qSPh3vx5tCmtcH94QQeKEjIYBbLDNY9FtjfdBw+okPWvJfJfDRlu
+V8RysnvMZ0wFwwajMh1L3/y8uwPP26flU0tUFde6bXAlEIUL1kwg5DGhogc4ZOBEYjKoRFxNb54
y7m4r9U8TF+tCbbrrWDcRIAD1m4wwtLdCAR8w3p03S8ey39nz9F2ifIuiISA13AtiJai8brU5PFc
78HVjU2ROgK0Le/i/hSh9KH8jye7FjCWFo+D9KPrPHW2e1xyJMdRIDSMZn97e7YWDjVQG0+HdWBE
9cqIZ4UJ7AceTzk/MYdFOI9mzXfZogtAt9zypaTVUC4O/mAazZIOFADi4ZdRc951Wqx/v/jtnFaL
kzUej918b4BBPdt31cMkNGu1sTEYBYEJo06HNjC17ZeZ3A+yxijjpfw6T8PJ5HcLye8qTNYx89eS
0uvJvJKlHBsyU9/IDMgaz86c73oSdXFp6qx5Y93WuwUzzriXwdKorJuwOqM2JJjASQ8OldYAQmHf
/rWggLLzSJVo1k/tp31V6lKcotSyIhN4FPzm5GsHeIKu+9hV4uCAR70XR6f97E5/uyJErahiBz+N
nSPaW7sxDuw0ghvZkfnO0K3AanVKsHC1AorjqNIanAEBViCT9wOPl/F9Ru9uH7ENw4cIdHliWnAd
PlZCuKUUdrD4Dfid0bFbpB9N8XRbwLYOPwUo9xA4/FACXwV4YGth9omLD2Nw+G8ylOgNrHr23Bmi
igcfWDxPo5+EOGK3Zahp6/9nHz8VWRW9OMbm4EiWLghDMJU/RJaZr0MQgb+j7gSaRIzxvbebtD4U
1Mz2S4mkNWAAzEPu9MWpnwIwyGWWGw1cFh9vf5huB5Vjklap7xXrAvv+Jw7oNPn9v/2+ci5y0s9O
kmJxabnsAwyuDlmhaW7ctBEfvNVgZwN8glp4WowOM2AEEdHUH+Unwzw//oYKQC9D1I23CoZjr7dO
ToWXGkCqB+s7Ca3sPIEg8b9JUDZB2jn3kjnncT2IqMoJgNePtyVsrhGiebRkr88gNQq2cT2l1Fiq
2GDfwIRE+NeOa3zB+pFv3M2FCEWJ2Z4onwVEDBh0qJposA7k0+zrsFm2DBZc6JjO9DAqB4Si691w
SCdZO+CBkqPo0X/tQEb760t1IUAFhJ+TYTRJjsdc4DRHYxweKkoeWFr8+G9ilPi0o0XKRgoxjvQw
Wf1gZkbk7W7L0KyVWs+YR8c2QIYFVdIhNP3Plq4TamvPbXBtrXCuQHVVI2AuB5fIda34aN2hCvlC
jXeNly5hvzS/owuQW/4hesZwwfW+m9zxsoxAl655njDjULs66rD1PlQNeMWG+T8Jyo4YjRtMXgZl
kqX9wb2iCMfxVLfdZ8/5cyoeFi/TSdzcnwuJyvUpKrkMKN9Cp7IISflUDrprZ/3mtzrZ4AQDu83a
r3a9akPFzNYevSqWaSl3wsxeAkvslqKzQ3TLFCMmt33gj7p/1mQ+kUTXCbt697fiPXTKIWOFivy6
ABe3Hp+bZZ4wT42wskH6MsvOrXTOHn9eRucoyMR/w5Ha1k95iqtO0UKN9CNuWek+seZFSs1VsGnv
F7+vLGdnDUtNDfz+wfrh/PlF8+tbThre2cdkABoYMFt/vVoupqFsZKyqeDIOLubtQENS1jqb29yS
NTuxdlAhWa7YnJ3iwVV7KY+BT/a9LZFaTqc97e5Ky9npMr5qZfA16rFBkA7UDEjEiNe1RmYBrsYe
FJQxSLWzY+IAtl/O6XK3+DMQTFwjiUjh0k/+Sv+SAen+wMCu0jD2RfpGH4lmcSKZpunODFhwVyR9
CazAJkdxf5h0b7jNxaeIZddqM94NyuJXAKTHjHeBd5Z0w+6FgZx40REdbMtwTR8FcXetaV0vx1TW
jicqjkgiTSJzCaIasib2fNvrbxopElD/J0VZdIDp2ZXlQEqT7vrxmDvvFvHk/3VbyC1VMOilpqGY
GZgg4EUGx+vPfXDIx08904i4pccqQvHHhLKxSNfVKjjoZs/ceWiaSJuS0CmingfkQY00g5R2+D43
T1K8G8Txv62Vfb3tLjNsbxxXRaxH1HIC87zo5qo2tcBIo41hUzACB8paORwMNn4meJz4yTt7djGs
a5AsRP5Lcw1vbgqGKQjmNjFtqGZw0sRuF4PjOTk64mCCwJZnZkhpsq8nTVi/mql6d6xPd+D8UKS9
1NiCsB5zhhg7gIXxyEgP/rjzk7+N+S9gG95l1bfZSzS6bV3HlxKV4wnilnFpuorHPjHCInhO2loT
W+p0Uo6mL5tRVAYkGON0J+SHtiFhT88tOgQ6ETv9vmBfbtvelrt/9TYuusHwhFHcWpkywosA53Qi
eL+Ecx2V/o5/dZLPt+Vs2QWS7Miwgx53nQS4tnF7rBe0TsMAF/+uYe/L+2E5FIVGyNYGuTA6TJcC
gwr/XAuZq4pVw+LAs3kvwIwOpa7ZYOsYIQEGdmFc8vTNhHA3mJR5DS7HKePVF69sRQRqySxmcvhV
huvXu5G6BK2SBEWwNyOent0Di3aBV3DXMf76sePkkLJ8T6y4IebjUvahcF8qX/fY3NIRylloUwHQ
DILd60VsWe01XTbiXLXzfp1pC/IXtvx69h0kDxi2AmQ6nuVqtO5lbJzQ/FPEnlvST6JJp4M92dO5
6WWii3E34nYEuBQdychbr6C11wo1uRjG1J+LuM6TQ5vl6O2ZDtLqd0t7nLxzUk8INcgY9vaTNdHI
C+QjlUPIH/ygxQw+mBCtIEcpOhl+DdVn3eGrD1vN+SL6pSMmX4pAFrFpBl8ytCnmTRvSnN0xLc33
qqPiLK9EKZvaz9zL3GEo4mIALRUJ2+ycA8zRBxGF/d60AR8d06nE+NseKBK4fvLdLx9/yEcjJDp0
1kZjxc3UriRlgkwJ7uounNMfVkHwQjtZ5Z+35WwY75UcxUWjXjgHHXWLuBrn5D0GgKuTm8+fO8l/
saH+n82j6DlCQz2yJkSR5LsLUOubpYhtgCe67tcM0Jz1pMNAVruV34hRXJpsaVI2llXEYJpBI3ce
IdsQLjw5LKb8XkgHPqDdF714kKnzjtTjAWjGR8eaGqA5Lns/HQAJ651+Y5FxdNdme1wZ6oSFoHRp
0StUxBgICq0T+tRDpin9blxLcHkARECTvQtIBuXMLqUB8HHLxJklfn4nuACR2vRERftYkeF58iei
MdBNgYDhQHC0VuoC5SxOydhmeLkVcWr8kdXujixh/WUoxl0x/bi9epvu6EKSchRtF7ExbSFpnj9b
5meDFaEJRgrqI9k/H4zx821xW5llG4k9/IukCJBhFM1YEbCsZaATGRkBUVpbsb3bjNkO1L1p1E9o
Mp3aot+ZmBYFO1QpTxxgY3dOw81wyYrvSdODLlU0OmyczZOKWQ2URm2MjKpZWUAJT9Il+KyOn1Fn
DttFhNbw6bbyOiHqWs/DkJlLAiEhokEnHnUkKhthjYNAF130HmICwGlfu3Dul7JhplfEbBbBzpkf
QeMdmmkDkmky728rs26U4sMha8XHRYMHAmzFh/IE4qcGvg3EpF+F6O+yoftwW4S5cQwgA9MRGDsD
Tpba58VqADp7HAvWL+2JoyM4kXh0AzGkKyK+Yi60z3XxvFR12NLyizWyKJ3Abo0CxGjWEZ9Rtup1
37SxiVffpLzAWgBbGNL3izgo7D+XfLkr0TThVHnU2pi1B3ubG3JT7mT/TogOxky+Mav+6sBXFo4O
sUe3Popf6hMGaI8UfXBoJ3ROVJZeSIq5OXtDkwCrx0D/crWMx9u7srnxFthzcIPCO/lK7MzzrBn7
EZvSugwIJlmH14dJll/36hjY+ilFWWaSTo0/pAFCsuwYsPe0O/Hk+bYiag/0eptdyVCWb8y7oPQb
LF81PuWIqSzEXkT88NMfCfEjAXyWzLPvjFY3jLJ5TDFFiUEnD70xnnJMi8EC+xa6sGKHHGl1zuS3
/ol0kUa77X36KUXZp6bO2mVxljI2ctdCG8bU78syL+6ASmmWu1yay71HA/EHG5k4NcNkvEN2q9gb
RptGpgGYPZ91Q1izJNE8lXUfpmxt2dUZH2tWxt1efjA099nm8bxYW2VP6dDN4ITDjxPCw85td/P0
knuPt9dWt4Grhheh8ugUdid8GM6Qpvs09cJh/tFlbhj4OoQznSTlyiC8DzJuoLF2mQ6p9bDcyeVO
2L/+/ME5+Gkp60dcqNN3xTiwFPY4Dec2BR9acvK1Dd2bvgoPOBvM9ShN+kroWAztisGENetZErnD
Ae6Sdd+D8szrb7d3Z9O+fkpS27Wsql+w+bjLMWV/XoaPLKe/45wuJChHi6bI288WnNOOk3em/FDT
p9sqrIvx5nK9EKAckbQCPkXPsFgmkCsK81y1WVh5Hxj5vAYmqQNmZN0LYnt/AOiJcVV0haqZdlqb
Cctm9LcusuqOS5ekj12VHNMgCSs4K0TxA9NouXlWXbyCUQLBfNorhvWF3dVwgzAIvCZa50sR3HeU
ha6h60B8Dc7frOWFFGUtF+rPUzVR3CRjFjtTVLPduMI+OCRsrIlj9qwLjaX7NCAAHX1QnYwFAHw4
3iwSedyg6vYYKg5HN43WYX8bLVm9u+MDWKy8ARRPwPW+vfcbETlKHWv53sZ4jqvmpuQk124gfG+O
2WEK5rEx+8u2zyX5s3+gnu4pvLkHFLHiSuiAco7iyvKeQZVhjcd98UBwLR37wYpaZww0fVQ6Qevf
LzZbehPpqxpxE1oHItd79Hq8NFIdQcnm2b9QR3FlmYXgrKRQBzhuaKUfNLGPOuH3T8iATcFDG2xY
EHSthdGh84wJaNHyswmUI5OfCj5EfYUSzGee013a7z95XPce3FYL+EMgV8KknzovX5dV0yHuLGLL
enS89MGTgeZS3rQ6JNn+T4KSQCg9b8IsAu6AIajDyfZCKydf8/TeaNoy9LN4cnSB9Ook35zLC4nK
hQDSghzT3vBxZWbcNTSrQin33sAR2adhlwV3dDwxk+yWrPyja3UZ4Nsr+gainjlWSQoP+grwDFl9
dVe3mlt18+r+Vz8gZV+bimAdQj/AKcTtaIfDkn7wc+d9D3AFh+lmE3TKKC5uyIYJCAcQBRbX4EH3
bNX9uhJSAamBLOWEpWrP0/HutrPbPlAYp1jRpDFUoa4SmFHrcSnw6TVAEgSTR1nTXTYvJ76Yf+a1
jUllAJKKAGiUIouzQdfVv6kcMI6QUwXUkaeC8fij4RnmOhjTzWUXWhhX+chbMX2/reZWw+VKA4Fc
IygyoKXiNwIrq+yS8TJG5hOs8OAPrwAv7uLVmFpR3dyjhQ5kw6FzdsbPeQ8CJ0kOSZmBF9YO0dB1
mM32JJh5mNo8HjP6GxHT5dcpXrPpOUCYgIUUkw5sTh244ovn2wuwFdDguYXhc8zgI9Bbo48L728P
nl00LWaBqvKUim7P8vYggSZA7hAd4D0v77jDdrdlbkU0lzIVl1ZQn9eGt655+o2BvjkFeWjVfE6w
nEX347asTTsGZhtmHVDXxDWhHBLplIJ5JsInz36u0EBYtcGpBtxwId1o4fTBkXtTpPspc7/mRa0L
3lTo3td76VL8auYX6+vXLKv8dC5jzJGBAq04onSPcbX2KFvy0PcfUyPbTRSNu+K+RYWIj+vYL5IH
uyHbZQNoWIBFHyD2WpIlcrihuVy27n5QqSLqX5FlLbWIY2b9mFUuFsecD3X+rvpcdJroYvMtbwJ9
1IN2PjpF1Dd1QW0gV+C1W7dlVCZZJLuPpltHVUo+dr4ZiSTZ+12UGDrCWBUH8Z+lv5Cs+Hmz7BJL
WgTOd1zCvAM+4PiO9y9T89JOL7a9hARYvX17byCsNBNn3+mcy/9Hd0z3kVfuSBUTjlipX0tP4O4m
TeS1j7XP14bcSM5LtFjoWQ+qc9rfg6BN4703TxgyQOCDA3Ab8CWura6v3FHKdMSiJ1ZcuZiL6exo
qMFy43fHNtcNMW6a0YU4xcjRwFGKPJsQMaRgy26PRvYYaOdKdDopnnrJBTVrZ0DaxBZh2wYPwvxm
VucqaE5mUe1vu41NYZjBWpH8bLQlKgvo12OLKTnYjiUC8AOCsIZFjHxtkMhbcs0dpJOlrF4tW5+L
NR+U8z3r8J4DX6gRDnj9UKdtNI+YreAHDLz/KqasYlNMuFNWYVklD4Z3BvjSAe2+UYmzcHsJtz3v
hSjl8rJzSVJiWEgs0O+VqO8L6z5xjX3K6mj2viN0lQy98m3cNFIT4W3ao+M7SGi4CMzVAdfFoIIG
HE7XBFZOP/4QeRuNjUbI5s2J15mFsrQToF55fcb8MqjNfsBKmpl/9NNzx6pdIeHMk0MvPyOVGPYm
iW6v6ebuXchcTeniNvHQXUYL8J3GgThV1lfuYMraro6gu/n4G4KwdOgpACK2+erZLgRh6M3nsm9x
RZfTfKxnKREGNcuuI2kQ9kOteXNsbpiPTNc/lW4VLCvrU9H2I+4hYFeBK+BJ5iKkuuTgayynPmxM
NK8ipgXwNtJq16tHCZN138ArjkG56/1uOCUeyrFuY0aANw87Wj4JBpSL5S/WlccG7RTSPGRVcbek
u3r2daWtzc0EtBTANYGXjSDh+nNET8phCGClYnjXdhVw4+shdJxlbzMEAbf3c2uBrZWNCxCBBM9j
xVhTN6mHxAIJgoeOU4iS8klqT/zqqNT1vRSiKORYpO/yycX0f9bsBD+DGkGjxparvJSgRI7myEar
zyh2sC4ja/jblEea2WGPOq+F4b/ba7a1P5bjAytk5YpDK+31/swBXtopwjc0n9RRy9m5meZTl72z
B5yG26I2t8cF4BlA6dDhbFnXohq0kCAI8Mu4oCwS1o536K7SjQDqhCh3WuX1c5WBETp2gycOcr08
35eAwv5vmiiXmZOYo5fbHnAt5Nk3zIjyB0PoTs6moV0sl7IzvMAwUAMgtpiMkX/XVhodVit6Y8do
dAfAroP5VVfRYQFFvBssmCyUtP2M9GokluJpGJzzZJFjVzd/pVmgEblp2OjVBqA1Op3QYXdtANKS
RmHjLRrneRu7FK019ilvUDlEpzOSnLf3aHP5KBp7AWuISSdXMYTGdpK2A2tIbJIedzHxxqPPbB1/
zqa5Af4euMF4voNeQVGpsnlmTBXmBouAR8xqncihg4n7eOTH2wptnlQQZcPBASUKO3ctajJY4AqC
EcVgdA6N8yyy9DANRegxDWbltk7/ClLr+D06VoHYizG3ZghCIVd+1KdioJr90aijok20fYc309JW
sQtctLHyvwv/Q1a2+4qm+9sLt2UJNvANESlZ6BZ48zib67JzaFrFab+g44o6Q/EXJhN0Brdl3eC6
ABQE8FowqKK8AUtpO8NAcfuMs7yfDVyxTdq8ZIP50RGojFfJp9tqbS0gPPZKJo7mIyBpXNuDP1Zp
2hJM0bZCRNx/YaD6SwHDxsfH24K2umag1E9JiquoPIwhjKSrYiBwAldqztAxHXTuYwdyiENK/CJq
ZtGfnLSQmMMIXgaapNFgEwPYO0HMjJZGXWWnv3EeLr9K8SZGznIJCG2Yqf3sgaCafEM5L6uG6Lb2
W6cBKMBIG1iAqsAz6XqZLSAUZmhOhB8pmj3tz+ttMvY6TKEtbwyICvTpos9r7eG+lkJLYCxPFgYC
rRrQt/6wS4f6q9e3584y9mxATjrXYSJu2Q/OBKYFQA8LK1IyB8JNe446YoVBysUOM/nBsv3IHEoS
ToPOTepkKW4SDWW9767jYui2+ZPnQBBluxQJgSRZdre3a+sUIs2HqXw07Fim2rSDyKkmxuxWsW1N
MXPNOAG6ldn1x7Kkh6YsNA21W+8j9JKBpg9N0OjoVpyyYwqnqXo0Qc8VoLToAIDU6U97CO4z995G
CxD+r3MwUY2HVtHsXrM+6GMD4yYSlIAdUc6+k5V0MoC5G7sZskpZ/5jk3XuOJEHl20fbRcZ24VFV
swfSjvd0ScJ87H7D/QD5EQQ/6+A8GBmvLdaaWT5bHuZwg7k9j633B7hBoqaQd16rqw5tWg8y12ha
XiEa7XXPL95psMmiNl1MN/BljqdgfOehOVDO7oOvjb03RKEaA7wgH835eNYr+8l7ToNgRqO5z599
sURimHYt99Av8HTbTjcF4SWIQAgQX5hiu9bJMhuXgxUWozTmA5hcP/DqB5/PBvV+/dHpEkwaAEjE
NN+w2fyP2/kF0mKYonAMckrR1liR7vg7I9NXUhRf0jpT1vkSkxMN0lbMe8zdNGT1b4SsV1IUL2Iv
PQjq1ykAKY33Ej2Z1PhkgVEXWRbe57vE6zW+f+ucQeIK6xO83gHKLjUzuDvyZp3g8egQlrSMguKR
us8zxY3e7GtRh3Uqw5b8kQJmDgM6p9tWsnH5uDAOpPSRt8Z5Vyy/Drghx5rgnDtT2FQ/8ND4HfCf
KxnKc7OjqIxYA2RUThOiNG6vsPrVt99QBDV+UHSBlBh36bW552WJWmQDMBtm/fA4UhHikQW6Zout
M2WRlUQGpXGUyJXVGpaWyLYu63jJnfo4zLQJE+ClNqR9D0QtoblpNqWZYObC/CPyLCpD3sCcyQ0K
H7Mh6XISVh+mbftpsLMd54MmVt641FxAh8DVojsGE6LK6hEXoI25k9ZxFjwBLnWpTozee+OdrSN4
2rI3C/cYsjVIIQXqKEpLrKahicFj2tZ7nvRn5IcfCml//HVruBSjuIuJgdfXsos67ha8lI5eFQaj
Zp5kPZnK8xZj1D81UZbM8ruJuzar41GWoSl/DIB8/R0lgF7mo1MGL8DVPi5upaHLSO0NUIK2zxBA
gycif9wWsRFdrLPg/4pQDNqben/JMQkbmxhADnPAxodBv6A9YV/k0703OTujbe6Nij7flrsV8SPn
ixkhE6UVF6mha90ajuAQtAgA2aiFfQwaMMM2YIkJ86TnuEF8uF4EWsdpstzn0fYwgtx4UQHs7r3P
POeE0icD/dcM0MrbH7Z15jCKDeJGfNQ656p8lxizMUDWNrba+QimXzxGlsNsPwDTXCNpq/vbBVCP
Da4KhJF4cV+LmkzZ4UGAo2AyF3zP7WEpTnYLEq4xiPw+IiiljnlwB6SfKP0Q9O4h8cbdXOcfRh+I
/uIT0Os1DmfLpAFMAPpPqI9MqnJqxAz0iDSv65i3bgsWHSeNMieRmjtvywVcSlEOjgCNVC1t2Nw0
dQL+U7iRlQEJ0k/m5nB7NzevV9yvGCK0HcBPq8lhu66t3Fx4jWTQD681oxFtZk2+FilHAgSj+8a8
m6z7maPRO/BOtJ00K7plTujN81fIs5X1TLn6mrRitOKiRunyPFvn6mvXNOGP20purSfedR6eImAi
dtQ8xzzytuqHFrvWGbu8PC4i2WWT5hmiE6JsmjtVgI7woEiN9jbEX/7chpYOXG9TCJINuIoA24k3
yPWJCEjS2aU3QUj2iJxA1IoHLsff2BL0w6AJFNUmrJfieYKxWmqEPA0G8rs69MqHRrIXy8VEIsCl
b+/M1u6jQwpUY3hc+ygYXOsD5ouB9n3bxEyA7IMb32frL7PK73F4bwvauL5xQzjgc4LPcjyVVW9m
JAfuUl8DJadPQDhrHIw+PftgJ23ZuHOrP26L29inK3GrH7m4mLw+qZAH6+rYH+Ywqb+ZBepMdfvr
fgITua+FJh+Bndo+m0xVS7KEwK7RE7zSpaR3uVtobvGt9gbqY1Zy3R8HE5Orrhe6JCSDRU9NE3eG
fxwD50OWPjVD/kAxvrp0za6uv6GVNuJMhF1SHdE8EhXlL4K3r69tlNOAIvuKIooGj+uPwCAFL/Oh
a2K/bk61EGeeasqsGxaCAT/kxNHauXoj5WihajGUAyubWHRu2CbvMueYpjy0qywE8ZfG7jfuESSr
EVagTmaDVlZRx6Mp971ybpAaMe1lB+tvv7pZhifbbTvcUgpVddDpYD4LTWeKUxqdIVmW2YK/CPry
ULUWP9GRs4PkjhkmDeb8/CVzNGa5oRxicVSYoB2As33lUFeo+40SIG2xWzb7YhmcqGPWb4y+Y+nA
gAjyAlQX1GdZb/quEUxBgwmMwD/2jVGcc7Cjn5166jQnYGMR110CXTXeGGCrVg4AFyAhMzrUS3L8
B4fJlfbZaYc8pAu1D5znAUh+e1uTNNhaRAhEFs1DcQh4qtcGP/XguqsS3sZlIr4Z2dqiHiTH29ax
4aXQdI+Bd2TqMPmowiHmiUvElDltnHUPPqA3RNAAuUKHhLUlBTky/7XBEv1Ziq0XbsJ47TER20DP
9ZYnlISFsf91TS5lKIcXBEpWZ7NCxGVtR8cW839mofEPWxuCzgG8ahEtgUZitZILN9jL2er8MRe4
Fdmdv4iXiv3OEDegpzAThjY57In6yLR70xWD3QhMMtMjOJd3ZpvuhyG5u71ab29dKEHWLLeDpwUA
ja9V4bXoFiB54pFO01g4X6kpQlH1ocx1gJs6SeqiMdBbtU1WY/Tik8e+VAlm7Oj7wvhyW6G3ewOF
4AewNXisvdmbjnm0n22J2/27OYe97kmu+3k1RgWuUzogIoqNwtu53o4XdPffFFBCLqeleZoNUGDc
d9Fwuv3jbw8gnirAu0d4hUsHaLnX242GhblvKD5fJEcv4GHfP/uZxkduykCuFlkDMMq86XUnLUdi
OPWwA+LRz58BXUysp9tqbO0CfMi/IpS7zLUE6FomCqv1ZzBHPQOA7raAt8a6ksKCIRDHAhemeiwc
TrK5dMw6LrpJhBkFX6IwwZglmoZFkzEumnvyNaS4TpBcC1RORzONGEsCFE0sZOTPx6bZdU+yBbHo
wTjn/MGUGkPQKajYccq5MxHUK2NaJ3bkO21ymirjCydoTLVFJTQeczXat+oBBQJDth5C/HVDLzxm
lRgZH+wF6hn2uOM9Rq0cxAHmKPaW/Lu1+91k1kaYzDqmwnXd3gpGgws4b2ExakONTJbcsxO8ktC2
UzWHiqc7cAIkXRblxeNtm9nSca0frJjqGKBS0c4xOsYGbiHACjwRV0C/8+pzAu4GvwJjMgtr3wup
Lqh7exAwXQhIIdwSuLSpyjBUF7WNIId0sW2/9CvEtqaVemP5rn5/PesX+8Yt5o2Fjd8fpxyJh3cg
h0rf13lY+JrF27BHXHRYNkQg6BVToSBWiM7AXqwOQf3fY/kOtuBiJq/SJpI2FVrFAFwbcY7KfVJV
nestU9LFGXXvGg+4KJ8Ho46WVp5LV1MXfOsIsTnIriNPbOKtpHY61DNezxbJe9yt4PYDrI2T4TXx
5bbVbQoBD8ma91yxXpSQStTGkvoOhKRYr5o9y+FQds+3ZWxYNsgxf8pQQirDBKbUkJY9AGVI5Jfs
3KK5dQJNxJyTfda82GMRTr2Va14sm8btewh5EWvhZCnGJ6ST0HmueqCPfOT8cRx1OeNNo8Nr1sbP
I5Onsi+Vfo1hurrrY9J+KKcEOZppB480Wdb+9gJuaIL6MMhMAdGKHO4bTXhL7HmchjgHnMTeHlt5
6vo80F0i6+2tODv01eDNiso3OqDUW6s3+iwJBmeIZw5SrKB8rjP/QZrmYSz6kFbjx3moPjoLP7v5
kRZn03+m8uttTd+aCtqu0N6zotHi3ac6etyPqGxSWwI7JeH7DJ0FB2ZYyApbYxIKqyj3WYrSPKhN
Tu40V6fb0t9uKKQjceiC1AK5JPV09w3Cwr71ZYyBO9CBL2FJjrjew4ZqnmRv3ci1IOU+M6XPkzTx
ZFywO14exuYwYrQnfTC0PM7r+b3eU1TacXGh2gisYgTp1x64yxPhd1SCfnZkbQEQ77I9E5v7ew7g
3ChfgGAZBFUSoftchM2UmgeDdPXx9rq+dTKvdO7rgxevESRgrj8iNyvKelhwXC3JbkqBIMHAjigc
zYHf2D7kZdHdg4OCoqGagJ6ShM/uCDhGf9yzD126jkrGWcM1Yt7a6Pp2B8ooWCPw+HHXz7i41DrU
TkqvEEAVdFty39jD8pAZmHWyZfmt94DKTWfS3Tnl/AmN6LbmwfWaibveUMC0YjoHEHNoCvdUJZtF
Lv5Ue2bsArhodkCGtXxuyofy75Htivtg+ThbLCQySoaDW5z7j/ih45x8lj+486lIToTmkQ6D7e26
++sYM1AWMZe4Ek9eL0hlcRcTxZkV51PX7GdBhPcYcCbbyM3cGoN5DSo6Gpe4MagEcD0A+awDE9hq
tTwsB6uUfbmAzsiToY3RsyoYMN7ohwA1DZ022NWlt58Xthf0190xirbgDMHoIRJhmNK71jc1WVl3
pWnGdmWABa+gbtzlffv59qHZWFU0A6GTC88HYJuquaK2FBL97ylWlefmiUgqjLDGOF442Hhoj4Ai
0Dilt6cUd9hryIGqOzRcndaFXbdsmXyvma0Y05UWIPsosLS+l8IV1QOb6tzXWPLGmwXVr+AVLwwV
/jflv1qgrsHqzowJ3VUtaHTB5hY29g7w+SB4C95VGMOZftnDX8tUQhHCEleMYB5/BcNoxg/Drnbb
CBjkt/duw0UAJRZWiV48oJT41vVSFi1eh8j0mbFXOVJE4J00q6isBce7pSzaOkK/LnhD/KZfdmm2
YAStMgDdePsj3l4yiL3/GR4BBsQbXGcQl/nGZEh8hGFaR+SYfPC5N/3BZMI7uUt+GAcn1xzLLZlr
DA5QNuRPUI27VhxA+csEeD0znmY/nmn2MP8vad+1IzcSLPtFBOjNa9G2melpM/aFmJE09Lbov/4G
Zy/Odlf3aUJ7IGEhs1CyXFZWZmQEKoCkkIwaUh/8NjDihUHemmmgNVDw0wCfA8XdpcGUk6jcgMtw
m+f9rzBEsyLYJsUMEEvQTnp5nJhcQSHNWy/s3huHBbcAjj9uV8BgWLyuUIdiHQ3weUAJcrY+9M1n
IWaG2cS0GxcCsxueAAQeuMTR/wOMLMuObmSQZ0+hZgCOp+DQdGhjTyq7VcFFhNjk/p65jjRxq6F+
irQL+giuSHOTnivrDoRwUAKQw89KrTtH5Gp+YfJuW0GiGKBOnHsWlxcoUTFBwF3cAlcdkWwsWy8p
+yWk+K0lQlYE/xC2BQqD87Se+bO+b4o+1aBArqfZtOWl9lsOg8asgKRc8Cq3Lc2twoDeojTCeM4S
Jy2Jk1Ta+qnyNfTKcVSaR67z/9xfnJtmcOsj+ECIDs60ywGhHI3yaZpJANqIIPAZAsOdsyVeWfHT
QhJuvsKYKANjUXG9IgzHxT4/Fc7mbgp5haOBKoITPl0DGGVK1WtV82bWPUkc5+LnXw8NFTl4DQFd
S5rMDq3SNDFsAcTftsN7PqXEQHObuEQbc73tUIXGjgMCE7lLTWfmj5fTSAFBuAoSZRkt6uX4HqtD
suCQbhoB4gqFllnKQGccUhHV2M9DACMybXmrqgqU/Xq91KP/Ygjk4DjkCqpJbEuM0SZlkSsVVIyl
sTLFPEPcE0x58/tvVwbLj3oppE7g1tH3d7kT+KmWY4h8qhBEpRlvU0PrKq8bEQKRNq+E+PD35rDv
eNTiUBnBw/rSXNv4NTjdQm2banVLOq07yqHuqX9P1QHczT/Bx9wtKjFmprbqQUIdaduQq7azFZCw
/XX6xgDWE5k1qPUAlMDS+xhpphYpF2jbrome8WjxUeXTflepvtSJd309zIbAWvuTpITTvpwyOUb5
19cTDUXFD5pwpwISR5nsRMJSguCWIQX1bNwMMtSmWIXUum+hJR+CwlktDDPowdAboK2dB7Pz0vLc
t3Ql9dkDosm3PJYHtFm22HxIemn1Ldgw9aW79TpgQaDyP2OCAOTl5IVNZeBBCkuS/yAU9SO4mEqO
PgpBhUfqQjb09qjgFCC1B7pu9i3eVzjGU4X5E+MoNPNADJ26jJ6KrMg3uU4XDu4NRwRwGXAWQJkC
5sOOrAVxe5vxPaKGEJV5wgnBiwak86/75/WmlblSBuwIIjC26zpKRMXPxUoEM1FcViSXxNoVEPz9
9dUHmvgf2DamD7Els8erUmiCMgNBfKOlqRUbaNtJOV4yK1UY7P8wIrSAgHoFfSDA2l/uiCIShbyn
DSI7OepMcAR34P/Q9IWKxs15+xF/hnuAA5///uyCBe3upOthB6qLODMO6LCMHTUPdev+WK52N5h7
4bTRwKbxSCCyCEuuBxFfANKjbZsFpPblAwTjLCrhOtfko1TQhaljogY8H7FG8KoAG6BnG7++HJRc
i0Kq6I1wlOuMhMc+dvlGBsVgQJKosoRsCUk9X9hnUQprj01e+4McJ41CheOgrihIamQfFHz8wqld
MsJ4iEwAuf4YYVBib9hAoCTIC/r88/2FYsGTV0NhLiSRC8e4r2GF39PP3Krcg/+79n7Fj1Vi+gt3
LOOHZlt4neK+gCzW3A4xj/hs72W9IbU+no5HoJ+UreH7wsEvFP4rHGo0cvWGspBYuG1PRXkJWbm5
wfHSHjjK9CasYK/T3FHZDIUACtncGTlt4V3BJoX+/8j+tcTMYm/wRd1zk3AMCltNV5UhkDx/iC25
eqfpLgb1Yi+S+yvHPED/MQkIL9CAwCkpLJgDEs/CUEijcCzzqV/xNUi/OrzzHTAeq3bT8tNBiesU
6qeyPHjBIEsLbw82jfLPByBQQpkDCEv0L1zOrhiEcQNubeGYvcS/K9BEn5TH/i174rfNYz4sjPbG
YUC98F9jjB8GIWKjFrB2pFG5yfjaTpvEBCjAvj+pLO/F1aCYF1VmaEUpFbDTd6qlhMEOlK9WoE/r
SlqDc9hM2rmtReGImua7sjdWepKs+TBxk0C0hLFbeJ7cXOSzYc+O7/zEhJIQhL2CYQfTKZDXQjE9
RElljoK0iVKg0nLe5uIld3rz3JxZZdxpnES5SgtY7dPWadTA8f3ISnIRZC1L6dSFdWWv8YErYkPr
sYkaISI9VMM1+jjJ2lLFjEWAsuvKQiO7Lu6RxcGQ+Ow70966Ol23gk4mobCjAlT5KeeFuDJ4dXIK
Tgb9mGyq6NS9v7sWVvPHF5+tJsC0Hfq8sLm4rEQvpbLWh/pRRhOO0nSWUrWrNK1t1CsWzN7y8Tg8
M8858rpoq5gX4cxuUCUyp0UcXMX70BABKCkymevOzfclFBdJ935/mP+LZ/jXHnNYqxhkEEiLYFHx
hCrHkaByYRdZZwKCa+IQm9NUkEzRzEGCErWx9EC9fYgRXkPkgNeRuGK8sWEkSlN1unAEFSzRxvih
H9FIInWPE1VRXutdBaRiaOza0Gkr0+Q4xjKoqjyotSLHvZDQuLnmZ9/CJDTqQWgG9H4IRwnlNj42
qUwESxvtmPQTGBST/3LloZj6TxIN/ZqXS80HXJVSFUs9Du+VZPaTI8gkXxK5/HkNMwEQyF7+NcOM
igo6zXutEI95SkG8l0WZ1ZV1ExIZxEEg5CpVVTfjnhqQ5QZVdqaAiZiCT8iW9MKwqD4la5EOvhu2
3GB34vgeaUO1AR2Av87aTLYncWqIlhSTFVG5ewyycil1xsTBPw4BDccoDUJDGxlHxseBUqBD3TIQ
UZuqdk1dHINW5/7DpYUGYHT9A68PEBETf0R63HaaEGOWgAfwIinQVjqFqAN4MZZoXm46OAHdnRKo
I/BKZTEBRT/KVIhK8agl0kcSq46aur34KKK5TzGOSSRaKf8ZVhFqDtRWhiIw88JYcDRM1A/ZOB3U
2xgphsujTsi+LYZy8iON0hOvlCgFpqYc+ZYvfZdqYAXi4b6XuYr5IRmGxBwiIICLkfBnjHERN8oC
19FTl5RHrhL30VA4Qdm0pISQAzeV2Pd8zy9cyNe+ZTaL/DHy/rKGTNFc977wpQDRZdJAT3QaHb3p
XPCB1skeB42jk9OMb6AwLPkTKJQ7QLd6uoJ2haw0C+8raT5gFwcQnwG8KBRFZn4CVFkuPyOhcdiP
ukFPU/Q87XLJhC5g2rlaS3yFyPboBpyt5dv2uwjIWG4i1ckEu92XpR0q62b0+J4AMy24EWrVoLMu
iJBZ7bARUtJyO3pcqkv96MRdfe+c0UU9EYulMn4p1CqJJpVPT+VK+8r+RHZnVmZmT55vNRv+qbYl
3EfUq53G6T2AFu3s2G+gJ7bjH0dvCXj/85S+9zWM++IKOeH0CLMnuq1dzXhVOyCciXgdF6NPfv0Z
rZh8B9bCM+HG+QCkCowSCJeRN2UZsCGkVwVGzjcnIQL3XWG24iv4ssiMIGzhO++fj2uP8IMT0MDu
gGLETJV0uUUqOvZ+02Cnxl3paXl9ypN3oy7dJGzcJgi2RQL2XkEBP3v/3XB/Wv21T4WFfXodeswf
AeA83nvgDQBp3eVHxH4DuqZSpSeospmFWqP5Md4He6WwwF5tjo1VIHtcGZ3tV71GEl54W5iFG24C
uCUdZV50fKJPYF6Ts/Pqo4jN63nUnOT41e8b0hd/4kBcgcuAtBpPtHJXJuFqeKH1qi8fyjTw6rAx
qWQpwVskgJNGlBciArYtdnaTYLLD96CkgpoK24HJ9aLSVpnUnCQqkFraFjVaFtwB0egAuKWhWEP7
HQ2uGj9V/ED0DB0okriQXJjnnTkBABEiRYOMKjyJzFxN6KCpcx/30ykoKoHExiiRWT/KXJj9+Z+5
MoMGWLDpIUkM6Pbl7Hd1OKJc3bUnOTRpYGaJnegvkfSoVU7an/zC4gurbX8vWJ2dyaVVoNbQLYll
n3s2WGHhzojbhI9D5ahD9zhzxsdxMOWhI4qyMcYfgKZKhsGbFl8z12cOiVwRxRc8x1GgRSLvcryA
F6FIh3Tr0eI8Z/UV2YmNgNs01c2CK7m+ABhLzMFKRaVRhBqWALre1qvcGsifnOjWRMAdZjbWaDoC
CZ3G68zQ6+zI1S3VgiyjHVnhOnP4TeBMT4p1f+alq23FfBXz0igUqZ0xbvqxNUdzsOLf+jpfgWnD
qYhApI3gpU5qFeYfAqVNm1o9fvCW6nCu6GiuSEaSuolTuulC0vMqCGc+i3mQTBBmo+DF0I+9KcC8
ZuekJJylLQyfFd8GxONy+ZntLtDCgCrwj53ihTcNDDq3TgH59fqJJmhCtz7hye/7c87Ssv9j9Ie8
FSR8BlA7l3vO4LketMWKfpycHnMueYo3eZEprOPH0cqs2ozNHUc6a415de/bnsdzcdAM5JB1pH9A
YIEbhqWfQf69EYeoM45hcdLFh4pLSVy/R+VDGi+Bam8sIVK86MwAVRE62a7idalTwzouuWM0EnSh
DjwJVCKWiFuQj7H4pY6vGxv53BxLYTEJ4YStXHFH1IdJFX9BTuZvpw53ItCRUA2AYwQj0eWqKdUg
CXXdRSepKYmkUGByHFS+TAQQpgCNyb+3huom0D3oC0WmnDkAgKbROQECa1B38iVIr76LrzLdAAv0
HwzNzh6YEVwsbIiTyiP4exopOol6BYYROzuVyJ9VXhUt3KLX+wFzBo6lWYbWgLtlLrAWuU9FA3vb
STumqkpCObULvyEVB7gTQZejPSy1Kl8/eufufrQRI4oBkcPVkiHTV5RxEsSnxhnt9uFLXo/mN0fi
HSBWJHATs7PfeatxwXLhhvYScfh1jnk2D4HkH+ZT3JpMCK3LDd8MEGA4qc+VOVm+U3rUMdvX+wv4
k4S/PNOXZpgrrBequAaTa3yCUqGrEIWMdkVC82uCLmltB65MwsfWqq3ISk2JvD+XZmAt3SM/ZbV7
H8GcjhQBi0YjfET5Fngc4YhodgSYORPs9ES2BvtpIpnZWyUpXZ3AuaamsuNJ/h+OzfmUM9eZGmdC
oPKYco2Mwk7STDkmIYQu6uP9Sb8KUrG0qJUBAAXoHkDwzHCpPKpqnjTxSUFiUM9DQk2InRFN2Per
RYzgz9uQndxza8yoqraNit6n8Yl+JnZqdo5BsJ1M3RZN0dSczMZUO6UtkMGarK9D402uSjozcsGw
YdYmtRpC31XSrnhSu7yLN5T5Db4uj7NiMyGGNViNxa30hbWQrrLS8yTp840DDVsQcDKfHcZxVyei
HJ86R7K6zWoigQfVuv3kiLZoF2Q0+XVjlavKjZ1gf2id3lFJseIdKcXd+5lZ+XoYyDGyuKdwwZnf
XD/cTvAOgDUDQHbpzAHCw20RzZ8GrtNY98B1bjWV4KmIM2IJVDeH+/vl1lSAHxSt/kgtgU2SsSfq
iZFxXZWcCqpCZCY1C3+lctqWW0r0XadyMennlhhvULcVHnVQsz2BMlpygsqpWlDUbNLKBWsQcgtv
fLH6v42NOQshOrglLi8xNgjAx+FTOzx20UCW2BhYGWiETaDLmy9fII9RlWSxgFGW5EKRcPFJ1Ky6
3WTpKUAwOq1CKSFSF0FUAPHotOk4r3eToxCT8g9d8unX64hvMLCrcY8hjmJ5KfipDxWBi5KTOnq1
tvOjjV89iMLX/Rm9OVTQ0yNLBnZJXFzzXXr2Bh7EAS9vPklOg2PspHew436XT7ElrhJbcxsPxTQC
ntlqIRW9YPYqAdEDhxkUI8wCBuDK+2JPrdYx7GndOrwDgVcLnmcnLgz2OiRFgIhTiEc2EmRokroc
a5pCyiMRh+QUco7/ID/SxBvRsl0JCyirH2K2Sy+KswdvBMAdSD2Aurs0BCY1RSoDPj1NW7p/00hF
EOhHduxMZCAH92m7fXX/PP3547/1u2THQYlvqaf7xlCRWwaqGflrgCYlZlmzzABLllrlJ/8jd7hP
wU4WL+LrTNlMJQsMMMCL4FoHdcnlKMdSgLhHPeSncS2/tB/hLvgAvsJVPO4w/m7s/ui/wrE+zNrz
pRUv8BHdeE7DuoLlFPEFiH6ZIK/upQaqkVJ+Kq1hi6rAJnBfBVMnOW769GFcelPPGTF2Sc/NMW5V
GJMuTRQV5laZl+0HEAya/Mp4rDfqKrUST7KqZ+WROo1tuI0bHfNn4+TbvNe+amAheeTe0+elSGhx
Cpj9zBtRzJXG/E0Wb5eOalZu6Ch2b4lW4fiPS/Tg83remwJmV5cl5CSiQstPHBgxJ30vpQ/KuJNb
06ifoWMGwt37vmm+tO/ZYy71kuu0QZFhj/cfxS61pGoTyRK5b2T+aMbITECHLmoUF5ENZdY1UoNR
0mo+PNH6ixdey6U0141BALOMsA19QXgEs/i6LjeKDvRv4UnRfg/NE5e7kb8EObpx2AHoRDUTnR0z
UH4OQc59uJIZg6wW8WknWbJ9EMkSRcx1WhJvi3MLzFFHWjLn/BIWhOBQDBBMjJ+E9IGHpInyWxed
4iQHG3mrfBpdZqKGe3+JbqROzq1fXRaoSGWiOMK6/BFAgeYl+aM40yb96q3ggUjeGNvyzPJfPksE
ug/3jd+4hjGrIKqZ21UAIWMy5XKeS+htqvDkyUiPx45X79UldTN2D/605cBZ49H/01nNnGM69RFV
i6A4BRAsSpRHHRnR+6O48tWsCebsQgNVa4IMJkA0+839wnBeqhfxE+LcxwhvJWWdgPTzO33MnvrT
UmfFVaL/H+MqSo9oRUA/zDzHZ/uzq/u60McYxk9g3HsNzfCoblObe8JhCMnSzcCeONbafFrOrCXF
UEFhBNaKKbWGBvKbSGt0L/cnlI3qZyOIfaEwMVeL0W9zaSRGI27VynwB1wuG+uo5ycxhIuOmX8jF
X73sWUPM3AESnmVlNRUnCUwSZrApntONsC4fdW/pils0xUycOvGlLk4YE7fxH8pVugvcYBseYpIu
3N23Vuh88hh/VRkJ3K4KQ5qCF7v/u1JXceLeX6Cbmw6lHRlVYARAoDe+XCFB5aTEF4Ti1K9lG1ug
+ypfjefYS5+1JyUm2dJCseUMLNTMm6SCrQudiledPTUeFeUckpykHWQS+gPd6ztEmhvpO9otOaUb
u+/CFrNSzcS1Qcil1SnZROuG+F7ltK+Fd38G53/k/GZkB8SsUqjqA9piYCRcpU+Sx+/E7dKWuzkO
oAMVAZ7VQNHrco0iv0tENHZWp+lX/yk9hl9STcRX//P+QNj25PkJhysenG1gFQErFFsQF5UkBXNm
UZ3St9AcNgfXcYYNQaQI7o9Xc+/FpP37uYNFIM/h7eZ6LuMeMqNP2oCn1Sk7BODJ3EEc4Hmpw/nG
KYKyGPqM0coBZAVbpgugAF8VHFefeOEhTg3of5hBECxcHLeMIGML9DTQGzwA9ZcrlEhpJnRlSE9o
942BDktCVweQ4P4CXd9/eC7N2XsUA/FikpmdpqRGXZVVDmyIVqLgCH1rs2jT1P6/WWGGwrdcPhOd
U9Qbj5wIWvVF2sMrAAimCQNB0wF4rSGbZzAXuVLoUUx9mGiF9SR/8pzhqKKpqkhHPZUjGZ3G7ArT
CNacRCoUv/IFHdKbEzl3fs7NeOADZW55IVETRQoyehq6xiCZVmVmW49L6mFX0eDPMJGbwNWH+jmO
1eWmUMLWH8cA8JpasHiFoP+lmMy8M0VKAJEU3/jko5s+WmqFnSUoCzuSDchm40DZzI5dRDvbz6Po
7HqfuAzQPh/4DCjCeAr/6quxPYovICpa2JXXW//SEDuZgLAB/q7RU5OjOg1Cya58UpauqauqKDuc
+SvOhsMpQqGGBUAQCtHIl0Mfhq/gD+iIkbvzgFJCTTCyStfTejI4tbUXyTokLVGsOfseINF+bPHb
vz8o6NEAaTJ6biFMwOzicCqULBPK5kS1KDyAUsywpimkCy7yqmTyM3Ig+nGJQNfqSt5Dm8Yp1HWu
QTFBXwub7GA5oFl1hI2GzBMwqKmnblDzFS3TWC1c1j8AsMu7DWt7ZptJHrRVB00GA7YLwr0+oBht
Qmlvpa67HXWQEXaK1WfhZNYLb+lOah9/35/gqzoKO3QmNkm7UhLaIGhPgGA6ulvuQMlKeLdc+SlB
jt1R3MHTzN5BEeMgbofHfL1U9b7CCLCfwCzyBG62npcwA4FuFs2X9jrQta+9NaGjvcayKYR45FEn
qQgV3Jyb3KwxbMni89+jVAEos4UsmAo+vCjhrIJCbK8wVQ50F/jT6dAGbjH8UcaO9CLkcj2Dd+5P
4I1QFckfoNBxKYFdBXXPy1Oj9LEaRi2wI0FpRqDuDWyV23Aefc0fjO3SZX7Lq+LmQ9kS6a7Z91wa
K1uBryuOb098+9nJCRH6Jd71Wz4NYQkKF8DdoE2JCfKhMyVrQ5y0p5DG6XpoinxV53pt8q0B9lWU
3ayF+bsOVgH9AtQI6C/02oCc7HJIdEy0lEuzFs8XhTzER+XBOwLS9n3fzE+tgT1m52bYTaalWs7F
MDO68VZcK0fll7BxnAfBUp9qz9+6ygdxCTl05LAy7PjT5lb7PU/Cj30LvMexNEfyvTD0ny7ae980
r/aZw+VBDqoYLb5JHUH5tok1QMsOfOgYqGKgmohM4j57RlWrPE2K077lCYHMGhDZmlV5Y2jJ1G6e
pXgjfDfCiopfhiUqpN76oxUu5b+uKp3zGT2fPuZuqDPagPY6bU9isqHdA6QFPUxI4OSmYZk96Tf4
HeS4SWyDUcY1xYO1T4WFo/aDZrg3X8zeFIcO4sOQPT31mTsmLoDpBf8FvFZQm4bHGXuqrI1sn/W7
qpyI1G/SchXxXyWEbCDyjHpJlpkS9zbpZvKg1ZahWqNx6IB3T2wZD2Z53YtO1ptc/12u6p4IORE4
t052RWIPOrRwbKF9DMvHwX+KKelLaFGNKsH/mFLS/Ukyt93qpT2pDnQef8VBtNEDYJpJAOaz+3v5
J5vNzMNMsIOfKKohGcYEPdSgXTipLT29fey+AJrhSLNCb+kTR74iAhVQMpefkd3n7IEEdmzNPwoT
v8YfcgAVPT6u7TVP1p+p9yzZEB/A1X4M7RCgK/B9mv/86L3cxBm4/+lXhTrsI2ihCsgtISwFixnj
Ldu6zrJBGxEWaquU539Favsgv8afGuephpPXzUlvX+K4Xto6OElXMwZ9lBnvjc529hEkFVHqI2vX
nHqlg6TIVH3IsfHGx8GDEU38wrm+dSWAWFhCKgZanDP24/JcS3Ed5a0643aldJONJ6pQq+RlS0Nm
Wn2LpV3WEQoFiPtzeyuSuDDLHI9KqvhanOHCxu7FIOWTXJH0mKyDZ9XqgVuTbMEEtdiKt6A9gco3
3eRu5YULCZWrSsC8wsgwI8E842uwQS8HD61YcNR1gGyK/Doihu6IcWA1z+OxCskgAaBg44G4k8uF
JMv8z7IrPKvDAdoP9SqUgC7NQjImk2secQynPBSgt6HiEmbo9sjOTDDzy4UVclKD35wqwS2xlGDT
6cTQ7QIn4dalWZQIf/uvzg36l4WVvXFHolT47+CY5IRaxqKRhRgcHjFOvQLNBE7yn478+gV8A5ZT
MGtcUoFl4McSJv6qPvqzoGfGmZhDlIN8asMQ4NgHed2hjxM+JViH8CnAw4tv6M0a3MoZtQUvdwUY
ZO0yj+Re82swNGG6qV0DqhGaqikAMphsFaDgpQwPEp8UTr5PLAPAF3GhcHrrZXk+52ymBqR/QVdI
MM9tyi33qD0ah+FVe9QeBrf9Mp7Ch6W03Y3cEE7OnMIF3BqNIiwKuQ7ETg0GnJxZuO4lOZTH0Jk8
wyxA3GSqIckiwr1LpyO1+YBklv+o2/f32Y1E5eUXMEvNS0AUZDKWupRsLTV9lyIN7yX8JouJLxJ/
x1c23/9esDov5PXRnQVB5247EMddHl2d4/1cogiDhF/DSkU/KwjqPnhblpwoWKG9m38SRsh7kPYo
p6cW9PyWaDbJwnrP/uHeR7BuiyopH6qYfD1tezsU4Kv7SCrMTi1f74/3pqcyoAOAtwLoHq+AsMFg
iEWpoL1i+iMWD3y9JOQ3r9LVUM4MMK7QkMpWizW+OQ1b7k3xFDyENtPzoiwnW4b+OZ9nZhh3KEx1
rkm90JySb+kX95b8MZ71rXysdnmxcLPd3pdnphj/N415OUUSTE0tET/A1pE9pKFZAS684bfDgwHB
nPf7i/TDE8lOIqjuZ1rQmc2YzTZq/CRkVYbjX0akfgdu6T1bK8q6t4aXJCZ0o52yV4iWqHTB7d28
Zc4Ms7TGMuU5hBUGOkHwCK+3qmu8GZvqAWz73HfmRE+JdX+kt9zOnMLCpYm4CJuSWcc4RxdqLuLF
11QPeFSHau0q8XMtP9fV5DWDXaCyVBEIPVTcSAbek2WzzqGhi8agYl2DGzVPcq/InYIuLft88Jk1
uPgyZtnbvpYEf8SjQ449sdoo6D7pnkLxPU8seXr0Oad6bx6mdRp/3Z+SK4ckoG8OIOSZpgOx6k9u
9exdVuthDxErqdqjH80A0F81cQke2vGp8mtb6H109C/hxq/ztcBUghZrXgFQhCIhdOkEo4DKKJyX
dB9yu2Dc+wZnDfIub4DYqdfja6iakgrxYkfqCZJg8ejy7Z/7o77OguETAAtA5xsIjECBwUx3Ueph
GBkN3bca2o4J10BI/iMVGzsseEdQOFPV8NZ6jMZVWq200KqyJ5H7nsYRrVvVznDz+nfAEegqt9zC
glx5tPnL0IEEPlN0E0Kl7nJywA/Z1ugbpXuJhlYnbyvuu6GnfnxrVMMD//zCGby6C2ZzKqj0EcHD
y/2cmLP1b4qMAztIT/dqkJhyuDHAzq7Sp/vTfX3QGSvi5aAKRc/AGzbQfZ99a01HmkazjK6yKI8M
En9IEicWvdzPzKr18ul5iKKF83V7wc/GyUwr34aKEqD9ed9WZhzmrsY1dlzlpsaNKzoVlhCZclKS
CSXK5P19qLZy8tE0z6CUsf3Q8ou1rFFixE/oPROC3Ls/PzcXAclYbEhwc/Js/FWIOR+p8UT3YFo0
28ADq7yZLuk03DKCZBeavgCW58E6cLkGra5HdaP5dN/p3BelUe0l2pS6qKkvUTtcZzmx3JAuwHN9
PlxXqlcUHLxNWwrNvuObDyh62cHwMEVAKcuuGFATbBJz55Hk5RkYiA5de5CGtdJ60VO1iX10T4Go
fUqPoeiEaCP4gPCd3aMfNvN3XbUqOrfQSA/ej8qsqiXExs19ModmMwAUajkshUoxJKo+GVqzTzhh
k/SKzfUdGcPxEKG5RS5kM9OfOPrtY6FCitBU+8I7nFCoQ0ZAFoOLKkkd8a3F+6QprVTmLQ67+v5u
uQ4RML1QFIEUFuCUIKxjbjF5HOMqU/pmX/VWKAAFB31mdJH7dgcOtqP2GxDOceHmvHFNXJhk/GUj
xIGi1jAZml320AJvxA0Hadx3eKjkn/1iv+BVwDUPcUbiohaCXki21hXBQSLjFLT79rtp0ByvEuOQ
+YfxqYeICuJUSNItNKTdOB5gT4AU+Y8q3RWT8yABpZor/bBHNmeyMhAe20YgJibltXDB1Lw+F3c9
rlx4d+TQ0XqMLgMm/uYLow6FcRr2wFxZpTgSwQjMovLa4OP+Trk5pjND89+fOXehE4O6bPhh3zWu
lpbQMFq34xLr0VWMz4yG2Y3ggsQdSzGaPnkN4q/Sf7k/iOs8GmOA2XujL6hRHMCAIhBB87rWDEcH
bREoe6pWNT12L93CA+l6gcBjMHswfibvxFJdzpssQphe88NhXxRR4YZKmWyanh8tfRoLINPFYOF0
Xd/5KG+ggQYJO/T+6myL1uQrMSAZ9bAPIs1rdqkcEN+ndja21pRgwwfxUhf49aIBwABsBmgGZ/ES
tge7k0FThWLcsE91A2nTCC3fSa4tWbl+WYAJ4edhof0jbMtM5JgqbahHCiayq7RVnWa6AxyDaPZ8
mVhtnZXewHGJl9Z4W9Ax/+6gbGlHA2jcg2wIbLA4BQQtJp0DiF5g68mQulJQLyWZ5w10eR5nbj+E
o3MmT0dz/uVyR50SGZUUjnuj7IlhRCYP1KHQ65beO7GxxAJwa+rPrTHbmRoGVcQRcS8kza2AKp5M
84VOvFsDmnVIENiDLVpjWdZGpCXbXk7GvQSwl/8cKdhGD6r0wguH+2dTnMMmdupkHBToSvCIXVil
oiT1I0XO2nEfloUTph987egA1seNOezqJy1Ae4P+Guq9VQG6HY4fUXzIAjc2NmA6gAhw2v1S3vNI
g2AkODmGhVD62v2Bh+Onmq4gE44ywuW69pqWGWPVj/sqCbaRAiiIUY2kCvN04Ua+taRAw0PIDz0d
8xG+NKQWrSb2XDPuJ715DOTaE7Pw+f5M3zSB/klMM+oJMHRpQuPklso9xhIKIZ4suaBgMPyieNgc
iLPrOasM4VKaG2FZaNhYqEJVq8q4L/wc3IbwC1AMFBqrVorGDFt9fFUiCjJ1LqzNbByprQ5Ktm7q
mppZE4vW/UHfWkC8z6A/gBc7DibzbEhT6AXXsTDuFartFGyctM12oDdy75u54e7x8oXOC9i4UNlm
IV1pqmFvqPy4j/rwkIMVI5lyu64/xyW2sVvnUpUA3QCHNYrobJw/KVQVKymZ9hTax3ViWDn+Q1An
ssTJOFUNXSrPXIdteNOfGWROQNOIgaT3AQy2jdsLsSmUv+T8lPIAbhNR/yV19v2pvBGbwiKqT+BU
mWUgfy7zs5BjAsFjlgGotM/itdBKliisfTUFo1lDAjyrA/n32MrOOAU7jY9XNA8WnlK3zgmaEUGp
OGeOEERenpM+FioJXJbTHhjKyayloHQ5UQoXhnmdsMfFBi551PYQwOFFxRzHsQ65rIo0JC+0xBNK
qxutOiJiY/mZSuKjpLloWgYLl1tyhlu2lQVFsg2YfUC4SqIEkh1enFXrupGOC/N/HTjjw9CXAypP
iBfhJF+OPxP/H2dXthwprm2/iAhGIV4ZMtM2aTtdVa7hhaipAQESswRffxc+ce9xknmTcHd09Et1
1E4JaWsPa63d9S138MOU9kQAYzGtINMis3kyvlj1Lsds+60a7/I3rl0GNgKAIkCzwXxa5ZWmjVZ5
YVszbk8aaYm1A6bijpdbGci1S7owciGiiSka3rrpZZrcU6U+zyelxhLkcgb1CtpgAHYGASWZ/bm9
j1ciMgTf0HJChQoHmSzv3rtj3Gd14ak+1U+G6PW9yIsvtNScQE+tPq44q/ZVa7jRaKst4sqVGwvD
UBC1l3HRF2OOgaml9tRlMPzJvG8/y70pA4zZ6v8xhu+3l3jlu51ZWsUhlV5ZRs2wRK/id40DyQ9I
S2aT+3zbzLUFodmxCKEtfMq1Q7CrcvZ6LqYTPZYB7kjz+iKcwMoCsTWw4to3e29p9VpMHOMsEgFL
LRT9yV/ACINWPxXgb+v0czfuPr4uoIZw6AE8v1RWS7Nal8xrp5Orl5GbpQBiGaFFw4lWvq6/8BoN
0uTzbZvXVoikZIFiQiTvgjVltjMkeSsTKwQjwT5NoHRDOY5DoHI3bimUb9la3YAypTQpPby9eqA/
CuD4IVNhPogtSOAVfwWqwCKLv8xghUbQ+UWze+FWtLGn0+QBgDiIJyF56Ci2Sxi5K8qYaVELBIp8
dnK553P/irloRvLHI486ZpahPH+a6J9h/n17o684m7Nftfz5u+uvNENqWo4wSKVgPNPxzmQQxoE+
WAHh4Numru7zuw1YXcOE4hLqA0opqWmXfsfR9THTP+jJ+R5OLpP4xO2GySthCFquBDKcmOSArHMV
FUw8LVg55/DYvX5K0n2d6JGX3Y3lL4dEt1d3zcksQosmnDZ89xrxlhhzMbaWmE8A1w0HmdBpp9lI
BZk1N3e3TV1pKwA+u0zJAnZ2cZ+rEysmAr851/OpKD+15mtV/C3d3/0TZWE+P/bta6l95fUDZk0C
UwklO7a/bf/aUhF4AKkIwipwGat3UKdaJ7Nywq7aqthXvPtN8zmN5q4oN77fNZeK4ipehyVdRePm
/HSakO7zJgMvrlRB9WJ9EtOT9TCbOQQOdmm2dUCvruudtdUBbdVcp5og88lp0HscARKmedQM6UbO
egm7W6oReNhBqUBGCQbH+ar6CQF6amvzyR7Dag50lNvrk+d9523tVx2AXnXEnMOotYFkf9ouTFAd
KZ4Ty2fFfdPdNZh1x+K0rANzfnTU57ymfiHdI+EbScm1C4vqKxBpoK6CAbL6zolqbEWdZD4Bsa37
Vms9D5CeD8aiNQIvy8cQs1HaQND+X1SJwDFAxQZ1UUxzX5d9m6mrOxfaeSf3WwGBe7MLaQqI+F3V
qLD6+uHDjCjLBqcC8c8ld7AA02lC8qefMggJRkZWGX7dizxqh7I+3Db1Vo1YBZBoc2F0FpIiFN3I
suHvnC1jnpTElcaJuulnUupVKBJEzqUyzGDGCMHIgdZ4qFoNRP6ZQKHSmY3d0OrVIYUje8HsLR4X
JG/9eSDFA0X0u3PHUe6sPMekg9Ibjsy0eUhLo43rQmDeZTvUJYqHifHNGtUQodpsRcBCVM/lpGcv
Kkupr5ejCEvwvTa81JWXBcSoJaFFyQmNt9Upr4e+YdnArZMY4qpvj9X0TDu0DOjWvIdr7vC9pbU/
qrJcNPNYWqfK3QG/AADpjEiojTIuDkb+iOEZPhvzoMh8Yac79mNKHgY++a7Svt/+wFdSMvwQgpxw
GeaKftD59x3Q+2s9Dz9EN3jY2SiwbwHiLnFbuBbvTSw+7N0R6rVqVh4vrFPhPBDx6LYgGCCWkIO5
d1WsukcXSEAUVcsp7skUmFAnYpEF1A97+TdrRTqEFx2P3ppTZRRd0fWksU6OrsWWNgZukX+6beJK
PXxZ7H9trI4Qawfd6PvaOk0Bt8KS7KtAlIG7b++LNmqSsPx22+D17/d/9tYHyRxBryorrClH6d0B
MgsQ7NsWLlGkwAaBkoIrsczjurgVlmrrmXLNPnXqTpF/Ovtr79vT3yHZVb8bM9J2t+1dPmkwB8oY
2i+L19FXDygmusxtBoG+E07mLudPqjroZbdh5HLbLIBCIe+CUTjLuGbz/Ex6pt6RAiqeJ5mBuj7x
Hqrc6CqFt5eyfOxz5wnpATjPpZeE/5BVLKd1lZsKjTinfkcayMjPsRZo+al1vn0x2BY+8sq+gVYJ
DggY2Kh2uqtQoCzGtCvy1DmRpsKUnyjTQm6NH0bVGqCkoniEtgRg0xdVsla5urTcDktK6nbXGX2L
uRk9VGD1qYi5yvKI2DPdNYU0DrJ2IfU2uNmja/Vi35ipOEin2BotuSxsvctg3aGghEcfT+LqiWpn
BmWisXZOXUTdb5ruN/ZvCbjZ1uy7y9cB/DqcDIIaGqT0LlSk+plAkrwzTnMWOrrli99E7Zxpi+Jw
+R1tjAlDzrXMHwC3ZrWcbJE/mipiIINsyj3k1IRvtpYXoZ7WHm6fzyuVssXWcq8t9AEBtVldAzyh
utM5xsmYv+ad99VSLDLRWi/0UHbR6ObB4HY+KIs9nQG72ufEPBSYEyrucg0Arc+tHRbA34x/bv+u
C3ULNL5A48VBXnYaYfTKBzQEsu85elcnCRGtHkqgg3yum29dM/8aeyNoULMsR4jVYk69xZ6YyNH4
e2qbr0KXnxsgRQg3/1gz3Ug8L68z8FA2NgreEJX+tdMwRilbCB2aJ0O7dyvhy0n4oCXSNtuJ+VVp
fj1tePcrccJiEtaWQ7e8LOcfSMmUGwx/cqpeprECWD8JmSiZn+oYmNojbtAZ9cfHxvNJYT1lMtId
FiSje5e2w4bLvPK0QdYI+sAL6QvaxOvzTxtRjHLK7JNsEy8y3aLaNYmhMGSw6U7CrjF/XWiYG27b
o59QQQ4aENvgocrxn43jsXjn8xuPX4LrbmC2NjAz62SyaLuKpFpun1xD+U4Wudr3HgzsjjLfgIJw
+dgH+kPDdrUb3bZ8eQLODS/PyrtQRu8LF3NssQWFV0NTchJgvFTIZIPKu9eK5y7byLuuVOyhy4yu
B+Yug1mMMbbnBhOqGQBBteSUxSL7PEwSAuB77cRQgtSkz3vuO9LvPGun1xs4iCu+Aabh7jDwYWE0
r9HQhVUlWjoO5GS5uZ9Xlu9hmnUCEAucg57lQV5CZnLX1pHV+elvuAnRRnV58JL6MNnHnN2laRl5
VG38rktvv/wsOHsop2BY4xqfYdK858yW5KQ55sHq7uoUktizEXLh7JKPg2ANx8KINBtUfIxSBOTo
fP/HzLCl5UzuaQAFtolb6KQu1UQ27Rj7NAH/+9TKo7DvMjY9uMZWMHn54jgWYDY6Kif4/hfl2UFy
tEi80T31ViQhc0mSTyOL2fCpHP+UzYv7qiCXzRXbzwsP7CuQW5PaoM8vr83qqp39hFWgpIOH3apc
uidSB4a2M4tXYE9RPD3S/oFBI/z2/bp8+84XvKoSWZi7yDVtdk9If0kga4xscusJWBIqthL2K7BH
2IIeAf5Z9NLWDDDJ+znrK9s9qQykyvo1Q+uNPBgzsNy26O9QnWAAXrhhmRyL4fn2Oq9+2He2V7uK
2T4M6rSWe/LcfV4/i+QlLWO54Tzebujq2wHZYeGaLMIEF84DEAaHd6XFXmxNxwlpysTOw9RNRugg
8I41occMNJL7xgKmI++h13tsOkN9zeu0bnwGJnRyUHqX/2wwsOar5nmYKoMmC39klYKawygmzCry
8D+nIddL8DLGPOPJoS+YToN6LmeKYRnA8oZjKt2/oCbndQC1XlEFuTLaL9SR1Tc7m7SfYl6qAbgF
s7tnVoXX3ZGzS+4hGKINO9uuUSY0cmACA43by1/aa2Ugi7782c8dZhNB8QNipVaCMUllCyASyQr1
VepDIkOekxE0TQtz3TmzwNYRfePyoCCV+MZcNSAjc4T2XEHOCxphaJA6wYQ5gvRZtYjd/0Ki3MIh
kAoVDCDAp19tJTvuqypx+OMMX/d16IYSIvKgbcSFUZZNULdJFUJ5TEJecKClgkRWr8WzbqUYHoUK
WxcS7E0RSmeWvwjJuiroqhHNl8E0hbfXZsdOf1ZeDY+jD45odrmwoa85VWK0vkydXcZTAoTaRq1/
9bIhccD2omkKoA3Ce1TQzh2dnXVZ14oW0lDlzmkOP0BrTQ4dJiLZUb6FyFid/jdbqAQjRsbzgiHZ
q0fNEXOvpqQf4kLX/BLjbz3uBdXOTreGxq6yvMUQNF8XIYVFxxNH63xRiepMwgxziPthfE3pVO08
T7OC23f5TQ703TX7j5VlRDo4S8j31qW/wZxqkQ6YjQUcBooKxJrKNCj5aP8qk7LuQ4dp3HpUGh3L
B8bY8OJZGfX2xUhK9ygSYUMupLUQYGPcdjagCKPIH6icO3WUOG7+gzrM+CwS3QD3QXk95DK7wX60
JOR0wkYzmpeq5dAk6GvhvQqVWf+ISTS/HaTRTyWjBcaYmO2p7CctKtOkYgE6AvWnERxmjLKxRCnC
eh7kC5uA3pAVm3ufuZ42RKMlm98mF8WvakryzyzJSgQbvBanpJjtEvfbIaBf600WTZhbgRGvbZ59
ywpTbyAtJnXXFxi5szPnbvT2NvVKZ1eNosg/24JnwrdKbzq2dqvZuyw3tXuFAam/SML0HoSO3tKP
RpOXp7HSZv7IMYutCmZ9wpSgrEls3S8rqX1O9bz4Nruj+AFFEnQt9Gb6hgkeqOjrbAD3x+It/ckZ
7mTU4fIYQPuKMo/KcRg+pY056jtFLYD3Kgca3kGPPihmAmV9V/nNYJIv3Wyh/NhxJhJ/AUH+RM3O
KQ4DdNS8IBlmDQBqQH39IW96EXpdZvRR0TAPonGjI7/nPBXz3YC9I74zSqu/m1RabXFt3zA/q8OH
MSE6qEFA4CAiXt3b3GRZZ0olY0QPHPMqoCffAQpNZLbTZ0+WYQIG1svQCoZgpfTyT73o3RwbYnHb
HweBT2FgnkwXAHNY/UzqUkFdoWBmbDYMm+4YvIXYWQbYU2jWhI5RCYwuxryQvHIRbLv9EROt9crP
J8xOCRK8JM2ixa0f0W6uIlSOmt9DMrd4a4y5/6vVKTgzHEWrFPNTIBsWGYWZPcjaSz65eVVpB2OA
BMPO7SCiuu+9dphCqywV910Uwl9UJwHK1SYHkeWogPcEsR2THsF3xROWB7xt6fQxtOlyuZHuIM5c
MCWo661cCJug9IRxZDKWCIB6uSdWthubv1q51blYxyOLJdSeF/08IAOB+1zVb6jGUe7WUxVTlhov
s0aUDzQi2U2s1iNeNRiBOKieQSSJ6mBGwFNAwFDbCXdqfN0BUFTaDfugDOPbjwJUBVhbqMoSNIHP
PaiyALnv7UrFmF0/BZaLdxfjAzbyuVVIDyMIMbG9QJNDFwySHysjw9AJyIHPMXGdHYUaVOb290NH
8FhPf71ki0ZwzRz69G8DOwFaWXMt0KYYbYHSQSygT/40JDbbuTUOb9VOI4Z8z25g5UrfyBwv3zw8
QagZOQCPACm4fiRK2rmyU9oc5zXzImcYqgPe2+He6WwRCmC1PhZJv+0pMnUAHkGXgPr/6tyOncKk
YDPT44zlLkTQ7ProjRrGZk6jtpGRrVKE/5hC7Q1pCopwSBjPP58rgcRoTabHupNMd9AD/mn2VO5V
7uGxSeb5kROjD0pDa3a3X94rV8YChQUKmnjhUZdZo5t0jeepMK05Vphe4aEWrdPxIAfvNDARTDYk
u9XnEYNvZyhhiE75+QzAcJ2w0+3fse6OLjsAPhgCGeA+lnEhqywRDcnOG3tuxBBi0CFnhvAKMSMZ
faZ4Aw4v0EhD3ZIArlIF04ww2GNjt6tyzJKzHQWmihz/ArFmB4PR84dq0LWjDjjVl152cmdmVRsC
UVze8VZ5B95k9Sc+oZ488SnZ8Yo1jxAO7z/dXtRl7IQ1wfnh4yGowSCP86+q17lZd+agx5aaHmuz
+Yqmhv3xQ0qWHAzbBrQT5C/PbdRT3g6IaFQ8p31/NE2VhDjP+S/XHLzD7eWsMkt8IuTwQOf+pw5v
vYnBvqvcVCCUi8yqTYxxa2zfczDTr6tmKPOqfqtCcc3U0iYB+BAdNeBWz1elcwT/CtFD7DkRkUGX
7OWWBMRltI4tw3sPXT08q6iHnJtwbS/DtnpW3Op582D23RTpo0NeeGV1D4gIiE8G0geg5qSBN0/j
Fkx+XZd62054R2iN418A4laPVeshz7ISy4oNlMALOfmJx0JZ/NJsO/SmqKP13kbKWetyN6Yi4NPd
7c95/QdgYhlgY5gsCUH58x2gFbW8CuM949ZeJjGmUTGooNSbe9eeXw39S2M0d6CFA6JEn3QJYZx8
a+rzlc+8kLIXmBlA0OjynP+CZoD9aTTg9pDOf2kNW9wzt6R2kGFQ+xYq6MoHX6KDpZmE64Lu/7kx
tFxYz+xejyvdQv+UufPs09G2d27RyVepgcbXmWOx4y6DttDsiQ8/X6g+o2MGqD56IOgxndunmdIS
nCY9HjvDe3CmfIxwyjvEtKT8wbkmNrzPsp7zsBb2wCMDQcXGS62vnq/EQMWiQeMuzjkjB9fg/D5N
aLmj0KZ4LouketQSaT9R4TYbznzd7lyOtrXsM4omQEtfRCNmmVBJRyy1NLMgEd5pYtOr0DCxZZCB
w7xThkpsxxwwJbe4mVdWDdMUUzbo8qCtX9I8tTNFNay60fkSFKCS/12w2CaFX7tQddsaqvX/rPW/
Bpcz/s4rWnkC/Y8BBj3Ah7Tme0GLXWdVT7TWfJt193mW3/Om4ZD6Mva3b/CV62MtQnVopGCaiKmv
Epe5KK2MYA5tTCoKiH2RgjRaocVBx01BycunDBpA6PTi3ALYgarD+SqnPM8GC9ICMWZN1MHtZazL
5Mtxef+Xr9+wvB6IQsYPSUIhkISjHDvcU06Oc1L+0fPusZ94CFXau7rJX+ScReYvKcevzOuiVNei
BJMggIsDtfkfs5miVJKPVRr/8/MQb2KbEXTiCTxfO52IWzPVm7EDVO8IkGTe/GBcBkW75aIuw2ps
xDtLq7M0zGmVcAlLbhbVmG3k+hgcVD58ub3fl3H0uZWV39dFTvTGkWZcFGOoj8ee9LvEuas9N/wX
hjB/Fx4e0Bgg6M83jtSNh4nbrRnzznuU7Q/WY+CchMSosVF5u7YiPKDQp0UT9rLf6zClAGOmZlyy
MuTkp6jJwbJkpBXuxlm9dg+QWiKXI5gyi7r3+ZK8xHVHFBetGB17fkjd6gviiPFwe9+uvMwOtDtc
pBy4agAWrS62UWjESMvCiK0uSQNJB3nXlQagui0xB1/kzhwRqA0coA5e3031MKBFaLpHCamRLyiP
jhvbe7loKFksnnzBLECobvVy9plmj1lb6HHXmajtd3O3N5txS7zk0pst84khjAUVAzSm1u9zUSxc
P3zIGJX9O4DXjn0/3KXkw5kWAli4SoDaXVQl1oNa+6nSCj2bjbgwIblYiV1TO6jizQ+Trn4mjXmy
1IaXvjycaHOb2De0HxF6rycuVbYnvREaAjGGPswno+7GsOAJuadkAJhFki2GxZWvBZ1mC4EdqPOX
OFMNBR8qZgz5bXuTPywiwDEGWYotX3VpBj09aGqgKGYgiF4nbKx1hZ3ryo5FZTthbxfdXor04/cN
rReE6RivBLYKzsX5fSs1kGOzDlYyu3LCQqGiI4aKbtzqy6MHK94ySA1y8YjGV/dtdiueqN6yY6rQ
oUTqaPzC3fdOTddZ0e27fenicYxhDSU+4iAIXDmQrjJmoM2YE2s1ENpOXeHF0rl+qErT2k9snF4z
bdiSg762PgtZPt5Z9ECBDDnfRZW4ScVF78R5a49VmA2MTb6OCrONrotItxDVl0fDhXYDjgTOIBBi
6wlOgk9DPcvGieeqcQI6zsNu6PoPgtzwLMOKh0h6OX3oQa6OhlcX49xAyj52od0k5ievSA/GJkXz
2vdC9g5NW1wlkBpX+LPKrnvH7CsS5zTvgnG0yztSWvJAE5EdvB7NgIaO6cYhufK9wKFcYvelbQ1w
0fn3EjZRozfYDmC/9Rii/acekCHWEFz0+g1TV+JXCF+4mDWC1S3KvatH2pqcorUTz4kb6pZ7UU3a
Q8kLciBGO8SD26bgumXDYdKIFdjSZA+VmowtbfArLx7kMPQ3mAZKJTip5yvO1ZjqY8JJ7OkcWYG6
7+00svl3UsaEG74wQK8k6FxALPCTu5k0XNtvvOdAQ2C4GeoOy5+/i+Hr1tPTZNadOCsA1GBdpkI0
VTMfsfcWRfaqKeTa6BWC5Ycc5dxUqjRXGwZKYkoyqj84VqfkM5vy0vQ9bVTWBvbg8ipSBKyLTA0B
Hg6KL+fmqrLMGruD3JQmkuRzW7rd31ol+sYTd7moxQqiA0zGBVn0Am86Ew3eVSex2dL2pzkCTIOe
eZKBCtoN4W0HenVFiPNMD+UhMGFXF1K4mlNCZNqNvT6TrY+6oRQ7KcBy3HgUrhoiAOwvtV8QIVaX
0GgoWv8jvhQea/5aJi5AtJpeb6BB30j652n68rqhL7DosuAKrtbTMTR8BDSEYif1xDevrjyMweo0
gGLa8X6QDsamq9m450qbIkZcawdoQLXvQEJ+aYzyzmasDPQiAUePNcmeaiP0Fvui/8rqqX5yM0nC
se2LPy5ai/7tL3Hlq1sLQwfoR2A5wY89P1uubJH6510Su1WaBCJFOZVUzidnkxp7xUfhcuJ04e1C
fA9M87mlwVXowDpmEvd4viCSomfZN8yRwaJRN8l/N4I0GL8xNGNokTHjO1pI8ToWjrG15DWYEI8O
xqEteo84EWiJr5s5olzwvCyjcUIZC8FsU59bLfN6UFWKXcPc5DAaAPAVFcK6Vmpt1E/JY1557ZPM
ZHEsC/pqt8x6KOH4N9LUK58D4QviMcjJ48CuwWa6MYxeP6QU8ppk+kxStCVFldaA2oqPt3+QzYGZ
5eHkohy/Hj7bD0uVCwNTj2BrBqT6bfUgokC6X9Sen2yRHy7XBUoFig6gIiFux3/PP/5kpR0wHG51
FPSReK0PeBFxf3z0KC8tB1QHUUWHn1oXg7EUdNcwNOg4c3RmK2X8sY1xDoCQ3AqbL7IBIPPRn9SB
JkK/Dk75fDVW4XErS0V5TPCYPpVFvpReoXhRQiPnHlfngzReeHx0SqB8hw+G7iB82bm9TAfKdkB3
/cgr3f40ocwC0b3B9edM/p2T3gE6pZ9DI7O8F1NXfHd7XxcfeebcYB2BOyrtC94XgLNz60OT9Fbb
j+I4Fql9ZHyeo9pUat9l/d9Cy/InkYFLlnnFFu7vImxbDCPQXQYX4q1Y9+6sobLSufLEUTWYqeZb
AAFienCSpIY/ge2sdtXct38ZJrp99BbCMBwUKs3I9dD3WbmqXGPdyI2sPg4zcGEKEWWE45T7tJT9
xqt76RYXWwuidZGZRO9sZYs5nJmlVdVHMBcTaG3UXtwrhGmGMIznOdOzf+jI7PukV6z03TQ3nw1P
bWn7rYHmbycMjzsKIi6qkWBNnH9jSUEVJ3ldH2ejJZ+Ak3PRS1cLesG1sAHDfGRy4jtdF8OnyhkA
ts1LSPdMogdHzSvIfa+B0dYn3i8znflu9qadIq0WJEVf/7x9HC9cybJhEL5aOj8otK29dw0lJK/O
2/pYJMyOSpM+ckTZ+xrM+l+3LV0ED7AEP4xupg7hdMCOzzcFbZ8Co+IccZw9Iw8bAkkHFBi2lPIu
nclyuyxwNqAfs7QBz63ktEuaHGwsdECTvgCJgEMpnbakOkFqhcmA8N5Rd7dXdrmHwPFCEWAJYJey
xipSRy4+lbjVJG7sOZ0/8aZQmc+BL2qeaiXYFH3UHFQiAHPDMYPu0AV/3hksOfdDSeNCDgBaueja
0iP0JXTHz/Us7T6M1ljgZ7hR+BsWzPa61lXbbQdtXOrG0Mazcj/RKRt3nHhZuhGZX+4jeE1gcwN3
hKryBSoGR2ZuC57TWAHiF4AOneU+oGLFJ5lkzpY86OVxPDe2egVQwQMdbERsgKENFNQOQ/hEMfph
b7/Mul1mQwMvYQE3e34caSeyuRoxFD5vRnNvzS2UJXGKAIy1M4w6kaAyEae3hd9aZEvz+9LhLySc
t84PggWE1Oe2u4RNrXQyL56pCusxechVDnRA93kejX2jfb59Kq/sJzgTi7Y7KJAAza5yg7SfBJR4
CIYCNSXU8idHL7Wgp+DDfTTGtjFaEGEdrIAzgnznfFk2bQzkILWIdVIcchfvtTkYWuSZW32zi+O4
MrR6qUlDrYQ7QsQlGUOT/yPkya3zwwe3DUaQIUKYD4IpIAGtDkiSQPklT5QAbKhnOwY1aq4P1UaF
9+LbLEbe4FYonHvIUM63DMpFpZZQDJEaxhxARicd8kc95Zx/ND9c7ECIaNFDM1HQW30axytRMvKo
iFWaJ3eygq4e+spbwtnrc41XfaEJLsinNwm6lbsFvJ62A1KjB9B6a6MIhgHy/ZjL4057lX7QtcMW
YHou8BAoxOBirnZOkglCYU7iPJT6M+1V0IRu34e3j8BFuPBmhCwNP7CPFq2j888DAPhSqfDIg84I
FKbLjL1CL5e/jkiJ7pvJS7/1yFXvZ2D09qk15wEFXeirPpD0RFRb7geNcr+10+6e12UbqMr+LYRn
dZjRbKdkI2BYx6/Lj4XmBZJzYEPx/KxiG+R3CaMzJw/pq1svA9SMaDyO329vyXpuGwAgb8JsqM/g
4CKOWm1JbUEFACRy+gBwXxUkNhd3RuZpAXo+7R4dQRXyqW2iXjU0ZDQvHknXqb3WE56iJDgk98Kk
TZS4AizRrkuOrpaLz60u+hcIUtahnKS2x6i9hIVtl+ph3xve4JNpgPYzsPQmNIgNIHo3PNc6NsGi
vKXSTV1gPlE3XTkUgKvBWZ8JfbDLCYnh3jC7O234UaC+cXv7tgytv5E+AdfRufRhnB8AbQgsaWG8
xlMxvv4LO3hGUSFEVRtNzfODO5u873OQZx9cB4LqM4k8nv+o7SZSs7u7berKpV9kpf/P1Mq1TGQQ
epVR+tB7wzMU117dZtdPx97RIZ4jN/zllrHVh9LcYhhMgXUVWFYaHrX25dBb/+IjQcgFzWCEO3g3
V6mKWQ65NQL1/QDOKQ+kBUmuTrT0QKfh0XYnY+NbLd/ifd65HD7APxYJGcDVgWE6/1b6aGWJIWBO
tp7yC8KHEOOU+Mai1lOakEGAGoQADnL/y0Ff45cK1LyY5zZZLM28boLcSZM6GrN+/NqlIygyzJXm
z052iy+dykwFqpuGIdCV2U9BIbzh80B1noVtKlMM9ILmTYqpSgJqc76VTiDqkqo8Ea4bVsQLjCdF
+JRaxm+9bi0g9KehXTRc39LZ3Eybra7YhfPDtAQXj9vikhZk6OpiVZatZoc52gMg/M2X0fXJQQd9
iO23OYJLOnT2vWCKolcDB7cEjmuObt0Rxikd0pi2fr9rHjEB7dfUhvfVU731/lwcDYB50biEbOoy
6PECjm1MQ56A85rGHgMmZ6QnIPoPdutkvs5BRTV+jE0aCouhM1Z9BZXOZ7ju9jBGk7aF3by4eec/
xV0liRXKNeBoyzTutftKZwjtmn0JRQ9JfVfj+w/6lDdjLp4zgMS9C8i27MXkZP0Eodjya25p0Tj9
M2afS1E+jOrbbVPrWBLXAiL/aFy5+JoLqef89ml9YQGOPqexAYKcmdwr8BymLV7v4pZWR2apeuB5
Qf67hJTnRjxHjKYu3DxuK3ocktfEKPYyq/CpNugLF/AkLGeRbULAgkIS4oCVgxw9L0mySgFEZmgP
jitkZCHPAOVPfJKNNe0LJVRUGk66I6lRPKsME06njIKqltFxDz6OedIlYOvCQGjdIHJ5ThDWP0Ek
50WMnvsCgLJMN1zTWjFmcU0Yjof4F6St5ROs2np2Au5ILnMWZ6De2HdGGivnDv3e6tm7N0Cr+9n9
SZJwl5z4X/zm299/+btXnwa2kUHD/+LjrKuphCdZZ6AxEQ8Vam5BJ+L5JAxMl9gr6Tcb4JSL1uF/
Vvq/1gx9dYsg48TzxoK1hv3J0gbKrxPkZu093MzO9cBEmh7Ggob8K3xp6c4ba71qHs1hMAHQDUSn
eGW+Af2nnSAZEBuYBGg3AqC0BO1LZ5H4NvxGV3gWnGfH+Z62X4fOxjxPIPRu7/cVPwKlu//+hNVV
EEZROIVDsN/Tz5S9ulPvJ1o49lB22EJaXXkTkFItwGn0+ZY0//zWZcq1a+TZDJNJD7L5RyWYQT7+
qMByNNMvTjFs5FiXlxxjwLGzSwcAkcNarhnk7b5szSGLjTweKQlamoccmHCn+nV7Cy9qqXjglkgB
IgFo7aAas9pDmuSpyRBBx+PO8c2gOWJGUpARvw67jQN76R1RNQNsAbV4gEDQPznfQqnVOhW2laGi
ZS6MC7/SvlRbRtZKE7j/sAIvvNRi3qQJz60wTCxABzHNYxmpOLknwQuxozTUwjbcEga89pHem1rF
Cazk4IaWMNWIvxokkE/ce+jbnxsfaNmWc6cCihPQYXBqiLnANz9fEPQCulzwLo/NffNifdMjsPH8
1t2dml8gCGvP/Mttg9c+03t7q89UNJNjsgH2hIFhNZh1kqH1NG2VNy9d5fmqVvepcKaOaRhWE+dz
lEc7YJyMqD15f+2NauN6BOLbeVjSTHjkRT1yHYBrbmq5CXFycFG+ulb1rKcCc2ayFwox2Xr2ghwq
LK39zUtr5dO+fZon7Z8GPFRta+z1FYeJDAqJIVJrwBKw/PMP2SCMhqhRxWL3yXgir/QPCX+LUD+0
ASZS/Qv/8d7W8pHfATtmNdXeAreKO35fmyA0ub/aBsK16oPKUW/bi/uMCAEJB5LdxW++M1TmTdaU
VLKYaCzgEkx0BzN62f+Q9mXLbSvJtl+ECMzDKyZOoESRtGX7BSHJFuZ5xtffVdr39iaKuKxwd5/o
hxPuULIKWVlZmSvXYtAR3LWfyanGqAQhaSLq9l9R7MYMgQMEeTPHHhrOL/FJ3QMTmp2zc38VvMry
7SLJzWnbMSLW2gEHWFLDOAHK/ih5LhcXygUXzrIM9km+MznkKhh3NlGj6WVGqrUatQjeD+yTgI1B
r2JpScM7XoCbRt4PxYWQ9nwYTpiWdJodHkCMfHjVD29tURG/nONRSDnYGizDNMxfjfmKLMHEA8Qa
GBc02SA6dt2aomJXU/Nii+pw5IHN2Pmv/jj4bdBRBgIHt9dyz3gBwrWBjxmHJm5PhZANJknM7MfR
cM0FgMn9jxFqBXgdCuo81kgnoeiplu1zKRVmYrwEtc7wgdW9wjiFBt55mKPLLKJcjYaRdOBo0aBU
ClLMZ54bWF2e1ese4CskFWCZRhmfcumxKsq6TnFeJ7EfN5ArwjVpzIpdAyCM9oT+MXESj56pkjpt
PhqOPxgxwynuszbkyID4gSoCRxlvmOV3w3N+BP0+jzgYKaHNGfqhxhi6E/LSJ5hQFZBA4W3x+Cuu
3WmE+wwTwiL6nxIVDv1Zrkc/IQc5NjYo1sxbPH4TK44jFgvNir8guwHMgfC9oTFM3Z5qyXfVAB5m
T1A+C+wfUgIpqS0ySPvXS1oYoj5kEHZdKcdc7Cli6gCjvvcHxQMhhvPYzMo9Td6aGH8RSJ2HDoEB
pvT7LEoSLxqMyin9PBjMaTbe1TgDexmP6kGs+4LZ5lCjwJT/wFIHWIv8ix9AfbqZi2o8borEawT+
h8jxm45XntOJ2/q8OpijLj/FqvRaBdV26qDbhhYn8JNxlVpZ3IX2mGa8GQGZzAgLKw5FSPwRdtDm
xuwu9atAGJWmYHdIvLBWwKwaO+l81kqWdNmaM6Hdhq4zynooElFv2SqWwg4YNrL25lhVb6H0LIjR
1kCh5vFXXlsOaNlQiiLaQpj1WR7JCHWoiDdSLEeCOKiM8WDtvan+uqWjYjzuxgodsDtJG/wmS7zO
UYGBCPNvQvOnwIz1t8erIa5P3TqkE0ZgtRjewBzecjWD1BvxUM+px4lGbtV9WeBJOjiPjaxt2a0R
ajGT0pZyUPCpF6aW5Ii5+V+cbyiZIu0BgAjtKSqQZEEtNY1S4jpofojpd8ho1vHn4yWsuRc6UXhj
gtkcNArU+0WANDAIJSqYCJ6gwTcmO1AaqdnusZW1rwEQLC4bgApEKIMvv0bV+Uo9KoiIYIsv/2B4
rbEUBXPOjFvlbqAfKSKAsf/aoW7qugGD4CCEiVf+SJENcqHpC5BX732TD1qrrviNn6X7tKzMefJS
EIvmgszoKKzdrovfQH20AooppQZxMw9FsPw3ulbqH/1neah1Oyyc8OXxxq7coxheRv0dyA3C3Uql
3ngVRo0yxIlXcN4UZc9j2kLhdTskoROWrNGsFXdHARWlArQDcYnSyPyujuRAi4XEy0awfqmfAZis
IK/EOFQrHokRHqBn0fNHBe1Ldu4mze+5KgRNINhgS/2dT1u0ZVzw0OAjsvCsq8tBMRjTYUCsqTwV
WeNA76pmFHFNd7UpFoE1z/spZ2EeV1yfNFHJ9BOZbpSoAzZUedTEmoawqqvwxsDim/q/2DF8evSs
gd2Bfhjl9enQxEELPmKvqj8g/NATtq+5MpP68tjZ1r4MBvMwNg1XQ+JGbZga+zJwwQaWgjxYGkLw
BAWWBNU+gTVEs/ZpECgIdhMPPtBjLOMFGj31CDhv6imgSe3kVwNMPRpLBGVtOQR9hK4/ITqhMe5J
X/V+1jcwokZmoEMR9FkIj1XKQpeQbaGuIrSSCJKLNJOAsKUWg6mSsclgp0l8M4oSqI9Fu0St7BbD
aUWwh/LaHoMQjHR37YkHe5hsgVvgRr+bHsu6epoHAZeTJ75gYqAz+U3+rINdxe5+9wkgeYzoe18e
JfiJfw1S7lHyMQaswGHnhVfRSW3u2+zkjrR77INrRgg6DWg4PJIwVrjczESZod/YT6k3C6dkNDVL
LIH3c3/L5etjQ2txXMGtiPohcP5Em2FpKY71AtBFKcWwipk5en5O3DQxte/zH4hpT6yexZoz3lqj
PD7ny4pD3RTO2IMfNHuXg87seQjvMYuj5C/R7nhriQSsm/g6F4EQKhxoAOfuMGvpdvyFqzEfnFa1
igRKF4codpvS7qp94j7e0pXLarGj5NTfWC5V8CeOhoippmMZeqPT/G46U3//34xQp60P5jkKNHy2
sdn8it+Sn3Nh+efHNtbCEwah8XRG8g/ICm2Dr8POmNLMa9r4d4Hhm2bGNJPa2P+bGerq4Bp+BLtl
lnklhETzPNzN6fRLk2NW2rS2HKSAX2B1vDLoQAiomy/lc5J5A6agzQ7jNW4yBKTRoLCqaWu3Ie4P
gJwIryJS86ULADUCAJSQZ54hxUTrCYO6qsZqCa2cJUDu8SIDjhSFITqDGIPaMIYZMQK1ZStUQCTQ
iBZao8DEmY+/0FplGZPACHoYyAT0kp5o1fQK0iL6CCmrbt81oam0T2L6WhWbrgTy4oPv91P0ngVv
aD1XAqhBW1Z6sbpWQuKDYg7h0aEy69ivC2kc4O4Fv9XwaCsjd/AjK2AlSys9VTwJ0VNB+gfgGmYm
l18ONKPxjP9mHrgXXRnk1e/ZfjT/mBLq1rmjWAnaK//N5t6YpJxlToIpkYcoQ9ejd/k9yMmdyAxb
8yTsq924yS2FYXHlIGCNmB43iP4aTzf4BKFQjJ5HaPTTbFOADwzdKS48PV7WShQEPwsY+v/5XjTz
UKeWmPtofdC9SmDCnzdzKli1BD2E71zDKJmvXJZIa4l+HZHnA6px+c3aCvgcJcFpy0F+Y/ZZEIMS
kOgbTvK4Kzu8JzPMYB4jTGD+FzuJWSwwq6Esi4ICdU2jWCOKGf7jabLX9386L+7/HkCCcTPg1dHj
h1+COG25OKn3izIMwtDr2vcSMHxewShkt88wumqgEf34o614BiqyAI4A/0bGy6jrGRxmjcrNU+TN
IHvOq30TyCbkAR8bWTnLyA6RQgPAi+c4XZcFyWcmJoqMfpj8ks2dzSufqoGext+jR8ic1792KLeI
tBCJoYx2mKacVV+zO+4tLs4AdTOi44qnI8aj70ZCI3yQSghBvz/WoK2NPFCeOjoeDHakCGjNC0g+
s+TX3JcC4zOt7uB/LAIzvPQJuRGkEnMHkVdqqSXj+S/G5xwcq1DBYKxt1SFuLNHhMC2hGpL7aCk2
PqBUA48Fqm9jpzHaTyw7VAw0umoklIGRl1Xo4EmxrUCDFgQajz2PnBUqJ0Qig/KMDOggCnTUWcL8
mp8oeg4QRa2MG0NItr00sJ6p60aATMSwDlCJ9MdJhkaBqiaqWejCzmrwqSXT78fLWIl3WMa/FqiP
0kMyrEshuQhi6MZJ5Tcw+Fo1r2054QjeAhtPO+uxwbUl4SWMrvzXE58mSOiMGCPAKgyi1fucgxmB
n+rvj03cOwD45SGepMAOCXjE5W+SZnD++KOQIYZzpW4VYWK27fvI6o3cbxwxAmo41ELgTncJbaMl
c4c6uVeUvpsaylMsfYtU+RCO43OYtaBr0baPl3V/UgHtxwWBXi6CEWLqclm1z8kGMNyZhyFts8dF
NJ4C/drHfx0Qlmao4yN3RtpCLCzzMEEAfmWte5rLJ5WFkmMthrodotJvwzovcc+qTpoqkLtoUGHM
qtSsjT+P9+0+pmJBpLGE7p2GNjG1INHgUj3mhwyIoGc/Kr+34LYpoYEGHUdzDFX7sbU1vwDVAAro
SKTRAKWcz+c7DlkhMukwRmc/QnGMG79XcmtVdfuJeSd2UebO3cnpRcsM2SwZUqS5fLlAa0d+LjtP
TuPabgDRtMHUVWyljqnGvGIKuQOYG4BbQAJPPxM0YKuKKRR6L4l8+ZiN6Y8xDkR31pRu83gb78IE
rnTAIgjFBxlloiuNta+KXFX1vYeWqs1ppR2mjLIIuUoXAXxpgcZGZH6qNnWJteC0cmbX8Z0DixAl
y5N2C/BebHF8Lbqy0hj2mIzCt8cLvC82Efu44tE3BfAV+uzL4xzqhZAjCe29/gNiQ7K1EzQT5CnA
eII506qthrHeO8f8socyBt5caO7Qc056VqhJpWO9Y2MVf0KgocBD39kzx7jm744bZYdaV1/5IUY+
RdgZ3UCpTE28BnYtPYnMpvyqN2r/rog6alInx6JvYEXw+Oo7iGV30R8D8iy1E1nfPnk7cRnfjLU0
8u83F0sQRGHVA0DhHeePU2gL+7/GH5G906G0gqkHSPfSA2/I2INmqLB380cRWbNViLbz2O3u4i5l
gQqGRYmKY0a8oFEPKWhN/UYBtSkYkj8e27l/5lOGqACP6e1OrBQJxys6x40d1SdZNtut5/cmxEah
DfE6SptE+c2ieWIaJpHl5iOVShXMaQDDyrNoQOHTGtywsl6hf8pvlf3P+q00GXu66oc3X438+43F
ua0SIRTw1Vr+eyId5eB7KjFoX1gmKFcv/IifoljGbkqnfnwf9GMh/WJ8MZLp3wXEm2VQ3g3c4pxl
xPmSMLNB+2WElvyjbMzEbs9GvoHYzGODayEejIgYSEf+jDcptSawpMcSuFd7j49Gk/dxGUslw8Ta
tt2aoJbUhBinjoNo8ERowuzUQ8S47FlLIDH35stDjCGHDSyhjX+J7XPcnx9v0aoz3y6Aeg+GksA1
lRwOno/qQ7nD4EAVPklvw7U/6k/84Vv0HFsp403N2DSa4j1tA0BntWDw0ryyC6GyCuATc5WB21q1
Ar4NEB2SaotO/v1m68oI3ANpjk/jj5ZoAghQMx4aa/cdSKb+Y4ByL5DoDGnTJoOX/wZ2w4qVa5Nt
+t6po43MakWsfydkYaB9QrMP5DDL1YQ5tJjAJDR4k/CLJzTkLipUZmh+ppZuyb/wkRirW8te8Cb8
xyCZkaYM9snY1hoxaJWSxUeW9t6CpWWAtAwqZAw3X9/Kf41RLw9e7ZJBj4sBhczp0zDN8fPt770B
REh442IeA+kxnaPrHfSupQA+V9YveXxNw+MUXx+fpZVFLExQF1JRlKWWgOzUE4WfRfobx7UqnhvM
/5+EgnFsVy7ZhSkSNm58W+xKTB1D4sXLUqjEDW+S/nOEgojAeoOu20GzF63YL42LpR0S3IZewhmC
CxiDbuU6CnlQhpENlgesZD5Y0b+WqEBHGDCEScNhaovYSqDXI+eck0gW54+myti9laAK0mgdJRUM
UBvA8ixXFfCTOOllOgDj3pm5PJsDql+PfWF146Dd8/WMBp8hFXwUQZrbpIRDD/w+qwIXlImmrG5l
CB8/NrS2b4Ago6OMKRj05SlP0KtRGeS0g+Y2mpPRuEvLVz3/SeprQvf3+T3K48BLEP0IggNZblsK
+bMokooROPn+2nBmLjhlZQFvkvw1NAlEereWqEWJcREMvNyMHhQPwEQlxaHV1TnrIX3fTSZmADXA
f9E5RGK8XBDongJNifrRayWr9HjHLzY8tx1Vc0431a5gTeeuxYdbc5TbDXqmFdyITxVKyUH9zYmB
HU2vYuAIwgYoY8aAxcr1t1gc9bUm1CWNMcHilD62s4I3M/+lZ3EfUkZ0lIsxiQtoPIrJwNPQSkrQ
OG1CMYujsxCoJzABOEHyxmnj78c+Tp1XYgUnCH+fENOgI0p9p0zJKnCpGvGZU5RXzm+f9CFS/+7A
/mMDuFhw6aEOCjtLX/AloQ/kkYvPNRhU+/CQDXvdGO26vz5eCxUY/rGDzg/CDuhoUaxe2uEkvwW5
W5qcWzCDj0Ho6tFB9qudFjGK1KubdmOIShjGESrDfhknZ7599/Nvc/3t8UIYf58eM+yjUlWh1pWc
DS15NyD6Z6gd68HAskF9+FKZCklSs+ScmPqx7q0Q/yccQhcKLDxk603FquQti0aFDgv0J6KvB79S
Uk7isDL11+hOf/yTvAM01vNf55+Pt3Dl9MAH/uMLNItkoHK9Cu3H5DxiQJdPoRbYRp07GvzIcG4q
l/u/K0Kq+tUWx/+7dDoi2ND6fZ2cQc0pWlBUFgezxhXr5ZuZ1WCigeF3xqgw14PYKZ5jGCv15+xt
eILgalPZqYFRFmXfWuMx30ymzZriWt/Lf5dIhbsgkidx4Krk3MmlB6TdtsxASZR0/t9dgl+rQx0U
5VdC/oUa+3Ir/apUw9LXMKXvi6dZTEAvqUBzUd1P7Uub/YyYmcTaGfgSUkLhFQNq9JxcFEe5n3aB
8SINF0HfTwMLCrdqAAtBQAJFBbKI5YpEvm9UMeiNl8bwZP15RkP6sZtT997XloHNHKr3CK6Y2KIi
Uae0Y1prvv9StKLlC8/o2aIYn7kd6MzGb3LFM0oZX0XimzrDPwbJRIlM0i9IrS9XJJT5LIlVyL1A
bjWbTDWV7S76Xg/fy37aZZ05VjbkIo3C1afvfGQWcgapI1epSisuGFHy3i2BesHzE6xPuMNQdVv+
lKLok6IqR+4FNAhgYxqdbIowd8543NAYa6wYiBcDVV7U9jAyTKOAU67SKj+Pg/PhfTrHPxR1P2+U
0Sl20YeMefcSJ+7xN72PKCphpJNRQQcbMfg+luvS5CmXQyWNzlAStBPEkmre5Kf0M4wEN8jdiIVj
XAnKBDABRC0YUYF4onMAjeNHcO4i0ygkxWrCbCMbr8YH5pQUweqEdD9r4XGGevnjZa6ZJUBkTP7h
CQ94I5UWxJpUFCowSucGTQRb1efMzSDe7fhSDX3VrMp3mjFA1LEcwl0SVcI3I8lZLHb3PoT0Hq8V
UsIHQoBuy3F9huS/maNzGU26JXEajk9bcDswY1X24/VSrwn4ERG+QpoFiSA0OOlHv9ZPA9Sv4vys
XYLGdMd9fG4Yeem95yxNUHeR1Ck+dHSJCcHUOaftTA0V4lx/mef0kAZbCH44jxe1ZhGhE5QcwJ4B
ckOlXH0QZXrEp/m5FsGKDIpPM5e8wLCLzupRMlY1htOw7JF/v3mcS0ouSIkCe7JuZ9ABCktHVJw5
Ac0FWFev4vnx8lYuXAOjc/9ZH11Ogx7xHCUR7HGCpbdvam0CIhjOudOW26ywet/qo10LqIJUQ8js
pY2sjEUiT1OSEMcxAM8izUEMxd+xyANJzfeJ5udnFaTbildPTz335gdHobtmxaErP5ryHdQX+uco
vLSF7uSFYDVRakpjdEggspQG2X6ueZexNSv+jJ+FrSH9KKiskKN18ym6GnzGuB/ws0D8EXiq7mU/
hTcJYqQm/x5cUGaoN8oRYjau6DH7VCt+AONQdgOxB2p2NNg7blOh0lSgeITOMMFp3CH4b8YSKQOm
AtKjxjhY9y8Lwv0HyADohb+4MJZrzUHEp9YSl59DOb8mZ1FHGpR9C0qWdsfK9UpGJzCXRMgcsDSS
UNxsatNgJhU8v8V5aN9keTAN/zDYOFeZ8/OzcozPyD+m+rWBDkYE9az4wCJYoRnqwW6IQEjEKDAg
gslsGpM1ge07UhtePmPw0SuewDn/or6I+3gX7PXd/GL8Cs/DVdn4rmzXlrFTGfGEHgq/s095laJD
mjQDl8A5VyFC2FyiCrMKvV0K6K/2Jy0SQf33bEy5qfY+w/bXO3SR21Brpy6kGmLLIyK4fBatfFe6
yT7btId8225jdzyM22gT7FQ33gbPyg7SQafELVxxK27SDZO3iurm/LMLGAkCHygovQBAXbrBUPFz
yAXYBVU4yuWbLO7xaDIlfqdwG6k4t4o7jExsr4g/Si8fxOhAKqNlT6aRl0YrtSzHKqqUMzhRPjE/
mNvZMfAyLzj5ZvGcbhjxg6xhYQ6JBvJIJDjIckCvSV0d/KSrTSdy6vlH+hz8knMLZJfqc3nEU22O
bZ6Rxt1FK6CWkCeSqUKiIUNzNKN2DMm8NAHxueF0/S7lDpVsgQNPYo3y3B9hYgkkodBMJekbfYKa
vmrqrkiNc7/tD/1rfqmO4k/fHTx9mzzHm8YJvfyP3DAuxtX13Vilzk2Cpr1q+LA6hZ/+Czd8AhVu
thstrFlxn/wl6rst1kedEozZBM3YYCfL2vaL14BzlG2lmt255r1Rtozpuxj+ggA63HXbZWYCRZfH
nnP35sFTG/RLSP3x4MGFSB0OH4M32iSN/rkDLfRWOiSQa948qd8eW1lZ5sIKOS03kVhI/TIb5sE/
Z6b7aj3+2/epL7UEKsXXu4Lj+Ql/vHuaMEv9fB1OfmeWpohPxjBF/hT1ucCKj1BOhvFwXVPrqNJY
HLlB8s/8Cw8404fh5hf/J7+D48eR5b8aJyZL1t1tiYlJ4Ys4E6QAoLSlVudPfCB3ihBcuG1wiHp7
PBiGM+4z99Jt+fcazc/iVbFZYPa1TQXVLKqYhDiIv2tDKUOlzKEchpdMdvFaaSwAfCVAcSRgSiqX
NVe04oXQDiJqKJiZUjDyt/SPqtahAZpH4SX3ug1GOkBE2jz7mckzCnX3m/mV+eHdiU4Egeov7ahg
eYlmDlThQZOY4++iv0wcZtVb5sDDnaMAf0YI9oCJxbWPwLw0VBe+WgVNmF6C1NQ36p8aSpuv4SuH
28CL3PCP8nv8O7i+Tmj5by1SrjmKUGjQjSC9CB95afav82Q1Xp6YPYs15S44UoYoh5SHsQr4AEuL
gFMwlbPWmKK0fXzQ7uIFZYPK3EAtoqUCrphLfzIcJKKP//p9FYL685S7jS3YwWMJfz68Fk+NFdva
E3S7uh92ZitgsoxNSMYzTN4VryiTVKDvfckPmhkmB+d9+JaKlmorL47e7n3r94svMQLVXUZPWSPf
8CbeAks3azVZIFCkOsafT3HnItubj8ZJZlHurtkCphR5LobzMSxKbaYAuXRQrYv4VpDNCUwOJZaP
qbP0LTeYGqs1db+NoDGDEWgWqSjsSJSXh6OUzEOQDBedC+PnLh4aW6w03n78te5dHKEBrRXwVpLp
VzrMY8KGq4Ywly8J4D8YZcOj8NAWp1l+eWzn3s1hB8893CbI2tD1X34mWZnSNOY6+YIJb6EF9RVn
RfrPxzbuHwFEDP7GCPV9sgxS0dUwypcfyRvcITqHbvqaf1c/+rfk9bGt+wfPly0C0Cd9cDy6lgvK
QREI1cFZvrTumPySf+U9urtXQ/rI/FOS7BRQpKXJYYCaAWrewosoQv3oe1PvDAWa8Wbjpanz+Bet
fkmo5/y/H0Qdu0GZhXhKBfkCVOTkAPNnxrI3pKLLs2aLvwblF7kBWTvR7AV+CyVHurQpgdqr4TGB
czkM1g/DDLa/ZAcIFAuDK9Zo/Wyub2+fk3npTBZD9N3lSRmmLrWgUoHTDSX5on9LVBNE52/BLmQE
ZBqji+vldnUGXXDj5XzWtFmEkWN5KXfv/i7ZGHtuZ2xiJ3Iff7T7QhFljLo90QFAeRZZ76WvtzwK
Q8/aWQrMjdnuI081g1P/pPo2x9rH9ZPyny94d+zTYjZmPsZGJt+lK4Y+rcgRXrQjd0RBleGXd4kI
tULqEjXKKhViRIWLXb3s+u8co8TyhRj8/zsj3qHLg6gJY5e0PvxefMkqC9qe4WmCXtZsgQrBaXAq
M1vaqx/z5MjMpy/5OpRtXAaA7KIIDkQ3DVgvJW5ATzdULrXHmdoB2nOO/ww/2TQHFuxn7ZPd2vpK
Y28uutgoskpVfPnCb0Yvts2Pk2LVDpQlTgyXXDlkC0OUS0J9Y5a5SEOovtRXV2rN9sD/lE/5obE7
W8cga/0tdACy5U7gkGLYvk8mUZ77d0O/zubNIvtqlCY5M+RLHTrBwT+dzHnD/VI28yfmZ0OTaZC1
Vso5q9AIkqTGpirm7PJOvzU2NbCvjFURF3zgJnR1LiuLKatGTr4MVrzLT9UxqEzfrrGhktV/C/fd
a8MIYiuXwWIfqdsJDNV17ldwTH1TmKAQYJzpuwWB2gRPQsK2i+oIYE7LMycn7SiNsaxeQi0xhfIV
DCSMLSPZzWLLiAVMi4vkniE37NJCZKQYucUw1qX8wX9qbhzjMHONObkpUnEnsTHg9djinSdgoB9M
OniXoQ4D7lFqSXVUKFkkCcG1kVXhWhcoFdY43FYearGr10A6YMhIPvdGyArGdwGSWEauB71XFIo1
eqgwlKKgn7MxuGrFTsdLt0LqOnS/Hy/v/pX7ZQWlYcIWg2I0taFQtQvLOMb6lCp0pcgBS7LZgpYu
3sjNvFO1xE43QhtsHptd21WR8C0BDwdHoc+zBGBNCyKe4ArAkDWrR3TNrDKPzSLcCPGHlM6Mr3jn
92iWo75D6p8IxxBXW7pNK0lhLU1ieJ32vBPsg53gDAwQz9pOwgBkIKGVSAYBqfiYcWNkRL0cXsOd
vAfI76DuGk92Y2faPt68+6uNrObGEv3NpArwS1kJr7XLbblt7On76lhvE6t0/K3wEu2EfbyvWdiA
+wSIMkttYsLHUTfMMDvswxN0D6z8JLz8jJ+qne5yO8Ya70rWlDESam4ifh52M8cVanhNnq5BYsqX
2cJeHqttwdpNslvLkLLcTSomViL0mxMfy+K2+kZzg73/Gw+eveDw2/DImkhZdcSbT0dn45kuhWmO
ZUVPz8Jr/la4rPXcPUa/Ng6EdzhZaP7QLFO5ZKRKwkvhFcMuDkh+t+NW2vjPqIMwvtDKGYZyIJiR
ADkmSFPK31H0xxCZWkfXwpldEYwWqa0c+oNqJ7vZkiwcZhtkGma3/c4wfO8aUDQDmQ+UlVCuBYPk
0jU66DVrfinGX+4fnBV0UtJPbSMfYut/tER9LXkU6iDtYam1+91s+m7pvEpOcygY9yY9MgA+uOWS
iNvceHs4FJE/kyVJeDY9/epPH65uK8fJDc/BTzTGWNcoawvJt72xV07xzJUt7E2IVJylOZ3bQTHF
Ff7+GGNhIBIA3lnF4LpCGYrSTK4UXYqvKGuivW4LT/qz4IRmdZHPjz8WrYT1zx7emKIegUUENiZA
buJr5dRe6lZWav/q3czMtpEzbofSnE7is/5c7RQLXC+76Tx+/K7AbshwGtbvoKkz4wy3etXidwz7
dCfgZLSe/oL+F29NTu4GTrCJdoPb/Uh2oKR8MjaS1VqJq+2YTnWfQCz2XqUOaAhyHWSY+CGl3dqN
OTcWd25fP36CGflYbyLXd3wn/mtAFzxZgnAIQQGLmECmjkySiUWvDPCs3gW6QfJCaz7MvqXb/HPl
tW97K34pj9WrwJruug+sS7vUCcL4EClmwW7wJu+Fgyign8wzXOw+tC5tUM48lmEEnNXXqeHM2XxX
bf+SuawrgoSv5X0EKzKwd4SREHxS1DXLiVE7Na2MI6OAlvs0Kb/9iRW8vxgAHxmhrtfSF8q6m2CE
30DkdwN2oK+efONGAFh0G3/TbOqtsJ8dbaO6hQ1qmC2rXHT/WIAaugDlEWD/JEK8uIxBk9EGUpQ2
6VXNJ4z79WaSMI7i/Q21tED5RNrFcRWLdXrtwSU6lU+Znlv95HCJKfVnqWXxgNHyhF8RCLg+8FWC
k4EHM+JyRbGoxV2jyMm1kV7GzsIkeTU7wXDmILKLCQwwnJl+xu+KTtzUihs3EyZaOruoX8bSUyG5
Xhbu45i45kp4QUDSFn0RNOsoV6rFrMNRFLHFPqa7UV+d7SxNEyfpmRIbJJjQDkWYyfAwg144PHi5
9mHW9UIdyuzafTZPwiGzvGBXfQjf4qPAKkSsOQ7Qr2AOJuKWYJFbmiqTuC3bqMquczpPojUVQflH
HrqIs7qQK/5Ad7LQ7FBrZ0/StObHJI6TaqWBPxxVoS1EQNnAO+LUDZd+NIoK3azHm37fW8Hyb38f
tRUR5EaCoGqza1IcxnzyDJ8zoYGwC/jIFtPfBe4EWQEvUVDZ0rdwBBBjeHn8E1Z3CAriwLKCHB7z
P8sdUviIg4Jiml1LXdkbY3/hGpnV4FuxgVkcHqgekLTj8UjZKLOsC1AHzq46XwK0GouBZUCSiuHB
a5kRuG5A/SoAxQ1mJypKYC4DAy1zll9ru7chNo90Vt+ptgyIurFHw3vLmkVd+3xoesiEtBLoDgzM
LDcvFzKZE4U8vzZQ8cGYjGNYJ+et3Gy1EyvBXNtDKO2A4QsAKVyY5N9v0jBF66uy9QtgwKwTq766
vnM3f5xah+GPELyuy/zqN93wbHC1+EOZ4vqFKyEjGJIvawp8r+qmOGolfLJsBBA+ARgrWSM4eeJN
q2dCajVlSrDgodGEjG973ysBUTFAESjXACYGjD71C1tfm4JS1/orX1o68CVhHQ1WNb9UwR9I/A6A
Qxnnod/FYnThQsOsQEY/NdegC62p3wS+DSU6QwLOofLqkXGIv9x3Gc/w21DFQrccWESQuCw/DT/z
Vapy9XDlqm0VCG7pv3c8QnR8DsLB8uftlDdOAkqLTHMjLtr5PXBbgplnkL0prOzHaPxoOQ+wlSJ1
VcUJs20afnaROejPeic7+F939TGWzQikisZcmhB4VKG9VZQOh4oWj6Ze+YOT3UY5VmVj8/5HzoP+
+in6k/WbOoF2wA9jMBvA4R9HjvsrU4FsxhdeXMcYAB1bEUTbuBeU4ZoBjYBB7151+C7lXTmOPhvI
azi9qP/uOy5xHtv9uu2p/UaJF1QypByEuh51VwsRlFtaXgcYcHz1ITw/8m4RYLDvPBVnPjpJmhn5
343xe8QhXw7N0sBE47P0ru5E6B96/CXWIG+rW/HTiCHowFKE57ABknMnH2TdVVRbOE6RZgvjizY5
pROdRMPVYvA91uZ4LNQNWFYq6ZvxRzTsxwu7h9siHQAmnLD4gXQIlApLR8qVZtD8mhuufBIC4Avx
G/nZkLeNamnyJpyPXVWaamRrL4qlHpTgomrHqgYzb7zRn7LQDBMWUF4iIZPe6ttfRLn2WMtjMoU+
eAOgaiq4Q+Um1SkxrAZEtqWRbSbVmwIbXZHCU3dq+NZ/90OIqZwU3sraH1xva6CE1bdwxuMUOrNm
i9kxl3Gt2gKAy/42AQV0roKs8xDYLYv+8b7fAXi9AEYlJBpgHcI81HI/kyEpx1kck6ti2v7kTCNe
rs5lMpVTyHjLkPCz2CfKEvV+SkQtkst8SK6xzym7UREwxj+Puj1AoZxx7O5eFsQUcFUYP0HhBmdg
uajK1/u0mufkmpi2Nrm9BZhMDenQ82NnvLtviBkwc6Lmi94UtLyWZhq9i1MgsGHGAKIeGVJniXrL
utW+asb0xiF04DMRudA7AReIS5aZJjbFtQF/4TYP5EK0Sj7yk41QqYViFZOGWZ60lWuwd3ZdbaVy
GunWkExJbfYVD+wTN0c6mCKhKjVZuT+NEC4PtQHYrxJ08Ju46/rgKeI4jGqPGNkRTEnyxUtVSgZc
UwHA3crUqUnNspun3IKaAFgrjNo3UJAK1eEtNbjYd7s5DyULMq39r6iIK87i60njGIHt/hrGnktA
paJOBVw7NDWXe87LdQ59dyG9jm67q54ku9mELjidnPjpTd5Cfo4lnn2fwFAWqa+s9l0/9wGy/tYt
vWMk/R/Svmy5cWTX9ocOIzhTfM0kqVmeJJerXhh22eY8z/z6u+g4d5tKcyvjdL90RUd1EwISUyKB
hV3S0WALBzc6NRUs95HbXzxltMyBg0lVxGw2fDf+vOaxGcooV9AQhXvGqXa6ykF3cYfSn1O1WIH0
rO6rdx+jDMiDb+vzz5o7YjRGmTHNAIB4CQh814SlfOUOUpAk58o2iLo7+lTf1vZw5jjxKfiw/M3J
MBLFposhqRvk0w1NLr+fPnkNZVw+mOhXmbkfezkIuGtjX5PDSbFDwsXn5ZJhYpFotGOeVxMfdkFC
uJkVOfloyKCcY1nSh7m8mAijBaNbmYCvhQb2DlhyHI+o2xXxqLELCW/AbSkkAAdRwU0ECTvmDRjv
2ZbiqgyUiZwFHPat/FFZAJUqif7r/TZjP7KjSd1mhBh18/sxHLo8SM4vwCfceyS0E4ejaj9fWSYa
uLTBSaOwDq2+VmnkSHjcGTLQcO4gtu0hOjw9cOuyiyc0o8JYbLgqCsyUgQrKDhJxpA3mO9Facrnk
9JNzGV0SGnpn0AKKiw4mqBll6KVVFEuBl56BJ/uS9dRYhx7ZbG6fzEIAnXAWsfACD6ZYb8Dwk5Wm
UqhKg5sUcf8AS3TbErFe04oD9LpoQXM6k1xnN7YGqa8gpKDzMrrEPBLvjC1Mu6cVbwx8SWhzOoxK
Z7HSK2YAOu6DTCuq3+FBxeao2o88EJo2p8Fos1pM+8/0Oj3vXY1gruu95+5JnJSVdZxzEoxfEyoD
JYGmgrjirbwWqWALfxT6xHt6naRxi8wkzdmpiGOtaIEETsKtvnPKwzSkuDXKRzUlT/6FVzxdigZz
phiFlqRWMocKTGEa4TUKCP3kHMwk+BvssJssYxQL9VLHzb3eqla443x9KT+Ynzs7DZSn6gqFNXxe
37k50WydnEq6eR+oQopft81y0TXPZMWWRI1S99rSL9LzQJFwkmQn0MJKDhJmZbh1wSnzvyU2xjbN
XmzbrC2nc0Ei4MghiZzAESyOtnFMky3ahJ3eC+UIZaut/qmFOytpYPG2yf1sALw2TrY2ksX90A0R
BFd8ho66/TD3Wwxlanb0NGzkvYyr1fPto+KxxeQ4XShoXj6AoBU8fiSH3YbHEsdsTMYXZG4suooI
Ai8qlTbqX+x8295mgUeBcQMddsA0owjDXB33o9MTXLZ5ts+JM2ww81XgSUYaDr8DOkexLu0druiE
EzEXc4Bvq8EE3bU/G5pYkI2qnTR5oO2hIMN75+w2Kyps32+LjOMMfgD2lN6oJqUCo7F8GpoPB/si
iqQj6i9s40gpb8qFEz9/3hSUypNEYXJtjqWt0BucvyZWvMspT4RLCc5chIwz8GRPcr38yxlopLVW
FGC+lrYp9yoGfCkXgo/j6DDFc31kXrVSs1KZzCcif5R9aOnW4RLd8YzodszGWO81mdotwq4eID+U
DdVttRXJhqMQt70o9ihcUxA7sZeDErqHi2r9tLr399SmK97gPVcRGG+Q5lXdCYD/OIufhFTOSKmP
iwEv1N32CECWvGamTRUpHXSkUR3FM+eKogP4zqcBVUn7muJ+anw2B2GdcvcqL9OdehVRqcIQACPE
yCt7D9UJeG+7tI4VSQLyfPuclh3RNwVGfokWdKKYxelZesoeBVrvFDzUhuvbRHhsMOKTCq0rRWBA
IKv+g1K8s1Hu/x0BJpUS9T5A1QQEkpHEJCWrv+HlNoX/omj/ERTbjmE2GJcZBpA4dtglSceTraT2
jr+BbJLFz+zjm86UCs9yUNdvkVelUYoagfgcWqu7S2xzbJNz5jpzyYGurdSihlZNW8cFTLj19i4/
coj8F0/2zQjjOcO81YbSCOFinNU6Qf+zQKJ1ZYWneMMzz+kH35IZ4zTjrkyUpMbVMDzsG1tzVgpp
6e/xmNINryq27Di/uWIcp1TUbRdqAV71di8B0Z84rPzs+vnK176/z1h8alaBVDY4G6naGUSSLUkj
0kk44e2GJE5JbCzrtR4fow+gs/ZERnbFcQjLig4E3S9MJXTyMh5B1lot95vpMZHItN9KxNig2Qjo
YZRyTGoxts4oMW4B055NnGt4k5U/Co+WKOkAatTa98ecbjjJ9lL5dJpB+w9XjIcwkjROghZcDRh7
8Wh3eKV2vNl9PivIUmSO7i9evL6JsZAFqI11KAeDmL/1n2jh3JbbojedfZ3xEACBzVw4iPT8/Gf0
yWPy9+n29xfdA0qhE+TCVHxnjqVAVzAQIJD+Wr1lJZvhEiYEmdVtItNHfpjsjAhzHnleYE9Cjzxn
tUYgXV8w8/HvKChM8lsKGEHyPaTY/stIVKhWvRY3nPRw8aC/uVCYo1Dy5n+z3sf1A0djF0959mnG
SctDgD7OCgKSn7u1tpOJuuGcM4+Cch1p8jo3Iwy3wpWht662n9zHf8kC45ZddLmhRwYE4vuWdpbN
vUIv+6qZkBhvDIS0bvANqCqAdh7fMnrfWeKhpBw+OLrKPnfFZgkoJhVUhoeXN/MVGeb7vzIG1uX6
plBLjQwC/nncROtD5pTr2xQWw9ZMUIxND0OdZBqekM7x1ruIJOCWmydNv2HPCmPPqywXini6J6nr
59JS9kCNhs8ILN6jIIcR1rUaajeGUQGzKE4eic4p5d3MFw4b7UYalrCj6Qlr0xiVSgoXF4payZC2
4GaOZV8OST2eRi0lR1dUJjZnWV6OkXIT/8DTpq04bxLZRtseTzUDL71fsPErOtPfz+hIWZH24sQN
7v/bSWADT3cXDgQrZ9Dkgv5AXFHYLvpIVVIfLXYZbuKOHKOdtedt91qqYV2RYIQ1DjnQVgSQcP80
dvd8lzvVJbdFS3qm0btPONa+EP6uqDEiM/NMGutcz84v7tERC6oCQaNF9lN+3DZJHh3GJEt51dVx
NdFBj3lPlBN1T7yLF48GY5WIIYKmt5DcQPW1+4BKo4Xe+ZIU59u8LMTBuczYSnNUG50RTXSAnkyw
bGhz+/PL5oIu36kxFO107Lpps+4kSRghq+C5syuy2gZboiBf5Jv/UiELQPHfpBiRuUIH/DYZpDRM
wRq4tDg+TSg0wLcHIv76P+5cQD4KHO1vcl8RbmagVag0UThxphHTEWhLT5HzyQkvPPF9/f2MiKx6
fdP0IBKRcLsf7PGEOsmFkwtxqTAZy6DVpuGLoFLY6voY7QvqXaTPy/CLQ2hRqWciY/KWPh8jtEl8
iax5lTb6k53++bytcD+7rQACg85rEYOaQDtX2KfgrJO6sjPU6YrsHqNTvh12ycldn10rOAZHtEIc
fvfPwyHDtl0e3tvXt5lQekWbiUAe2pVFbJtEMcOn8XtpBVaV261V+uvE9tRNU+6zApP8ZbdrLbSC
V73VYluHPVBghvS/M2yDS0mwx5iG+pnsDLvYKU6ckVVJkuPqKO8ilXgfRUTKkCRvpULUgYQv2Gji
WZ67abyEKsc4MYm0EV/d1VqIUcNdRdTvX9F1GJTnely3qR3G2xoLAz3Ou+hC8AWqhYbZSowtoOeH
ydnbNAUAeCnh9itZ+X7UyCWwrNtHyyPBpOytgautYnZTTVymjn54feINXixlpVdcMIagYFnfINdi
esZSwJfClqnikVSDHB94s71L3uqKFGMLTa1mK70EN5UdbvOYvgANsaRFTKd3F2ObcGLjgp+/Iqde
pxOmLwMzPwG5vfiBVijp9+2zWXIhV99nVF9dqXE9omP0PN7hld9AR5dPU7J5zjby421SC4nRFSUm
pyjQuaB4EigNa5keq/XqLydm8QgwaYQaaWWo6OP0iCTSN/2+5DCw4AWvGJj0fObTe6nK0jSEqaA0
vFXtMiavm0/OcfNshYmFRRfIXRNBkQPM3DlDYw/Khldvui0ndA1e81FGbqlnBmg0n8dsrVr5s8vB
WLwtKYBzX1OIsJdl5Yo4CfeSkfbcmYRmFuXEWB4bjM27hd5KqwJs7FsU6i/d/xWTDJ0v347xxwRO
LFW9Uoh4TcnIMSCh9WjaEW8Sg8cCY9xA0U+9vhpQ9xHxKIn1h1bL6YRduCtcccGYtyukeifFk/sI
dugTdmRe2znHgejsq1MfBZXsuqAg7MXdcXo1AZRW71w8izf7ets2sK/+WqtE1OjHysCJFAVZEeqh
E6HYcP37pP1MLnAlMcbK8www0FGNM3nB3UpGlDdocTCed5yU6rZfx66sa2YwgpYpqQpmztua8C4h
HEmxKS7CvWqGMT4utpYzkuQjONYFt5jMkRSb42ZJoladD3/YUcX5M81V6iS4D3nXXY4z+Xpyn7ld
VzV8zc2gYBpxHPGJvmc2x+kuUpABro1lBljR8OOuo6+Aj9AqMBID3VTZSLQH0r1zsqCl3mrMZXxT
YU68SpUx8EwZhrIxCBb8bgpUH5wa6LoAzMYKTzxut2sRTcUZEovopK83NUbxm1+f9qt4t+PVURdd
z/evYVUEuXigCCJ4jkj2p7B+o7+aI9VFJZxRYIJAJmeZV7igUNfEpML9voO53k4pFr3bjAQTAjAM
madyChLPODYdVDKX3KbAY4LJ9kI8DglqDR2PS8sJyOrg6ySnHNXg6N/XS8pMw+PGL+SuAxGN+C2p
cPMw7xyMxWTn28zw6DDBQG1WVVDUENdA/5SjY2Iogtra5TYRnsSYNK/sV0Gl41TO+/LgoDfRKp95
OyF5ussEgqDt+ijrQMK4c9p9uOF5Np5aTSzOzqPSjcwsKpwHBo17qwa48NNtGfEIMK7ATEe8a8P/
n8enF+2xcbh91Yuu+dswvi7bMw7UsPejZIKoB/b+1iQv0akneNaMd55zmxPOUXwNCs4INVj2WsNC
0nP6NyN3sPTgnWPjEkdrv7ALZyQqoWn0RsJpF3ZtSY5INbwrpVTAQ3OAmdK2pMaDXZKnd14zPEeT
vybxZ4Q11W+mGchJiJJVheTXriPa+2358ZhTr1UNO5TyIS9AI9x29ur5r7Q21uPHv/MvXy/gM0b6
VWPmqQEiHdUywG5ZEv1dnv4lEcbuFbcYYsCuwO6LZziwU7LF0BXlzltMAvmRns00m7F9BNh6aCeF
s3pzjXHYlm7rc/ESOerbXt3wyP1EW5huATNyjCsIK7ft2grK99IeJN0ODsczphDvox7Txf1Oeaa0
7y3wKUX2J6ZH/2FlY/YDGFcRNl6sAQhgUsKjt/F26tOKPBnW6p/c2L7JsE+3att3qT8F6xdxvR++
mlQwSZi93db25TrNjAyTE4y+keaFi9PrERrQB/f+6tJ0/c6hsphbz6gwaYEIZzEYPmSGXtLOxvoi
d2WhjIiHJV8+hiSH9+Bhx3A5YxKFwA0MDMdBgFadkiwkr6ijBc4Gy084zHFc+w9wuS4sBjWACHEr
TS7B+tdrSo17XkWN4/vYN7lYFFwjkbSvlt+eeNvW5kGycCXGOAyMU/aJ1oPEMdk4TvieVg6NX25L
a5ENDDJOnTUrA2X/a/e6CsyiL7MVMgWAOv/OAB6nb3jbwxdd+IwGY6F5FOiCFIMGNh9FQMuVdurL
sOcVUTlUfkT0AptVG1mfcrfwt/KAPvyp2dfgOPHl2/w3M2w811dAnzCQv52tgfr3JlFpTaRdfdrc
PpevjpYfbnxGhzFRbG5YeXUGOlG+Nmzjj0sm1DFCbWBobnen6rwPt4Kz2lXEwI0oB1AvJqo5V/Dl
Uu7sRzA2mwErVM+DiVk523sPWCCkPyGG/PKJsE4sXixZVvgZuSm0zcLw6LsYeB2gKPujjGlZS2qn
Jhl5zWNr0UPM6DBpfpBkXZJVxnS1w8sEeWktbzd+ft4+QY5lsatcy6SNA08EEYyhFc97uSO4GWEY
5TaVyQfcUhMm2ge96bsAb0ZLDoCGSIdVNP8o158Ji/EQQ5r4Q9FOiqgT1cJwMycY8ThgvEMg1xhv
6vD9HrMgp5Tb1jAZyg0JsYEbQ+DDEGmQ0NczrfPm2cGWvoY2Dw1habJhWrT1/10p23jldzKqYgIY
mfoaZHo3EnT9Yt0bt/+fo1lfdZSZmbS97mauB44SAuBn2hD/4bnBkLBw59/n21Jct3gVxtiOcb6t
axwP+wO9a9Wl0zP0dAs3nwRs3wZegKP7FkelF9kD2NjU64cmc1aOmD8r4V9NOJ3mud5H20tkcb34
ogeY0WC869AFkdB1oLHX1+lB3ElWTwaFvv6ze+YK87vAqwR2Eot+ANisKPCCIMNZPcdnAC4/eyQA
ZgpC0+3DWbxnzggxPk1vk6YqxHAiZGCfC6YDeW3Gywo+I8HkI9jkPErxGE1tSBKy08Gu6EdPEcst
n/CqzIu6NqPF+LW+7gfs2ILc2oiegOqHG0RgmbycYTnizMgwzs0cV2NuhCDzMlrj4V6/aw4PGafM
tyw3bO3EFD+0GesKrsNa1Y4DFkGkU6tD62Sv3SvyUlpZQ0ZUR7a4KjddEX44vG9yxqT7M/dQhVgX
Joh5hsvs6AzPQCkk9yN1XySbE+GWpTejxFxWCjM121ADJREbse98S8VepgQM8ZRhUbdndBhrxcrV
RlCwOvJsYfWCgDgncN74Fzkx0KGBhSDTiDr7yN90aht1SQl1A5qkTqe8Yyo38zvZl6LdnBAjstR1
ez1x68lMo1OAjVltadWHt54UlvwXGlEdinNN/8lBzakyAhSF2lXHAQJUyPiS4F5ZA2S+RU2IR2j6
EKt7c0JMwthLrdAPSZOdDdQF498qrchjSka7POU7Tolw0azmtJhsMQ5FL60LnFntIIMbbGmyKqey
cngL3tKKJXc0p8V4V21ooIQ6jq2d0HI3mOTILMD1W7d9uMTTjunvZ6ZrVIqJxd4gk+O9c0IdBq7p
HTZVQOVbWtvYQubBDXJh4XhkGWeLHlnJqM1qclCjU24Bcmipr6qN3uXajk/9H+lZ5++3XzLquUgZ
1xvFaF+OgGcISxgz0jwPtuEYjvnSvfrUw0OZsaKiZif33FEjruIw/jholX6llWC3hJQxwEbzPSBk
gB2br7lgFJMS/neD+LFZRUliXY7VSXEceUJOPzjSQaeJZpPhiac9S0nNt0QBtnStPbhmh0KNMRko
afwu2x7521nN1t0/cLR0+s4tnhhv0nV5V+sx6ACF6C2xfeejttOTjCUS3JyaxxLjT8wxyr0uA6nR
UfH8jwVDeNhO0fXITW6mL91iivEmmqDKol/goIxVSLSudRTlY1AfTDw+pqJVIq8uLb3ddPXabF6L
vP0/w1ajjoqFqeoXjhrAjRmljI0gKP1qmJouDbwJKQimdo4bf0pvn96y2f2HzlcknLkYZNya4DVf
dKo/nSPZ6fof9I8CNhMIWQBQX2HAiWFFWKlCHRv9pIeYfZzOTDhqr/wthkt6iJ2vBt7qRdmU2Vdp
rzOFygPWLdAKROqk0I57bX2JnPfbElv0F3M6DD+aVA1+a4AOcPT/YtUuCbaDY64lPD57Fq/X/+sA
WEWcUWMPqA9UNXFlUMNSYfLW7/+OzzveAkh5yS3NiTCuYnS7svAnt9RhRV1ClL+4zln6QIBlZN09
jpaD2+u9t1VVu/8MNztzy9vWsjT8BiX5z+F9CX2mh3Egykkr4heM7U7L9pf9g3dqiEhO3RZp14qj
9UsRbk6N8SPu2ESGMIKaBtQBFDKal/r1tpYs2dWcAuM/enXooaQIKt4reutanxrb2wR+7lyGh5hT
YHIQQx7EWqvAQ2nJE6jNaKXoAzeItk3Iy9F7CGhMOude9az+Yluvu5R+8rzk0tV8/hOY/KQRDHP0
tCnlAt5AhEKuTD552O48GkwyYgQJdrlMqVbzvM3t2n71LB4bi3XNOR9M7lFUaT2stC91MLD99Iwu
Ytu1WnSbXMS9eX/74HgMMe7Dj0UpSyb3odw5E5meDnj4uE1j+sYNp8EWv2svc6uhRpxEIUh+VUmC
1W3YrWDdpsLRcbb2LQ+jHPQBqHRQO4A7jz49fd4mwWOEyS1Sta9WggBhWQGSXRLRkUbomOL1FS76
A+BFrnRAF6oaeyU3w1zKslbMzn8UZ9xG9+rmNhs/V1tPxvpNgL2E5wKWOQfFCD5S33b0nU57gECE
RM5Iiah+SkvKXZe26NRnNBmnHiqxFxoF4i4Q4WlGdAxrT9mtbrVUdGhx9295ZM5KLrK8jBIIEfm7
SgUsRZQvsRNR/dzSV98WtuI04NquOVq4HCEBri/LsGFFYZW97XIFYJsSyg7r1gp/V9QXSXbehT33
/WMp/QS07X8oMRIVVDijQQElTYbG145Gjn1mjetG5o4T8UgxwuwMPeslX54ilBNa0fGwA4Q+/xV2
+swPRzHjiAmEgPMNVomCM6uiDcrF2P2sEvWvZNNudHj6waPFhEQktGkexmBpdFogjoc+IOUUWt09
BBhR4dWIlibyJhji/5wVEx6rTksTIGli1AcITIqdHMwShYB6Pd1K0DK4zzZ4LqP++rahL/qrGVUm
IgKVtc/EFlSV1bqqnvPmflWvtYsYX8TGSURym9ri6yPKldj3BcxlFMcZkUa5IQpipOCWcrd10G7X
HQ89usf+yYvtnAwjS6zAywFtqE53c5M0KpH2+R/9jWfHk/X81MVvZhjZRTWg4yUPzKCnryD+yzQM
enCJ8Qx0w9tyWz6lb0pMTtFg5e9Ymbj0iHZif8TkMF0heTkm93CmRGCW0pZm3njFdDhWfDimFhD2
EekVm2dWy7Hrm5mJ2RkZ3zVUQfdBJr23nN5q7OpSbMWn/rUjIS2thlO+nn71jVNi38+EGCsnMhdW
/DKmJD/l6O5MuRhTXz77BxUVO8wBQjqtmZ7c44wpSQD4qF9A4yYoPcl5CSz63AQ02igb35HP6Mzf
to+x7fKUcFEzZnQZD4/2B1XPY9At8aLxp7jcF/cPt3VvUX4zCoxjz9HFGGoVKOzdI4YPKfw654R4
PDA+fcDSezyXgQK2riQb79S7gIe766qN1/2T6V2UyL/PiXFAWlp6QyGCFgb4LOlRJOn6gTdtOHmX
a10AiDdGUAGArmE9BluMV1WvjjNTbc7Wlhdmp59369PXx337YH9mw9c/kzlYbWwG3xuVBogqlZMc
O4fyHlx5gmAOtgMEdOepEMTb4z2vL5X3beYg9b5O9MbAtxPK3RO2cL+6Fg0bPzxTaACm3ZwV67Gy
ANdjHzwE36f3p+fbZ7AwM3BNiYkhOTyh0E4iisgWqMUd2cNhPOkWcejTY7re/7Fgb7ZlY/TQ5nQE
fj1E31ImJqq4mKiMyhYKcHT+dJfgsrIT+gHw6aPV3j36Fta9b+kmeLJpYz1tTonlUs8xeSiHvHNk
gg62xoZiW+JHOI+ojXLi5s9Qcy1dJtQ07WoQhxU+3pMPnpUvlNXmH/8xZbdqNK3yPK05P0e2cErW
+VtMgOEeXiyBt0Htttmz43a3Ve62wLHv8jpSyZI7lpo8Cfz+/faXeb+SMfdCqFw3KKDL//rLjLG3
Y6OY7uSqgB3Na+zkyYOx9UEQk6Ab8Ks1QginKr5Qp7zWEca80yipA3PSEaDfP1amLWeXh/ixdlBS
tg7vhwa4ocP+oDzXGjWO/pvfk/AQ8qD4vxro/7uh/5ir6yR3MFaTjWGZNVVIhK2LzmGqa1ck3RTO
y2Ug6439+S/VgbHswTDSVhAh2J5QzqcVnqoxht3naPyMdHwbl7KoINFDtt7Zd4eBPFLroSGHzSt9
f2r2dG1N2G47JbQKXh7L+QlMnfu25XxVnm6c0FdqPksfA1/COMcIfvZ/GoIX7tByju62JDKxP7AF
4DY1bPK7mUbobPG6k83R6GKoZUG2lkm2vSW8ReQ9wpNptRHItnQwVpiQrCCqakWnIxpktK1gb31n
vx1Q3pY9orzdaaeXOqWNvD/3APXHttzEPmpE9Ehhe7m9GTfN+qVa361EW/mrP0jY7rZWscJ3bR4U
7NMj/ooEWD7Z7wogW5DVUXoEKgjxfLSlxtsmJvW9/imhi3IL+AX8B6MV7Hts6sTqr3V8+PWphHii
X51KS3qqUiu8b12s8HhMD3ltZ8+Gk9EaP1f4u3rVwq+OiDAl3VpxsFu0otnBRXEpWUvY93G8zya8
tI+juK2dde58mETDhOsWL2ZU3BX2sQPRINr0VtjgTRslDe1NtMd9f1eQ9uluZfsUhWxsItOpb+VO
uCIv24JgwTSiWUb7O/TwOkJNto62hqaaCcV1lAI2WCGvh/UGWBCPxjqwbcNGRfpoPnj7PMUzxsNq
l9iA9uycHE/n8ZuGDXojGaxeouaHsZe3ak20BC++p3vfynqy1YOpb0rfo0D3UGO9Zuda7xqmM1ak
6OjhVXxL1rtfxf5UWNrzndzaLXnC+rTUSoD3pGwF68Hd5RfjrOUEiKuANMbSIFtAarwG4LCEdw39
1HbWsBHtbbO7ZG9JRbW1b9FVA9yYwDFOiH12TY0cSF6Ya0OLBnQEywSiEdU7d2vnm6eOKMDETT/f
O0u+27xful+aQoi/s/TdsF09YuBih27ZDSk/9I6sdzqUfxRIfaQkReZBVbiuv1jRdDYU4pRYXRF+
GNTchie0utwR+6kksV1YkQWkrxY7jn+1tMUep11kfTYSYKA2JdnulCMdH06BIxLpsbz48IBnJL44
j/Z02uJ/djqS9xAaKlctfovlUUh/o7+fNHQG0RU+CkkI9MW30rdx7QCdPcW/SvY+IQ52Lf0S8Nj/
7trZWweI6xjNuSrprCC3zdg+bX7R+ENd32X7U0PBKQAlDDwJrwPsRznna/NekvYxaazo8oEoN0Dz
D+4B4LH58R2DokTNybu4kUm1GQ1nt453GXk0372U+J+BNby4zsW4x8rq/NLgzXWXYeTYgqGJpLdR
r98QZb3bCqnletBK325oesSD95pq768RBXqs8jjB/uwaq6oo2cQEov2LSqiwPcU1Ge6qfWyXESGb
rV0AJN60MDPt2fK9gHwnusvJZqAuZPMJXwU8UlLvL+8vyd1z4vQP/jF8tdLeGTcijKGJjzsd/N92
aEthVgOQkWqoioohX9Z96n5oCELgtujBVRyYfk/+BKepISO26oSs7nRngoE3tziqXYC+b0444tJn
cipprJQyVs0W8JFSQqV9cD47AfD0Gwe9Q/fZNkfmrNybcKPpkXOD+OKNCR1XvDNZl574oZiuQLsY
yJ+zCRSDgLoEVcrNbSEvNPdgAmEm5CkgzmKUKHoGxsGF9vxiBfYRqDfKqXiBsWhY52vw37h+Vteu
yTF5mbeq41EvcaZ5Tn79lp5DspccGACPrYX8D2wpWKmiyIoOiLprtuS89eXW9bqzSfDan4oOPCRG
6bN79LqHwMMq7rkIcgsvABNv3zQZUUZF2CTeCjSB7J76CIPY7RI4nx2HN16Kcs3a7ePnfYv5yb2S
yWGbI0OxHjm/8mf55ypH/iqMz/TK9yqpxDq3KQE3SWRrJw3A/R3JOGRkHh0mFwcEWSZUMei8OABU
I+R4J9A/x7NnI9SRDZYtPe9tkTw9b3j4igsaNqsH6V9vbTMGvagqpGS6veAxi3d74WXC7ACUserz
TpiuL8/71nF86xyijyQlv85IQJxHsrG32nr37BMKqPj3ge48i9cu89UDznigK/6YZNxV5bioe/D3
YlnHx/e7u01BfiO1dPYZSWw0UToO9Dyj+3bvWlg1Bfw3j1gjHkfp5/qhp/aTvVP3TwgN5D6wHj8R
rLe7j83HSUSE+qWQ49FHCrZZ2bc1Wr5dAMMu0WvLF8y2AmADsmDJuXOt4/ZodfipfxxtU+HagGG1
xFHIARsMszveCz7Hmr7uAzOVCEcJy6insk9CbZ66qT+f4q4Mip2n1js/7YvpMmGdPXLcTpJeU/vt
jJYYnyBNS63Gst4D3AUH1HSmbE2zKFIrneDqxKntfsH431AO+doH/Y+S67EQyfgx2LtgbV8ef3kP
6vZlfbS2BV3d18TerCl5wp+YnEFbgW7b+IF0vXnCkk3AZGx42soxRvYFSvCNld5Ohw5ERV4onnhh
eTVR/lewLBUjEz9CiT94SZ1gaS4uLKWENKh7WW0wJipY1Z53ykvebE6L8ceaj9YkQNq18JqB3W7+
uuRpOsvbJrKUXGBV9TdHkzRnejq4QRL1ugaEJ3qMHt8SGr9imoGLAL8AAYBoOKPD+GYzXlWZqYGO
gQtfZ/9R3kqsBAHabQrgcgEt+dhySuzLZ+ncZpAnRaYE2lQhXnjjLymKtvfHQOx5MjrCa4rjkVld
i9EPzWEMcrBnxS5REuL+TaAUMSzwNjuLlR4M6mCHqGx+bfm7JqT5RpS5/Qo52lHC8BbiQbkRcOP0
0RxU4haRWJ7TbYxt/DEhLBQcY19yqHPqjK1LuZIPQTFRbx4fq21qv99mb7HkOifAKP0QV6VUKSAg
JU4yWJlhyy797W3FyjafB9fC0fEWF/0XmsCHNGRDwq5z5uzE0Y2EwYRRH03AE+m7EIXx2h5tml7+
EXfflJg4KmBba6OE4M5yn8PRqixcXiOr2Yg4MIFTmVwsAU2zfv/LFhv8ACGelm0AtnJLIx12TkrE
3YqYVAKEvwFUIsJhbikozeldv1z9T6T2o5dIYC7+PW6005rKeIj1d97TbTpLVzF4km++2KuY61eu
GuA6hEJKtlEtpXUEO9+jlULeJ1jQFR9d5BW41+9CvKHrp8IgPKeylN5f/QbGDnxsf6n86SAHFIwi
u96sDpL9VLz9a6Ey9uCGgoDpdBzigB06mB/BKh3nsjr9g0n+yT1/C5UJA6EsF2Y7fDE0odglAFro
HGzXWnM5mqzpZwj9psQEgkBfqUPcg6NpX6gJ6KwW4+mYnjtN03MucqUQdYoAA5VcyjwFZUJBKgql
aUqTnTuArrzXLWHtgaJ0f1tBl0PBN4OMOwlVPxV8D1e/BDMj0ToG5vJrwO0m+kqrbsmR8SWNsjKx
cgknpj50qKhi5y8FgDAeGHMktiZ1nQBQo+sW3nMXH4Wtd1dteP18nKNkGy9ioUpkV0VsHWh1aRpg
xuhebum+3bqf/2eZAt9WV2UZiRdAbpmjS7ohLzMBzLbOSwWQsBKTB0+82Lpc/5hRYU5Ob8xx9LAN
/PxsEp9GPemB2OqRypLRJBPbgeM9DW9cqpOvYA7yijfmINUkVtREhVq2zldOibuqZKMW6ey4mzcW
DmxG6sesT+XKgVdMtpcQEbOxmi1bT7wWXIVHhIkDkq4XngeQRwxXmPv0d4o6Wb1R7eLBfBwf4tU0
wox+N5ojUck2n+WDvDnAe6dkd0GN1LIwgmoBvcYSNya3yX4pC70SABs7smRI0+mEIWtxRQtqopfn
zT3cf+T7Xzk6AIm+GYiwHVy8ot1W4aWYoUloBjVVDM9g/TtDO9VELwpD+IWBYhbQPRxec256+DXh
/kOZZkSYwJR0YYd+UBAp7ORkntS75uLt9G2x1uzgIcJM7xQTT6m92fcohX82aMj6TB8ElNDJgEEL
XvFi6XpxxTQTv8xI64vKwO8pnf9H2nUtN64kyy9CBLx5bTgagJSh7AtCGknw3uPrb0Jn7w7ZxCVi
98YcP3FUaFddXZWV6fImKxJ7MLtDA4DWWnv56vxSV1jKKEUr1zBleHMdJgYH8tOj9rb2Ylpw7xcj
ou4vFnjbRApgxv30d3cqtkxPZPP2Xlk8QmerSLk7vi3ZUhxho7jznMoUrXu84VdC+bVxUM4ulrnI
ZxtkX93oLjT/MHaFJ9h/c+dezBbl3NDGw0cVi5GUZm3mZmsChI3rPV0XVF4K489N0YD2xOcGCRdv
f0KPMlH2wt5Hye2QW81T4a6NaynpcWGMcnLaBCy0yGD2uCP3ysKRuFsF1U/OsNBs+C7uRtffJYYM
f2K8tVs9+5A2uc7ojimIBK7NI3q53QWugDoUimCmZx12m+7t9i5aSn9dfCTtcYKOL5J5RtQBzQov
oYDiF3qdld7Ku00g261AcsEIKxuc8RF3DEcySXow6RWrJ6npRSgeATg/FmYUGNG0q4r7urTZYi2g
nz/jhs9SKJ8VYSblpkHZgdW9nfTi74ffyqdtsnsQBG8iomOCPr9KEKKE1vPKHC0fNVkR0GQhQr2G
WshBlkcpD7CQo95/vKJW2ZMGBfPMCHe9m6io7016MREzPIlH3Fwtfjcm/V4zCmPlS2ZLV9MADVgZ
YY7KX8llsjwj+AyUJREYRx0S5RzK4Kjefpfbu2ETopXpDbW3x4iIe3TBGWtNTcue+m/xh6U8dSZU
nhZ0eFYJrR5/Q3g03eKQPq6MctHrnFmhnLQfFzKX+ZhuVq++GD1+Q1Z+jRd3+SY4M0K56ASUULwa
wQgiiWcZTTohXoP9iSX3t5dsIRtyXi+j2axbtmQrsYAdcA4/8I8CXoCb2xaWndrZUCgvPVWpmjbz
9sSl1h2/35JNbqzE1qvTRfloQUJrb5XBxgjlDG5T7Ltd/aVH9poOwuJR+zuW3+84SzX6QYea2e8O
w+4etsyDbHXIUd2esWWnJymCKCNBJiJHi2N2ZiUU2TBri7hH2hTcIt6zFuvCHlgRhNWqlWz0t/k9
xgOdJSJLID1X9tfKFl8OMs++gNrjYpD4zSQE/el1yAioBP1dt9eAXJjb6iLC7jNXPYCHEsrLmb36
mlh0pmfGqb0/aoLIDDGMDy2atLcZ8RyTdKa54rSXYK3APyuyJEL4VNNEapBhFLRCIFU9zpgIpEIX
Yk1BpqEPGbTY3HAj7koiTUbz0kakPkFFcF+UcFtsBLJI+SV+xF83xRpqbNG7nH0UNXiUepRJTjrE
TdBsSmJdPD2B8L9+ub3Flg+MyglocOFEgfvVojnbYtCaycIEAiKncTehkvSmP60WGubpu7oMVFwD
LCuj24CWOvcgijAE3jCPJHuV3/fifXKUt8PDkJIMWr3v92tA2qV8goSWeAHLiTyQqFALmqN/XWK8
pD+FP/HzrDs7Z5ZD3bFe/hxQxfGJ4nL3E3A3j4FdRGRlSuc7nh4v6D5Rh1B5WRIEKuIdczYfIjbt
4UpH9FdUp9gEZ6XDQrx1sB/XOpW52QncMke51TDnilCNyx50M9CGKA/WAAp/D+grnbGlNTq031rf
lTUeugqSouC40O0Cflb1ZaZiv1TGYEWnJtV9RZdhLdmYuvP2NiEYzN9YdER/rUzr0jbizyxT0U3j
TV4ednX/Dy0+EFXOnNmABO4Xb/GkRIZv5UpcOoHnBqmQ0x8FL2daDDXwiCs4CZESwlrNmpNf8nLY
qpqgKPOukant0sXTlFQgEAeaTSUC5ADLTK/F+7SAhjH7MaiWzGg6Wu10DVxP+cFL3lJmMyofUcCT
rtjlHOCNWdcROd9wAZr52ZUPXOj1kwCx/vuB1Aar+TwUivk04SgpVrzzie9+e6DMePN1dpOU67Sf
S8HIuUXqFpejrBNUHzMvgPmu3CU1vHItzChExnuV5e1hcjUUhAK9Q4wPPopVVtul+JWHT2Q1WdYk
WaE+IAgZQRkjfIAEvkrnQUNTwaAfmNU87rKn+mtInfO8Z+5X7atxauY99gxmdzRFvcZENDUre+TA
Xb4TsROMwwe/L/Q2I9FOu2vctRzXUhUOy/vvsdKvBqHju5gt8Qn7mc+82/bfpVu8ZPvJTrcf6CKF
vP3GjMxNZHuHtUTSUhjFi7KM7kpO4a8IcafE45OkGPGkLuesGbB+q3iWheZwbN8zG9RaimoCDF4O
G25zl8X6nEvZIXCxn5CXJIDQMMZaymP5xPw1SZerPK4s+rGfehSipX2KV9gMljXvQNgeuIzBbcvP
1cLf4qVzZpLyjp4XF6MX4ZI1Zlmz+h6K3eAcQ6sxds06GcyiNUmASKoki5qoUnPKTkkHlRIRV/rW
Clk9M0B/JB97p3mPduNKcmfxNYdc+f8ao68cr03Bn1LD2LOCXAtqwxzkm3gQEyVrkeBi1vzcFDWL
cpjE4Krl+5NnN18gkAoOvLKtcwu/SjNAOW54kuwJace+Xam0LJU4Ic/7d5TUbaO1ySj3KUw3lkKO
EW82DQFOIrlvgMkAKnwtSFqM/M4Nzmt85nrSrExj6JXMOaaIQ4oRDg40a4QBdPG/ubkleRb0E1SF
l6lQNsabbEw1aQ4AQWUCONX8hhj0P7yxCcx1XMHiQxOBgsjjDYY/JWp3CrHMMGCggVcZBACB1Zbp
JsJW8XSUU2ggk67NtcYoUgUkpJ1XhiVpkoqrIISotrLptXzzIzAK9+f2NPwqIF+FTmi5VWcZZo3/
hfydTTg7xUzO9fFwSvBkE3WufR35XSKQoe2JFuSWCk6Z5J0FASuHzhr1IZr+tDEphfsEJaLkVfrQ
EmDapfIz4e75jPDjC1J3Zl25ufCT8qWeAJbJf8YFiVkAw0mc6XJlj/UWVA2KvFKRX3TcIMhBlA1a
IY0eSy5FrNIL0XCC5GAkf3ePWQ5a0o/4UXi6PWvLi/nXEl2YKxXOr3gelqKtBvpvdGL4n+Owi6GF
hdV7DwM7Qlar366YXSiwSqjO/e8Af9sRzxZrjtZ8kJMNaHXkgLFDnU7Qd81qpn8p0pllkwHV0KBo
qlCxVTQIE8ughnwKIWQ6Heq7tVzY72uD3nXnFqjDoApMHqN9ZjgpOfCqjEfk0RzNKkM7SLibnEEj
3TY7FqIuvfLBNglsr0BfC8RZQtIOG9Cz1TovGKwAadHeZZFPi7BbJ30stqpvMzuIQHbyIVGNttho
q0+ppdgYPlFgBZEDokqinaLQs3Fa4CKtjPTH7Rhd3hbQWzH14rtz18O+pV19bo5yiVMm9hUj9rMP
nl9u7ikDJZhivsx1EdX8eUTSdDXJsbQDzm1SOZ7Rk4YaSPUeuunIIx7BBpZD30XepiDvcGIjNxD7
baQ1Sp7FwPPcLPVEzoo2DacJZnNwWYMP4ggKBbgiIvaI7kVjjozYTQ9AY7nP95URubmJKudKemne
e/TenJMuwIDJCuTDqb2ZS62XqjU7wws+E0MxJ/0jsdf6LRZzWGdW6FxdFuER55dCj6Ncks8jQ1BC
0SHV15DmMXaivVKutVgsBoDnJqk4Im/4BBRRGNhoit/TybDejc4RDf+us8VN/CcwV7zVUjx2bo86
JwOTsUBywp5bQF8pLPTv6RBD6BsFmfl99rWW/lx6i0tgcuI4HEwW8tWXsUPDxEU6dgjJxM5LjEDB
C3UIm0RnJtA33h7b8h75a4p6Hvejx/JcqyLlbQuvtURKxVDQpMWAzJe3JnHF2uJ1I4HiUFRAHq0C
QnM5Mr+RQy8QMTIDoW39kO88A9fLg7yPVvGBy5P41xTl+9tuZLg+Qlg0Qm1z2I4l8QygC1BCy0yj
fmS2AA2sbZSlh+358KgTx5bTEALgPD9sWb09+Oaf1pgAnchWy/fivAeuD/e/h0c/gqqyrwVGgKkk
xb5odE4MjETWOeCwpl3cGkWWmMnXkLp5HuptazRmP71G6kR6cJBlO0F0td7oPWQId2G9lXwfW1mv
Wstrde291U5Jvvdks0v+NMFrXbha8DWBwCTbjLEVgGPMN3O8vCpPcnrxyNaHaNh4yYqc6eLbEkhL
hVM0SRTAEnS5W5A4VtUELMyn1/07K+s5EJ2mfq8ZPwXa54xVkNJv1EHP6bk9avk8VsjrTvAGcHOP
QEFq4B55RmnP2D5sHxT9znx5U0aiS3qy2TU2+Ekgnewf0YvwdftM/gZdV98B7AdgdrwgKSL1HXkM
udtM7cfT6ytyFhMIVMHrN20AVRjQNkIcYn5EQBN09mOhF/YPlMVRi9zf3/4K+gUDshI8KpDKxZ8q
KEwk8XL2q2HotVFoBoevDqgwooFSQ28km7pBTZjOZNbeMdRVfWVvPtBnMWHvcXLfS+3g5GZn1Xp0
zJ8UtKiCuxwoJ7ztyVdqBK62uT1MygH+yyreDUhoS6xKl5QrTur8uqkGZyz3oVeRrENbZPlWlUTw
vtTEEtu14GBhnMjV8+CAB82rdtWBP5VVnLRZPziNgVQQ+dittTXMC3O2feYhXRigjk0tyB06IIfB
6QU3R2xTef/5nF0YoPankKsgvG4xAhnSaH0c6W1BPN+M0cOb8Ap2ZgFw3+1lorw5PSY6yhj6copb
Bia5UtA1yQ1QHUplctsInSW4skIFFqOfeFoBeTQHneSW8CpYzacj7cbXxoQr0POX2+Z+pfiuF2ru
M+RQv7kq3TSV2KRijx3fo8+9t7utZHGAEUh2jQZxEZ2V/r62KzN3DtOgFw6zBz2qkVsr7mbpoM/F
o399xhXWL2IFQS1ACu/E0bYbfTIJsl5WUCZtZRJHBuu3REE5h5Wfb49/3of/9/CvOL7HBEkDv8Pw
k21x6k3vrXWKB3Zlr9IFnH+t6d/RUcEbz4nRlGr14Ki1k4DApyV8Hxpx3L2X7asQ5iY7gIFW+4Si
PBk7lH55XJHFSmSwvH3/fgT19PGQoy2lFkM93elrCKOVbYSQ4NJxenlW8aqMH+7zImF61RVjHtha
t8FQI0avKxVIHsNLH8rAFIbTlFk1mM9Kkmg6Cxny1u5KwHy8rRgX+jTZ6mQ12qFGluT2ci/7PU1R
NE6akStUVCtJSjc2Go5wy9r1YOT+rtZQ9DY9bmWy1wzNv392kVRypFbIEOMUWz0ILHZ44G1vD+X/
2FR/x0K5WGbguz4OcGQag9cjnFoOaUXOCD46cIzcGwBJ6SsWqYzJP9uYQ80VOC0AkOhYSOX8VvQi
dnBCNPMMCYQhGrAcdN9tCroYSCp4h6ix2lBbWTQqzLwyS7n6SfZHCaJZSNayj5oPhd8XX/QI46+d
0sUD8u/hXREoBZqsAiEDO4L2oSZ2csd09vgU1787OHjr/HeIYXSQ/Gh4/D1czRQthAEKy7MIAFhF
5fBPl3uGLyQ/SmRMrxqyjhAyZl/8CIJkTQwSNCH6RoYnxlvbRdS78p/JPTNKXTdJ2zdBn8Boxqf3
KhRFpWDQo3wnoBgq7f1OV/lnUUnQ0lSQIDODaQ3Z+TusKxcM947kwIyD0SjXwU1q2fMTB9cvpZkt
NKdWQI+KV79zpSWyndkq47bsAccQjCAGFrcq9jH32AWMzgf5Nvb31fSuaG6beLvUX7ke6MrEP9Nz
9nHznjk7x30V+Qwn4ON8WbIkLzUa7c5rbWEwvMpF80LwwI1bgKpWtvzitaSAkBROGYEUjQ7N0jz1
pn426/n65NuNAIyj71aM9jENkqmqzAr52vJAzyxS+0AYA76aWliUHpnNybvjdsOOvwO3xjZcCTmW
HdeZKfo2TMMkKAeYqlOTs06eIRuSfTBlaOgkB2eVF23Ra52Zo+69rAyzCBmOwWE4Y5x0bjJkh/lh
UqO4z1b5a+n60j8b5swatZsDVUMD1LxhikzaTlO78UtdkHgiOXJkB4Fbixx+6xmUwXrGxcRnSBVv
uwnXUSUYt/31oj9TJBa7COE4K1JLKk8Kkxc+j09pbb5zJf5UCCvb5nqfyhw26IyDEVkBT4nL45HX
xSD4OTc6r4mFnG2/Csm+9okwIOOny6gfqwCZXxqYxloIxwIGFD87MZVeD5YPWowQHRolxBnFN/Bl
fN2etsUxQbqVgw/WgBqj3LA3sl0z+cLoCK89mmrQlU6Yu/YYrTXh0glabBUM6cwQtT4824jsOMIQ
TjevN5/+QITN+CyA4DHcKeYAYcXa+q5MRSZlRipDu+s/H9fEipZHq+JpzWJ6UU27nGDQkMiDVGGC
eUBPoQon7hk04d+e0esLHANVkb2UWQE/j+5D1zwIBMiJPDqpqntda6ilyUVGPazN6OJYzuxQZy8W
+mmqRGl0ohMrk6yykUKsXir2vuXzlSHReZp/Fu/MFnUxQIA3LBpWGZ3BQv3RbKzGEG1grXdg0DsA
hS2Z2vwLvV8ZUfTYLuDfdsAlVFA5QSC8GoFfH/bLOaYi2zLW8phDt4cz4KmURJYno61gbdTLRlQV
3BSsqMoCbWToEnTrwIgsWk1ByhFdwUOz4rYW3oLzUP5aoWJnlDzLQmZgRYxeMuWht7PUEhEDJcJ7
D44wQASEQVpZz+t4HcBFEORyv1kmnIPLYyAG6tjxPmwqsRVpf/rIVppDoela+h8CYuaNIwFUpwp4
D/EstHYuLY1cCjbwuhwcLwZw0ItIsveOFYA/t8/cwlLJwPChTYDFu16hYUcNp45aXMeTU0Qs5qw9
FpozhaV528pC2ICkFdjT5zsGRugLoC2aZuinaHKU/Jg/VE6BUaXFRmhJyB4HlaBRAuu29tyks7KY
RJiVAabDJuRkVaG2iIKAUYkzjE51GXLMwJTHol9nwiOIMb9bSwj0ES3Oa0mta/9yaXX+/bNgUE7z
qS8kWK1FSYeCc4b2hkGXhJMfRXoTblbmdg5MLgPjS3PUThEFPGClBuam2PICV6ygR1OdOkgMPcQo
oimMCV5+Rhw3I3g6s+7z/2ee3kE+MBZ91qST0/xRn3oZj4INo1ibRq9s32oGEiIAn8hto9fH8GLI
NFKtKaegyLNscjJUuET2tZRfxlcWuaC+//lvLElIh8isBMQG5crEuk1wWzDYJu1jxDyx3ntQ/Qje
d76qMbC4jIC+AVArYbPSEH9QobVhMQaTE7WKUUahGZfodR4dBonEurPKXAf00ugYZ+SY++K9a+oV
JAc3j+VqI+HMYLvwSKdr1FinZOKLEfRlTrDNzQb8jMGm4HAzeY/Bg4Y+ysf2MbsPvuOX21N8Hbth
MREbAg6DRy0KwJfHhU/ZhtV87N9RJjI0onibg+ycSBqUEUtlxz/cNrdwb1zao5wCn7ZNWqnwRSPr
MtNj/ZHryJ+yhhyqpJi2yJesXBrLE4sJ1cDzN+OeKIdQKEKaK0U+OZ3VgSrIrY4xRArwazvrnX5F
OosmgtujXPRBZyYpp6C2woCu0WJyWPD6iYayk9DKt9adSiNG//Gvf63QkJxK8eMumGClNbMjj8IP
cNjT5vjw2QESjKIz3ul6YucGmALWuiIWN+uZaeomVkY2aWIWLqCZoPgglqSeKsILx2Dc3p5JuoR/
NUgq9OU1ueGkHJZE1hZ535BTcPxMVsye8uQ1805FIJlVZ/MsaDcLbouXgg6sVdOuONo5Kr06nWcD
nv3H2a1S1ZlaDxo2kea9hdpnPKyci0WfevbzqahYnYSoCYJyXsu0eFC950Q48iAXFde0WxYyOQoS
gzgKCPMVBe/Oy5FkleTVSYVdM0BITXyeNgMpNs0GuA/rmKGRiUMbgWxlO2Ad65dV60t+9tw6NY+9
39YdE8G6vJMsVA/0VA+s0K02ChgoB2CCBTSMV4boRiCYEPdIsa/CIJc8HvST5jgSj1b5ivgh87jc
rzHVjVWbzHGwVNO3JKM2iy0/zpifXm8gIqURPkE/e5brq8mOJfcgzO2YPHAbgFNRk4Dy11h3QTc5
+XMDJNdDBVUT/kPpjOzQv/D7Bhi3Di+SbN8f19oc5MUFOLNNbTRFStRMZNvJKVG4Hm3errbV3bD1
fjqnvkfaRTQK8L76+sdboT9DlhO0Cl+AW5lP9uHpaSZf1vSHhHz4+pt9qsk2RGM09JR088Px9cF0
DtWBtyQoED0+9Xv5YS2mXPI75zM3B9Rnx7CdEoXPU8xcilxNs0+dRCQrDmfe//RJB9EJGi1kWcA7
gL4u6iwBZdQE3+0nLvp4U70RanXDsGxiFvzEuGnf1mj1qDs9lwszUfJym1ZthPKQL1i3P2bJ6wja
/AIBxAfFdepybiCyNJYhPzlh+UcBNixZ8a7XXmdurOBUkdUAIUCXxeV0JqzKeWIgqU4j6nex0zoZ
iF1uD2HhFYCeBl7F5QsJQxx9ykbI12Ki9JHnqE/lMwvhXNCF64k1QJ6N346GTExQKpv9Sliz4OZg
FphjdA5xHMtq1A0lBWyX1XzlOVYRmNNLCtLy7lM8IaRKat0uyLgVX8aGsMAVRUgdDSsvu4XLGfZl
RFazuC0IiKhhM6kv9G3aeM5eS3R5xz8zh/g9+0Kf1FZ719zegGbXXWNHm3oj6cIde1jrWr12MlAG
00A9owJEhWmnAi014Dyv4GXP8dPYUBnkAe4k5g4JMiQ0e37lifmbprw8NZfWqFPDNQWn5ZLioUKd
E+YYfkCx3tKOvN2bkhU+1AQaebYMllGkBcnpQUanwt3hRSYvB05P7/rtYLIGj95dFqAAAKFWe5mu
TxL0lZA6A9xbkVHDoPKFWjDFSh77nhNk4Kdvtu24coEvBCqXFqgNF7JF4jUDozmizVgSOOzzpwIq
Vd2L9lQdcjSncnfBWi5tIZq+NEpd5l6aohlvwLDqhwadQtjp4MGMwQCxBqtY8BRIh8iQHUYWgYVq
86WnUCFUlYIikHEGHoDk8pCaQnwvcjE8/W1/sXRwNRZsmDCGdeJ/w/kzF+/lTd8oAcc46Ug8N7jr
tsI+eczdgiXilt16m+AwOtKTuPeP3oFx/kM6QmwOFgAyVkKrt4h+b4VaRi6Vu6EsBMaBYDTxw6+s
6EiSj6QSoABQrgyWntXZGIIAZOkwVqSyKWMeO/JyPkW+24D48A63yyb1J6JmpRFMu9vzSrsD2hS1
U5qxqsDcEfuu4HnbcFBbwpSMBSIddI760I5AlgCcKuS2UTrUoo1Sgc4w+kWVpRhfdTqqkRG68jaG
t8UW/bxtiAYX/y4bChCzu0eNEoQXl/sTqUghKwIG+yEBBz6vF2Bxj4xqj5RugqBFBqU9JEit9Kjd
1ZsV27PvOPd9/4zyr23qbMh1K0ZtC9uaMJDWP8mT3fcb3w23Q/HjTxwpwq/bJhfnFeG7Jsqo58gS
5W3HnPeUmsG8co3NS0Y5ACX+GuVoqPYexq0SriHuFu3BaaLiDR+Ka+VydvO455MpxuaZwuQxgRpo
2WWEq32k1bbCU5A+8uGT75FB3Zf5MUruE0g61J3dZaD7G9Ed+81P4crWuoorfmf97zf9Ehqf+YmE
GypW1jAHWgAdEObo7Vo3fhqhPLGNndyJDsmh3RZuCO2FtelYOksaK6BchwBpzqleTkfQ9FkbxIUP
4RKucqM/xYv3VhxbG/oGzrCbBKtG/5YjPI0Ws41WXAbd+f2708+NU2vP9WU7qgWMl6A+Ss1h3xzT
D2Be9dgNHSmAHvbHuO9M9vHA3HUM6deacueTRO12kUexnUXPoTbnyS8Hn4twj20v+q6f2Wl7rIP7
wbvjuXFlfdfMUAdayPqRK1uYqX+63aSveEM6HMDmQaFLBIZXAHIe+b7LQbASF2YIkOB41e7NC6ut
38YrCT0anDsvlPgLykUJQQE5G+XcAzRc4J3dQctiq0IiRt1NRrqrXWnjMqb8Vbt5SBI0hU5ucR9B
jcRDlmazQbkBRaoE7cXa9rbPWDowF9/DX445ydSylbkW1e3quVPfUQckOeDe45/qTS2fxtrA5ql6
k6m+0PDSkq4Ep9aThNzO7e9YODwXn0FNvaqFChPymJbE84Ccnogm3ItQBGl3QmxH0oq1q/otVgG9
sYBBqWhulvDsvxx1lQZK6edD6P7SWUK+/QX0KSNoqaCgAIx/CtBwYYrHwUTC4Wfcs0ZQQjfXq/XN
7WFfFWH++RCkd9Gnh/TLb9xz5q96JRmFQO5DVxseIWWfCYfehwZGOEC+Jj4i+elKa0+AX5ph6qxK
CKEkPMDwxEPO53Lw3KAJ8qCNoZvWjmJBJRuyQpWyi0QrvAeriqBZYmnI3ikJv3xINwWqg/dQrq6s
wRVadh76+WfMp/Fs6EySxr0vT6Er+B89V+sg1SNefUzvvBTV+31bnPgCfQgmtLl0Rnq5PfELd5eM
vD4w1JB4QY2N8pdDFYAhylciN5Zf1EAhnqRLnEfi9xyMxSHnmVkxGrdN/l4AF/MOXAJci6LM9Cd4
YlMXBCfxZREn5eBCDgsJEkgs6TX0pHizu5P16RX/+f3z7m005jb4ibxUJEbHb4P8SQEcw4Ro5ZvR
O/IyQQgegOJNC3ZL6NwS3WAR3O999KKBhgCpsbX3xOy7r74b2QCIuKPkAkbwy4WaCi1uW0Bg3a44
hYxPigpIs5WDcOV657lBhC8BRA8xc5oaOwmCzvfybnBbBQxadQbk8FqWiKMJnRW8+efcHtp7QYuJ
cVCL3jZMn2hBMLoj1Dr2nbHRXysDfbymv0HWk9c/B/ISkvcUM/gqmuRoZYYtb4Hr1Y+n48yTRrbv
p+2fDow1LyBBNx/v7wVi7JxOf/tJyW5WupLJHVJDeMAmOihXenLgbPxjZfxAB/6nhQwXejf1Xv+R
jyLhLQH/+tVZEv5fvbIeVTKA9SDeJuSAJJt0RIredgT7pTfeQDEJjhOoLd3ek1fHgJoRKoRTKxZI
1NHHjNhTfZIYg/0zZNiaLEmUrZat5ANoxlZ6Aei6JNPlfSsqMLd3311WB8HdM+TR3K/3rf3gGu5x
W5n4wzF3uw/b+a7s183KGaTpFK++gLp+03CI0p7DF8jvjVE5sr59P1rflnUHYVT4fPIINTNbJjbE
JMyDoz9vQGpF7siO2B8giV3bkvPJoU/W2YZUqctXHiHwq0z4GjQ/mq8K+ERuL+/1A+hyfVXK1XeB
HEZaDwNNtQ2AV8Al99N+M3/kFg1YJMOm305mvRePSXgPqVEWHFCiv+bo10Y5n/0zR1+rasilJT4i
L+5YgHOBdeZjEjXoq0e/8yn4Yrx9LiFnzOx9YH9QOo5Ba1KsBXdrn0GFqFnneX4m4jOs5wyH2n09
5miz28cEbPyjfiI4fNCdI6+W9YDmU+LY4ASxnccXQdf3T/c4gV9ry399E3OAk4hzuWFm68W9cDkz
XtdpYxF2iZvywMds6/qpztHq+x5mLxwuiToyUtbxQyMb3d7T2Rpoe0iiIW1WG1qUrKwTTek7nw1t
ZgxATxFuRhRCLr9GYZSol5gpcV8ZUCMbzdbfZwZzSI6DkalE2kS4mUqDs6uNusUENbbqEw/O0qhQ
Ki2tn8htnrI12P/CHPF4VSBO44FWRIREzRHyEVnNZUHthlkOEHNe+i4uo9jwCo+1Nd5rTF7yS5sb
h8Zsqqn5I2a8ts20PD3ESpIYyZgFVqbyoZlpY2r3dc64rCL75hSya90i1zclvhWdt+qcXkW2itrp
Ay9OCsStarfI31qhNrr0MYJG5O1DPd9Sl05jNoKVYhG3gE+UOtOlogVlp8GIPGdtT9pEplxHnVzO
V7yHgLt9wRYq87wsAPg674/LLTHkfF4KFVooEdUEIkkA0ZtI64X8vdj63IcvdtGfKRgSVgfjR+d6
DNN8j6MqJzZakzxob41p5lQ9aKrB/ppy71VWcodxZMKfPIllSCHmvYansTC0VlIgHO+13DtOSPU9
V1lfQPOxl2IQaVUdUJRdxXT+RkBRxe4Z3h9srp2yE9gBIwksF8EgkNJLALSR2Li1xwl7iXhDznDb
ROqSl7Lr1cxIhGoISNSLzVc5ROpzlZeBsC0yBlykXNOFkcEryfTMlnVdx7pSpvlYOFJRD6VPspBj
o59AUDx0u6qqpykdIKZ1P1m5KGX5Nmy1dLTCWAUTMQnaNvocW0ZCMCcIFZhWpW5CJBGOTKPLoG0c
KzLGQgi+kyIWa8LJgVwaSR1G0kHM1Tzd1lqGhjjQxxUx8YS27Q1ZSiZPH6cI6Mu4qwXWBBEXKttC
GaupzU9yG27wKYDfMH7efDU+dg9QymKe6KjucoDZs4DEqQp+MOkiuXnJVW/AoZaaUN6LPTO5WVpz
wTbgsuGhTOIKugK5VDhBIjed0RVcfT+krP8yRWnzWYkpz6KntpJcPoq1BiimSX0sFV4r7QiqFQxJ
RrHpDW7sJEPK4y7W/aKOahuCu7GvR21ffQ+cpHGGpORVYkDmoMQFJYxRZI2hEHt4+7HStmhS/ruU
NI+xMzFjUH/OmNgMc3WYrEyZlxtqYYpE1ATspXrdMo1vox04PXkKi34kPpR8nghRUDFGEyr1hIxt
3IOpRENPvjm3dLhJrcGP9VVcHLMsSB6lJskT4ouhEFppVXgNmcakus+9kIv2UyBWGFMRNHbYFx64
jhiWHzdKqUGhaWBHTh/QavMdy3nIbIXcS5FVrRq+tnJ0nkQE7IPSV5RXYPto+jyBiDMjgGOmGljh
vhJ6ECGDutQbNm3VKtAnLWuWMzQxDv7kqdr+0YQODUkRUzclaaUB7TR5pjbPTM11ELCVQeFKfL9p
Wd2X+SpE3m3qUjMpghawebHTkKkW4+rpfyi6ku26USD6RZwjNLOV3mQ7jqfEGTY6GTogIUBCgEBf
39eb7oW77fc0FFV3KimRBdmtoP7SiahtLE6W1Tx0ewBCmMN0n/qUwoitnyIT/yrYJBEkZ1OFLEZB
aY/sHYM/mUEI1Y64GxdD4Xg4+RHBOl1xUJ+QOmI9eWzgjW0fNwLf2pnq0QDBqI4yRxB+HX7F3bIv
ccjqlx2X8cVnjl1nDS1zr6cQ/waetqnLR0DkPc0OcHGjccX7UY7TV0UEYMWqRu5fHhmwLB84vr8Z
8Ih1TfT1N6Q7NrijtFn/gzdCY0ayxXHPpxGvvsPpJ7vCwUsE9b7b5h7BhVhxCviKzV2zzQaeobjL
d+qlQ+xS4vZ31DHeUaLS2HFViQfdCLaelzZw1n941W7RsIhlETWHxbyJSeIByVTe+XZpvpO10PZG
Jz8H4LDTcJyOQYkzMt0+TnhTkcc0UYAPUqr167JUyn8KbT7jaknk3OE+5erv7Pb1w4Xv8UFH5I62
vasUHXuyjDm22ZoM4YOOtMMXKDtWECIDzAOd9xVmtaZU1d/KDvt20rtg+NJ1rSBGHCz92sC+mE6A
IOrftnHo+47NyKMX2Si/6FHFX8u+SgF37tQsNyU+burMRnCSzbRs2BBjBTJJ2gMFgeXO3pMBLhQE
G9UoWIjYqPT5aI6suE3waf72ccEGBMKHrDoXdOXjJwhgt/tMpgHcDebBvduzQtK+LBNuRNjZXp8p
nVJ1gpR0x5xcHm7ps0EV32vqTNnbwhukV9uUsbOOPLfdOG7ti580esxJcn+nscz1Xai1IdfGa/WN
6YLYu5Zt5npk0S9XVa2GdrgnRF5mo1j7KAQbp5cyQ9U4fSwd8R2ImP0heo6dzynBytXZuZ4ft2M1
9fWIxL2xRZLPgITl/LbnZJs+kcwbCqVgWVzhnOKw2aHqfwchvSMikh7u9+Yb5s6ACMZfEbLUt2Sm
rejy0FYv3jcOy+x0Y78cbgYrUiyxqnq4igv4lxqVhWuLpvE4z8wDUR559OquLIetwp3gi74S5MWG
buKr+WIliPcbrT2pr1uVhqdIcdL0tQz40qRUze+46VU+HdUaXK9meAzessqCrSiLYV0e47a0j0u9
TFDir40Rp8LMuez3dnX+lO8VTw/E7UKcREZD3W2p0PqsuWMg0wd8+p7i+Vz6GgomXMZpmodnH4cG
S5fpTpFg1FbHgxJrwt+zZZvg/XZ86WkOFLkXhd1+QAjdvJpxFz8ws+0TDmhajF3Fxmg/bfuw+ptU
JL5IiDSnyzpm6IHmihmwOkci5yzzTl6Wjz92sqLN8Y7LtrrLuVv2vsinjL3DKoK10C3PAz9V2vrQ
tcQdP3mV4SJgeUdouozs5a8iLKToNdz/jyIsKr8IDRy3G2g2xLtqtQwLouM6jujQfeJvgOGZPCm/
ib0Posigl4mmnu95krx5CSPDU7SorHF9WLKwdfxDnX1CPa8gcsoagUXMGg93P7BteW95nS293CKB
RBp5z9O1dEupzxm3/F+sZFzOaqqaJwiKPpCTotnlad4Jdi1v9b7iBR2hFjsNAEPtiewmxzb0pSGZ
63mBv3L1fIXeISdoaaK1wt3jXmRPpJ7S8LBRr8St8vjpNQ4s1NdAjfvSjK2eEM22bFhwWyu5PvBx
JA9k4MtfPVXza6pCQmCmmCErwJ4eP54Zd3sLVNGU2x07ylJ9MiR9pCNwjVQIxAAA+jRFHuiFRxpe
5tIF/mYKudqndtkE/1I5l39VzrSs28CdbQ+1yxNy42yiTQGX3ZqN79rFDMuJygE0EzoPlBsX17Sf
SoIutU/ucBB2uMV/MzvN/h1hXnSf4HzBEru2GnmHxp3Ry+DWGb0eelAoeVQRBKZkU4eLlxTrZapM
s7Np1naB9djt1Y1jnxV/PTTLxaldVo1ZTXo6vw1xoAihRurjV1hNzH7i2TCXn5rQHNPp2PzCr4ew
BgrQEr/yDgMNhmAaZdC/CGcNfxvwDqkOUXlVcdqRsJOhw5Lon9AttM2e3ow0If+s8anMKTSx+Obw
dPzMh5oul+HAP3bhuHpBKC8OBwY57/eCkij6Aoaa143w40/lslac6dCqF2xXau5NaDGrBKQsvvGh
mtY761X2WsQWJPDHoYu2cs7bvwAUxE8QXSm9qkG2/KIVX9E+eFuJSyb0gV1snoqxrxbDp37UYRWd
QcfwyHgW/5RzaNtuH7eVnaQbB4jtaot7aHGIFd1OUAogROHqrxgojOXKePtPzWb4ujaBbucVpXHu
i7FqXVe08OuBbbJ8PA+qKUQXDgWaN+mgLihk2daPU8M/T1AboXHJ1vwZZ0g9d7JN+odJaHMg6AsY
KtK44z2KCPtFLAvHVe7afRQM88cc0n/UNdMLlcMBs59Tfxiq2nBet4DCOE4r4kzQarBvua5qdB2k
1h7WgiI9snETmF2y4lDnfMJpsDjBXnxs1PsSKVbH6ByMDmHVVR5Z+40TqT4FosNLZrNh6OdyoOW5
CJb+ZCIDciP8OuF2uLZEuHlVyltbiAY31PhaXBuere4sVh/1fe6zJZzHah+wsz07kEACnr8sT1vp
7P4Zlwj999hawOozswRs07qQe15hMD5XUa7vQ+4BgosWbX53zIh+64iI8NNtLm/j2UXJmrO0RmC8
W1WA/a3CmrxT5RGtfcIwc2i07geIIgDqcHHNjVhET6aGrf+lvcE1LzYufG+nUU3XMLHNoWzh+HnE
+GXs1U6VQqCQHZEXREKZn/LMLttLA22mwouJM2u+lpyE6QS/N5JemrmYe515BL6EElBKxj86jbyY
0aNlsWjgb7cYpDtD24g4PHbU373W1bfCTRg4lnLP14600wp9jAv7Z8SRMdXttZQVOABI7aD3D9H2
yfB27gxfjnOFSo3wLgvCvatFpQG/7+vGuzov/AOS4ec7VSl8K1bu5lPuR8XQWdH2fh19hFKyhtC2
O1qCZR8yYxFk49h85/lYgBTQyUN4G5OifVVq9oRd2eWCaCVeg5jylay7clNS9u085hE9kU9/Bt7M
WVcENk8n4epg4PZY9IuRkvzNWt8AY2MBGy6Ds7Pufd1qhArieUJk9TiKNzgIy5dt3l17LjfbbN1K
eOSdVXnzSASrxj6VIEo6mLbBj6xuRCe6Q8b+z4K6QQ5EGcqHFT87+ixU8xM8ZhjbVSHVfyHf5Wcq
BdfndrF4JSekEiFFE10T7+dRFs2J500FD8Wk8ZmqMqTnLBOTvWQ5Cg0qytp8wZMn3sIuWmB1meDI
52UzwixnndunGA3HjskDjuRTNLgA+B1mf1a8zKYzX+WIESq0031x5HLus3rRe1/vXn/2NcgFTpHu
hV+KBhZjbAxVJ8KeiQ4duPvminl6bUpaA2ca0Q5nRmbmqkAm5p1YsjV1Od6GsRtKioul8kX+NylL
s0tZcZRBEVqWzqw+xJ/kt+PVjXuZTsUAiAP/yzQ94MpaJIPT2nxWFYZWXPWGvKV8Ln9RU5jsnNmp
hs+SyqI+5dAc8I4GfryjWkd1knyS7jY0ItWnFpPdj3Yeyuy8T7V6QnBgrM+MzOJHwrQKWMhXDsFs
C9qhbhZz+wRjrkYiwZxQdXNLRva6V74w13KUYj7BCpP58+6r8VzmKME3BSYVynprZtrlZct/0LIM
+h7DhKFoCT1wy7ElGFchrDxyzGHzitTCRDk986KWt2WfUnPe91n8Weegng3waHHLV1mst1Vt6/K2
MD7jsPbZZvo9aIhI5lUp/sVQbcdLKw6HyEMjVbhzVNnvUZoWJ+NWsXeukD/ZfxyhTVceGbYFxGzB
yMJVuSCxc46rvJqhcsWFCvS77Rjp3BuExhw4PApa9Ruh9KnmEyp31Nn2ZBFGjeZakhzvvcIZ2yFl
PhefDBJo/UNlPQZGWATBj0Agy9DrA8C/wXaMXUbYJ+s/KmUOl+wiSo0m1qli6Wo8goDa4zTgcuXl
Ek6biGXb2xFzwAnY8Dt+XbzCbAPESfDKfztaY2LvVmswjBFQlU+KZBsQGAc4qmMR7o77oqJxREfl
bHvC/ogGni48CXlPbclpt0n4ErqmmTbTcYzPKyrUluuHesqH7GSyff5cMMWWDsMRqt2R6bLo94KX
U180HHp3uXFsxB3MIZGxgjBi6DOH5ClK31icdzrJ403vBr2k/jC1IPt9IGu/zTU4BCDsIO5bjCf/
ZYchP461cvRSo7t2ODRlWXQDnnUYwGvv2NMiOHLSsEaleVos37F4yUaq0V1KfA1TCCSSGMvz9jYX
lfrJ6Hq85yRPcHwEEv/l6oiYZQpP5aksY9u3Qxpe2UrwxO+5xPnXFBzHuIei4BvBGlXMF5UE/MUA
WSFXc9HpsrQo0Rje/UfVO+CzvGCeXiAOm8utfvQI+BquPs3N3JF8RI31Enf0PE8Eyb0iNX7r9yli
xd80IP+jF7F2P4pNR3MWE7dlh/EaaI/Y/fGr3X3xV6eiBnyjq/wtrGlDMNmG3qhvdImX2TTCIEm/
NhJnKCvUnyBrZOnXHx0+wEGrUMA3XnzIMYzXvXMUboCZzahj+4jhaVCJEMxdoYHDJ5fmadhTe5zb
LC78NE+qKJ5oHKLrJcrBf/MiWdaFMjOPxuoC0OBotm85rebiqrPDPbbtasZTMsBpulFsmX5kUtbi
Vjdho5c87UV+mUgAHyyk0njJ6IAdueB6dmSRVB/ZbzK3GT+RQIvpFlDbn1k1zeSUjzUAJkBJzdiv
R2XGpyqRaXxAaLHGGkxKkaBid7PknUztWPZp9e5PIRzFhmFAK+2Z5RCE9gtVY3sOa5n/bmF0xb05
5Br6Ed1Ofj4Kvtk+2Hz/1oYmfFbJBJwC+WJ8n/PV/iSeMHSvm6/8Kei5QgMgphmnG13q73v1AUF+
rBS8M4yY/W4xmVj7JdHCnIn21Y0BzUknBVsA7TT2Ed8ajwHkzNisxqtOSiGltawZaikn7efVEea7
VaCrwg6biNJwQnBhAX9owoFNEvAZz+38ithvrJORu6mb6+QKwfoJjVXbYWVutID7TQGDDqxPBqBm
2Q49VTwDuKzArF7YaoEMr5jLkOXIGRxta0XkCWJOBUzPivJhK9fG3jj/GC1WGfGKIU6zhdgdgCb0
co2ySILE3s715HUef054ykwf5lmi6V3aEbgWE8tpD/l0T3ytCMQypAAIg4so7zeJExBtVrk8mCAB
5USApZ/LDLG9PcPUdrN1kW8naWK2A/tW5pMTPsNHqDwEBQiRQDzPYcY/rWhRA3nK3gHqyHTCeoAC
DZOG6ROtzGqmjsFu6fp8QNcGpMi1/+jIatsRE7bsmi8NjtYpQep/QohHpm9oRJRBtKXE+4Tbha4g
laK5ImB8Et891pH9QkeWsNp2iqNQ3bIu+XbD2r1xBLCbKXI/Ub3ulyPgXx2YJHBwbeFXBJzimGAf
eTctYKHkU3OCur+1l0pv9Ztcqbzf+VzDZryUazX3Hh7Zdx6iXF7IHDjNuv3IxrxrJyYhk5QQUK8x
JmxrSX54mA6gKj3wlQJpoLMJx8nKIS6nBhDx9zRGdEjGTPsrr9XwvRJH9WcdpkN/lxpt5vOGI6T6
kuPQTndYO07FMz5lFKcj2yocbcipyx+yasiHn7uxB26YXpdPdNlV6DWbuenxfgWEmxXNKk8cSSE/
LIxTeBhK3X5Z9xZ2gSELCs1JFgf9lrAHC2VNqQ0Ya74l3u797IxCeEK71W7Gf9yW5mkv42bueO4M
RdCVqVf9NiNnFfdiCfX4hK2lEzlVaHNxp60ZX+fZjFBhYVoKf2c9uRYAOcgCjPkQeaj6ky10FWGw
PjJ1GQaBoFucezvSRXyouL93E2lyFGwtyImgW93vEQ9CvwIdd49rgwHuKtFFiDO3Yaoe07Hb33xu
bYIhXJfuczFnSEkoRFJAsDEtYvRmpgVLj9+k7pQMYb25Osb55LcmhvsAtgpl+iNfAp0b9Y9qs2l5
31KNuO7MmRr2XSDwcH5uS3mbo8/UzQUDfXJXtdENVwh7JT2v09Aixw9hCeJ+kQdulw8k+4Fet0Zs
ZyszJH20qgIfRIvj4zOVuF37gqXTvTI7Pp5XdfMAwG7bzuhMq3Bqta+3rqQW6i6SA/LopQv18mox
I2HbcIs6eio4YkMv1UT5cIU/pPhaNuhScNnakZyQHpx+CmR9oof0yzCE8wENmbvSPczTnWNbqR8i
RT7/SUzNNJ1q6dT4bT9QEu+mAe3NAIwvUYG94rpw1X9FVmdQ1R20vnO8dHXHTNH+gMuXfldkW9Lf
0fFm+AOkLjYvOF4LDCFJfygTrUKTJOh6f5TGNOCuxhldrAZSg9ZekNtWlgZAlxXmE50GQFtgBSBW
TBHgmC0Ztmh5abP+YNqkfzaYQz2QSiisIF8a/bSNdIUsjhwFujS7HUgUFDaf+3Fd9PEq0Ye8kwkN
Xp/qev4CEh1UTo/FAYncMyyKb78tc44kJOT4AkxHMNZ8lw7cnn5pM4WA7i0zzbVWu6me2E5HZIks
cvtNx6KGIjfts+wWWmb1rfWze2r2bcLqps3Rcz2VxyNWKuv8vAxo+c6FUcdDNJmtOz4wyCNLbae/
uZBZ8xjM6jNgUQDC0KTWse5RcDZxXxTB2tfK5BE8h1EZDJaTRLPLpSoBScdWAeF0rcAoksNVEbQ6
7vK1nb4I8GbQy5Ma8k8fZve6epNeA7rr8Q6SBsALGmdj3S2LwUQkkAj9jovZPmPCiI/S7fXPwHCz
OlOKcG3GY2ix8UBtP46KuaJT1YyWS6w1MuwZkDWI9JfRASDdbf1CgWMq4AU1gnOHdW1jBxAgIYJ9
r8kXCcgdS15NHFDu9YCzYAfqHzu2pAZRr9lYYtHsYOBGaXBG4y1a83RuUK2/YMm3/mUB3z1PwaEP
I5k1fXkc1d04A3s6LwmTXk+lw2cay9muJ1WG7J9WtHBduaz0+yyI+cVzSXy3hKheSzRY5clj6I7n
Lbf2ZUf6yNAhSvX45meNVm1pdXU+RFpjbz4aTPAXtXwX9YGhXNUCVE+di+FdzlsFpcMHUO8weJ8j
RA8jetl12k8ihnE/BTnXDO9Dad8YOGhgVG5MUBICSMFCIrGw70lAWXk3o/n/fMBE+MbHAA4Pe2+I
7YY9pKeZWEDQNInwiw8N2n0xzhBuUCBn95ueZH3ZqZ7uhm1PoNTACSGjAlAm7iMGeTyjpGQ3UEAV
GppJ1c8JGMA7DofiD3Q+YIZasOHg2Iaj/EImnO6YmPzyXuBCYkWXwpneEatIAuQ+5r9qv7Wft3ld
wGDQdZU9aV1AESty++5YNrwgmRpZIe5gX1I7yAzUDqK5OzpaAP2zn4HYxZHaF9jaqumM6oiuRHFe
ffP5Lsbr2kRxFWWVjZ0FD/Up7vrA35dpvC8ic2BnTDkF29foAO8iK5VB2CVzf3kDDqQD+Km+1pxq
AGEADV8RBaH3M6T/G+ulSRli7ajYir6a0URjhggD7rRIxX2DyLepW+MY/ohMw0eJQxlALa32db+h
hwwlQHpQ2T3c8gqk2VLG6bJsQ/a8YiNf0+0ROFffmoj768tsd1e7GEAUboQnKO65Apcc5vhVhmH6
ty8MW8m4dg1YpMnVXzTRpkBEW2HewfYfumM7ZuBeb3NrrvjW+WcuyvHotn1k16lAxwAOYoDxWY3j
q12PfLtbpcNDVY4JI7BakfqGlzyZ27JOM6iNNMg3sW6HOlHBoj5XHiFRfVak9s8xFTCeeTXsrxAI
yGeFj/nkebXjidg+WA0Mxe67Ic58AjDA/6YgNoyO6Np+ubU4HpXMAeG0qb5X9MO7Ehyr3gohKjg2
9Fz/0/HI2TlMvtZvsQDVhmcwLXfe4bGyWZl/w2zxAZmHBhqzwLV5WL2YNwBu+YZ+KMvvxJyG5rwV
VYISrZYCm1uie5ELcIXOYVpOF+CTcejjXsRfpNRaX5K3y3eoJND1tLwa6xPaSlJBHuC3+z1PiNTc
dx5WwJDjut5JlfblMqHlfWtEcaw/IDn1BGaxymzqWhBoaHvVkPVCIrfrg98YmOa6SB9P2bSG41bv
uShv4CtyAbo8U+rOLyHpS6xjUVyFI0d+m2amvk141UogtbYqfgOLdfQrTLWF/YHekkNdsSPFB/x3
IS45mQztUbjpDwDwur66uI3ZeTY7drZgbKgJxij8aYD5DcRl3lMkN0AC7arnDLoAtIPjsKz31YFO
9pSDEf5Ra1DjpwE1KjvrWZaQTIDeh5Qc08d4w1w27H0b94FdjsMhmamUgKeubKLzCn9ZWgFSNLv5
r2UgoIC8Te69wVDW4mmvcSEDhIuyxwvh/sxtqxTE4QfsTMzvhN6v6O3tpVAeIHinplV/1RwkzZ8W
P24eljEjY2+XguHghILAg47gqjgddlzI2CVQH83JHviFn1DTSvawDNv0dfbAz1FPhua5SnX5z68p
G86upQvteBqbn62mMP+bzGdgg8HEX+pqIvttEvCJQA6NgRRipgwRyGkrgwRl6gwgg1ZIsp2rPaLI
RgJ48gJ7cr2d8dgBFQBXXUJHdyQNQ33AeoZOJ6KeCyPH8WmrDLDRGugJlBAl1DX36FtLBISNZkBg
61hCQTTgyFX9XJWj7gubJ3Sua1u9ZZQdAaRxwihZbasEb6+adcewxwSgtCKT8wUyGLjkUwnJEVjP
RoOq8y39KnP6wXPMyNi5i2kfsHC4DTVF3WaV62fBMPx4dPRtRxpApDsDx9sDjm9/4z3GOu1p8Q6M
ZHQbP+WMtelrLi1O/FbtjpwhnVqmeztmEx7MQ4AWC5BRYE9Ajam1R0FtPFxS2O14Qm76iAuUJmVO
UuVFfOL7RsHwWvBzx5nk23ScPfZciOdoeY1Uow0M1HNVQPiH7dVLaPzzDjRtP+nKHOLeLEHJJ1tn
IruGcs73O2Z3wPVqmzLyDElVFLexnlmDcTPqx3Yz3KEJJyxMXwHgyYBBZ7HmtbBpzLBhDFPu+IUO
lWR3rWlAuviZVBWuMGDmb1wsFCu1qQJGzw4s/igwntWdoDZ9hO+KbT7FxPZ0ZYNpgN9NBO5zQ5b4
F1oxwGFZMTXhApnfSK5AKwtzkfJot8uQQLaaMu2/Q0G8v1AyaHPSpk0RSxzsIPq9NBDoYW2NBMGC
6e5ZieD5LSDAFeeT3of4AOEd9oJCowe8SFQBcEQGCArIpdo1VikWTd326D+wOmhWOXxyyh1AZFtn
l+WVKwGkHgftfpyprOCbWEf2ISzK9jpd5dq6H5hy+EsTOfiQvBk3bLuDjmEF8oH4rbOTOjxa8PzH
RZGVc4QooLH4PoXGwaE3Lu1wwU2GEE7PYH87rEDjWAW2L4ZBVZEfDNCHHtZPbBIjVjG2xT6dx2jw
MClXRIjK7Gri9xlSRaxVsfkW3g98S/OyDVDmnX2lCvEaPNjz77wlsoQIbUCAd0XNjJ47zio8WdgG
HleiRveN5kdYkLdUr3jbAg7fHsvIEB7L6YYo24Ujm5R1Q1qm8U0pMDT9UMJeABgY5C5ALXEMj0mb
EnRR02A3MHiMWt9BKxnLe71BZnsGYD3Gy+IZvKBhYZFe0KG29RkgjobFALd8uEsjt09Yd1mZW4Kd
ZXrzDGDWe9YuIr/XOHrEX6+b1j3QBNtyNzVZFW9pl/UnahonrnyI6ui1SBQppTWEKI9DnOHRhqoS
WVX+OIDOCdIemLdBKoxfSdYUGzY2NIZ9doy0/ke5YJFYT0q+5/cH+hwEvg6ltb3Fl1Wnw+0T6EgI
RjxyoWaKU0sOTfsJ6UoNu/oIfvE2z45JYKU1urnebXh/rmCCN98VKi/pBTGWE9ZlFNXA8JS5BoKM
aivFPTZY4KncIbKK19Vktf6PrtkxQq9VQOjmFsYUOLHNRPK1LaWqzpMnw3SFSiPKE6kCXZ5Qlefn
RVEcg4Y2y/484+uxm7ZxHt61JzG8Zsh3x0fHcTU8yn1AextV4H8ogS/7E5UNKnMNjJo8gD3EmoIZ
eC9CGhZBp797rHMsfdhMYc88mhLsKXD44W4aAQxAsXFEMFIo3HE+H3Gf6SVDbXZfCCgd90HbgO9D
v9lCkwiQehB3nuf8D5CIXZMOopsinbRNQ90FcHjznQcTADaZKZtfiGZkv1RZhQj2lE8tv68Jthpd
q4MeXxo9jMeNpCkX1xDAf3ebLYc/suaQ53i4zmewJDi2TQcsBsAuJC8YNjAfe9isGrL4E5hxqPFJ
cDWOD4bDGuI0m39ISbbG3YjxxD7gNYeQoT1UKX/rGfNYl/KVVuedhbw+lcFXgIlovtSITYt6eqhN
g72C64QRMDmCWCZXHmW8C3GiAK9VScYLSRKCkaIyZdnnWwXFL05JHKvZkjAW2AG99CrBwl4NtMfY
ZIKmx3ZZaB05Ka0Reu2HXIDZBugDGgMCLThsGKjP86TXevohjct+6nINKzAHCx0edBfMdnZvmh9g
iMvmWrWGvmE+QsZRWqcSpW/a1vEzSBO1X6MG1XM36eLjXXYZNrMNk4o1aKs64pi2Zb32q7S2eiBH
ljkMbnCA3xNOcjwERwVwO6/kdHRL+TFfWZ8XCboVTds7DQNAupHDTKBkFUdDRsqq+OggNsyisF9X
7KQHyCYwBs4t4oj8wctuXLbtnzL58Y/X01SfFbiVl8PUQGuY1xlswENzvKNywGm0Yg59KRjI0Os6
bPHrTgQM/szo7RWA/vLE2nUcMAJt6W1EoMd+HVdtj8uM4f6AmnAt/tN4mqoOMA86m5EWqQRletQg
F+udQl3EWvevIlsqb7z2FF8emR8S6FAakdvRVOQXSBQ3QnW31K9bAtPWezZZ1Q/aQVFmeRYekZER
kL6CDoXeaGIMWYUuYeuSjE58y0aW/8B0tnwOChrvzu8sk32A2pjeLGi3v+R/0s5jSW4cWtNPxAjQ
gCC36bNcZhmppNowVDL0JAh6Pv182bPpTmlUce9sOtqFmDQAzvndcbxMIxz3S7MWs8zjDbxri6dQ
Zc09IccxxqokQ+QzQxx8UggB64Oa0Qi9G+DuHmmg4rNFP14y1zcZPOY1uuUgVv1UB6jKYr75LZqx
saMCdPjgctMI0IXWn36qoVgaPHGttnZdPKCqmJLWXvYoycTdwOrJN1UoR0pY3gXME/P0zM60qbMn
ADREGlAFpbOtXLC1TY9kl3PGc+f0EIna1MAPeVftqzol+4/lirNa+V0GpBMk4ri4gcW5qdxiIK4h
kLdChOgUjWYQCWcBhxYKgymJd36fBc56cCg6WGBtpbedcJAjTj4ELi3WRT/oO/2ENa1GtwSrMNoz
kzsiPvBomGl4qI3EdGjLbHhIUIpXQHFUEIRhZSRhGKDlcUtpnB2sMLT1PRR6+BLC/xdb5THgk62m
9OW6t4rFPWbIUacbmANWg7Ugq96W6UgtMDJbGx1rBiy09tO4KSni1fQp8OmP1qCcdrwf/QIOP29D
k26NX3r2WiyDgOUr++bJZIJCQ6qg+jr6UiOpnYfIPzh9wG82U/vgdnnwU9aZ9YwkR52HyKA10C1q
vxt+DPjXlDHweK39cUBt3gRkOdEGzN871cjqy2S00CtVzU67yv0slmfICjchSK+0SgeaJfZs51jA
0fHZQS7bqPDRGm+NaOXyKWFiNlnQDlLQldW5pJzmnu6LXesv8sHm7YTrWpq0ubtoab4BiZfFulya
tF27VR0/RZmhoi/5sm4gSvj2XUlPuavStn1OGNLD1JcZMnHfdbEF2tkKJnHH1RLsKEGXaFNGGmjO
tKzwtVqqXNxXyp0P7tLGaG3nrqLUTjvgZe48t74otRg6zzzFNDOMrhe9dTBBh8sQCYlQg0943ktR
tmj8TT49W5bXzeshAPJ4qzrX0K/ohgA+cmwtm/R9dmKgjHx+LKO5QuPlG+ZPKI2vZOfajpluSra4
F3iY4LuRqBuPRdD2bw0aimTTSI/V5aAvHg+pUSUWadXOw2PNmCJGSyVzm7wqb0zGHc+2YhvsXOvz
0DbK32Yx+/C6KTo53Yx1HBmFtsNz70bcHANiLONicUylClegCMuwU3kU+rshzesLLJOHb0rbwXvV
O5NGBVy5L1Zp2i9eYwksWhBT2bbyo35e9+kSPLY6zzhv2WnMrvAz28LAHpMxhYBDQ89WQe5GDwgy
03bTDQFRZZQdsnmGTfHJ2KspRNdq9ImUF1qDaHdzKd56b0jOWZu4jM9yZ6DGoqBde3DCRZuNjtMJ
NcxoNaSLV13gbC5OD4blxpP57IwVI2fRh0QvI4OxNALYNI05EtjItnTG5W2puoBDzYtBoamrMGAA
JxevldDdD+rnfLqvcwNmo8ahD7aWcerkmPIWfnZS5/mbJ7CDgEmx82yGfgStcI3hCA21tUybVsZJ
t/WTNs6/8QITpNl0qExpxwJP+i2ncbnxXS//pjkeT2IU0xsa3Fyug0WiX2rsQbbrpRX+t35yG7nr
2DlTGkO/sT7Z+cUlB/XMKV3VUTi/u3gYTrlGa/ZuTDZZxxZVtNig10ub24xcweV5iaEy16mfgSrA
8oIHbzHRlMURNDlqf1AGeWLXBf7k3OTTVOmTZRvDvjYto7sa3BF+RBrj2igd7Ch3b7tZttEGgWDv
k4/TDd6T1JNHrEfGJnBYOBcYvhGPKVo87QzJ3iztyOA7r22Kg2zjUt0MHNEWY0QjCFC7buDhfdvr
7A2nYyJ2sSPhx2OaMTCPIO6e0jakWxfSaz6PifbnlfYDGF8bzdSzH3apveEwLAhNdbC1I61IoEO7
MmjY3BdfP+jZQkvuwz0NOyTYNr86mpHFM4VjQmC3uGwakOFDtW+MVXt3fI4q3k4dffw6tgHCVw1O
C2/PPrj06xL/rHUIhY2Kr0MVxuPNdb+OxWi9EeLQPBemM/1j2Baut61HEb37LYqTtJBFtBmrKPkR
T17kruLOTdP7Sc0WgAyWrOTOIRL5HWQjfB9qRQucT0IGTwXdvkBqgqIt3+fQZUiMYQr75wj/E1KM
pGwpP6WcWIuLisSuTbs5OY4S+S/7lEjGjTBuM++KsQ2iOyEih5NrDBx9ZjxKkm560170e5mv2uDN
Yw604iMt5tex7nJ7b9sGwXsQ6dC+G/wF9meqltm9jzwEMDtbOQuFhm07g9LbCpNF06PwKRC4gYJV
k072Mp2lRtBQ2xo8wJPqMqd3mbmShci4KkPPurdtYNmY1WtLbMgQ0fqlhHKsdiWAwLJu2shhbwjL
/EfK94aeEu5U0f7YXb8trSq3OOcuQ5gykY3uN5W7LWag0B1xr0mwFfIr2mQBf6YWG8fBvGt4sJ/h
7FWYCB2CDZ+saa7iZKWtoADG0LN5ybNOhBThlmPVt53Ic7aoItavBtMb5NEg6q+LnoYXI+befQqn
mFFQte6rL44pe289lN0oVrKqbP8LkwU0ytEUNe/KSaaSD3AZG6DEjGLKWY+TnIOdGxCEgVdHLfVu
mtvp1vEM7Q8ytSU5jSBVNi1zCkLTk0Jcf/f0AnDcBXXHEFXcG265bcdg+TwnYXAuMSsZ6mUnU4xF
ppu6ibyoi+8GJ8mCLSquNL/3hKnix8mtFtdQPoVpiZKB8mpGQFlPweOMxHn4BDFuf20FDNGWDA+r
2CYdWhe26URx0IIvMJK36skNqWyZvJA2lw+HwUZlDc0zTeXJjZyL3wbP3UgDyKyMbVRYnBpRkWTf
IdYF8B6igT48+4awuOciIDByzZfI+YK8OvjatVn5kjOk3cdJU5bAsvSv9q7NQ5+vKUo6Z40QtruD
+qV7bWuvfED/fLFWT60zrhx7ll+NEkt5hv+kepoIWo43ym7LN3Arl1MMLhLtTy9rnBM2wPvgZwyL
lkvq45moLgJnkdpjcIceAaqt6FWLOoomrFjHeZqHnMsa7j+S/NdfwL9xfPRBkepd6iNVoupAaM8u
1tnNBuOnXd5HdpHY25SKFxEMEzoRRRbCLcdTTMWYHkeVLf1eiMq8ZbDXRK8u7jzQ99tDulJZ0vyc
5OS/JaLRbBOVna2zIcjPdTQGX2ysIG/KygxCxBi388ZWQSs3VV9jDzV2nb+Zsbfs21Qy632DlD0d
tk4ctsd87GSwitDKyTu3G9P+S2YYgLxiCStmekCmmo3yUxTOvWeh/tWhSyJ/VhUuXHgzBa+U1bVZ
+ZgSSHmKYnxpKP7RQ4bRPPGGVB9NF8/GnKx49NRbQ97JZo39uxMU6dLMG92W9vi1b13gwaKsp/gQ
eNrDMxpenHeQSRT0awsKKcH/OOMvcxBxP0ozuPegFV0Pxlp036spUPhtJEgocBM2muUn9dL0eYJs
63ex1pSju1ihn61W9FLjxvGTgpQ3+juaby+f+nWQRoyfaJu6cjZRYrBZVF5SPtehn2ikI6Vv1t2Q
NcT224NVo9eIqkd8m3xsoTOIGwr1KNgIq0memXDgWbeLU9oMqZ76aH5o/aSk9jU69DYhIH9MCeaz
V7EoEHcYY3evjNJq/XWvYPwiomoGGLpgeo3SPhlfl2kBjDaOn/ZIuy6f6Rjn3k/gGt5Dhv8yOoi+
b6i9Wda8pWlxnTXkoeRNegNTRTyUWRvVeBZZG+MF4IiWS6nUxC5O3TaE1URQn4rbOQ2xtjtl6r00
cdMwvzFwEOL4cdyCp8WW1TOQqO9fIH4rNDkFHgTw/zSKNsox4y3jYTJgUZ7kie48P/ldhKUIJKou
17Lux34bLJkYVn17cUlLS0Dpptg9vRW0pnMLNtK/Dbk9jKtpyOb7kqYv5QCMomlfDRfJJiy0eJwE
D+Vh6GAsjtBqgyYksK2+I55nSnwqZfXAA8wmUDq0rdAgqWt2dpjX8AyDZ2MwQtaIR6JezLm1el1s
4qKm47dCfsRWeib45ro9dgOgUFTopef0lOIx4bNM7lzwfLMcygZ1wkXaOVol7aMIKoF9F5HgGlgz
fPVV6L9XIqv5Z1Dt164Q4o42Nl3WNazT5ziiZF5741JjHeij/LHFxGavAlSLoLyAcyvk5OArHEpo
fjUw83d23ybeoaTHMsgrmdzdlEaTvZJuMbPe45AocKqlXt2ni+jOcWrN58SxGX0NRV02e78Mp19l
gyNllckO/pDptf0neAz9CQsSx1TgFrk82C0q/FsDc/m9zCNcC0vuDnKb+En+RKzqQMvfuP2D1ND0
FzkAx/DUNuWzN5nC2ZKShnIyXqbsJmJOG468SpDr4mupaP5tN6oqtuBUh/fswRbir0g6AVoC20r1
m4ceiQQcXD5t9i1FEYlgkS+ivLE9qxk3RsoQ40jMvIVHIejDz15TBeaGvWv4ReqA19zRaPXJvill
9ToxBU2i78rq9iXTXm3t0qoIHlLwSc7WVPBiuRFEdYMAGiFKgLHQFCAehB5taufd2ngiG+xOxeSN
27ICyfy8lDI+jxPE3h1Qp3jKRVCY2yz0QbU7V7vpw6haaW6jyr0Is/vQTrbFRPWOESlfvmMjhj+i
z6GwoQ2EeIYojr8GLbUT/0ckf7kKXJe3m9SMReQyULsdosODWcYgXFeFE50Il0r77TCF7eNoTbZ7
lLDF9pfIRO6L12Xtt8WzxwadUq+TlVdoWlYEC2GnEFCUuZWs+jxkDqFSkT8fjSjEcosbpg4e8VfP
z26VI4iYsgbb/aUw625arZKJ11hg88PtAZs2FVlgbTJtGgSU6ehGW4c579CFLNMDVMHwqXMq9xXo
JWNuUN9lBKu3fhCs4yQ2b0sQuIi8BzGLFaaP9JtZwu5rSCXHApw87CgT4tMfDhUSNGILjrNGHj0N
r6OV91B5PbviDubH9e5ae6IvxlPU3RWYX7HIhTHbEU18vgnnevJWcVAimR4AImrOhAWKsHc9gWuC
dEx/5wnq/MdwHMPwrHANofJTY/xkgRoOp8kfQ8IZXFqbCtTdQnCLoTMilsqqENWUmFS7tWhq4x48
N0GJltNTqM0MsReuGy9uX6pcDvjnemxCML8q2g6eK7xj09YayiZR5qs2Vtvuh7LAy5r0fbGxTer7
7N5R1aDOZ54g5Zb4qodFwEdXugZwzdzyYIP3XmxsptyCTMiW9TMt5XrIHPq43nOSw1iwWdzgh4/Q
t6e5NX6h2imJXYLsSh9yBDTdT9q4ihCNIiIcaAVGWijO9WR+0LgIPo9Oh3i26qglVq7jjM3z7IUe
er4FTSk/N5DFZ2rSPj2S7TX8yBMMSisESw37g1buV1lZ80MuZj7COq11vhuaXn+asql8VmmxAEmM
zfzWc1j/GJCp+BejVH+uktTSGzK6Zwd1v0DVq4JJPstoRkMoTeC+Fom+bAWziso1pruq4H1Q6qED
RFu5SpuOJJ3OQxa2CfmdajWzF32WZE2guDJp/LmLkjx9dtFzwf+zrxbPjTMln/IymGa0il1/Bh02
mk9xwUzTxyIYDhBCAPEy7kq5EzZ23ZUGgPypZurMTesu2UM3Rzh0cZy1KF6wxr0UZNBFaHQdolsY
NTpjspnT4q1bdIDhcrSQq3I0fhMsb7NBRFq9KfB30qfwIg4bzBzkGFSjUGso6vGVhLjZw4uYZaey
ikKG7wXCEvuOEvMebUTyihoJRb3US0a8KtEdr1i8BrMjojhu9hGqpxiheJs33xbOcWowkbvP9JlB
si7dCm2/SFvziPZkSm/QLcX8a3+cqqNPuEx9txRlf2gWY/hKoJRSvl3PRwgNMfBKcj+vQLXd8JAv
tfdmHESnK8XsY0J0zQjUbYUYehAU+aimgIbbF48m/TtOj7Lbl5Gxf5Hb0TjbidlPTAWCo2dq5hBf
3kbvpCjsCTVbehg+sUjMIlpD8Dbaqd21yvVMfDo3YD0os9SfAcigfuJorF7ZdKuHiZpArMFpA6ql
Nu3NSnlJ+p0doLdXmMKm8G4mtQLC2MnCG/BiVx6Qwpb5k0cqwMBt1qCBpu8CysQwH++VhzqLLU+T
Ipo2lFSrNC/YcIZCtv6ngVy25Bu2lTjZV/6Q3SGfckPwRZKN+GjRZmgAy+kAuNI0hzbpiVWQGSLK
te9kzNSaPaGc9aLViDdAVuGPi8LqfoBFEPulDUZJwd7M5vaCJX9LCazIkSgo91MunRDsfBqT4FTb
Y9s8wVbhMSuDS7SBlea2eSjcqsu3varkly6LZ0KHqc5OEcwTtTzCpy/anjG1DE61QJpb6Vwx4nim
RQ6HfIABqOOiAjm6aDdA4fkQWAoNFkcxGOp91cz2Q9Uu8Ynknuyut3182Cs2OJM/l9j2wgdfjZVN
ldZlOL/XwhOWLR4IYaGN2NVZI6MAaW8v2/elZB6f2YDeIpddlYGnxmnHvNfB6h+R49uNfQ7mHn/V
3k6ctMTTgx+wjJ/CmYSF5jZwUQbTKdJvufHWx1EvFQYV3OHpkWl+gcXcZmkXFnWqSZpvvvYXQQeI
6mmTp4PGmF75KtqlEeNzqk1tHIdY0iyg+iYBahDVL93GDcpMWOtxvLfq0Auf0agvwdapx5HKS6TE
KLh1p6JV79rzT5fslvpmiSg4oBg8Xb2MaVTqm4SdUG56pk+8hYQ3iXMLn39xa7PJBz+soRzjs6Pm
EOYmcPKQhMopLfpjbpVq2VfuyPznS54IwMsYl/G3ZfZNeZz1mLiHDswzvg9Hwj9vSP1jz3TaJSk3
o8jU9NyxphlEXCnfx5tBIsLnpney5bYNchnd4zDCb+XQoOLighNFDGGz+jtnhSAPW9aqYnVJ6lYs
JFuQD2M9AZ5g3ZlyCNwbi4jNaSXIgGH1LGQUkGNUIM6Ju3Dmj4VKH1Z03uMF6GuYhzmWFZK40LbP
hPjmKOv7yV6wEofQBOgusk9yMP43BxMN54UewydbLxUDjR0gzxmCEbNQUWZUNpw7FY14GMlVrqL5
7EXSG04QVJxhrEjvU+sGjOCMWeMPgzUMBB7wusMbS5rw+5Q08XvOA1i2CcJwAdAAsrPtjd9+L5OR
8nH0UoBQVcIiRe7In5lGy4hzznOWr3qJrejg5NoyB0i86fNQqXFX+b7T7rs2moaHajJErwSoCp6H
EKAP8QRO4MMUaVynpP+MfCsqJ/104At8WGpO2NtEIQBCPMnuQGBQFm2hu81hKZeu2dZdUz/N8z/n
nWtPnxoXKm5jnAQuEwNN5a8TrqvWyRjaE0i5zPGaNL03HaI6T14JHUnpGvoyvMPOSuLJ6BX1tvBs
qVboLdCqphIx+goAt68PbO+aPcsbSP9ZkuQRsMs2K9p24LpW0IFdgCvb3bY4MZ8h8iGo3aawTnOS
ANyauMS6Hg1h/2sc/Y72lAWktxmqClp18OIakBBf2kOMRTQi+KG2++MEhnIbLB3S6YkZ7QxQJcPH
ue1dHSC2jlsUFAKCtmFBlVO2TVzdcmtx1C13jgIMxZxuomE9tmDTpIvYCw1JS/zwuTDulO6DNkgu
Nq2mEXfOgLsAAsECt9NmGqaNKOm41vS/AgXFnKHIUnWLoSQeCFqAl8tWceu49cbJ4/EnAnp6vwjZ
KSGZieq9fd2qGCMJ5/W+ZgrIsiUdTD4lDZkJG5I7hkcxBhDdfRTROKHS4zsrUL196qLGgzIO23aj
PBBnBHTCPBIAk4JnYVwwd4qgsc9zPU7RQ83U2ddAzGaTO04/fJ1diG/Q9DnMqHth7VnfsLXYZQkE
ReVohnAFuSOqNTGhBLzYGVDkFuUJSleXiAFkF7RmNo5NI1/1pe3ZRJKcYH6xr8tj6C3RJyMUrmfo
W/mstJg3WMuHUzOYYrcgd41R0/vdD0z8KHjwh4DCk9NHs7EA/ootXbw4ETcTXvzKsKUrEMgcxzoW
bntr4XIiugM1MkpClBOYS/UC3e6UpnjNy7GIboOisCaU3oXYlJlPXEBoB/x9qCUpZ6Mcl/uGpv17
jdkAq7o1Zk/JYqSDlQ5zzAodcu/CVqIw3mU2PD/fWdje1sKOHCafhKZ60l4MjlKJqv1V2YN+r4GG
+QWmCmjSQQzm90GWRm2DsJlOJdDWuEqryA1/+sKCSHJh6PexnYeMb5rt7pkQCV/jHA9KuqJOVyV6
gca9mTwDk9JWMomPtd8GyyaEiNLboHeYqxOgvb+1L0FD27lOhhMb65BvoZvQotlsB9b+MrnNfdBl
P4+3+AGwTYwkkNjHJsUhFtJUowYUbfvuKxVOd/hGQv8Mfh16uGMxdqgpJFBqsAqWHF7DxMoOftlj
BUs9lXzDN5ChC27DsTsl8eS3924/XdRpg53ee3goklPel6V3L4ZogjbB0JLmO9QMAR/umGMMtPEA
f0/BgL+FOC/OqIfQfFNQDIqYoBDHI3/v1PcKg4N1pGsZHNzBXV1sG7iomkQIjDSAEilKtVVELWWt
Q2aM5TtT0DixslK4wXVqXMvZ+EUURDfsciR5Ste6SIkI1yONZljG/owsnyBzPnwdEGkSL+j+urVM
vd49xS2cQbLCT5yOHGoJDg2zttmsyycwoAWHJqPH5G7swrg+hDLHngjl1ru7hWxO73Yeod4uSLDD
x8vxu6E1XZJ1Wtjdj7Fv3HPpkWtdrMMelOd+ZtAgUVSVLyK2zHjumlukNqX3xSZQAipYWtb4CESV
mM9oJhMM1QotgbfJEL2giXEgCcEGyVWpPqdq8L8XbDRoQFw4CrUMHqzP6BP+iLBNFZvRIEZHEw79
uit13kXHYvQHtSerx7T7cKRg4UBEyRGuRWZyjeLZD0nUnEzW39RViSc5GYx7P02xiENQ6sR235fK
M3dOBbr/RSHrss8dAkSxNsvcBU+Z7proLsQqCXqhLYuc9IXL7Btst9YX22uHmnm+/GnPhQLvP4SN
gdLHA+MgwsMknnvlxoni5rGzuso59mALARFMjvOcOWlMFLxwKK6bfETfY10MkRVkhLih5o2z4xSz
Yg8Jb+WpMzZdZmg6ogZKFSRvNJhTuyc2sz8PjmrabTr6/YBYubPiI87iWKz1UM94urAi2NZtAHhP
aFcUJtFjlGvne6atuDnqoNEB+vSQLgSDr//GltKRL9RB2ZHmFAdDDtig3AAKrUUY03ypFw5AjYuu
TPKbJMlE9xYI6m2wAXzw2zqdG/dBkk6XHOoMPQLBaKRHrSRAHgOCiyzOXwlqGeOLUleKp7ppdX1i
BjAjJozrte25DRtEbwuvTBxxC8XU7I4l3ebF67UPUd23gB7DSOLbpmwTrzwDm0/Tjesj/rEG18cP
oLw6wszWDx6V4iTHe0Knlx9eMMgUcW6Xvf89tNO+RH9ep3YGAi2JFA7Hr3MVrpoPpR2gf+ruUQ/3
6bNTlNsSJR4XROIkVosVv8RLsetr+xgcuvWaN/VB+rL9p3TSwEFkJBgOwpSQq5/Q+JXSU8hPYKrd
TNx1vCVIZIM65L48MrBiHe8+nC5wCWf97a5dR14ivV0si1eBqBa3NRQq7u/Hopm3g2ECikGIBSs8
Ml4QNwHSipBdLZ+afmf56muFce0ohsQ5xRgVog8ibn8bH2E7IZpS5t0rQYTqdZK57EnTSeq6v4f+
2A7zISt/hvEXYro+eNm/Rw1frkPYOw+b7J/g6kkvo907OJT6++Bx6l7q9Twd1b20tt1a2S9pdW82
brwviWNY10xzPJUfjSL5w5v+z/WvMnMBQBKHjAUcqN/oqHXHRFO5xdQ3/5D34w6B+QHmJLF3SfjB
A7b/eOeAmCHTsR3u/frOVcooPtH1zF/R66V/WEjNoNmJxZ4EgpCDUmp8Bb9oO4Gdt/oiPO6Os/vL
Ga2drvMPPvnfnwMAnBCX132ZNP3PJPh/JU+bDpvnQHLZPezOKW52UGj3WfP097f9x4vYDG/g+1a+
ff1RwdG6U4GN4d72ykcUfbdu/5R5z/+Li9CqQgNQmTnXo8fzKnY734uGe8JsP4e+/RPv+mOQuB+E
ZF/fC8uCEgRToArBFWVwtV59K2xFIDVZSumrsZ8c9SloPrjE9RfCJWyBxIQ0YUnNaF/NXLP1EDJZ
3MlOqFF1tzWYSv2DKQ5oLP7+yK4X+/WFrj5FSmjZBVRlp0w/dvlTHv1ywnfTn/5+lT88sf/cztVS
S5lZsBTGzk6teXfSH0F4Wj4a0vXRE7sKfJZJXsBV8sQKb932J5fDa94iA/fNB/vGR/dy9fa1NUXJ
lLrZSaWfIvkQeT+8+oM5Dx+9lMtP+NeKJIpt8sKBxzVGZxk/8FJE9jS3/8PVcv3qr8a7JIOL1Upw
FZIE14VNWEbwxfMf///e/OW1/etWUtwCHjLQ7ORiQMmtn4QIYr/84PO6PPJ/H6D/904oLF1bOKyc
qztBH6AtLfzsdMkiW0Gc3YgOO+7f7+SPLyWAjJccij5at//eCY0cqmYGopwSfQpIlM2IHLXTH2bU
H1zot+PhcjuOZINxFUCK616tFjVUtkjmvDil3R3oRtreBT1xzqgIF/11lqB28FykZO4W5xSpLzkB
324ZrCeYmQQFZkgY2N9v/TpM/foHXa2tqVu82Yr4QcnibAtC0FLpQPXGG2NpjHUMU3n9+wX/9Kz/
/QSu1hgjMCK/BRQ6DeHe+VaRL1kG8JofPunr8XPXN3a10BbVAJo2cXHKSTEtUS7jt0MdROhbuCdU
L8SAmU87hQPi7/f3zxd5/cUGruLUc23E3tdfbB/ktsAdUpzCyjphn0RXdyZiDz8A8X3Wc/6k3ukU
h7vyxr8rCW0CBv9ozsifnnHgBZdpBhR7nn/1jDM3kf2Mgu+kN0m/TSxmqeDvl9VHt3o5QX67VWn7
Dj4DyWSfq2c820GE9LArTk33BOS7IjOtoEmzv0Yr9ejtiNVC0FesP3jA1zNblMPkJsoZX1Bg+Y5/
tSXkSLwMANN8dojzEPSxLdkQDGjOhid/fLHrW4DBDMCmV/vAeZ+a4nx5FwhgZkLC9AHUYyeH8oNf
9dsZdfWjrjbDLk3nieC3+dxjv5ynl5Q4hJCAsR70wq53f38Ev22Kl4tRW7vE64QOszP+u19pMkBl
GfEEVPwE8rMy5uf//AI+f/5lNBQxTNedEpAlEiOp5/MIi+e6BHVbX/9+hX/KnP98O9zDvy9xdQ/W
MMmA1nw+Uw+t/OAu8X5wzw9evh0J74YWPxIEMjThB+/p/3FdOjGlJAVYeLU2wHxJQKyG+ZxXD4P+
SijixrqY98KTFRCG9D71hE5+NN3ttwXJzfIYFRMCGXRCCfvfF9ZiaGng9JezRaR0V2KQYE2iXLn3
kg/W5J+uxGhsm26TERkMDvnvlYImiswYN+LsxQSwEywVZUfSwxFKfTDB+qMLXT/HsJpyLy7EuSdj
4IG0Xwu4kvxcFm5x7OYw2Pz9g/nj9ZQDPv9PMxNcndEz8xHoiCdxdtp8VXTPIfUTGflNefz7dX47
EB3/ghF4jgM8qhzn6lXJGG0SuheBDV6dOpnvu+YlbgzBSh70jHMeavH89ys6v+8dXFJR24BK0HRc
b2glDvfWG2dxVjXpqoVnvbeRH3wqF6iektSvW+m59U0LbXfjtYv9A7SvOXigoBsSY9uHMoPSWmxc
wqsozsrbqUPrToabvCFPZNV3+q3D94JBW3aHgXiKVQf1sbZG66EMZHYk2TP5itE8+WCl/elBunhh
iMXii3fk1ZeImKbGhuKIsz0+V1+znH1wvQybzjzoDz7FP6xpeluSIsFZ2A7t60Gs0DFW3eqQ5UV2
eK7tnfb9bbrcuMG01mTsTDh1xoV0p2Xe/v3d/f7qLtsIM80DNklFYfff5Va3ucPYjmk5K9/akYFA
Boi1G8qbBP1a6779/WL/DEP8757536tdPVLM/jYn37CczXeE6d3X5Yf9LG7CXbaLNt7ROQ4xOYir
8Ft5F7/0L/rG7P7+A/4Zd/PbD3Bov+lbpfT/GTD3r5LfswjwQYy6nMeb+Ak64ZZhkdaDfPI3y15/
fkjPJbNdw2N7yO5RZH1w8d+qDYe799xAhqHkL85lh/jXxXPCkVAIq+Uct0Q44bC6TXx58LLyi13C
/ZL2TEJc984sij3OsU3nLl/+N78gBGjlu3ZcQIL//oLJkajhSR85t63F4jKfwW2P0bQZM3nErv6G
WRotvh/kq5669u8X/9OXRsXD6G1pX7JZr/alPo2XrIX1P7tV+xLctGodVtVzufwK9P7/60r/fIX/
es4JrDv2Ff+fb7peeTjn4eNvyqU4WiM+p6D6/Pfr/b6zX2AjegKATsnxePVeKxfZU5jH4swd3vR+
tCMKmmQI/RQMH1zpjxsF8C+uXw5jDv+rSwE6J4snSvakU+PXGD++Z+0Lc+EyLG9WpFdNIbZNrT7a
n/54h/+67NV3Q8KgW+aGy1qq3Zlhn3YGA4u+L7LoJYocNOXbJG7vY21Iit6Q9dVb400a5lsNOm8+
Gj/+f0i7riXHkVz7RYqgN69MOtmSqlT2hVFtit57fv09rN27LaV4lXd7Zh6mIzpGIDKRABIJnDNn
5fQhRrRBhVKVAdGmUJY0CHmXA6WVO2Z9Ejp6N3yBbqh3hxgwAfd3dslmcQOSOZ0HkZFMW1IqZDK6
WaG3hPe3eAJMs4vGyaJ/ljHDfF/UdymT1upSFlXtmqqhKKUk5o693GLqC8wyBM/PrrTKntFUcegF
cUUiadhNZXXCo9Y2naSnNJl2ETCtCHCmI6tO0QwtA2TfUHVgdmW8iJEu7sEHWHQwNSc/5IFiuKom
M0cFEQgXeJjx+F+BJjsC2htJKXiW0vVoyhZqhuO/eTwBI7OKIKpoOieg+qlTyqllFKL9tEJSIsjA
NRabQxu3r5w8RSRNsoKgf/IHAJHXeSl94G1wH2rBJqlyAXPEoou+7IkR228vIPgeEREAxVKQCOtU
MobUExVwr+WODXIJo5eFiKC3VmJIWTiuGhIEGew3Iq57qFVe+9ui1cG3Fa/4Y24A13XTO3lvRQ/o
B45KG9B39y3o9pBeC6MusxUm+Vei6AtHrcL8RCHsUvUwgWINnduce1/UsmIgDlDwLiRygk45BBFQ
kGKBgZ4j5kJ6xY5M9SM4AI4LA/PPw18pJou6IHBInnWOUgwN0VPYoiKNk4H7KDAVA+CnotEAozj3
1bp1LFhBpLDw5DpevOiMD9BCyaSMEDS1NVBbhHJyGrBbOX4u+owsfVGUwsEIdcCmKMKcfF7EqBU/
pkWLC9Cxwvv3F0bGQuKHffZTCZWf95W69WFQar4OoNVP0DmN3irAUsu6D0kZGjLQskGSboN2ihRI
WnnCeBrg5wTu2olBmA6sZl3ReFxEKNccJ1Jcg7ZEQNNEAUhgdN2pzyCXciX13KgfKZoIwvAFU5AA
XHVjzHmKAYOe/fZg49lcwS0E7lrDEyFlK1mACcKyB1GINqKVHSlOitf2VPkLQ8EtTpWQyvDo3aSk
AOKMx9N0LxyR1HPojJHQTyhkRHi8v3VLJ/pSDBXtpQoD+aBuFo55Aie4WYUnoLqiF+y+FP42L8Wa
zSkMNILd02+8RT0VKw+QdMdI/D2iN3IVnxsAqmapGye/0bBkSCnY1dHjfboveOkMXMqlVnEsUH8X
1VE4+njAlVJpq/YuXzT2fSm8sGCTl2KoVRSVQuynlBeOWQ5kA80TzRxcZFZdofo/d4WC0aPp1rgF
VQeAeYcbAFCm+1iNw90IiALG18zCqAMCynpdkhB7EBZoCnGpyTD23/vqcUTnDmoNuPkCZcfwK1W0
AEHcWveVn88bJU5XcTfXEX6ws7Q4D88oSiwBBLCLPkSgiqNWRvzhJBSw2AaTPX67DcqacQZvheoc
Bu5lSVNQ3sM1Ax914dswStNhjC1Wj2HJu6vMmJ4S8diP/C6OHjVloysMeQs7DMQKSUcqKOIii7h+
LVD0ogE9lb1+FPjWKoEAUoenMl4DyB2QdJVRdmg7aZ8lkScqZn7hPBirvHCvRZOyhpHM2fMhL51N
8EJjHSM0WiSNwSltP2X9ASOrhhQ5PFri4oG0aO8ZgMKIJQfLwSo9oX9xGvcqpqYACFUCPKxVUhBT
/tLlklFzWloZVcOtRBdBJIo7L2X7OSan0crDe8cYIzdopeJq5I8bNKZ3aIwPwKyKwhCGjd8UO2TR
Nd90q8yBAKDg/HzTRj5Fk7V3k9ig89b3T30rvBTVuohJ09ooMAIFf6+2g6UDoLVaAYRKn5w83cvh
kV+5flgzjtxCUEIDB5J4XM6QsiATvd4dTN9gSIqP/RNmJk1RfuEmVFWqp/yngN6NPRp4udwnwNox
++Jd9Rnh97aKdC2cCvRFJjcdsDP8U5xpdjkC5hygC7r0AdB3UqDrj/dYrL+ztV+feSw2wPZFxCcO
iOPUaQhBZoJxMtE/AcIJg4chutoAJ6m7AE1hvdMsnPQ5ucCxQ2ehpNLvNODvmkZ1VP2Tsge4pBSu
s+Gg9rqRKLGVl+8rjXHQWPIo1aQIXCqgavNPRTs/RgFdJtu1IOrDNL8JKNH7vvO2rCmi8QS9RijW
4L6NLPfabtDLJyjAQYlO03jw3URaj/5eir46bGAcnVsJr+zAxS/sUfEPSY8SMuGHn5EJbKYVEVaO
vtrWAEX2gKNaFitS9g4mBQMgmidRyLpo3Oz59aeK1H0GlIrA54/b6JS/BO/YcO1Y/i6fB6tdJxt0
oz17aFVnLM9NpkWJpLx8D/JYsBf20anu30VQere/7y//TaSkfp/yqQCXU2vFw+9LHUBHtJJgULgM
P7v2/b+XowkKqrwK4qNIp6xaVzXZOI3Rqelfpao+aAVcUqqMp9DvV4x9usnFoZMm4bwgcURc5qht
ykq5b1axB53UNHO4IU8AQVriDjwVuVuPbbfG3Ccjy7q9q4loB0K2AXcAb4wS/bUZcyMupgCQm/Yt
AZeJ1TuwzjVmH0Jm29rN8YQkFFfF+UKNAg2dFqcyBhXDzuf2qFibw3p1CIlmc27IiGq3lnEthgpq
o64GabQC23W7GczYRfOqwLrf3hr3LELHowa6Kub86XrN9FBNuZUUcvtmjeq0ieElozZ/+keyAeTU
7td/a4FXwuiXIdQrwZs3YdliNzB1Iuz49X0Bt2Z3LYA6qsmcH43c9770VkC0HdoHGHsi3HqgaxnU
cS05HRBJfcDt1SfMhaQYasH8zeOww/K9eg8h8aBZb4ZHFL0P/U/95Bn9GjMotrprGYfsJuJ+W+F/
9k4Tr/euAfVvmfYRt68tHe8KOtE3oaky9L29NFFSZgu6SPl6TNfUABqFhZi9BdQ6WzOln4ZgoJbF
0Gf5VP3Rhwp6AD5L2y6CPpg/20bmiqgnwV2ZLDGLfuLC5jXqWAHCGNPGGXawttDNY6IgCD+RfXYO
yxx51g5RHgm4GMAS7iDJO+lua82HGPMlp/i52OoHYS2S0hZewf2lmyIjaLFOApWNgcAeOGoCJAsk
IMVWtHz2OrK0o3zHVHZxiXkubj/Zup0OrvgD6TfJtpLBE8CVEuWgHwHYqremz9Rv2SxR0URChmZW
ZC3XZllmkRTKQTKbZWt5m8QU1qWJPhIb3E8Mr3J7uZiPwIUsyq0IggciQhA27OdNHK3YVV3PzNzA
Fa3cTKz7PmzRv1wIo/xLJmviNA9O7dePLitCzv/vVcZMKUJ5jApFq1JEK8C+gyWGVgq7783BIriX
m+HrfT2Wj5miqOgeQREAL2HXOwQ8nHS1ykoOPeSxC8QWq9jGx2LvkYjhN5iSKBclrYBIH4iQNB+w
2vBM4H9tso1HWKeKKYlyUTzAjrly1qm3unVthBbyQVPaVU7OaHBd9IUXi0f5qALcNIk/FrOPGkyJ
zOFS3TT/fOloD5W1Y67JUAjoiOthHZmNwX8RAHo9/kNroBwS8EB0PhKhUGUDx8GoDf0QE56AXYph
DayVo7xSC9L7zIuhUYuomGBoBDkgaU4cQ6FF5/dng+iHFa9YtaKiQ5/BnIOvsMYjPmF5ngUvjq5A
JOw8nBzesqndQas+nkcx4AwhAYkgZNylf3FMr2RQGzNFEgjItG+TBs6QaTSGka9Xa1bUXVivKzHU
thQ6CLAwaDJvC5h7CYfgB04Kxt7fPr+h0e5iwRQqKvjAQAinEAzepYHxfdLswDNqRvDVIeDHMUyS
EI0lUrz1qVciqeAAki4JcFNQTHxQTrNfXZEMSPJGa3Lm5ovlF5biHp6DddxuUPNA1xi1jjywAaO8
U+e4N6yL92I74BSpn6EJ1j6GarfVvnk1/8iiu617cI+qRfMtKz10QG5+7OGNapQjwCW2E568B57k
vwQj2XBb75HpbGe3TUWrK/HUyoKir8Js5Lf42a0nJtpHv09zaYObgQS45zGc1PyLNxLR7IhOTawv
WoPx9xe5rsArfAKIPixuaGC+fFtYkjEQUL4TYBwzPPyireK2ir5QFBBlSaYCfVOj/N7UMb9PUwxZ
B3jWV04yrmBvU3+S/U2dngR0KIlnUOQaPUa+1ZXC0nfhgjlfmP/zCbNtX+jLB2UYA2uWRzgTSGLq
h+wHBqz7d8/FuyrRDqudR/IfHMeQ+z1CSK/zpVwqYE+DvAIkBuTW1uoByOKVGZoamXb9AXF1J7yE
JAWENsjrTO+h+QQmlVmzHvAWwgQeznQF9148hd5UQ4D9grVHryfu1jK4fc3gHD6Gj7OXBeOSne7A
3QbmseAxO1RGbLIc1eLRuhBPh49VnaDgBurRfbCTHxpzX+2kTbMLXdvmDw7IeT/B6vY1wfQyh2Hj
S6dK1hUJI54YbsB/qT2X+1zgxhp7fmot2a33AWK+585uRDCELfue8F2Tu9ntC4mUy+KUbvTFsOH3
wNYDT7HVE/Wpd+aUJnNrMlq4WKJgA9Sq7bDunfki67kT0QHo/hPMiolR2uz7kbCQCqPV5T/LIFOR
IlqFGC6esAy6Kz9oJ7zun9rNZIMFBskWaOqzH/VPUNE7BQGvBS70JS4WjJ1YyPSvPoHyb70XRsBG
wycMZmKCm8DM995RWE8kcrM9iKnJ6sxKKJauMlcyKaeD61qtrMCPjW0oCiN2xe+LNmbmTbSr9E+6
y9BxXsY7e093GqiVKPeiVvH7D3EbIC8fYGQF0U2mINZ+Ui6lAVd8mnBQTMRxyg81WRFgwhKAo/Qm
uLTXDL0Yp0imLgIVwFi8adart+Z7vYckI910UC89evAX/l9dQq92jroR4J6lVmk07xwOy3wNHXY1
UR8zdzTRm87KopmGQqWeMz+MtPJgnMGuM9MDCI2+d683gUW0KVgBgbWclFMamhk1XoWLaBGIujXG
1MDGZjYmsKosYe25HpzA6iQjxS6ICuMBRzhqXcxdXQwKF06B8lSaDxiDSsGugpH3uy4ElCnSPczO
SjIBfU3q4+wHdHPFLOaJc6y9c1Lo1FUBcyG4n7C/2snblAe4QgtMmwf/tTHRJo1Vf0CZ7wEtb64O
Xlmj2yQvSmVOBFz1naFuWjM5JAcQuP5lDfDS9hTKU4EmXdPlDsaQWy+1VaPGeXTkE2ewwuJidouu
YZ1XMO+BtJoyckzZx1Eb9/xe2U8/1W+PAbZiCxwhLrOQu5TsXcqiLLxatb1SA/3kuwzIPw1273Rr
sOnC/2euf2wM1UkOc1iMcKABGWPcdyGzSd/u9x9VKZMHdngLpgOIbzfAwSQoHCPoRayGVpaSlEVH
iuiFgHqHnyLI3En2EJ5mtwgag4e/ugldLCgdUuHreeDNQxZe3VFX7c6e2c3RE9snGNLfXfbQZomR
BbTIormMsspETFBgGvl/ndZop+0BGw9/gc1bdzgPmh1Y97dsMWtDyqgAj0ECpqVC7Vnaq36agdhx
D/LEr8EUXsRmfS5N3il3q9EC3JJb7HM72Oe4aK4cmZWzLm0mvBOgIVQBwHz0ArcjYJBS8KntdZwM
DRaKvlcCrCwTWTrrdrIUuC9lUYtbthqXNMCe2o8Obux7nQyPjZFt/h/3oPmc0QfhUhKVkgAUcKil
CFqpDwCL/+zOqhshoGq75qv6zA6lLeERwCPj4/3NvG3bmIfyLlaTuvzAzwA0t4OGIAc95YcOOam8
9czqS934RPzNGQ2QRhgyF3cQfXRzVxRoPWkn73keH1dyKyDOrYzuId/4FnbRwZw0t/0bB6NfyKJ2
kAeETFhODazFnR9Dw9/1Gg3tjCR2KWJeCqE2r5Plio8BSPh95mfXibTekZHg3V84lhhqr+Sq7mdG
mHndYtTeuw3Q4A10cTMO+GL8uVRnzlMuLsTVWAh4sO4EPOx2D/VJ3PpWjkpV50ivIWNenqUSlUE2
Qi+oE0i8v9+QQa1dm+BLhrWzdoipExVTQ8Q4Dc/xAmLqnO/71uyWB+IZ/L58vb9NS/VxzFj9sW8q
psbgysx5H0pVJoZtDqEV4HkhcJG8/UODoDxxnk1AWpqNG3D9u7kmNft9KMVyg/Mu3DinC4Wo+Jnn
fK3MjJKI0nNMi13pczzMl1SAKZpA1jen3NF//bNVVKm7qdh5fFMHEDo/uXIozKRk2gDBj3gMf/Q9
BkapB6gWTkSpWgMtAN0zraZAQE6kUcAzYX+IXTQz7ETzZ4MugN7EbPjnMw6aVT49+ebpxFrahQTo
Sja1hTWANVMMRgj77VtxFKx4OxnA5CYdgWCZAL3WSu3EYa3t7CnuaUxtaKOWYiEM0Hja4dkXeLko
3oMGZ5ceh4OCJFM8MzZzocZ2qSZd6akBbCfICdRUjT1v+tvCflgfreJQH5/dX4w1XfApV7Iolx9N
6H+WIijXWuCMxYUt3kVG68qMw7eUB13Joby+Pgwh8Hih0xvAw985skJbwLRe/0ajr/H+LthA2wS5
H8yV1aomLewe/93ko6jo9KfbPOswbgR9KLGYUntIy+o5TmKHsWELMVrg0b0kYVoB027S/A0XMSBE
3w8vjvV85P/17BLvi21zmF/pmc0Vy/r8kUUFASB8i4BZnmWR7xJsYAD6es7s5tIT3mRNfcW8ZC0Z
JHpV50ZpHf1+HKVfG45V2/KVsI+UGiOQ1op7V9MvRWWCTiwJEji0xqJrUpxh1a4Xsk3bOOUjSdhL
ToebPF4xUVxbP6I71hJs1BpNDiGcsXlLTuVSJqWcHEtggEkgk3/wTulj+5KtOUs0zyBMIpWVvSSH
9NwcRKt37wte2shLudRG4iqSr8A0JOyBMgrCBruWf98XsJSuYi7oz2pSYRyMMb4qxZCwAhbjjIes
ml6x5TxQs+RW1h3qzqmKH222Whfyq1aaFSiAWf3nS/7l8huo8A4ATT5rMGGw54i3ibc/Ysu3uP0c
nwDeCTfam3jGAO0muk1YJ3+pl+ZKfypcdEILUrlOFPYgjLXiQ7cWdzxGmjujMxIDGMKjqdiiVRG4
uzNj6VlGRcUMiS8EDBHMkerH/geAaY3zo+Mc8TAwOE+9wXqFWnodudT02/teOKA0hyGBWwZXL6I4
k/mjNB4+EnMNTBQERwWRuZrv09ve+PVPF/n70y5EBw2QqfkRiwwyJ7zTroxp/XB2jnMV5BP8SSje
nlhlA4ZNfRfqL0RKlaAOeD6d3W0PkZENYFFU21k3iFtAJ+CQAm1jxgDAqJFIIx2q1SoET5Q82w+Y
JKJdZz/YD6Hx+3dlVRaomj598sWwmzkM0rnGpUgqTIoNcNBDH6uJt1q0V+SbEmWeZlM9Km5BmC9a
iy7oQkHK3YIQrWmDEgoGASrS9v7sfx8N4Y37KW9WZmHe144lbv77i30TpJUapiHEyXFuTNxByiOG
hO9ofm/9KKeqdxFYJ7x/W6NEJCu0coL9mk9A4lbkCzxEDJmLRx1TrDro1iQMF1AeboUSC3ADFGGf
vfngJezM4hVtt6VogUL4/vrR0xqYjpLxD8A3ERsXIB/lutVyHVQH5y0HVi+jPQR2Zwg2cPyt6jQ4
DGMUqf26EUcZY8MB5EkpIa4n4IQYjL2SGOCgriyR8C/czhLeD5h1P1YG2anEeg7tr95I7dhEGxVD
cWqNb76EMtQ8xzHsx1V/3iOGfWi/45MOrk/jUS225Pmr+Rx3BKRHrOVmSaXsFTxbTZcWkGr6j3Zq
1C5cHBEs4JB0X4YYkZnpwAn2rJgpzNpcGPGNtpQRg2oEDNwa1n18FgOjWa0VzDcaMaDiOkPh3vLj
AK/w3rw0X+XoYwzcCG39PEmv0UFJSEaq6Mf95af87c33UHlEEIEzt66xDqkhZobD2RqcUUEYN5Hv
LPme2tRBqjELXHcVxKAlBjx0a26jtoZ/eImMz84ynkAmAKZMw38UyLAGGDhRP0In3QtvB8523vVP
9I86nkFI98XZvXl452yRnFj3GLpc8e+1AOIBMEoAJaRQlggS9TjOOH84x0aH954AQMMdKdc+Udf3
F50pibK+0AMJUwFy9/Nkm8M5MhMjPjYkthnLThd7bjSirE2VQPfjYWT33FbGR7cu0Ixbh8YmNl1m
rkBViG9EUYaEK1JbyAlUQl3p0B7a/XTQnQJ9Og7r7NL3zRtRlDFVCqjwogpaFeZKtgC6bnQ+qNrR
2aca2dfTELgZLqKbFMTomILUjFJZY/So2viRrbIg3ej07N8fM4MqCCIGwmhsGT0DXiwwi/tzsdtr
E+6+9SMfGPH+CDiQ3P7SXIKZ23W0rfa9y4hO/0fM+CN7dnIXQVeZAA8glViIoTK1z6HdVuBKJZht
BIn1OT+BgDqwJaH7K7EADwRM4QzuSQMHozNJ7NCG1J9jNGJh3q55in6lvuiAyRZDlQa3k4OfANGX
AJncn+6fnEW3fSGa0lgrsrCSxjls6YcVGD8j5PqmLm/HAqwYDD2XZQHqQcWs+9xdd726mKcQpKHD
zjY2ekFMIMeX69T89TcK/RFC1Wgk3WuGsYJCwsZz9G1ivPMvKUORZXeDUcX/1YQK9nGb58o0e1+h
PyO2DbhzP0ij06Sbcdyp+bPGymbmw37j7i8EUp500qtABDd8fwZU9i9xwxPRur9sTJWk681pgK5Q
JQ0kyIZZPs6tqrj2WYMT2wxBs4u8pwrlQr1CrKVEhCDNAcJqaIFaq83Iu2BsotZsX3tDs1h3ILoX
8F8+RQGirQjSHh2DWNfKpehpjTMMUCI5A+e2B4o1I3iPrWPymRXbFDMGT/eVnB3mrY5/5FHbNQZc
7HUB5DXyL0Xtn4uPbCLds96UDEHLHutCM2rbAkBJxcCOHc5vP8A0lJOjZL4nbu/W7nD8ZzpR+6Zn
YRRokY4ET34NgbD36LHvWIsx70IbOuZxUi41c8LAfcXPAR5EDc5s0TO3YjiJ5Th+IYiKeGlUCWhp
wrKFX29wsva6zFHhEIztX3kKwMCowAaH4amURiN4Wb3My+fQGmP490Elr+k5Mtz7e7McNC/EUPp0
og+qUw1iWhlMSURO7JWRO8r5Nf7VWOkbYP+U3Q7kZZ2z2nyBErzceof7n7CY9158ARVIuqkS/ErG
F0S4/pDBqG3e0XDrZy0oVT7+11G+kDN/x0WIBvto0YCHZF5QdJPa3hHzcuv35ATID4bBMzSiwxWv
xZHo1ZCUW/4hII+eG68rg3VdY0mh4tWUJ1HUVpAiPgVnBa8KpcnZ09fX/d1Z9oB/lo32gFzgRSCR
ghjvt/gAvi0HhBcWOD/Q9pVYxX7DwlZbdkwXAikXmKcgNlNSCOxs1XjI943rO+LmMBr6estqLGOt
IeUEuZgDz4YPWbobfwYwPtnaSW8c44rLkkI5QDnUZHAhwsJRI24N3QDG5JO614z/Enfh28LRNzGj
uszPJHQXTI/HSVEa4/HccJ1oxaArArxpmDtdAUQEhlkspWQYHxPQH4/3yRuQ1wzcOwkH0razavjb
7lg86AVaLSX0ZvEWiJ08Q7EDY6t5JPj4qwvOhWwaa0DFxDTIpSHbBuj6gxccOwtQbrqpWV5uMfSc
LYAOyJeyqFMmK2NY6wVktTk41T8ScFaF5ghUA0tDDyJ3VGqSxOvaBJIHJzn/UDiVfTSemiV6ncCR
fHn7ramQ3gHrE5nzq8YBfMmJIW+OKfeUpY7eyEUgCEshD10CvvUWWivMA8mnbJt4qEe9oxCbo6OJ
EYLoB5R/mS3ojICHDXQC3KGuHXOpeWEbJXMIetzb4YT3qEcFPf5EMJ+evlj9CYvpKgZJ/iONiqsh
cCT5uoG0xARBc0xqx0dBYzONrKawebFuFvNCEBVZq9yPYkXJhrMpTmZlCYZguO4XemMOrGs43RN8
s4JUCC1AQ8aH4Ds/v2U71YgP0qeYmhoa/FgGwtJp9nQXMTRWwgBeBoK2dkC6V3UbrpsPF01goJsj
941xyWle7BM945T5Pj8WwMM++y8+xhJ3K9NkrhtLBnW4xzpIwqSHjJeevG3jw4dozu3Uz7KVFgZ5
QjHs5b5S4vyLd4yCxmmafE1J2g7uZPtQk9j6gTek9d7+EAPrDLa60Wp3hNuiq8Mlw564GUpr61/M
Zrf5QN37COqYe0Eaix4/7+K+sGOf+OBTMojr+vYvsJQy9nExY77cSCrGVmUlVu0ElUfyphrJg2Iq
xty7i3ZxRorH2k7Kkche0nAlJt9RNTTDg2T6a834xere+wZGvFm9GatOExFi0YxwfQa0vkgAWsXj
XEufzUMiWO1790MxhB0uoI/oDLdc86l+eCL9FsUnezR6YEyw+kmWfebFR1DOpRkqPlcDfMTLPKIU
HHnbbj9Lo1s/vqLY5jN71RYP/oU8ysPEeVfVagR5hfny1pklKX8eCDmx9FrMKoDnCYY7Ha2Y9Nqm
41iLRSpjbZFYWP06MDBVcP8ILi/dhQxq6dDIHgJ3cpaRfqaq1bm6pZg7/nnTGtt9jpoM4zawWHFX
LgRSa6c3ejVwwCo6cx8fqiFsYt/2jcfHRwDvEX+TOg/rM3CkfLPYlE9f7in/cXIDizwTa/jqLJ88
u+TpBN/HMuRZzxs7vvgsypcnsVYqSSkhaCjOsB3XjGWec5M7P/8dhy9CRRLkoHku8PNCZfiO9LTZ
uKfTibGZiyf+jw7fvudCSNqpANjUIMQE3otkYqiIwCrvazL7J1oRUOHMaOUKgD1pEC6u4sUWRTuY
fvAoxrxZxALDRS6lXSoPOiOgfQGimLZ6P48BBDmkIwikI7toeyKXPfEVN6tYEY8e+fvOFFRJ0mZM
RozS0p3qnVC2tYJHvjP6JRQHpJuNkf5+BNmurVvS0XGI9cS9flUf8U9SOZH11aObYeqsX4x9E5aM
7/I7qMjbNkHXlt0wnt/M/Qw78BBv8MAmGfiUFUcMh1TGE1hg8O9Xsu+NobO2jG3lb1cdCHWAhZbB
ZIJsUKKiYB8pQSd5TX8GuXKyEzbgE7KAx1lsw11j6UivG0dwx7/Ia67FzuZ2YbKeUoFZV4ZYALNh
A7T1TjMSixUK6QZSbDTE4GQAUgxFelmjnA7f15Xogd74rDgy2rk2PmjujexpMmdOXUP/ER3LGPgV
xS7TTTyhN5/+z8w3KsBGlvvuJRpY2fCtO7j+HsrbrJqpAbZxhKtMjIklE0wE+ppv5f6r4GYKz5pX
h9yoQLdxBsG9duB6UQVWOIAbQ8OTcvTA9RJ4klm32FsznL9qxrPH0QYYMnXBStVI8AAkhlq8kRsr
cHtvKs4QD8JDbR6+MvLc7Z+iff5636HcBrlroZThoem3UzyVxxuAUz7XtvfwNE/O3Zdx6xgB8Qaq
F6CfSvOhn+ulF1YGJPR+pZTqbGXAxUG3t+z4BCUUxjleSO6u5VDnOEmbsC4LyGlJY4cvk1298od0
XRgNYRWGvpGTrx3xtSxqs/h4VCM9h6x+k+3Oemo8lOiYUM0gtsT1G9zHZusbMiYu261GGlPZCKk5
Wvnj2vEDM/qcLPBpESvc6Vbkmeqp342GjM5REHnv2V1xt1Hj+mOpTW5B7ZOMsG9YVrIurf1Zw/y6
sFaMTeF4hLENSxZ1uduUT6m4SU5kEdRdsvGGE77/zJgNvgt3zGuFqOTai9pJX0lY/Xmf0RCGJ/nG
VclqP0+d/ve1zWthVI5dqmMZ9P336uXGQ7P1bHQu1ow3+aUAcLlqs3O4OCMe+Cs0YLDjaWzPO+gs
YHUxLJ9B8OqAkgNQEt+AdRe/n/h9048p3vpgqf5v6/Or3r78zSn/I4FaJnBUr8Z4gAQVpxy4n65m
pP8fTK/ZWG9P3h851EqNrYIuvblVRrYf3hLylhu29t69pDYzOZ/9xT1JVNjyvUCuhuRbo4fQwew2
yQxcg/97RJrvACkBivd/d4cKSDXHRaJeQlJtRefSQDLeG9KTYqDlJkKHd7lldbAtVJ5mo/6PRLps
OZZpIUc6VvGlPpXk90QO6YNvkvsm8X+c0z9SKI8cBVLc6QpewmRjsn8EJvfu7XiCtjHVZBFRMjWi
PHKoAKzPm3crNVrLxovsrwNgAd2/WzncthGgVU5Cn8P1SVW4lV/LwnebyYd/QnwuMAizQvnVYHWF
LdwOsUkXoihX2meDWsb8tyhUK+ycBK/AELBXB38NyA/wzpWMSL0cQi8kUo61xiynDxxmvH+tB/NH
vB82E9rsfPvESv4X/dGFIMpbgGkpqyUQAaMV4G1QDQxPJ0Rc3ze/pYTqcvloT7HqqhCMAQPey98S
nKZkw1gulhKUg5BzoVK9AlXVbbKeXDDfr/EyxEJ5FudfuXFDF0tFOQdenOR21WKpsrfKHslH8LSv
CRrmkG2gq2bDAbciBThObhTokRN+Se8q+r8lW7Otd6XFH4DbcYzXG3nds/o5GF9GX6tbXgnysoS1
7KXNhIv1iFkUFsbE95X2jvr0tVofmrZJJQh56TJj/+GRBDmLbFbmXjt6kgnCVSOwDptHQ7dChzub
2e/EYR56xk5/O7qL8FmpoZfE+rcj0w1uv8e7WWwU7nu6PjyTfB3ayiMrM18QiaoTxrjx3K7ONOnX
fkZPhjri/LY/v002CtyNW5v5EyPrWPIw85sZ/gEavAYy42sh6uAnoTe3saQGb6OcYHdbxAKMpSdW
YHx55Nf9E0kzzs2BTgLZGt5WJNAlg9HlWl4ZZ9JqzGDL21ohKa6cewD9dSYSUh8MLDZPQFDiaI9p
Y7Cg+KSFaH4lmlJ1JWShnElwpuXXPGgEBO2dhuk3fMFbsC/MDzTYYlKkNPCHGbqst4Wj9DSQz/hp
OEhbQvLdRl/Pludj4FA9MrInenLlZmWosAIuOpDAzs9d6PMmPK4O8UzFZ/UYzbOftIN18A7ymvXk
vNBxMe8HII5AiYNG9u8H9wu7zuS6KrMQHkyExNaa32sAh+hbaAdTCR5QN0895vlXpgw8ntFgWcMc
v6ijfSWdijYy6P+GykONnHMEZy9YvIss3ho2haF+ZE7+ysQrmPeYFjiTXPGobQngi6NuorFXdK0n
QV3ZqNa82TrzZD3mHjZzjGPdG74ZDG+kgRJHUsCCB5BzynFXSTt0sYqnDVy51K1ti7awUY3oodqG
JDqsnMKy3BPayQ2LvI9G8MysKMzrd+cDaHWRVOZBM7+tNLh7AuLQTh3Aq+7z3jhs0Asr9oCOYQ0m
LeV8ksqhXRrFLNCjy9QRHyYlDQpQdZ5NYTNaom2jsHcA3tGGxSWx8PihXEmiTnQtq1wUih6eWNwB
vSAJQuBkl0ZKRBArEf8M8tDjRI6hZa0+IuKbgm+kGJR01TN/ZL7Nz6ZDr/Wl2tT5lUduzKSuGs+6
NwybrBDjDykuJaMou2BbRSqgW7QUwxtcWjlSUUiu16Pl/b57XWiBvl4RKmHUZRmA8yXWXnyK9DXw
AhpMvkmks1vZTGTbe1dHohltQgp0k+poL7dlzeTg1Lr1/S9ZdPSXy0Ed7VYQ1aRtVbyclMBBAi16
Ljpq7koxUUxu2OzBTzuOB9Vfh802IYLDkfGHKpqMr1jIAK8shMoyq0aIW7DyIEGBJZqKiaGCHYAN
gNWmbJFBnFjPK0sx+1JrKuPM0kqKtAxaA10MGdHre+eMBkuphazrSikqMQCFSo9bAZQSAaopGgIP
MMbOCtfgEB0xrZPGhjQdef211X9Fna0AsbA5c5xZNqdUbhn4FAu182uLo3xczKEBJsnm0z7lxj41
ppZ8hIdovc/W0br65VuqVahmuFad1syMd5ArmpaWEpNV31g2faBx8mB6AX29QjmDldeAmzL0x/PL
8Pah7T/wdq5/Js7BNJANzxlxaLKKgPS04HfMnhFA/1cmdeYLL1I7LoJM7iTDsfBP+9CVLPCrHwGX
6PbYHkxLsaGsl1JioGf8kUsd81U//tusVRlP17W70l31Sc0+Gt2RBrOtbHROdmiStNOYlMlWy2xR
MyrhWeQ3q8gQ01cMEAW1rfcGN23VojbKZt/E66Ii/tP9E7h4AOWZMwbhVrthRqw5BS8rZTieRVsC
2J6+ObCqNCwJ1GmYirpbDX0wnlMAAukkORAW0sbsJG48+4UOlInzXDvqXDXrYIg/yOCwzOh/SPuO
5caVZdsvYgS8mRYMQSvRSKI0QXTLgPAA4Qh8/VvFe+4WVI1m3bdPKHrQEySzKjMr7cpJo/HP99F1
BPojH8yPhFyqe3BgDzik4qEmr5b/+/493Bw5hgksh6WlQ+wlkjEA+pNIUqI2g0CgP1ZLaa44Kijt
47VpfQJAk7Q7rusxcS0/6DGWd1BqVZFmoGceaDYe2fEKXaHaAoitrjnXMVEmoB3ieJ/LCcsIjH+s
VkWLB5STHbqJgcigXnoU8hppl80wZGRulQsWitVeFiC/XrzdJzdxcT/IMaJXVkFu1hHIyVDDmYEF
ctmuMQwrEnNipi8+1s4WIS9OmHBhfxBlpDEQS+2Mlo8ezQ/5czNvNilCw/dqLT8BHde5zyC1I6zQ
jM7zZnNHktnP6tRMYhRoz8HlGOdn+9Kfvf+OBOMtKk0v9VICEmkTWtnld5Qs/gUBUZQxugfZh2z8
FHxTz6ugoTJhYERX13NS/f93umoqoDL+ocC8AsYs1MPQ7/tjgGb1s91xVHfCif/xecbYJ7LRyFcZ
DITS20yKbRMPbajzFHZKX8dMMPahmjVFoNN7UBOsoGsyIvkYB8qwLiZ5VyuO1zAxZvzzyBjrkIiJ
HmIJZX9crTa3kjty3sfk/ZhbZEHe162zjtfkFSOdQPhZHi6bzMo2H8gZk/uywTtaeigj+fZn0jWP
QvwMYWhJJb93rUrqkhcHTmrRSD4YM1ElKkaqE6E/olsaFcGgc6+axBESmYrxH6o6IsKYhcgMsaMB
MQja6DZutw8BhB5ge8KVRIf9XsYSCmudkSU5hBlJHw5fxv5rZR4/Vv38/olOZeFH0vrHTi99Vsft
NYW0Crvz43WR7tsH0Us/AiTJc87tTZ4rdhjS3jcVPhg9ktHtKWHaAPcRt+dfMmLIH+eG15w4FWHS
nbb/kGBUW42MUEt7kIBLhaL85mFYHDP3eF0h9zefO2ugBqOTtkYIfzAXXx8cWz8pniPqjOaf465U
Ix13al5OavmSZU5ace5r8sXE6SEBiI4f7Of9eYbXPlKvYRsOR0nq36UotLGjGytRq4+mFGoHa9RJ
5Xe9dV9IJvlSsYtRg9FU4JX8JKqUaPQawng4XsqNH28vNTZd8hbI82gwjDV5LYZ5lQzHyPidNwD2
kZazIOJIII8Io3SKmfiJYEYwXZfWkuVFW4hOCff//nFN+m50tweWOag6Froygj7oxdCIQz7cqmgr
Yz4jwLSxfDcjs3lu94RXm5lKXKkienVQ5BIQSWmU75FmITHR68a1GODxYuWLtDRJu74cpeffD/nO
BYbPWr+Q18s+fbyQfnHILN4Komm9G/0A5n1Q1Gtdpkk1HFena0gCeHKPvbP5Xbhuau1Dq7Sdxi5K
K/vlLCUg3p2xvQ/IsbycDrvFjcZ3P86BEdRKGQJNrsrh+Py8KdZvFfnd51ZAsDJwjqG+4HErYRQt
ts9oq40QFnDUf1I3R4fAiLAxzGbXRrgMx7bYKcGhy8q1UDz5auFILZxaX3Tuyxn32hlxvgqm3ws1
2F2hdaN33h5M93e1uRIK2TZ3IuSgL1Z+OOxm9o73EsuTqvTNLItmqDZxk0ompb06GfO36ONNeQLU
33xB5k4LLJfX5a/DsvO+lgKxXlvHeYoIrxgy+Z4YMm4c+5MlBKw/pb5WuuCc9hnOW/rMZ/uLcrx/
vrzvM1qFhfbKrGihxlH6FhtP2oxTzJn6PhB/VWopMLrC1lYukVSJ11objrqWn+Tz5WTm139hubEd
zAQNNPNJf7Qpxu0wlGdhOPplSMx+0ajPeW/fP6aprArO/5sI5XNkfQbFrKJIHaB1qqtZQoJBzMvh
+JJKNvC2nc5FN2aTEv3IIUutKOtByQomq7HyHdDJbPAo6FEq5Q3e+i66ziKrM9H/bQWBif2NSqeU
PhnSKvStVIYxXmm9aW7CSNQTUl/RuUmasEjcMsmxv/r+72J3UFAjpKHPAF4VOkMx4s0YoVDrLhla
KERY/xn29KGFyy036eY4oJIwe0LJNSJLcwkolKXnNd6zd5/8VDofTcAywCqAfSJgDczP25CNME2D
aBCP9mmjWOGytOGSf+04tm6q8WBMhgXALI34YqgDuCydlKCnJ327OMErHw6c/lzmln/QYeJNX03O
fdqBzsyDP7d5+H0FpJA1zB0YN3LYebw3ZOrxRqsI2jjoS2LqN0T/kTTLQVD2bamKR7SN5uT8sJjD
mK4F11lydPPP50KHdGAGEn3hADxnERuNRJPKsMHApe1WpH9dWwPP3Zlw7n+SYCyYb/TZtbskcO6X
w4o46+X20HPEfUIQftJgnv6gDIdZqdO5UVSGS2tB1r3tcI5qQqh/EmF0SgrhXpxrMLIC4uTrFi0E
lo0WF96rxj0w5gmfYWsu8g+g87yRMaeS7XmT+bxLZ7TT7+u8aC700qtdfzpoe44x5nz/xuBIes2r
Bouf4/sVQsmMWPX8wLEv8h8K+eMq2PaOUG7REdCCgkroJHxonT3P++DdBI8PxoUOiiEtWxUXEf8y
fwG1jDf7MdFI8ZMNyubooM4R1nQN6ApG/K16+RxHtYRU9WTHQ/eZaKb/SYl5HtUoRz5aAaXhYXNq
rNPp7Wx5D7n1+2HjFhjmuWLa8gFe2o5zUX++jz/pMsovFMGlUqnyi6e3x5aQteNE5ImjmX+aZ0oE
UxDYXYdqwa0XanSMWaTVoX/JMRKCZgwYZgQYZHi9z8kE2NpPIozSDGYpzSoxu1nKp/0DgLau3n6P
JZ21vV/v4sE2C6w6DWxkdTmUOewpTKr/3NI5eAmUz+tmj56XdVWSsxvOa8/AkYr7NXkBlDzGc5/Q
Z6q/fgUDZq0MS+bqw0S57McZ3LplRgddzIDjdBFw0M/G0/MGL4a7II+6tb44L87W4gntXwzhP/fK
jppWRmUG5wzkyhLVDZTiVjv7X5mqbxKMBl4VDZNtNDFulyTOrRfA4kUK5wInyto/j41RPrM2JK2r
cYEb23XdT+lx/rh26JhXZD3zdv9x74jRuKt+1vW+wKEhpzcAiFTEJc0vXuatUbMp0AHKxxiin/zp
Hv3kj3l9WyG5dAVqKMdh1biWebwv/3+xkt93xLy7apvJWZ9W4OgUbzeYOj6iNEvOXrHlL56mP/Ue
K8zbG6O3LpJynJ6N1WkRml8w9GAR5xCiw8y0eQ/ARCH858kxRiWPlMoXFEjGapUSe4PrWiweW2v+
WXt7eJdLDBhTaHDew/YXf+mfI2WHa3qhwizSDGymgaW+LSGKBhrFKo8TXE4/oN9kGL85NxB4Ykwb
mdCcCAvtwfY6XmODRL9x58bYXZd92ocX80zl3T65AAFHSymZazZxHOtQzDGxyQs6eEwxJkPtzx22
O5b9UXtSEWW6i9T6VOw5huBeMfLKO0LuVTHGQ9bEWs9ViEgGaGE72FSn5b/ZmYCI8YcosmvnxLNc
BAGlAzGEzUAdAJ2xc8dyPHNh4kHhHCPvPVUZoxHp5WAKSYG3JEWD7u0tOX6Sd+THEVNZWMNmf3Ds
yJ/NVj85ZOyIeVaUUAtAMSYbu9tULt6UB5tDhPNYq4wBiXykYpsC0nGy0cN2JAvk/DHSi9nhleHw
9Hgi+faTJcZ+VHEldaIBllYg9wZ6Z3dPPn137mToD4Ref+0+PgQO3NWkucduLBVLhgSg9TASiSGq
Cv49JEVvSH4ClOr9I5zW6NH3mRes6PrMV1totEyeMcHw9vawQEJPIWgGMnCUnscRxQm8JpziiCAj
ilegBohI/EPFUP4CShkN7C3XcNrX+5zRg/nDVI3oMAKYYGuq2jY4ONVT7O7l/scnMmA/uWAkr9Au
qT5LbscGAE+MQq/FpWwtPfPx/wDnPmkER6wwgtfofaW1Mwx8BwnSBigS8hITE63NP9hh2wiCJpjl
egR2CuSQHmDWP6k5QvIAkCKcZ2ra0fzm5iaRI7+2lXs0Qfq4GNONHgoP1c4z2X3wmlw5esPC0dfJ
/16/fAjn6vz+9U9UP36eF/MsBZXQNgl1lp9X/9PR+hZ77rGcL+ZIxK8H7Jl1ttvUTl0PUR6PtYl8
40/qjE3Qjb7G+hSc4ApNy8MiETGFfsHwu1tbVvUbcIneh3d4ElbckSCqM3d0ih1RTJNLnTQ0OIoa
K/Ffa3LpH1rJPcsco8cR+JslHomImc2yOADO8lF/MBYqsqYcGZz220cyyBiHizjM4jqnJ2ijlgEv
9wGxVY1CRmdby97j1S145uImTyOGLi3QqQFRTVNmWB/kYnUQNbK2o1pL+19lAUa8MdZCNTNFzwwK
D4EpAd0S56/WcrerOeaVp8bseOJFVfQipkcYYukdRKEDYiFm4CWdF9BRXbojdDeMpNHZdQDy/x+h
W9kCFl37y4fy9NS+YYyJ+8JPurffR8eWca+hmItpScUiJc8lqdeuuoZXoSMdDIAnJz4tuWH3ZM5m
RJKxJD2gcAEfittCVopg/9l1dTmYGwHNLrxRsOnIeESKMRtVKTWpGkGrEP3Q4OcTaGZwXhzL+1rt
eIgC00mwETXGsRCMaJBUH4zZqBVs3NRB69BiX9nz16Wz7MnBQ3iy+uDY5WlZQW1IVhUUZdgCm9Re
tboQEb3KwE18KA7HBeITaUEcXJ+HseCvr+6W8eOQnX5svsnSSx6JaHGWZ4Uh3cieTg+alWMLgQOn
3lK31Km3vtDHW6DPXPBQluEVFSfqF/Q5+KbOiFCIJv5EutQoi1n1Ojq+bRbYDAv6x+2Wh871F3fx
mxYjQ5Ec14E6gNbqeVXbtDMsJO5+XqPUANvpwPG+f7R/EdpvgowYlYFSChcaPNOIE2YTMKyaPUf+
a6dtObSmo6TRQTKuqZyalabp9FUX5ifM9G2oM+y7L3Nn+8uBN+zYHoc7+sU/bds3d8w71BptFF2p
942XnKQQGbRuzH9d5lyU/7/4DN+UGIe1TIWqKGYwbc/1u05kaMdinnkDPP0X7AkZLMUFbBSHvb88
s99EmadIP1f/SaZWTm2vzuhQMdZkjlnXxrI+1MUusD+eeR1hHHVAnf2nMtb1WWlN6stebPskWBvd
e0AfdWVf5w2Hv7886//Ln85uLpbOepqmNJZ5Mx98e0EU5NytW0TNazST6VH9XVJ0gTExddgB6uBM
g0/btR+oi75P5264ekOSExkY8LdeO55oWQfPBs6aF9q75ImXQpvODv6jIVi/9PNsYdL19KLTBxK6
7x5DgnwMGZbIH3DPdvot/j5bxtK0M30m6xcqsEAmwKBl5iHANracF0PjkWHsiyEHcnfpQMbADskz
ps9OvSW/p6S2kxD/o6OvGFiryCIz8DMW7/P5+nW5RFx0cByyOGPr5Pv7CwZYTuiHNXf52vrwETQv
lw7C5ybnhevTCarRBTAmaqb5VeTT7LYNWL1igSnnGdwGngs5mbwZUWHMUogpzKtPkw453XQ1exNc
a+fxQL2oxbkn0YxF0sUsNwIaQg+L0vYJxTq9b12nEzYjNhjzg53QtVRdwUZMkDzcndCrQrHz9pgy
IzVUdetY4SOgJQ+7FRel9r4ngnFWRlMK1TcFGiFuQLWyTEd4t5ZBzXGOOWZdv8nLyPOIjSqOrjQn
BWBH6mPBW523ZI2E7MU6ABSCV8LhmHT9VrcfEcz7KyLfCCm31VtJR7HhYO0fNSA4SeRrid0Kh2h+
/xZ5In9LKI0oNsUV7Uy3WqC29Dsi7mAH1A7xhv1fEmIsTn0Wir6mYXU+91/x3GO7gXfgCsZ9X1Fn
x3wi4Rob8hWC8YwVsqFjboXX8JBYu5tveJ+jWzx+R8VumHajo2tnUhCqMyodz5uNiCcfi3XIPLYy
D7Xhg+XJrzpPQDjv1O3JHJGMVaMTzQyHuDrTXZ2VHRx3PPN032vCkpefuhUAyb6OU7C1sUMPqY+H
9PRVvmC5BkIKLvztbSnOvUNkrMi5lrtMzCDxV9d+W2FucvNwXOzDzecxedijN6mXsXyQEKtCizmQ
xMz16hAfes/jnSzHFdbZJF1UITrNqOpd7NXp7cE9PmJnDx79w05fJBbHGeapHZum6+VwSErK9sxz
izPxPdmxKDYt5zI5rwCbp1PDKFCxu4JGbFprKxujIENiCzzd5pFhHZfG/0/BxXVVD4V009oT69cS
NXzoHs8F5ejALTQe6cAQ/K8hWW1Q6fYfARh3X7F5jiebiGtrZHkqDVrWz20klB4WkVuv3mH16aAD
r9ebY7HYbNw1KdTBuEISwuUnRsU/OLzwroZxNtQilYOS1tBttG/T5wTt43OH3gy2lT9ziNGP3VFm
NhF3viYdXkvwAiSCtyPypv56fStzrNLfvHTSX0od/7iwLBRsX5ihXFDZblJbUEmmeZHqJdd1Yh7k
ErJeKvOs3vcYeKus+3xyzpRNzmVtLAqtCDZX3Zf0etl+cbR2Yr55nHPQ2aRc04RJlFG3Of21Qfd5
bM0XLvZDuxDFfTBH+ZlsHQwydeQLDVYc6ecSZ2KhYobe50sF7nLnhHLF8c21V8pGLO3OGgrHb3bG
g9W/2Dvv65Bsohxma/VfWke2Z7RuIm0w0CkBs2UDlBleMto9EvxxeP1LmvUfGbrN6Y1sySWTxWul
0JsMf6GNTLekE7rWOFR44sIEQYjqovxK49gytwpPI/mx5/WMc2yizAQu/Vk3QiFG2wqi8nCpzz2e
leLF/exyOzEzIzWoQOG0SbeC9UYK5KQACD6fLe4rFy8KZlvgGlmpG40CiXQWNl+sAxLP93SP9B6V
ew4p8b69uqUFRtcfxE3cdXhOjrbdaWRADzn5hUzmmeNkcwRAYaKVZFY2dTiAIwSTOWBtEawonJoO
J7sGEOWfXps8Ewoj6ZEk7SwA29gP2NgakE/E09iEvd1GtzaECmvZeCDx0yGLjI1spoohOuMmOKMz
lALR1wNqhk3v2Y2do2Z/IlHjoGpPsyX8nuJJ93REj9Em/zo7V1GGO1PJ6uqZT/Hv+0IxHfSNCDC6
VGM0IsGEOSQdU0Du228Efag6JoS8blEr263+nRSOCDJPdCbrsdH49ATJYjH3XXRNEd/p9/f5mvQz
RlSokI7uySjS7JqH1K0fbODE8Uz2ZFJj9HnWjw+S5GyWVJW0XThPyK0kwDGkPFljfXRslPhPsHBa
AaWLNsd/IhxfWxfLOyAzxONpMsvwzRPrpHeDbJw7mh0/r3/janTsgV5pwHIxbfG14lXiJk34iBjz
7KqCmUnS/xCzN4krvHs2j59JczciwbjpiRabZnjLciqWuH9Blh8BKs89v4W9fziBIyrKT0FrkrZK
QxmnlthvWOfzeQX8FQE8D1p4gsK5L9RcYow1KIOu72UDxOzT6bJOyaqzFHSGusqrYDyUC69qXA5F
+vPvsceahzKTAKMHijGQ8vM5QXaYoGDiqQuetPOui7EL2PcFV5o29KKIjkEdtETNVZSc1yiWICw1
Fx0GX5/vc8cTQsZIzNA8kuU11WLlQmYxZk+4JSfe+TGGQg7NojWpEGaLcHNdmdYV/cNf1LmL8I8j
8tM5mm9hZF31ZrhqpWmC2vMGeX0cITBk7T0AsPCHyhNFWMBagYYIKEnfP8rpEu2INPMix1I8i3oT
gnIBTCkFKtWRJ+0s81A8BKR/fO/cdjks5U0Qw4X2vPvUpyd8RtRZcxKXeZvSftXVW/pZuSokdGc4
zzzYjOlExogOY1OUoQ+kfMABy8QHpP027bB8Z+kdQl4ydjpBM6LE2JVQqs0uUqhsbmh7IJDkY+jC
EnU1j4f7Mt2xNaLFmBUllVNVOMMHuNinxkGZCw9zTbCKAmNyKAFx7oqjdX9473mABbDU9Ntoffwd
wHFb7FEIQesANs5z7TPnpWY9eVVT/Vndg1pjbUoSOOIcC244ejftxI8OkDEkOhhqSpo5b5bJGmsP
vuSVmpIAC/u22KHzxfWheEwxVuXa+IIQ6qB3m55ObPNt9nj/lnh+IevFD7FMmQIJ9yF1kORqyTta
fA2yRap358nH++Q4MsH68xiKzQzZpwxtElvcZkTbczMoHJeQHUppwq6Xanpo6LIj+086iuCgW9nZ
XTiPJo8QYyRyzax0vQChDTbYLkIOmg7v64xhKCJZkg2asF5pwDOtFvcvgmdJb5swRo5zIplFVkn4
fGN1S/tKF56/D8tyYa14LjpVij9dCw2RlGLSBdeMzQ5VdEiVEWI447OxrdzGLgfexsXJDJ38TYK5
CX+mSbmRgYQrrqTHhEhc88JjgrmNasC8b+rDa0HL82bTvEW2DMCGl55kc2xiQzcU8kWcG5p2lL6Z
Yqy1YcTdRe5BUnpLsEZ4/ei8Li3OgzodeyhYCgU4WwDnsnMm4mCcxbZoqN+Xkt7awB9Dv0xNMP+E
OUA8Qxz/YdIAjOgx7oPYyWlNRx2Pw3uCwR15CbvJOTceCUbe5Esblq3Z0qsCngDayB4wK7FAthH5
NjysMa8aMe2NYb+PbMomwJZZLDK16pV8oPCgjZWSsCKDR+FEqFf2draNcOW/Lw+Y0QjdbCNHqx2v
gW1SNEfkGeHvNT9rmzPIPwQ7uChfAechn07CjAgwsj87a0Yr+hSZlJzXm7P14EZ287Qge+EDnYDX
+QHDV8kTLwUzncUckWXkH4etB/2gXY9XeyDpUzhHn21Vw6vl8DcpLyM62s/ILjOvMyE1sDvv+VnH
rRl2/1C+cGRy8iEf0WCCHtpiWOsleFnZPhCL0P6Csrf6+sEhQ2/iD1M7IkNFZWTUsZ/1clbo3sFy
H2JZy/7Ww4iS1aHnMUSV6B4leqgjSihXdYmegqGoBSZZXVnEjT+DeaAueKHVrVT0d1IS25slqca5
1AaI3wpNodpnLAHvWgnnlwDZ8/xMsLmFonyfXWH7Ye/0CLPZK5UjItOO3z8HK7FNW1lYV1Uv4mBt
OykIQYNfRrL94cBdt8OReont2SqAxRKbPtYNrop2hcpZCtvh6YsdR1ImvYsRQ4zR6KKkm8VABTtG
iRtkAanahESA8W0XikBEcRnasrby69PTbHisZbczFpwfcF9U/8S1kOvzkEX0VjeCVbxW4TYB/kiv
I0foO3rBi1unq58jhhlrMqBgeBFNnKsSLgwhI2JsNXPp/fLcyJagkLAk1/lS+riuBkc9nzRenDfp
oYzIM0bG7HRf6xQAKqdfYUzCx2XAe8qnI8kRCcbGBNgTrVcRZBRzxYB5ild4ygmW2OjLX7JzsLlD
WTyWGGMTq1kg6Am9Qbv7hR3DND3e2VfnQjyLY9gkHi3G3LQBluYYIWg923TPQ+5g94udbzdvzWAZ
B5Iv1uvCaVztQb0AvCC2eYkHDn22Myu8aADZriA9mV3/3jp4hu6rA49BtierScuiM2P6CJ1O/nIR
OrDfrrRA4Y6mOOzcW3lLzfUsm5vqoJJ3x7yyzVlXgF2HOVUMe1N8LK7k2HwGxC08X7EAre2px/uc
Tgce32LKtmYZcYQOo+uNXk4654y9GPFaczOkyTiU7j/sElvDKUIVe1upjaN+WW9hBe268N4TQjtu
t79yLMC2Od7tdN5oxBxjZfJcywslhJrnzrPyVS+LhCy5s1z3HT7plj0evb2JGVaNMsDhwwT87F2x
rsu0xV7o+6fHeSBu9nRE5NoaQxFR7Xb3X/e/PN3iMDokxnAUTZeUBV1ncLEb3e5DK97ryvziO21J
imdzg6aoxst5OHhcwWNsiFHO8qytcWznM5w8Moe5Qu8XEnu8oRmORrH1nEa+XK8xvZ/4V3QYfnn3
j49jitjyjZxpoSz0uJiNP3d1N+WYWo5wsb1Vhh6XoUJPCX1/MQr7rwBlu88AR7Ju4cZIstR+JgZF
Dgb8BaY/Ks4WWE40BgDUn56p2DZtr3dUO06bbkm7set1FrpVYgFQEq2mu4NlOa/b/bxQeQZnMmL/
Fmy2wwpriCRTranBWZ6MHSKlorM/eLOw0yH7iAoVv9H5KUWL8a8UDAJlWXTfKMDBHKDKKJ9g343F
7SCk53Xnfbi9XCNygA4JuzCm55nYl5pYEsE5IluMwiTXzeYdIGMZxFmAOawZLENzIadTnh4KL3oe
/MOZF/PxDDXbZhXPtPrSUPN2cauNj2THZc4Horgf9WG798+bksTcD2S6LaXHoqWXclO2xNrxyXBU
lu2ryq6VZDQSYrFuudEs4zG2WtTvMM/V2zi5lfzI7W/lxUPs0KMQy0KSKiCpe8gYOwTTDJ4VuB+8
ti3eW8H2TJmqEIkVValOtXOs0d0ePtQPFNRonfC/jInYtim1k4WhrCF9MQpa4XOLrXyt3WKVWA+M
twsx6qUjuPdt4c0HuaNdNwDVkXbFYZwHfgKacgPwkH1C3mtANQF6iPNqcIwuW4zJG1lSZhGWKpk1
CX1S8Yz6X+IrdJFga4phKuyUTxm2bSaZWJoCtBA7c2f7ePNqYe/b8hC6Nhd/cbpsAVDP/yXHWPlG
z40GG95pIYFOFO7i1dFYKO8hVhWatreMiHfwdpyn8S+X9U2U8e6aQhDNlC4lGR5W7sKdWcMey+y/
uBaeBt9/CsU3HcbCV33ayu2MnuUK4JwPC99GyzhFpLpgWxtw9LgEp7M53wSpzzGSwhpQlsXZB8EL
2iHp/BsGNCmAJvWU8a7gWcE4vc0R/WlH5psoY+wFzCQ1sgGRfF6BpLvpOuzafPQPki0ATt/alSve
5tC/WP1vkowLWAplfe4EXCAAZipiPK4p1B1AvjicTT+Z/5Bho8UzEPWGCw08npP1prcGF/mifNOH
dM0wdxyUIyw3nkd3Z1YzWZWiGV0O5rpv2VH5FcfEd3/ljcPhi6d0bKgYxEKdKXRFFeaGgpXquhg9
9xZkiV6Dw9O2WcjwDHjtPdPO9PdZUvZH7M0K0VeMHFKS6raP9dPnkMMVz3KxYaLuY/W03lJTgl2r
Ejkpc1R2nztjrrlIp9ucV4YnG4wNyc046FB8gyFeYdQvfLkvere3/o7pYGPD1peDLFZvJso+SUts
0caS0d8UcuuKiZPQqjFevk4X6O1JAL9lJ3PMfd7/CdzzZIxJUStFGF/BYbFOt78zGzakWq9f1ngO
PF5b7WSIr+sGtlwaWHTKOvsl1qxKRRGhP7QCfhk2KbiANEEG+D5Lkw7WiApzZ8m1U9JOAkbmrLYS
1SlzR8USsGgRFau05ojjZKO6qsk63XaELWssSj+QCMqz1tNpeRs2qv2dW4Avg/03t5+a/Yj25MBt
VoGrbT8CAJ4aDuf6pvRtTJ55ezK1NFDnAnnsUM3RmXX+vH+Wk9WkMQFGPEQ/7AE2jgrgauP+dj+1
Re3Rhl6UNjMI48fzzL1PcDKjPibIvDOinmZal6IeCJyileIUXvjorZ7vE5mSkDEN5mG5XmvFFELQ
OJ1c+wp8qqjkRM2T6YsRCRZKP64vXSTTi1ltikP0Ur6jPyOorA/uUuSpd3lMiAZpI4vbNmJrhBSu
AWMK/tK3H9EglJA19Uk9zeEcHBUn1l6NiVHPZETMuDZXObyCWOVgXNvhvR6TgYouqyqA/0XUt9ls
iRg0ImCnBdrmoGMiW6yJAeC1C3jZzQqC0QsOP1OCMKbH8NNKaOPuQtCTQxK9JOS8y4CLel/YJlVo
TIR5EwPx0l1bCUQu7mkFb61x3rLX0JFeK5OEi1pF0r8Db1+eL1jRvOQCQ9xeEfbWxj+APnKjW+uC
OtTU2QAjESO/svldzgnCQHFOBsfzRE6LEvcOGfNbdTMVhQ2wC2LOxga2u3akybseXHKs36SLrysS
asuipsuSwYTssiTOhrKj9wfGTuJ/jGC0Jf0Lz2bcwv8/TnFEi1G0HgMGqV+B1vNKJ+5b8ah70cMV
tTj7Arg2++A7aAI8WJoLnEA8atw88vTBjn4AI6xxjAm6TsQPsE9vPnAQEWF48IZ1ns8zpeTjQ2Xk
VQvSXE4L0FkB+6V4CQ739WFS50ZsMNKYx7Orf73g8wniJGHR2I534WI8T+VyxjwwQtic8xxgGiLO
Ct1ebwsSzltLsdcvGaZprYaIi47jKE6mPsYU6amOlGwI8rz0c1Ck6YiT686cyiWHA3cGiscZ8yBf
Q6WTsCGGQjxh3tsEFWup7O9f0eTrNWaGeYQVvb+KCfLW1KvByCYW0itEeuEYxknXc0yFeYa7QhwC
NBCASoHu5AHikFrZau48Lb3A5ZkKqh1/qC98NDRNGQbGhBhiWp5hzkqVQaymSzQcEYVPDwaRc3JU
sO6QYZOIpm9GiiAqIEP7mU5XW98qBN3lqM39q+P75ohNJFbXRPWNQaccuZvMRi38Yj1a5AyX+uP6
f+jLn7a2I4KMAQrOUiypgUTHuzBCdvot24qdoPP0i8faZNu6PqLEmKA0ESIzjnGKUCVkG86PFVAN
BrSQrB4FVK5hX8ODsALdD83hKTJHUNi8Ym4UleGXGiD2bf9xmK8PS+9LXRgW7/roe3FPUhgTBQR6
Mx5a0Fl1S9PFSMDLsBOtnYqWxfsyOe2AjE6TMU1hKMVVaeI0n2Pk6dFg514xz2ha8/l8C1372nmG
dZ8kV1QYK1VodX4tY4iKfbHVW2Pf1ZVtaZE9S/aSd5KTJnHEH2Ot5LMUGOcaimC3FMdA3uanmQor
z23w5ik3Y0OUQSuzyICNF5B0aBezbbKq3rdfHXKXJXdLDu/aFMa5aWdiEaVXnGH5Jr9g7kuRSe2Q
J2dewMGvAYXhGcp8h0Q7TE3JzRBPPtPfh8r2fhfXSAnFC6g/Vw5Wigdbd9PM5ZRg59SwexVeds+8
zuPpV2dEkrEvPiBBMwHrg2nrGIzm/hVW8wtrIJ65F8nRcYWxL0mKWdGyUnG0DoV3LWoyc5QX7+O+
FkyFZiMrpig/XQK0RM5yv4PelfI8rOczzFMuhBez3twnM+mvoV8bC8ewyVEVGPWGY2wYg2Sg83g+
bD3+aOj0YX1/n9HluBYkrdXw/dKxgR9Nl2U0bm9jDvU+H9MO7ogRRo9DgFC0vglCaHK37HgfLIPN
IFhaQy6bHSr/W/V45bTt/8VQfTPHqLTeXpJIlEFTBfg2ERwsckYR+t0gy3NJPj64qAKTMqHJEGNB
xLkZzGEqWOTc+lTyLvBMf2cP6ZOKuYoaqdj6qbACwFjzRy4pD3+8NJppGOjoR+7tBpA2ck0ljCXU
po/9ogBTAP73jKjeWbSkxfWCBTk9iV1vl1iS8K/egBFZRp3Pl6E1Qyka4KlCx8TIenmyvGblyVzD
rFJ9vccho89yjV08UgRStvaWE9nNbCwfcfcYknj5RIH10Xl57V3R8snTcrlEx+mJhjZwYVD9+vgA
lpu1fUUstYOh4by90/I1OgTGBgRI+MdGjl+2kT0VFm2LBYqAyxAXHN2h37l3Aow30QiAWRPoHYO1
Tb6RZBIsrML6kh/zleZwiE2+gyOmGIvTKa1WSgmYgud5wtYjJBO2Ig4wsXjp6UlQRKxs+0d2GX3x
h3NraD0lBRQcY36SsZMiiB1/7VFkH8+zAG5bE63DoD9G/alfiMVSGO9oVojHufmpSVM7+jWshdLP
gZoIWJp7st+Gldy4pnV7/s9PSkC4E0s3V/PepTLGqZ7ptSjJIEertIN9dhf7xfnByCxkxcLI9mAU
fcuQvAKoFBDjw5JunNo98zziSVfgm2s2lyl08lmMQ8gWrqBz3ipsCPPX8hzT9ahv0j1eH/8ujBqR
pM7zyGQNVWT0SQ/O/Zi45VKIyAw+yNwJsa3DU18bbjcB52Z1xlgF/hnjNjMQXClzOB9iiprLUliF
2EAFvIoPXjZpOl0wYpCxWEqETaFDS+mhTT469A+eBzBPjvXhGH6dMT5xEV5zVQcRFFBTQIiiTMvN
P3NMr84YHqTqpaipA7qmeOWaripYDh4y4L7yMDF4plRnrE4zw9s5q8DNM/xR7FS5kgA4/HTonXNs
tzTzHb1jd2Onnd6iu9ennQOdFa11zCXB6iBjK24FQHdXi68dSjm+pTlcz5Rjx3XGwqh+UwmzC44z
xrIOO9zJezp3ifETK5uR/86M64x5iRQtgGJTWheyOm2kzBI+CpTYscKUqPa/iwm/RZ5N1hZZVutZ
TB/pt2oePwUbADAeAN/Ukdmal+2ZdrP+eTYMxn6E2Tn9f6x913LjSrLtFyEC3rwWHI1ISRRlXxCt
VguW8P7r7yrOmWl0NQ7r3j13v+yHjlAyE1npc2U5FDBZB9gs7zNHxpvvgXEaP232/zBCXnDGGA/s
5E6pAHQdOsQY3c9IqSFB3uIYT/9NxmSMoyWbRUjNsJM+jgb6IhiQdFAv4F2f4FJi7EY3yKbc1dB/
rFhdy4zAP7pDs2DPtfNUMjdemslYDyMNUyVRoxkNJczOAJqKgnAjbuHNzPDsrckYDzkvMyFRoOv7
t+bQk3xTEuARydx95tWpi0XAwgb4gVrk+aWH7CY/KgiCsdgVXMOyg7u8JeXklDXRSXOHaOlrH8VH
q7dvv+rrMN8tkTIWRDCsIkgmqAmKPVgR1W1lj0vKmRO7gFHbBpUdAOzYGzAYKsduaJsbeNQQsQTN
d/hISVxdYoxMJ8mXVK/w6qed51W2NeFUPLCVhS06JLiqeJv59ZLy75fIXjBOZ2kuFBH6hALlAQej
tkB4PpxeTYLbZdb2i0ONKg0ralPFGQxdMXGH+5rQLqKUqpO1fjYyhIOKUxwULAr6m/g+t7+SwxfS
HA61tbeypMao8IwiXtFboIatGpI7sf06ITrhZqhrdcklGSbinrOix1TK5Ro0CCQFHuRm+uT1mFbV
YkmF0dI8yuN80K7xDwb8Y2C4AZwe3Sxug3x1AHtJiVHAqUqktA/AT432YDvj5Bv22m066Ij84Rs5
i4Vzo7xvtZYhLYhef9RCMzItD6ZIo9/qzelF8HcXUZxEJEhfPCXkkWJcnWbOOSBWQIoWd98cC+WL
gTRv6gXUXr6yt/9OC9mNA0NC9aKmHy7woydlJvoFfV3abUh4+B2r01FLITIOrwYKemg24GzyK6yQ
7T1sFpu4fIFZx5BollNhit4W95S8sTUwYhxci75cfJnVeHD5Qxh/mEZyH7X05TkHp20JqONMOf77
Rs0ABdivF04AujoEY6qmhexO0zFNx7yO6CJosVA2CKqxQQ1t/TfSEudb0t/9t/36TYZ5GqHVdoLZ
57Bf2O3Cwj3g8p5pO4cXjXHosK9BlWapNekTRB4SPoY4VxQD7JBAcLcZWnW+C7ldP+Ti2RkRBgJC
BQzB73oUaWncjMCBRzWP+hyUBfa8Gu/qHueSJLXaC5KlhjtWZgaSGGwGlM3HQfEuO+3QbUV04mL4
Vec2j6tTsUuCzKtQ+l4wh4HymN1XgFHePE4+hwTve9F/X/A0TOqcdV0Jnt7mu7Qi1mOCaInOjTpf
vCtC0roT/Y8Ssms4maqnothD11/eYLIcHRMBgDfaAHmBwxXV5hvaft1cX3ClmWKoy3FF80dHtO8j
u6hIvVHPxu77yXind2H/Ly7D8rhjvKmgyTpwnEB0vn/BPQdaYk6ccp/epWfgqvBGH1cxo5bKwRiO
sC3iPJOoNr55/VMSOAjzcLILPeHXr+9vLnD/ekjy+9sxBkRsQnSgVZCjeCRvDmLNjWEPZ64BWY1J
TEUGIrqFeEtkFHJqLqNeqyZKyUAvGx41V9vZiexlPjf/XuVoQYlJSDo5VUMTTEGA2muCBSosTwlb
4BRwTNVas0vDBKyk4tCLZOJU5Z9vTI4ueRu0Kp6x6p/LT+s0vNcVxob24edtvV/rI/5BiQkQxloX
hNzUQGn/du99ntvXk+X++kmQ6QPEPrMHonEj45W3hp03SZRMS6fNFeaDBWJUVEVozWcdtZoXgRR2
NdgmwHTdynl+Kg+l/z+7nF8847UW76EHBnAA2VBUEYOEfwo2nqaLlKqFCIPsBbszPW9N3ifn+ANX
QLjYfteNJsao/EGNMf9hmdfZNHbitURb4CQZXvgPy2vIZ0gS7wQcm+x6c/D9R300Paz8lTbwVzZ7
pFq3P/Na6qPLYFwGCoVk6Fc1WJi3uNfKLh8iEd2z/UF2KxWNcETVIihuvq0tPcTEoUiNCcP7HxSZ
j9yKUzyOON1xzh7QGDYM4K2iHIyZp+n1EXH1C7/QshLr/kGReZ1TLyThHCQibUUeFCc4U+QzlFu4
x43XIok/KFG7vpBmnl1mgPym0KIe9dn7eXbkr9eN3W2s8xf8oEwBBm1Mi/K8lLriMHRZki10hwHx
BBX+k3BdyArSvAwKpZHR66HE8x3gdFycujcIPGRi0+4oqjLYFKh8893EVMBn9mr5djLaw36DYzeA
xLajl/JkX+6fnJ5XNlwbef/jFzIfoY8uQ42TWPiF3Q6NCZyqOEDf5tpvXWAFQjQ2sc27i0o0emvT
/AQiY8+be18zn3/8COb7VKmaXiIRYgKctUawvIuehGeShBtuUXn/peSL78E48CQJraK2cnCLrLt/
kt8vZ/f5u/rkpfdrna4/OGJc9zDPCO0icNTtHGdjtQAeR7c2eDzsNaKQCIuNpZceLGwVIKL1cV30
gDslUAjhxUg3NrdrvJb0/PF7GN8up/DEek8/s+N8qu/zp+4AhwVoly3psfJIa0b7wOIUcNZyviVV
duhFaAK5ySRKdX+YjvGjXAEWMHIe1K0f3o0oE+AyV+ROBIcjML7X7L9CZ9p3nzzTtmpofn91dvol
McJotEz8jAlNRFRB/HoTeCOurFo4vcYxozRgv6FhLOLeEBaZpWeVCP+M5x4kTn/aoDDBXXRbt2kL
ppjMQe4itRa6KyEPZfFMIVKIsvhoC1jnwEKHDebCnHtr7CqsWwwyJi0FGJNY9CUYLMjkprvCnjch
+bz3opJoGL05ZhkpHASppf+0G337CMwmu4sBh0UtLE3q0bI37fT1nzSv/tA2xpSVTTFbkY43B3v6
hu4VdrxwW4/vtzhG5Gr0F97ESNIQKBOQfPA4SSW5BCExg++LEyZeVPwYAhLOjpAQnNOwdpP6wVGw
lZj2Dy4ZE1aUltqLAeSPYpRoC7GnfqkxpkTnwuO9G473UhkjhoXDLJcM+qkdejjUDbGtf0fTuW4T
+TyTSX/3X3qlKLpomZKsGezgk9AJXTMYkGo2eRbJhqMe/BD3huH+E/kt6DDyM0YpgPRA58VzgoSg
SiJidpjqJYfQqiVYEGKkNyjjYEVNTaVHHXy667z3CN7gNpm16VqEh7/lxlh2VAxbLQhAprNbx5uO
yj4AuOMd+bmFZ8nJpj1cKxfZgVssWdXE35TZVdtENcO+70B5xFm011+BF34lZB7tDAaIe4Zt9dEt
iDGJQKcDC0OyqLmT3caO4bcCmBkcT3ridvNX8tOlRK/RyuJ9Z2Uf4bwK+FLIYS9hkF1z32ufV8Dg
SY+x35oRaJpagopwj+jqHdvQmHfB+IV9Wz/WSlp/cMPaa6sGAizVd92wHflX4ABPWy2xpdxtBWfz
RUdd4vvHRw7VVZe7+FyMLTblvMqGmMqwt7N7867z5Lf26JTP34LzFfnc89VrLYg/2GRCyIt5kerS
AEGAEkhOc+g68vTdfcJWcc+OS6t2ccEcY0KaJhfNi0Zp4SjVR0W8bUgyYL09ceuDawCMf7DFGBFx
TrCEcAGp0mk9euU0rmwsFltEt1NXOF3i/WzXj9/z8+Yp978NOjrE8QKUwg27fNWvxWvAlaHIsqj+
0Dy0sPWfL7wJtLUkf8nk9d8XJEygcFyqFiQ6+3oBGNm2MGO1/XsD/Ez7iwd1sx46oe5kIrMWJclk
nsQl1YRmwK7KWd/VJRkOxa/0cHn+GW12beo8dffIefe0ocmR5NpIrC4v6DKPYjS6RCpb0I3u9m/1
GQUpZYdChv2EIULOA1wp2fxBinkOYjjWcSOAVEqys3REu//pi/PEVy3yghvmFaRBWJemCRKlc7jv
Xw0Xq3JPm8zn1QvXU9QFIeYNmJWYaZ06ITKoNyhMXkj6ja4Q9vboDKHs1iaRTrXbOenZdUvsoHvC
44A0nzzzZprXnoIi6SLOp6GBhNIMnspCT2MjEgNNn2kxqkxtpSIOLwharfsosoxsTML/VBZKv0nT
sBFbk7427xT0boCh3tq3vx8HDKFgBZjzDdeCriU5RrSKViTTVIBcSpyPj5nc+0CfzsjxecOdGFpN
QZe0mEBFmAQ48Yayhhz48HZ/9gB37QcbFQgnKJ5z46/Vr/VblGzymaHwa2rZv0Sp2+MFwRAy7XPo
jy4gVr8eI14t5ZrbsaZywSGbZ2ZKMCM3MPC+Y6J8pvNOkNwYt9p35n7n+ljv+0XuAnLcEYoypOu7
RwelvC/9BFi0HyHQSRzO110zAsvfQ0OQhb7KZi1UEpW4eHHrZu/7pwj4vT/f7QmjkN92K3v/aIlX
X9JkwhphUhItayCD/dtbhCIxeT3u5E1w5IRPPNYYE24qwqWuMpDB6+8knLaKx8dW/hEKtlj7lnF3
W5I83WUR+w1FD0NM2OHln0NCD6G5VmJvfZ9gBBypXm4nv2DDKy5Oz1qkocgYSJEkWgzWGWn26EXi
bkiAZEUAsjJ5A+gcth2LkYyVjdYMT2HWYtIlOUaqlx7eqWlADkFUfzcmdrKxHwOssW1vy3P9af5m
i3GEgVEUfUMV0zg9YUARG6O3//6qp10ywrg/OchiAG4JYMQZZTt6knz9bad+4u79JrznLnetxthL
cowrDFtZT0xqanAUN3OcUt1MXmi7k/debXftx4a7Pr6GtIhn9luCjOG+JIOJFQkwiEZ17uD8D24Q
UchI/4HeDrBpd3wgptsR3eXJdi09WpJm7Pgkp6FsZpF0fpl8uGMcb0wHovNUn6Mi7Jh6XZiNUpQQ
afs0OACnwIABx4SsZs4LRgzK6MI8Vs1QTjPOvCCAoVCVADi36TLlybwDeARu8/14wqnmL+63W+v5
L78dO52u9PE0FmYIATqdK+DLoWrn88L2tebxH1QY05HPslb3OTTkxfnIEoI7zeGDSJ5FgtmJ0KHX
sXjhLf2Lf7u//+gk2yYczbFUagvy7GoikWA7X+isBjoI6Ll+cz7eastAwd0M9FVUTNawUD3JXOvV
qF2kczfZjvgs0X7VsXiwTY8H37c2baovSTHGpG9budetTKIuzRHDbYylSbe7302Syx01W7XAC7YY
S2LKWYv7GTl0481J3Xqj2A5wyzjJwWrUtyDCGA99GAe56UDEMSsi/tQ3T5dXjgGmnuIvXViQYIxE
r5Zzltb4PAN0YRO654ZUtrk1PiR71+pc6Jd1bf9NjzUXVSnK9WDiG6GfpuylTflQXuyyKl3BcqLL
fpzdfiC1Z6UOgPXlEpubSuIW3cNttq/h+Q22WZOS57iZoaBoet43Llbdyx5WhW5MdyF5CXzsOJD8
83RCM9lJPA3wUvo5fsMO2XbnVlu9IN0WUT53JmfVYC9kw4SB+iUvO21KpHNpknTYzLONUtNEvvUL
x63zXorB2Byr0vBUBHyFXHYiC2ulm+hxs3veVSXhYu9RDbolaiZW0bLOuMQTRE3rIofDNgHYWU/8
u7v33Y6L0rg2w7e0AexiTCzMF5RyQe0wxgS3LhNbfQteeRByq5UJRTMU1CaAbaGz5871LmyVLinw
bOzwqDiVH2yVU74ZTyo9ulsjqUW/DP0T5Ssl+vNt5V33hwvizJuNk14P1LySEMUA3vhwr9v3iHZP
LWpbtTvatDu/cdTTP3Ibv8myIBtlJlUtrmFJZ63c5JujPYa2usdYBT0u8o8awAsBXzuWC58/BlKr
BBIEjEGWQ+8VBOe3rN5B/X/PBT9b1VBdRZEJ+HgY2mHkqSkAnwimmvoNT3Z1Gwnv6SfBObHd0zeA
Um9/vXWH+JsaK8ZYDsruMjUSiku0KRfuxk+6opqWDuYIOLRWHciCFhM5WRernDUFnB0OSejog6vK
GKKtvOf24ynFWRif57HW6yILiowNS+og1+Ya3Cmk93LZvtsB3tYdXdlC88b5mp9uc8j5dApjyJK6
DIpZGaSzN/j5RvWeRM51be7nYsxXfElnIRtAoRac6aEFvmyKCzrbPW9rcN0mLyTH5Fp5lKhKl0Ny
Dsp0sYsmMdYgMS3PB0dfDdkXlJg4qW2AXaA1o4Ri0ptDM9WzRM7Vc2FvzTv/h22n95unzH1C9Mmb
s1m3mwvSbNjUaUMqDy2Y3H8cPrzzVBFcUiR2tomISGf1Hzc8s8V7A0wQNaeXMlBbcAu5apItViR+
zvd0+/9paslTsus+i8/bWrnaeAAqxL8tCntdPpKMSCkt0BR9ZOgYTxvc+GDVtuDbTbnLbH4RbTUe
/U2RLaJ1ypAbkQY1fQF4T2RjXn72q23zafLSyuuT+sufLygxNiWp/y1PrQAqBTocHrXOL/07ppIO
uWedtNOv0xlXJbvncSNEGBAqtvqA7hUvv6VqeuuHMKZGLlq1HiWqS0B1qO8zLwek39v1o1KIU8xy
cL4q592w+CVGWNdFluCFtpjc9z7arUUalO33AyINb6d/okvHobiaqS1kzRifrO5iSxk7+lKlexy4
nq4jaOp5rrlZtsITJ2N/5CayRHMGrcqtPXoU4i2/m2wT2MwFwRKd5APE7X103VdfBaQQdmtwEBet
H8tx9jxB85SZMVCarOp6FOL55HdUxz4bW7+v8WC5GSPl6ZYKMeZIwgj8JbDAM4DsVR+wiUBdS15L
+Mjctf9bfWUMURtIUq4YIJZk9mHvfVaaXZa+eXQwlZrY8T9B2NYXRkhlwpqCYjfqItR1j+gQeV1M
LBsechOg2nRbT6/h7g05shcyy2ZStSKmHuXFKXbRfZNg62u7vc+dyhY00vo2gsR9ZkcHIG5mhy/u
VOz1wsatX8BYpfASJLreTXDT3mGPqy+H+8b+jEm621JQeDfb7Eoie+/PT9ytM04IojFmKLyMZt6H
MEMHB/O4zSvPga3BrCy/4/XfF6Fw0Es43Sr1+I69d8CsmuKVXvE8WK7lYnIKWdvT8Jnbdu/vMALq
/+zth9PDxe8wkfocAcMHCB3+7Iv3x97FxfPM3ryMgz9yEurVyirOsOo0G8IgPzsVFDetIVSTSC2V
sMECc7YdnSZ1tNgTMjJsrZddjXPr+0defWm1J70kzDzhsY+sVgqvhMVHjeQxwcLH20GcAL6w697F
6oDVel5JcjUqXFJl3nIVZpZUAWzojMrg2/3hckpDW7pgmk7lPK3VsHBJiXnFl7jVgZREKVmYc1ft
vLV7yHKnuNLBeL/9jlfnQBfE2Ekh4Gp3apGC2B4rSGHlpR/RvX6+RE63tQsDPqdyNzgJdnGO7lGx
d7m7wcPWDcLze7RBy77m5e9gXrMYIfEuasp0HTnCKZuIXe4oitFtflcz6SUd5u1KYV6NF2sGv1gj
u7+v7BOuXvmG7ZIdfBvdz05sXut4zV4saTIpS9cWfVTN4G3s7E8vQTMAA9s7LkY6T0WvgzgLs1Gp
6f+o6L59Uvx3QA4+mjbPU9MA5NaHYoKGSzKHOj4WBGjdHw4pdrExsRtZdKz1i9+zpJ/jFjUmLkj6
otKjANSCmmC7frfr/R/l7pGjfWth3vIDMRbFivs2b0NJOsvpVjihHz1HdiDwNr7XFoT0JRnGhGid
Jfe5SXXvBaNJ9xhN2p7Iw6sLaCUgCu35gNS8b8VYknmUkibJ6Lfat46jAfjhGfPV95UXaZi/5VZV
1mLXBX/sEMY4ZBk2wEEOKEqWl++xIoF7MxiOuP2GV1uIuo6tJ11TZUljYw9p1iJJAYLhuZg3Bi3j
Jvb8OUTO8w4t/ASxB7eCsxYpLyky1qmVCiEqJAVR477GELGAgQUkk6iEPT4KnIb2qi4umGMNVBnN
XTdQJYEU1dzWIMSX2wJctUcLEow9qvVewLUBWToLHakO2isQdzo7xsHbf+TJFoSofi4MUj6LWRL3
4GWwneyhsOua0D3aPReVbS2qX34fxii1YWT0QYzvs+8Dgih7d8R15/T+8YmiB3E7Qat6vmCLMUqC
IrTJKKjwVcbP8l3CQYiL5KSig+IJFzeRp3mMaYqivlWNqzrsvY/7mVRQB3SQAW/AzR54bDHmqRIL
CwAHEGLpAKVodgrfeBZ2MBO8BiF9LX8Z9YX8GLMkAiC6MFuNVgwP/Vk67WTnmXre21q+WnlaKIXO
zIQVZVybcQ4yKCir/tvh4+N+izUMnDq9c9GRfLb3kX+bJM8ysQiQfSrkvZhCM4AAeaiRyspuVHvJ
cV8mBMnQfylInbEVg1l3iiWC3MubQNQtpgswsXGbJY45YsdcIqMaWykBiSghwy8RUxN2L/M0Yt0z
omNs0J1qQ7MYixROOCSTAvEXGVXgwzduve2vh9j24RgBvmTjICm/frYacS5oMsYJFxzVNgp1vGKs
f330d9NRAMQ/L/a7Bl1/K/tv1hjTNLajHFUNJYPVTcD6zaT0cFwbtarA5g3XUGNwixZjmC710JsX
ZA9ngPFLp4DsuEnfujr85oYxR7Fca1JUGdT0ITd5O1TuYYwA6qsc1LfLfel/b/hRzLpx/02TsUu4
cVQDvx5codz4VsukjYjhZj/CkjyhXs3xjev29jcxxjbNcqtHbQYGKbFDvL39mlbLxPp/lE4XGZs0
dkOSpAp4MbxPjFKfTtt8Q6vhmPsrcN/N5pBbDZ8X5Ji4pTTVIZg1kBMQTbwNbvmU7esXYLk4HEJr
Jt1Ac5SCI6sY3mT0QhyiPJswjYE1Xid4f7g4KOxjb5FDZc1DLakwmjBiiyC9dKCCVoKFor5KXMXF
PTwON6szhUs6jBIkWTUoUwU61zsyABs5bzEPi33fHz9wSJ03DLo6nLogxzqqVJ4Bw38BOWDvOF6I
eOLs3RukwwzLYXrEsIJB7ukqAzk179NDqZEHd7qrcTQVK8Gb/PBYvQLv6LaoV4ssy9/EaM4FJ6Gr
qKEfdHQOZ2zYE5yDxdAQLDLASL+sO867U9ds15Ig48u00UgV9NhlRB+yn05E/UB0cPlGh2FwD/ck
PpwKO/PO29MJcPqjnbygxqfZQGi/WBhkdSXXzcnRRu+Mh9K3ZhGWP4zxTaU2CnJd4Ie91BgDsfh4
g2v2bUmAcURT3hXdWFJRe4fGzkSi+P9CNpTeed5otfyxpMV4o94a80ak7xRDq1gcRAUkd7ZnAN6K
7z+TV50U2xLr9i9VwBtB40mR/vsiFVDbYdR6quMKbs5bx8y9ra+r1cglY4wBki9Z1EzXr7R/+4hw
/PlkuHfQ1gSX5rlliTUvaBiWJVu4Rgf0AEaKRiuJ04iQ5Vx3O+A5yV5LP5qZ3pkGJ4hdjSiXpBi5
9WLXTjlWYs57YAx+fOQOUG1cy7842FzmmFceV4wIAT0cjVoOUqL/cvhUz6nHsaurozpLZhj7PWst
1s4zUCifehebBRRQgqMH6y7i96dhTLdFAfqNECQcajdwsHWLAR3+DOxqcrFghZ1qG+dSVRKrp/rs
edPhHN3/Ij/phBN2Vr+nzSbxeZ/nfzHJ/2GNnWCbgQE0inMHr/R28IC5CFvoPyBEpot7vIrHan9n
yR9jjgPZ7PVRAn8AxjgXjyEJd1mE4XqCXqCPc4v2U1mRbwCfCw90mvmLo4urtcwlfcbq0i2fZJZB
f/IxsQCjiGFVZAE830vVgY2Yl2QY22torRHMLdQFey8NCQ8t7ZdwdPJ/Mbq/PxxjLjITaBNJBV5Q
BsHVbJJ2AJVMyMVzSr+1d99Yo3v8jnEdgPMW1qK/JXOM7SgRq9ddAbpQF9h4873fiJ/NJ48MT4aM
3ZjGf5vevWM+vlnk0P1oN2qLqbQEXw3Iwz6dnuHwtpa9LXljTMlFGqNMjsEbjh4ccOyvINEPHmM8
+TG2RNeDtCypsyxI9qCiA3JdXONpx3rg8x/tYOGatbpOO1OBCkLPNW/7me6wNTDfIdyzbDzv6HTc
2d1e3ct77EhwpMjhkIVv1nNNgMWHSdl70j7cWXblxd4eUIscOuve/zePjDVBq1jupBmS3KOTObZk
EOgQhYNaFiA0Py8tuuH8e4yrmxgLHWGBnGdrFEWrA3cUNQ2zR1egQtw+wzrGzwf/7t2N3OsyRsNN
VDhPgl1jFUttQmuaynWcHW+L0UKgbjwJD3S+H4jV3G487zsyFiYd5skoFMgXoxm4H6tscIe9sTHl
/05vNYQeJrtwg/r2R+X5IxbqOZONEtUNMIndYMBAwteef/mAzLlzsZLPE+kqNVMSTU1RJWS0usoE
kFZyEYKUsniYPZSIMG1AKudV83fgEGO3hMPdmkiX9P4SaWuqGU2AgIS3Q/GwIWeMhjuTQjT7KHo7
G4uKFgZheDWctSgM28+GrCk0uNSkP/mUszLqJ9x0htJ63YeBAfWS9+zXtHNJgnmNWlLFktJI0E7H
uf8cvCeOcV4NjpYEWOc9W6GsZSCAmhdNMjCWgfwZ+08udk5wz4hDb82CLskxqiEUfdUKMURm1qQP
MWv+i0NgdcZ1SYFRhk6LRqx/gAK6xujcfZILjYAAInhb6bh0GI8NOLI+6HrQQWb/BuTMyD77xiNC
H+AXcEjRn8xGPkuWGK8dxVOGMteVJQeGMfMkH6h5eEq8itpqarakxLjqrq4i3JWdqXHCtKDUAKJd
banlj8gOyL4OH+1+LThYUmQct2n0RY2iCj5XRdQzAjq+R+M8U7ZmU7RllGoDSHR0QA+xI6JxVKxf
MSPx+P1y+1tx9JvtKuRlpSRGPEKAkxvFninxD0KvW7v/WB22k1AIl6a4BPhGWuuK9Uua+MZIIsGu
Y7uSgCZpZI7slOP5NmMcQ8Q2F4p6svKBChFoHQlgqXYbm3fNYbWWt9AF1m9kObaR8a5oxePtTbdV
wFTCFN258fmIq8xcbV9tZSzpMaZC7dLU7Kkxct6kN/G7IPX2HpOqF18d7BnrRZtdIZHnKiKPT1/c
p8b7jIz90JpZnYeJEncG3G6iiI08u7EWyi35Y+3GWE2ZLEJTsDrRnBqbnlW7PBw3OCWLKWeO5vMM
os7Yjn4KJjmLqIa8HUZAM3pn0zn5ZPSfvzjhzGpxYskYYzSaMsfVWgWvDOjuyqb5qb1/3db21Xh0
QYGtGcw9TibgtjSYOcDvKpuYYDn46UQ3TzC2gMk9/2nAsdU9r7PLMfVs4SDXxnmWEggx9h+5w5A8
887uzEpKn1Zih7/+4mg/99EW9Wp0I/uzqtlZBrg7lHm4XbX/JRr8j71i19miLDA1Ibz6FNTFcNIE
QLCfofsOzJYfrt1seZ6ZY4LZBVoF0OOjkdCIpn6IH554eNI8K8UusaWSUWcY1KF6XiC+SN3LpiEH
EodECYnaAy++SxEE8F4zV46MwSjTdFQACUFVEleu503k0MPdP3BsePOIyZ3/8jmzB5/Efrzoc4kX
gPjm4EnOucK9YQ2XwrcwVV88U8Xx0eyNp0AbtCqRr+9N8w4f0Vf4mD6k52ILW/X/4SEwBqTU5fBS
jZScgyDx7fAi+m+Wl0h2WJDghIZYjKuTt00K7/GxxQOjDmZAxF6tMSov3v3JV8++u9tdF/S4SG8c
98KWCyozVqbcAIcDhmreDocAbebC3ViJ+8i7f8EJDUwmR6kubTuryvXbBQ/FHcoDvL7Oamd+YY7Z
8kBvFhg5oGkQ0OKRLANR/R29rSe0C3i+ZbWauiTFZCjppSonNcczw0wXgMmQm6N8G+II6oN5R8jd
O+6k4FoPbvXQw0A8KCGecWGPP2GaOAplCYwCEMLLnHrj+7aLCSlkMHSygpPEXJGTb2QWbF2g15Je
SyeQ62wUqlEax4XokWDF8sEnr3f5D8RdT9PrU/ZYUmR+7sbZKojDUthMhJJdDH00DNBPSY4JHNUJ
YvKNJIDDJy9gMJnYBKgzsSAo1Hait35xI8za88rTXB1lbMqkCwauLFEdRYoxbxT/GZMjDteJ80IT
9p6ThFJnLFWgU3tvGB5B3nnO0IkOnNO2JapD0Fy1XXuTCjavGMFTF4spePTAHJ1TBaTf6ByO97nF
ETR4hXFDL8v642Pg+ToZcTPlzj5i8YE0e+HuKxsIr+LDttoMQzMxfISqi65hDskyGF9owbqFklmZ
R6Ha6G28ESpXDzCJfiqAGGv5SmXnyXeg2HVDsl9qZ0+pzbHmTPPqr1/AaG4ljWOmTLV5jLKPwvCa
ptv2sUQEzTNwB314nLVjN/8qM9Qzi+0YcxZfZcrg4uFS8pYoYrMAs3m6qSpM6mJ2WY9aSmse5Vgm
Si173WV+UovIbbOnRLmXg4McumHys718a8o5GbbTzzlsiJY5TfIuxpM9lgSFJVLLGqmGhkjyV/t+
eRq5QLGrP1SSKNCbJeqYF/uzRtapQtiHVWMeA+tNMwhWgZy+vjhmXh+06WKbakqsZI8B++hBsXK7
DDbT7NTt4Eg8mVHD/ZfI6BkA3ALAeQk2g+1D6RKXg2QeAStOjHyXFTwPT9X/bwr4y5h0xp3F60db
NM6jEFg7eqOZx9b0O8OxNkL7KGmHpLHT6rHUVVI1+7jm2DYmY/iXJsi/iTKKOHRxUwW5ah6t/KxZ
n4MekFbx/t+13RIN7KRphoXzSyrjFKElfWkWgnkM0R1zdGxlEPWiVp5eF8+42WHYfTQm3mgpMm4e
jMnGbOr6ICad+agbgk6k0qo4D5Cy9Zesof8GPqihSizGQyNX+QXrpZC1cJCA8PAgaPvMspXL6Tbr
TGB6FS82DQ0TN8JFHCZhxNu0VaICWd88ppeGiBEmXtJ912xyC/jUSAmH821ya19zSY5xVBOmeoOm
VsyjGR+AxFbGBy3mDUXzWGKepCWkZTdPYCkB2PGlAKiRJ9UKkSvXuEt65zZDa+8f0/aGJCmGapns
mRpTbrMUa0vW8dIDMx5zxJ1OSuGtk3kKwbah//WlFpQYk6gOpVakeW4dAYPxmmknVE1JXqt+E3jG
0OwLixjVj6Yjs+G0PNBCdljwX8Q1DVcPJUsy0ff408xJhdJYXVxZR9lXZz9NHzLjlAedrcj3qWSR
stpq3am1dqVyFkInSZ6VNCXd5v9d1tTASSKOApm4lvHnj1AnVYkbrbGO/ZDabRfas5YTsw7txtzd
prT2+gA2K2qaDgRf1WIo5YUct8ksWMdAzh0tvJsuHWmTrRQ/msPLbVJrL+I3KY0dw8wTDPBbfRgc
L+KuQXioqrbRmOQ2ERb5CN8Pdk3GPLNhmoAm1ZlnXgRxMgkJlCfOnirNyTNb696kpiZFfAiHbQZ0
1Hg7XD4MAaDPlWsFm6DzC0hZ2BicrZK/X4ylShIGNPE/OJJrnLnwItlgAL1Kx4vJSvG9kKo3HGnt
iGAMXqY0Io9xpv5OGYcJ1bBsDPgvQIAxjIuVFLfqIOFLShqwLElZ+7Ox0QwoTlzaU+aJwLl2b0v7
708KmpasiRqagyDLJIxDikh8bJPg2LYVCVuvkyN7uL9Ngw35/8XYggjT2EI7cBJjMwqOTfadJCcs
OeVk8md9W88/kQo4+dxzZPm3XbVwl9DCmRrD1A2TFaUhKZMYANjtGCmnRA7ei1g/1qHq99FXlt81
AscDrkmRfjUZx1ZlmBzGJwMcLAI2c2IdxWzXTvOu2opVwgkuVqW4JEJ/xEIZG8WYzRrHnI+q1rmS
cldkm8awiNzKfp48jtarHnxNQsl582xeeP14MvyFbim6KYvXvdsF2Rz+GFfN8QaG/FjIyS6wKgeI
fyjQd9iqrg1viHq/DlGlMTkOeCW1wFdckGbEal2K1jKF2jrWaUHG9PlxlIG9NjpIjYPEzx3zy2oz
YvaeUbiCxqP+dwhJqZs40qWo4Ju1Q4YaI7SPqLylvCP58CvpvOagyJt8hjebbUm0lTB8RvOAo03s
jeSryFVJM1VVtjR4auZR6lrZ1nEO59HG5HSObAkHyn4atu6YjvB/OLuuHedxJvtEAkQFSrqlJMe2
3cmdboQvKlE56+n3qGf3X5vWWtgBZi5mDHSJZLFY4dQpxHgjazeS6zPQG+M/bTR8lM8YM2M5HXhb
h40dm6v7F3juNl1+j3B/oyJRW3/6HnrWO83Fa6ZQ0M8lCFU+taV0mVgG/2f1imIQqmBoMfzcaz33
w6rJqFnjMpmoxoQIiEJ9XcgfnWetyhIUvOXK02CsiGmjqzDqB9arB6MfEd7plT2Ejtz8lsuVwZFO
939l1doIH+/vx6R31w6vZWi4igikJlCF2MNvEjVGN+9oHVNKHwMpwMDV0n++L+P2WYcMFdYXuA2N
miIWJiO8rroBj4EFFF9VSFjoc5W1rEBsqywo3NyTa2gg9JI1WQWlkVjqkKkM+k5fx0WrVDsmW0SE
fofBpCZSfErKoiZnqnSS43Uo9UxSQJ1G11k+PgV97FamwTTz1R+GBRs+8/gaGlUtzQBiWAFf5bUe
aLwMNCP08ByqK6rvvdazCfhUqnph9UtyhGe3UcpqLGQ4UFKjHaow3ViBstMQukULmYIlQdM1u7Ck
YRnoJCohaOhd3WJ1sg4CO1l4JmZ182LXBHcwJFmSWxXeWtrGP8wgDllfV+f7ujn7FF0cjdhKrCFk
icccKxk92+tsS1v70JvzLyNy/OZxMFb35YnV4X9MggnoOO7EN1v99c7pRiRzMiTeEaQZL7JtseC1
dxR7gg9MA3Q1ZiDZhQZFY3dsjy+/70ufu4k6oltt4ojRlG97dXFsXOs1v9Ah3NDBBAffD7Of1PRd
rhQWtIf7suYciUtZgqWtq4FIbZLCHevWhvZVJE+FviBizpjD3SMG/D0dBEFCeBRWHvesGssJ+hdD
cayIIM+899QtUXd06eQmbRMtpS6bkDQlySxD0EZapCTIx8o7Don8AOfENrjhSIH0h4Yp5hwoD0r3
q+wWIqIFoWJ1pw7rMKdD7h2bASPhimBDrX0pI/Kz0H8+8oQNhmUHSrDkdM7KJQr2FkSXlm5NV/NC
UTxciSwuS++YO9quznHB2TjYHoa37PSl+HJWUS5kCY9ko6V5EsnYWD/9m8evpva7kBYsyewt1y9k
CAY48Spf0kBUeNRpxZKdsi1dTWX98BXFh2h0M19fsPgzeQOEfRcSBVOsqrVhZQokUq8/tfVBiwwm
myD46w9+9pwjpyzvY0oe+i5ZlUqwuX/5RAqZbzOjYyYsxpqDJQHDfK8PMEtoPg4JxJtRFDFC3SH5
mZMfqv9k5S8kwdRDlckq4/EuHlQn/Rcv/oX07+O4UJ9xjPjQ5bV37CTC0FbuorlrY3ROckCcvPDm
zb0SumrhHxWASUUMWKJSS2PiI+zjgRMZzlJH9+xNwCQaXScWpfAsrjdygCHQGx1mLIQ3Zxt15fSh
bthZ663b1u0/6szGvJD1wvHNva8IoS1dBgGbCa/pWmrVFZaZJwTaE9Z2lqyR5Y2lDaDEPIe84qM2
V3lgh/5XWDO6ijD0t3hvSLmwtWLx6R8tuvgMQYllOTNi2uEz4kZlGZCo9GXMXR/k+fq6d4rM9jI4
zhIy0E4vLejQnHE3DAqaK10zJ09O2AIz9PsshHEfok0df2L2MVMrlvOSVcTO9GTpwk7vkWjfDYzE
0Y3JF7bE4DAKjDTqZBw0phDbPU3OrbYtwJ7mUTtLH+o6tGUVoaIcuzlqMbK2TZt/8ZwhxoeLOBFC
Iw92veI0HyJZGmHsqS6DxXhl5euc7r3CUZQHM194Weas7qUw4e00lbbpdDIJG89dx/zyAA6NpT1V
Zvf0f1c0/X5hB0w+Dn6CSaNHuBteWTqx8sXV5liS99BLbNL5myTIZQa2k1WeOmnPl+7R3KFCebCf
sgGvR3y0vUateJAY3jFC7pJrwN8Vjo7wKuuQcEv2dbtq+E8zP6ShtVHClSG93b/Ic9bjQr74fkfI
QxCDU+8olS6vEGz2/LmwB3mV6+2LjOAfgyjvS5y9syBRwNWxLNNC2Hm954OM0ROtYuHedHSdxEdd
+TWW76W3lzO+9oBBzFrDiblN6p+FH7l1HB+otZi5nss4wMeF62Bq2PnvzPbFySu1XOdyn0gwm71r
DS9BszWLkQ1mi9Rcbmd9y4yKM+Baj1lGXhb2YGbbURMguMU6gkBZhHwqZgfCBZlIx+gh/DGuerCV
AqiywQEUaD2N1+Y2dKXEVTpw7Rabpbhlztsw4Tohga3pOuJe4QiCpqvKWNGkSe0pjx1AdhPtuXXj
kxVjpK+nLATx/4dADS8g0ixEE/M7vWckPOaKdASSy64LySUta4ZDi+KS6a2N/K9sdba6eLtmDhnr
/F+xQhRIEqLlOD3pmPGXnjwqTbyKDdOWMFaA05XU2/BbK9C5hUs6PllCwVabsqloCmqilnmTzCZB
GKhj3uDNV0LkVBjGJiajW5tsiFm9b8B4TZOFt3DmRYZI3dQtguwhnojraxXiqvVgW8G1kgpmqXYU
cCDz9H2TBdv72jvz8KHthGqGLquUmiKcss6ajkYSHt02M7cmshRmuE8Sc2PS0Cbqu9EtlinmrguR
LQuDjAhShGLVM4/6qhg0BWZaQhkEhaWhcwOP9XQbmok9ek+gorQHibsk81ljlLbRxUxDBgdetRMp
H6n/ovhndckDmPOhTaLJyELDE5F1EW0W+HqoqGkkHVsefEKr9RT/PkQqDBdiPpKyamjWfrVWks4t
smJByyYHQ1SyS+nCievE95uqCaQjGkRB8lmlrNOPNGdFCxbkLnP+xanrgDR8t5NTscof8lLpzCKH
tH4VBRHUOmk2gxrCzYgThp4ghqz8Ulg04zubcK9QngKJJxJmQuiV1hjsi/OUgPcYQqYojZOerHqV
eafUy1kGrgOzQt4MU3CqbK8UpzTZZ/3CEzmr7hRQDgzRMlEjE7ZZjTveSGEqHXu6Not6ZRShY6Bk
jNtcqr8VlIzub/SM42MC3II5aBPMRxMpcisKbnc0b0vHPKayY+Uo4IQSSZ3WyBaJPOfsFMHmfs+M
QIJick8uXsG6lz0fQwMhC7kKG7oMcmy537ZBDKwKzw6+JQHrxDN912XBYAeELj3Es7uLWgdCFxRw
USC7/gJpCPjQBLJ09KC5FkfWIEDJat9YA4vqz4C/39/c2ZcI0jC4U0HjJcqe1/JGqxt6L8FpVsne
i2Kn+qtRW6/1U1owQwe0EXCHpWrj3EW9lDmZt4tdjmWZNiqBzKRkABez3G1a1vOf3sITMLeXCqht
oD4oGIPk5lpOV7ZtLemWdCyp95kW2SrnWuSUI+NfFWaO1P5CyXZO3kSog5QT6poo3FzLy2KiNEmM
s2sMO6rDtXSq1qRRQGf/2ieb+wc3ZwkuZQl6Eoeh7GWTnnT9yMKmQLJp4d7NPaCXEoR7XqS1kdb5
IB3fgnqauFGFkitFSyiUuacMYAm8FkhwIlMn3Dha0pokFlwvWtBDb278/tX0tnkBMnVS4AFxg6f7
Gze7rGmSJRh5UWATp1HoWhZVE2jhmI6WE0mWXXvtkavyWg5W9yXNGa5pJBpITibkgtgJUzQkV9IE
Tl6uv3X0ITU+Au/vfRGzL+6lDOEqFRzaWCJxe/T4uvPc6m00N0ZsYwtTZjih+sf6Yy6V5BbWJTbF
9GbNvRGE10dL+cubv6Z1ytvPhXXNGeKLdYlmkKoSEikU6q3CBsl8T4yRqUfZ2yBfXP7x38dyqSN7
7kJpKPhoE54SrbyT0bowSlbR1WFjyv7J4J3sjKo+sDFNFyHsc5uHJK2q60gYKLo+/X4hJgk9BaN+
c4BznAKgXVQY0RdtuLn7ec7teCUvgubn9P1S4PT7hcCi8nIP3KvWsUhBQkPc1vrZlsSuibVwseZK
5ibFzskGsu7ABAk7aOZBbZohRanWwvxgGq/C8Uexy4xjiuELPN/F5QFzrDDV1RkIMvDeA40+k/F5
QXPmHpfLrxCMvp4F1igFBiBYyZ/GP3i7+qO0zgg/bMyhZ23iyiuJOn127EPbUx7wJVLzMMZLiNe5
bcc0PRn94Jg8JX+3gVxsOwcFO+2U3jvKqsnyGDDQ6FCMFmvjesFOz6WOkYT6jyjx2aH+aCbcHAFx
GXzX1FgIXMIupdEmKvRTh4FMivIcpzLrTXLQteeyWcDYzN0cOlXHpgZ4egNWqKK80tMU8U8lHwYp
YEG/YA1mjhQXc0KZTRgzPLDXKtxSIzPMMfVPFQbFKuiwkjnePPCeFwjpqkUncOboLIRxMmw2oBeK
GJzznFR+o/LglPzVdqMjnfjW3CVufOifs5B5L/7WBA9Grqzua+7NSwhuQWwjkEPAfMG9F0y5P/BI
LVojOHHUTTGuDKgDrWJazfTwITdWRbfgrSzI+/YMLzS0GMa0qzPII2F6KK2vQOFMGk5W9WYqxCnT
XRk93l/hzTlihRhbpGF9FiYQaMLVbEjtZ52n+ae24m6RapuyW/P4qbC0syc592XdHOIkC7ghoKKA
9Fa/GX4uVof2nf+WBRQWoDLrIgM00ZDWi5iRJUGCQTf7pPGj2PRPjfcIEkLmIQCrE4UV8eu/WBHC
LSjkhEMWe4JMZKhKRAz+qW9VJ4o9gOYfo9HaZsrP+4JuDcq0d7gCGt4nGSm56cJf7B2PZD9IuwBj
BZJj2UUuiQYHSQ5HS7Jdr4Z7zoFtU1hL0W0ePcrZ1+Ja53Tz8guETZWRowPDXhycgL/oPVC8t7uK
hltTS5y4iu2WJw7x/9xf9txBmrJqEISYqF6IhSNDzSuuWklwkhFc1umH1hU29baLtc15OQbRgSMH
ykhE8LSVlzV6nwcnjW9k/0+NnF8WvwbWwkM4d9kQnv9HjGA0o8JvAwrOg1PrD24eNkyPwYsSV3ZV
yC4E3t+82zgSOoOwdUpgU6SyxfuWF7meIAqDuHqwCWzYZxR2zAuOvtm6+nmQPuKILNzxW3zgJFTX
AX38Z6K3cq2o6QDKTz7AUmeutpY23VP0EGyD6qiu6VJp7Sa2m0RREyl6PApThvxaVJHXbR+QLjhJ
4MkKHjARUD144VlS1sGSIn5zJ18lsiZZk26oKEnDCxaOzpd0sx3qNjiBGNFglXs6EXay2O/V6rRd
rRJ2Wp3Ys/uMtiv2/Bw5qz+YHYSKIguc1z/u4+vX4/H9T435nQ/HATMy7M+j+zjax8D9/ffpzUKj
9WBvwFXKdg/E/pymMm+M7RM6C213t3BAszp4sRDB4PMsR3A0LcQ/ao81KzcaG5cSJtPG39ss4dmM
1TFU26yHDLT3sZA2FI6ev+QUfDtRt2LwNMNvB0BcbF+vQCxZxn6D1xL0/jT70WohCzBLoxx+SfJu
1EJbSfp1m7vIyxXdph5Lm/qDLcevJX1Om9zupAwNYaoDzNf6/t2bjOG9TxNUEy0wwFtJJQzXjjjp
j4Wc4+z+mgDs4OGGZRTTfVTqMf6djMEpTvc05izIFwzVnAALUFvZmhw8vNjXN6vpYq3tMgs3i+sw
7QVMVTCUhXN/k2asLhp3pgIEpYB3ikErzWLA2z0TTh0GeOi2wu7/+Tn9uPr7Yj7GC5HPq6e/b2C2
RYBp3SlxjfqEggEzNn9y49UkDg3fpIQf65j1mpMPLMbsZPI34Bxew7+AiqJidrlkwTq2daMX5oCN
bdtEO5m5Traq133dX/ic4UcNApUIrE+biuHXxxe0aRuiyIWnGsNKlSJh6iaI7Eh9UmN0RiPqGhay
ercQ5WldFxKFlFFnqAYnHiSOvwBHZuAXef15eozt2K4mHgufIcxj9e4ddHG97f427R37sVH7hVt3
23spfIZw7TpzrONA9YKTGj/IZo/ARGEjEplTvangFNjwgzZEDjcaZjTmHi3d674GwnUvmb8xnsTW
h5+58hn4r12PRs11GzmNzkGqE2LotgMLtOB8zzxgV7smXLMo6brWpxIUtNibuexEgBI2cokc83vG
C+ZZmXtfM2aM/5XA6UZeeJFx4ldyomF/UOJ7DCzPqeS95WFUVLaggjPOIgRpOtDygN4A/nYtSO0q
JQyaODwNGHbQApKZOioZcKWcRKW2oX/q48f9pd3W7Kezh76TKeRF65OQ6dVomUaYMxme1PKDmLDs
pG5RYVTWipTZkmdtJeDHLanfUlCeS5Ld1I/gqbezrtvc/5IZ44k2L4JGr6koBODR9dqrsJSrzMfa
e4MEDoCqHtOTvFqwbrNHeSFF0J06lYe0rvzw1EZf2jrS103wVqduVb7cX83cSWoo/6PTA2+Nagn+
QtggJqmbITrVI7q8jpm/89o0ZlX7M00ChknJo424577MuXtxKVPQHo96oZRIkGnBf0TTq6u5fnPI
AnDh0AUQ9pwoIGzRm0dMYN7FziBaDCEixCw6EcyHG1a8doHULLRHrz5Ii2mhWTOpK8hjoDEeVVkq
LKxtW2J5TQ1piexKWsDaaKoNdq9SvvZ8cgjbwi5aVtInDIAtgLEo0Rllha99hC3vumPR/ukk9Vfy
U3uoKrvsfygmK8L3BoXGHs5PVG0DujHIQ1hvI+Ur0rp/oXQACWK/4HUjdBDsR0jHZpSiIjqFY71G
IQxANpo8JKSw66UK/twtokhdQeXQRw/k0fUt8uow5pLFo5MS/kaCOVpK08/pNUXJFgjB7zSZ8Per
Ihx0K8ZRWHBMpXbcRuOh4A9FYDJgEru6QydVubB9050UvEI0iBhotgfdORwe4V2OjKrB2O02OqUU
LUNqy6Joh8Towu2Z3bkLKcJbrCEiQk2ow87RyGJJbf5Gpj5eeElmt+9CiGDksGkpJVYTneTsb58c
dMsh6ZtsbgIaMzP7jJa6r+d8RQPAwgnOAdi/ONuGdOoAdw5bR3wniB9ABc0MMDpJ6bhwRnN29VKQ
sLC61ytZVyBIMV5kvXKJgff/FBrVKtWc+2ZuVhTKUPCbphSqiFVEl3AfSmOF21SXjtI+Ww0KvZJt
lW+R9Oe+qLmwXEFhDRtHgPdB+vv6OsmxZWQ0Rqyk+PpjMqQbs5QZkkhPXjy4sTc6qs700Talcxgu
4bhnzg6yDcRo8Alg+ISnSuNaxyUFslv1Oc83qc40mHS6vr/Emd28kiLYJur3koVMfnBqTJKxHMhT
Gj2oPWf9SJ9jbXtf2m1lZSKrwHI01LLRnGYJ4gYl1Dgy6+GpiRR578W8cGRuYOhznjauL3Pu6l03
rntSYCxybnh7owqjQ0ANb4XWKkwgkLLsbegQedZGEy5o1sztBBURkv+w0VN8JRiaivoEhOyT+2X5
6wpEF0ir/661hPUJWsFVzyFV/aVV5Mf9TZmxbwoSJNOm4J4Cq3GtZFSKjFzr8Zh2ff4ax8lLamCk
g7rkxc7FNyqi06lnBTkZjDC8lqMrlV9HRsxPmG04rIfEKlgzRiXT/SPGW2pK7cPhw/TtBAlmdEZI
C7ZvZpmqNpWQgEmBBoivYKsqalIkLT+VUcri3qafY8cXzNBtFZnKV0Imdb901UfDkGqr4aduYMUA
6m0N8xKPScGiH5lTvSurYGFVM/cHAtHjil5LTUNR4FpgJKeh56Ef5lSWZuxCWeRDZRILkLk0+DBI
VTz6WmIsLFMUivQk0IfoqJ1GH6OyI5ilgMpeEoL24tQpLXC8a8M/6gChFdRYR+pC1uQmhz4JQzsO
2KDRTD9BS69XqEoBHWsVwnz5M2/6FcCtTMk5PKzUNk+W4bTksymdLpGZZxA7pgtFOVFvJvk6tRAR
TBhTJG+u5ffUw+CY0uMn1eMM2eweMJFY/zdCJvYVHKOOyo5wjAmKH1YMxPip1CtG9fe+rJkURgvn
NruUCynCK+mPCXyDOExOA+o3HfYvm7g7hmrBlbkJ6qYtw7+Ank/BB45P2DKtq6KuJvwUx2RVmT1I
tdIzGpw0b0N2BlnLerolibnSpJoFVnU0EWr6C2u9aYf9/gidwBdFMt1URTQ4IaXUNia2FAhG06k9
p3dVu7aBfmfS7uX377/JqQOy474tnbsZFi4E3NOJckKsIKOs6icmh7JkdfAsjzskOqGf3opwN5OX
ED+zV8OaHASA6YESEEvjRqwEslpOSxxPFbjSW7hXSPpNRXKOpEQV99vQ6lmBmGQs+CYP/ibjUtF8
dsUKwuaJuQRQLeF66jz1itILkpOMN8Q2OzyrPtwjdzDQe+zllcd41oeb+9t8Qw+Dw1UN1CumrD46
i8UiCZggRq8zIVUHG4vkfWEartJnn1yxrQ7cHnTHO6ckz6r1U9YThw11hKZFPGr6QsbkZvVTGR3g
J9S54FKgynCt6XKTeTwAVvXJVCXZlT3Zpo3f2+Mw+khQ6S3ahJJqfX/x0y29jEfAzwaXDOhVvNZI
1Xz32V68MZIeSH2sWuFTVg+BUwUKAa5eGRcellvlmsQQEBjgXEH7IcJ4tHIi5NIgBsQtdfenzgtb
HcgqrcMVzUFT0L0X9T4I26MVHcPiWPN6wSbeZIK/F3rxBaLlBaJN72ozfKIcTDXckYZ9Gz/oWv6J
aljTEobyIu8Tu1J+9WhqQF/vrslBdkZZrRwkb4P2GnXpmyZDfLX532kHvLTwzwygswV1z0epNZIG
B94lJNuGWdStY07ITvXQoF34pcrGqCIAtZKaxZ1OD3Ge1U5dYVCWXEbJoxaYU69uXXe7sSYjs2KP
21JeofqLx9vJk/ot0LWfUpMnrLDCyA0CJMPuK5Do2U8ENfh+1BdhNHRFPNkgTQs+UF4fGuI1bqrJ
1GnxAq2jPvKdRKOLXvesQADCYIbRigS9ub4l+hgEklQX9SFA+SpNns36WYF31JbPbdkzo/0qO7KV
0m7tvVfbLtg3+k+YrzEwFh6m77zQ5elNKwcPCMg4CIqCsB3XH+JbmEHeZVV9UKi89cmu7t7V1C6d
pghs3w9drQCln7e3WoMVUm2P7aMfuN4jb376ervK/UOq0U1WfqL3MMD/8NHH01an4Y1KZN0NC2/J
TcP899fqSDjAxwJzy7ezeXHR+xA5u5r39QEpnV2fMavRtpg8wgbe2Gb96seNTao/FE0nSA/v1HR0
q1p3NMVJ6LbLd0lZ2npyDCrdTscj2jte9KFHF+4SWPc74hV3Fb0K3wAtOPYii6VclrWsGLw5cCPJ
R1Z2ev6UkqqSbWUMGmCofDnUHF5SbrHGN4K9MvAQs6p7s2FyiEq3iZZZ0BZqpRK+gi229xhtNHMX
FV6fuk1SkmMUN+jxLLwoBSpKMpNfY+QDvp77TfSrKPTOZ5iUmh96BBRfQVzKSN4qZdRjiHhtjqtU
jVUgBMZkiYxtskA3K0e+C689enLQQ3mtT5oWTnNBkXWsNI3lXujo7d+UfNXBADKRB3OpU0J8bSaF
0MCloqFHE3253yb7QiHIODTUNyAOcC2vgKY6K4azvm8dbtZkTQ4FUEUEqF4YCsFJpKQfaznIpIMf
eoeEe9C+cmfo4z6WDlpcI3byyPt9kTf2ASJRUSTwPg2wnYpI4mD01RIVXelAox1qvduuPvQIEUPt
fF+O+HLirVZxINPKDCAddCHSJY3ftjE05xjbzFywLbdrQD4IPWHwx2BUEcFfq0LTW4VBMX7vKI0l
42a5KYudnphumw8Lzo/oxU/P8qUkoUCa5F1aVpz6x9EcbUUaZSZ19W+pNh/v79aNtglyBGPJq6L1
USmCHK15gKPp5Km/1/0ErcDRL14ulQ+ml/PqLsHAwYmcyP7g3YG06XoDh1yLDT/HBuYPcGYOveeA
W0U/IzZoyer+ym5V/FrU9PvFPWrVTG2CBqLApb/rntXC9ZpDnHzBw4P3sKDcS8IEj0EiGe40ApHj
mIY7c4SXDp7LPNHRVA0sWIWx9tVCyDxzcJc7KWYoqd+MIGODRC15CWNUSEzPGUF/gObbwP97fytn
1P5KlqCMLW0kLc4t/ygDmBF2ttY+pIg0BrrwGM4o/ZUcQRn7sDJajUPOmH0CHWDHmbIi+YJe3KRv
cLWupEze34ViwJfuwakAKZ30HlLzvfWSt9RT9sorfyo0R/LDZyVFD5w+Nk5HF/rSb63TtXDB8I5Z
bqkl8aCVxtnq/gzJ/zNW+V7cBPxFax881++A+WJxNPO8Lhkl/8gtUDf0RA9fGqp0tk/KfNUWeXYs
mn4pizx3biAVAKoBcEvwlgpmsU2kcejCOjh2XO5YBGT7LjGGFE+yvCRqzoAgfTI5d8igoNp1fXiU
liGCgio41loRSS64KeDNZhUm7KGvSX/kVeKX4Jcssn5djEXjerLfLnEIzlyHKVoypnG8wPiI7LYJ
h2nxhzA++l0XfqihBbx+43Uu6WvJHvKyWiiE3iRVcagqoKXAuaHrB7UHYdGZwa2xt+r42LeprSge
uB+R2ix72y87Nx7jdeR5dkPDowLStftXf142QHXo8oCnANTR9YYX1aDpo07iI/iN+VtkZfJ6UIt0
j+8EiznQ3+CKIJJbWNJHTbrOKYrMX3gLZ4wr3HhkI5E1NwBtF5ZfG3mkSL0aHzOrLZIVhr3oL1WL
eSLMtIKsWAVUk7mtpkUaggo/DpY6eObk45mk8kTBgs5K4dHCBNVUoukYHeVB1dZdVPC13lTtWVZ8
NKEgPt/LgVSvDZooS202M6qG5hfUdCePG4Raws0qRnkgcdMkx7oi/ikDg9vaqkvPSTNz1ZaFtr5/
2nPiEPXicoHbQEYu9vqwh6hRKqMs0qM/pmAjQzibJY1dwBSjv4gsqJYYUpgW2s0Bl5aRUdEUDUD3
a2m8CJOsr73xrJ9G8ER6rrkbMYn0hT+0m/FDKtbA1m+pQ/YJ5B+qQ6St+94BO4nnr81qB1yYmbtv
wSrRWfS0RNskHPo/Hwef3wRiBYAAffr9wpD6WS8bPGzls1cAHdvBdNoZiUHDnAdITfco68djIyPS
Aov+/UMQk5rfoic4K0DVwK+Dx+xatDUWcdqRTj4HmC/7NJrPfaWwH8NPY1fGa4usQs3u//brLrfV
wK6P4WuwxPouGPR/vmCyb6gWIfmvTnpysXhNKco4Dg35zHXk2MY2GYBVIwaI5tslMIGYR/6WBXed
QhnAOwCLei1L1osm6KtMPk+DQwr29dG4X9VHznb5gnLfDCmZ9O1SkmDKKlQfgVhN5HPCWkcH3C5D
7aZ1Grd3/A1dW0yzZbtgqrMKW7ZL2SOQO0B9vQ7O339xwpdfIuxvyI0UaS98CYYhTR9xINPMNsD/
KudhF9mpveAsfieJL/zum00WTFhe+0Wdqv8IrB2DOW3LnMKe1te6vm3bnbMESBHLsDcyhRsUVb6i
+g0OdprY+tM6rne+Y8vsZWk6ppjEvBEkON9hZzRNX0yC2pUz7vOVtrUTpz04TwvHJjhv34ImwjhU
PTCXAbnwa1XVoyQ3W7RenTPmh/ZXULrl+/gMxluMD7AHFjTO7+jPfZlzZgjt5iAXBeMzaBWFg+OR
B5a1qpfPK12yybM0YvyisgSsWBIinBRVWtxCDiF8a7H+wcKtsOWUWc79tdwMu5su4OVihIPihlT1
4NqQz4W2yt75p7Y14VE8BSeUFQ2X77MMpQ2bg7XHdANwlS7dgul8xFtA0bYPpiSUwtELcX1+gE2X
ajJ05OwkrPZYjNkSGhJtK/PjeLZjdXt/uXPagh4IVPuQx5ngCNfSaFGYJvq3hrOUkW1W7QEsW92X
cDPVZtrQSxHCgpCMSPRRUofz+OLF7C3+8bUibLUt9y0bn2vwbFoHDYTIbJoE+ST77PeC/OklEjf0
Ur5gx7JYQhImwhLNs166mP309Rq62dp0wnXc7Sgkw7hgQB5aW1z995JztLTBwt2QCcgFuakP55z3
R5Nmm0ZCrvb+EqcV3FuhcDWqHNeyK43hrPiroMLsUHlr5sWq8orXfyEI+UXg6pAhU8UKuA7KWW1U
o/FMgnOkMqv+m40rbSlLL8Icv02YhXotBksoyC1S4cRCHvZJZnrD+U1leAfIx2B/lB/OB3pmXnuM
Dic+e+4+Q9t1c4aR3sP+5Vw92ksme9JLcVcvv0I4uSI2kqiMpOFs5E+BfpDovluaCTl3cJcihIPj
IQEQBLPczpqcsRjoHxVojRK9y4q64MeKAK5/9lRHQ+/E/zw1ZVxf9DpUlaxPw/EcbfWPZEP2qOtH
P5NtkjOOHpuf9xVl1m0G2fj/iBN7M/QCNdE4xua1mDtm7w994GByaOpsM3tt2A9u57jnT+/0/gsO
m+v+eHlqmLWgrGJUKC5ZJBzoktBPtDEYz8pwKIwWbS5Psun42ci6hjC9+hE2rhSHSzs9c6iIwiY8
CoYgWCiZXO80ChA+0AbmeE6O9M0vbLJqdka5z1bRuPVYgCGjEjiOH+KSDUtQg+9qs6CzgBkACAPU
FviFxYSbwTmnUdHI59b/0SsvGX/HDAjcU6aNP5KwXo/dY1DFuyDWXuqw3UaSty5M0Ep8NDpDfsI2
w03hOUn9owgyTP/4q2OgkryQ/fkODcSPRGICLjsw06BGFVRxHClXYq0fz9rh8AGs3Rfgb6z/1a8Q
r3D4KlnpILhDP4/94jtPb/c1c04r4KT8R/r37xdhw+Bjnk2VDuO5r3bNc2ewxHiXpVWvPoWVg9u3
1MwmpvImNQTQC3w1IKxBFGkI1gxR8ITbBsWj14MqOLJ73wIPvecO8VEGp7wWHNABsZNfE8UFMGzh
aZhzcDG5BlU7eIQo1/wXaV/aG7utbPuLBGgevlJjT+5ut+Xpi2B7b2ueZ/36t+Tz7kk3LbRwcxMk
CBKkSySLZLFq1Vo0p1Uks2EbNMzkttvafB0sIx/thDH1CLNrdD1ZA9ctru61QerYnMZsGlTJZ92h
lEgB4dRmpjuEFlFsDJ9tPBE10dFqAYTlF3q4i+KB4Y6MYMh438h2L9pVaGqA3Q2a7q/liWbTtOMh
KQaaK7SLITVHRSJynjENkzb4NI68qwmRP+p4pQN/0QTQ+fOaA6VNc4FUjRdpVYcNmBJGg1ag5g7P
iXvfhZfeiDIu3/8aoTwqToK2kXkYkQiAv3quh9vUxsEq64YFFs99tpH2Vi/rPm/AoRobR0B5Cbbs
LjuE1loOYtm/wcaNkhYq+MCy3p53Ald0vK8UrOsr4hdakEy+3lR9bDLJt+g9yb0FNHILXk8OehKS
cX8qlp5VSJxxcyF9FqJTqCVV8myIBPDtuz2wXUP7GhKoIOusDEavbQt8HFIDgHxxVh5A3aJ4Ttb4
D5aeC+BxR94NgHx0A9B9Bm0ypWoWYC28CEns16I4y3b7rPp6EFjik3gRICghogA91nYdgH7GaNqj
AMax+/MwH5m0ZwOqi9Zb5N+QhuVv1wBHUCGHicy6vEwE9lQ+V5oRbkAaJ1ZGNa6UBxYCI1QVkW8C
cENEHo6KWiDgMgGR7XMup8YkxD4SRNKulY6WbtFrI9QlMZYlP0RQ9nO12h7kZ6BzuYSk3ev9eVu8
Da7M0Bdm3JU1SEIZ+M+o6Ir21nTPabQLgrMqHZIBqiToA9vct7k4fTwwTZDjmIGr1MhytHUxyRRw
rsCb4AzyV35eXPl9ekhNXHZDy+a8C44MeSQ1K4ZnkEOA3MRnZTTdhMibjiSLsumD66v0woD7TCTQ
csxKI8JTcSCi1uFmEv0w1Kx+LBIzkjwA4XsN728TXIjafhDyGjdYxNUd8ZoWL5oJiFJQMqtlJgB/
0EyBmfZM/GdIk/Y9QDdLT4Zqwo2AlBKqjkCZqh/NOE4KyfwxhrRn3XOZDZxaD2AkHhk5usrxENbB
Sy8d2Q6xiZkKificc5kqgmyIFcAhL4VNbhfjFFiRPKHR0pNK5rXqq2Gw7i/Zspv8s2Y0hLPu8lRL
W6wZAFRIPyhOaqP63E36CKyXfd/Y0oMZScb/OgiNDWLRq1IyXcS51Z4zoFLcGclmskJH/WvxenOc
HnnSPIx71WINIJSeIpKskGDTeLefkOX6C6gcUsuKoyyVs4uyJxUUcewMLpKEfZmYxXTyWXMoHDVT
gaSx2PIVfWpGJ2eG6J3HwIqbzszUkwZ91PvzMh8rv864q2mZX9pXgVuQS3yZozPBTWoTBw876Yn3
AlIW576ZpRv8euzUjTLWDbTRC5jxQc8o7JXA7CA7i0xTWq/s1MVoHe18gIEhIIU+ADXN2iR3WcJh
odE70+khsrq78LnbtHaKAzUi5Z7diw46sJ1kG537z0JHUy8yzqtJ0PmG/j2z/3wHNbNxEWQ5gPSc
C1hSc2oKY9ipe3RGmRBHerk/u4vxqITAHx6O0B/sbLeryAbJ0I55xrnsaMq2nzigtc05Qzv7r1vv
qz4Wk55eVpZ0MUS5NkqtqTeV6TjKOecGG0RlNcnAyi2Syie1oR47F1XnZK3BbfH+ElQ0rgMig7+o
GI33A09Sm4JD1ovf5pnR1ia/xu2+uCOubMyufLUjfL+o04KDDUbQ2bOcmWzm5kYOCuZxJaxdvFMU
GThFAH5BH0S9abFmmQRea85VwV+efEoymMxXoor52vvlhIDcgNQTwTMKybeDafKpFwY8F908N4Eq
Q1kp8veFTNiTBPC4tLL31qxRUzcGfosKOaxVnj0ohD8CHQ59h0a/FCv5gMXz5Gpc8yJeLRKLPiqf
72BJTQx0hWbBqYzMrvuM1sg9l7wBEE2wboDuFlBZakh8NfpBg7DJDb9BYmJBPBsNem85O0B65N/c
h9e2qEHlyIz1WVvx7nRkEUwAXMBwX0Kv6Fqu58dqW6xlVZYc8NrgvJ5Xsyi3EPwYNRgEswiJMkeQ
XpO/94+mJZe4MkGnrNSJ63LBg4lWF1Nz2r93u+wZDB/BSv5j8TS6NkQ9mIp+6EbJhyGpnDaMr+rB
9OzxPak+JqxZ6T8M4qW9lFAmGMI1TOViJHNtnHopqEPud0me8W6gbSfU6BEgQtUIWfBzpodrAher
Q6VuODQs1XXHY6h1ZSUgS0g2fnFi6m2xD/PHiR30pLHC1qnXdEgXrxlUUSCiCRVS9DBSJ75Yi2XK
JzXvpoE+zdkdQ1UMH/R0xXF4Siy0/QwNmBULI0EJwJr6tXfpfI3Rp9mM/eFndQmQ41EbhK9zxsMe
RSKu0avmkkFw1Rh0yRTyLRfZrLyvxQ0IY7STFq4UkJay55Dz/sc0tVUYfqyaBg9WV/qyYkeypg22
Z7VnCJRrLIvRPegt6HGhexvlLDp5QJItcGUs4fEnY4NObz/pbYC0wf3ttXQh/vNZUMK+3cGRVKc9
ktOsi7oBQfr1vNbxtLR/FTQ8Ad4P4gzAAm4N+ExZDF5fcW6PzKpdBAb0RQag6Z+QdF0JkBfTDipY
UbU5CwMEL7W8Yy41iS8OiEUN7tMzHhp9iwrSGfJ1K7fH0qBweaA6h6ZYGUKzt4MaxiqJ/Z7jXCBP
+rhzwOliDHxt9l1sVFVJwuaUFNKK0SW4A2g5RACJwDUBQDl1FxeewnZjoeLx7UB0LHjQRrM+Sc8e
SU9mfNnlu7XYfqk8ATaFHxYNEDYAyH47zk4QummMNc6Nya7aH0AiicYHS/cN8fG+Gy6eDCgHzn23
GNwvtt5yqOIgKD3ODcf3nvnLKJve/yPXm8ws7ApcpIHBsiYaFsB21+9KbuURs7ieV9apcTJiPWpe
PluXIVthix+l/xKrm8o/SsgKr7GyL70wQBeItBCaVpH9FalNN4NVgQUPeXe0Y0C0x0LXSDm9CpmJ
hhu05SFPZFaHLHbSr7o0LyKaA5EwywtH2nCMMfjfmQ+gx/R2fw0WDsdZ5EkFdhytS6DcuV3segI8
M1e50dXwip/K0NKStbLr0g69sUHdc+2YdjKfwQZTi1bPpGjxFPdy7fatM1SHyD8MjBFUql7kvZWX
R676P38BtXWzauTbKUbdOx/NsIao8YSXei2aA6Izjtk1nr/rSkh6eQ0YXAZL1NJNWa+gMhdnGt3K
M+cF+jXo2gM4ZOqhHdjRHYXuHRI1OhNFK4tJNwfNyYIZ4/pfG1TcqSp5oZQTZhqt9PYPW+OmNt+P
Pli7fLshwyOSSxvxKJO37QWUlcZ9X1qqN8A85PVm2oB5Z906U9RK3JCgScN9Pbx/zqSJjJ7ajRPr
Ngr7IOAeSU9qJ7DP/8s+i/8/7v8aput8YwOcBjicR7ed7Fp+UNqPPntN5JWX18K1eT08Wl9Tzae8
7yp4UZOGqa6V7amGDg1a+xJkuhnrX02mhow2WllxEFO7poCk7H8ms9Ub43A4ZlZth+ZEHglm800l
7aa0wC5ZrCzikpvi4QdUEuSaZkU0ag0HVho7CTU5Tkaj8iMvrwmO/Bx0VDyGN9F/LdDBPScMUYWs
FoqypB919SDbHaB8xyc4JwjanrWDdhj0hnylEMSGQCTJDN4cNoH+hLLK3xf0aTe2pHM6sus6IxB0
ea1M/DzCe99HHYlM0kh+FuL7ALZDfhFZv8SKrNzOD97J26S6bT64kRlblZ1aiYn0rd4TBspZCDru
f8nSTXwzU5QLpGqvAfYwTS7whqIOub33zMgPEyQA/42zXa8JdUDKSgVWCA114BRDrudJx5DVTWB0
BKCcNx81yguixH6X2clKhPMTDN6b79kjr96TMU6TVJN/bL8/gXmclEA4BpuUIOwgWPSBnL5aqzDB
Ouj83b+Ag4VckOrVk4Nv1LtVlNDidYUCzqw9hJ430BXcfo8o1gJ4B6cRc1E95bGTn1Wjrx5E4ZJy
nBFaWauSeNSVzcpqzwEAPQ/Xdql3UiZLLbQfYJe3ob/+Wv/1NKKnlrOywZeeneq1HSru6cJe6P0Y
dsAcaLFbCAAS3e3Jn5XhLJ2W0GpROZQCUcdnqeF0nhDypdyzMCN9HY9PpQ1GXTYypucc0lHE8R5W
XluL2+XaIjWwyUedBy0FgAsWp0xqANbT+wTpxI1kdPvgoEkP3hpqaHEyEdEBjs7P9K10pocBb2cp
DoBCHjoDqb/3MLb9jSaTFioh5sqMLjnItS3qpQNJmlTl4xHPtpYcXnvVyHVlOhim1K1Y+qmh0K6o
YES8il0APmbqOFCD0YNiBweMNavqrV0qezBGnLhturHJo08mYtWW/p0dVJ8k9nknPD2LD8+akdc4
CtdWdd5uv78FeUh0E6OPh77bo3qaMk7EqA/Rq39WdG6rN3YAD/rG5l9x2p8u93vGqLO/VxKv96t5
OXeT9fluvbd2b6tbC677+KjpHUl2J7BAv5gfpf5S2YOb6E5iaoZ/WX9vLoGwZ3kl9Hnj9QflRGoH
9YMaJxqDWkDTidluhEhWpSUq1nySzRrI+q0EJi4DrT75kWV8XFbeqOziTM6fQzljNxJKc3bETgqU
88IE/1vR28IkKscaf0DUyNdWTrDF+A+N/IB0QIAFcQv1wcwUQhKc8ea8ggGdRZZAXtMDF6pj4G7U
Nuf885sxnJ20adFpu4Z2WUjuqrPAM5g/ZrQHDbYus0IN+hwZ+HoyJ+5T4J5GxgpIIa0x5K4Zmh32
6r5So1QIPCT73U5x30VwT4fducCEFmsNL4vh/PWQqPmMZCHHkJBGgeqb8bpDPILG+d6s3sBsKJnI
qUjoSjipu0JnGPLHeV45b5Z2nsbyeJujbvJ7OdOq0/wEjfZuAT6VRDlIwl8RClVtGOoi8+0xlc4y
6O0sUXEkdbHlfDMWp6f7H7HoU8gPoAF85kGCXsjtbDdZ4SVq3HBu5tvxDtwYHy+1ZTc+Odmm6b89
bLdn5Q2nDlesxIHcwgWGniYNpTG0XqjwqVvLasoIylQBPNhuY3JA2qU3J5BKnyokmM7CqSUr4d7S
cmuA4aFQNU+6+oMmuHKsIVYTMZzneycEBGo6L9U3eDn1gjwQlEIyXTPKXaYLm2fHuT/JCxGvhiQd
HhqAt2loqrkdaTng/BEqnnWz3tKy99L/anrwMpIW+HohMjp+rT4yOy51zN4YpLaQhH5ZdUCizY2+
uPygcJUhq2tgv4Vtioc2eITFmZ4VB9LtoFKeZeS8hI20O4ydOenhZGRrdDRLmKMbK5R7inJeF0EI
K1Ot+9tjeI4d1hQI98VrPhENEIPUupP2z2xhrrjLUmZwziQgRTfLluCauB1gKAdiqHU4bdUsJL56
0bh9npppbAJYUg6tUYEpe/iryKDM1pPazT/vO83C0HE4cEB6AWCLaJnWMQkLkUu7qeGBHeXPytcM
xYhNm1Me2FcvJA5QCLXpmdPpvtkFQMStWWpdJzFgMjWH2aw6y6Nv8BlAdQfNUnun6iAOmxDI+Who
7CRp8CE9sshzgP9k3z1rsVFWK9HJ7zMCH4NWZvQ+Siik0xRtnd/XMd6yPMK/DRQLdiuF2IW3yO3v
UxsFKXQBeqATBgtWNFnZiGGgI7Wog3kjqy4zxShbH7TIKMdNPh2abs3Hfm/UW/vUZCMJMYDdHuPj
R5K/DKdaevJiw0sfY+9j+gCtntLryp+cgLdnFQrxO9y9tU1trUIZO6GUMPYk0VGz6uqCMPlpeClr
B1zKiinWa6WEOYC+PZZgUZyTaBoaTEGgeLujWr4ZY6lErl2ImwRoTbYDS6LSJmigVHpZvMQez17a
OoS4XDdNkt5ngSSQpIplmYglC2hhl0rCaA0lNIqnNC4KMgb98BlP/fiRs+n0J1f8MjXv74jfB93t
V1PPgmkME8hnACFUgYWarWVHAG47DnbSUOuRmqxYW/AINC3MuN0Z6/mrd5/jmkLN0SzlhtKLWG7U
6CltrfsD+n0daSKyh2g6AVIb9y7l9G2i9kI2djMGJgWaMdHHst4wQWwoxbOQGH2S6nm+lgKZf5Ra
e9AfAFOBZCLaMugqoaK1WtuKIkAicRXZQZp8DF2wxgSwEFPM/eioqfBoZQazKuVhWS+mvhcGvCvX
gPeDwawioXhoAx4gWc/qujIidTUZamuF6WuV2G16TiEVK4HQaOXOXyi+4FPA6TPzlWl4NlPhjV/H
rRx3Ke96h+IJXOWGZG7CbbGrDVMlExjAiPB0f10XStAwCc/BfQwlC5QdbvcXE6hjy0oo1Y1nUKUj
N5zqosE9DPpDbEj/In5DFhoN2ahAsqBBoKkt8GhSlLBPACJIcBMBxlj8YT94PdVDXeWgnUTaVxn/
8rF/ieyVgS558A8VKjwKfYP03IajzHgMgg83yAnqWCMJHW/T7JSHBsnbXWNu/5YbwO5dPB03900v
HGE4wIBl/Y/ln9vzKoZEW2aa+HwhuFwXg0LOZiEF3wO6aU6J4a3xzC68UFF1vbJGhSAMP/U5w2Cc
7HdhlA+CsfG3qY5uUO9YmSLawzwkEBsb0iXlWj1tcStd26aSo6DwElMvhu3iNDSktTPD3wnoudPZ
wNSZnrQ7zK+evvyLlM/toKlouUEE38YKDCuFEX+IenKUhj2Ye54QYCSrmuQLtyDySqDIQ8oOzWI0
tyBkgiEurQ1AqAy7odM7CFX5kgWuRWCj++BjqtcgMUsH/JVBmr6MnzhtCroO1y4A/CMZeMIjjt2j
xR2y3PsP72UL7ozN2ut9zSrlSUh0D005wOqQ7tlMr1u7lf/VyEAbIeM5p4EZhLoomZ5vmzgSgLfh
nxtG3AjcZDRcBFY4F8U/ldmkrPrOZd+1ZyW8xUcO6CL7NR7chaMBbJEz1BS3KOhgqWM3CeK8YMNM
cHt92CSf7ca3MJ9rb9fZ+anb7NoKvYhFPiRoCIQV8QC66ffBaG3uvXzNNyjjryXwF96tuO/xcJ3b
3CEmQT/RxwbXTCL/DMlIHbFBSK4Pj+rTV/+lfrk80Tgi7/jDBNJdI7CEgoiP2dprb+Hcu/kG6mId
6kmKcwnfEKP9RtPD8CRswRvefwb5Sr1i4d11O1zKjUIIFijtPNzjROQ/tm+TFyJsv3NTc+q1YtTC
tkAHCUBT89TO6VjqxqxGLxpmWwfJ/LPqJcu/jjecDDLJOd97++stL/u5BnIit7KyJ163UucxtGuD
tcz8DW5i3L+alh4zGMw/5ubPubqbqlhRAcSd14hUVv3d2wBW4zpkj+3+0jrgKV6xt7gJxBnPDfwM
RBnm/35lDwRPZRFnreB6aUT6bSeYvHqIPsMzKFyIeALTKDvt62yNkHGBjwUOAgZgNDaC+08VKV9s
IyTT+rjnXeOV34IYB42GDwEZ3P6CxNF5Da+zADKbc1S4BaCtPasnUqvYqHE7Bk0BYElqQnkq1nQP
KgQJm6CHMTb9RDUyL8Ec7IsiJH2Rk0A4cwoCsKA3u9Hlkl0wbZOc1+vcaQACKfYxbyjBped0ETJ7
70KA56XBdn8S1FGStVBpaeOCCQzxGcrcM2H17SIFBVDTvdTy7rMxQfTU2UCkzmFxOOKFV6L79JHf
GbWCfDEIde77x0LvHibuyjS1kaO+lCCjhTtnPPNnFPuMxvDOnaFBEpgIL2xlmm/IvelQ43l7sx+6
g5OtNrYvhcTzQwBkaNBj4vE0uB3+4KOpS+NxvQskQhYn1z2ONDr6Qc/9v3jL35iiZhpKTMAJTzD1
bBiv4rb0ScwQ7sAiQHMccQXt8sOAT99AYCYADRXIwPCeoqwh+6b4VYyrVXqtP9hnZTcY3ZPwEJtP
im5DGlPXQdp6rtzLRXDdihDzJXP2BPncy9m3Vk6ehSyNdP0t1EIrwyhkAqMCjo1GU1AyWRL0Mypx
LWOx5Mo88qciwIGQ2aK7vTqpVOJRnQS3kR5nuZ7M9s0BoWFmhrF733eXIm/p2hZ1MYzMwHtjzuLo
NtAco11EffoMXcYcrX32oZLt1in0b33F6lLu7cYqdaJ2qHaAxJ8XoCyjiyPh9t5W3nZPRDZO5n5f
Ed76mCY9cCS9/nN/wEtX1Uzjh8kFFQsgtbf7JPSabGpjGS8NVe86n/SXqH+7b2LJS0BWj4QmD+iL
9PNgvrouqinkQr7G4JIRoFytIkK7j9JtsJIyXOgpm58tINNAXnrOMlHeCEkTVUkZDKVHO9n47L+g
dfgETSKjcwhJ919wUDyJvzrylzE/hRpynTa3Mpvy0nRefwMVhdaSGPhcqApuLuXQlOfjOpHsTJi0
F60MSreJ8/HJ5yTlL4Qu5BaUpB66xUUmUA6DP6EXUIMSYGo2/QgZzjIpRwH6xwgxiFzE7CefigDm
5B2KSpAZYEA1LfhMgO0eeWBqnrgoQZ4KwjlfiSymiSV7qWJWTPs5oeXkYQzaoiN9NbVvwOO3m4kb
2tJINUZyFb6WnyDKk5z4vJrl1Rq+KPVsBJcT2PxkwTdrIJp8/HMwvkW5AnJDjYNKESOmCMwaRQPg
PIjUQywJYCNNlMkJCtn/w0uo+eqtKOV6kjUZR0AJ3WzVjGc2SZEpIGvkCqXTCz5pQQuegbLSzCq0
YUJcjAN0OguqDzbpK5bIfd96Ohp1488UU1UT5CXY7t9ENf8s3S+Kvz7s0NipwH2ip1IFyFm6aCPo
1nLCbIKdZ2q+5QcrCbnFkPfaJn3aqHI9Zii5usFe1oPLMTL8M2dz4IVITJAbrmzEhZofdggqyGig
xm7/1TGg9kmmRZkH7zSDvdFZh0PslAAm5eRVOoIB7SMvdLE05ETXmdw2Vm6L5dFCzAuHODKQaAm8
PWskMfRGeUhFV+yMjjlP+Tl+FtEoBEr1DXxKEUBYVB/a4WFcw8bNv0xfmlBb+h/L9A3i5zy40qVQ
dLVXHlSRRKhsPt/nnV13p5VwYPEEQGwhAFqApygN8UBPaFr5Qybiwf2qjYe2A2hgpXqxfNJd2RBv
JzItIK0lsbBRWYcdyEXAGRQYj38hm7XvdGJuncs3xLGf1dX37+LgAJkEVTlqY5COujXMCBMzcv4k
ursQZu5fE3Pg8muNrn6bithapI4VYf7t0TW3bgAA4P3fXwwJZ7zn/3w8FTkp0hDJWgEDauR4dgBg
4WveoaQnopynFGQSznkrEy3f981K0PYTbd4bG3U1lUoKByxhOjcPh/ejBbQW6UvgfcA2uN+Xm4eH
LU+MixIR31i7Fpeip+thU7tu8KMi8gNWnNsODuP3O94jRDTRILR5THZ28f3ylj49bF0gSM4Ocgj/
atP/M+s0KpXhClboIwy9e+X2x/kB4BmPij4eL5Agi+xoxYsWDxk82BD343kKkD011cOU1xwX4kiN
gXY8jHoqGY05Pm3Bs/PHW+NzXJrba2PU3GpDH/nTKCGNIJrxVtGTR4d7W3Hb+Q6gfQcuixNFAism
2A5v91zWxX7jtYmIVIVV7FhLd85/nHbtzTYnV39ZAcBnVjpAqMbSESj2hSopOCHDSve+rc+SZB7u
hU9td9y8dWbwqFbGgw5xbLdzY+Nyf4xLESKAfuhoAq+xhi+4HSK0plOh7HjRjeTPcvwY86eU+Rh5
876VBUAs3hBXZqgxMoKQJXIt4PR6nU/NQO9OERBTJfl88kmA/SASsmfOKun30K6SY5BXhtZIGEMz
wN3VouJw/4MWvQfYEKBGITWBGtntsIuAL1l+VESXfWeOSW/L7SbnDXRQyCu1/WVDMhSyZlpyLO+t
IYUvOS1XA8ltDFW2hE/Wc7LM7GKn0L7vD+lHPeKXH6HuBRE3EKiAKvvWFOP7TJGmMJWbtakQ5jJZ
k6Anm/eDFZLigqbdv/6cnEoId06+TQhcPIFKMz2hKzk0QO3n3v+epWoG6s3gQYI+2Iy1mv3+6vHh
pYzG+QFcyzj0+qHa5wRlfb16SXbpXtoGsg5Zl5Ud+8NDTc/BtU3qelYlDzTUCWwi0ED2A/RbM6Hu
cLHgZsT+InuzKXUTikkX52w8rwx4aSOj6QjwlVkLDu0itwOuG3FmOsB5y1yKRLOE5FUNHgXQBEHd
Bbxn0VDoamkj/GLg3WtJ+MU79to6dceKYTflojrOQz8Y1Ul7UVi0/hI10r/BfuesjHWhhoNnniLP
OGHkx+kM3aR6A8eEsuimaIdpNqUNzvksUIw46tAXrhpDZDTB132ji3f5tVEqBmrDMasLhLeI2Z9f
vQOgXORwrMnmb386nV7y/V7QH3TH0Z/XjouFAAmcAcAHIH4Hz5pM7eK4jLxIrlPJ5b9BUtIjzQtB
LnNg7PsDnL+f8t4bM9SOyUU/iZuhwGEhTYU9RSrmFOqI+uihAnHf1FK2BdBuRLKgEQS5Lv1k9+W4
kKaulFzkIsnMmPpon2y9IgG5AM+6sjXmbXczMFxusIZ9wc74qh+Y+9VREE9s2SeS37uZmkAhucXA
2j5oV26Z31nq2Qy0dWScO3P6n9qAPTLx0MlTO3c4xg+cITjpAWnxv6DrskNdOrw0pmjUhtadV4an
/doNlGFq70mhFGVgtOldX37wqh1zaTZCugkDa9brbj4U/k866oEu79F0k1txYH1qH4lopniea288
oMuNkT6WRngo3bHdxOEL+Cmg8ZfsA7vySN2hO6M2aoTNpv+UH/NE7/aay0UvaqoHRuqTKjkOhS2V
eh2CDswpLnJ5qrgG0r76yJDIyT5KcKDUmuXzeOeKToE2320IEGgEeXSjh5KWHqNGSTIg/CTV7AXA
UXgIuz0Mc/f+oZRSgsYgFNsb5gVsJsgLiGZwED+jerW1fd5Kv1zlag3nC/XKVTQvRDFaVTpXQkP/
cw0xvgZ0yHsOZH74GOUsMWYdmOrj/e3w65r+WUDUpDgUwjVBpe+NOBg7ZV5AzgqOCnJVnk/WqOzW
bFCnV5ejuF8VsLETbXS/FTt+bU8vu+E/o6D8fxiKUS19bDOQ1RvZEVqg3XMMFyHlzvu4P2G/sTbU
jFEu349lJnXcbIugWVDKHQGa0ucHjxSE00ur33H6RUtX2hUXpxAQGLyBEbyByf7WOdJRLuuGjWG0
qVur9aB/AXGIwcz7TZUCcTQ0w3MWsGuMVb9xofNgUcxArzOOMWCpKLt5lCpZh6WLond2Qr8aj26Y
hyyEwiGKTlCRBuPkYMt/Qn5f/GWPlWpAVoCI7en+pM9R6a+9cfUZ1JwDNzlmbBb1c7U/sxiUwSsM
2TND1HPKY6oI1n17P9XSewapzRhJ+SQODeZbLK0mIJIGxYAw2lSi0XzlElEmCAjkoHzT5ZMamukm
Vpz8i/vb9UaAJ7bJ/uGAIsxf7n/V6mpQwXsdhG2uhMnsennixO2jxOnBp188aXqaE3HTvvbhPsaU
ZKSWjZjZhePKcfG7zgaHUMDOgFAPwh0ort46RMandZsWUu/W8i6UkSM+ZScNsrs5jtw3yYNyiCNl
JNmUErQV0DISEe2RC18GwRpVnOzmgOYXCbncngiRLfQHaFFKqzibpaN0vgdnAksE4XT2f0R1TOQz
GR9ZEXkbDVhA+ZxBeb6x/cFOwm0svdfaSRIuKwu0dN2jVXpmyhAUFi+f29kR8KqsGbkZoN6x58LH
eoJS7AD66TI8RcL7ILOg9NlWELbyIpMJ8XHae9WuIF/ppwCaHKFPoKJXj8PjC89byndjxlNqqUWT
1atov8JD1Iiob3hY2rmd2mGrA6k2OrGFNpCD9whklSEfMkBJpJ8/70/IfDxcbaNfn0LNBwNIGdD8
E+tCxZwIcU9i9gFgbi9dGTP9BqANcdT5KICCoYuhlOdWYDgMuT+Dd1LLgoDbzpQqyWpSPd0JbQOy
nPexzVZOC+p0+mWcSiX44dSJec2ybpM/5R9eepnYbdg5IWdwjSUzK8k16ir4ZW12/qs4gWMZtWFG
LG+MYo78FPY9ZHNaI62OabzW27E6r9R29xKNHXIJbZjZhjX92ipZJ2v1AYQ7kd7g9Hckc1il1/hZ
LdptgLcAsQIngyvl58F/PcSwGpWJx2qiHNqpNuRZrAh02lCLAPqS+1xjuFkc5UxphKMCwjuAed5O
aRuxIEUFFN+NRFNKdKlxoo0mOOV4QhAZJN+1Zs+KU5z3dX970HH7z1rieoUYogg2GuB3bw1PcalE
3oj2M6ENvGe5HXt74FFRyzOfJ0IajO9j2KXPjCpEG45VRidlRrThJflbOlXfMZf2dq2I+TkBFu44
5TxwS6z0UYxR7tz/0qWNjEI4OpmEWROaxjoPKQRDEw8fGtZWi9sw4OzcENRMv2+GTpf9TMgcaQBB
Is9YKSoc7Tqv7lHOACFoZaBOpEcnsHSe0rNsRn96uwHNPWNK5l6xwo1k90a6Ya0SpTKQm55jQ9tA
tADxemgxawEmlRD99V20h+Qc7wkCvkvh/8pp4nQWFJ/NAWkd339XejxjhEyX1qxS1wmw3MAUovwH
TT8wuvwCOWYdq1Z9MOUPfKMait+SPpE3Xhg6MX9I/UnvmkPPgD2Ck/WUY45iO+zqVNi1yppuInXm
zB+iolSPP9AeM3P83PppXAdNgObo4qGEDHsBBI8X5LYWq9uiGlo9itpHngnXHrXUnP8YRckHUa8A
1j3kh2+NRhPks2u+LR+qXHVAvM+U5zJ9Ubyjxuk1Aj8papxwvPh8vOKF82JeHT//MQwIJOR+gNhR
aCJmdcxDlPWy8oETs+9G8cHTC+4rOUpW7o0lO8ANIFoA4hIoBSqq7WMv7jxVKx7iGFRiYpIinnr2
EmmNVnD+HXo8oJMGgB46cmjEoAKCCCDHoRTy8mGEz6ZVQFSI10t9aInJkyCthOoLPqvilAC0A2hy
QIXmk+Tq7PbD1mNChoNevJ/mZ47JgJxRmzU5oaUhzZSZszweANV0gSJv0tpTtLB6KARdkHhHHTm7
BPtQV7s9u9YkTNd34BDwQMRSyJnPDWI/Cd+rMWF3MBpQzdmDpm7aemagV7cII8BreZTs1JSLd2/a
Z4jnUuU90tbc8fdYIZnMYhMgwYe/0715LNvnoyxExUPSlUTx31kBsIhxA+4eQwvXcKS/l+/WGH3Q
xTkzxkVcPGSNRMLq/5F2Xr2RG024/kUEmMMtyZlRGmolbfDuDeENZs6Zv/481Aeco+EQQ9gHMLxr
C1Cxu6urK7z1lgbIcK9adq32Cv2/dDrynOCfr71zoY7azOjNxJsc6whv36N6X/3R7hoI9xMHpiHy
qOFDZdi3n5bVC7acIVIB2C/IewZEr9ymxNQH2mKRKgGmHBvJSdLZjhv/KWMOzW1R2wv8f6JWr3on
6KSODS3xSreJI9c0XhPYv/7/ZCzn+EElBSbo1CqxoJcPud7YfRmlZy3KTFcv2vbrbVkbCnixdSud
yMx0yErRSrwsILgt7qsUBTQfRaVwZnPHk9+TtTIfNYWrPDI4JvGl0I/a+LX9GRSmkwIrur2otdN3
pRDLl3zYQW2c9TLOkKTHd8XsjCETs9KR9kclfAvD2i2Ftyx+GtLnIWCAyiDtTRbdXCmvKm3aIuHi
uyv0Qb5FgTUkJYdCDrmTB/U3copHEeLzNGAydvHl9nJXMcr7aqlGyegd5VzxHeL5QVprTLM+iknq
pdU5zs9deVITt9XuhOTsNy+q+Pu2uM3d/ShvFfkZqVxMmYa8xBZs8ZC7z6+/wDscMsiVdkRd+wlQ
+/y/pa3J+OS5Sa06SVNenINYPGbhP2N76qzJibtjUJe20rS2JdR2ScvNbdFbR0jXHRmy5QDldVt6
Uk+mMitZ6tWw3oH4VT3TZNRN/otE921J66zj/87vg6jVvQiJFNS6QNQ4f5tjZ5Z8W5b7o188Rqhv
Mp0UeFhnyKtkWjKKyon8o96MpOj2hqLJm9v94UtW9yb01bnT9ALLc195oM5dAZSzOxy61/w5fJa/
B+fhU0uLmi1GdsIgsXx0qr3xO5va/OEbVh6NqSZVoJjshhr8xfsx/2X4njA63efsl5jvvFd7slaa
7Kd4Z4NZpp4RnPKwBMIJePJYQWz1WzeOWv9vm+H+d9QaCHrI/2gBeD+AD1cV/032JTqVPQh252MT
2KPwM4M2PpvvpPlV6H4rD/18jvSvWZe5c32YOmCXO5q9DsHfP4JmUmbAKmD38HkurWMj1tEUE+l4
WeXIyml8zP7KZDvz7er3DJXbbp/F4sxf+qhYQMwTAT9Xmdt0Ka8WhCQzaNT20rJWoLEVrTFgmIYU
tU4Q99Iyjd2oWtvou+KfLA7yxk5FcSFHqI3qPzx31LBxG5e503h+l5/SxOPYihUKrqnNUczuZO70
RO2+eIbD7z884x9lrS5TJcZ6YLBRnla+BM2XVPgkWP+udPC/kwQMBQMUXgdHermcRNHLrmuwxFYy
uHHmMKPbDU3I7Bu3Hr+bsbazpOtYEZOITVRgO1oq5CtHS29Fdc77KvX8+RxAIBH90fX7oH+c9B/D
bjV++WVrtaGOS2uCCmE/lerLxUVhZBaTKCCs+TrFdsb0Usmy434kNyXZosAYFN0RKu0gz7+mPUzk
1kphAFUg8mWXqcpcCi+UOo/CPsk8QQwdAChnIThmBnh2CMME8zDtsW9vyVuCRU2Eyg5xqztZB4oS
jdKYeXUkPmjCo1TDOu2/Bqpr5JbTdt1e+m/L9NFNvtwDtpZR2JcLVNNerLpMzXjESz1mbOrLnynk
71+D5nOgtP9BcZi4zQByHVtAo8mltNHoZlMMrAy759tBQv0VRrKStEpEpiN/K0J/J1Rdt0AsV2PB
7pMix9RBO73SHiMNJKluhNyb5+hF93nDCsWbKrJxj63yubeGl9T0zwOTdzTlIE65Iz8F/acgE8/l
3DsNNY45+iVED923ndd+Y+MXQNxyg2gMocf+ciusoJz9gDSfZ+bxfdRrj3Vb/VSs8reW35kahGko
nOYrRyZgnSpBhgr9mf8bhLivkloc/Vp3xHr+JMSndrdlcsPpUQE06CSClpkS62BY0etB0Ueh8Az9
z+hPz7NMfYGBe8XsBsJrHkOg/aLPidv19Mn5d6rZOQyHs4X+fmZS30wT++3NWszxygSoBhcQ0mmm
PrFfl3sVZ7XqC0OQeb4JgH7h8FINBrINseyWwdttWZtr/yBrZa7rPhd1f1YXX8AVuhMdg07Fxjep
mxn6zhO8t67V5cuCKDUb0+BpUMKDUh4m+U0Q22O+20u28fSi/pqqkWinxWvNjRWTM4IFBDNWD/Ip
T9TSFqkmRnTAT4nodAnjkFLlOPuha2TJ59sbuhEqI3vhaOH6UatabSgFgCnO+ijzgq52isi4T6b6
iwUx2W0x63bV95tuLtNDl4YgGftyqSRS0gtG4zeZp0TxmZnaBzEanrrgrTN+poHltro966o7+NFd
0Ax/q+qX1Kp2znO5s2s9NSHiB3VJUpOc1eUnVF2tzLOfY950NXVks6DpwdL/7Cx040HEjZIhXQF0
SQ1l+fkH57FNxyTUahYa5f8AObrPwuygjfrvKR8fNCt3jMhwoMR90gbtbIpu043u7S/YUlseRB5F
oFWgxlYnKpe9ptJFlHlFgLRWvU97IiM9tZtg2rHfW8qDzjJ/EzoFHLWVlaQlnsMa2swLG1Gyzc4S
DmljyXCwT3v0fZui3l8JhvWQPlo9vbDIGnoUdouo/DAGCh5h0zxFJA12tGRb0HKCTFOlfW21JiLZ
qo2MgfNT4PduvzDg3m2Tnd6ALSEUglSGH0BzSk7xUkkUQQ2zwsKREOTBPPSgtIa6ANvU6tOONiyf
u1Z64L80u4MgVGDLv5TkZxAklD4eRM1w3tl8KaJxZ8M2nsqlEV2mLrVwVaorhdf6HkaNqsi9eu4L
/yEbGdLh+EzVPJXC1Pr3oaAQKwv+BLOWQNHpxEMl7tE2bWwomehl7C5ZdnjqVh9RKfFUh22fe3Hy
qppkNQGezuHd7Zu1Ri4uRozWV5X5vszltEgdXW5mVqShqVdV4UWZ+82CQ/lPbxvOJ+/LNxpXGAEP
WtzW7R2hGyf4Ueg6u2KVZqbGGUKTpnYry6nCu5EetaloDnV831rOSJd1fPDB1jH2IHoQhL0YacPt
ZagZSFuAT0C81pvbFykU9UqSe0kt6kcjCv1DXaoMLB/0Awnz8ljrtQHiu9xLvG+9GvB60MhCHxf+
2NojzaKxkEP+5fFylX9XYjvc68WoOqII7ipqzUWjGDtTTtFoa1mlO4MlD04kxdlLrksw9Sl5c7x9
HlubAVQWJiQJy8eHXerAKMRKWhpW4VVCYj7WhSUdGvyiB7onxYegsoJDPZSTS0+o+Hpb8paO0wet
MHybPixO5FKyCFAwYyYrg4W1mZHS/V0OPrcST7elLM/DymBQNQKYS0qN1t110U+0wnls56LwOv9Q
VX/L/d23QftnNx26JQYmVDD6GNprngWxyMamEGu2sUw4xTTGdRzF+2FWnot+1lySEM3OTdowVNSQ
8HKW8AZTsbq9cxaOWQ5hjNcOyoOUP0s4WS1MrIUiuRoV5ZNo7bUgbhWuPspcd1rnpdKWbU/dth3e
zOAciT9687VLxfuMrFyqPKtx4zTypzlS3Sz/XAeM/dzLs2/Yj6V0xtB0ohnCu5XaWBLcssXcl8RV
syOMP5ri5bbGbKWadRJUtB/QZkqhePXGiDTxJnk1UJxO7qT4IFpMKCJoZBjc1yH9Kk2dHaSfGUQ4
PN8WvOHpMHwcX4CsFbZ/PVmvp6/U9xWixy5lclCmtn8rSac4iRGJdlYyA+u2uC39gadPhsWWTDNe
z+r+CUnRMW6xwLHq5srWI7G0A78IX6Se+k9v3VeJLt/XfVzZiSSIO77Wht3BacWvW6Zr4W+ttLcg
sW3EkUAR0mpsrQmd5Bwn6bFW7gaBGZ6DvrO5G2oDgA4/iO4pYK/rsVaKPyW9UtbUIbtvUtfa8bCT
1t1YENlVwPm0nsFHbqy0Jk71TKZxpPRiRa3vgqkEdaON06dGSRPPKuTAzQQ5OAErNnZKXBuGdMlU
gaUxqUTCsX15kIMyDo1Zz6VHVxr5Kqt96rvpLp7/QykXWwPXkIj7tSCbLuWA+O6kYUoo+wNDDAPd
DpTDbZXcunrAJDQd1qH36vTqNerzJCtkC4hGkAsPJkYGDlmnMlzTr5l8XLzSOJ/YidG7Q2Uy0DgF
iLfH2rqlKPQpQr/FEnmiV58w6WpgdRFgDT+JKKN9bro/txe5J2C1jX1jzoampZXX5I+j+G0s/J2H
4T14WL15IM8WiA/7uKC7Lw9KK4VQWejvvDw95gw0urd8V4WA/04+apkrVba5Vz/ZeP5A7xIByCTA
loE0lxLzsMriaAoqL/N7Lw3Fs5E9+uqhUNyxOP777QMMi+FXURSijktR2VyKZlk0lQeHg3Qomll0
AhC4t4VsrQffRAJUoBLer5VAFxMZ7ma18tSSBptZdsUisPUmthV/eCEi3ok5Niw/IfxCpC4bAOK0
VfxUD/FoTn1Re01K8SsYH4xOZZaxkNjhzsK2bAV7R+C0pJmvyjAklUWimqT2ktisDqpVPQ9JV9zl
0Y6Sb20g7ycUDYD7lsHJl6c0p1M3Np1a49ylx0EIPak8TfABK2b5Ku4VMzduFI0MhDAgrAAWvMPc
P+Qo9LIOk1hPG0/3i6+zNTp5XO0UPbZE4GUB2Vl6XK+mVyXZMA3UCMGONX1q5wZ4675L90odG3pg
4tawChJLeB4r22P52L9UAlgl1+ZjTye9MI/3up65fXS6reAbknBWQcsw2O292HF5PrCfp6lSFq2X
gQRUo99t8VWMYWTZAxdf7xtYNN53Ji/AZ8jEl0s5spCVudqXhafPovk8aubwI6hIb95ezbUrs/AN
L4Bbg6QcduFSihjJ8SAFuDJ52D+pQ85UqN6nbS1orXs/pkd/HM3SjsdGOJjtZB1uS7/eS0wtPimz
JTAYkIZdSh/rtix4MQuvGUoaJdJYe1F9A0rVYiRHNhrhzmo37Pti20mvgvQgo7l2FEe5laxQLUuP
WT0llDRCKz01Ykw/hCQYT2OTg91tcAXMOvN9R298/S+9L6XezgdtD8l5fdE5XCw+X4QicQyXi4/0
bAh1nygukqavcAk+KeL3VD929JvBsLtjvTYCaKQxgFI0TKoYuMmX0tomCYdaxjVPMNCZ2zRl9R0L
ow222qfyy1gU5LaFvNIsl35P9S+T8pf8NJiDHDpDApa/V3qhcopxhizj32sBCbAF1ooJJ/18+WmN
BR94VImlpyf2FLy08UsdOfWw4+ttbbdKa6bEtMgl/bza7rgOtLjPfHy9BjLvKSj8k+ZH0iFNYs0V
/OhNiCt5R+aWfi/50AVEzcavg75+olOK2R4gMOvwKAoCLY1a9mBUcelUevP37W28dqOX5CsVe/wv
HHVldcJS1mpMPUZYU0z2Ug+x4smZJzp3GS6SWAcy3juP75bxwF1fJplQmSSivjy4AvcZHwCj2yRv
svijlA6h8aDACfXQqL9jfc/GX7/ALPCDuNUJDl1jiZ2PuCFuPxm1cDfq30EVRTvquKUo8HarS2WX
mSHrXLYaB2Vl5MQ7/Pg0pMGxGaczfP12L6eeSGn79rFtiuO9J7zCzl/l1LpRiLpyQvvNRDpFIVjy
2er+zIr5U5x+heUeaGjTBBJuYQUWRhEg7ZeHBtWIWEPIXnr1U5L807nykVbB5FcDFYbkSF++3F7d
1plR1F3KLBR1AVhfSkuSTmj6Ri3BekI92YCOVwPbmtSdTdy6aAYhOQTAy4DFte6HgV9ZRjcReqSq
kzdi6TJ//Ps4q2+Cqn+9vaQ1qQTJ32VmFg/XkkLCdK9eZqkxYHhIZISRh5WN/I5pQsdRdmbRjhRn
1gjxyqM8fTWsNzFR7UHDeRueReM8Rcfbn7KlO1iVhb8aH+4q2Z23Y6GklVl51XSQda+JHpv6sxHc
aeKOoM3n46OkldYkWspM39CoyPzauuF0h8JOf0HoCfPcfTHYjNqNGneed451A/vEVi8MrArqSuph
OfcP/mnUzkmJ+1B5s6g7EknfSMju03q4F33NTi2JWuj4JS7TL0zh2nsxN1SXMTc4k0sBj+zHytzU
mZrraTxXXg/Aj+Aij9y6Orf198xQ7SI+p9KrJv8tljNojMekiN0uEz5N3V7csXHGOEZoGkTCZNfX
75YcpRU1InaezmNXOmaOPHBTlT16tq3V4gaKjKhmxWAwLnfaKIw5DX2h8joZPn0Ag5H8mIbZ59sK
u5zXZXyNkfsgZWUOpqKa5SgLai9O0wddd+D7hMdaO7R7jYCbyyENsVzVd4fncjlDUESaFlW1Z/bd
QTTTh66U71tl/H17PZti6G9lrrdqmsDZL8UIXVCN/sx6UkGx3JrkqJNUKYP0yC3s3IWNx3aJA/6v
qEVPPlwFQSy1Pkjoswh7FCA5a3HghLHwFrVCYVdWbCdV7hT+XlFve4VUJ+F7XsZnrbKNUW/4taLF
NRPSv5Ibj375ezHopk6AN6SCAmkQwIfLhWl+gdtdhUvAG9t0WBxorH5QY+uQFDtXeksSdVzGnxDB
YzSXtX7Ywq5qmmmK69oLQFZEqe4qCUTS0bFq/9xWiy27BUEv8QWNMUBi1i6t1UiyMAaMN5UKqXuB
9rM+SuU0/8w1uT3VZcGUCkl97CMDfiRRfmijQnJvf8KW2Vjgm+8AB+BBK82M9bmrmdpZe0aSunpG
k/z4ORCOkaAeq73JMls68lHWSjV1IfO7rO25bKde/2M+G/3P24vZOjjqXXBZE6WauJqXBycwf9uH
KrX28uRLkJ7U4gfYTEbM35ayGJ+1cXp/ZJglgwO9bgILUq0cGkWqvbk9FeVJUb7f/v0bDjoTHEFs
yUsnLWnay1Xo1tKQnuCkKEKYPYes83smFA9izH8x2sg8pC20JlVR6Tu6sHU+JEdw1KmeggBYFv5B
74O+EUZ9oBEs7Q6l9V0LX8xmpyixZZ0+ilg+4YOIuofFNdRE/IOUqkdugDmnGptPr6rVHkTxUyoe
5Op0ez+3VHxJxRHLGcssw5XadQ0Zd35WedygXoNUVP1RWfbcd45aBzut3ps3WkP7DKoFBnCQ1X0S
+yCSelOvvbqU/xYiUTr2CylurWqVS0eTdJSYbuUUWcB8tgDAW5cO1k6At7Ve+PEAcBAnU3hefYKV
9cEYB2QG2+ahjKwnApi3IIpOUiA9t3tT2bd0hpmJ5DvFReSabiqmWFL3UdR6oZQeeG0yumEgUb99
glv3+qOQlekPmhzgrBy2XhsxvDg+zdYnRsyU83+w+wwGofRJdQmEykqMQGdn6HclDrs1imdZgoJg
Mh4a+szdsGAS479flAVyVkdZAOwZK7WEUpuuj5E0O2pQ2XXct3Yr1YObatWdr7d7LFobB0XVc6nL
veNd1ll9pmZQy079xqvbFt3TTVi2syIBQRfu9l4vG7WykBTpLXqgUQpo19aRj+InVlh3rWcwYIDG
i3/yGGB3FKiKO42z5bV0Nh3NWVDv0k5Ujo2c5c9DaOTHMAtNcLBlv3OyG4un0CByMUkvg4pemZ0q
MqfGGOOGVw7YWWDaSg8Tg3K6faJbl58CDd3fS2aFSGSV6GCSQNWFddh58B9UD755iKrHFibqoL8v
INOSjYibf39b6MbdQCb0LsTpRF7rGYiNYcQ0CqedF9mzSY3ZS4u/dzR1Y/fIK8KHhluJjLWPkPvZ
iJlp+neXstNeS4lxCZ3o/PuFfJSyug9NGlRKPde9N8x2OX3tWreQPg1Uym+L2VoM/uMCLSUq55Qu
XyBoI/y0zaPB04vfQ/gQSrB2/botYuNISBtTplu0jUhp5YbUkl+I1BYGL5vPcfSlBFbtJ/LByvdY
5NbcPkuKgXQ46BtS80tAtvK6m0kch1BoBq+Lgd9PYflUV99IjE+hqwwZ3ZE03ZCmVqy7IpNea+NR
tb73sK3Lr3n3c9B/zPpzAR9UxYHWKnmKT2n+rPdf9Eh3ogGUWJvc6XH18u+3B9gfZSQLonEoxi9P
IMoYDjX70uAZUezmjNWlW6fRvkR6tKO3W+dAUhWDjjHihV85UtOUlqludIPXlNnJlx/7SnkNouLT
BHfhjqhFa1YWD1gC+VvNJIMrra3rOIvjmCTK4E2nIL4fdO1EFjXWB7ve7fe+dg81DYJfalik3yzK
cqvt61MG3sdwEOg9OBnei/YxdqPwVyX9Uwr/3D4q9WpZEEgwVGo5KirPa1dX6Q2gl5FMHK6N9ogN
H/fIB66vo4avAviY1CZp1LUy1HOlBw00OBRma+beKNDqqswJkdRhp7547XkiiNmPUD3RHINvdrlt
DLLXcf5i8iOp3tpi2AA/Nk9ixIxgeOfmVPSG5z5Jd/zBjQ0kKwT96DKJZamdXUr1RyNt5omgVVKr
c1rrPyQrP9w+o41MLXAOwkd6jNhFEBWXMkaxMfUkwuXsxnl201kynMLInvU2TF2ramOnVyO4WWoq
VXJoNu44MxkQyoydK7C11HdALW0wPIFrJq2uTBlNKpJKKRLpkAj5QfV/3l7pxhFS7Sa9RU5VBQe9
2kwKJ34fNqS4yrK0s0hhPCkjNB25ZoamKrVuYKr/+DKYTnGvE+D6euPKUxhbFkZyQ1/W/iFsEXpN
I89n1F4UpHcaiRU9PAcLeC0JnhT17fYyr80W2Ds4WxTya2Sm1poqqyCiaZXtvQlw432p5Korm2Hs
hm073RtKIe4c3Mbi2E4gjmAccV20lbcmd2HBKOkCeUV7B2bsW+nLnS00sGOoU/+gJurx9gKvLRgL
/CBw9QDUyZQFpVz1Xm4ZdzI9W2HlGqCrZjSUIb8nuslOtyWutpTHHgwcAS0BNRQWV1GKpAbKMJpN
ca5iybCBAeb32pCajirF82PaansF65VVe5dHJpj+GBiYeJtX+hJKA/TOYlGeDTr8VIqnEQn+yvhx
e1VrMNe7GGaq0Lu5pHzB+l2qpaE2ZkrhEDExvSlQVmkPEiTwdhuXpTMbg/KrndLktR8CyEemyXj0
JXVkPuAwPEwRI8luf85Kj5avWWjsLGhClvzwOjVsldQrI1luzoI6NUdpjr7kRvxZ1yBfsYJMvRf8
etixfRv7zHMLKoCKGPu8zljkTJaZI0VpzgoaTPOxED60Qzjg5szhjgqtsfzvy+MFJEvM/CDekdVm
q0WmdOUst2chlBLjOGmWD/a2o4HVSiIBJz/SYXPTmrr+FhZJbx4YapB3dqEIwS9fS7S/ugY+babF
1aaddTNkubo554oNJUhRH2royujSznMxtOkwLnfyLuti1PvX61wAiUGmvLdXPunAu2FUZnOupbSE
1S+Iq7vAmDO3KIw2sZt+EKhPBPmx6fTilAij+DeQx1a2w64SjkIV58dcFLqHOLKar6pfzm5f+vXO
ca4DqPevXOoooNWpY1xloJJkDqcwN5qzAa8HxBdx/dIIAeCwMZ2dwEyro9B00L3poUWZRxfswMyl
nYN+vzUffDk+YgmSyWe8d9ESWl3eqmLySyMgGXae/cSU3Ez2Nebcj/PSIOwbI3FWETVfud9+dwwB
G3bHGmxoazMKKfg59L4CwGxoKzwzqa+ezWzSnFrT4gdIWfKAeok5lcSgY57bZhjq+c9oGvvWydOc
och+HyifNegioeBQ/Hk+pGPnN/CFjeLn27f1+upAtglVAMQi2oIIXWL4D09aHc2TngxTey5kqWCk
UiPRlkzo0GvWbpp7cbTXO8q7gn+MBab6sdrRrlqCVFFEltAbrh+kMvyjTRzSjOGbbhH4/pfRKIBQ
CuF0VysdF0Gev6cKXSq3F70IWn8I1gICF23Jza0BtkFRR6WgoV+FMVoHCLU++3qa3OVDRKontiM9
bv7d4/quTCSk6XWFEIq3fGU1jEbV6kSd27M+M/vRMnC72lmNHaPTgwN6NpyAwrX3t5e5cpT+JxSc
I8EBA5Tos7s826gPTJqnpPac91H9QtkwgtaISZtG1U0HvMHm1EmhegqnKXT8Wc//i3ig/dzjpT91
jYwQoVDKuo7j1ku9dlQtG77nfiXZoaX+TrImu9dVoXGSvmbIjK7voU3WxCvL6imn4KvxIi5o9FXY
p4mUu01f6M+62ERvzPIoCW7F2a7MUT9FVR4dlDGaDmNXdE6A935s2kpwcHNeFYA/TlvJlVvkQ/DN
6Nu96tzK9Xn/NiJ1UKhA9mTys5cnI3YjrVnSUJ6DgMyD2dLFwaB0h+hEsisSdy8mhbRPjGRQnNsq
sXHdqT0usRwdaTgCqytILansKQ3W5z7Ok9Gug4ZmT0vQO/Hkq1z8HRW4drjoB1JMKqs4XJTHVw7Q
bHThENNHci4AQLykKj1fKlPMHFMr6e5ISi36dnt9yy9c3WzaLLCMtOnSIbSOI6MgDuM5suqzIMfz
UVgUj9z3XrVsc1lL8ohcC3nbdfMzRZsBGFrQMH7M1zOnlXqlThzSVqXwKfLTGU9P8JVh3okiN8RS
DF/ovOnkWEbNXmqNHs1gAJfFydMPSQOGBvg7E+DxCdqdEGtDP3GjtEU7gRuSMr2UZJSSVRNNNueq
ZSBrqjmG3h70CdACeK3SKE5NvscGsOHF4pSQYaAIQ5MayZNLmeVQ50nfdf0Zy2R9C7T026inxaFM
GcoUasl0sEaFMQK4rXYSC4VDPozCaKRqpT32/h714oYiaSC6sFv8sWCFLr9mjIvSb/K5P9POq76G
DFw8pn2zl43fsNCkBuHmlOB4VOn/vpRSUmCookjuz4maPXeWf0wM0Z0E2Inm+6KGUsxQPg9quOOh
b+gRWSM6lUF4sttrwzxKc54bQ92f66Dr7RBAjtRmP8QmvKvUu9v3ccNdpjVi4S0zGNhE/9NKZ7OC
KLzxtf4sSm30pvhCp8OFG/eWE7d+/KzHXf6a+GYJM62CnXbFsgE32tZV9lsJ1OQ4iIVhJzxjz0EZ
jZ9Ifn+vkka6w8dt7utEkD71SqjtWMmtDTLIRy2pVNyDdek1AB/WjWUwnFu6YgbN6kGd9H8rI9OP
y3pv+PLGXSPTSVcC7QiUkdc2stSZXVHnyzs11r0z1bNhp2n6uw3kH2Hfuk0JKFNt9/y+LalQRNGO
SoKaicSrFyju9M7oymg417r21mRPc/WLsdKJjx/SHjQx3OkK21B0bNaScnvv+FsHheYQl8LYFsO5
6fW7MTCgFv2aw8taJgdLyU/5b3/YHeG3LGH1FlCoICZU6dbiOVi+6YNra050/CQMBT0bswn3TTaZ
932q98eAl+PUqiIDHdWouAuiKXEzzfwLP7M9SOQ67cwKT9pk7vWBb6jV8ghi5pZ/rtDzUmD4QZw1
w3kgj/MIP2p7mshMn+CYlu+FdN7r4NmSB6EroA7uH2/iogMfNmDuGHjU8cyfJXV2C1DyNjfv70Ap
/sIXbf/9nQHdiDdDSm4Bnq0UKmutVp/jejx3Qfy9IoVjzf+U2sR8mWoHJn01mXQpMesqmFSKUET8
awLGmEcoFq2oO0+6PH2GT/NL18TfxaovXTGe58dATi03rBXjM30qDKwZmvo5EObkYIhRFMLkr8WZ
PZX5H73TmTI8jlb51rCwo08GdxmQK9txkYwn2FPk40DW4XTbKK7rNbh/vHEU6ZbOApay9h+aQjDM
ukmGc6waDJWzhC69J3Qw34JAOSZ9H98FWVu/pJEZ3IUGBM2SDOp80HMi3SgzjmWojNBd6orbUjU5
1VVsHTsL9nNGVE52mcBerwq6b4up+RpmseCGVkecQyebk2GF3KRM4bnvQZ/27R4PxsbpQP9NrcXE
+wJvscbwjvRzWXXWDucq6RhRMHfRW9w3weeImhuDqPo6s8OGqbJzPzntrAzH3JjGgzzVsdt3w3zo
JuChY8P0Xyi0/QcTA+XUFLhOlhbop3xi5m8uRik9b5V4iLtC3VHk65ef71+IuxeSDWzW4kJ/uDW1
KCedr2nD2Z9Ln/ZVoYSlydgjC7y+m0jBgeTRxyxa7wjaD1JMesrFJMcWqK3QunkizU+BXAzH1BB7
1xg7eWdV1/aedDwAlyVHiDuz7g+SGGXYzHM4nvWsl53ENIYnCKwYJx0q/cFIitBtW7PwmHm1R8O4
JRm2KbIowMjBl608qaSHI9kvsULNWPqnSA6+xDOUrUOvwQAtytNT2yqnshn38tnXTw4FF2VpECZ3
I9PwfXmOetbpgskI63PfnvDAXBiCxhdNbx4k4TSVTrPHgnadVFjkwU/ynojUzFVoZVBUmvI4ms9D
OZzkiLEZUmorwUslMRY+36P32FwdFRBGk+GiXM0nm7plw7VuPsPu0Lm1VS3T0gWFmw7JvzQZHgMs
dXeqlqyTrs872rShvSTSaURaomvSiKu1juRmACOyt4N8nMb7ODz39Q/zPwkhyqLVG4KpNYyvLZW0
yCcYM5kL9qORmECY/hj0P2Fv2Lft8cbJsRpGAnKAMMqtebRoXDOkQWzmM+0+Yf0sxp7WfRGTyYEh
7LakjSBnwXmyGHZ/weeuHP5w9AVdTBn1HNTELgp440MUunHiNCQhVKf91rapXcsAI3dnEiz37NId
wvfCDSDdRxRJk9HlffD9om/lYJ7PVFp7hzRdOzi8QeYRbdEerZH5R4IWkZzTwsydDAiSwqqPdkKP
dZVyefrgRyIVtszWw7dWLr8iVbt6bAy+Ipddpvt+JvPh6rbsmrYDQvn2bm+d60dZq9gjaLrQrFRk
ddHsqqk9k9WRHrQ0dHhjdk52w8oRJpMmIrfJfVhTPM7SKI9joYpn8i5PFADMAb9O408F0r+WQeL1
jkd9nckhr4JtWyDebOkaXEXufSySapLOkZbeC0QNn7OiY2pqLuyBNa+3EUkmYRy1SMhr3kO8D0+V
XoZl0wy+dG6gspVfzOp3rz+ILdWsKdjZxa1FYazJGeLVUcpZeaxyrdSGlUbyOTeH9jGvTQZAmYJy
7MpW+H5bOa6feYU25venkDKDtObFaCupNgJtUs5xn5cHqj1Mx5nNvQVdG0pwZuTWcfiWS7/uChmN
PM/EQZQZ7a6+yczeEGvLjrTZqVP1dHtB1y8CojAp9GkRZQEHvrxZRBa6PkWGfIZF7ZMiupL4VM3i
MZjEE0QLp5qsDd3uOympd5jJR6uy8P2AaoDchO5mEZTIpVS1S2apiHTdo8XpUOWzo6RyfgLaW9pY
3J9c9ZjSltnaep/eZ36g42ckJ62EgTK6V2SmQKR1Wj+oUj89TLX28/aeXNW7ls8j1bkkWnmqrujf
zE6Cl5ROJC8wpcdB0J/q1n9L9MourK9yBPjPnF296e78Jl24vzL1SVMeGskkDnyWd63/cgTrzcIn
phbM6CCSoiuDNAjjYIFMNzz56yjahhnZ+nfr/5B2XjtyK8nWfiIC9OaWLN+G1Wq13A3RkrbovefT
n4+6OKeLVShC/z8DzACzMR2VycjIyIgVazlT4Mi5rbU/w19S71hnY03GcXmAGaGZUTvsNyN1NNQW
kb/VY7muoth6nrpsOwbfaGE6Qn42ps/D2nDuVetuYWvZcygnqBjbCVtKuWm/eH8qd8hRMA3k/Uwk
shLgl0H3rzGSdFx+bmkqixRvABORZlGDMUXf1vlrMwi2QHMNgQg//6Z+uu9My7O8tDb/8w9xUJE6
v1Dl1nrO9D/NWNs01ejdfp+rvfcNLaPgbIhCFgOjIMiALCzcRKr0UUjAID8n+gjA37fl4IfVrmU9
t5YDuccsCsTOYeZyOXrvR5Yihd6zIW9iCxi6kwYPq+RHNx0CeooZ08WLFyK4SzMwv6l9YmBmQt7w
ZTo0EMykTnSI7S5x1mheb+0cvMCUfWaxTUR1L42JUQsMQoi8Zy+qoB/fSNlPJV2JKcuLg6+DUCDr
YUQb6splZVieKNyIhS88a3pab3otF2yll9fwvEsGsFkFkGoDXC9kMDwplnxxTZSocRskwrP3Vp2l
z6q0MzWHSV/fHsfdSf+kdVsY7Ka10uet7/VX0ZkhCZI08PyXW8gYVCVkUKI8i9VjFAQAHDS7jn/Q
5uiazFa9jVxs1HQN2n8dombWUQI1L2/SwuWDgveLEGqF4rtwddjd9NtqoMZqfxrSN1LSleN1HTWo
t5MxzZP98oxlvlxhGXURuLQpcPvsvyGUPpvtkxi3m4wXIdiZTb9WA7+qiDAPKs15N/9vSnnMZl4a
bKugriaSM1clPqX1e+vEoktubYc9WgHTY6P96vPEbttPtaFRfKzsUGge2kbehx2EZN865cko0DO2
ODAVtWh1hVX0xuZLZEIWkKg5WVkCuycURjwr7EPX9B7jwt/JoQbA4r/C+0ZhanM/ti1VKPBrGUoN
/IrRfI6PvmjLdhrMr16hhG7WvUbZd69/m8bHUetsT6+3vYRH/y4ZEpjsKXHy7FdWuYxFqOrXrlBs
RMZRrpVSu4kVu/TXurLXJ5ueCH7/VySVysHCMUSwCOOYKpErhTGcF8xJ2MngWSuX1l/U10UWwMOZ
V6BGZ2nGK+mLlGkavYm58zJ2NZnDzIRHIsbHJA2dQiI2CucmL49tIW6Mrx604Hq0kaFu15Uc2ezU
NpKvYpo6gr5BfnA7RrumSsi5BrsNtU0arp3LZVLJ12KGQeMimpFciKddui6QAc8IRjF228Cps1c1
r3YleVKv/2zl/uCllq0c7zvIDWdEEIBXxiyvw5lZxJ8gk6VkQkfIraxTUH2W2nPon5r6cVjVIrl6
jLM4ff4XGjAUKxFZuFxc4KdlWooe6id5twPVBjwPERhW2suaXfiVC/AHN/Q28fhF8rKncuj+ebHs
LUW5mT0M+vxlsG3D2Ch6r9SeBcFywnHcQuuY8KqS5GRv/vMpBxRMIU5ROeOMyC8+pa+PcSWbIfdW
pjW7MBXQXBw0+dHLJUClaq0iQ6jUK85+/TVno3Mnee6UkwJcbjFD4lMamrHwHDIt4oxq0JsOku0S
MjPdiGhSXTsNr7Qv933oOsLDWTazVsByQFhbnjAp1zupkAfhearg63OyItR0Wti6WRHh8xp9+tGz
JLsIxVrcioKYrlVbb7gW6HwQmcz/QMt1hRSmopWqUj/xCzw/yO0hkZkrl7rgER3mHlEEDmqXpBlM
MqZlZ2n8JU316kAqK++1pjBXbrzrtAgqQdJJuk8U5sGbXH4FQAM0fE0xcQNxkLaZIMPclcapHRXt
Wv5wwxT1Jbq9fzvaANEvTWW9GQ5VYMVuPSgKo45AaoYKHHE5jMaKby1VILhKIAijB8T0DmRhGL20
heBdr4RtlLoFdYImUTZmWdteUDndg06uQtyQhzfO8SNBpBs3WWUcEKqh1rwzNGSvq2E3puXPOkMo
Z+WsLQkw5p+G680BDEYIiOYWOy4pXRIETZq6omfR9OCql/bdmG684kWOf0hV6xjaTplsWoCN8ZCk
wj9/cYaBZnIfghvljWXdYWbAa+QZ/u+JJzWD5MSalQ7294/Z1eGmM87ss8VnmLtZS8SGr7bzMIeQ
kdeop0CVnbZ+sYbIaTU3G7rdfWPXienC2iJ+aarQtj5ETO5kdkez7G3ROxbD5i16CpOR0uWzrKxl
itdJ+GyTNHx+IPERl1yjpGN1Zw1V7tYzZjOQunwbydlL2xXv1Yxu5rIKH6IubJmST8eNMtbRCTR4
s/VEK98UXiS8BxmiKPe34ta+Q9hEg0rk2UuEufR7v1PGZuzG3AXzhxeFRnCcGqrifRz9CPqk3E7q
mKwVbmX+6EXWwlbwHKHaz0AnSfrCaGVGet3Xeu5mvdE4Wq3KR/BihV32KZxHVe0fTN/n9hIEYaPH
qfdAt/J7LhnlsS8b88/9Hbiu68y/hjIKlwv59BXTi2j2vVEXcu5qr8ZBeYgKykp2Zw9/FGeI7fCY
M0W7k1YxhbOPXW0CiwdPQEEUGrzLnS/EIVaMUkVQasoPpQQz60s1IhbJeKIloZqmn1prlwSbUlvp
ed/85PP7CNwsQ+XLSQIrHOHCnfzCFdvmrW5HeNvhrndkbVL3USYatt5P2c/7m3wVytljiwtjThpo
tS9jmAZCVhGmKXfDKlR3ghIJMBW1AkPsxhog9yrznk2BgZmB9bysl0mfPo31DLIuXMP7ochvuvV2
fylXCcHi7y9ihyQEmg63WuHK4I6/RI3D+EdVArbe4yj3Tc3nYOEisGbPCDZemTR45qV+qBIldMUY
LTUKN/5THItzHNvmpmxRuAvU/09Li6u2lyotACFauJrlGuYx79CbcIb60/gqaBsgAPfXdcMDL9al
X64rlCe9T+Z1qckrHN2S9hK8++nn1QLEjU8FOz49lPlGn//70k4ZTVGsgY13ZdqX0Kj1f0oyJtF/
lZPCiYdy5T16w/MuzC1OtGkJI0kg5ibzXYk+t9L5/rbdcgdaGRDVMOhKEqZcLscSTDMLSz5SIlcM
U33Wx1Ps/fHKo1Q6On0AiCJW3OI696CswXOeFyblPcYoFibj3O8aHzUgtx7tqXgKSyCw9vBIsfm3
9xl8SG4eI91mJvj+Sm/tJKwhIK5m0KS1NCtTtBQZQy9cM3sIBH+rKmtoyTUL8z//cLTqQCzizMRC
10zCNo39HGQgRfz767jlgFz1jH0wHkr2togVZEtiAtKJY+Vvpc+JelSYno4P0bhv15hwZl9exgrw
w7MKKfkTJanLBSFMPjI0lJeur+8C80lKXqBAsAdj5e6+tW8fzSwcovPkKq/r2QyO0GSnQD7c37Jb
BoBBgWUCbQbmZ97SDx9maPSx4MHDlItZO1L6lK3n+vNWLLaKEyTTSuMVyczGIiwkGbBv6lSVa7Qn
w7Rb1daP/SYmxVeMnRieJfkAnmjYDgerfgsDdQuGK7Z7p2o3mrSjrZK2K/5+4+Nd/KJl5ICFKq0H
gwaH0BzEWJx9EYK7P534z/0A6mQzT/tMqcXJWraNfIHZHH5K7Q67yHxL+ke4su9/wBvB/cLC4iqJ
0rYBoYkFpR8dsfujmw8h+awUIeW5Jlt2I61gTJFnORAxaZ5OWTiLqCdlkRaN2yqN4FBrpB1fR8mB
EcY1AMAtUzglMDvY8CA+XNSSer0jcwzqxp16yVHpjEYUHsb9/b274QfwqM6ZuILvX/WssTtCNN80
burhkClsbnH8buTjqWS+476p67LCXDG1AD0yhgxQfhmbor4mxMpt4wZN8CDVMH3j/OqrYrwa8UyW
Ge1iSXc8GFUgjwK/6O3u/4DrtQIrojoPdI0WM1Qgl99ORRg6y7Sydvkhjun9l8ifPWEzKPXKnl5/
ON7N6NXANkANh0rppZ22DcIoAavlSkLiMLJk52BihHyNTf861Es8ksnmOVMoOyyH3xpIfuUM5QM3
UyO7lz7n0RGo1KhYdo5mZKke7+/eDXNUwGahKdqwEOQtnlCMcytNHysNCbX+RUDjGm7z2hHbz5Uz
QWi8Ep+uzzRT4/9n7aoTO3jDFDD95ZZ//JdahYRn99YlqwSx8ye/DMyXZhbXpdSMeeVLY+Pq2a8x
6kAOPVTld8l46rxNGJJqeCqDyL/v7+QNPwRp9/eSpr5GV/vSP/q8HiwB4RYX9v6N8al9jN7uG7hO
21jVBwOLIKWB2G/jCAPyfnTgErVh/9vnmzVG1ht+fmFm4RFenFRp5WMm9HNH7R7mWpRXrBymG44A
LJvAxJOZ3sbyHSclaVGMude4SXGUw5rRaAqgHgxa5YtnFC/3N+7GlwH8y+uYCG9Q/llsXNNR5zXD
vnXHKPsN9hdUV21XE0pJ6BbeN3Uj0QWxbFJrY77emqsTl17QjKLeq77cusHRfy6O3S/xVH32980p
fmz+eN+6lX28UYG6tLeISmLqCUMkSq3b7Jojmcdn9Vhsla12BAt1f2k3/OJiZfMuf0ioQCNGRaOI
WFLfLL/8OVnxj8H/dzwK1aOZYBUBiRlvsOQjbTUGrEhjWrePnhjG0RT/tdK2gnDSqz96D3mAT8vR
kpC4SR1LyT9l/uH+Oq+GNMlbKN1SXFO4P4GeLxY6iR7SRExgupaZ2Exe9KJiB/6DjBSudobGZEoy
p4KqIUBp69xQgyusxzXE+o2wfPEbFsFElnMPoZ2u5RagVNs8tkryaDb1oa5KWzSm75O4Vky79XlB
KVBMA5XDRbCImXkr14D5OSTyeAjG/zIkjIq14Y+b3vrRyJxRf/ChLjO0wIyH1k16JC4Sp5KcQZts
U/ykDHsERiv9a/h6/3PeOvy8OmefAhB2laTnMhi0VMJko4aOUrpqthuyr5621l65aWdm8vhbjYTA
/nJpk24F0PcorRtG1nuPHroZCD/T6Ouorkkx3YwxaL/+r6lFjGknI+mDWm3dYkda0Gwa0y6qHSxu
bW9DrAM5StVshu/12sGYv87iWoV5dhadAAsEGmjhIlMXSZNYsEQryh/D+Klps22ZhzatnA14mi2c
MHbDb5A6b1f0w5uY1SsA0+tHHUfzwy9Y+I9QDxXKqfyCpKvOkdy8acHad7x5Dj6YWHzHNjKtPgNS
5TL6sK0lRnNQFVkTJLuatvkbYz5YWXzCtC3HMBawohzCH3VpF79/BpIdQoHuqKUN12330B0SysdU
Ub/Rkq8PxX/5T3T2IIhKI7umBzw40X+rOJS1DV5cJ4oXhCjC4VqjnG06aWv0a/t723shPITKgmlG
Rj8uD4o0TZaRK5iIZFuNbcsegk11/CUPOwY/o/f4KH/6f4gAHwwu4nmotFIW6vOaTslx2IlOvzbB
ft31m6+MDyYW4brtQ3GISM+4MtTPSfkU+nZrOmHgFA0c4cpRS/RTFjrqWB4zkGCxqT36CNJrQ31k
8t0u1M5WhdHWFMLGP7KLzWptF79tkf0kJflcb7L8cls0ML36L/qLFL/VoWEP+nms5JUXxY0HIRNE
PKQpVQFYQQDo8gMHddzWMMt0btt8EkeAMVb45IUzQkt+moZPGYX7iRpgKtb7ShMPQ1Aom3//4uQP
85Q/2HdxSW2mJ4XIGN7Uu0JfMe6yr+XeVqpf6pqm661YATSHEUOoneloLlaa1dAwx5bUk6VQZqG0
/nMq10ZGb2UCjHzP8jqEPj7m5W4qMSLmshENbjmV20h8NOTt0JyHwdsUw3ZtIOPGE4NxX4L7/Eij
pbaIr6nVCrCUpYMrxJ3TB9Feg/+KiF422UMXGXYZx3txTdb51lvgo9FFxK0E2vBJGg+81v4L4p1h
gKn6pudHHm733eJvn2NxgZFUwps+owmBfi6+V9+VVp7rWDJyeI/D2snM6gAbyOdCbjZe/FPNvmeN
XYa1G9b5LlLNvS59L8J3uGF+6KG5n0bB1is0u6XEKRRvV/a/rfa1KVPAc+laZn8joQAjTjEAJM5M
1rX4sZIWBDHd8sFNxUObb/RvDFH5w9YaEydNfjbb9Fdo7YL/MnM7eL8YlOlWnjLz319u1kf7izgN
Fe1QAzrDFyL5WBrCqznkaxnF7LxXNqCKZOYQfYir5MyoQglO4XJwJy4Bz2t/mMqzrjVPae4GUMYi
n+nk7R/g8ltj0tY2+EY6w5sZlDGzjtRwr7pirdaqSPqNbtJavQP30UEcAGtoguJ9FsLup6iMz73f
CBCzyOU2ECEqbI0IjkKpX9mHG2cc2bcZLj7rl4GJuTzjncCrp0kjfokqfi/z/0SrPTM87vSCY7U/
RGttQOJG3ALtSJee3ghln+XruzY9Te2bbqT1WDiSPxzUAuH23kGB3p6CbQpKBWjfWLyn6teqtNzq
vfW9E7Toayxxt3wcuDdsHnNXkq9xuXAzgyXOh4XSbTI3Gp6nNrBl5cHo9qaxHRv4ya190Y8PEBWg
phzbYrgT9edG+i/T/BVvv3VrMU0EboQeuk5sWIS+jqlhvxXH0a3zh7Ygtyo2cCxMAC+fZaZRnybz
m+GvcD/fNDrr71iAYmihL2G/njChLNikk1sYxXZAhjxoD2Vpi6hOMu69SU0KjDKMaNAOK7DhGNZa
Qe4GaIEBDCBhdJZm7p1lHV8P86GCVW5yy+hr3vaP9Ttb9MDwdumUfWkHXuEIolMgx9XY6FX5bW1L
/u8uy34H8c/74fk64MjQjkA4ThmX4Z3lu9tUxnZqZXFy2wE4rV5ORws+KPu+kWuPuzSy8DgpzrTA
0KbJTZoTCglpQYdr23ubf7cCVn0ehZs545YTheibaErVVKI7S5zkhmwnqf0n6T7ft3Jrw0xYG4Bw
A3ei4L84PVFv9JpQiq4+jg89FN62kpov923ceLLDDsatyXsT9T3GuC6NCBUQyrRpRDdoT95w0KVT
KDw10TN87XRylY1iIeKiVivH8dbSIJCmQw2Qbq6HX1qVi0gODQ+rvl6Ndj+NECUAFHfuL+6WM8DV
KuLgVAZI1i6tBLGhJUQm0c35+xVEI8D3XkVLfy+CcHvf1M0FfTC1WNBkZYkIaZHownux7canOF8j
gl2zMP/zD7UV0wt8pSxVLIgj0MISSjclWcntry+OWTF8hvvQucLnFr2WIAplo9JSccbExMjoiOVT
Lq0Ncl/N4yK9jBUaLSgPQEGz7KuGeZe2hcHpyWACcizeRK2tnORNdoI27kex4gTX+8YAKcSTUFYz
DwGlxeW+GUHdSSxKdn113DTVPunMzf1vf71r/GnyDCqaoC2uNOURTRHqqE4UV5zA6iXVtmfCLwWf
dd/MtTeTSc0cJDS8ucGWDYihokSbw+DnjgU62eKxYbpp0k5hvIanvWGIWDAzUFHongUNFzsmIHbe
x5LqZk25i/TwXHjmH6VmlqRJv95f042PwyOOIVX48v7SK1+a4v2WpVMWGy43pR0g0EggvW/hhrcB
YAMTTftwJiVcCjA0o6plU5Oj+QNOL31syvGl9iSidm/ZNVRQDIEI71rYg7gYnqyURsX9H3C9m6BT
iECMu8yxaNmBCxmDROUvtNwA7jakC8rqSa8o4YUr+N8VO8ve2zBCDhd0geUKQeR4YYQc6mTLFvxD
P+8v6DqbnRcEuxG7STt9mV0OoyhXYxdbbmE9jfKJQoHtSdqnNntH5uUYdsqn+/au531n95gf4Axp
MG28FMXKdS2LK0EVXC1oVDuWD7V0EvP+XJmi3aadkweiU1kb1Xuyphfg/3Yt/C56hUSmtkUgtKtK
tTJeefmsufxB86f4EIots5GNRDQFV34pE1v4pjX20Wsc/3N2guDsSdjd34AbGw6aC1JDuvAaYKdF
HqD4HjxXphycjVzYTMJ73CqHSii3oTcyzgUEbxXKfeVLGGKikZSA1BEhyUWP0NR635P9UmdS7NUa
0wa6P0rOnSH86Xv/X8/HX1tzTONphEPNm/1hM5uqrZBe6fXn1tTGU1jXbyZEu0AlK2MXaUqysplz
8Lr4dpgD0kqfn5jNrMYczD+YqwqFHm6lGc9w3hSt+Vzo+67qXlXd+6JDwr9i7argQlCDOWrugc5w
1iXrkl8UalNLnfncGt9042tX+g9aZTcGAlQRpSsVHvB2bUOvV4hNcitOKP01vuPlCpPKyynHxOZz
1U36Ji+bM7nlvuo8Cs8J3CyaxZDZfQ+9PqLzOjkU84AZvaUr1EucSUUbN+ZzWWVo/JXQQhl6vc99
UTqA7XhQWi96DGKh2cd59j2n5OCEFiyKWjDpr7lV/oAf+gwayXM9fUo2ZRfVKwna1SUN0wq0g5Tz
5urlFWTG6AUrhNjffI6EhmngSXH8Nv1apOnrylbMmd6lg2Fo5n6lyEZ+s9yKVJA61U9861l/Yr1f
UGqbMhuaMK15YyTGDl+VP1Ci91ymaxWPq8uUJSqMUs70wqhvLe/turLUoGsL61mIkn4nVQwuMvVn
ruSI1wMKmOEpTXrIu4HtXFQsNcuHfjtRrWdDRFVi9FvuGjh9rW+GPNU/yyYlSI+9b32b4GYq7dYL
Y98WiDXFbhj7yNy0YWAkh2DKu31amf2ams+tbdBMnr3wgIHuXtZ9TL8WITnvvedq8mG4MoBsBvLY
71e+8w0zcATNcwmAhml0LLZBz+GhqGWPIXOjKR4mkn9IkKoYXE3rFbY+zVzmxmhu1bjXniUFqHSm
F77T9Gm7FczI2BatnGytNO5XEt6rmDPTFzGpMVcX0axYJjx1ORSxGMWpm8py8qKGgbT3ER568Xyp
doKQWUcmgzwbUd6RuSyYMe5vzNVB+2se1Rs4mGFDvtr+oA3FtkAwUDRSlNo7MdzGkwfLdVL+MxwS
mcyZrF2F6ov/NOZP9CGWj2WYRCCtgrM11f3vJCXB70KpOox1IjI+E7Tv95d2/VjG4Ly589jA/Gxd
3MSxnmltEvrhWa9/qcPnXko2A6NdCC3JE4CBcucJjqD+o1wbohHMqEOyAv2uAqXksi/rB10VlrEZ
njNFrQ5yKfu7amrUbazXiISOmbTiQFf5xsLe4kbucxyVZzurNB7K/lMpfIoZAtGo0ULltza78Pep
fxEvsUZWA+iZ2Q7YDebr7MNHrBvEYmoq0Wc0qHfdwdpCBL+RNkzWbZKNZAvb2BGcXU9T9Lv8Kz23
kqNlTr8Gi766NMk+5nyHdJapXFNbrFmQorppGZA+w8q5F7IYCSX4YidV+1l6yc848M2VzGC+hRfL
JqUzmDgGuzB77+Wy5VZVhbJNkrMSPkoTvInT+W2sh7WL+Qoqx7o+mlmkO1JZqx2K1Mk5CPw9U2FG
5j9IfrjP4y3k905C97tVzEMhrTGpXUWhheFFFgJBejIYsRCfxSzeaMNDlLjl8CxKZ3pQdpY861Gx
csPf+oQfl7pwpF6IG5XDmZyr8Vmw4JA+UEUWil0VrPXsbnw7KtoQgVLSN3i8LjbVEIqok0M5PasV
BfUu3KfhFyXtnyd5jcP/RsSZiejQaoRIiBxrSVJhVpHVTHKMclhuOGmjOexjODhWsIvS6CBJTsY0
kRYxFLcS6maHv/RPUMzgtOhZMOxG+Ln0z77KQ7k3Jih76uZHOTjjZNeU7a2dHGyb9CglCEeKeylM
Drqgbu4bv97fS9uLL2klzYCsmYTt4TUwkPXMDmnrO+PX+2Zubi4P2PmEoLkhiotwnkV5Y0ZxmZ+h
dK6hhsxrfz94j5H1QMWYmihMCWdN+HXf6t+H+PXO/p/V+eR8CHjjGELRhSjjuSPAxW/Vq/Yzfonc
7kGFkQ6Zxj2o6sd8Jz4wuuuOj8VztE3201n8JH8a981OO64d1et4P2/3//6gv9v04Qelc+mgaev8
LDXCRoCXRxtUJ62OkpjZzVQ5Xt9+v78H18Hh0uIid6oCVGLFiY3v6hdfJMzDzVfvynAT9s8+MNF2
jajsKikhSwOLwiGaC/bQgFzueZMWWUfGkp/hBnI6SUCwSz6k2Uq/65YVLg/+zZ1GJXB+GnzYSKsu
TavMp+KseDZZlvBjFb9zXc2a0038FWZVyllAGC9NeIi38FwPyrPgwZ5EE6Lb9BYKE4pSK9um5H+r
h1jc5EMCCbEypF+Z90md2jeK4/1PeOOM0tGcZd/gVpwfVZc/JBu9kKxFK86h2vNe83dZeWKWZFaT
XbF0Y1epDtA/hk6aPrm5+HZ5QaOWslxxztsRGt7hXIFDixgcub+g+QcvjiVvJ5DC3MeUPJYzIpaa
xtrUpeXZzJJuVwai6MB1Wu7uW7nh+Qyc0pSFt46a4NJKHUxlXIVjeaZtvdO8/gRVxUv0IITjd0kw
38dk2pf+9/s2r9uQJBkfjc4/6oNfBohwtblZl+dRyI9x9KWsqIpVJ3Qc7KwabAMeQrU7DoWTCcKb
X4Xn+/ZvfcBZVEnkZQrr8HIesZONIUg7qTx7jbZrh8bpunbbCPnKrXHTzFxjoTRO02p5Y3kTNS2r
UMtzINDQLcHZCY25Gwv99/3l3AiXIJf/z87idjKDUOvBO5RnzTjKZcUw/Gcpq+z2MU9c5vJXBunm
v7Z0S3OmmpuHU5l3W3w7v23TONCq6jzUWfOi5pH+pc1jNKhktX7scrnYRlK0RnJ3K8wAmuDBMU8K
XtNHGQml1lJNq7MWBQex4XCjLyb9orYaK59g5+J91U7ZXkjCf357wIKt01YFoETnc4kYkIAomAWs
SOdJy+VtZn7uSjPfDFn8ojHQGjamgXQMndD7n/T67M/NARmjvEOoocyu9eGAxIAQ0kSo6/NoVCAm
pCT4Uut69HLfyo18g6oJ72JGqQB7gQm4NJOVqSiEqcri0jE+1MGon7TSCjeKoPlQ8Yj1p7zshy+R
0DK/rbfCLub9e1j5EfPdeulQ/AjqQ5BUzxoMSwYiPTabOJGs+qxUpWzD2UvNrbLepUH1j9MIstHo
Zv4QT0udPGnzbeJDHwrd+z8PcM4lJKqTvKbpzQDZutyMvG7EuWhSn1sqEVvAI81hitJyf3+5t77s
RyuLTKMzK5pWIcVFFLL6LW8WSNfGutnet3J9SOe1cPEiQUizaTkj5zHNXYcpeyq15YOCyAhUTvqv
SA72vu9rTqC3KxCf61iHQQgxMAlemvNyuXlyGaaKYGFQE0drLwXSLxnpZ0bWK2Mlqs5/aeEuMIfx
BpABLs1ohEtLVDgNRhir5lxXv7vhi9K+l+lb5a3E1BsbeGFlfo18OIAZld9BKfPmTOkOSWEYCu2g
NDxYDlPZztSYsZDMWCOsWfoG6QhNYVpL3MeI0S0reGPFxJ/VatUZ3EzvFEVZUSAP1rj9r2Lp0sxi
bXJTZNNQmgDazRouKMiQ0k3S/+d1cGnUL0bw3zjWRyZd8n/0kaXdRTY69cWQUCquzpb+pY/2zfg2
RF/u+/0ym/lrYt5DMlFaDcuA5qt0hpPar89G/EOuU7sCTtplypZxFqQKma5RNXsCzH7f6l/2548+
OZslcgBWmTkOKHlfeks5pVVReCPhWt1Fbvgmf9c/h0/dyXvM/hiOf8qpGKm24dTHxD9Fw0pIWfoq
vNczRwQdcopFc1vn0vqY6a3nebRVEIvWfmV9cIxMfVNK2kZXrZXU6Qp5vjS2uP6LJJCD1Jeas5VQ
RNqJMAWUdp2NjJ11KgMEkxCPp2EgOh3UbDD0rSBndeA0bQVHqGZoXrj3JKubp9cLOTl4ZW2YThKH
TMfpYYIKetHV4nSQ9QScj1LodeKUUzf9uf/FlkGEVQAA5UuBaqQrsmTN4l3p600ydWdl7KK9QPtn
H4/BA0NI0cEbq2ztjrvxieaDzVVLMQ8Ew+LIhUWOwFGS9GcmA+WnMG2Et3pMjaMe9sEWfb6a8FJM
FBZFaOmVuBA2RaHA46tHncPzTnbyST6gZEutURDkY4QxUq90deJmWZ1jX2ZCRp0pe7IsQvmlK/nC
qA5QF/fnqPUsW5fzB82q6u8IaVePiRIp9kCZcFvqeXhkaEc6VWY8rSCxro/wjP6a2+vAv7hlF/E9
6zOlyHO5P4e92p8o+zwLUCl8U6ui2YbCkLtt6L0ZvvIsFV23cpD/tiIvD/LcQiLyU03nVbsEvyfy
mNBHV4Zz5MulWyXesNNkZaR9FEwOOYq4ixVGAltJ6B6tKc2fURIJDsC8iy06zv17lETZc9wosoNm
CvScidZTwBCzjQLhvx33WbpNgpI4W1TGCZXtEtamLn6G/rB3Gkv1bB5EkMzmnubo4vgJtTtr14md
fxA6/bXKy85h4HMrkB/afdootpZl+cqz88b1QDcW+l6om+ccfwnAy/y4SgIRnbHA+tnm8sYfhcwJ
vph5fDBj+Tx4oLHkHYngK7/w/rG8cUwuTC9uCJrEgQrmvT9nsvasxd5rpUvfBit+rrtTLFByv2/u
Kv+d3Z3W+zz3TkdcXaZ8dQH33SAmw1mKIsfM1Q2ClHzr2EGV1c6FxlGa/CgUwFb8NeHvq67l0vbC
z9Wsa43KyIZzZ4ySXZcM5kzyBv2xVnhPPcORLW+Dlkpsq3W878Md0kgOkGklWYM+3tr0v68b2GiZ
LFmmblYkTl05VHxvZJiYQhXJA9BKtcf6D4iLlefUdYoDDyYRF6aXeTBCXSTZxmjVSt1NHLBIoPfo
adJBq6zq3/0Imse5RoP0KdTRCz9CbyK1zMgcznqqvXTBTp9UBgR/qxbUL28rPnRj+2jCoZREiYaW
2JLYODf8hiaSPp7DpjyEgWZX5pdyPKoM5owISUvWdNJqy0XJ2QnoO7PW0Qrs3DjUxq8M4He2Kqa3
zMWJ3TxUKTrMOmsouiz2eBwqTyvKcDr7HnqqVjvUsOYCPw5HLuL7q7/+nDNechZzIVxwl86b8yFN
tqrIV7Ipnc6xp6GFQfK/9XIl29y3ciPp4CoiHMF9A1CeIsClmbzTMsEPK+kc+12zTZKwORaimtuF
qfb7fhTkl5HGPaTQvr/zS8XYMBNvbGDXNTdaN3V7KfGMx9jKs50fpOVTkyfS3hB7wwmqNvPgNGyV
Fwsi35WE90ZeSKGE0II0Eagl3OTyd3dFMpqdGSnn0U83VCzUbbBprT9qa+vFToN+bXQiu0ltaDDC
DQSL2bdpPneVXawVE2+EusufskhR6YsbgpbyU/ST7mS7YHOu3lHf2ZVrqY7Mmi6vUIvmsEq9mfYp
Xf+F9ylWH/eSkilnrj873ZYnaRPtfikn7yFz4tf7jnHD07HFi48wDtXtcpxhanPR1yVsNeT3WfFF
MraVtQZfus4VWRDNLuBZuB/goMuPCEVqF9RRqpyr+A3+vl001tukT+xgTRrxalKVgztLofGonfFS
IAsvLYWKUpqNnivn5LsuHIxtuR+jfVbtqKkJpyl3+oMm2eka2fSNM0wdFIprGgTUzZekllEf4qTh
pJ0rTT8hlqU6mhZb23/+UsThWdd2Rumgg3y5NEXuQ3WIK/OMTnC1MWIUnsaqepyaMFqpT/4PZ+e1
IzeWrOsnIkBvbkmmKyexVNWS+oboVrfovefTn4/COTOVTJ4kNJgBZmMLqMi1uEysiN9srAnWHcUI
wMJIEa0x9qrcp/IYyObnWBMiVzOi1lU7NXOtYtcBbGPmYJyKAPaReoNOtlrqotK0WRgb5mehUnWs
TGR8pIIxPv0PU7ec5UhQgqBbRzGERmnLUTA/Z41SX3qy0IhbpIu/tliaeL8Zi7x38WYBb0AZhfbG
9WcyhKBMyyi1PjeyWHiJHxTKUZDNkaMKct6ulOjNt2LRQQMCFbRQw0DnXIeLoL+ZpWFgGM1+srDL
sfw/DWWwfe00dJmtJPPnqTqq8LT1urKD2j/x/zr0Am3JYAetfPMt+SnsO+5LGEGgiFffUhosLWr6
NPCmAtmLual/JnOwZzKwEQTVcUSJeQHCN1iX5cwqFoD9maH36bBz7O795eVU/nARi4Ilce3zl8k4
nL1r7OYEXGAwH3726hoz2q7I4DWG3hR95SS5aOon4VuCfnaDplw6HxX1oiVvZfiSB5Mj18+BLD6O
ulOb1vH+8tz6IVANWC68TEAfr5anKGVNE3MYe60an8MohURTt/gRK0ZuJ9Eey34jGnU4/stDkHb8
mlQl+JKQoswQe1U/22xMQIW9K4bItu8cjpuBsGohC+cCAaN2/fE4c8ukq/3YM03hcZ6Hs5XNf8dm
4hjBrhrCMkVX17Pyy+yGvoICioKX7nUsLUtVE5Jt7EVx+Hksv2fzSey/dOmpH//WSBRF3Y4lbJ+g
cszUzECL0iKw6+Kcx//qQvr5/ge9vfKWn4NkAPVciu4kktc/J886aWrEPvEmkr9T1MS5YlvWUNrl
ED5YsZW/jqMBI9Kiah1LBdxjLQkvQ68Nj0xl6ARas0uEXpbzaop0CbzyQk9ctH+XU+vDXoL0GE50
HxLPH9K3AmHZxOwOk9jb8ltR49dZnHCyrMkee1MM0Vqf7XTvmXSbri0qehSoRHpOtH7XVqWYEqRh
iyuYV+iPPGFf4sSrklOoXgrj0sgsQwGci5jsPIg3zmPegFSo4CdTy/zVt/0wcpS4ApOqSuKRP9vR
4hRQ/uzCPVzUxlnFDU26QR+EZGA9tj4MxFoDKulFkjk6VS7y7OxNwd1ZWhsr3Vgky5G2FcEFrB9m
ZWyovmYOqefLmSOHxxrTXCVsL7l2UoQcsaHJSXsUM7CExpbdrc3HPv0HtKVbAwhThefMT3b2+U3f
m7uVWiO5yXLFoLCwesfooVZqfgsINg3TL5aPF3dR/9CGo5ZbP6oS43Pft4XpPCn/1jlCxtPx/pRs
TTxp7CJkvbSk18wzQRhyvS/CzMtHcMDSiImSFqDBez/KxmmGPsWSMWMCSxFxtaXjWM0HKWszL8Pc
SqmiyzS/zVn8Rcj+p/GAPYHEDgCWyt31Ru3pXfahqjOdeXFshEsbjDuLaGtDUINEboNm2uLbeR0h
kuZBwcY282qYA04z6D/8sUN3XMj3OHtbOx7wJRw3Jo+bYJ23Jinwo64qc286iQi5DPoxmc6j7vnR
ayd/Fqa3Svz93Y4cHiAWhgcaaS1WDPh1zjLg8V7Sy5oddb2AC7dyEeX3+wvipqLLLheRbqVOsCha
rxdEaRXBVKhx7qnKW4uSsCNSULTeWxQL69darnaGtbHvr8Ktkkq/jo05nfLcE7UCdY9J6d2ubP+N
JkTx096qHxQzEH5/zROTIgg9GEik6iqm3jeSL83EjKV/5y49amrpaLMX/TYUesnOccZjX5EsYCG1
yoBK388ENW1yL4icFsdzaTqM79DNcqoIIo/g+1/ulzbS6iokHP/FuYb3vLnq9vi5GWNXkxVenM7B
kxKp0cFvk/6z3OSjK85mcxoCcXTbgC5iXeIeX9Wy7BiCjtNIkIxHleK1U2jYpdWC0hyxrlIg2quW
M8alfqnGUVxcIkJXHnTNjsO4eBSzRjpb/oDkXYDfV6633bHmvDpG1jgdynJKLnVcxk9NFWl2D3vg
PZVmw/GZFPCfA4d4EOavSSWlpzobA7vvaDYKVesGghw+UNouH2TK25+aucaQxei60/0pW47w9Ywp
NN1NA71Jkdry9YlRy9w2/GPhTWqWnRRfyo/k/KOjGZSYxyyVjn1t1O9W2u2t+9vCPWtDFWlpkSCT
T62z43C2lCZTebd1yDaoktNL8smcL0PkjdopwVq+EpfrrjxCd77cH/XGmc+NArkF2Uuecjd3rWDO
ZtXGhTeYJvSpP/qo9IzlTN7ZZ1tHycc4qwtU1jq50Pyw8PzqqCTv+SdRFWzD/2YukuH93+2eavjW
WfIx3mr9t/DbA8A3hVdHf5r964BQvfWQpFQeWT33p3DjqqH0A5hyMU1YIJvXC6cwkgA0kZV7lRyp
l96M6LyY5ss0pO2/9yNtTiKKsdSYkNK+cZ/z+6xI84xBqf1TMWqOSaNcx7687X5Q5v4KaqzZq4TK
W6OjHA8DipwPmfTVhxOsnsSzFzggQ1cqL0EU2mb9V6S+DXJna2l8CLKzqSVHs3AKP3QHEu7Y1s68
Su1EeAg6hyxbjtzWeprE9EHv8XrTgJeYb/en5kaLczlfKbOQ/vMt6ASuDvI2NK0wtjjwSnch6zoA
SIvaIdEODuKl+Qa/Bee3sLYh+n65H3rrq3yMLF9/f6ObzcjXksLLW9MpZ/3YlIk70/sRzOFY+tVB
rMI/oMHt7KitFQ4lbVGOpYkB3/U6rFllUqjEZeGZ0CKaPnPC/Gdk/dDTt9h6vT/CraPxQ6h1+tmV
RV7XMnOr1UrN1YA+nZQOz6YO0FOZ5fqAOkb/YKXZnpLszhjXZZeRnhOO4AVn8ph/mfXOnqSnsird
MfqWJv/cH+TmZ1Q4+JdXG4IFq/lMlLyb9b4uvNDHiLz6VMAATz6JZnyQrehlSJ/Feq88sxUSkCKI
hgXgjHfl9SfkpSWXepeU3iwZDdJp1TnXssyWlEp10nCcHq1eC2w69cIpHOfx3IZhcawsXDAGZUad
VI/+mQerc5tKbc+m1Kfn3C/7s8wV70th5t6foK2rAgkm2jiAFLgnletf21uiT0GRW8ofrR4SXpZd
zBRecFAIAdKM9R7AeevkWZ5baPxAwIQGu4pnzmU6C1npjcfL6PyuoNJyXnz866tdO6fpqEQ+f10x
m6M0fEmy76l28X2EeNCbPHXFX70ZuKUJU8W7P4+/CFnrTAODE+zsQN5jpb16Z3Vlbk1sotJr5/Lg
J4/ULb60iuWokXmo5O5Ll/yDXI4+Poz1a5V2tvV5Th8nLXV4KpPtD4+heBIS3OCGByTRkdx+CGI7
E/Y0b252PR1l4FhL0R9EyA0HQZxjvQhjofR0Y0Kuv3JG/9nsnxpRPFdF/EZxPd+5Sbee2YyBcjt9
FJopa32CUB0byxJHZqYP+lNYjzz6U6hJ2JbNTlzL6UPIvWeP8lidW02bXuR4yk6R0lku7UB5b40s
K+zmQ3EYwJlaqutrUI3aVVKXCGXpqWVwqKRzU9l+cMmNh1xw5lfFmHBAfEl+7CyP5fPfRIWWIdOB
RNBEWa1MKmRTO5t56YmRdARYXyBSEfyThqVtBtq/dTlmTjWafyb5MclHWzCD52EYnKGcuf2FbwGy
bGoVnEvhZ6Ng37QrHrN1aEFGB3PBa1eCs3G9LUuctXRx7EpvKIc/yVQtR2iQj1DNrL3IJVIoSmIC
D+sF9SB0RbNTCfmVb6xnhy9B7wbhr0X7+zp8a3a5YOZViTLpjGRoNWbUHGMz6L5bvHeehkr3FzbL
jDsl++nc9xViaVavNJc2juXSnoygfBTVJvha5h1tfhZU/zTKajks3TP0wzMl+X7/i27m979A6Bye
0DXWOgp6LAZVqYqsI3l6KLTxole+HeekvUNwyL4o+mPoO3OtOshX7WQJW9UJHheocpEBIje/lv6S
UM0rklFmvr4lj6lt8h+F3vVeSeL/M8b/xlldn20yJkZsEUfPfhr+c2guTh6vafl9rk0H/MLB0m3J
bF6svUz/9ppglywS6Is0DtO7Ok2rtKlyI2O7RMAR0dwxwn+yXRbDXpDVXWSOqUX9mttC9oK5sPu3
xn8OBtPu69KN43OWvivfDe0pId8ESOYWJKHCTrawJAPXC5/XITAf8DHwX24+ZKVVvtpOA9ehmh6V
rH/rxT3Rro3FwksQ3wNqgGAA2NzXmwshcbEf66zypCl0EngvaaHaUEkuUfYUBgj8GZNTiX8U/s7Y
bvO867jLv38oX4thMoCvJK6uP871wyidVOsUG46yBxzb+o5UBRcQqQIhdQ2RywrFFPIgr7xGs3g7
hZ3vCJpSwYcNdtHat+c4g+Ka5zik5IOd3vWg6lHokMitKy/HxDVq1ecSW3hjYfMFXFdVeS5j4VH2
ka+18s87J86Si60XC5Kdi7UEb1KqhNexK3+eqhFymGcBl0VZgETDEEMd7GFsW3Ayx2oq3EZHqDdu
mvSQj1HtmNPQXIqmRp0YE++dq/0mmeAuw+1WV2mPgKpZlzh8TjttGsTKU3L5C+jYV73PmX/jR6FN
l1zNz8a4d/ItF9F6DpaKHkHR8WXzXM+BJvdoVQxF5fVNfDBCTCD08jINHmV0uZrcgdSaRoyToOib
T1iB+vPOmLcWGxSypUy7cNbU1Q9QOvgidJ9YbHpHZpnqaO7rZA4YA+6N9TY3R0biQ6jlp3zYQHGb
FXMi4YnSF/Of4xiTKvwMhvRnUEoPs1E7tTI8RbrliOpkj0n22PSqE4QG+Yt4mrTzWO4hv7bGTqNI
ohdG5+VGlrFLKqtKjLTykE6xxVS06cT25V7CuDVsNGGX6i3oRN4k18NO1BSLCGo9nu73p6aU7Ua0
/i3V8oxawWFnS21sZ2p0QNiWD6pCyr2OpVaiEo2dVXumLxwqsXTE3vTStrbHjOrc3AtvRSEgFF0l
z3p4vB984+wHe26JbB84OiCmrmPTdSgMhCFrsG5vhf5jMnYylI15pMYDkUsGDMgVuvz7h+VTymI+
inNXezCoBRlEx/wsp8/BHmBpY1FchVmdiKHadaUmEab+prjq5+7t/ixt/nkw8CAZKMXRn74eRd1M
Sjd3c+2lkHDE9DAhTY7B1/8QhNSTaj4dZqBK10Ea0YjSEtStN6u1U4VYBNGCH36X0raQYIDX/CfK
arFVXWBKU0eU2lXtnWNp82P/92+vuzpi1Ld4HPAV4qw/GqngiMrPSv7LDP+XRfUhzjpnCsSoSgfi
zO3F9BFuCmrbik9lsnfObmARltkC5Yd9AWf9unQv5F08xIXM1kxBPyCeo/T0DzI7EoAg2RZKzejq
5ieyz/C9783T/RWxPZ//jb5admmUJ0OFQaqHD4+jKJQYdUSQe5QBEKK+H2r57KsrDYoF9zqUIUpG
68dPPqqRXzRpw+LTxaNSCelJkHtUuYGbpINUogUpi4tvffasA2g73I++tb8UtJhAoHCdYsp1vfTB
exVSASnIm+pXuDbHtI/teSp2omwUARaaJZCuX7ZKIAKvwwhS3nSyXjZeFUnQH6v+WCjyEd+uR03u
jlYgPJXZGYmki6V3bjwrR00TzvdH+utlfzPRaH3i8AhRmv7Z9W+QDeSsJLNuPPTDv5fmswauXxTE
w2SlNvaSHQWXMhdcbZBt2Whyu5KqJ2FWzmEdHHvtTQr3ijGbc88Dh5QVoTCAN9c/KPR1sxjR1Pag
is1aZPcQqMN5p+CxjOpm1B+CrGY+KCa4oFLfeIIwnya9ss3pRan/MoNXSUSnZedD7w1pyWE/XDpm
GMtCCmbPE9oSemaX2JPuZXKxt2m29ufyNvx/U7dOw1JRiMnFG6/1bTV/s8zZbuVv+e4xtNxet7MH
tRVrLFRi1/l+L5Zq2EG99ngl4W4kH4LwguST3UjqYdJ2Jm97UP8NtlqgUVZomRYQLNd/Wtb3wHyn
a61QPL6/EbYOnKVZjT4HWFl9vezGqiBpGKfWq3gfifmPXvvWAxUcxpOYvMnBY1J8ux/wdvcvAEve
mWBtKDSb6+d8pPSzrGEaS9ZeOdGQu41W2RXECwD2lnhOnuKuOmlJZGsgbX6XDI1y8AJIWdh+oMfk
NUXZnIIgSgpqW6n1TkIX163d9PLvzil1VYTrodmRTiJ0ufp0QTtp4qzrFCy61/ESXDr9aPgnSXhU
0t4N95CrN7tsFW2VSaSJ0CWTqJXg9DzJ75xBjexK3lXi3gzDC2ThTPD1rNX5ZOSWH/uWWXqVQB3G
GPTKSY3qYQxEweYNpn4elBgSBQ/Nc2bmxUkWZOFgpp1yrKf2kduysinxDG64dNvvL6nNnwaabHn1
g8dbZ2wWgqBJ2PulFzpq8k89v+l7ynM3O3+Z4w8RVnM8pTEubzERmoj3ZJkfFc7LVLPxmX1Wgp3h
3FbarqOt87eu0oK6a4iWllBQke9W49bBjMxJCvNZLHq7prrYxqHN6VAZ0vn+bN48RVbRVx9aaIc5
bWej9DTBRw5Tn30nMso9uMCyB67OUqIA3aL5w9GjoSi1uhtIcszeZ4xmdprLc6ydewHm5CWj9Wfs
7MfNCeWah8Ohk3bckMCVcoo7a0wqT0NGA+L5P0b9pRqkQ5ng/+nWhnRopqFdem4HxCu8+/N5W3Nb
horNELcGyrfAMK6Hmk8oamU1ExqqeJoUP+E8uIXavoVa4Y2x8Nwb6gO6O6/6vCfveXOH/Iq88Jzg
DFNYXOVzc1FkkpYElddW4qlFNkv4q26sE4J0l/tj3NqBgGokHLawckPy9XqIcVijRlRTCBFTHM2D
ylSc0KyBSdBN3Nkdt8uTvQUZBqW7xaxk3Z3ou6lXzUKqvHROZ2c0Kp2sot3zQt6LskpdilzQ+jbS
K2+UXV+wq8q9P2EbS5Ly5C8JQp6A9ClX619IU537zai88K3pYrsYTXtIT0i/T6Hi6P5xrI5m9pIK
f9yPe+M2SM8J+0ty7kUVDK2O1Uk2tqoRS03EW6aWwcqEpL3aSMIUiaVwQuxFphutx9D+k8EdkC+B
a4sbEsQIsoM+fQe4iyRjUJevihqOhzoX32bkqc8TLqnOIA7ZMROqY+WLZEWq+FqoQficTIaCyFI6
oBSj9seoNpHqNIR6Z2Esv/z6RFlGxgan4Yqm2prHNM9VbyppSAlFqQ9xHR4gtxwLpMg/U//rcLa2
5a4/3J/O21PsY0x9TbLEMgoPrjmoPeFr9p78af3R2Rlvhp3za2sx0pC3dARdaZyu3yoaJIfEzErK
HvglOr2IGkE7i9XO2+BGXXVZGqi4wzACb8K7aPkZH9J1Ia8LhI2K2pO1xyBMv45T44DGXqTxKR6d
2jJ2dcFCTm1wRfygg2B+CWdIklhTmdEPRc9YK5DgCqek2pukn8oBJQIa2WX17f6s3x5ryw+F3orj
BLn4+n5MlKyktZ/VXpZ8mcfH4N2HlyftkO1vr3yCkJEsSrOIaa4J6MAVxtkyqcjJ/ueqnZ/iqHe6
UH2g4uxa4Y6ywu35SbBFBRDpHEnHuON66nPfQvclqSnPGQCbkuosxj6p1Z6/xGYY2oTQr5fmz7o5
ErZsULkRa69F5sidCzOi4aOIZ7QV9qSdN6ePdyy9dbCWFOyuR1QrCEWNqlR7jfwQWSKyXOcQJlka
fA3ancnb2vh0fFANgbxOI2Z1lEZRVQUxalxeFwn/ZIuPAy/nwRZroB0SlXKx/CpWe2DSzaA0fyAh
gZyGMXY9vmIuAigO1ISM7uT7aNb2kY24W+Eo5DCZcUq6f+4v+lvGMtuTm/X/RtTX7yZxFgtZyHUW
5Em6pIL7VXHU43RM3N723cIZHcwCDvVJ+WI6/s4xt/UxP4ZeLU9/0NsymwU+puALXzSr+iuUWres
q8w2siFHYEMxdxpcmyGxsaBKxFFEqng9v7VRBXm81Geq5KIeUo7wVoKTcQqyXarjTd2fiUVjFEln
pG+WxXodCr8VibYhRZFp/DMi2XZi9Sgnuitpl9DUjpX4atV7vjm3GhNLUFpl5H6cL6Q010HLoKHi
GYWNp0lu8Wf1XrxP7/En/yI4xgEF3W+y4Bp76phb9wjgSV6/JN54sqximqHcKlJRNR6oC8A2rSv9
rljrcoUgjIaMxFI6hyB1PaqsDopclcaGVPc1zv8cm3MKN8IKDzDBD2GQO2q4V2TauoKRcATFRFQy
m2Uhfbi1TCGJ1alWqJsF2oPxLS66k/SaoumMEM0fPBl3soy9cMu/fwjXBGln+L7aeGIz2T7OMX2F
1FKS/1Urz5L8WFLHuL/vNwPSWqX9B0njBjGVBoUhdKXU0JXS5mNgJjh8Y5x+SvI8O1vD2B6Klr6Y
jzPgzrm6dVuQIS6FGnqrPK6vh2rWSoyyoc7MNt2SkIbNMTDizC2CNnXvD3JrZS6kq0V2hFbuWg23
D6txqv2o9dKpqA7tIOe2EXBr3I+ylTd8jLL8ig/fTpFmKRGtuPX01LejWDuo4WsQvKtVvfPNNgNx
yS7YLmRo1902ve01q/W71qvFypGF0FX690j62lp7gTbmDQtbayGMgYVHYex6RFFp1UlrhL0nZ/F8
EJMufzH8INkBb2wsBJIsXusYhS5o5NUB2af+EAY9thCc8+9ggLw5xH1TC0/3P89GGIpyCwkOAR74
9Ks3V5bmVq2URuv1UW7TVreZNUXaE5LauFjAAENtxYSNxbCmkPai6k9WlHVeqGMYL3R57JRD87MH
XnnMICE+lYPe7BwamyOjcEb2tpSn1tz9JM5kqRJCYkZ/t+EnJXsRop2H3caS4xKht4usJGom5uoY
RLq2GU0Ab14j0ghLB012hRL8aIexodsASdtZ4hsrTwHkwXOfbiwSt6s1AXzImuRQ67y8sarj1Ooz
KknIsN5fElsfiz2E/DH9UvrWqyWh+bPh68nQUSVC5Muvn4pZc5RXqSqPZpq/3g+29SaHJMaRxkai
NLy+SpqyF8Mg0gbPyqTxJWwzzbWEWvZgY2pngfesE1YWyqCVIB9TMZIfelnvj3WCEtf9X7I1bHpS
MJxJfhbtp+ttXakxfW4jHjyp1fOTKoCLr6XR1dv8TdaTTxPLe2eFblTlgdhRi4PqDacMUd3rkFZT
No2lCr2nzxF3JwhVt5ai6GiVSUuvsyxeujYXXXIL4YX7pnzMAouShQhpRDSEPTf1jez66tesrh6B
YtLYD3rvja1Yukrht4detwQH8ajcHRMleuhKBR5f13QPUh/sIYs27lxQRSQTYJUXwc9VeKtqoyLL
ssHLuWiN2vzTaJ7bTHfm9udczefQF/ds6jcH/CHi6iCHiGlhsk3ENMQKq/9evSd+fV6YVAj7GU9T
+PX+Cts4Lii7wr6mKkind33hFjAOcl8vRm9Gzjf3Bmu0/Ynaz56h+8bJp1Kjg9YMaf+Wc6cYvabh
SzF6MfLoHQ54dOUecunb/dFsRKGVq8Jd0qAdofV5vXhNcHd1Kg+TV2vGkyLANQ7U9CC0zZ5Wzsap
x22LvS4YSgjB64KqOLTBjDrc7MW9Ljzgs9G4VSlXO4nXbZQF6GCx+rh1+d/VXqz0YaoQm+09ISoA
aNa2ugcnu50wIoCn5fEKNYVaxvWEVWEgBIHPcmum6mBVMCMMI3bwD947VpaX4XVRbglEDgSsgNxO
XAVKSEt7aWwHT5yeBSV8qgqEGef4dWn0yXY5f8/Df/3hRzfsyXTfLnC6VMs7xMR3jAtx9dZRo1RW
/bQZvfFHZB16UE+dKyk7l+DWNC5sIp3SNx9MW+1aJehDCVrt6NVThUN3C4m5cFrz5/3VvbEcAOLT
JMHSCf3mtXVV0wv4kWON7onBp7KM7W7++36A2+OOpQBThb+ORQ3PjOvVIPV9XOt5IHq1UQyHMhZV
aij6+Bl0n5tni/khRmCHcdCynRt3K7BJVZPXG6g7Lp7rwEajSWkyRyJQf9Oup6M+YoYmOKPoRD3Y
hHRPe3vje9H/5UvBh6XSuWaARaafDGofzl41drY4nPWkt8fpdH82l925WvKwmagZclAsXLPV7k0o
UXEmZLNXTOes+TtUVCfBl5sXlFbshNpY5Iv/FGkf2uu8u1d1manMx0Gx6hmmhnkc0/51HnR3wCzQ
EObL/VFtLEIVI0zKz0wgWtirlIR6cG1GYi96fZZajtGJoVvX1Z4B88YHoj8HTZo9y6N+XcP3jRRj
FmsUvSAbnDz15qByjD3VrmU5rz4QCHgUf1nziJCtnauTqBZaX1BEr8oO0/xJSEwHKyicy0+Kgopr
5h9k8a/7s7fxoRAaRL8eUTL0itYfCiy4nySaIHrdqGHH1GToCcfDbCd6dWkTS9z5WBtLkJYqem5o
k+GHshas8KVKVSu9krzspcYBrTKMoy89muCZxnxP6WMrFmI8ssYRSK1gDYopOtkqG1+XPCrxUTS6
zRg5URJ+KuXH4cv9Wfz1t9ZfDrEDzAhUi2buWg9PmaQurtNG9kpBPfnjcygE6P3Vto5QZyn+PTU2
GvoIxEhHNS+e094/iGF+mIfy0oXSSxn0R9G3vt7/URtnGBSp//ymtaRnp0GeLcZS9pIyOsyRO/pH
QX9o1VNmvndqu3eh3hYrl/Ia1TWKhnzdNUdzDM2Ztm4ieoJ+ToPM9pW3qE5dtNiM7CUR3mnywtQ8
3h/jxubnesBUbHFuvfXFjopaHVojl7w2m0J7MPoRyqyv7JxmGyvpKsqyiT6UZ4xM7Y25iSVvGVeh
wdySWkxnZieQJ1uJd1TltqJRUGceZV4+cEWvo2WUvMKk6iWvkRCjLx3Zf4YWPLZu1uyskI3Nv7yr
cLKn8EoWtBx6H8Yla0kp+oEqeVFtHLS4T/AriHtU1oGw5uleOXtjPVI6kTltrAXsvW4lVdqQD9rk
S541NK6vBy/odcTam9T/KQl43A3e/aWx8XAkf4RThCwhPVcyruvRDbWRpHkKakKmoFb1b3PxU8lb
J5emi6YdxkI4mj5i1cmTlVhPvb+nsL/RFlnyVwq5XLZkzOsrIzbaVDeDiv2X/TPFwdcJqUfMUy5C
qz+UhmJPwJCSWjmROR1jSfyrGScn0PtLVXjIG75Hx/CpfIVxfn9abnVxOXaZk0VNCy8hvv/1tHQp
9lCVQfGgaGtXSYmpfq5NTxqOqfk9jsMDpX+TRlXyb2fZAdSJGph2+t6jaN2I/yKw/hTDMfOtvR+2
gUZZfhggX6CFFgJNq++VgmwIgIwxXzxeJtyd4mBy46i0DaM7BJ1pTyoCL+l0anad1TaOEYNUhTov
TXpAKat0RaqGVG3NQfa6DgPcXugrkOnCXpdja7tByEIUCrGXhUR6PfPDoEk58CXZU6s/xiF2tWam
lKEc/XxPLW3jCFn+PsBwsGG3Z3ETR0poKpns5bPiJlnggnZB6iewI8R3SvNwf0ltRyNLNmVSZh67
1+PKglFB74QPl8Wmcaw0njUBVNjjiACpPVKy+CkMYf77mQRusgh50aj6hby/DhrpehIaxiQDqvhD
yw0XePShE56Htjvp+V7V51big03DJ1vS5+W9s5YiUeuwa3Gwlz1JmA8FNpIdGjJ6oBxmcXIRUnB8
vTzr0UsQ/WWV8UM3/FNK50FBgmQadjbw1iqiMII0Ae9vyKer2R71QapmeZY9c7pYzdehf4uNL9Oe
+8RmFJWShQEJnxtndUpI/WQZY4tIthinn6V+fFbqrDhpZvu3b+l7YJVbzDvTuzCbkNyjL3FD2Zr0
OCsSTiwva6h81ycrOYIIP2pN8jCKzZcges37H6V1aDvVni3xIKetm2YG/7fhGtUeU3Nj7OxQ1Kgh
LlMaWNvbzfkw5nGeql6RnaxxQCQos7XxDR2r+/vmljwCTuxjoNUkB76m5OmYEEh9FAYQKkHiTh3W
7tb4pOTJl8l8Rdekli65jJnVnP6RNcLvKh8vUDVq2Cr3Mq+b9cMzNvq5RE5B9ebcDw5RW/RnP65F
p1ChE9wf7sYh+zHUGhyDrXgkVvGoelkhPglj+pagong/xNaXW7gp4P2Ab/LuXB0KCOiXWaSqnpi3
2msj0+LNhkK4jHi2H9X9LsBWPD4hlSRehfBLV/Fy/Na0gd3j9VN+qLXW1Y33UlPdoN1pdG3N3cdA
yw/5kKlJnZjEnAfMXYVCTB7Zg+ndn7rlp65eMBTnkQqgOMU2XDNGza5O+1FuNI9mUIUZuQFsege4
tLXNr2KspguLqNIQs1ojwHiYSidsLpaQPEp+c5zESymDJZ7LFyt1u/GzpfUPXf2p7N4H8VhDerk/
3K0v93G4qwkVF/nyDPQEN2R6KOTGWSY1wpLF2rv1NyeWS4pEHncFcHLXn27Smok3IxObpmiB5QhB
vcvxTl12K9elkE1WR6d60aZYBbH0qkIAwNA8P2vT1E6khjyz1ChtGnXvFr4SPMlS/9qrmZGCdo8u
ig8lpeiM8slUwz2awebkcjHDjEWh+EagV7Nypch7X/PG7pR3j33zpL3vLti9IKt7EOU6f6qQO/QK
GZus+dEPP6d+7Pxv3+/DYFalwKgDYyf2lubVSWln8Z8qiom9sJPNbC6SD0FWRSwqaVmUYMGBhMVJ
HrEEecXh5/6K3zpCaMH+56Ms//7hCCm6IA/CmnEwV436YzB/mxHNVcIXx83MQmhEWl8lvgXERrRq
3QutH7U0Awf9Pisdr9af9wey8eFppPw63hHOvJE08RHL6iM1J06IdFWDm9EB/8f6UCRR9Qx1bG9c
W8WdpVpKLwqqJ0i+1QowyqatYzHSvUH8LjeY6xgvxvCYN/lLGgaOjhhuMumfI/0U63amGWezvfTv
aoJe0iHfE3neHDz1pSU7wX13XSLs1GKOczTfPJ/XW1a8CrXvGvWLNe1xPTaWC+69/w202l5d3Zkl
AA+Wix7YdF6R8/791IOFQtEGDBGV9nULPaGBL87+8h3l0S5jyupgzvzX/2GxfAiyWvXagicNg0r3
avlpMp6M7BHplOG32eWICYOpoWJLVxxEyioKCsmt6Zedvmxf2vQ2+xft8p0rawMFQJTlFSLScQHS
vbzDPuzgvmxDbaLW4VVpPD0Nmv8uoF/m9hVgLyPNRTT0LWQGeS2VF6k3zVMyJ4iNg8lKjvdndeO4
4l0pA1fhqlmApte/RAGtOxV9aniS9W5oGHfrx2q3UbYZZLG/Q3YGwN46uZqiYRwqozUouV/Qe1Lk
R7/5fH8cW7sJwsF/QqzH0QVlIhWEsBQqbKH0V1d+61K4L9IOhH0v0OrThVI4QqapDE+pvyeh6c79
e9B5fbfXBt6Ls84DBF8Xza4jTnOZB+1LFkwvZRT9H9K+tLlVZNn2FxEBCJD4WlUMmi0L27K/EB62
QWISIMZf/xZ+J+6WyrTq3j69oyO6Y0coqarMrKwc1vpTy4KAVHQ43NNFT2dxXfjZFBqP0daWlOEM
5Dbf949HIIR/MRybJvaV7DzdnWSUmjF+XB8Xic/uCxm25DbwRe4TBWA8gFDCgTrf6vK0uvhG3JlI
S4Jf1YLfU6kRdROryHqTHjG1ER6D0A1nF1E+9NdYA6ZrMIs5kNKi9oKRF+5ewcQgoIUBY+ZFhK3X
SPyRj7k3JzkjZ/K60Sl1JbYTrPZXlo0XykUa0kQ5m2oGoeH8wthxUXwv3OXX/S3ltZCXwbnDFrA4
J9QIVI+9vbj3f/pXpMv/NndcymV6jHxMA3n2up1vg/mJLKjri6hRfrIo11rBixmWeO1rJdUf+qBV
73mtk4xsWzJ3Ph9WhG7cvcsE+/Uzc3BPGuceLn5foMINaUt2UOy3dfO4nT9+OpbkbC60dVwqUoNf
2Lr8+jhH0WGWKsqHbWRrxS7mPXsL6Xw+J2fXIimprQl9OpH9tzkXLPXXJcYL5hxHr8ldJBeD4JrV
Lz2UvHGFqxuCk3/ez1/AbOjM+8/qlvEqIcz2SOvOT+zx4fOlsymVXr/YfbUcP0FggAD2ChCBmKi8
1ZdZ2VZ9YUiqd7iwtV2S7WPIHp1PYp2JQn2y2LFnyRbIHF3llUzOlKuuSX2MPqteOpd7Z9OtXmdk
YwFca7ugDdnvZbJ3n+/L/BUL/xzflUzOtI9x005MgIt5LJyvwT7RE+1LWWRfUBY3YLudCOF63F9d
CeTs3W8qbHpvql6DQgVRGXN9+vV/ndPmV8VZOwgJG1TjIASzhA/+43+7aZx5TzMDEyPw/96ZQRsH
Niqv/ehOKzd23CdaPO1iKhLJ32r8ijj7BuW4dLygOO51FBTWVX/4pDRdT+c7d0GLs70TauOwhl8m
d3VOnF1HZlWE6jGYeMz4cr+fFcED+VcGnlsQj0M17btCk49QvOVaIiUF5Dd1XlW2CInLROrwaxaV
F8Y9foookMEBCWuOSEPXCVlvt1tv/mjM/zw8EGq9v0PsoiHsSwQYMn7v/N1GvkEilMISOCiQvDy0
bB1Sez5/IKsZeQ0opV8CLflVC+TXyXkQpazKVpdxaOFqyd7eSgo0ZfJgeM6lI9TdfQUfwq0VOC2+
Z6woJllWYwLYWy5t3Kv1PmalAzKHE1G+AS69dJH2JgE7OcJLgY8m+cVynqSYZZMY3T2qd7Gf1+vw
YR25th2Q+aPGnNXUWVGFqqyg7tfuvs8UWAb/WAqiyMiiBKb44R1JQERDhsJD5LyLdrwUcTpcPWvW
MtvuyaPzQCzLWuy/hZHKePh1pZ+cX5nOkmOQNtCY5Vu5M2n2wALmCmKEfzACRImYpB0G97mT6o8n
5TRRoglW9GbHrIdSzh9wly4AfUR37m4napf8NfT2/3Xjr0TuAlDKS6t0g8RlPH+r5yg0I/Cq1x1x
dxW9rw7/ECr8lcWdV3Gsgla5QFZCntmbwjz7EZ7l0yE0tp72u92XYDt/+vp+u+a/Arkz8zUlRQbk
BNfMPqrHbU8SICGQHFDOpCdzos7JirTW+/GwcPco/H+HJN4NTw8XFL0Ed5Tg6Th+Nf39HO6mAFGb
pkQl1s8it2tIMk/2LD7c3+R/0NP/EcITYF7y1E/qC9YMBvLzi17YxH1auJiC/+8W86PKV++EmVpN
L32GxegfkUd9CmIKQWj5q0rI6SY/sHxGJS4JknDiPbOtcbIatliwhrh1QwSKMh6bowfiP3b382C9
WgzmnML+nGLTQBKPP4fGwhtLaRgT3DvC09Fuo+U6TQESc4agpbQP935l+cQN9rujTJYCUf9wlf9d
E+dLzm2sRsfToPzrg0ynpKNYVkbeZOsteYqXgbc7I1imNN680r2oLvMLb58/O86vNNUs8eXyOJje
wX6z596PL3MIsfBsfcJ9hz8ifRm/5/6umPMv9RQd2dNBZkWfjUWpsc0C4Yr0sPxyheEK3/THr49z
LVlX5afoDN1cLju6tiVi23OnJo6FB+QCD+X7Vi3wHDwOapM3eXcyIY2FPkHP37P7LVqRSDX59nxk
Xis1kIcVAURpsW6sknrnZVyQVBP5DqEsLszUM7lvW1CpIMlgg/r0ROF/bckTvaFE9ykP698hw3U2
fk7p0FHDWb99EI88vLy+NuwdD3DBKQmXxUWVZgeiIAPUqh5TEOLN8DakRxZTJoir1PHA6n8UnYcF
qcwQSe+fi+SwPs/fPiSCNz4COjK1HGDNg6r8KUTA0BGEDAK3Pyoa5S4w/KFj+/f43wT+eKJlEzwQ
SqvfsaXg94c78NeVffX7nIM0Ju0kKbsYgbmJF4hO0guRv7q56KRGzfdKDOccNfhgXx+W8YxgeLre
WMPj+r7Njj/crmRwLrAGQ1EZmVhKQi42nMTaBoTkcnZkkXdahw4YdQRJfaFEzgG2UeAHaZIOh6M6
F3YwiRmRluJF44qul/HA8Wp1nAM8VpfpKTKTiVfYBRtOql2h6flp7+6+RVnVX+0TP872ShYXOM16
zB5oGnayghxmh8xYWTDfnWhRAuX7SclchQEgftIA8oo1nc6s9PbfDQk+BEohUDy+ZVA/p9PmnEDE
81qj+VNN0Ieaz2yhNx/s5I4d/biq66VEeTM7BZDTOcuD4bwlC6kl6cZ1c9GmjQdPf0+HH401Z2iQ
83Wcznp9ksnZQlTRkBxXrjDvJ9o8zjnEvpQn1QyScuvAtrbdksd0+RkTCxEuXT5n7v3DGr8+rlbG
eYm+9HulPmMTJyQhB6Q354+PU/pwIQ+rVxfUQFR4bEO29N6xcT4jyvv24seQeHw2JKelluvuTC95
ici/uxuvFsc5iywOglM5wWZGQ8Q7JVjd3HnUhiqMRRfwGIJb6xeLDGfFfCtpnvnHTjIgUHaMt+V6
a88vpN+Un9T93u3+xU6iy3voTwOs0oBDOejSlQHUvunrhXZBOJNEbm9PibYLc1ari0vCZi/3FeVX
xzs6gG+EcfFMU9RarUQ5rHp5QPoKiZ2545g71Ezwj+CGHMlE3wrjMu4mmrSTIhuEIcVJ+lWBSjeb
E2tTVkNJSCRuULlblbwVxwU1eakVdd9AXFmsLgyU9YucZDRn0/XqSFVPb/GGoYL7WSSTM/RAS7vo
dCwmnqmsktTKNAVz7fvcFIgRbiVn4GF6TOJWwdrYAS+jBmVPq+zsRWrtXbeXhGHvb/91u5WcdSsn
yVQAzg6dPKxBHZ++yysY2n1d/H2H3crgzDot6mPQpBV8ZMPsA+BXH+SKXqgglzNy/d+K4a7/rmgz
dP1hKQ1dyjTCGQUkod1Wq2ilIOAQaeGgZfe0kAsBprPTxZBKyGOT7brwIon0a+TDhF5KoHn8K6jr
dV0u1J8jSv4UTyKFG7blzjJ4xkyQ/gKGOMfpRB05QAlgwIicPg8106wEvTMCecNh3xPHuQrJNNX+
POza+vn4HtrNQypy6oJzmXDeoQ6iUjlXWFC3OyxPntYAkNCOn89ILCwFmj0S3t7oHP/skfTjNOln
kPW8ZhJZE39eg1WL7hsiSpmPFN9uRXGOYRqqF2PmY+MGdMULqR5CyBFlg0byk7dSOH8QJsCczQDq
hAUdque3zjJJf15UrDCGh+PeogZ5jQnZSK/L9VLarpeM5lvUjVH5+W/vS35G2jhmzfTYDop/NEjl
/InmaPe0XHEfhkhjOM8RyfGs6jtczA1FTbA5zacUEJqpQRhlAvUX+EJ+OLVSTkF5CWrkKMmSnWsy
W3Wf0V7kmgRGxo+b9qWiTZpmUEudrNnMMcnb29YjztAVGZLn++5dZAT8MGFa+GEkyzinQxtYOilW
DMNqYAmz9F0drsV1D+2+C9E4F1KqWaGGGfZwzbZhvlihmjqlTHkAnZYogTdSILixB36iXc5VQCUN
O4lLxX9DyJ0ReztHWSeYH+cr9AYJb0vRPcZ3/08r/xLkDZbH4I63a5KsmzkVhr4iFeHcSVDmM//S
Qwqw4BdJR5D0uiSESE+6A0+JQoPILQsiDY3zLGWHqbB6Ai3pt88zEAkwtxKmgkYefrfHxYUaRZhd
/KYph4D+wHpkvECB66yj0Lqv8qLN4xxGn6rBpQEOmfeckH6ZCn5d5Or5ga/kHBZyXWMVyXNmkNni
eKblbA7E/sw2X03RHSY4GJ17lqRl2Zl68bNnNZOfTVv9qlSiuqUrKjiLVJtHODjNYmBuTCCKrRHc
KsyW16Wdv+ImEyUFR7L9N5qgc06i6oojBiIgykDPwMEAawT+bFHlKsk8WMj7IrVaJ4f5fgufQyKn
wWPU5alRTroz7pMJyhxrW7XQz3XEiyhZTy3TqWpCVfJEK3pm6VrgjAX3C4/Zo6ZRFSXDVQZYFK2n
nkTjGdN70WtIeJKc+1B8hKRVATndYGghoGXz2EbOEiGWYEUjqbbbk+Qch1KC4HXSnifo2Hleg66x
etQ3/RuSbQFKb8KE20iJ71Yc50LAo4TX7PAAQ1PE+vwxI0MwtxRWuYevvhMH86NImKNNElmHmIY+
H6Zbm6lWU1koRvWWBVJjet9hjWQ6blfFPVYA495FxvBkftYVxPfL/kxkp6GsVTD37lJyIq47ZSJy
epE/5vGxg1hL6k4dNjOsydmnVCYR+w5sUXQ87pAxufAD8QqKW+z2VWoF04unokGnsCdVFCyD0k4r
qSioGjImv0/srwwuo1KbStWFl2ZwXsv2xUKKg3yL6ij/kLb5K4RzW/ksKdoeiLHeYegCLek8oWg6
2qDjaJE67r98v/wVx72VplEzAUQtooDl+rBO1rRkdI80omDrBmdwb+eGgO7qdAwjnRg9JiO857MM
6mxhADpsyr3f55xRfVFnkVLg9yPyvJ4wZbPBG8wVdmiNm+zfzeIcUZ7Vrd8CSwkKUL6bdr9c2/gH
TaaXL5OmG0yDNivaubjNZjb9Pj0JTHj8nv4rnnNM3TTxtaKCeHtrowPaqpgwuyw6KC6uOaa5EWr6
sMIDLmg0Im89D01vgWOhCR5tpYtvk30LlGPc4QLTRdZVmO8vDH0pAmzMZdrjSRSS0yraxK/yH21b
zVMryoi/P7nC/sWRnQSYi4FJegOjZJjCu9XHVk/MwK972ev8sreQ2w5eg+hyhvizjBpff1RX2czs
3KOpBiwzFHWDGKkQzACO7LWmDFQzANrApB7fpYw+MUWXJFX2zuXuFAdkklqz7OW+zoy8lIYWEmAQ
yqasAbftdqHTo9/JWZmrXht5GLzBFJyI3ngytgywUGMCCbSkKjpzb0XMwAtiqIC3Q1gfkUM8R9b+
LSjoNkaNMdhs58ryUaJO6q5eQDvMzsD2J6pdrcrVxnqqnb1AmUYXPFWAXw6oAAXgfrdfA5DVo55W
ZzQPh0gZTHLgemjk/p6OxSO6jCEVBdxgIJnkb+440eVpcAkQ3V3ooWenkJhTAvb5qCFI1C7QQ9+C
A2MjIh8f2WiAdYFZywD6HsYfuRs8mKmBVhUqxGoTAmiAui1pJYzQR1IhgG8eYHpAgfabsPfS1nGQ
ZyY8wDZ/q1/8lbRYfIN/W39ggm0USeIuhUhvgv4cQlJhL8E/7ZlWpLCIucuKzKgIm2rsOYAJEczs
4dgGeAVu97I41xAgwLNFJCLrPLXA59YHSIxM0CXzWFMNkxZlv5HWrUFq5wklLiZQzbHMPjpWBlRp
gNYBV5X7hC5o2wLEOAiZF+rmo3UvGHJ3EaBPZSeZ06OdUtZvG9HrbuRuhNQBVwqeBhjJXNRy0uVL
38mJ5k0KMIy7VWNQeRWV9PR4dkxjVXW0mhJVRBg4Fvhhr0GOC101ZeUnzrm68uUmAlS2r5geEuNW
vVTn+Ry0Vi87kS//6TPi7n4TGDDAgcFoCWZXuVsxkU5G2uYTCGJdR1n+Lg/9BcVzTLbGHNOyRCLJ
e43/AvJ+SF9OR9SJJguZoJ0UvEXKg+gOHYu0bz6Ic0EnxUwvsaSaXmkFm3VsHxclfQtciUw3QAOo
NycrC8lO1Jk4/Oq9beCUC9jrPnggsQ2gvjUfoxUMaS9QpZEY+2phv6hFlEpr5RjDt15XszRkx3jZ
LrX5UX8WOIaRMOtGDqexs8osSyWAnOVpXoFqldaNbW40UnrUilNGJzlZnESEYcP+/PP+Aar19uI4
XbQkqAAo6EFmb5kVqWVANbxfWvSR6p5ghfcPC7zlt8LSINK1/GwMOqsumvcJa0pyshOqG2SzmFDL
OGRMmKYVCeX8LXh1pFOfYFtZMZfAHrJJaSDw6SPGCDQAc2IA5BFob4DSuF2YVJagcm1805uwCUmd
dJW0rHeAzfckbTGI/6I75dMJL0+dTPV1EFEjtaOIBijQzfvH81tMwLQZxV6gO/6f+3v+e/WADZBl
REMDr7nM56jlSxskWRj6Xp8zo1xdpsk800yi1GgTjmN7agi24rc+QR4wzAYUVPhBg3srtKmsXrI8
8r2DbHleSFG5OIgua2M4slulvRXC+T4DLZ/muYCQ58P2j20vZ3SJXJetMPAhJG7mrG22XGMMYTvH
TGvghtuH18XCCjfvm81mskge8BrfndCdt1gcbbpY7Om7KHnz08547xOHc7m6B4JjD/gxHZ/I0GH/
8WEiew4MFLQzr3PiOZsFmqb6xUKhveWiVSCgImKUkQZI7JEOOgXQhqBFkL91exC+qEXh+6gG9nZd
E93t3eb13JHYzbbSq6iHZfRI/orjEx4JQACivjB9T5ud6ck46Lng2TASft4siIcyDPLJJWtqSCjs
dH4syVtOZCtf5NSk4QYs1aR9LqiIiF797ZQHJgwgCMOs8ZjgQZiP+XnWpqDtGaZiM5ITjW6PxH4k
DvqOVlCnJ3TMiJRnZJoGMQRiUTTBo7cT8TynPCVAZEqgHHp4VCgMDaVoz8mZv928NySzKmuKWG7/
ft9R/JRsOY29EcpZrpGGvqJdILRgsJqSYCzp+Mdnc3t9WH6Z7Osrc1lTu3kGs1mklGLqnphnsnu+
/x1j53zzHZxxz8DALV1yfIeGRJCdLWJ23AU7/2FOukNqGS/ah+TdFzniI28kcrY6kF51p7zSPMAv
vZ0nxJgDd0wUBf+OR2/PlAtUgpNaxpkOIczcvhl/HvuYtA6KaLv7a/kdrNyI4XutwjKdtoVaa97M
CbePD5OF9HVfgEg5+WmT7nie+rIJCf1WfrsgETRhmCiYO0Rjq3bRHGJCn0QcjyMTFFgWSBIASA3y
EdBO3FpE1CWZ1Mcddg+j4phhCCyvXHtEGoYFl4/OlDpUp3t52RGw43zvRNgqI23et/I5i5S0Vg0T
vR2MI0ED4lDFsXPqIXhZzyP68DLMWG+e9uEitJA1F5zpSHL0VjpnmojQ0uMpwurrw/HdWMAyWxcN
l3Dq1sPLKptvANQQitoQxlzfzZ5zhoi3Pv562PNhAJXZW9315oaEObjHqWWhqWTx3X0MOx4wJqxi
jVrL1XlzJjnpSgPpDMhGO0aAUuBzvJ+TfmdZycM7wF+Rgqbmv+mHuN1nzkY1EHJM+ylOubTslHlw
fo6GFszXqUifR97EkIQUnIZICVl7fsTWMI+nNACmtFfDfD6U5dyJyQpABBbqEUfWEVH30QjOx61A
LvTOjsH0Aoav4R5bv6EUCB16nLFHgzloMVWHmJUiASGs9oy61qt1cnaboV0Bzf0Qi/6S9dlWtHm8
UVdfU2+5i9+GoSdRQWQs8LrZWc5Sp32STc0WEiu6ZHbk5k7tti8ZNR//oHvIuaDS9P70VKyBcknM
+U7fTuczK7a0jcDhj5vP1dI5o1UBlKSECT4kQsfL2q7nrU8wGOIcV6vVZHEmi4yhs0j+X9Rhx6/Q
K9Gc5eYnY2C2hujcekY/G+YqMqfoEPDK7k44fzUS8d9sOGeqmj+p27qUh3WeHurUA9WxPiWFbEXG
1hCC4P7Ont3qMWeiqjSRsvN5kAZwtxR+UN6/Lkq0Oe6Gqii7f9eJNpJHOtNDXQp8v4fVrPG8mJEa
FTZM9AzzPEAMEbj5kR73m7XNlNtLblbMin5SwOnN1vkCKC+EOJgmwjAbxo5pah3ZdC5Y3++CwK1E
7t2ahVF0jC6QqKOA9GY70dwVSBiNR/6qIo/IX/aXZBY3kHBmtu4GRNlY1maB5w4iH1Gyc/yevBLG
eZvjRC8meorjqtlsURKVMu8nPniYMUdyYjexJSYxEWj4eHByJZZzOaGZnFQlgtiELNdrDJMgHrLn
M0bIJ1k1DE+9hRvYX65oGEfkYmaci4kn0xkoISH4+bBESGLbCjxM9iRZxPlcWXhVLvYSS2lMT1Sk
qwI75Bn1Tpe4bLQGojMSPhhUIZhYwGWyQpuk9W7RPVJ9u9m/eAJeu5pfrATd7IRcNoSCb5sdcLZe
Qh/njm87GxVdVQLVFS2RczWnMIpNrYKrWS6NhhYoEA+V6H8zHnFjhDzC2EUvZoBjUzUvfA336peB
Gqr02pDlTqSoP+2Pv554fxXV5BxMayqSIUcT6Eu40rfRBrPV6+q5WCnsY57T9kIeH3E/rjYqRvE3
BkE4v7KmzqtPiuOA/BF9/Hc7zKfNTkGj9NVgr6qlEBwniaizwtRuaGmP90WNtCbdbjIX/1xSXTHa
CpsMC5WI/G7PW0LIkUJdn1oHM5q7b5GJCJyryXmjGv1esZzqeLOc7XirXzbyHP0MLpWYyZrlHrg7
ATNfpVUpKkL8dEreO2fOIZ1OgV7EFyw2KgibEpleJPZoIzlZOblP0N+LvuWhHoQuWdjRki337p6+
vr4gNOnp6wYtRvd3f6RT9nb3OUcVankRnmXcAsY6tz4kvFzmilNbFNmTinzdFyaKAPnKyEw+l2FX
Yt+j74xUFhJuNrCw5kcHVCbq5+swrjhdIZnBXPqOfDAc5f0PGHb33u5zAZERgmi2O2m4VD8+IyEQ
7GCj936d80rlJJs0QYOzPcFsCfDZrM27dX8BgscCkC9vA5G2vxxbMKpjBcHSzknUk/ghpBgrkVA2
lEhTOXiEXR5PxMpNVybpk8B0hh36tUbwwRpgGABDiMz5KdmvgiOgxmGs6Ur/0D6BGiWQMBqWXEng
Ap+im1zQEwAJUQh24FVdsU6iINV5vr+T4wHklRzO7Ui1Pw0nPXRRpqg/Ws7Dy4tCh+ZLxKqiB/tI
7RFWdiWMczjJJcvU4bnlXUxw9mxnoO19UnoEyalVet2yQkOtTO4vcDDceyfFeRpz1tVpqWAfj9+H
Mn7OpEUlAoUffytfLYtzHkV4Kn0lmaGSSw4DDNaAX/H49DSAJAmOS6R33LtJbi+BUXbYwOUxZf1S
Y/2MMWGUKtI9zj+kanSKQ2U6hIsHzBq1Mok/WgvwGEf23bgmwIyehf2I4zJBVqIaExSDeNQK+WTi
KtJCHTNbLN7CEeIi+m6WeMS4X8KC/2A8v5Xif4Txg1uFXktZE4FWCRPiaxbPkBmcEQrsCqGk0SsW
BN//WRY/w5XPOkUNQEqM1wUGkUySHYQ4jiNtWoNV/ZXBuYquANqxrvo/KYy3OiRonnBUsgA4UewI
9G+saHMji3MXWX9RZp0PWaa7ZhP0ZdnqvLWS100lGhWfjFvu32VxzgItIWkuqxI8IA5pKE29bdeV
dZ6zktre4+OjY9KztXJWr9VqAxSLxfc3EAKFcyYjLf+3u8s5kNb0w8AvoJimnQ5T5P7crubqUtRE
OII1eiuHcyLRUauqkx/AAJY1y3GRIYcMlI50iXwQakcLuk/pbsdEQFvjkc+V9nAuRWnADz/psL7n
w/owtat1v9s8DepDha+jMe81tPkYYFwFGR0/k1dXdT7xm1j3ygXKoRkxOqRHpOfjXDsg0EKw+bVk
973/oCO8oatTjHWbKnKj4AHC318XOeX8XBTJRPc0IyOqDvhqURvPEM3wEkBUhS5B1N8m4Ia8laCn
AfCd5WFN5KyQgtB35Y/oDhsNd66FcLpRV2EszepMx3w6YW/le7SR6WGZfK8PR/RJIdXDutX/Av52
zE1ei+VUQ9Mywz/3g9j1hYXHYfC/xNSz711IyRyAQVkXuoBSft0/tNEsybVc7v7RsqqXmi4ZnOYU
6/0BSwKm5Mp6Aq6dKCgZU8prYVy4Kmezy6VIzrrXV3SWbxJ/0b+HsWMyESLFqKX9lfQraL2Ueu2r
6rCdB/RCT16i1aJ+AvqgaEWjabprQVx0WieRDqIxCIpQCQKCsI18OtB9nQdMMai2LsYyGn7wn40A
fXy3RnDSZhetGg4sIkAiRJc3/f4So1AIN5C7fArzXMclHqwQU7DDzJmi3D1FG9d5GT6C+4Yx0U7+
DH3eWxh3B/WnoAJZIyQiV39Y60hVHyRXzkGpxYxPytznAau2W+BfZ4dJ26enhdXTlzRGUzYFvI3o
e0av+uuT5bzNZJK3dTfB96DqZCdW5rSPteVOGuGzYOxEwckI3CZUgNBgwJ0o6NijCnz2ECSlZG0e
VMDJ2gHqA3uRsY8FfteSuEPVatAznCpI6vcIn6WYTolp1/A0aAOFOx0S2QTKJHAxY1Z/LZU7WFPt
kmmbt7p3MkkXscSRL0id9Q+o9wxoWCqyv1+iesvwm7wygWNzhsZkUKqDIv7WSuoK86NFp+ve4aAA
bilDwyNRSGjrJju7ecF8YunIxO5o5QK/3/0SMVsrog/gDrXWfISJ4Hv30I/pvydnW/VqVw5pkLxr
MkV/bYZJgi53Jkfn/naPXmDXS+cO+VS0ErjMsPS0ZPkzKrTyq0lXqwqpZ4QaZOq8UBl9keGuF1FY
jT5wr0VzJ42EbGDEIUSfP1WrLTxNnRtoda989ME1TH2dvZomlf1lhG7xeJHt/1UldTp0FePQlanC
t/rLZoqF9+EUiWiAem3Xz9ljsAtj8vTUvISoa34J9nrMoK7lcQtOEsxzVFPIW57OiM9DhRqsJj4G
Ac8vaGdG/ruzV8BlNlc6kEszK3Q6jH65k38x2QaW54mqaQPh5RCF3ep70MjRAN439WLMLYGUPpzu
GltfXIbaSuc2H7ud1hM07ojsbMS2b+Ry4UNSTEMf021TPMeBSw3QjEOOkVbvo4etPWpzzftMgfy7
6N8Wl7Urzb+nwlkx0RdwMUV+UQHvp+ILAld/wRjyB2Zad88HbXFYlouvwO5cwaGPafkwGQDyDbAd
gdWUW3N3Bq5GgjYxr4kejp7KUNDplok9pHF25TJ09Nf7WvaD1cE5sxuB3BK7OAXpei1By9DbrSQ0
pNuWHV25tqSnZP6+2Pub/cIi4fNPfQlNA2gZuACwOsIMgeBThkuP+xQQM4KjF5y4GI7gkRvKbDpr
wZYsebPAjtoEzFPe7KOQnOL4oGNOSTkvmslr1k+J3nwnmR1Vu1PDjmZLjvKZnNX3/LzWTwU5wQXG
QAJ1o9MKND1Juq1ntG7nUlxRdeYV0ibsrRywv38SUb/o2LP6egk/dZGrd0p3zrrL2SgkT9mX35PL
HBRFgPytzLWvWOedNM99Wlfe/X0bCxNvhHL3UdcbSjNLcsmTZFYgdrJPX5Ji6cse4YxNyWxLlbXs
PcnoZdmJujHHntU3wrm7KA6TaRibWHFaodl4H8UyCx6MyWN3ZllekLP0qKaCtPfIAABM5K+i8JAR
+WSWa+3sLHm6SvPS9mdUUYlZ/amXH4AMnvzJi3n16ZPPqU56DT4xPymiuEOgqxrnnPtYwuSbij2f
qPSk0j+P26E0ebZaycIYKfgoXMEhD/t4YxywCswlzRTwxWL6im+3m1UzWZKL1veCGbXX2ea816yT
PZ2SGPXCjUVrCx09NNkKjPJHY+/J5ZSrOM9OOijLfK9U5peXYhkMrSWPJZ24SKQwby2joBbbxClt
x0uZ7QTOCeHzKZzvY8s00LyZOjGdPNzfjd8J6J/dwLQNNgLgTLyb1OWsNQxf9b382TyCSi0i9QeK
Tx95wgpzL8kVMc6C2Oe3pnMyOU85qy9+GmoTNFpPPydLc6fTxZMI8up3SelWyK+MZgbsUEze+R6S
ZImLS29KDsszq0PLeIgcDNvMHqa+pXdEBiyQjRsYRb5vwEio/f9Zw4cvQWs9+MLAb4j/ub31zbyr
YzU1sNyJj4L/9mM7AEqfSpb6mLBZhK1A035n3zmB3P7KuV6ESa37Xlu4lwuareuvaj1d91ax2SQe
XLZ9RHZQdQVyf3dc3srluTbS+pz62HHfW0bfy0O0yUhihSmJ3nz7JToOzXLoMhheL+bDbh/v9juB
Lo9a9t+NnnIWNouzWJmUM9/LdCKX5CKTiyXtkgdENXDY94X9nh8ZFot5VQ2U8wbo7LgMVBVU5kXW
Qslbao6/Oz2kK9/qyMlCTxPVFoAJR58pSDECp8c80GtSD/V5zHLtv+9/x+84h/sOLqZUMFGXZYrk
A07AiXKSTS11RSN2ZEf7+2RdcvK9NKz7Mn8P0nIyOY2ehZIC4r1A8licAVG2Xdnxp2cfI+LN16QB
1Sl5N2xXXS66l53rxtb0/b1j70+IckWR7aDKvFOdgmwb7f7K8J7gbg8zyIPS7xDpYHbkOUASsPfq
bXhINhqNFjOnWYMeexFbJZ6SmmsuLm+nRUEXuUKYaKpt1KtdfwqXiegmbSH5FT6ljF398tLKVJ8s
m32gkFOLaXsR9evvt6sJ6h8V08P6sHYMOty6lfOsuYB+CFaOOKXawI9aLYguUJMKUSASRNO/XlCD
LNyWU7DZQygfUCbyNMlMA0qmX2gHfLp0Kc0wC7UxBRHY70TnjyBMSILaboJT5RZ1OZ6qIp+eEJAQ
ljxWb3WE9Kqx1b/fVRZb9ZOLlP9UCCbwO4t0K5ZvGqyjaYaUZyQhv8oi7KV2IqvcNmwE7SKKpTHH
Yao6aKHA/w0OSR4SLGobMztlkFUPvR272rUnbvMUvXmDvyBo5gH1l7XXXrIt6lVoq/mA2TTLior6
i8eu/psPmdwqUDbLp1WW4kNyg2ibk7kwfEul7WxXTT8vNKnIuRHwTf/OHg77fLV2zlyjcye3fQSR
z8t1y85ftv32tl4ul+4ZaHblNoUVG3Tb/fHKnFRPVuIpQ1Ygf8X1nIqTtIM0znngFQ5shYF7WMHo
1e0GKEoWoQCjS14cWNUZ+FVLOdieLyQ07cp0ZjE12s3x1WxpUzulad93or9j72EvcIUgXYqmCcwf
c9LPphZWVQMnOiX+OsWM0pEGJ9bYKjB9v7KBE0QEcT66YIg1MIWsKpMfl3L1qEpPUhT9P86+a8d1
JInyiwjQm1cmjShbkqhyL0TVvSV67/n1e1izmJYorrjTbaYb04CCmRkZGebECQzvpuyUOTTYWjpd
HE75UN7FzwsYKc8i9MTkS3G6p5njdn1dexdW3gNkQOLA4sJjRr2LPMhvE4MisS6CDsBxXxPuQ95w
A8EG99laYDdCoGM694K3OXvfxqm3GE4PFg351+TcLJpVmCL1gem4DNTRq6wuP/LtpeveSmT3MiKn
hM1f2b5SufK9YbVgkPRmUIfXoP2SJNKgR1lyU40b1Cz6oVriKz4ZUqMVdxKnNcAY+tWSvzh6DlO1
xCYKHED2EgvyhnvFcKXM4SO/cS+cITmYhRC98xIcxipRh1rlUyJzelKYuUt6hGjxS+QuuBS/Dun0
A0CoIIi8wIIgYoo5lKo2LqNc8C5xghreiwwGfg1+XGK1XxWvtV8DmKe18nXIdkz+UWUgyhDBLC99
pykBdCXIA00wYrAUGHJFam7MbfJ6Sn0Np/wSK4RxVVo88Yrq602v04IeSwbNEcZ0topMFKMLLfEt
G8iw960aw+Y9lVG0dO2JhoMO9b8OEhF2tXMIRg4FscpRau1r3leL2V/O3+dXdNZcKZhlLQPSNGr1
xLfyytoRaEf0LlRAvEOuBu8skdceiTQDjPAEF0jTgUdM1JcDr0WrUNOz0zo0vqSvlWQJWmUoq9Zd
TO/MPJLS72hjlIzRcogeq3sFiVmPl9yexx0bdkym+gPJXmqJVoXCXeX5rtn5MaEiNT3LqZZQK8E5
F53anCqR1PzS7Xo0KfgWmDEFbjCy+FM3uEeVKxn6wL9U6EzOrJ7Roi+ccP4jBEYfYkB3aBcuYRmN
EtajH9SqZdCoPUoKrq+zkUFZikCSUGeat5Za8g4fjRESzPgDdwl+C6rRk43CdPAwbWP/4lnUu2ek
zksZrOhridB77+RqhqbqVA2pP8NPHH4G9E4J0CxAr9j/GQSt4Dt4qBDaqzGWjJv4y2nXiUXVFv4l
6l+UM66PsI0vKDPU/ZGqfbD4GMWPiAz8oNGymZ+lZuHdnYnMQDSDCgszPnOYjDbZCJ+Kh4LxqOCS
A2DQkHIgqUTSn9J5S3Wq37Q5GEW2jVrUe7irVHHqUiN3dYw8T7/dQyjsHApun1EGh+BUFURYSEI8
OvH3Xzfq2I2FLjqvHLjx6yq063ok8PEwwQQPOyU9ObTaVNrzez0TIEt4EVCB4DBJeeSQuReYF0Pd
V4MXXwJ2m2Eexhft6HWg5fQm3TmOARPj23SxYjjVu6QBGXLVXUIwPCY4FZCNcMDGCzQqYMzUDXSS
IqAbLkwutZlg2s2L8wGIF6yr1r7VVnSh3YVnZeai3smbqEAsZlXnBJCX0FcFzx2Qk893dVTi+1dj
XBAP3x2elChM20a6OGEkV0mSC9grXQwEvrbf/x/daaNX9EzKRFcYB12Volskl0a26mO34Yxqo6yR
rHaLVarxG6peuDujLkwFcoosYQgCEC3sNKkAvEdFcZyXXpziWnlGV7026fb5zs2EjuASvZExLvrm
AqT+OBs3h4zMeq9YlQ42ok2Z9KboUZV6LmvulHgEVzDXEi9IU4S7o8QuWzVVeoEvUfc6sl0JeMdL
nXmlFjsJ587qVtbkmmVNHkTCUKYX6U9bwO6o9MbztmHwSlUH8b2sSdkYUao/X+BMnhWOJ/xbEZ3/
eJV+mShuNjOocy5RfCm7eA1pBjgQ0nuYWA1lYOywx22bUotDnX7hrnk0qMhnV6Ht1ivq6CpbSvj0
mUBlGTV3VzLgWK0qBBobkyhZSdJ7Rb3WpTWUulxajY9sy7qHZ4IWvR5+YkDS+uws5UoftQ85Sjxe
47WCOz2Nh7OEazzMs88vnq8Jwmea7Ph6IRB5tL4QgRwCMggii4h7dEdv9itKSodylCG/gO1b7bpz
AZiBf6JbYdVbyVE8PT+embBHBuCZE8EuBb8BmYt7cUDDcT1Nl/kFydCmViWGNJZXmF69F61SK07M
SUBjthKG8Df/irlJLV220dDdX2h8AG6zguwd/JUp7UUQxG3M+B3W2wFsB0o0F+l/IIdbtdk5JVFe
6lXGL7w4j5xeyr3QiU8vdS0N9CaE7jqbvXwb38E5GrRow4BxZl2hscPQiWSC5OQsWCRoVs83fe6I
lTGawL3H3LHppc/KxuGYtsovwqBljtp2shl2QBUripZ8+RURSpo8l/jLxPywyyKLnQajCQPewPtj
jhSucvK6x4wmjeuMFHXFJGFUhtXla/5ag6ooVxU9oYhDa1GiM75Rp2rLk+EEnI3qb3qRJKi8feUB
crhsr8Ezi9BqVGBokEeKiAwuKV+6nyQjHSAjtZWB/dYn9bDrvFURr8RvtiQNtcozPUNsssic9Th7
AIHkSDqHhUkgaZsqEdOxvjw0QnHxOJWuIhIVb0FM3Nwowp5w7aefmrTzqnhG+NELp47X+PbM/aDI
JAgg7SeJAgY3g5N1JV4FKO+UAFwXVgMYFavRCEVRCpNWSqd50qZmtFQx8H8KyGc/P6Tf5rvJId2t
YqKVTB5lIi2IxQUt7b6iSQAcSTsOrFzDtrwO30BLoATkmMkPZoG7H4NsBYHBSKbTE0lelQEJhzVL
m73Wi1pQrdrEVIaXiN7ylJ5mRuEQ7yRwh/RF+vRPXKb73JvbYqIkCsu97h74P5WjS+kWMxKdt47a
FCYnrkXlKCGo+8kDs4g1yn8NFbMMDyFjDNTKCQ1WIMU+Rcyd7fsg08MmJ7ynDiYaJTz8iremBDUQ
CQfx2zLX6cJgGtK3L9537Wm5wiKVg79eWmBfPWFhOx97OydKMb6HN5bUr0pOLGS+uLDrwNpR74fa
jHM1Qi7NpDWQd3qqCNdWHX4yjOxF9KonZmH6xlL5XxiPbXqsIpoG4F2CCIX5jQZuviNvKA/EZHJx
4Q7tVfqT7vN9ZXkGAxII1463RoJZM4eeDEa4d1VpJ5jBHhNUkZ6/ROobAdslRhLRmEGGXkOavGKW
72UlmKzhH4KF6HEmBSkzt186CYz6IuXCkpKKCy2VJCmvY7u2eE5OgolTDQ1vSd6j93Mvb5JezrOO
4woXO8McCqNEvWacWDuAFkTWPMOxHIPZ84cIs4vrBQs8U6a5kzwtR3IJLcawGdCNY/jqbhrhNHzw
u1YmZamK9cfQW/A7Ui0I16kA1WDPz686O/Pq3e40N7nqbSg6UH/stLJiie+SDklnoIHeXdwE1TdQ
k9M4K90kRPhwSLlO9XTDWSM45fl3/D90UwSZLJrBQMw3OQEBldA2jsfv2ORf4rEk3SbRisFgRUSf
G1wXepz3GFlZotZX+i176XItR6JlX/2lA6L8kVZxHKvCOjfTRg9C1VGpUlVyQoHZqDZGrQkPrU0x
ZjtsHVJpsdbsXVatv4NjAyOyDjVHWljTjPuOs5U4YAqApmCl31L0zX1j2j5SYskvL32reR2cx6uY
KkROolXNbmk6J0FO7Qvpf46aIRU+FHIKsoLky+REZbqJBV9woMu87kRq/dp1nip9ehu3OYtLjK4z
1aZRmoQ0tYygWfq1fTdrzHkWkBwqKC8esjvlj1exhljtivQNwCA+Ww3BH6Hx1YozfUwsqEkSsQse
xezVvfmASS4u8GqvpdOwvPChFQEkCrfbqkJLLjfdgpWYSfvdr3VilcQhKTxOxlrp9Y46BPZg0F8H
UAeJJF5VYysbMn7V2LZP3mpQ+cQWYjU1Igmp9K9MzY1rZK0wOQFPFXGNpahqJiK4O4jJBULHINfH
/PhxocVkqzjgVbE7Pb+lvxiY6QsiIb2IgAC9KQ+3VExEpD0r91ejg/IjF+xIWAmHOAT/qnQR+01e
m1RmSGASooCY2OUV8rR61X104EXsTdo/PP+gmYwNnEjA+EApLCPh+Rv03aqf7EZ9I+L0JTzhtbfv
jBZ+H7ymCjNAqe2AET4CTWQFIB6Vcl4iIvyN1skSgHNOBxFagpURrJvwpCfJB6CVxSwXKuggOPvr
3HC81yH945QAGDjdQpwyJwt9tJIkjeOC+WnuMs/CsG1Fr7oAj139gSNDIcONZCHqD8h8L2wvO+Mx
yCMyFSAVCU7tJAb0pLLp0iGvLly7kZl3+UqBc1iSQP6jhq7JCSWRXT0vwzUbLqRX5uJB5lb05F4z
YhZnfpJVl+IP8x1yHOF6jRdIWskgj/JJqda8lp5Fwez2Je+TBCiDtNjIS4H2TAkYiLCbLZhc+jRp
Uww1LqsLJgtbdnAWYOY+JPMsI1l8kDR24YrNGtRbeZN73PCZm9EM5Dn0GsMGQ3aXY8ZsFqDicqxa
S64JE6o0Q6RmJdlKs2BNZz0vheFG3P3vAzI5cYUbnJSq6upSxyioZJuM1/mcON0uqwS9UAJSMmgD
yFVHtBd0bfzlqW25lTw58D6pRaZEi9ElKFu1TuAUSzGJB92lUQn8CUttqL6S/E/cn8t6wyqW27/F
Fek+nn/GIwPMWAqEh8zBptA09+sw3ViUkPE6IZKwAT2c4BewoPMam5B81weqcsk+r/L+KKCG4xsM
uQhWvJH1QK/VciVY7NIVGFf8sCMos/HIBI+slePtvPkUL/RrLk9h0pvws981uY40ozxmRvoWwzSH
LyrdhLwlecR/Zw5yq6XZ6vlm/Hp/D18A1lEkCGS87tLkTNhx7DpbxuWFeU914aVFQrBiI5Wnddrf
IE4BxKk0gRcuO6PfgFvEdCKU5IOfCtHWuihQB/PfMXB357lE6Ijkm4APNu3x+VfOWUTk9P77kZMb
mjk5qwQCtqlI1T4nPl7XeJNnKNO6BF7jc2GPrVWjfqBAj+YUGuo6zfsKTIz5pmWBJ5CAIEtUrQH9
Agg0tf49tHvL05H6W6hXzd6MG5ETPailJAR7VVleqhDZRASunrNPAi2QFoKBmQLi/drGYOFG4Yo6
SDF7/HdtCqhGsm2NtjhOQ9ZeR1+EBebSLQeis0hPQCn9fF9nD3FE9P62tIMY8l50lESNlNVNeZHX
zKF1I1IMkBLUh0haeEDHx/hBp28kTfxjZmgzJfIgqUpAJN8mlGC4Zf72fDkzZZxxK/9Zz+TMXC5g
Gh5kahek1C7Ut3gN8lUCDAe3FROVTi1vVzoLycQZDxBc9TzDiIwisJjLcb+Fdeu7vNQIoKeuPD2A
bQyzD4Fb0JHfgHSyfXdSJiahdjrZB0lWeWnXPeH1+icfubAzrV7leqVFL+6G++6QlGMIbTTEx/9y
pLUanbY69MF2+/C8hJCfUR1oDQh9x2qZjB68+3UrhYDMbUCVl6h98yWM2m6ODdpSfYNDDN023b/Z
5htxE/1pfS/KB8opL3nyU6cYriJ/Z6G/cB1mz5JHQ9B4nCIGYd+vCR54MFQYzXupFRI615hDN0W4
BAieE8JgfjiH3kUk+IXJUWZMV1N9ENQX19FdHhNzK5CdL7WVzSoMYD9o50L5hZWnbwhViDwFT7G+
FFpkdRqj8T8eOEgHtKUWaJPUZcsnsSUfQgsho3cCyzjoDQl3ALRC51esVqjX53dzBvkDiD/y/DRS
DajyTvNgSuvISp6m9YVJ1NzML8w3XWuurpDSqJDjkgiS0mg45mnQeGjCdoPGK8ngyaZBY1in5pto
6aGf0+DbD5qcthQOSp3wSX2RmJMvkjTaUO3aD31NDlSXd1XA0ZDOMGJZZbl2PbyzpohhG69iv2Aa
5x4ADDBSlBG3DATaNJDpmK6Qm6aoL5sYhXZwh1nNYVhJp/7QoxsayfVIj9Vmq2VrZlcsPOMzdvlO
9qitN4+Pw+VyE9I4lQ5F9YHZVV268HaP+jw1XRiZNALdML1EkiY2uR/4MouHur5wMYBm3a7KNk69
isoX3jEWVGw0AreiFMCz0EDDoMYBFB/+5X4xfsPIUs277cVtteodcCZAskwAKxKQP+7QyNlvXbDR
yKTVVigsPhf+kHdC/YFH3waQSeM4I2mKWh26lB+yKG/sNLDeB1yx6ts5gOy73aYLr8FUcX8liagS
YigLckDTKZ9NVDtpFLC1XUcq28brrKV3XoBJYl51DHoLyNmFjZ0qyX8EgvduhM2geW9iskSfZoOq
kGubYpEPRt9gw5cL9n1WxIgbR+kdmJwpKAejxKMkVPzGjmJUelkPzS//o3H/XQSaDwE/EhQUwich
nqh4VBL7RWMzg2hQykvOharr5gvreCg7jGIAIcHRjH2OtMLd62At1kwzjGIKTTSLrWzKa3ndvspr
d8VoiUbpku5jpk1uMUQxUyvb15a3YtUW9m5BIacPzfglQMvxNI+yGFi/JwtmBrkc4Cw1Ngot/goR
lQw6AjWmMC5p49EresumVv2dbkpUP/530bKCvAyGWCAxg++YbAIdBXKhhJ0topLg6/0uxXT4YF+f
Qv4slDZfWw27E9kXIdGDPZj2FuRPTQ5WLgNbhfQoh0ccs4sm4pXMy4M072zf90hOAfcoX1CNKnmr
lBYiV248z3ubM8ri0NgBHAfwoZPzllueal23hiyJVvG0KsGRb3Y8inUUepphz1H9kppYCxDBiZIZ
8x5pqr9OqYtcofbFm1euw+y1LTcRet25TciYaaI7gZpVRGTWgOGemWotpjoTAu2Y80tvz6PJvP/8
yUkJhdNShYStqiSLRQ8so6Li555C5RqFqsKpkUKiz3+jHQxAtTzAFFDQiWL6Hu+Entd0dihrVbkq
da7eZJtmzfJ69pYy5x48SYrVhHvhowY68N9Ix5QZBNfwRJSp44pe/0qih6qz6+LEdzUp0H/cOyqu
s+oA9sgxKputErlAHsaiAp1JSdq+MnK38B3jxt7rjYJeaDyJsBLwNvmJjopAzCCw7GibzkKKZCwf
w9fskwUjMEYfd1KA4ADQGoz/NPpEUIW8vwl5ylJ9h5ZsO5JDlYt2fW+09AsT6M839aFXF7cNclCD
/5UDK34vB2rkhD7+s90dlHNaqOW6s0qCcrDtbGVKLVy1Wcfb7Udr9Rtv7TMLtv3hRfwVL+HhBZBq
TJnei2+kBpP1UogXtm6381s98z8aBuVEZgTkDgurfSgf/q6WhxcL+yrwQHDei+trsUM0AnFMZufM
SspXZaLHHOYwBapfSqQaspWHIcplnO2Cuv7y8/IL869I0Jv5kpmfPWHgJkURioRAfrLz3BAmKTN+
S1eAvLiLzCHYFdRLyC2uetzEqS4BHsmJLPrsYN4nmzwIOY/Cqc/YQqnz/TGx+YTI1Ck+sWN930MM
U/SaWx86ilEBYtLCMF5w2eeOGY1IwM6wyFWATuB+30XZyaQ2ixg7aq+DYlbRka0hkgb7fGQLOb3g
9jxkJcdzxr7KaArBnAHx4RlL+yTsHIkG0SD4UNTXDSbYfB4Olm01oKbevtUawN7q2UMT5er4+vxK
zZ3rrezJbsdcySquN97cbl+Xr8UmB+i/GsznUh7web9LlAXA2uDcjTWm+y2tg9hvKylh7B3WBnZI
3kScg/F2qpESE2T/phmCIdqyGTXUBxVsdhdOx19fY9d9r14XKYQeAtf/fBB8KLD64Kin6KhGcoIo
Fx3a1hpQKqfE/tx9vr/vQjKQ2mjNXIv2hblZnc/7/RFsW2/P9+Oh8DCKhw3DVFJFxujDh67ZFmDk
LiwZWyr18hKDriESC8Ih/x4kOcYdcioLD/LYDB+xlKyVhSryQ57zP+J/PTeQtT1wcMV948K1LBib
Q0ozAry7WBVeBLzSUWk+uzZGo/KlYwW9EjCsMNS41s7jcRLa810Ybcb0po/csSysG8cDGHCvFBLa
kkKP7xibFY000vMWVe2v7JUNjaa9+HBmnov7LclP5QGKDyOGFkpU8yY2rKgFucxChrHFdB8ymIJq
Dp2C13iP+fBViw6AQVhxkdY5huJoZXYJXnlMvBNDsxNtLlZFdysKpMPwoWDQ6YZgPlxcfAPbFVlp
txvKRO1jPVsa/PdQMxrPCs4lDgsWCfE7e79LfVeB2aPA1YGv4L0PGx9FMX7FgGHrfAUT4vM9mjG+
EiqBwCUjB848EKgA9xZGFGbS2tw7kOngoP55/vszR373+5MjGEQ3Tzi/Aof6X6Q/BPTqWs1GFszV
czEPnvlYQ/1nGVN/REFpJWh6LOMTMYjWa/XC/V3YpimwJpZ6N88p/D6jOZqyYz6ef/5DoQ5nfvf9
kzOvhL6hxQa/P/JDSvi73fPrxlI9n6QLsmYegDtRk8BC4dpMyhSIcnbfvi7sguPztSxt1eig3mR+
Mt8RuH78ffbqGajVL/bZLAkY//uNAL8P61oYVSpU0Y+mDlsZ7UZavUXf/XXkHVhmhVtQ4l/K1huJ
g+MlLbBrPMYPlZjypqgHRkUEBnDIH2Dp9N7o9qvrEohqxim5O6dR5W+EokWRK+IYy8TwCpFQXyv5
9Pf5Sc09SrAxSC8hPYiIaRpjhpRYht04PGtH75IzQ9J1o9YvAYbIbdqFqtfMBb0TNdGKwPc7iU96
jHL7CDeSzvsqu1kiWl2SMVEMpUG2wuMgg85JSVRvXy9t2PhATR4UGdEVAgJ0viAmn9wdL5LoioqY
UfWAqCMADZigqO3VJTkP0fPYQnYjZ7JbmATB8hSeUdtF2Zr/slyLM8MXQGj3SywP4y89W9Fkz6gw
c4rEx4rAxu8shKKz53GziokPiABJSMMAvx2XKrCx7XYxH7S0T5M7wqdCkZXjPCUbc11PgI7zBoe+
guS0dBlnLMDdgYyX9eYyioC1F4MHQRv3ZHyHhNNbbcE5mrnvdyLGT7gR4QroVggocPuL6527cbRG
by164Zmcsf23MqYAqwDsqGIAKkTbP9Vm9KpoS2M5ZwXAxQbVEHxsaermSoHLOgBWwZ1QGc0F8Pm5
xVr6+UmAjJlFWcrH+PnyGryk5tBjNPpzCXPeF7Bn/6xg8hLLDsNWDgzA2LCfqtCqU6f+rBXzvIoW
DnxpMRNjIvVp0nTIdNqagOxJTVJ7YSmztwMDZlF5RD/IQ5ImCmOvqRnw2YPDNVV99afU2MW5bjOv
8Zj8/q+QyZFUSZ83UQshnpbpyv+cRhwN4c2vT06DlnIh72v8eopImSUG6HYEDKla8oIfCvzwv+7k
TM7CDfwmLBPwu2uYCnx8TSzBYFZMu0iGPGtHbtYzMeztwLUwWljP6LvEmAhvZ6a2cOyzZvdGxsSk
4zzo1A+wltdXpOWB/IC/glnelauy2+PxuARVfcD2Tfdu1PMbw6WIfuV0eN1tf2XtpBO5nDEjafO+
17aX6/OlzZrIm5VNzH06ZEXrhwpcy2Nk8NZ2AIfb0nKWdm9i6XkvTAO5wmoCq1T97fp6fL6GOVf/
TtUmdr5HWzLG6OJ4dht3n1i2farA96AuiJlXNAXkZ6CGZIHDvz+UIZSTohKEcTJpgu7IHzTGXNIl
lr05IYyAshoeebDKTdF1DVhGAjn1QKxLZLPXGURGYAFQiwU/Ys5Q3oqZXpoMHWZ9jYkIsumvEKub
7gLweE6vbgVMboxTuhJVDRAAFMw1v7Dvf4J1v3Qt56zxrZDJNXHStuo7GkLoCPMYS5U7ppZ4YNau
Vq7Sf/HO38qaXJQgB9eR2EEWazJbZ5VaS+78/JGgBiihFgbkxcTqg/cIrM4d5nsMCvpIVd4KBvhE
CzdlTr1AfCEgg4gMjvLbnndjWCqxCcLC4ThEQO+cVrwlG2RjSEaQE4UV22As6uu/kYiciwzsOdLv
03z/QLt9lWKsgu2r6U5112lndutmT1ZAHh4F7S9l1KQ7LJ3WwwyM0YKCqee/Yieq0adO4FCBzGEW
hSbQanBO0PoGdjvtegS/2/WKzkP8Wa5kYFMFcJotebe/2dhpFHD7ARN9oTETtZFSfAB2ejDwBL6+
Vlq4k3T15eV0Yvbnq6d7+nX19/l+s+Pz/SB3hKigVXfsOpnc7KRx2pjOgvE5hGT0VsYXEZy5GaiZ
13uiMzhuxw5QrwOGWF1c9Vw09wtS+b/SJ9deaFg/qFhIf32F9I3BhMSxRMs1P9ZokzuD89bXEnMJ
4Dbra9yKnZw2plowlVhCrANaMPlvssbA0nGCy/O9nb08N1s7OdLOz3jaLSCFFrXDyELaqQgjGW/B
iZ3NIdyuZvJeSmVVU1EDOeUanIipumtP9U6INGCrjn8XbCg/9zjfCpu8amEVVpQQQRi/GxNlbaRy
K+dFOX2DYeyz1YM3R4O7PnZ8d1hxs4nFl5QZOZgz4mcY4lSp1EvyAwpQVztf15evC0oNCw+vMLqK
DzqN+ivKwCjwCOLENFZOKwqh3P7HxXt/jywJSSpJlc2RD7RbjUdhWxb/0jOAoNMkjHX1z58QZOUY
A1ysMr0C3LLUAl2G+q9Xf69jQss1EnLNzOv176LNmzc+SP4D0iAA0TEF4XCsG6V9jCRQqbPHbNth
GI6dmp7hvRWWUZql6lrOn8TkyNo/gF9RSzW0bFvPlXWuPoGes38+YqJFQRen4RDhI7hDtOXQzBqd
4114UXY5pLmGt8lflqgVR9vycE4AKaDmiG43hEj3HlLeSgWX5QNSulmTkZEYisCRyhau4ay7xzEc
DR8M46hAB3gvJmvlFE18OSZHvaP51Rqslgc8QwO4Sl/QvFlH/FbUxLCwLcWJsZTyNiBqgyW8JZZH
mNxUPq9SABAmq4Jm5yobriYuUB/N+U+3gie2ppFByMoNGW8XW1/H7SMiGgaWDNojEA4TuPBIsQCn
KTSwUJMYrSgDH9gjabCzMleF/i2ozn1g5rxgvnURoMlMofLJUslqZmloF0L9GwA8/HMK3U06vg+a
qqHtjSLopen8AW1Qelhi6J55ie6kTOxaxFdZwyJuswPh6n5RNWkw5WUwou5v/7cCXYXkLVaZHp9e
3PaxFwWsxYLASpMbF8ZNJHEIR+0M40aciDOU4bX0UGtHu52bkKwpzgBblzxxhIvHGgv3/XHB99In
C86qvO7yhmltutEGdD/kFWc4qa9mvJVVPBGlVRGyG1AyLch9fEAgVxZAZcaBjZHmJw5HG/W13Msp
YEm9ETVrSirVIR2A2sx0Ptx7/bVQjMAFfVi3EQTM7FCkE6C8ZpUSp/lb1Qvv2YwrgM8BCeDYUQwc
6+9bcuPh8q7LSqFSdLb0p+SPQ3HMh1VKfTZXsQHtwhlvaL1aooecMRP3Qid74PPwexke0CyKrnSZ
KfWiVptum0sYThms+v6dqkATZMlp+51qfXBoGdASUr46JF89v6uSy8KZjA/ivSG+/56JhaTzpvWh
/Z095FqfbKQQD2OqiwmaPY8u89KrbJBqizipX9/yUSxIakCfgBTTtPVyiNo0Z5q2s+k16xKJP0ll
Z7qsYJbZZyB/cJKRi/E+iMDJf1bQj9ilu6y0wsHimh0XkTh/6ZhWrTyb602RP8h+vuBajet+9oGT
c2o8tLSVNBCAQcu9ZwrlmX7tbaiEHRZu40MjMJCxUMN/tmJyAlLYexToPDvbLV5D5yyB7xlZUPTh
h5lBibaE5sFe4wB7whbE6yInrLOjylPAHIvozLAG7X4s6MScdZIA40PDBIrhaFi7fzUFf8hkzmU6
W4l8udOTOAuJy4f8l9LLg5EI+U8FbPihEHJHp5luQwVASaKM/dVGcryQhBz3eXoOEj/2y0FNAPCb
WMpAobokKIfOjsIEpy0kvCVjts6CLXh8aAT+VsrEIqIpLPK5CCsW3oPWbJxNy6g0B2DrF9W+L+zu
nGbdyJqWAcSg4GKqhKyQ2lLxhxz/DM6n+MkmW58jLpqtvXAV7NPuzPb7gULIuSD/0UXGWpEwgluE
6SXozrw/Xc+Xc25IhM7WQEPFDFrc6KpSqIIV7HqVl43X5/Jmwsx7eZOblIiJ5OMKdDZvRtUZ9EgN
zJwBfzoxAeE321X/jb9XPgbU9JiME5naUpltBopy/wkThW6wH2IpsJ0t0x+RfKjoXEX6X0+DFYYx
tMFGwlDIlvEPdVhpRfohVl89RhQNiYX8COhrMabpJ811MTb4blNlaMQfTkNihqWwlylnVcotyaiX
ssqtCujelm9Jv1DAnXHRxxX89gUoY3lnsgJ0xYtg/JXAbOURmjjm+Gdh4dnGPz3SFUbHmt56QVXm
3msghgCARrsRDRj/vaZkvSKEAkt1dgeeEV7L0hyBkdujfNxmVQCWj37Y1QP86X+jMTdyR/t08zB3
uVuJfCh2dslilE6j+ej2EzKO8M6LFJGQD42WemMy0212gBS3bqwC6eCz4JITNE98j8NUdQXwCMNO
Jpt04etmYgochQRQHcCDwKb+0nLdfF0kw9INDY6iAIW56P+Nsj0ibszzZQOLBRi/BTJ27URLD9IM
GhdyR6JcwHFR8Jk2f0UU3wqBi9MQvMYIRHDaiPJGdBBey4nmKOCJcCONi3TK2RQZ2tp3WWZjAgbj
j6TGaEAfuI2EUFZ86VPEP/8i1BLGVhkGzbVIGKLd7v7QGrHF/I0M7SRFt0cToZr5J+hqBz6BsEnA
OGC7mdr226XgdUZHETmjoRt8ImMUPYl+IilPIrmkGnugX0sGVUnRLNPc6JJY59oFn2B8BSZvEWTB
VQQyDKRrD5MQlFhuXV5ubL47ZODBadpXdOWI7LaRN2BP40/P78FMzAVvWRwpCdGTjfBnYqkbnkqE
geEaG6Cb9Nx1LqtnkGtASwhdAMbOYflHH4d5Zt1WWv8f0r6rx1Gs6/oXIQGHeEt2KruqTIW+QRW6
yZlD+vXvoj5p2sY8RjPfXPS01JI3J++w9lpJlq1FKgsPoyKqnEQQ9iFROnfZCyFJ+CpU2/OTEoDi
hwoam9s5852MlZ6scVWR6SmYTzBavNAtBFJuwOKmf788WujdQzuP1J1jacgeRkFknhK5YSKtjH30
F5Mm3/YUO54UEyi58UBZD5rjbFCpGQ4jv2dGpfzNSGTQB4+maMEAR9pUJdEpQp4dDRU35gNiyDy4
70Y5lpzWK0BIoOIyQ1NnY5JK+ai4urAZpAktpktCYKIbQaPoR7EEdhBLraYE941IynHlil/ayLjz
CJ4i4M+Rkb0eex+wpR+mcXduk+xV5JtHgfmUu8e2fKiJu7KxFhw8BahMEf8BenSzsRKlAZ9SkHdn
wTNVlA9yb6OiJSILIE3W/WmT3KjT9HWoOz2VGW0YE23lA6ZkyM1CA2U5dYXJAnpZrwdbtNQfZaYE
0FWw0AVt0zKweLzKBWjgu3FXjZss3KYMiCuEL5Y+5xRE56Wk9cNbFvmn+x+ztMVR4Jh07KCJAc6Z
628Rs1FsBbEAo5X3q6Rfg3qMC62SNDl/yLOVgS/dIGhkRwAsgBQZvcLXtgYZ/dVBRrsz30Sfowy+
RVmCDxYepa+WAWWdr1N+pby2FObC3l+bs7n2q54vcr7tzsRjvohiR56dF3hCUWBJapsZwS1Ieyvk
oDKejQbfhCtjXvJd8AGYYuxrQDt+Gi8uTvVYNA1NuKY7pwJUPzYl3YvJIaZH9sA1ZtjreZFrVbHj
Ilyho5EdxrWq8uIKX3zA7GhVNC2FYdptYMA2xSTVejGzvJNQejYN4wc5E1Z8/GnL3GzvC4PTB12M
GE+4FEUSljkauIeeqzdlqu5Fupb5W3JFrmZ2FrYwYFzI1QgzOzC1w8WlwZZ4eKVNCJqbTAbh/wAN
rjawIsAdRPv+sfkf++qfZZ3TTHg9L3fgpu/OoKU/SJIOAEqgK2/m6D7XzorTtbyCqP3hqUe+WJrt
YcarFKatYUtO30vWaeLnTNaY4YmAAHTF1PKkor8RATCs3aCowsAH8yhbdecu+92FBymQdY/oRQZO
431Sa7ln/cmbP/9lMiFHAZJqHvDzG+8pbzK2aXFIKd4upTOJJSJcKkDfqzOq1oqOQpsNbZzg933D
P901N1v1wvDMxyhKFZpeYofDOaI+9RR6vTuysTZJTlS4BwOp0Bso9LLhS874uwQCFR34ixRHhXPX
NSBuD4sNSkJBeSrZZ96DoAqq3sjXeMie8a0WC47SrkSUi4/HxSfPvIS67Jqe5pgrqUUzgAKWbb9z
GmattXhpatAPNek/TMquaOm7PsVB30ETntRIAakH0QpMiEaSutDSF0+0ISWQBAYkfQspfUw+a1et
zkyWmeB80nLVO/HMARG8lB/AxbytHiR66ke7I06P+P7+Ci4cDchFoVkBrwmHaGT2laA8D7iCmWbD
Tsdt7z2KZFOGiTEIx1JcKwMsGwOlFShC8Fqys4vNC8c+ZlIR5xBaJZnjkw4tlujZ+GLTTsvaNYnS
hZWepLD+MTe73yQu49KcCt0ZydG9Z09keP9l8v4x8OOBX1zUUS+KxViyyMMnaGxkJXPIPvytb4sQ
WUm61rpvbdqYs7N2OZyfm+fCWskUnVAPGM5O1FbZxhb8x6sfn12RQkGaOGvx43z07LEoJ8o18i3C
JkM3fCU0Rt0cmQZyuBsFJ8XrWXBoCqkmV8fKq7Z82BziYa3GvxTA4JvkSbsEBVmwN1yfIDFreR/Z
buxNNj+pslcgyZ9kgtY2vKwr3RCjn1P8Dede3oJ0qso0EWRlK+7d4rwglYkPmDgFldn5aIWCApeO
LVuUjwH/xOqdF+iS7+vQ5L6/vEsvIsLCv6ZmfkZU9rlaEQmno5SPZeY0b2ULMquw3rPMNvyqRCMC
iSEIVdcaghc3FiKHn+zAVFm5nmcSe15VcQwMU3DlMyqqnGofNSvh75IjN4W9/5iZecp1nxXRoHio
Gw2OEg5WW+9yvS8qjb771K7oke6UUUtAWTRQo8o+uJUJXmjdhKb3xQfM1rIpuKhKxADJ4E1vtWcK
GnN0MFK71pvTUbSI9YuBbNIhYpExf2gTB5x29qT8LeXOWrl3cVsJAhrbUMBG2/tsa/vekNJBBhkC
DyamRk9qIIYGEG8bSfUWRTb8P60Wnsq3Boz/EODyxgeVPoGzwHu/v+mWKilA0Pz9kFlIAfWdfExD
FNXEY4tmT8w/91SDRBVipJydAo6fYEWe5EhvEbfy3X6Mn7jKatDHHFOjKa0RiKYjGGd1yIrc/7QF
LxhKdFOubJLJRnrmelfWcIFVBa0nZ9Lmb6Fafg/NLkg/7htZXAcRAC6g3idllNmWUEgziFyEdch6
jkFWN9QVjw0NCeLnudfs1WiN6WnxrIHPB+oX4HXEw3s9qqyP2y6lUX8uuyzaknqMP4YgylaK0otz
d2FlNne9SrxE5lCWIzEV9l4n+LuCBNBXEhv1+f4M/tTabp4llFbg7ICt8QYkoVA2q8Jm4vVojdZq
rGHL27zN2p7LgB68eMNusfovI9qwW/B5D8fc9vev8Waw1F/U8jeFSS1wQVvZn+BDlPWabvBnaz6H
VqKvOQRLzjkotP9+62y5idATQSpwA0Rgk8mhtMQhK+Ad/OIx5nlNKR3Pf2oO/yUTd2V2drN7ZURC
qcFWZopDyP7KvecWNdrsKCZam54KDrfM/UVZXP+Lcc4crTxWuDhQEtSm23AAErKvzJy21UZSQnHF
B/o5IrfrjxSWNLWigWb7ekdXfNakfog6eG5228bi7ewELbEv6Xla3exPvpeszK6d+wNcPLfyX6Oz
AbZML6EEmeH+ZDpvF3kk1IsqF/ZVDdGAICdg6orbVRrxyQm6N9SZQ5nmWa1kAYbKd7nZO2Izakx/
rJwut6oMwDmTh2JKZzLp2q2xvJ7/DHfemsNReJoewS3Nis2RR9yAApPCdCuX4f84Hn/NzB8DdBMn
tClQ6FKR5j/FUPtr2W3ogVL6239vwQQrc8/Mmu+5VJpA2h8oClz3ELqZ69ukHh9z1IfZkHV86A/K
yJk2oc2XoYHLeCP2o954FmXhJGS+AXZUQ+BOdfau1h+lvGE+fOYP3++EnNElYS1kWfZaLj5utr25
immzmOAopaDmi+yaPjbRWRGModukpkx1JbZyQ4x3EVW0ptMG9d8ndq8mZ7bTmVDNuobB0heZD9qk
NN/HstkUlS6DgP/+oZpuv5vtPREXgdgCrWZzVAVDsrYVKrwanvDGDw5EDySIFK5JPPyP5f5rZvYE
epKfjawwBcaMJQivEFlF3fi5SY+1yJqTNOUkr6KFvWIk2GsiNoQC5r0c/kcqO2wOLhHoWYY7Lm51
PuT+P+dg9nKGjFAqfNv05xYZCgFSNplniUz+SOF435/t5YvzYrpnj1Hv5XLLTRgRJs6tKNzH6kNZ
Ru+FelIjJ/OL3ci+k/EpZbeQbvEoNcCsuWWUfamuCcMtLbyAZBU41jgWFaPp3ruILEMlaHoxH3C9
yGX/IYTtZEfojb6QuH2bpuLaLE+bdr7TLg3O0kZ1owpRUAJE4D/U0omwDYgVdRpaYb5NwYl1f6KX
3or/B5cDFnCi17wenTI0hO9zDyf4w88/62DDQjaRlrLdff57Q6ixT5BDUFoCpHFtyGPETuGLbjj3
ZWkAUgnkFXXR9uSMeXhUhLXbeooR5pMIXiNwhqLkAzaa2c0wxIjPvRal0TGX7Zi6XZ9a6djqCt0S
dacW3JaEf9SsNu+PcuktujQ7m06fa0gsBvJwDvlHud6G5VscW/dNLG2PCxPzGvko9uivZKTh3NZv
XXusKpCVBlaYCJoCsdJV9tWlDYKsKXh6galEXWV25pnQKwmTM8O5CZDGiRH2ySARcpSOOgEqhffH
dmsMygQEvjLUneEU/oBNLs4apG36KAhY4FkAWKmslv8gv3JQ+ccr78btmb62Mz9iShwloQ87jLpt
5F+j/Aa2k+Hp/mBuo5lrI7OrvGkTMRkiIGOAdACyTABTPpMP/4FzCWZEREuo/iCbOk9vqzE3sG1E
EKT2aCtRPuH99KBH7M2RMfxaY8Z2k7/x4TczvKTiTh6+B2QQioAxRKAGSiFyguYrCH8LgDYM20wp
HF7YQMrHx0vT0U4v16bldv9ef+9s7vMuDEW5A+oszU/D+Ng4tdFCy5o3JP9fo7evLc0WIAVQpe5K
WKrkTaBsYrE0Y/8VTV86G7FAa6zA6RbQWLCHBwLpMNDhk7kkOgbFBHGvYmRxcoDyoVMXZtU+9wRs
vB19zlg7U6yuZrUuHjWASiKB1X0fiRbPbtgNbXUu+4iyjwCZ3xQ8/cFKtfL2bgJDEdBg4MVGd4A6
Lwx3raJAupwfUAfhPFOpIKYbF5CGbuPo9/2dv9B2Nd0WEy8UVPsIO39VSM4pNWA+/Fmo8ET3Otdb
fm7Kw7MK4SjJLMpjK0HriHmufMgnh8BfQmP9EdqhUvgnEndREH2lyrfMPwrZu0TfJKIz1LfyZmWD
LFwDl585Z6D1uQJXmCfwoGeNeYuTRrORy3CLhGt8CoYmXLndbqkvwXkJqmwCVTOUwJDbun4DK7xK
0KARxPMOtGiMVqJNWv/8/BT0z9P+9fX1/f394eFj6yLFpqE7JtG///WywD7yOBD8wybl5zopRSBJ
ncqN4jnYA2ehSXZviVatpwffDu1mR2zPIk+pPTrShjPzo2SyNhoskm3kUuf+pyykrxWAYKcmS1xZ
gCrPcnyh6itSoibSGaTsuWY1pen5ZmYy77WzBlFctCXhPQHdKKh40dp5Pe1cEMlhRWUJgOjgXbVG
Z9Lfy0zJqVYyCzfE1OpEagoScegtoPvmJi03sCQiA1UldPVDoY5qnf6GFrXfIHs3Tvv37cR793J/
Ihc6x2CSYAJxoOG//eR1L55MmYLgrwD7xdnYHarT+Wj9sg5Gog+6Gmqf1uYIMWjtbGm4Vp7qk+M4
urM1TVuLMHjjcbfyri4EhNdfM/N/ghFlczYvpLOshWbeGrULIF94jhxdL/f9NkE2absGbVozesOR
xY2c2veYAgScL/qv4bNMTPJK9uNDhl65lwacNs/+88q8T8/UtYN5NdI5gJMNI4TgQYl5Nw7Gr8PR
Oh4zwzoGOqP9KrXPadLBTaAQLd9UDwbm/TnS9A8ePTbOo3iimrOyERaw7tMHTfICk8vLzWGsVZZI
/tDXEuiv6NMBBJNJaO1feUs17RGcLtxv9GLGf4atvAZPnNb0dib+Gp5u2YsdGKD7m2N4GB45g9fz
g/pctXYZI/63GvJ2f9oX6kAYpTShq7Hf0cs8M9artMxDtsEJS0GQ1apuN0Lk59T7B+9VDvXoKdjF
w8rU3nqlEy80SGcn95dDS9H1AOU+Yrqw95VzgRUVTbew1xqll7bwlYnJabqYwyxU+6zzPPnM2sIW
gFto+oYmo7fa6yuqaY7grEIxbr2B60HNTiqACJQkPiOfe6NFf6vvQONvF7vcE2/kFjaokx3WxFN+
qhKznSKgKQioR5BzQW1wFktIXDmgKbPGKEHd0e4CXTVL/TMwAoPR0Y6ipVYOdc8niB1AILE+AA1h
TXOQ2r7GWk+JETqR0Wsn0YYGqxk9QsIHvdPT11P8rbAh+aIx+ivgi3q3EzfJgdk0kLCDkOumNDvt
mVnVKl3cGRcDmu1GKa3SEPqf8tkoLP/RzY9rVDo/XZSzKQMiHUpbSCHjcM97A2WU6Zu0leVzYwg6
2Xkn5qmwIgszZo5O/CswRsff1jb3WluVpuxydJQGWmM3doxF9J5Ah71hIQfqPXTr7+rCFTjR7wCu
jXwYCjazcxEpbZgpaGMBJ9IA9rhf1Ua2xj1vav4ZbYve6/2jv5AaA1jhwtzsjMBcmqClTjlTs93X
gOZbsok8EISYP3IIXUV2AEXUSJNXvDZuChNuluDC7uyk+F4dCBXBMCVQ0zeb/CFEI3arVeZruWnt
9sEz7w904T79QVtD3kKE/PTcNRqrUKmjpFfOnh0ZxGl2WFiLdcoVF2zNzMwZJUrJIWsKM3ADnX7j
P6p25BT6Gt/7jfYhfKKr4czyZ4mCOKHsOuX8Bhl7DZLSj0DEPvkHaT/JUWWajCcSSc33VerJ6Yfn
60ZU1F0gXQCU95zKQ4IrnyfioJybfbmVPqRtYlSmYMj28Bx/iStQiGnzzY0J8MJQKAXmV54rabCR
V3IdOtvOpDRDQcMNhSKaj/aATru/O5a8WWSf/1qazaffkCAf/Ug9q4HZ6SI0y+i+JkZMnyWz43R+
xaWbrrDbgUlQcSQK3l1ltvtrtK40Y5qp52wfPUvPvDH+p5n7x8C82t/kAzd4kwHpwDhAhj/5e9YS
Vjb78qwh0EA3twgVznn6HqAUVW6lUgXBAvtRbvnv6k/0lJn80yqL523mEe3+0CUHOEdBkCdPt+bF
U05TT6By06nnKtfKp+hLbjRkyRMN2uHjh7wyeYuX06W16fK6sNbEUgsVXaoiPTfBxdAkkz/6j5C9
2ckPLBTnfxEIM4MFeSXCX3j4rgY5e8kjyigez8GsemyO0bPwzf2ma/ruSxfU5dBmj6uaFzIXxq0K
hzZote4DHWHH6k9uNSsk6Qu1BqzY1PuDaBSNR3PYARd64MRMM+9sxLWWnDp3w58GQxf1es+ZIIdI
3PtHeCFRBIPA54OWnYUm8A9zxcWiJWybMUoDg+xWhrRTgJBU3FG8nwGqwiCk0XgrBQaA6Omx0Omu
+1zTp1kKVK++YDa3WdP4/VDgCyoDDV2PmgzRRvJZ29Lm9YGH6rT6nrigIPjXd8kk4QBnAZgStL0J
09G5GPegVCk3yqJ3hp6E5fGbsuK24x+m6az7E3x7ZwGPBmoDiAoBIYeazbWdSirrmhY1c2bVYgs/
9KscfShvZ2jHLPieXXEQpl+7uiFB2aByyGIgQoC67rx5bCAx9H6KmD8nDC7huKsyI/fEyuQJJfr9
gf0ofcxsgWxjqg6BVGRC0F6PjA8AjxlGIp6Z8YErt2yxU6JNoWoyOtE85tXzvsPQUaMDC5iJ/zz2
JzHXRN6Fl6bLxO6/Wf+DOrL3XCT66HKoYOP/v6uPPHdU5bmrdBY9T/5u6EONepbnG7Q2GjQvgLuo
qk2g++lrnGhNa0olHPMUNTC3j3fEX0Ho3DymKDbgCYVfOUlw3Lw5Aq2aNJsiyixQPAj3Dq1Rykgj
RgVlzCSERmHAF1D0pcOaItaSZVDpA4CrIKF+g/gVxJ6IHrTgziAZ42y+jyH9RvhiU/eYZOh1pLZc
x9mjqA5rhf6lpZ06lJCYRfL4lrMYqjKlHyErBvgNcBIcdKA9jY23YuYSTisOaWDRfAumdik6jP42
Uo6ZGusld2A7MIQ4AaOPgSZ+qsNuHK260nzpxFGgMYtfvO/Eikmgb15bTP6S/AnLQ9p46OG0afLu
p3orajTWlR3/lm1F4ZFFI3oYaV5nVcqe4G/39/CtH/+zg7kpUz51Y81b7yQhFOFSIB0XsfwJ8VMF
7HFCDFoWvlPUzWBUbcIbcUWgZyDWj00isUY8lM++lFKD5zxFF8Fq36XZn3QaoeDnud4QKNhrPIHc
QAkZHa3N5H5z/7tvASAT1k4FMg3+7MR4M3eYA76TRl9JXFIryQaMLukDz0ibIElKLQSAve2hX0S8
3lILnDXk4AtLTCGIvPIZN/4FmpVFCH8hGJwyyfPLrc0BlI+q0TsXEZS/Gi5/jHBkharTcjQWlFjJ
WGpOgfyyKhpzm3yBaQWRuwAYLKS65r6g4EmkZCvWd9Pc9jqdOB1ntazdNUbods0WcEzR+y2sdlnd
xJmTWYyZg1Qp8OTSdGgvng0pzgkLElPfjaiqmCyDclHnsZ455G1g1yHo/cu2rp0x8IQtHzCthb4S
jUZjYSgkQBdeVzZr7uR0z17fw2DKBXMOB3U3Adn0mZMntE0WSlHtu1UsINMW1brExqKOdlPRqkg+
WBSQQiNuSsVWfXbUo6jOrCaMoo0y8GsIhdskgQBpeexJvD1QRBTmqT8/YsOCAv7jcs9KoKfxYfjD
1lo86mgojRBnCUbXmVloEu/ICWbtW4Dm5EKpsekxyb/4PY/+78JJIzMBgyOqY99Da4vRNhdNmduJ
xFDVF9n1BV1m1ubxJraevhzyNDK6UiHQN99RqSi2fp522FEvnqQFPuJdsk8fqfxQCqpWN29593vY
RaOdSuPKQfrJ0M7XEKHAVKHCn4DTXm+rgXR864+F7/LKAy4Pz/CfBgbQOC0othSsUq0TC6dGtFjP
gLznR/LIPnUvgjn0hhjtoGxuCrxGTuI5VYwOrNaMqUr6Giz71lGbJujiI2eOmkBLUQ7K3Hd73CtH
prZ7YhJ56x+gZxI2R84Udunr+EZ8R35kcOtXBhRtxZVl+ikMzaYKzAg4hROIdcJvXE8VQWdoR0XF
d+suNvPHoXzJSrP3bS/XJe93w+zbwi7pezaCtlbYB8NXxRoSZ8vABfWixmU2cgyg/Y72JcIRtjCT
1hAYexzQmvCQJGbknXJQnFcmEztU1bjEFB/JNyqk3rP61ESbClQSDZK7zG9BegSPrUa5A92OzTuY
fXpf98NN+BwPVGOzLahhV/aJtLBHrwY/u/cFJm2FNBR8VzrUkoVmR+iIP4X+Aar28TaMXstSy5w0
fkVLEx5tNOe/Z6cod2LRGIO931iS+Mr3xvAt+RufeRKADM+3MpQ8cGOr9VHywPVXPeG20bLeRRs6
6PNKQQ+7kyxZRNDkXx7E01s3iTdldgTKMMB1N+wlSL2Oh6zYJcCVhlrLbHxFL1A4zl+yyihks+x3
lR3Kj8XbumTjNOKb7SABFw8XDbkVcZb4G+S68VlG8t0mtqRSBza+9DcQnm8NgLUgsRnaSqNDw7BB
u5qJ9jfww6GfayspujQcVpUwl54l3B5/P2f2PiSZmvtd7fnucEgFtP1adWx0KKIHrJYHLw30nwVT
YGND4dfoNG5CVLipl5ZnyRGa8P2YCozvMpmWpuC6rEC4V8uaKFkQ0akyqNAmaw0ptyH/ZBSpUHjI
wCqAMu76MKK9mwhV5Qduwz4weHmicVKuV7S6AJ4i03pSmHENcilR3XJwmlsFxzEYNqqyqgx4E2fh
Syb1UeQ6pvzavOU6jQq+FCgJ3FwRO41HFeNBpHxvl63M6d1QZ/taTpRzznUnv2GbXab6vZGnQ69J
Ace/5RJkowc2iQ2+5PLvgvHWoN63oT2+cJIvZRENgp5/TgaHfiQ5TOsgdKlHnCqMDFWuoArp1LJd
1FZAW7NmNlnUGkH+FDEvSbVXKyuWAVf+XHHbbqNEGRVv8MFOgjggfppd5FIhkEECGaQr2TEgTdyr
bA0HXFaxANKpDS86lca/x0dQBbn3Ld929qDMDm+RQN16gjCKM1+lBRaDr9UgcaXyIVOtygcnj5PH
J9lzifQVyQeoWHhot2AfGsmsldrIPPat4M89GAOCjNPhzwBo+taxQFYnnq4U4RamMg0yoUT8DhRw
xQQrAeBNemn2ybOsFickAgO/K3Z5KSVuj2vIirq6Boon4c20ijJd6PNgxcFf2M0oicETAVUokrjz
7ASTAeMbslXiVoBE7Os1cpvpFppdmlc/P3tGQr6rgFPHz3PDgzy8dN8y2RYPraKvJfZ/akLXlpCF
QL8OwEjIfSPHdH1ByFXq5SSIE3dIxq0fHYRhy1XywaP70gUvqNnl78XgtDp8C4MRvPP9/XabakV6
BwiXifZvyu0rM78q5RmBeoEXuBU30WBFnRYP6Pi02uSQVZGWVja71rtyu1+uTc4OVzKAK4pr1cAd
g0KPeaolhEMD1juEWn4zSDLdH+HtUQbkHfeKMJEFKeI8wwtK1x7VaTl0SdAlRkDHWmOh18t08hpJ
521RH3OJuxXIPrCEI1U4m8u8rP2ek6PIzbPdID367QjaH/Sa8b+R0RE/2tZMMrO0IM7d7SXlqDbW
eAA/j0ZrLeN38VoFd8EdRY6UxY2P6x5y4erse+SmiCKeSSK3YQ7dRC/B6ynzJD56FjNqRbZJjwpK
koNWn4irSqcKtMAF0ny9JmcrqbDbuhKmBnJBSM2K0GO5CccLtk+rHFxZbiV8F8W5rR5r5kRSUR8C
0w81yUNTf+SKvUFQKxa2ngrvLHZ4ymt8bt7fEEvbb7owgL9E7QePzfWBi6Gc3HFsB5gUIXCHVJrZ
FYka4HJBwRnJZWLASViLX5aMgpwJnD4TTJ7MdbPFuA64NAhjNwkUxRHamt109J1r2h1QSCNCvEhd
8YQXMiA//AlYeYiKTFwR1+McSi+svQGzOgpfwrAZZKiFpYg3hFpLn3s443VoctRU1mDBSwcOVK4T
IRi465FrvbbLd7SIEIRHriy144EDw0mcotelqcaVu+vW1UfCGARUHBIsIPGbN9sQ2rGDrAQxEhwB
SAqhj9itPDJLl/OViWlZL5IZHu5mdPlHsRvUnMYpsUYhidp9E0AXXtjsfSCaj/bWeB+BbngF7ri0
Yy5HN/OTJZ+ocIfK2FUKUQY1S8/oUcIBklTICHdBkw/aqTS1//3ZkBHho3cJIox4Dq7HOwYBN7Jq
HbvNEKFh9uyR0giIr0d9gfOYrm3R21cWK4gWHRR+gRO6If328jYOxhxjRLsqZ+WdwmtN1pfbkRuf
mLBiwLMlx4YPX9XhaAFkWIRWXSGgodEwFagQlDEzY2DsLVpL33I0EFBbMeEuHfnVlvbbKAqfinIT
Et0TSe6ckasBMUaRjhyWI91REWlXtOppCnmoc3Q1b9GaytZ2vMbXs7j/YBfksNDhROZjdoOzuTgQ
YRBjV01rwx9qRy2fmVFPszNy3aSyKCL0XtnVrIGeX9Zf84KmozrzTXj00E21URWkGnO2mYb1+GLk
i8Rl8zY8MLmCFmolSU6RELixF7LHDLTFtqh4qT4U3fu/3ovIX6DuBoQmiGF/UFgXZ08kflz0RZO4
oCZCt+2OiEZXmgJkgotf9y3dto5jC16aml2VYFZVvZjUicsf0HO5eZMTq/HMV/oW6iAQMBMLTZhb
cL/KOoSwj1GsDY5/lFar0bc+LRC/Ci4z6H5MnLOz09d6KfSuwyR1kZ6ujZznwDgWa4n87x/AKzOz
C7pU8iSNujh10zFCl/IWXFMBWK7BWLOW67xFymFiL0Y0d2750g9YqsAUeebtEZqir8q76GuKwUBG
3EQKLLR66Ao8j88rK8rf7lxglQEChCcGYoKfssbF5gkIE7VVWKQu4GYmEu4fg1sfIut3dKw1KzIU
gEs6oz5JOx+5jx3ejzXna+FxuvqA6QMvPkAcpBAYwix1KzZTtUFSE9OPh8y6P86FbAom+GKcM2fG
F3Ig94s8dQtD8k60M0Adx5tKBi5Mi+Gd+sxXWylzVqwuvE1XVqfBXwxOUupKFFQMTj5+V18Q7LVp
bAhvvY5M8AZ60lvdHD4f7xtdeCtgU2GBCeER8P0kWi5ssj7vg8OgSV0mRkQJatRPPBqZ7dE21sM2
ZGza8b0uZPkaoHQh9TyF48DUANCGnKo6O5ao4PgoFNHETcDOd4yavuDwFPsC1f2C4QDGEstReZ5y
by8+Gw+N1id5Je6LPAdhO3Ri05fAj9rvmFHr9hvxXj0gFd1SBpQcqlIFaB8pwSRbcUJRGWwkyePB
F0fwiIRVXUgoRnTqF0PgK1t9nEOiK0ihAcAlffBJ+tAPDdpHVXxo66TP9DyT8CIIYpN1xv3pXzzK
EwkYXmk8gCgqXa85n7eiWBZl4iKT0DCtodQa54MewXuUVb3biyhYK3ocgg2q09Hfi87W+x/ALzxG
5PIDZiG5ILBZlID2xB0ih4osIKQ0lLQ03ta+Rogeg3H2C+yUvQWF5wKlESuoNXHHUDAsN38q5i14
wSwnzVPjY8ZDTU2fS+mAast/+ExAnUGPKsLRv2GG6tD4OhTRmIA97Hf4wTrRngkEkPJWVkiNtrOk
SmsVDUGSXvpUr8Q3xntIgcRudbVK9B7OebzxPBNlypjXq3jT9psqxIuvlbLGRueVr106yQLK58D4
Aq2JyOx6VSkS5MzYc4mbD04p7WgZa3FgIT9I0Msckd+0C80Guf024rQ2fhsyLfa2Id/j4zQJBcxy
o5AXddClDt1sr0P0NADekBpVyWjdWtF96QZADIVAHvH8FLpdfysTVGE3RGrioqrfGj6VCqNMB09T
MeUmyqmSliRp7lQVs8aOtRDSTEhB4FSmhhywzFxbTqrcK2NJwCxJrO/UPYEcDRnGBzEti5XHeckH
QOFRRr0YOsFwBq5NFXLpi9UY4kInnAA+azqYkZq/oMyzZeNyrVyy+H7AqeWB6EMKCOQ01+YY+Jch
BY+Ly6Zoc+IgO0G1BrRYzVkaoERlhq/xaAzB2rM1XRYzx5Jcmp29jp4ShF5U0tQtIXRfnmTxQNmd
YuGAMvGu6O1hTbL1FsUFTwTkvcgsw4sHgGy2hL1Y1lwQjKk7tMhBAFmkefUnD7B6rVH+FcUQ5RTA
G4pMZjBaSJ1YLF5SgPpVcFmPf7hh6wkrsdbSfQa8DGhuQS0OL2X2RWzJMSFlGPhGgdpuwUML6Egj
PvNMLR4gdhfsuLz0dZZJQ52C7nklvFxKDxBcUSoCL5TGwZV1vfLx/3F2Xc2xI+f1r2ztO2Tk4PKq
yt0Ig0mcSPLeF9QwIeeMX+8DWrY4mKmBZdVKVVfcy0Y3Gt1fOEFxPGiah8mZKXMiB69Kj+6euGCU
pSBYSVdZkbsv1NLwq7mDfJzYzctH9QVmRyh7qtMwV+RioIgajNxKpMv3JZvo2gCQQGCETUwLNqWl
/NJUa3D5iRubklziaEQumBmg2Q8cGnmeGWnQFdt2/rMa6axDocL3+GC88xmK2C5jtQbZFwoM16vD
9JUUcDGXnCsnorAhccsGmhgbbQ5fc6c/BAQTMm5tLE/KAIlcD5TntaxmoZCco3VxZOyYlHQ0SYPd
3eG9IPycluO9muDVeJNd1w5JUxUexoNHmmeKXyNp4/A5bHfhWiYvGRHouQz+D7f3nS/+atzJRQPn
6lIdAj45N+/IA0JxlXiXRLGkNINkhm+JMPxxpA00utjuWDIrB4+T6VFodKAO1as0M9JoBkl65/u7
eqJxC/wIKJlBlB2knckZTfKRJZDpDRtj13eE8z7LblYs5O54gKqx0KcEqXOqLtT3ka+UGcbrO9An
F6MHmw2Hs2OHdw5kPWUJzTYjS8ZockoXLdE/4pVTkufHO/vWaU3EjvvxHJNwNm5AOfY07IAVZEjg
ZyygIUwg54p991n/skp9nQDSCkP587F92+/nyq/3SsFX40+u8TJphJzLx3UngLNCg7BYI2tJA3hc
pg6mD79D09f37tvjed/rdPwcd6o85Pc1VCZ8zLumvURAskeSTSMH9haWLtiPB7sTVl2NNb1WxdaP
VA9zVJVVAxXYoNo5/XPnfs4CY+6ViK6GmlylsRqKaS9gWsJTDHoNKjFgBjerskVqSwpxG/xuAVHc
OHMV7fsn1z/30bSxIrkuggoPX3TPLdKc1CllN+wzOyzDTyBzhlBnILuSGvmRl2fqNXcP5x8jT84w
bJ+2jQasLivsZbgfpYHZdZSfDY7vnlljKRsirwBOTNU0ilZmRNkFplNiViPmUTJjDmQHKODbTFoQ
ZezthGZx4V9YqaasamrBFvXJGE1CrZjRA7h3X+M9//NhJsdVUnOR13F4z0G2aTyjQ17DULgugAYf
AbezinVmri52fxf/c8jJJTgmvRCXwToL0poLzAq6qOIrcMXc/0iJ/Nt79+/uZ7r779u//Pt/4M/v
adYXvutVkz/+/T/rsgIwy78kf5C6+LzUf6RffxyrS+WXlf9e/sf4y/73L//9+o/4Xf8YS79Ul6s/
GEnlV/2+/iz6w2eJb/z7KfBU47/5f/3hH5/fv+XUZ59//Xn5iP1Ex1MV/nv15z9+ZH/89SeKBGMf
+t9+jvCPH28vMf7m6VLGl8S/3PlLn5ey+utPTlT/JmpAbaJsBY7ut+hA+/nfPxH+po5wrvHyQBg7
yhEkaVF5f/3JCNrfRpmIsR0O7RygPXGklmn9/TNR+BtI9PgR4GBAvOMv/vk/j3f1Wv75mv5I6niX
+klV/vXnNBECmlQAc50bJeyhYDKNVkJe8cUsacMTnIIlu4MyMi0GyFu1wEjPRGDTKPF7qFF0GvR8
SPFNbZdLtQ6AJWbDU6ilNVWqoaa8Cp3tH+v/jwn+nNCNysM4DGgHmBXQntBVn5wlWPEsVvgyhfBx
2u/KQJNSmrG+E1pcLqcSrSKPi0jcpNFiiOoaZh8iSJS0hUgwEvmcbQWItvhqRhOggHpobPUd0Nie
0jZ6XDGKZwnQJNUI00osY/gM43mINABXR8nC4Y95Jmgw9ZNAMqGx3Jfg1cJHKKGsF7YoURSO5ptt
n5aXKojbsW2rRqhB97n2K0lr39PZoleYmQz05kbBkoyeZ+gZYuWlm0pP3UPvXHC96CQ72woSKMCh
kxbWx2bZGFXyLK7KDw8VCWeuWnyD3cPACujwYIPABBZgiEks7I60n04Wk1Ps0eij0H0dmiyNXnhW
bLjioi5WKRq2T0W7bHS5BLBPbwTKGj1NETL/QqCINMBfDSUVv+IlQHVLwYSHnFqQeKNu+GUoEhca
y7AXJPFbIRARBNTXdg0hPtdZ1IDWC5soBqBxwV4c1YJenPiihtTrLjAN8otTNVhNYgSRXcmkmSNR
3Ft0pABAZeHrB55m/IR/RqMSA2SIl1fpSUH5SoLitiB89uJeS3Q1YfUis4tCl5tFW1lafcmzZkYO
Z/z1P3MyLD1ARzBDg3ohXv53neBHMIxt2KVsw6Un+GKU5XNW79TKks4sWj+1Gf+rZLHv0VB2wiEC
WIIqTULQ3h+YREvE9ATkW7xwt51DnPqpLRduu50TnLhp7mAvwVplbCMh8gYaf5p5hHEFAROpPoFf
cSg1g0/P++hQAfrI6OuPNdSx0AFYC8+VRJWN9+Z1JFgHs3v7zgu+eoxp9arltUFpIzxGTmxdI3an
M28h+UDyAUt1htgQ0NLheY5IShT1cLvRQRCxGQMss5XdU1fnUeV8e5K2r1UCb5QVlABIY6aL2EDL
CmCv3HAzYzEsauu1tJ5U1hDe5T0HJVhLdJeOpa2FUbrFUwl0gfUOjP1NSNQNdwACnbge9XaRXYMs
tJO/UOjTbXxM+BcG3V91hKUleG/R+uVr7Dbq6haw5WOZ6MGucex8e0jWWWWkz4oJZgcel3lXLxIM
wWhDgoS0lmD2h66k6doBfy62ODDoNrtUBSX8c8PalWll5qcGd7+U2NjllF3mxqbFoH646PSgpoNO
HSq9scaw6p5y0hyfVMOjemIaGpWpBzJ/oJJXG0UMu4S/MIS4n1qimNB4t03JQlkYMbFIOJoTtOsv
a2uBL/ugWL5hKIa0CDfaHpLCCfyw9+oyNkLyu0Xy09DoTWJoPUBAG0pd2qey4m0RlAnYiljbnaen
MDKXfaKAS7CCOdu+ogCcO/qHRFs4aOctXV/Yt9havuSrba5Lz098YzTk6Br4ouMTfMBsRt87y+ys
nKSMQPDgozUhCmcwe8ewWiJyBHYC26bV+wVr2PXynL4BmStZng5VPBsYalPZRoQaFVUyCHsrWD5Q
alwSoFUJZ0FYyBvZ4og6rs2S5Ouj1fmnxce5fZEEQuCPJy97Wz10hrsUibcgxafcEmspE54MDKk2
lCQOhZZFQIX3mhQn0L7NAh57wadCNTvYisR5IsaxIJGR66G+Ts2GCvSloY1MlWWof9WcERCgJO2l
sKHDfuubLOEOBQztI3KK8X452my3Nv6y2ZKsw6KRhDZ4FshBYPUX8scWWkOEqvilWAmGvnp68jZY
pky2ADNSzkD2aio6/8JExuLDMdK31oTeOjJakbS6Dw+WyNguXmj0KVpP6WpbU8w0j9DCjXTLLw3l
lFnajuNWEan18PwJtjuw3M3aWdNqmW0+LOgOiRn5YBc8AVtFMZdWtEzJQfsAT9z78vX+1THPyu6S
mtm5TvVkCV58oONDY0lndLRfEMFa2gwc6dDvpJ5R02Sz5YlFpY9LSA8txJsSGpJlrZclJYuIYGnf
zZAy9jaqSP9UriKjCAlZ2JDdyHVNNxTqGvyOoQx0yjPYyUO0oSFfn5DmskpSrc4fr/HTc2x2e28T
XPSkA1GVxcdQR5uljPk/Dpy+b4TrGwPi04DrAhChAbk4lafqoxIGYQI84DhoNfZ6qkAymP5ybTgu
aM+9oyvj3ns85rQBMJ7kqIwDLwlQDjwgJyd5xJQx74gybOBoea7rZ0QBLvqentE4X49H+laJmcxu
bN+A84aAGsCLSViYeA1gD57bntRO9/0XX8AuhT6A0ppps/Bkq4YOgqD7hTVIJOCe/J4MEvUGVC9p
FBtOgLeMMlefGYGnB8OyyPZlbrHZ8fFj3tRSsCLSKMqFvhhIukB6XUcNcoBiiurCokc4Mk/5Miqx
RUsIfCAodV5l2d4OGw2+bh5Yg9SrdHYOwXNTVp8+wKTQ0YTDEBUhDNSkTCVCaQh5QuEhHWcCadhL
p5oyo1ERlmroIQnp1ol+xcyiVy6Bh6JEtkw53GrQ6h2NCTgQilR2bptOawXfDwhQOf6R0XDXJnGV
7EdhnJZ8C32O6qNbd96WV+wyhXYNjEy9RbTpzpI1QIukrXczL2esvEz3EFixAMJB8BFxxyTKAdOY
YUIFZhR5J+BLVmumGQhbhMOTHEsisoc61Sod6Ucv0MbJfVTh0kAoSCLGg2LUnep8CozCvT9+LOE2
1MOeQeQF/3G41wAger1n2CFkgPEP4R3BE0akXP3a88tIIF0NiouXmqpPo+g3GBgKnNAC9RAM73VI
cmEfFUYWvUoXDZ46Cyl/i7g9j1Jh/6INqVEWm1T4iqGdGWXU599gmRSiR4tGYULlwupLGxg5ZU7F
8c6JgLmM+A60E5D9TioUqRSwSisEkJSGxL782RwTQDmES3gUzo9X7d5xdzXS5GWiDOIWPI+RAhum
kxVCKfet75bo0bJ4e799zwpGaODMifed5U73ECC8MviUI7Fs2odQoeYaImyE/D2K5nA0JXJv9AYM
YpqjvxzWHZSZ7AQenFR65T078iwnQzwnQVWa1N0CqURJeUFnBSRI7YataQiAtzYArQXzaItZIsls
5G2k6nUGIvpMBj8ex9NnB3BrLFdA4YybnqEVE2ZxPxrxiI0D5LWCk6DzK7RTBmQ0j1/PvT39c6jJ
zdD2Dvj+tdpCkUt4hQNJrugKYiAGlB7enO3xf+uW3c4MPXPoqaBW801k+ZEtFXlbCoyAmUUxZlNR
ToQFFviEnlWj/AnB1iQyoo8u3qQpmnfgkBnt8BrAEqYNd3DIEMSN1oKGGJFk6Zc2KqkELrlFbTo1
hZWEdorSlSMbTfReea9lttG8jyFcCMmiD00v3ImuARYmKRxp3YpPbLkNuoUz1x35JsXezBG1vxHA
NWLSJjcg9HCLnB09bno0KKH/bMtLBiYzKu1wWrOv6a7Lqf+req6+8t6lCIV9UzsN4kuwlSOa0CJ4
e/yKb9D140mO/wBQPMrry8p43P5cdFmOtaCA9USmM5LhKCyy8AYuazanIMI9dt4iQct2GcfompMc
MbhsBz4twKkwldR8/DD3srnxWXCv8KhTgM9w/TDyUIPUkeNhukJXL129KnaFSPMCqDao3e0ls0Jz
jW9mtvn9YWWUqlCEY0evs+thu1AWmjLEPg/DRenuleoYfMQu+OuxkTQxYdeS9y5EVJQyu90/nvK9
oxag4P8derL8apb4hdhjP7TaloF2I1LBXtekVZ/pXDA3z3H5bjYfGtOI81BSBY//ep5hnabyUODq
xMUtBLQLafUk9lYVL/t+raTnWXbctNT9vbmAf0DPF+gLxHzXA/YeGzqNh9lV0oestOfsdzLQ5qxV
+UzIdu9QRL8XXW9YcIEFOYlHWq4qgegNodDNNoIRsk6hN76fWk3WzjIAxk90uooyRBtwMo7SrdPb
UZLhuKVlcXeq05U4/I4cXAvwOLUjQ3X0kN2hsQ6iaglCn87OoRvuja2Mule4vAR8rJObmS04ocY7
xNfqHYSQ0yG5MhPa3YvsRuVWjgVfcERmX78yNw0zMeji/pS0gZnVUNdC1u3Ki6SYc864U0ICGQ/c
FSA18AWAoHg9FNeWheDUfQv1NQDPnKWbGBpJjgNcxqGNqL0Fuxz4R5qtEw0pCaku7jvETIuSiPmm
eQ66GUoTd7u4188zOQaYaqjYaEAwkoaa1CD3yjWbq6X2K2MzJK2RIAGW7rJtfwJsSd0m8qi3wWZF
dXRLEUQgVHjNBrvw4NTwwZm59m8arVCmFpGcIR3BSo2v/3q1pJ7tE7Ep+pPmdN0yyYTwtxjmIsny
xlsVkPeljgqBFHTbC0vMMnHhQGJ7ZnPcuS2uH2Jcwh+3Bbp5fuPmKnyjjoFmRwmtGtKItDFrSY8k
0/ml9BTeCRHNniGgBP9hU1JHJInUzIRw33CW66/w+kkmsUkiVW0eQvP2BCsQhNk8B/v3xvDtUqE9
6hUxmmrDjtNeau0jgBqGf/CrE8vqebWPpXqui3gbKF0/zCSMrWEqhy6Ggngy15n1uBcES0kXIpRq
dLZbbgKP9mA8urZfrSIK8yvavymC/vgquYFyfu8QyCIhw0Zchrv8+uUwMDysIfKAp0ChUEH5U1so
RyX5XWkWvDrqAgpsZtNYjBlDNCdaqYkpqKTgAZBawgNdiF8QbnilqaFMOKyUDOXJalOFNqxk3Jnj
+s56AaOEzAJy1CrUeie3Hhh9yNGCrj8JeFJGVYiY7IHGogGXoq74Ap4azfznx8tze9MCnvFjzMn3
E3JCLxU9xqz5fcJA5EzbigVHYHqbuD2R5rq8dw6Tq+EmX0rPVLEWhTgrPLc4hamnF723eDyjuSEm
n4BY93zPRxgirn2aFG9oovw/BkCegcBwBIcqkzloSlq69bhkKhDICnKlWULw3Sn8GGESkZSRlMh5
xPYn3O1Ir1xUG2X+7fEsboMQvPgfY0w+zpKpM1cZl0mKQFGokVs7CHwSjWrRu1TOHAW3gcj1YOPO
/3FAOgycZAKf60/s0KBm9N5CWKrK52gQM6NMXRYiQa0FWCqMFiu/GT4E0A91alSTHy/c3ZcDBg9Q
wSIy5WlJQ/TjGp0tzMVBZqwKH1491ye+O48fI0xuXLRjcylQ8Pq14lXKX2BwHJfW40nc/ezx+DxK
GRwAoZMgo+sDqQORYTjxfP/OBwD2ax11u/KjztnK4ELk8k7bz9yTd+cFH1Nc8yCfI2e53gV1WnF+
WkbDKVDf4KtHNH7JgNL4eGZzg4w//7HVRC1yIlYLhlNUoE0g2E3GGbkwV4ucG2XyhYp5LnaDHw6n
It844baodhwIRo9ncvcdIQiEehM7JkOTmagDw3Q1CyZrk+1F99gm+ZrNzo6UGXyDE9rhjMfj3d3Y
6MuCRyvBDOLbuuPHyrl+KzJZk+L1xL9D9SwzMxqPc79/chFXYut6cZ9gPvxnyhwK8fSvP/8ozSeD
zwDTgyntuQj4kusqeTgpcvoqeMWrlv6rhoKIJbA0LCDMAA6gTDF5JW3YDEPuscMJFVT4tNi19JzO
UZpvwFffg8DPGHkMoDT8FLLMKkHMpzUOmDboYMLSan0PnK6roQ4otmLugFld+g4Ff6/mVnKvaRs/
4BTUd6QOpPucd9I5Rv3tXQHiLLr16GtDKgXkl+tvKo6KKqr5pD+hQxo5vwD1659Q6/KEOZz4GG1c
h6/jQJg0mBcq0p/JpdRnmi9kbIpoJNZZiSTyIpAWUbeOtCPIweImF62kOvS4cmexyrdfNIaWIAMM
0hXIp1MIUBtELUQ6ESYGYGAioSob0Hoki29sEd1EbunrgrxyqtczM+wqwWzVmajiTnvl6gGkySIP
seAW0BKFw5Vvq2xCuJDWFv9ePEMrlAWpJyedBXXibjUYkvcqzyHl75R7rsaf0rGR1EagXCGJKfRa
gX82DQ+KaBUOEMIke9Y2pUfqRTp36NwechgVDJux+AK48nfP58ehE3WtGLd81J/A9IokI08NCZlL
YAfZKp7T/Lm3jSEtiXRx5NahVny9jfHimRSmvkhUBcuvLAY6gTb7os2qBt8edIqMJgFOoJHlctM6
VILQLbouZ0/OvkcCFo9NWecr1lEc9NJLC+HQQUdqAWFWbdmLM3jVO5PE7gXhBdogEGabLihTM3XZ
Khg8glUwxFW2snNhV8ocr/c2V0EfdjQVQ+cSMYQ0rsGP94ZeQVzkkcKegKVH/70/+B1cmuApStnC
0pQZxNCdvBbDoYCFBRVRj5ym+XnG8kWrRhyMXFphxS2yXRbTDIQoRtO9eNUNRoMitamFOj5RqLKy
L9D2SOe6bHc2K2hrUGqCgA14+fLkE1Uqju07bNdTUS9by+fNikXjXQ3XqjJTAL3TAgKVeHTtgVgB
xprWfKEEUaaxM/AnqTLY4jkMLKUjkHIFPS8HDtJQIkgPwvv18RV6W+ZSYWTC49oBKgtQ5Mn95opJ
HwZ+IZw0bh3DyxvIkJY95pr+eJg7s1NhdoU3ChFfANGmJddOijXXaQb21DvlYGSa1BtszMKwIqwy
sBIyViPt4PPrJJViI/Xkna/xrp5CdW5bln0xc+3cHv14GkSlkDEc1USnm6uIEk5iGJ49ZeUeXFs0
iQ01fXk85dszAUBblENAv0IrBy7L19+L4js9m5Y5tLPCEwgbxK/Fmej67gjAyaKeDMYy+ofXI0A6
zJeSGupcoieTGtelVM7BZO8sFLq4AO+hIgh9t+n+d1UeROSCF04gMBJgExpArWazn3ubA3h7IGXH
TiTqyZOJBBJbDT0biyehsANtUbcyZdch1OwOQNHI6xr2WcqoXP/4Bd0eaCNmGSEOgA0sui389fIF
lRi7NahT6LnWgwFJoIaFWPel6kZA2OnxWLdn9PVYk83A1WLHRqKknSBfnXi6H63gw2z70kxt507p
S4OYhzAKmQKSAIOd6zkxZclEaevAekIXSGIl67jTB2ugUCV8quzmRbJKIPwJIi2QIkcB6cQMQwqm
cG0Ph+x3RAo4zEYnV7Kcz8crcHuSQgsJWsGgASOixIV8/WRs1bkQ0vGc05ADXbuulNhOIevKNQ6t
o8hUZP3xeLcfB8YDpBftewmqlNN+Xgx0aDgUmnMSgZ4OZKTVM2fI7faByiGOMkB4AGJGQfp6QqIj
NB2ElsQT+De7JkEXhEoKKVgjlJ/kOfGv22Mag2kszhLITajgUl8Ppql9k5SIFU/+12sZPacMVGnn
LqAxGLoOxa/GmLYh4ipN+caRxFMF7ZvsSf1q4jM3ikgmRnnqV7W69OeQurefxfWQk/is6IUKxyKm
FXp7Pl43td4zVGLmSGl39sIIwIc+JdDHaOlMhnHZPCuKGEr5opxCCxNsvHbxeLfd2d2jRBSSdnx1
Aops1++HTdWqKuJMOoFHoObb2FkOFy+yNH3WreHeTgCTU0XTDbWom4RUDVpXjjxJOmXvvNEVJ5G3
Zdxg0LQkUGXgf6m/Rk9TZxV6RAOk8DjrOXNvMX8+wLgUP+LARnQk3sFznXpABC9xZsIyc8F61I0v
8DDtYN8akGOfW4JvPV7jOyHh6LyGFFmGKOPYdrweOYdNkdipGXOSkPSWJsTfOZ5o9WezepMDQ/jM
C7t+d8i7IpEB2q96DlWBmUcY74TJN3L1CJPvsM/SvsrkgjkBovwlVDavQWDDrrUNajPZnrFR4Wzq
08yg49H4aNDxK/qx4pEXK14EjvIJwvJycgwjVnd3snBAbzzNC5IxBz6Z6QHeyIiPlmw/13pyupWp
onZaC9sM1TVDcEhF5aS+FYxV+KONhMNly1b4lQ6Qt22/4tQM630AXKzWEdhfQCMGHIKNFMCaDTsi
WpbiIgzWQAPFyRNELqE5wUQj3+ZUMFtvMHLAdj/juZrqbVUF+wTBJjYKaD7I8yf3u8RCmlF2eOeU
P8P/UoVudPPG0uoth4CEdmTYGhITc1v05lWNexOkFsRKEAcCiPT6VfVCVzBOjWUro4VUvXQslYRV
e3Q5Anxau2bsx1vj5vxEdgRyEVIUGU2kmxJGzCpxqsmMg5wB3b7nLFkxKm7zrTa3BW/uhnEgCdmf
gP9BMjbZ96maK3WahMwplwlIn9pSdgwemhz7WnmvaFyTrJ3hT992occhxxxQQoUGFevJkByXhnWT
S8wpco06e07lFes+ZRXxNLPWLDWicrf1f6GI3TZWqZmPF/bmkBsHx3+BLoM/Dd7l9XtMAiYM01ph
oFf81IChxc5W2G5byPj1cPiAPK466sxOcxAuc2C7U9feKDmPm53GgS2EsD5+lcWe8gmI87EBj2bq
uM+J8EtdCQPFZPtsKcHILzAGzZnZvLfB4zhhhErAIyNPu0EdQQiqSH1HgXIqs/cqG+IJYgut+ZcS
Z3pG1ZTy+TMPASKhfG144I4VA4jT4TloL5CbaYAJVCARJ0D7M/pkWuprPh1Ss5U36PA2LfLY2QLW
uAWuDsbxgdFrBwBQVCDqPPnCXSVzQJdr3LNgKo7OmdGrqFAFIn8EcmNiCsdVIyksyFz0uB7iXeR+
Pd4l324T0weAdB6wvyPaFZ/g9TaBtVdcRrnkneOkJNlOjUkFmWSS2O2lgtHCZahAcimfh2zD5b+q
DNgJmSL0foNLCQKrIA90kH5FkpjQSAfmG2QY0UiZy3DIz7FGgV5m5QOCZN9okC5LRgzdEIFylrPW
VKpBsMmWX7KBDlvfrh3om0NhRU+Xnmw6kel/ODhvTxWcO10k2DERoHHh696ldfXA+Xi8EDe6D3A5
B1AGxvPjWcvD7vt6IWLeExW3h24fD03OjPgAq+5qYOikwl3kQKlsfEAZI5IeVXAZmIXkHAv4Jh4q
mdZz0KBbOM34LIDsAMoHd+4b2cce/eBk6AP/XCGtyOye06MLljL/lAKzDzuShafCpTwHnN9yPJVb
UgagZ3gkc32Dj0zG1mBEHhpc89LOdUTufPVgPeI/2LQ4siVxPHh+3OVxFuTAs8f+2bOhGWWmDkih
C/YLIlPu1kHZFRkRoLjM+/AZh78DdpQEYfZgicwkL98Y0uudi+cAuBS9eRUavtPTNe06uajawj9H
/U47Yp9Ka6j0eLTu9wwIie1ggrSDsHLQWdXKj0ozc7zfZE94STLiV9AKIEbIspP4oui8chA8BuLB
0IfwaAAAUYrDBISC9OAAe1npj3foNyJsOuEfA37Din4svM/EQ8GNA+Y96RpaDjRVaPpZOi8pRHlW
bZ6Qcg0nz3qLy5opDl1q5q7RqiR9c59CaeMwuGHNMngKDlVBpd3jx7vtBYDlIkFqHIyX0XFqKhuc
F0PdV4MXnwN+nXm6fIGnTR3oObtKNw7stwCAPbHFghMIFPYDOuQAYJHHz3B7541yxchpYXWF0vw0
vI7lrOqcAMI5Cful4ZhHHvZ4gNs6z+hQgAudw/wkTHfy0jnHD0LZLaDSotr1vlsJZrXSlggT3WKR
6iLU1GZ22XhNT146SvKQlIMvLSCKyiQtk52sgradl56d4guQ2a56btKZQvVN5oc5id9SRxpooJjf
9QftaLHLV02VnnHlQE2LH0gSnMTS4J6ZORzC3fX7OdbklM2aPIikoUzPyntbYBcTduV56zB4Zqon
+bWsadmAkmw8fmvfvb7pIqJXg/I3hNxGk6PrGQZ1LiSar2RnDwS8AfeM8hrCvpUxs4Z6whpaonFo
sDvhK48GsJVIFZ7cesHsXW3NSL996JHzsDFxF2pKQAOUAp2PaZQsFOW1Yp7r0h5KQy3txgeZctnj
AlMJ2yOcCGhaH525CP12R6BYiqN33ISjasHkdWWJ0Hh+2+Znz9cl6XeabMR6Jna8PdowBJTgUfdF
Dx+743q9oqR0GEcb8rNbQqyxO0L3fvAPbCstejvZy4fHr+c2K4ZqJb4qGVUh3HpIBq6HAzVC6Fm2
zM+CA84PgdtGY3uF5dVbMFb14sAdJCMjGryMEvtDzi1m5gO4N91v2yYAftBmm8ZAWdk4AtdW+Vka
9MwhbadaYSfokabpycWvqFTOsa6+a4XXOxJTRocEuY+ElsnUxSLShMrJ6z4/N7rQmSkyTghAEQ7K
pF/5c436LVi5RsJQh9Uhic/5cMsjrUiHQ8TDKQni+TThDOmSB6QyeMDMAzA74Y8KgUnIBcEF0aXl
rvtMMuiAEq62s+wNrKUaavreoogX8ht0sxpmgV4UBDSl3ZwB/C0rB408YFuRSCKBRE18cmpxHe+r
QyOBzioQFoyWqHgJYurmZhH2VGh/A8/NOs8a7JN/9dKhE3WxPQqfCnJxaBgHFIKw5QBIo6HFiyAy
tFIlYmGjpzvwOovonaeBstA6UGZWNaenmon/U0Jf6/G+VG8PxutZTFIoLo8ylIHl4gyxAV/TleEo
KBvIqGvDuvwa3lCFRhLuWMlnGhH316DaQWByiuX0VFEXEAkLhyXPWr3ey3pQLdrE0oZdxK5FBmKM
ZgEj94MkPKU75bd/gMuNL7y4cNUFJCfoDfdJfIfCspKuo4I4Lx0D+yNBXsraXkEc/JkHVgE9G/85
1KwyfAo5c2AWTmjyEi22KdKUbNsHMM6BUBZkKuFMrS49/BZvyYCNKVMBw6/LHE06E2pxfbvz3mpP
zzUemSj+2bWoMXqzUoq3uQ6cH2RhvKBHR42pQ5mQsHKMfVGc+X347K4a6TD8EjetSsuSyPWvobdx
zqZ6EMKqDfE+f3z8Ou9UU67HnxwzfZEKYQl/+zMLUnpSfqkERJ1jcpAsrBGIQzPJqHRbcRjHAxRq
VEOHscHkrpMiPmnjGONpq/wi70varRK9GExeRoy2inMY1hGoLNjgzdZf7EsGwpCeI1HfVh+wFNHe
4fEax0SCFEHaGNDUdgiwrlpOQdrSanN85vCpPcHYsx3WDq3gc9tsXZ7Ub8G+wYYAy9xRZj6JW+j6
6N6hCAD7o7iGaGT6YUOFUQNWvjz3rQ61JZJ/yalG1SRa1PyaZXMa5My2UGZiyzsHNIfbAZQeFPWQ
Ek1GVdkGgrRwmznD7w+ksPq568Do/+2t3OYozyEy75RtMEe4k6BNgVAW6obX11Eu8iiSworq7CHn
Kj+9ijflalOkLyj/wVhwCN6lxicV8BjuEozBJJojbtw7d34+wGTjBF7ttWwalmcxtCNu1KSADERo
q+Wqm9ujmMrkGrqa6mRh0TAR+ljEVNnQ5kbPRJHI3cz1fidhxA2HtBqhBHo/N9+BnMisI1fu954J
yl+5dIqkhfQUh+iIKme5X+W1xWSwTSVAYiD7zisUAoyq+9WhmddbrD8D7L2TqYwP9O1EqEJL55sA
/CORylU36hsZ66vgwKu9bWe2uCVxx4ACETHrIaOMxFIVSJQCNPFdBK56tEwk+vg8uveWEZSilQiz
D8Qdk+Oodio5y6UKb1lERzo3He95SN+dcomCRzcT4dwbS0VeBNASSrrilBaXZ2HYtrJXneGiUr3j
2GdQQkGSjAIXSiuP53X3+4E+F0C6MKuGN9hk+/4Xad/ZI6mybPuLkIDEfsWWbU+b8wWN6QES70l+
/V3Z0tOpolDxrq62ZvdII3WQLjIyYsVag1JFlSi1XRCCqmR0UvlcC8hZUOSXnrtxb/Q2CP9ESE4O
O/0NsoMb5uWVPX1pnv/7xerGejtM5Vx3ARmPhvRp/BMGGZB3T0JBJfLR+WMbEFtu04OcbrzV1gJZ
cPb8d+SL4yRpVV4lRdUFzR/pdwrObcIcRbXLzrDm58QGk67ilK+a6k8PrQKgfwLFjuZobL0QVm86
qOjw8tqPy1zE7yaZIcvS9V3Q58igVccKioG1HU7nqlPdxgSNL5QT0hpK2G8bk792x19aXoRMrEDb
SotKYkBbEGJB31HTczuf3UhE6vc7bZ25+1XUf3L22vZH2dxH7AOQuelr4zNuqwqggkMnJkSMJKIj
JbHYA2nSk7qEXxvS/7DzACIDbzL4w4KNh8KdfwnlMYUOZWwnn9KjMTpltbv/BWsHjtftkRLBCdCX
OOgqrGWTqviABiQX6ANG401+rCukmcFYvAUDuSHgB0QA3e//tbZwJbKWJkRu8zaQPoFFfBrxeO9k
0HOJrpgcqVsoftj6qHS1k8eOodX44OxFhPXdIRo8NI0lOsmn4HPdRVuFRkHio8A0bPXHrm4NE01C
QKxiiyzRRL1epLEKeAdkNvEwRtwZhw8Fdaj+en/qV3IMmA2AtJDKxXMfL6zrxY8IlQYFwIYAz7hA
+K39g8J6MXoyOUHmTyz38bkNnfs2V5f7wuTiwGVFNuhVz00epMcxykD65xY27R+zLVQh/03LG/ty
cIsDJs1jZWYxLEHBQLPHQlC9qK0/7g9nJcUAvkSgDNBjpsrAh1zPIDjtI0UfVABtutilOKBp9aWS
jXVaNcKZQ5GoAy/kMskwJnFWz0LYBnXx3ZdAyhm/qzSx749kZWGwDf5rZDFdZqPmY06FNsjGj0QH
wdHwPADUkHgEj45xmDb2wfqYAAfnc6cBFH89cYiB6NxpMAcp0BTwWRADZOn/GtCPoy6BcgBsdABb
AhN8baSSpl5glPZBFIL1DxThHTBSWy0pa3cZJ85BCojjZQF8uraipzOE35SiD3TpJdHsMjsK4yFJ
EweN7ZECEi00wwitlxvQqR8P86fsa3bivWtsI3RZ2fCABptolgW4XrsJkyCwBSp0seyDCeniWTp3
U7kRsKxcFpyjgFfi0B6F4uH1SNmstFCu6vuAgEAMl2RXHcN+l7VPSujd343L7QGQPi4kXs0HgSOG
tJjTccCOmVoZrQJMCl2jQSI/rdAuMaT0+76ln8aXSz8BU/zy49kXkHAg8rseFCmhkwoICpCVzUsu
TrY0eVHp6uzVxLNbc6v6cdDwghRemwilosRSSxRugYa2tOQfVY80pn9y468uPyvFl9Z/asQW+sgr
u40qzvJSWH4mP78XwVokVXHDQgUAHCWVPUkDWa9eJwdUxdKnmHXJ//J8cgZ5JIBB3YkCFnirFkeH
gXII6I5UfsvQN/Gajk0BvKTauDJBw8L9FfhxklcroODpj/IY8BsGcmHqwonKcd5TNgOyJcwPAlRC
E3SCgKEEXE79ZAnknErgDfylyoEB8Usd6jB/xehXv9PDV3D1zIEElAl+fje/ynJnGq8jmP/q5yQ6
sgnUNainRE7fOt2EII6ik94F7XD/kYKhcHC1WrCH3JmqYEqPJNoA1ixdKuaQs1KCuAlHBkIEiyUD
mLbLC7nV3orYCBFIAw9a69hhtOoFN0tw2cZyhQi7Z1vHZ80yqNlRXEJlHzWexZ5W1ImoodBobxr4
YX15gsRbBNW5fTuh6JioZu5D+KR4Vk229aj4we8uFhN1LYAd0GjGT9biTTMKTR3RyNDeKGi5RpTX
wtAS0wOor4lkVWd06/flgaNR6XmODtR4LEx0ZktncbRFaQcM/Ay2yt8mO86z16JapD1JPeg2q//I
0S41XIKEAqeRfc/+JfU570I7gWRU9gXOVXSd9qltHOXP4qAqz6IxewkIdEevMU4Ef7u/a390v5YD
xfsQnXu8TwJkp9cHUlMSVepmHQMVy8oZm6i0dca5vesq2lVtx5xmyGQnbciwr9X2uQMHsZOy+jXS
8t6RJUDaMlCbG6EMWBkfoxIBKtARTrAgk5xYNUrK1lDo0/7+l988esDYBfYyFEhBgoeDtyxjkVge
tTkyoBLSGtkeytX5gyxo+ziDUlAC3NkwhU4Jym7PrHDa4KArT83xKN34DO7DryeQJ70B1IRADUEG
fHHshxJyWLSZw7eK5qXVSeUzxaFVGrCwAz1RYy1TrXuK9fdE2vA4N4EvZgC6LQiwAVLmtYXFJlVC
jdRiI0bQ+/TD0Sa7UQKJhD92ThKM3QG1HDX8VuStdAq/H5cjRgsC3prAAgFJwrN3Fz5cS0sipm0R
BbQ3DVcUBg1aJSj+snKI/TaRckRdLSgi41A5yLEACodYt3o6V45B4tA1x7rbbSwC36WLT9LQkwf1
Fg3C2uKSm0kZuiLRaBsFTao0pwyy8pqYqkA3m6oHAXDm9RWJnbSrDd+MxBkaYm3hdQmle4PJW0Xj
GyQi1kUzsSd/8i/8Wr6eoIiKSdU3mCDp1QCdbHpm/8QWLKS2WPpUO4F+axzdInFJ+IgEZxt5em+X
So388GNW/pFPMrGRd8ypm6G9D9DYv2zwVYosuatLR5U40FXTg0ixdWFrHpfB18+Xc2gS2htBYWks
PG6uqkMEKi3sqPdQA6ObQ3bklAMy91AD1NN2n+X4zY509nNt3jpIy6Tvj21QuiF8wf9vnnEK9Lz1
uC4j4Lc881Fo/Ym4RD9EZxUVsO5RcpVj/jF/kminP6NoEoF01xbVjRm4eVovv2JxnBkZ5SGaq4hj
3ODCQid6gXgDSpFxBQC7LQ+7VHnqVE8M0dsE9v5nsNy+Ky6bHJUekeNyFWjZPalvOTjgQ2cQXBM0
aBuu7yfiX2x3gERx+E104CNmXzhtUtBo7FUjCtoRdMnPrH4vaneK/LC0tfC7E05D5df9VzGDG0Q5
xexPIzqa5OtTCmEESyp8zZ8Gd6SnGgTGYuVmg6MI/swOKiSPMpeGT2VqK40Lxeke8J7MVZ/JXxBW
hq/mS0f3DYCpXWJT4VvRnuO0RHPduT/M3Rc0lKfIjkDG+5qy3hKLQ6dulZVuSNGxQleDX4TvipAP
Sp4oUaCdW82DXhvSHC9JdEZmMT0k9KOurWKXpx9jCcns0KqSr+KJlrtUdeb4FHWepn7Ik8P+atE+
El4UkNGVB505PTy22T5qqDeQ5gXexiqmIJJdhqKHYifjk655REEVIkQiaQjAE1UXj0h4xXB37KTp
njKfi+qYjYcOHILCPjLAfmjl5XvROBW41ydU9BL9ufqMaue+91u5wzEjGrizEKSh9rSMPJnedpEo
aBEyLZ4GQnjgkyLU1qDhlZZg9ZYTH2A9di47HwJm4xtePYWTRQfNsDV2VtqNz1m7lq4+Z/EGzwqz
jMY2jAJ2BlIw1b02dUYyWrGIPP97x2wF6UnQaRpys2F6xYVcWV443j6Tpxla5WgdKsAjlNl9U9lm
iyqz5rWF1UBZfsiKDZs36e+f/WggOgWGz+RsvNfevo9mojRNFAed+IAqkk1nnlgzrLZ6YrwXBaXe
FLTu6Pk5SAibBwPHMWZ7c5Oy7eYJz7+Eq38DV80V7pcKZjmt5FrpCeBWhjpaEIk2H9Renvx6QCZ0
ZG1xavXMAEB4fIo6sTsqQgnxYHAIemXOJkuLJfmz1JDK6GfwZk8RJGRqqfxbCeFWl/MNmI9/Ktq9
gAIBCBY0BYuLZoQgRJK3cRKgC2TXJNQx9QZtKLtW96vWi/vBbYV9QQcnLl+o8J41J7PxUv2sZr/v
H54fXPTCl0LNFGlDXi5B7naxfFqlEKblZRpoPtoTLelD99gZXitVbDncyyo4u+Wv9FHd0+C+5R+i
gBvLEBkAnprrYi55+Ae82OXWjLNAqx8K02uio67tyvRJDwOi/aH6OW+tkB4ICsSa2xrQxArFz0p+
m6oSkF002BL0b+WfI8juWRbaRpUcYApk4J1N1L+x4UdDvPEW5Mty75MXB0xSMkVAAJYGspaTYII/
8ujYtvvYyGQ3b6BDq0xlvHHd8RVYGkW3L8c+AW4IpPf1AUvksVFRDM4CCURc7H38q5ND9YCujHrj
8r+hF+A8hxxnBcokNAwoP5jhi8gWUrRhSeIUiqrZDJrMs8IOUqOfw/5UB/WsuGP5VbHdgOqd6ghK
+HZ/Q9wU22GeAyU4pJ1T295EX7Kg9GEcxkEjOYBg0dFKGbrjvSE7F1yjA0mFrZaT2wW9NrnY/Rkz
hFAaTADo48pO5R6EbJLT1V/zrH4LjbSxfW7yYRgg8GVcsRRjxQvieiWnHP0teHEnIFAdQYDbz60l
lqItjPpW9+FNEZrPJbwgWDLABY7i/mKnliAqmySd0qAsgJ56jobZnrg8lfyN7Iv6axhc4KxqD1C/
8aQZj2bnASyFC6JvrUI+ppsgg9urCYyTgC1zxyyBu3jxPXpXUSoLGdDDwnkEyxxYUHLhRX3mGjZg
Ut/nj0bszMxqn0hgak8N1PCqfQ3Iub5FlHJTDudTQ5CCh4wjWGhuHs6VOOVNWXU0aJS/VfU2NM+t
8ERy1WaxGyWWFnb7ngbq5ICegCoHULpBhHQn9zLQOu79Lb+2/XCiISPLsRdoOr/eEGlZT6MkjjTo
CUHgggy03xDaOVJczjuq15mD63zrpbFmFLBlIHSwFnD9i+hZTdtYyuMkDbLYMHYKOmL3Y/8ldcNR
JHTGYwxF8/vDXMlVoFqH7jTkZwFrAX/R9ThZHSZtyDCrs/JHYXumSyDIwfNFgbrx64SwuU1cqXeN
LZ6etQPHuRLQ6oHagfkTMVw4NHnsK4rnMg10bUCbQ3ZO0zxy9A6ETfdHuDan4BlD8IFQFD/59r8w
pEXExI1ep4FRqfqDXkwCFMElGTkQHY8mvUSWiOa5f98o3x3XFwOnZPl/RpEFuTZK+lFkuhGnyH/E
lgigHt2iG1+7Ea5MLDxWiAtByFWaBjFK6JKRor0AYf1fAq2cd7H4YsQCOVibntCVMW2kylenFG9x
DjyHutkSej7HsTSLZpsGHaNWkb2hMuLEJLLpVOE8btWUV70CkCIGAdwKdZdlKSsshzSeS6wgyLdG
L8saUBu1YnyOMshXd0naPsS5JPhSXwHEQDmnN4uhtwUsrdUYc+Gmszp5fav91Skjxz4RkmM+y/JG
LLB6klAZEpGQRlcfHjvXa94BjYHijYSNlh97FenRIw0tgzyA35XMh145ia2fbsLYb1NeAIcB/gam
AqT44LGurYolZKEVpqaBmbdOxNqdWb8KM0TI35CTJo3XcyEg49iKjiRAfKh07m/0tcsD4neyjrIp
8FQ/T+KL09WJoVzN0N8IxHJIzkJpZFZmZNkTRftSGibiYzGXs68aIcQuq/HrvvGVfYgsg8T1otAp
jlz89dhVEqXVVHVZ0Cepy9iRALJbuwpeDlvEm/wOXJxnEBfDgaC9BtXon3fuxTCHEHRhaZLlECQF
RL8EBp/NqZVt0QKtDejSzML/10aZ5XRM8yCfgYzpD8rsxPJx7q1pKxO44qBQUkXrFGIQsCD8nLmL
AalMS1AHL/KgEQFxZhokeKKUFd79BVp5cIOT/sLMYoUipUTlryohke5o4VM/OujKArK8sCrDE+Rd
+yY3B63YCJb5L71ZLAD5uYQ4ovJlv6kYyZFJpy4PhBRh/1RHv8siKfywH1IbrI2C34/yZCtFyd7v
D/enq2dpGfsEXZQcHnrr9tsq4kqcWRCjH7UHh4COnA04cRRIjmppDa4QsUPuR24NNIBGaj0brzxt
8l7kST/ZUBMX3vJGrQChNzrtdwJK+9SuyrIr7YSl+buYNWRyui4yejfVcfS8qZIgk2tJUddBfavR
9dqK9QbCLrIQ4e8TlSg0okyjQQlEraHZjiCeyoDmz1pim0ojlF6kzlHvh+At0qD5EFeJR4sMDVx1
NWHjJa2QpLaUTfFvQpKQ2D3Uco+okw5g8gfhGxitxxSp5CLuy4+y0OBtFBWAkA03c9NOi8iQk+aI
eGjBuaJqen3UQapX0IzipcXorgexd+X3iWbl6QHNfkC3AUGm/zEwHx4wARXm3ItbS0UPlFf53b8G
3YHvGHzWvXQRJgJow/y11s6bahMrT/brz1w8COVyUFXQwGUBXrqdAKX6Fmvjy374rJv2eFJRW0Vj
BL4kHu0i+v/Q7l7xx3BRIBRDAwl/uvN/vzjXY11TVtE5C2bxO/kl7uhJiMF+Jzde0gNI5WnQsjEs
BN92DaKaRv0UwodctssBuu2ZPSHoS/dh6KJQBRL4Jt2DXgCcWTm2g26Jm6q9a/4OJLy4uhTQsNzg
HXqkSIV5krKgZLtaO/ZQfIRgPDJEBJhySr4B/3E7ZHcHdEIN6ScrrDQ8JDKUaoAOQAmr3hvk3WS2
NqJ9/oPRF2ZaiAmaWgCixr5/uNe8CmJzPBDxTjSIsQjphLhJRkbNLEBld3CiHprndc5CwOBrcKVV
lWZlWV7umkZgGzH6SqgMRigDnJkyrrqb8kPWlCG44RXMkiZGu3YiLYrNbH5Qc3TN3B/k2j2H0pOO
iiHwueilv94+lV5HajMn8NdEUiDOgSY8apbvSPQfxLTeSpivpRXQ2YXEqPHTfL5szgmNOAlp3edB
rVla/QQapV48Gh6OqpAeq8lnjX9/fKsX0qXFRbgkIFpK+mFEe25+LNHi7dHe6oC16d405iEHnXxA
ko/FG/fgD23g8mKAXgVSiogQOU3a9bxOat1KcTznARvwtnUr2Qrb33LuRwDiyh/wosZTjBufonvW
gdQ5WtNxUbqCbdK9PP+T2CHc6uxecxTATIArATxIiAEWDlWsJSHpBSFHwsMcDmimAHygU19lXEJn
IprxUSrR6y8KOZq1gADbeEGsBcs/fZ4I6FEcBZrhekJSPYxTVUZ/rNBCDZJ+6gz1HWUn6AdC/GLq
/Cx6bozW3eQ5uOlo5zcJjMqgK+X92stMmiLlQJIMsDwCr1Y/t2IBpmuUiSl6lHKIwkHjU/sYupMR
d1aUeyqUN0AXY/WVq05vM8Ci8FCZ+VgXD1PybmRciABatve36coxVLBdeBYAkb26JBMVWKdSKYea
dwd4rED2UTtY3cj71+/bWctFAUMDXjae9gI/x2IZ0OnXGjOV0UT8B2zfqXIs4l+F7qtlZSlG4iug
pwzVc4FWoOm1FY5heoLby1J3guhofywrt9wSM1rZl5df9PPFFxeYMCtaiFC/CFA+fAC5VOVAfAK7
YbKk+LudtlqjVm4gflUa4FDDKwJn4XofCsqIeCaGOUM/DmgGoN1TyN6n6Hu7irwScl+Z4p9yMTJI
R8ENxphrJu0gHQuKM/EsvovojvpGHRdIFWFyptKtX2XtP/eXeXU7XQxyscqklsYxmzFIkTxrEuAf
1JtQQdm6ztdSEpcjNBYpidxIlZIR6N6Tx3zmWq6M+OFwbMdjBNJjUN38ZwRm6Rxupc3WvAkMI5sE
eC0e3j/9bxdTW/RShhYwGKbVeYjdCWGfYKeCBwxfhrryEQ2KWy/C9aNzYXMR6jWjJihaBNiVKhw5
KgnkI5Kn7GRP2QtlY+k8pZt6zS/5Q1QR/hueSR96R8lRGzCbDeDL+i7+7/gXtxp/c/SQvcPEqyeJ
eh2DUMknYHhSs5W2W6kpAveGeocKhOoPOeL1Lk6IEOfJiAghI39ATjaR0tHAOUVnkCq8GMZ7G/t4
kdtqvMdaN2hb6unGYFeqU1x8HLLngBahFrIkC9QV6C4UYpMHaNqn0MBmuMHP0Ft1GabcZiD78Bh1
xNSflb3pp+fmsantwlc8zdgXJ+l7zl08PbsjTXbFFvfE2lHTeS6VQwM5Xvl6ekYaDfKYinlgSl3s
IB8iezUkdjyNVsDWdpt4C/y6RVzByXqw8gr6GVCtvDbHGkmpQeqDhMHEdnOeFehObp6Bc/fve5Cb
NmrcmvgPPSR8x3OulWtDhKWlMmhdEWiVrf8eKqsUnvLIMpEpfpe+0CMufrfVZLfQXq0O6b6BtnTj
zYnd/ZkmiKk6OnWy0J1zJ1MOUbKTIPH+IZ+Ul1p+6hI/hDf6F+UunGA8Pt//9FWvdPnpiyUJR5J2
fdzDxWvOOOH8jTaYCzNoLDZ2fxToHlp05W6E8vB9w7fAZz5nfDPoSBkh5Fh4iCRlehjpcPghlJZP
pmQhJeckg/NU2hCBtEqIpEEax6r/JiASDanFBlcGMM7+k7WgT0kU8ONvLOOqowSjqYlcIeIflH2u
l1EUQLnH6hwEG2IR1ftI0fAQ7UKSfw6DJL53CcfQkoRBHS+Uk+K1n3PxnZFC+FAKGdqB92do7bCg
6UIleLCivLjMqjEUOVTEH2XQd/HsiS14wVIl/9N2ovo6NOK0Ee2seEkUG5CrBCMX/iwx7+ak015t
IUmnoyVobySS7FWIgx1dAEcRqUE4lTXZVpy9An0AAgN1dBnhBUpby3ejzKRUqnpwmsiZo6lWQ13s
w6bckRfQw4a+xF4Upz432pFIOx1KrA0uEWNjotdS6CqQmOiUFrEbZX0R7RMWM1mt+jIQdpp0lhsw
OFj1qYaSFrMw670j7lvFLQxX7r0ZnIN/9P39pV6BVUDEFmyTHAwE0uqlp6oKmcwikkRgjwHupwGr
wlsd11aHVa6RagDGMNeAUVXtNEKwDU6pGUT9IBXo7VrdasW5OQYApoKhW+Ik8wqok35eiRfxQjoi
bzwDtf2mWk4IlVaUBxz3FYJNT/FGI+YynP2xpIBnk7PZoFVm4QPq0BjQWzSnILZ1dAbpddAeNMxS
XjamdxlccjvY0XjQIPUoAXy3ONhKgw5/U8reJq/b1w/Eaf3Yg6SmSx9+KdCAsLaE9m7c6tLiYktp
Qz/MQyRnb51Xnc4JOeSgqduDX332Ouiehy+VszHGJZ4ZFnEDgTQRrQx4qixLlVJlhExK8vwNkvCW
cjgDtb7vXPa2YWfpJpZmFk+CTI9Z3vVZDrL8PPh6/bdJ+ro1Dv4BF7sPOo9xFlUwEPr6sbNOD8Sl
lq1uDGNtga6ma5F7V5M5bE3wNmCBJg+mPC+y4PasyNYPuGw2nOtNLmc5bYtHhqgPc1W1fNrcGvnX
AZJ9D7H1uilmz3fyZcjzYweFLjA/8NTBEp+Fe8FoEsKH5YwuSGO/W8ca3htL+/h7f78tE35LQ4v5
i6eZsrFK8rdPsL0cATtzc29rjfghuRkMkD2iCn+Exi/leitALofpKSthw3vE8uxP6en1eStIXN8J
F1YWERA16hqYPFiJkfKyPGmHd/UhOQVBZf/biLbWJo13UCJIBLQFmpLXA5pQiM6kJCrehNj6hICQ
7tPI2u3ur8zqXgMsDoxToGk1oUx4bUUcRdD6NOAJh5vrXpE7O9qubWxRjCzDE74BLq0sfCpokejY
sap4Q0uMsm/3orUxjrXJujSwcKF0RPdQM3cFtvL0OmCuGjtxoo09tnIDXY1iscXKxiS1QnrUg63w
P+QRZGPgQfLtdgNAdZNZXc7WYpOxPhNkvcWa5BYYx061xf6O3gGhjLD/u7H8/FctT83lvC08dJlN
DLKUdfFW/6N4bn+bx70Jeho3fWU7+SgfI+f9vsWtnbDw2Eod932F18/bMUTcbkEvvPDvW9jc0nyv
XFwK5iQOQzk0fPpwsXkyBQ9Q4gnOxqNkLfS52g4LNy0g/gWYqS3ePrM91wwVXOE/xH7dMrN2x10s
0Q8P3sVwCvRnjYKEsyP+s9BPNtvo8mfWxtbeGoyyOKF6o0VDE2MjQNQCXLX5QbBrJz+BXMGSnv6X
C4QXMBrRwMmGPhDwbS5fwEgZC1IvimUwitXoCDUDZwwUL3aVGjILcGVm6QOJXCC33kbIs/jzsAmJ
XMt88CSliEBeB2sbWWySQappiCcOviEMxY+SDcJfeSDJYCXIpj+jbIVtQyD6YlrIkYxv5jgmYAYr
0X/70Le1Hvu52VaiXQwgMGvaYmwtYcoiqGe3apSelLJJUiiEE+mDqYL6oU8FOsa1PMxQsp6qqrRz
vZROhElMB6drKIBcoGgHdF7rghKQoagM9/6kr9VN+FWPiianbsOz7fpUZNmkNKFZVUEJWlPNBRsu
wgynRJNHVdhC/Vv+Ek1LOMjQU3kaa97uYWu/x8/aAxeTAWQ5VS0NjGz3v2otB4b+MnwPKoFI9SiL
ZeBQ/qYHJVNgKpWvuxLKkZ70oOn+FNvdIdqPDgr/Vja585bE29IRQT1GBA6Kd7eBIRMI7ev56Lsq
r4kZhm9S/VWM4ITq9mn8FG+RMfE74dLBLs0sHGwUVRHowkCFDgh43aNpcavZmq/bPQOLdY3DUjVQ
/Q3fejAxR9lDCxAxWAbAz3Ik+ZYS5PK6WI5msVyGnBp6msKYHnpK9U8CS52qbbyw+e+4GRBgw0gd
QMYEJc3rhRFreCLS9MIbOiBAg7CvFYTYwoNe/+60j1HdSIGujuiHQglgbHijxfqEcqPMAk7/m6lC
c7j1c/2dQNbv/jZfWyN8LZc5RYUWiurXQyKtUqpJFcJIgZIB8ISDAr2uSYcqwZ8M7KT3ra3t7Etr
ix2h1aOhtxOsQdoGsJYDbQlkCsHAtZUFWtvboN//IUcC6mCpKtCQmmSzAkOZif50hKkq0pP3x7Ky
PJzAG+k/DeSoeLFez1yVtV0vJ3kUZFrz0STNqQZ83oqT3L1vZ2WF8OQH/hLDwbt/CeLSBQJmn66O
giQxd9oMrUFVPNWT5ORNByrDrfbalT1+ZW55jnQ60mFGK2vRlgc5kh5DNf00i+Q3AXtEnQ8eKM03
NvrqCJEfBE5YB/JuKZlF+ZtfzqMoSFFRkd2kV23N2KXdEZiyjQ24ctcAqAYebzSX8qflMl0rD2nb
TQpaF/tDDSbIKLIKyMAY1rSnj91T4aih3YZWB+U4K0IfW2ihzQKaor9GyIaUX+FW+/YybofXuvoc
vo8vIqgpatR0aE10Us5+/TKcROn4C0JvinqGbMH9ffTDd7nwXkiGobMDLdMgnV1WVGgYq4OYZHEw
0v3QHSU9SI/x4KHLlIpWEu6QJUxmq+8zJ4shhqUch+RREj9zcy93x9EVgccSDnrh6qrgTMUpDfUN
97q+OP/9wuVGKIhezUqcghMfjCCy1X20aMxqLdDBUGQz1H15YDE4O5u97GTPTDvXb0BFT7+6F6Gw
GXob461wcO0wXEzZErqCTGeSjC2mTDXOXfglCSDBNXckBFNBZwZq6ZVg9SHI8IqN0wCmVjnE0c3v
xjgbQ2RlELW8v4ar3wN8CRBCYOgGM8X1dmGFbOZdXMaB3uzQaclaL3MK9h+UYECldd/USkobWxOv
CEh54Fxix1zb6qUOlEwMY68Vj+S2nDvKa/MQAydmuuMDpHQdPX4E4lin/uyWnZVBbeNt4xtk2LjZ
sqrGCe85SkJe3Bc905rcLHvMf+fPGhqCRXKgEQQZ7FoeoMRO9yhH+zJ4RzOxtdVwt2F/zcdztRh+
TNEtuLQ/zHE01QWDWoWQg/fqPZ3dPIwBVniWQXSmKRZS2AmxVPkLsM9IcEQdPf/v/8ePWHjkuTLF
eMrnOOj1V7SAm8ZOoidjsiAMwZ4hAwbpY0cqE0dBRXQvI17U0Ly18Q1rCwH0N/iCEPiAmYT/+4Wf
aqKml/OsTQJheIWYUvKsNy5kF+TooJsPeXqK/goHUm1YXdvtgA2q0AdD9h5I32ujZpV2IH9FP1pS
+XEHQdFjIX/p5BiDkmlrktdsYZUNCQVnAHvFxSSbTV43JBWSoOwjV1X+RDpon90KWEnT9HrtCYih
pHWF8l9Xf9ennDoQRrA1aNA0fgYNp/vTvRImySIS4CCUQ10RzRfXA0dprK6TCG0zZudr2U4Sn8fQ
p1uEoCvXLiYV4SxON/hAl+/MiVBCMkZoMHQHgdgdcYCvj5+M+e/90azccZzXFsxEYK8GGH3htGQF
0LJOFbIg7StnApsQomal3yfnhuwSGchehW6EZivzR9DwBJIQEGAhhbzIHNYFXEoHlftAAaq0/UBH
UDEfaPHr/rj43bxwTmCKAMAN8SUWy1w4p7hSimjoaR6g59lV5skqo9/3LayMg3fVczo0rBSSoNf7
YJR7XRpb9MRIE477vE+SzBrr563k4cpAOIsLPBw6TxUYuzbTFGFWsRIDaYb8XRc7w5OaZgt0epP7
wum6ssK/4sKF9I3SxHMFvQ7RTvVXdf7Xzs8UncfRm9Tiwt9vN0/xY7JYoCuLi403gK8zVjqOYjEf
h+FATmGS2TT/zKQzKz/J7ANpZrUbSbGV3Y67SsFuR9oabDBLT1km5lCgzY0jD/sOWLP0hU1fDcoz
6G6t4uetsO5mj3CdNhT70ZsMNiI0VV5P66DLWV1qZREkjIJ1LUMbbeQDaJzYWSpvnKsbj7GwtfBL
itHkk8T1TqRWd+hgglLBy9vBT8LJ6cU/9zf/za6EMVy9/IWFty9c8/XAykJnrZ4A0TFAlzEafg9N
+/e+hZulQrUcVWoIHnG4LtiTri3EmpDKTSiht9qNcjTSAb5mulCBlL7UtyTx7hu7SWOasMaV2dA3
xpG4S4pWtU1TuYz6JijMs6r5w6cgI5tJ8+c6PJgtEDRgYt8weXOpLUzyvXNx5KheqWlHxiYg5VkS
nDkHEuUDwOTco3+ATlaGxxJCdLkM4BTgEpYkpDZ00yRbHdz/45csFlMMlapNInxJ6aKnHLQUVeaJ
YPh51BEmo5CovIEVsHR0iEFmr53wkn3PW5fCrQPCbADbBOggcG1IdiyWuxtTYEOgGR5I0QtEfjM0
KOnSYQaV/bij4/PsblVLV44LbxRENyM8DVCnC78qigOhEPVog6r/pOgpc7ThNa8sQ9ndn92VZQZt
Js9LQUMRqeOlnbjPDanMQYJMX2ayAzdTc8Z2AuPJtPWG5N7ryqVypSPeoSmCoYl3JF7vqLlmphqO
WhdAjTLOPcHLa7c4JUd9+qefix248v3ZPKbdXp13YGQbRycXHOXB+Jd9NunGplpxEJB9x6A5AIsL
JV9/i9RW2iBUrA8aDXzfIVio7bxStqz8ZASWQ0Y1gF/wyMYDRX9tphlzEoIAFWbmxpJ2ggw2kH3i
m4PV5i4F5dIuHixdt6LZVUZwnTgETUkATQ6/jPEjRn+ocuzBrxV/3V/0W6Yo7rFAzcrpv/Fz6b0Q
l9Bez+UJbA2W9hIKLvOHxiV/Ukf/H86+tDlSHFv7D10i2MTyFchMp3eXjV2uL4RdZbMvQghJ/Pr3
oe57p52YSKKnJ2JmYqa7TkpoOTrnWS4qQI3TAzhBqgsFvYaNiWh3hnVXQcVBv3CbSJRXJT3yA6ze
OvYHToDaDgJbRbtLpj+lOYXnf+vK1oMjJA5aVHewdCDGfDqHE3AepsETCBrRP8YA/Hkw2NcltyES
81oW3VzhrtKt7ff9ZjwNujhzassfoA3ty3iQt4qkkVOB1Olf1ACAnx/enEecrhAEmvVucJlgnSwV
eIxqMNvErFRsmOHYv4A6FLQQuz8f5Ptqn4klCARJCTyIl5hTlEU6t2edivNplzB3Vxn+xn76foyc
Rlh8pJ4lrZNBIzZmAPlIAh0qqwe6+ZAabkSgQOaoLZDM2heyoJaO01EH1Hjp0GJrOKidWpMxTCED
QR6K6Rek43No/J6fu9U4aKrg4EfZ/luRu0imqai9VMUdsvQ5KfMgkw53mCgZPs9HWvtKKBSAewKt
W5SfFxk7GVqlzWCPOBE48P16X7Zb2kVrq+2fEN/AF0xg1qq6VuCCvybm1aCD0/Pz/ChW5+s/owCk
7XS7uoKyjtuFit1yhAof5J5BzChf0m7robs1lvm6+ZKgjJykPvajirkN8426wbJuYGpIyy0Nn61A
i3urS6xuVD4CYWbhqEYACnZMEYzImc9P3Vog20O6CjAg8K7OPLVfRsQ9027B4FVwAuCRUaFknt5C
me+/CYL+4Cyjgqbp/CO+BIHgp5MWEkuAlajGwPswfe6MrWrs2lJG6v2fIIuRKBOt8r/rjMs08qDU
5ZUbjJX1ufonwuLAcUWB1e1hGMO8Lf0PElfp/t/PFF61uLz/V0ZjsZKNUVIOm1V8DgDQWUP2CfWO
1N/qBX3DxUD6Ex0FpAno2oPJtbzgMt9qHDKMU2wFfXZw3vLyiv3S7+kILvaB2hf+fft+fmRrpzX6
gvoMtcWR9pdL/WUN6EZfDFbLphgWIIFqdjaqKgX/gXzjV1lspH3fH0oGKBioi+FMwzW3FL1oFG0o
E+YUeyDn8uqRG13UwWntp1Y8+FZ3WdOtTus3NNs8oUic4RYEztp31HjKfdn4NJnikYfKCZpxhz6F
a8Mr/tMI/fo+vzcAsK9/JubF+XmdF93yMv8aeHEktW4CkG+DwGb6ILQ0IB9de6jkg/pxPs7qnH4Z
4OJE6quR6mY3x/Hv80vDhHD/q96+ZtahvwQT+3yw1QTs66gWubIwm7LwRm+Kp3LvV3sq9UCWbVRb
LzlY1Po159A6JcfzUVeHCOIKJBIAjkYN//SYalnLbV/5U9yAsHWnaCCwRJsA/l3+82BuVYu/n1cw
joTePRJNLB7oM5xGo5w3nIOOH+uTGWukC4m1tQ++r405BJTAwWXAdl86ISTEcJNSL0RsgZQO96k9
jLuu8gGaOOW0b0dzd37+tsItzsfBl6z1TYRz6sPADgna2HUPueujVm4dYOuT95+RLd/GU2kzpxwQ
qpsNcu6o+29bvNg0X2Zu2Y9XyiP1qOHPz9C0TmCU1MUGmAAJTEvoxq2ycnScxlpcXB7Xhdu3lcDt
yIKh1pHxRX4a1VBIr0C6caGeUx0y464n91VzVXdbSJTVzwZYrIXEaXYonk/uLydzw7Oa1hbGShRo
c2HnvdZ5B4fNAxS3zi+Q1a/2T6S/rp9fIplVZkrbrgVULM1bXuqxZlhbj5vvowH+Ft6h8N5DDwyp
zeloJmqyEepxSNH0CraS0GaDJH6oJ1A7Bxa30d0qOj+olbPKQ6UMtT+A8KDLtkyhkrJtG40TBX3v
SyV2nesAa3PLYJbmgozmDr8BSw4auBiejzsP5PTgR1jYhwLJAbSXsUTCOAMENTqSTZB5fGyuKI3h
2lKKbOOTrU0nTinUam340OBiO51Ok8Kyq7aaCWYqaTj4d4mldm1xpVmw2bS9w/khfT+AQXk2gdCE
WA0kgL51XhLW97zCAZxWF85zBwOOHHoxwvxkaFf2dAoSKKWcD7lS5jyNuVgv0HL0x7TGTWNcS3TP
OrgWh7kGDl5vwTE+cl6o+7ARci7cLb4cKFfgCcygrFmU63RODQE7JKsyxth9IUDLBQxG5LB49W/G
OKmP2Bbn4618wi/h3CX63a4mMlQM4WYF9L1qItr/pHfDlu/Fysc7CbNIXXlfazQFYDi2L4sIzQQA
UI0a8kH3aXZItqB6a5sOEk6QqoQEKfpZfw/VL0eJPw5O4bWDiIFEqu5tUt54Avz1LFFkx2mvHUVR
G4ENFqUoeHKwEqiLn59W5/tzAM3emd0NJNpKG6rOHaMbEx8D1g9d/8rfNeMdrnVdfqVD/IhGcK/L
jWMmX3VMBvTOuxvaPHTgkjUH6d9UyXOt7gaIohPwzj5Kf4B05aUnQwnl6eSHjX8a8lfQkNHx2ciD
+oX2tSP32RTVEIOAZZp3qJoD7wLxOF1a6EoOfwow1y4bPaTDS1b9dsjvRvxwOPyEj4SxsE4gk7CT
7jG/pBAKdrMhBBZ404/oO6eOzNMCfwwPwqywdpmX45cvM0qORKZHXmN3V9MjM0Jtz+27Ep69NfSs
L7kEyXFneSDr3jdNZL7IrSrN95fG6Q9Y3GfIeGDI0eQiLkWEhmr9qbJPvDTq8cCdjYfGytYC3AQq
QbOynvNNsKx2OgeY60rGzeTgowDEzHddg6yR1uga/zy/4L7fnvD+dtFegiAmGkBLYB3SO69qBZWx
O8DZeMQlHdiOTDb8pP7yWxenk2XM+ok6NFhmNsvp9yN+m5mJhzqtW7UBqNz7Kol8mUWAFHVj0Lvx
ZMEXUIPU8k7UUQ4ZSSXCSrihrR6d/pKBbc167aLLUMDdn5+BtbWFXhS8IuZ7FsTNeUt+WVuFlxqq
nFwZF+j+yH1fX9ukCx5o9mECBYEcGoBrVMpYlABzTw/ppuU1/vzl3CBZh+wjCg0OCqin8VU7y8Yr
HS8EyA0TJIPyuZmepvpC+UfX2/gSf8si36NB0QD3O7oXS3aqm2nUE64xxQO9AZ6RQDoRhfnAh1SF
ssBA3UEg1S8vYNNoPmX0NttI51f2ESTNkBPONr9AuS/2kdsL16ZS4sVXXJjGZeoEpnft2mPQmmHW
buQZK1kwdG2/RFtcilVZOmU3KNQH3D29yYzASz+Nq/QqQw5VJdcpuZvGCyh2KH1jmCt5FMr8YMOj
1IWu6hIW4VP4Mnk9ko7Buh7fbf+zl0/+lobi2lzOrlA4FXHrAzV6unDcZoRqb2uquOoegJr0aeSX
gQl7qtDEFXV+l6ycE6jk4V8g6qFCvkTj2Alrp9HEOaHaD1bcMu/Hf/Pn43SHSi5QA0sgMa5dqtdy
kHHu6uyqTIl3S7zq8XyQta/y9wr5/0EWadkg/MEyuh5BEvNV00b3fmjbT5aaYo/WRbNBiF65ytHq
NvEKxzIHNGGR5TqN5Y2UjzIeHXIh9Gfdf9fhtXZ+SKvf5UuQxeGRKtTaOWUyzorskXroYFsbJ8bq
pH2JsJg0fdAkIA/4Mmn7MSSRK18MCCdm9Vbm8/0UnGtrM0IKUwacwOlilqys7NGSMu66NPSG99Ta
j90jw3V7fsLWjvuTQIuUsp5KQNlNJWPPYLu6QcMSuvYBLIrboEHvMkPdqcyRZhbmp1W4EBpODuOI
V15C7D2Fg1Zq2s++rDdmeW0vfx3+YrFYBHVMX8dimYhfPUE2s9xnVW8e9SGF6XtGywc12u+95ln/
uijhYTrwykRHDQi4pWtvDT5KQiBNGLNueBBmvqP0QU3PBALs0EbbOpBXcpu/KFKU6yGHiu2x+MqN
hryH4mGUMIBn88jpA4iyNmgjQ0ll+mMPUWNcVi/wYhsB1JCfTh1OFlB/W6CQ+SMvbkEgseYyLmq6
qJctriFYLPlgNmV6TD/r9Gdi2FFl7drxprDeXHtfSLCsQLua/J/nF9//TuciMOpyaGBC9n2+m+b9
/CXZ4CWzh7LDxeAnYrpRFJf/Lh2rX62ayL3JaP2SQDnrHfLNqBMClAzf6CGfjCvJzfR3ZZQVkm9U
W+DjOwkSirru80NdtM596aBFeTGT1NJoarXm1krUrMCZ4duHMFQg2Rv0QgYo66s2vWdjSfx7K3cG
53XAJ7mljpQW7GB94w2KQ8Ob49XtL7B/+j/cSv2bNEuTuBE+hzmB78NYRa8teJFCEpl9uk7KsGVl
aTRRYyYwGia11s+YUd0DjkjT0GfMRwlwiYFzGfAvmjtQVvOazwxw1yJKrb5j8N5LIQxTFbbC8jOs
P9SpTUB1NAVwpFOaDNZCHoSm3MRjT6Sv3SEqdDuHWmc2+IfEMKdiNws93hlo3x7lyP2b0skmK+hg
JqWHhdmSa+X2GpyRBAd0vVD4z6BWrGCBnTUu7PFQsfrTcE+fgrYabaA4ehePHx9kFgsYX7/KMZbO
U6HeSRfJksY84L5Zod3xlCvY6LL6oycSjQg6tOxXbgMlTIQ+flYWECMwdvFz6M6ZrEfxl8x1B5pn
LQSdNF5i9vB20aD1zZybvHCbN2LgHoxKb9TvnExLrEBz8qEGNYEN9R5vBqePfLdXaaBbPPMCyDBB
mAgIEXQJnB4NXriLmr2CDc7gDFcKV7oWZgzyNDshRnWb8DLo8KrWAZ7XtEczqdGnmeruT+ZQMkRQ
bMjv7LZI7w1vqm9KYVPYshBvn0mSwFTeepGTl1wilZ5VmEaHG0FL0Q5BezTNPzvvZqrIwCNfFB5U
JwlIOjA4bAPAvuDINPqFi0n1kzzQ29w6NqaRIrWus+5VVLoJ8aqWtm/4r5YISUUVGh5t4aHYVhaG
2Lld7rzmNR/xGObeRMOMkMwNe6D4oTZC5r8d1M4CWaVvgzGR5RBfET0f3EBOrjYGTqtBp1gOBSrv
vgIUE2YUYw+zB9FfDqUGWFbdQkMY7hsCf4cj9PcRVds+yKWmXwje/gJzGfCRwpNgC6qpijxBVBmK
NrvX6sw+eIaoPq0Ub4SWN54VGr0n8x16V4m21ywn+THmemMEIs3AYYJav/Xk1Pht3QiN7UFxdt2m
vvE4dTYUc7zWbX4Tq3ZoVBQEBItC5b4bMlLhdVtMkD0O3AIECaBZ+hqKLnqWQ3OHwasu7RN8BnLb
KAZnn5pSru9dpad2oDUd36FchndUKawq7BizgZgUWf4OawwYGsvMKQBfSrh9TLuy5EHLYKUHN8y+
i5LeMsqwpW4lgplbY++qfoqk5lI74Kq3tMAcTApwW6FNFxissu+ZV9fx2KU61LL0wrZC4JwfjZx3
h7YwqInNSPpjk3paHaZ9PUtxKgAsKiXwCXT3AtyH1g5YoaqPNHftl6LOjF3nkEaBjyuTMXRE2kH6
TldyCDpmZQ3UcJmlAgkJJzfiWg9gktEYMGazR5Uc9DRJ5GWXEeGHDk+8DwqQ4nMNK+DPwuhzPWio
1qJpgiaAHcD2m6Y74NqyYqc7DNTgEYcetHjtSSUhNXrruYfksIqIrFo7nOWYjmhAChKVuVF85EWf
lhFeff1d3Wh+gk82SogrsFp95KOm/4QCuvezy7XsupMjbrzCRSU7AA8s5UCdNOlvvZXgWhnor+BD
dZm6hVHHJEIt0dPPonMEizrHl6+56nBHtoVCow71+Eq/TlPuAvrajAr3muaMH77k4rNM9fQeHr/j
PXYfdPvSsgWNo3AazwlNU9iwxWK8+NGbEspYKhGdEeZ944pAm8a8CAavIBTPNAXtuV4xBrVUA8is
UOopfyC5SMVeUjoaV06SOZDyHAc7kI0EzKkrZdoEljYU97Y+uiSEwY43V/Gc9gKcax8q9ib8438I
n6BAVTpue4DAN3Uim1pKwcEOvMWwEFx14KS1sJnwxyztdzmzOTt2omxViD6eB3KykySPDVqpDBdH
ZmU7y2E4j6de4rQZrGEYoL7U+E+GFEwPxEDxbmIG4eB7ofbQgBfRRDLzBG4wpk3XfYLWtYkDgePa
IeRNTvOfzKqSa+GAT5/tzM5vX5VjtLhQO0TK+077rRKTdyH3m/oq1+FPp7OOxppegZ2kyoaYh85V
ZugpTYtg+I1bvJFCGEE62BQng+AofnQll4+2gd0EoCQQ4wFUsOt976Xuj2wSWY93rGZ+pJ6ek6hV
ev7QSBR3IhRzPBUUo5a/DcKbbjPY4OY9Ok5XLcrDELpmOrSkheNlMtRlJn4nxIN1HkTW3TGwGboL
R1srkQizMoWCfEIkgzKQlxjuNaDJwj+gDgdcUsYm59BPfmaE3IY6cy/KvAlzLuw7EOknHel7OeqB
0UJ3/qLUmvwa773M2MN1mvODo/mieWyR+EAkCod/C5SeKy8bl+KWhHlcpQEE63TYw5aALHsyqOq1
c8p8iAbeimhqGIXe/FS02U4k3INXjpzyu5z3xYfRQZQlbOoCWrKTbox/SlqW937WDrAZrLTiGSwm
GHcMeQvVt4nbSFsw5/D8gQWxGQ+ul/ypWWewSCub5kJkBYOjoazqK9xX+S/pQuwF9+D4komBmJea
kRAzIFqfXKXAO5lBbksNNEnHyhy4GJL0qaZT4UeT0+gYhytyuHSYOW5VvOhhhjca1g/AS3wNaUiF
te1awnqzkSHeeYOyn3XNbp99HIVAVWYVILM9tCqvp2qS4jIj8Bo8CmvEkY4nlTvs9J6az0blGNoF
5ax1UGSrOx6m3PPj2pzsZ4/QprpsWjreABXcvoLRR6o9QDxegxNVDSJyJGD6RiKglTElNQQnlZa9
QFU5H3djUkF7PJmKxg4Fz+1rJ8ONELhiso7oN/d5VPPcejQmexyw0VT6S6nU5KHMtLTD+u6SK1Mz
ALHGsZb9aCEaAb39IQFao+aVBIcPkml14IM/AtioqqrLtCZOCwqmZqCYATmKZ62pQc3U3MyINX+g
wHEnnflhFihZ3GGDAvtaTcXIApV01W9mDC0IB1BCpbYyHmp/cB+bPC8OmmP27x7+vQnIZPe3yDbJ
u0eRtgTMaNoP25+cH8Bow2NGuibMltJcJu8jJGUpfJe8JIV1RAswhqEN2Rs8aWBvCJHlAnIR3UBz
3NgpcHVaLTyY0xhtepMkGSasabQdQKrTCx/qcc5IU5ujjFi2v+vC7rcqNX8xr9+eGDPK1J+fWOji
nT4xKprD4msAqALVLaw7eN5fQvG4eqyux4vpp0YP7Nk7OpFxVcN78obdFPZByshFPyE9eAxpUOB1
u+dsX5OgeOAX519AK+9c4FlmWXlo48GwYlHIT1uJZmk+6nFCnT4UI0V51SgdaGlmSB9kAlnAiYOJ
KzW6USn5zuUEWAEuGWgBzlZXmJrTefEnWjbCEDpKJYH5MHk/JDODN/XuXvblwTf2OWTgP+VBdCFq
0cNt/pTlG8/OlYoQKhwAqM/9JSR9i8HbJu3LEol9jK2Hk2xE1mZSYNa6ZNzC+v0t3C9XAWSuZz45
Gia6Pv+WLw/NytWYNA1MNJir7Uv1Cj2058J/yO5oQIEwvGrbYM4Rit3g7TKIzG2g8+bJXIb3HBS9
ZsM1jHVRznEo9TyR2CrWWuPYsiuj1vfnV9JWhMUy13GJ15WHDnlXyVsPqQTXUFM4H2Ol9gVA2z+j
WFRlWIe5Fb2rgIOCzQZOWf3odXTPEvr0XwRCrdgBsQAgoWX1i/QZsScYn8VGNrch/OGznfa2fTwf
ZW39gZWFAi64ejOa7XRN0NKti77QAGntHjJyozlXSHXOh1ibsa8hlssOzuMUEFaF/iVeu65Co1AF
PQf63tqItNatJZDnnV+7kMR2ljUcUedpbU/AKpjqhiKByboH3YtSQGcFXqSEveUc5smbiporJSyE
RX8fTwNgoP7WF79sLHsaS8jCtVOcDzlQC/7VWMRYFzBURI6Fpz0cDH+N3hMt3wEaQXki/5SQdveT
j7ymsGH4/NfzDSAF/MLQF53t5xeftPGNRAN1UY8bVGz2luY9Ey/fI+EoUB9R9b/fcwCpQ/cFJaFZ
lnJRvrP6uaQ9Am+p8BaImiFPkYX7r+eH9F10CHsO7hGg8cxUAjxZTpepNXCv0DMgLSsNeGiI5PDu
1uCohg1ox5EnMgHRNAS+5wy7Ku1D6vcoXHmRs41oXVnNIPmYOL/AmPquFgF/lLQsUQSJ61vnOaWh
seeXbn/V7ovpmATZbRFoIvSvkQqhFHN+Fv5eR4sTdIbSzlK6FrbqEtvqVlXlwDFEj8f0TZqPbfWS
40WFjr49vdU5pADEfcbKy6y0H4d8PBZacqAzm+snJyDlDKGXX9Akqoc3mrURST/JNAX6FsxsPsaX
PxI3Gu4yw3PBa14sCJXif2INGmySXfIfSFVr90XX9tJ6yFmEjb9l5rWCMQbbGJNCiD4nOMv+YdN6
4zgaDgrIMlBuEcrU3yV5slPlra5Btye7QV/9Un+qzZ0JONHGN5nP++VwUbsFBGEub/hLutGkmkl6
yL1jScmcx8GqAoZCLVDhkXzn5RR4s1AYfJnG32l66LpbzbjTLGTWUeochH3o8x0ek7b0w3SztL76
23y4X89UWKhELG5cNLZGM3U7PU5d+3fB853JjniZ7bTqE/ItjtjDKp7ne5Cpg+ZfK7DiQIRVFfo2
c78ThY7FOnDbRhYoc+qxkFog+U8U97gOJ7CgrADOwPsVJSPYJe9bvGW17rkq7s9/mbV0B+4eYMqi
kQFw6nJd8GqqPThzIa8sHrnzs+senAN/9tIwy8CrtB8tCSliNhc8DywD9xKPyTsLBZPzP2M+mZbr
Y+5futBCmm/xxTRgljonrxwd1syBpd/T596P8iPLIhvSKGoDJ7J2OMHxfFZrmCkQf4VkvlxEilIU
7MbUiH12kM5zAWIejstxq2WxOqR/oiyG5HpsskWFKLPxZg7TQwvFvi2++NpdDgmBf6IsrrFypMy0
NQ3rB4J7rv86jM91cZVlDx65gbrcCADGllasuXZ2zULds6oqpnAp/cB1WzmE4kGJL+VBHFIPRnZH
rGta7brpPtV3srvwGi+q+r1Of0JyPBqdJrKTB5gmlcO4a7x7v9pCmpK1bfzlVy2b+kNJUWTRWzNG
FdlR8NM0swd4+ilzn+oO6u3aaDboHUBS7s0Qff2oQTrBDtIxbVAmRiorA9sfcRTaKaSy9k4qIOYL
d4sK7my5lLuGl/41rCwYjszCQIKSDBxpc99b42+miAkVIYBkAp5Obb6rhVb+kXXFf2VoIIpA9hPO
PWeAj17AqMtCuyvSD+iXFQM83lRZwERPGM3BIKMYwg4pLYo7mt9bYdPV5E4fcS/taquyn1uj8exI
gacGHzaSD+2hU1O2H1H3+1VwzGrV6+mrk6tJ7f8HdlyGXk451mBhO3vUVOoW1V6bjBvbdyW1A5n2
PytiKVug2DB1qsNaBw2zsK7dbDf6BwvAu5ptZOIrz2AAKcDYhQs1gIbLtA2yg6zuUK6KoTmiPzjN
Tm/iFllMoNRGY3kl5wf+GsGAbNRBwV4kU5XkDWHAjMZedUiqd+Jc6e3GQbQ6bX+lK6EigHxpcfPo
01Cm5kjmENGA2yW7h0/cOL6je/ZfHK9fAi2efEM7CajyIVAL86AqwDu+SK9hR6ffE3nMt5gbq7kG
oAAA1qBzaANgg6PxywGbgHrARrM3Y9bvqyFsK7RE7jV22V3n7Y9Jl2E1wGvwgm2phKwtjq9xF28o
NO7SbMDpHueo2Qd7Z0DnsXht4R9gOBsJ/drq+BpqvmO+DNHhOXGVjyGWgGAVzYVFflYf5z/a5jQu
qh6dkCOYx4gBF9CjlqJ3PT0n4B32bxNGBmqgtB/5I4SHA5k7G/ts9WL5OsB5rr8MsMWDVzQcwac7
HcK1Pvz2jN8WgIV+G7Z3/WW3+T5cn1Kch4Cx4Gm2lMuymU1rs2JmXGfhNKfCkedGqX3Rd3fyqdqT
5iiHdOfBXExc4jDbxLfMq3KZg0BJVoceClIDABxOR2wytDjB0MO7YQj74bHpQhXJkOys9tIoDrpz
zeyjtCP/3s83aj5r2Q92Jyo+wPU7wKWdRpaqr8pUGEaMmqMox4vEbyNpsp0Yy6hHnTMf7kEuCM8v
r9WgEIGDZyR0ooBkOQ2q2Uyhm5UYcQ5XzfZgv9H0pfSOfXpH8DLYwmquwScdVIT+L9ySI0RlXwKN
M4dTv4T2oblHkf5x2BFF9ENfhCbcuPVdD3XzV3Rd0M85P9i1RyHmFfkloLrzA2QxWpkz/F8qN2N1
KKfQhLKBH9Dpp9XsDJTUWYmEc9ffNOUFvGXo7tGuYFsHSdPughyhfSLTT1ixAtfyev5nreEs5xIj
UG54EqO8tNhlXNUjauoGqn3M3gvIxNkaegQsFvxC9jdFeiO1KOs9OPyKfUvvjH7Lo2Nl0Z/8gMW8
MCBGDHQAwQdHQjHRHPy+rRBbg1xmZk2vTD6VloKFK6oeIzpgwKvAS0bikDa0qyFJr0YK4FAyBEzI
ve3XR8o2Ksir44RWGaDhaOuggn662sGmYZJLXcXKGn9JiE9qRbHxMVeeFR4e2NBXnHfxN+aR106t
GHsMc6jzOvQpv2e1dzEVyBJ1rm3cP1vBFneDGnrgG3yUiTmEqJxbl7+J5mflbORAa7MGHTkbLLFZ
Ttyac+4vl0AhdaIg44jqqnNZpj9MZ4s2tbo28PCDViSKNeC8LSLYNrOsJJtUjN74U1tetA9eJPpb
23qsDSNCQY4DpKPCTa+hFRyb5zpA1uPNjVLL8sE5pXjdwPIQVf7uviEDsAmhqPZVeSTReJ3d+OQ2
2arw/nXKXFww0ODFGoEEDtTlrEXOICSML3ytNmLe9vVVBlJK71de6E6Ts2PoZFwSk6OlOsn2TtfQ
3vUT5V6VjdM+5+iEHgmy/kOhT+7t2EKKzJ06cbAm271j+CvIeeofz59OK+kpkPWzfca8b0BuO/36
FGLtmWiRa7NpNxnvlvGktD1QCURtXEVbgRbpqVfUVpYgrY9HN/5lAwOQjw8dhgQgxfkRrVVIYZIM
M+H5+WCjHnU6pLof/bSqeyPuoL1ZuTfE+rCLMuB5Htra519uohbaI8WLNWDdpZHuSnt6Ov8jVvIc
f7Z7gxsfmCrAuJ/+BmI2xJPIBeLit9HeuEYfOd5muW/ljf41yN83/Jed65TQ5bY7U4/Rpnwl/StN
fw/iugIgCe0rq4jG7Pf5Ua1N7Xy0AheK+j4aZ4udnDuZDfG6RI+9Jgcy4tE3rtt6V5cQ5Qio5FGv
wWz+A3RMpYUVi7cUDVaqEviwAACgwjifJ3/rA19GDOlfvMDbwYyb/sFRaQRE3GDf+HtPXPRj4EH8
sHP3fgRAS529kR9AFhAS2dfjs1+Cg7eR0a2kz/g1pjmLYRNj7oSdfmQgVUaLEnDJqyrEK2hkHQwg
7uULZRfAMbo7m22A5ldO0tOIi2UlesMSFUfERhsCB4iqPAuB6AnJdNX0j7ajhTqwoEVE1bGdbobx
YeP7f1/WJ/GXj1lgw+RY28pEVyloX+Q9I09JCXzijzJ5m95K584VofunhcXHuMUxW//2ICDhuJrB
0UsmEjdhZ0qoh4pUOcDTdNBHgANdXqEz7QrHfiwTU3/kDMaKntIhvcotawxEkxGodzulZQUDw2S1
nZhCBt2BaZ/yMbua6rLrQDsV8h1wI/XW6vX0p3VT+q9F2pEVo3ryn5+/OJUmlVewT0dBrYenvc6c
C2v60ZbZFWBEYeFVu/NfauVDoe1no2o4F56tpVitYQyd14JHEOfkxaZHr3iq+f58iHmtnd504OtD
sGvWm0INxV+cBbzyhNWo0YjrESbQrAoVZUctg7hY92xVkajqsIXD8Pmg35OV2akP1RrwldHYXBJ5
XZ8DZQ1bOKhU9AXoCNWbHDNt6waZv8VyaJD/Q89wtm/Vlxl7I+w6TfLMjB2GPlF1yYBxtW94ZqJi
n+zhmlIEDOBOj+/z+mdfHXj9UINURIrf9OL8eOeUdflLkEmgaD7Dv72l/hWhVV2lZmfFBiBnWnfQ
RQDprabbAV2bbNHP1g40rNB/oi0S6MFzPV661EILPCrf7LC6I/KahPoTjs9qS6JoPRqALlilc4t6
2RZpBiRtni9R+pBXcoQWVvAnJfvOj1DcFtnbxDb6cWt7wv8Sb15bXy4P4RdyoHI0Y/BT9CZkHOzU
jRArL+BZInrWMcYxRdzl+tQgyDuUhWXGmfk8aPbRMqZoMArof8fUCjztWOveL6P5ZMm+MuHudKEl
F4JtrN+VRQMVMwAzAOWZ5ZkWOZ1kEwESr7Hisj60fpjn99Zl0gbifZtDOG/yxfrE10OTE87DZHav
O51T4hm0KxtugUZfBOJytHamd1O85w9AOAX2/dj/0KdrBt3O89vi76NkGXe+d1F5xF9QhzuNO3gl
V9nQ4alf7zpwAfww4XlU6RUamyWcZLwIfX/8qOsZeCq6NsisB8MFdjMTuxEyfNVVNl1WoFWy9gK0
j6m7hhSumz0KI7T70PllZbhDI338U+GtUB3O//qV42VmPUItw3TQC1veZK6Eky7ACChhVoEDdNee
gLvR21s35toyAG0JIBAXhxi6sqdzNBIKmTlvsuKB/Ch8aKcd0p3Efm52eRmfH9HK1gJ2y8dtAPNC
VGAWofJkaCZeOlase+EIXwPxWIjX8yHWJg1Clsj9ZrdWMIJPR9Ojw5GbzLTiStGw9EFK49dFfZlt
JXVrK9rCn2+hXADI0TLFFfno0Qbs3Lh4gv1HEpJHHzBrsw20Y3YFWkK6T7P9+aG5a9P3NaZ1OjZG
7Cw1cs+KW9JCwscsAT89ePYAWCuh9NaHQ248AMn9BOaQ9aEVs5pAy5NyCmwtc29kOqGL1KJOX+9y
h08G6v9UwXSgRO0++H+kfdly5Liu7Q+1IjQPr6SknNNTpsv2i8JVLmueZ339XfK5uyuT1k7G7n7o
7oqo6FwCCQIgCCzoRSz+rIp5OAsonlBqX5ZCjUHHPmq00RKh+6DaNPEgRkB0HPwCzZ6UuF2rVW5Z
IKYMA/MlK7QJoVQ1ta/IULebomrxqqamOR5vJeUTmTgMeJRr/YS2sORezquupCXom0paDGOdUfQw
oVp9lHW7RgLCR51rML5GuVGhqz1OsjVifbyZDX0hHDWvO/ajZG0qNYneDfQfWUk/7YJC9z9k8Mr6
VMrV8hBrzXSXRtHgkbEKBxldRR3IZJVO1uhcOvw5TmWVIYnsUamuMZc+roUCPXXqfVZF6OpGlQTm
pGVB9S52ITIDrWk0oo2X5PhnihUFBRDq9ngPaAsBE/IBaG9DdgCFK6yt9HM5LSYtVM/WiwwObqJU
Kznf592q7u55gfpCnHSFxQRnmhp6oz6k6lnt7E54mPKH+FnFu1NFRAxlp4ayMu360IL2lJftWdRl
0EHgyRjW4FutAR5908ofMhVe9sUaD22HxAbnSW3h0QRGBoSw4Ayb68wMxusY2hChnmlSz2a09lYB
RsC95Gh6KjE9ejAKMikPeYsq83zf81hQlqwQ2tbnKi8Q5oCI4vqkJkabKmUnq+dI/1mO72N+SoX3
kUfrtWS5wUf4f8OcwLrPoBSBXIryaKhn8U24S/qV3m5y2UZCVb+/bXmWgTCUHLk/CcaVMTyGXEoY
Cxho58Y2dVf5KXrrLHO6eF3wSvGWrq4aMuBfY1pRYGwyGlk3aCTMReyZ8FQklqskL2bwqKD6Zcgc
lGJFQ0HNcgVdFUBxwYuIlmJNoBsguJtfsGHXr/cNHXmDJIS6ek5BlIaxbCuUxmWBYcdRh+dD0x4i
u+FlSxZOwvzei6ZtnAOUNDOYueoncTMUWFxtKlbT3KeXCWFERw+dvLf38XtyDdwYF1BMJiLGPMhI
r1PtLH+iQKPvV62NwpBB4AQu36wK6ElQQISSEHFOw3ydy4sIOp7Esk80vz9nZuLbQQuJ2j5ondvC
fGURroK7GQacDegemwlR2GhCC7UoQ+1Jf/b1o1fthKdmo6SbMHDRzNk174b8kY4UU7/3kZvnbhy4
P633RHXA0pNYr3KNAkg7fQQb0KE8j+0mDn/gLTyRabIPVpVH6g7Z5tqGX0Jz8Sm/Q/9Yt7dQPfED
bVeBDfKLKrkbipVW0hqTSOp18aSX95UE7n+8FgokWmfvIJN4qC0XA1jmx8sCL3nbsN3G0T6V7F62
UxrjhoHmbZBDmk6P2Ui53JD4OKAxEzOptJSk4HgJnEb4UbjI1+mqExzUn1HNfe/8Fs1cLyXLTIFG
UtzpTKM7a3iifwaJkdKgrH0vof4OH2M8aIJTBw6Pr+KbWZlRZ/oyA2llNM4y9jkd9bJuxLg/p03d
uq2XJGSU4sHJ+w36GOfBiGBxCcSElx77dgy+cGGeQZ+CDCU7mzXFhBLwfkBxoggtu/lhQq1OfMxC
ac6IoqlNQfXhsNI/Qnlf/BbvKtNGMwImzXCs6veHSOY7ZstwcU4iLZ/UoYH8auk2mCxoEVSHRYhp
7OZXrhED/azoMAh9qt+DmQkEZMY6/yX97kBmgBnjjvgh6UTNf3COFUC/nSqUIP5ncRhzhMQhetez
mWBRfs5cAXRJFTbCc0IVdQZ3qcGlDuLtxvz3F6tQB2GbGyFYFsFClazj9lGTaPDTL04WRYmSumlf
+nAfAzwjtW7Hwi7kMah+H5SLjcDUk9npoN0HhPfXn5DJad2mhQaiR30Xovsb70D3FgYZgWapeNW8
jAxrLSPJptTsFtz8NCLWoxT+GBR3NGEynCFDfziyhj1RopXSH3R1w6Vq/h7NzB+Jf+YKUW2ez3D9
kaMX9qqc6fhITK/fRgMURn/I1I3erPxhlYTbWHurrXtNebqtEN+z+QDFYz0cFHRixr8GVhDN1IIO
8pIAFiF8rNEZPw1oSijD+0h5G3QRFSHbCjNtQTwlhPg4661qOWeWNRXMuHC2qixPlEGxMMPl5D3g
Mk71O4VGDsc78jCYKKePBM0vwFB8ssPH3+l+u/Y5AGxkzwox+80LTQ9Uf0pwJclOPZVpuaqcbUAC
8r/G9CwKo8yoJFO0UAJKtNG3brXX0JS7MapHNSNPwZlXa/ktYGPhGLX0MdnT84uvSeQaQVKdVu5k
a+tqhzEQDaUJva2NrLVg4Rhr0Rel0E4iBpKbh93kYlpHC6N5G2JeoEsLyELMenKxTYmagRpCxzDy
ZqPa0ZajBDwBmByIJHWShc7veXJ7/A6zRj85AN+IM5nvZy8ffm1iNLcy63FM3pRdZOv2/hzf8bSZ
t/MaYxeKDGRspoJ10rdoOdQcnRwruv6AZSDlj9tbwsVirgWVP6lppUDLbEz2th72DtqFMJdG/YFC
dORoedmd+eZ0QwXYC0/btYIgZDA3L5NHrAPxT01Ctk8mb2zBtwsHu1eMSWiV2pdEYdY1Fzx+JKfF
e2on24JyrAJH6zTGKOTobvIUNNKfXlQqrdVfCVU2nC26DYEG0etj02WKlI061qyn6tYz6Zjad8jc
ULDCvIPs3TU+272wyhxe/vK/rCFS2ehik9C6MH/YxXm10DPSj2OSnQ49GpjodHRQyrWl3G6i/3Kw
/gAxhiEqUP8CPpvs1LnmKiWTK5B4VdvRMVlzzvDyWv5BYoxE7FeDLwhBdiqdyj6gvDskz7e3a9kX
/Y3AFnRgKU21bICA3iuCpp8fg7MtDuvbILPt/36M/oAwFkJCuq2PtDA71Vt0s+hPnFXiycAYBdS8
96KYY+Olp/wRdBJbZaW70eq2DMtRwR8ZmKjACzrYuSzOTi0VnyPbvDsnDmeZOLvN1khLpdZXogc5
YK+tx95dK5ybBg+AOf2iPoR4NQRAOmFIGgZw/IrOt1fp64Xx1lYzYUBm1SEqEqFPUr01iCTbkkak
o3CsbRG32Io4KDW3Hx/j3yFFe4WM2Iqj0N/i4/8zpX82al6ECzOQoJFDSRvQS0T7XetorokR9PR1
OmR0zS1jnM3yN2mRoTVNcJAh78xonpFmSRp2eXYadeL7tN+/UydZbz+fFTgl3iCJZed3gcaoILrT
W9T8ptlJ/l36tNpGiBotezccCrr+R57vAotxSLLWaUXQQjKwYNJhIxFjDcIGFJpTTiC3GGVdADE6
WRR1P2UCgIJN8ERL97Y+Lmr8xa8z6miWVu7h0Gan57cpII/pr6d/8Ptg8pxHUiBV//XAe6Fs8hgW
clTDn8rP/UrbYgTimoOwaNwuEBgJQORiIHGOONEebBs8tucoJYgLbosx/8g3Pb4AYc6MofZTFJcQ
ozz6JD5leG64DbDsMy8QGJ9p5oVQJvP1QF09V7ayM4NZitDmVlQuhmwXQIzLRBdBP+JJBnbaSR9/
5vS+t8V9RTnng7NgbC3dODZprqkQB30sZ1BsuByXtuht/kjxxQF9oVdFUVaFhEnhJ3OF2Gl1PgcO
Z8t5CIzpqgRrEgMf18PgBe+CsCTNSlxzok0ehsKYYnSrYT+wF+PDC5KuNCAft9Vq8XhfLBNjpYqm
sMA2jW2o6bRrnCfvkbPPPADGOiEfKppousM+33e0tx3B5gDwlog53oElNFIrY4mC07SOV/vcrVa3
12jRwF6sEXO2laL9/1emx9XD//7xIKBB2TLG/4qYK86ctbT0ml4A2SoCYSQycjq6BD0RHJCFLbgE
YV+3pLzMBnEGGWm3ma3TyNOiJeN0BcHEp0UFWk78Kz/VjuL+lMgm3gxOhLLE59tbsWDLwQqvYcLa
3Hb/7aWiks0egx70/PTilnQgypF6R16cysEwmeuXVeTS1BQzhndAry1VFTxhwG1Xv/+VLOxTARyf
oOmdNm+LvvIeGrinwJYqUp5u4yyo7+WasQ+BcWP0GBoIHBslu3lH1rd/fsGQX/08Y6JiFdUFeAbM
cfF25YTgfbHkGNpvRV4ISK8gGCM1jQUowAVAeG+t0z/fFS4G+DqiLT3T+CMgnOOyuP9gFNFQa4zu
IdYz1ZHSxtGE/deI5Qq0o8fY/eSY3eUDcwHCHJhRaywjEAFSOurqEO9K6p+lz/P4g+NAeMIwTmoo
JtSkzDgYff4urfUnJ3v7vK0AXFkYDZBVf2jbARgYrb7Zjc50nCg9cwRZit3nou+/t4VRAk/oddDL
z5LsI9tAxsANaIriExJgSrT4g5ce5UrFOC6rQe+gMKtB+Nw7NTE34YYouDHwQ7tvldbQb0PU0TOo
oAJBR8nKtZfPe/TO94Y6pxC8Q3wsNuM2PXqrk4cn1fCgbNP96/A87nNbsD3n9uYt+AY0h+JlGfOP
5hJfxreVkVkqPsb1nMaVTA/1yvzFMQ9LSaUrhNl/XwRieZqqdQ/aUwinuG+Ygkx0gvcOngtaCAOu
YOaDcAGTSPWglGKXnXJyCElkP37Njb+9WEs6eAnC5nraRs1NHS28cHPRpkjoi7mZQPmT0PmJw9ik
/7sluoJjjISnGoHmgSwTh9d1xSf6kTscBM72s1MB1FirIkWf5kcAkf7U76tHzorNn8jci65EYGwD
CAGTZiohwnSHQjsDs/ICmpH1c76WOVALbu4KibEP4CmXMOUKSDvxd48e9VeOJAvXoqvfZ+yBIsj6
KDciFKwiL6Ujo6AP1DVInD8o5DYUb1OYiLaKvUrPDSC1nwf0ENvFs8dp3FzwCleyMKd+kOo8yyKc
SWRFN6pTJeR9/clRLc6BZJtDyz6UewzAy07hRAJ3bJ1RWfNSVTwM5tCLSCdOtYFDX4KallBQ2pJy
/S+3g40HQQ3ZSWYJQXYdMsjnnjPygCMDGwbCNoNWP4EMYme7E0l/h4em5OWIeCCMh+kMJKIUMN3i
rUymrr5/f+L1zvIQmIPeZShaHSuoFDpMMRVLI+fQtv/VuTCZE96qReYP9YhEjohn38RGQyHncXwh
lr08FyZzxkFep/dSMtuQcGvR2pV5nF08b8jObixyQ0M7FWR4QawsU9ExaLk3nrecaIlzwNlOuViZ
GtMTYde9c066U28Rmtv04/Z+LIVIV8s168SFzx3isJY9D8sl7MTtYX5hyUk+uGfftjg90xzjzk6S
RTNUrmQqDslpA+b51W05vjU3IP4CiZo01ymidv9bNX2dKVPoWzLkWBvErpM1+o1GtyGZbe5ROePh
+b1bocuT5HD78VFfrRtUrrQ/Pp138W7Ly/ks68ifz2ENTtT6iQYu4fmwHvy1v1WfTPJk2OY/cQIX
MEx0obZmHZaNgtCPvlWTa9Fqoo52vr22i77sAoQxPGHXgwwds45Pxp3b7aI1z7AtntiL32fMTg16
dqsEW/IJJUaD3WgkfLotAHc3GKsTeqGRjwaWyW4ykkfkHYYtdNf1PzMNF6IwxkdFIVKMqQ3ztlcb
i7ygfJHg7Qf00y5HpEXrcIHEBBi10LZ6K2FTSqexJRftrMhdojwTzzvhelh3FTUenIo8fbSUgzwv
1rdw8AKZCTxwCJuxEyCjPVirtsXletOcypfYVX/u1DXvQXvRJ12gMfapGsyw1jPIuav2Lkin7eq5
4kjEg2AiEDSStKqkQztSItl1RH5se6Jx7CwHg20CzuU890sPGDPPKBXudz2iHM7GLEa3f5bKYozB
FBhZUXrYmAELhSrcj3ePZiuOIBy9YztYVYzdyYJZkBdxtRu/nsvRU85rWuedWJZzCGMfh1QbNJQx
pGvXjT6y2qXJy+0F49g1ljIN9/lQEUSIgsrSt9J+Dd2eEz/zFosxB0kblDImMcyXvwATqZzOtu7c
yLDz021JuMvFWIOgj8pRDbH1uDen53D14z2jxj0vPuSJw5x8xcMQUbQ64SyWzxDlmG4kCsp1ztVp
KVV46cqt+SxdhCQo+cxGTC4BzOT2jhbYnmkjjYLEeiAfQIUKM+dxTADHBbEtqHFXFbAxUIVnRD/o
gqG5x5FKVm6aTbyUXksVgcgEk2Qg1Uu3l3Qn3B9Oo1Pco8IbHYZb5ZlScOZjOaXY+RRyyg3ub28e
Otyv8QeztYps9oGYggSqC8eW6Gt1tG8r4m0zh2lk1yCJKHhGKuHYorJqIP6mc8TH2wi3dwozCa4R
rGxCdRMCydP09KI9tu7I2afbRgEcP9e/3w5K0YSzd8t+5eQO1jr84Nhp3hoxRiFCcYigNjhFSWW7
GPGwD9DOSjkbwdttxiCglQ+8kyWWKdr0jvn8S1oZq+n3vwRh7IGlm1HYdgDZGQTnBqS8D6T/4IAs
27Z5uB3KS0xMomNEweyJPs1rYzbTmNZGXjrb306fn7fVanFTLkAYUaq0S0JfBEiQk/J5BzJB7AoK
OG+jLO7KBcr8FReWTS0x2bUFWRTC9ehVedhLdK7bNDgrxpNl/ooLFDO0QCqXm4jXW2q+5hvJ0dch
B2PxGP6RhI1nxiwNxhLstSdM2lBtMeSlgr/N1vi6z10AMOaqG3Rw8PnYEIzsux9pS4KH59YxiHAX
3BebSlx1eDGwkbE93d4inmCMBQvlBuXiPQQD39rmmPHecXnazAY2U+AVgzBic3YHuUKJuIQ5SSSQ
Vw+3xeBoGhvbFHGoC1ICmEq2YzpQaau+jDteNmc5mX6xS4wtywPL1zFAD3cBOd/5D62FukbcAX4E
RFilNjcymBf/29XjAo4xBTLGGIHPBkrx9Zzj/sSwgA19jxyLo9281WOsgWD22fxONcdt1pNw153A
vebqgc0xB8vJlwt5GHugm306GbjenGz05t1bRKUNkbbNkYfDWzfGIgS9jHyVAJy5ekCmdxNB3WP2
WPEKq28fHvRvXluecLACL5uwPzKGbRFQbGe8XMG37qRru4ACx2sIzPwz/SaHKHGxMhzjDVPwSG4T
6lS7erM91qddtBFcc4t2dCR7ihXIqrldJYsG1kS1G6I41FkrbAwy1hU2zcK2tc/NLt6cwd/D0cBl
O3GBoV7LOfZhLPQ9MHb6KtuLW8nGeAKFvv+jeAfDQBXwP2qY58ng6F3a1qUYoSebgH67R1sMrz50
8TBdIDA2An2LY1EMIepjYor5FijCQMWbxTVFi7ffCxjGNliTORVGBJiXyZ729/pdu3/IOfe5pbJa
RDV/VosxDH4mTVIyxXOtD0YPkNGp6e+BwrTaIFLgRKL/RQX+gDHWQTaiOATn+rw1z8lpcsVnn4Sa
EyBkuO0slu0QWqExiALlEui8vlY2jMM0dUEsctwNJnd8Bs0wuZ+o9yI5n7eR5vX5ZsAvgJhNGoas
FZSmRB3Ly1xoPxDhf6U5+LIPFwjMDtXdNCaRkM2FDJ2Lsa/vuBBTTA5B86QrY4DIbXmW9+gCjtmj
0sqsLtKwciKaq+8wloEUJAUMVxmWTOtXvyGYkkD4wbISG7ViFXrQ5KcCLyeTndg1Fe5UGmINO9o4
UYiXM0y/5uSXFxX+AlZnLXqnYDxJVeenCrBovaDFbhPS1/kWzhuf8K21ct66SyzGtCtposuJChFR
SLcd9sPelfY6TTWHjE//xLxeYs0e8yJGFgXMCpwwLPukkOkFY5BJQ6ZVh4QpR+G/jRFhhWJ8RZyg
9DNuIBRaZHLSPo+O4YJu8aV/DyjmUBPDpKLmpPfcPgqJozHsbC7UGUtGY2HrYjTnVJv6KNnqu+qg
GBhTjo7Dm/SsrzPKOQ/zurEH/HJdGUuSRKKfNWU1V5LhojY60nz6XMyVhd0PXQ7Yksm/BJtX4GIT
rSku/D5vc9hG8K7BQSZ4Qc5QSvRPXNglEGNUtLGF5dJnzbS7zbRGJ0VuB47PU0re4jHGZJA6YRhT
yIMBzjYG7OHAPWboba+Oxfbp360dWwaD+0GEkZPA6uzkQ3Z88qu3242349xDFl3LxdKxtDN9X/SN
ngAHbM8/UydwfzdOdgQpIEIAjkgchWcLYTJMYsbw36+jFh/Dx5R0mPm8/zmQ0pZ/wQHU+/LU0E8O
KkcJWUa+tle7uE+h8Z1dE53O17n5sZHb0rPkOjG9TNXAD2di3CNzshCIaoLfjnMVYP3Wu5KTrbj1
csuy/MFgDlRihGEV1F8YBp5aFLgzp0B4zTMTSyGhKYN1HCzKJjiJGK8imKrQJMYwrxmasOZzKxy0
d5s7RGr2GKw1wvwoA+UXIvgv2cu231tC7SvQiAbey8UoZnKvrc6x+3FbB5YU7xJGvbZDHmjcDGEC
jEZGioRI+9K830aQeRDM7hvyKDZaDYjKljUk2yY7Q+2kQbRNSl4O/gMGb5LevVd9ezg79vs2o588
I7h42b8Uk9GOss4ajK7/EtMgNT1hOrXj2R2e2c/izrq/LfHSHesSjDG5rWBYk6/NjgT98zHyFzL5
zJ3bGEtH6hKDtbfqOEBt4CH9d1TOdVjPzb8DYO7d8jjJ4QBGD8TVMOnYtYAeP29DLEagf4SQ2Tv3
EKpq6snYlWKfk5/D7tf0vOUdpG/kLHMUcwnChGaT11dlMIdm/dajKVF+ISliY5iUj+Tf3eNku0gp
3PsbFbMLPqP11trU69ti3lYHmX1YCBJRylMDH6DcubPWDZhBwo0nlvzvpZRMrKZJ9Rh0M0hwEn7V
pCPhZnStlYRCEd/mNYMt28D/2CbU7l4bjUwdalMQAGaDYx0dHXSiMUpqA3J74XgwjOFo/NyrR8w5
PyF7Kr+rJN1Yq4ryfC9vexjTYISpCWJVCNM+bwqncd59m2t+5gX578YcDHbXC5aEopx2IjCmbqvl
u/PuwT+2RCTHfgNva3Ii2UWDq+DFAXTNmBnKXomtqJDyvBPz05viTpv4XuUo9OLFABNJ/wZglqzA
RHgpLCfsfxY4rr7VMducjBgkDZ4duNxjVtFxdVsXuJjMEsplXlRxCqFwFVGpQPw1eNjdmOqnjr4H
jrAR5w64bmVzcBe37kLWWX0uAvVISfzIKOHvYzjIHIQ98B+4GOh2R0WXlne8tV08yJiWCLr9eT63
yKwtopisiBJ5vhh0p5pEATgrFFrfPYQov+dezZeiJvMCjVnV3tDzQQqAhhLvyI4P+y1YQ7lP1MuG
/gKGWURBxSEbMZTmpMnwJo2rkcOQ29MKQ+V56zcbhW9H7QKK8Vt1r2UpCMPR2QJ6DMVJ96COrWiz
moN2VNDt8jVSrDTgqSdn275W4EJNLEMOzVSBetbxGs88AqnBmPpLcmg/uTwROZv2dW+5wOr6QpFK
HSLiJcmOXmsaiCQ/gUmK8G5Ay5YE7U8myH7nhrdr5Q88QxX0QMlP2b3tDuDMqs/lRnwa3nsS0cpu
OTnKRYOv/IFj1ASzRAsM1lTnhINFWpVIu+JN/8k70YuR9QUKoyGVVbR+GUMoO9kfMrsEtcloKw5n
l+Zv/a6Hf8vy7Z6QNLmRezhZL1NGimOBd/KMS6K0eEVFTvc/G8S2GceNJUmSD1lQo1OS4GXur9x7
xHhuVhynwoWaT8CF1sWFIQrivGzG3cbF439/2A+oZ+O9znJ04KsW5QKmFRthqi3c40QndX4nZD8n
RXgecnFzVLDNq8Y8NIZl0SlQhBFpNRRt5x3Q+EZh9Tiq/LW/3/b/AoKx45Iw9kVQAqKFxZPcl9Cm
z21I47WyDlwZnHj1pntMHI+n3ovrd4HLHFk8oKt6kQC3QpL/rTzflzyyYR4Cc360rPLHUgSC4ia2
9CiSbPXA6wv7bsVBUYeuS10SMdNC05jVkyVvqjRZaU/u/cdth/7dpF3/MrM+bYdpIaOJXx7Ib95X
K9+DhesfZwzYUKCAIdbV9gS3HZckfshXW+duP5JHaj+0ZL9+px9P7Y6u7JlFZYuZPSXP7vBWjtkd
fWhSvTXwCSklvFIzzm+zGXU/rkspnbB2CIB4v/01Me76wFytnc7c0/Q+yIZywofbJ58cNvYETibq
/DzhdhYQPJJmdmvbHyEFoa7tURQiEs2mv1rkobGynNPL2Ue2I7KbWsXyZkE3mAnMMaS8RWRuaqAb
N/XO19oTWqGfb+v2l7m/tYazXBfGMwwk1HDPa7h7awneBiLbPXibisjE+R2Qp9toC0mV6x2bJb1A
E31LaDGYsT0p9mNtg2HG2fuIrZ4+njhy8baDsQajAZZXQQTQQOjHbSHU767gWgjGHiiFngixPC9Z
ZNubl8cf/oO6eVkd7E1JzfuGOOsVJU/4L+ppcG3XHQeqSFfrp2hloh1jzUtkLnSDXH8QY0MKBFxC
p+KDYrLZYbQC2cFjPOk2cenTY7bavdnwVo7toOXT4TyZ8VSTsR2jIKZhPwJaI4RwWmgWnuOu5GKz
9marabU/6/1z7AjHdFX8TAgV7OhsCwUncfA17f3GOfiWuZcwZc+scH5B8QoWw3gdOu5+ztXWJFuX
7st5JKu188nRJc7ysUn80MITUjejuo94zeGYjS8S5VsyMXbDQ/tnXHX49YP71p/Ds+mk9HdJooPd
3T0GtkBRT7QOnxza2k/rYwob6bvWhiPiV5Pbra+Yj+rFmfdUOSmbAV/xYtuHx4+7u3VJXk8lcXc5
SR28+7gumB1zuut2nr0x8VDu+mS25ZR+rh4G6jw5W3X3lBy25D60Hz8jst5sf69/H0Wyoj8Ucjhg
WhZdm87tY/49ZrlWPsZUBX4tVUb4pdkgZ3a0owbKVsyCXd+G+SJMubU8jKUCRUAu1AlwXlyQXRBy
uBPo2+HkOyqe99bHgDzvHJE8Pa95tEnzut8CZswYhtjLUVcA2H7kyTT/r7d+mjFIgtXV6E/DwZXc
O88+bA52j11+c7V1jTAGzQ2pq5C97Tzld7zEGUcqthUNg0s8LywhFTcM5P3ydbRxe9d5v3V9M/p3
v3V9yv/db83f/ees3v4tjhKwranahPlL/hwRBZvaTQ+9S3nVqxzrydZK94WJcS+z3/v5eM9rOeMF
5mxDqmEORS/Mnu1517luYJ8iPKhl5MdpUxP3kaydjbbaPgeEUod+jHTr2zy/zlMS5hRFk4SxP7N4
KXV4h5+3dIzfVlW/SXILv21vePm0JcNp4Y6saIqMci6V+WktwCuAOOgdQoLQ6da/PPI0B9+3lYsD
wjLOtnWElGfyBSI6/psB6/xk9Fw+6MWA9UIYluhYDkY/bVKjQ37pUEmk2fUv5hr9lIJd73h7spAv
wcyaPyvHzi4FzXsaD7qG7md6iB9/pjR5Rwkhl8KSt3bXBuOvILLGKSwAYyceUVLi/UohT4K45/Ye
fZt0DG6YK3murclfmGpcY8IkgAyUfvfOm/ITIxE1cABmoK8UUDeG6VLEOX9W7m3gxWAOBZ7zSETM
B1HYZI0WGHHuDWZ3ejlIKP3F6a3WGOiLCzRosdYNatZ8t18bm+T33EVacq6CS4bvEp1xrFKhFGNY
zujt4+M82v6DI968Qax7nTtEQL+GafYg4rmy0n+1ignGfhMA6kMfUPRwgHZ5dUDgX8C3Ys6dG4JN
ZNV59HWbHISNf1evuY8r3zPK897++QZGSC8SBJTd42CMoHxG3RM+wT2bR14D1MI7wDUOYwRjdZj8
VIKsyeu01o4rKiMtGmz9J86aLhnbS3kYqyV5Qe3Nk4tP/q7I16qtdK7gFDs8BMi79GlcJwcPASct
yDZCdlE/lgbhqS1PVvZFIJLl0upGyDp+sUWk6AHsMWk7WPGCJC7SdSzzVwDu5DqIvpAmO3aatbmX
nKfyJxdo3p4bqvp1xfsTUPwV6qY6JgPUpIEBsMBP0KHmH0XRx7ko2oNbiygGn6CgnIv8/XnlSnG+
LPsFsjh5sTBaQD5Y4CLC1Azcdxpncmh2vq063MVkzFwmChVmZ81ILuio7nVbWPmQTeLUiCyb7b9P
3Fcj6YVAEaZjCYHv93BF7XO8SsDt9R7y3/d468YYFwGznVplVg3be44mu7a3sR3b7VqEvRR4N3yO
JWNfi8CymVXdbEUKWyO9UxKJeBsRZfOgVDZAWMG55S95JDCH6aqMGTeyBf90bTlRVTFmmQfhOveA
QZQltZBp/+nt738Xux8F3k6Jvh4xx3H0kAO4rSYL23cFzaxr2o9FlQtf0C+YWUgr1Jo98Vzu19xh
5rxdoTBmGbO5St8HwRBqzaxd9pq54bZZq075YD1OD4k5d1TgUZMWcID5+rN6kNd7GLmMbM/FCl0K
KCO30eZui2uLW2OwFEtdfRtjytU0UdRUnb/N/YqlcL+VHEJNd/sPWGjRW3ixz4w1rz059MvZ7KRE
RNeC5sj2E68KZKHk+AqE7QrUW2ua/FmZni0S0HggA4i8fFLbMt4GEyd0/afxJ2+Hl6wNRo9Ce1WU
RYL6hbE2KE6So0qEGSid2smd1kFhA0xoyh+KsxRGXUExpyUa0DzRNEKHcn9vq/3wd0NDMJls5Yg7
EFetI0InvEZ9lOhIC93n28dlwXFcYTPHRW5LsVRHiFnce/vKUd0H5O85gRp3LZnTkgpG0eo1QGxv
NT++gOjt/GS98i4rXBxG8zNN9OMoAs5IUSXu7ffvBTfaXrQvF3rBqLyIcolEC4Bx+Olv702Ysp7o
zu1N4WCwyZVYlyJfbDx4uug+dH4JqwohPNdIf39tx7n6IwnLL2bF2lDWBiSp3IPsiCpZDU53bPAY
zmsF+upd+2YuL6BmZ3jhU9M+6lFlAqjSSY/WUb1rz/5Wx/BHzQkfYnTSzMHeMXPWu8HtyWeLGobP
7EGw8acRtYG8h56lp4Ur0Wd/efE91oTaGlXAAkt30osI/3TYGMRcSbaLUvI3dTse/G1i63BT9mu7
odm7ts6pQPeOohIYbY/QcrMNDgoqcmSU0nvucbvuXm8rwVJa/uojGbOQ+NKgIRLpQVyJvsOdsvMd
wznmbnMuDjxlWOiAnJUBHFcoS1NnzunrFRl0fdTyACsy0v79Jdiizbax50Ay3PaHBKP5yESLiTjh
Sb2Dc2vxtzHpd5Zd2LfFXnopA7MdKs8RPpjytyE3oixgIDLmjiCUjTpUm0ikXGV2+rvc3A/rEDW7
r3jBfYqIukOlqM2r3l32NijOMzBjGOEkuxCi6BugJYUxfrFD53CQt8qxfMGJ0GyQH3HD54UaWKz7
BRxzQ5CmWqkSFfeh5zcppdIuPJ0QSwi0daFX9/mmwFuBcm+hEzA7cEz/Uh7kCps5lZlSeVbQAVtp
afw72NF0A+/G7Yqaf+bb4b8QkTlsU5WaaTOrFqx/d/f7NVnn9idHaRaulVeiMN5aDyJDEEJgDK7i
ujloQt7C49wVldhNSsw73Q3R1m9tqORsQ+j2x238Zc9zISNzVhUNXQ5V9nV8kg9pXey6bf1BoxWP
+JW7Z4y/1tMgEjMTe1aO5O1kgcw2pB5BEeL6tkSLccGFQIzL9oMOevulGziCw0Z41N0OOZzbIPOP
3NIMxl+3YilWaoFVA9PHo/yk4GrMEYO7Xoy79s0mmfQKEEVBfrxKzxHZSe6aW9y46LH/LBcbo/px
oUuZDxiRVh8CjV/xoPQP6P+ubAVLxZWAFUE2I4Dg8vCso7w7RJ6kP4nk4fa2LHAlzUCKJYlILeuK
wiyaXHSB3HnwPBZBJ00muqWNGbw0vwd3SQSm6/Key9//X07Q35hfRSgXLhmDk9vUN4GJR8osgGhn
zDBxP3uOQsjLOmcoqo6cpYpa6WtHF6pimLVF3CNtjqZk79mKqbLLaYNbkukma/o63/dlItgq8lDa
c7X64Di4Zb+O8aL/+QLG7I6WogpDHPSnoUU71CYj3t4hneM8cXZxWSf/4DB2Vw0Sv5kU4LxgwDAo
Cv8faVe23LqRs59IVRR33nLVRslaji37huVzbFNcxX17+v9rzUxMtRn1/JmcSiqpVAkEGg2gsXzw
V81as/LblEOoc+vUVbeAjMIuvNRhPZ+meiXQI0Y2/2LNmabR1YkgvNTCRSpa6Kq4AtJoADOC0UOj
S7GKww0W4irXpcGsXupQL09YkLLOcrhzLgS4nPwSHfHPRcZqKZmUyPdH0dUMlEqVQY4bPHawUiGO
DPH0K7ro5QtD8BM5WwDSzwU05s5FbJGlBO9LahrEQAM/9asBldhX4xernWj6hqoIj7DNHPCkNGCF
B9Th7uJ1hJP0LL+txX28k5fdoUv0FOvH3vasJodbdydtqzFcJ+A4kY5Gd+b9vbnyGi/NvLg9BV/R
M9nLR5L9gbGxX/5s0Yzj64o73w+GYBwvThbqDJFO+XeAEKLapfKyJNDgGMF1ngVqlLcnAbV7N9/a
HeBePb03jZkjGSz7Rw7oJ6/f1Khoor9y1y7kkhZ+qUePaHGKLOCObTgsWeucI2uea0oreV7mZEnB
auSf84S94F1nNdTl4umusIl1KdY5uzIYIiQhyA+mRmQopipv8K5BU7b/wtXynHBD0ilYFPfB27ye
IwHOEONkJD9mjAqK/LRo81QFY4XZ2eGpSgxfMWQcWrywjM3r64BX1PWVw2Dhxz/hFbkbQVGI1tD9
PiV/DYSMKCs0VbGjla/77qeHwdNX3+AWcc5Ex5q+HrjxnCbL2JZA71JR26IfKnKIzwCbRX/vOdJF
S7PT4xxgbysRC1TN7Tu/zow61cOV9lS5rDzZZBqJH30CZXaEhm8iLscnrAl2a7NsP3M3e0nXg5Ms
3zGsgg2hCyu0FqHjbVlZ18k4a0yc0q5LMBOUPgRxCVhqm4OGXqfO2M6YD6apuJQXZfk288BLNyGM
woQh9vg4znpkEnKSTr1YNbNhZ9K4jmlQgvTmedb27dCiPiytEzyEF5GrWU8AcL24M3O+zH//g82u
kjQmSYlPVGONn1/Blls9pZFBMmQreGjnF/K2OtqSZiYrxzSZJh6TpG6n50VZ74VwISaBfi/32EEI
rArMxUA92UPTkyZVQolYkGRR+wHipNVxL7cJj1e9rei7kLcAgoiWhXhfocovhcymvMl4EtWHvwhS
cV6S5kkE+E2SPQnnSDlCGwGvoM/wAGAYGxZrVDzHDXEDzEIRvnhpB5yRmoA9kHftpnoLVz2LGPns
H1Z8xBatm3WCodkSxJ4VpKJRZ58Dv50HPkXMjB8nHYYkk+0vgqrwMuXxIzxp+0STSIyBcWk0C5Lw
sTP+8ObiYv0XbQxTYROKRTyiDEzXa7dp9dHVJsbcV9SwQ3vtHC1sqN0IxqpiJiOnHgBkR5hE5ksw
OEW9oMNOGLgZiqWnAGuPhm35xEohTfoCHJHACeIcfRcidZnTrE6CYWiheoAWxOzPDqNMAgAJxBZu
SDTJheYWLfqT8/V1XZihe7VQKDIZajllKcdfQd3vIRXbYibiKyqbBDHuKcUct2K9kIS1an0dkcVj
Rf2TT5sxTUq2mtByUZLBchZm8uU2M0NeZoAQt4zss3E5JjD61FGOyVEa2ntSVyJZ12LzJd7dO0yM
XwG2LS8TjGVuIvNqwt0upP//8LOEQ+WxbQ75UqybowR7lWovUUuOFIh/x6ZiDcZ77DAB0aeiwjEV
SpRpiJDQz4UWtyHXf+9mOnK+BnaYVHp1jDbhWsmZSaypCz8mSYnzWvExxrrBWG+Jn8PJtN/MZiOa
/lPjiIvoz8ViaOiU4RzTIxo8uvDdLOXQ8gV6bgZY+yAzPodthE13yKmTEO2DmTybZlBDchd4ZKpG
9yrUTT+bY1s2qQ+Rzbt9rnsmyrbItKaWWR5nS1RjWUxOGWwJSCH/oUkZAy4fugBTDCQw4ox661t/
anNAnTRlVqamb9+IFGF/JE+/kgPvIoKUCU9UHq4rz0TS/iCvQ1Zr1KRyImBRBV5VEWNTlJBtvURl
OSNXQEh1h7NVPNYzFqzpVG8orto3GeoOVNzApXLukUAM892d7sqxnqCrxRKM+TO3sfjXbQHY+0I3
Noph/SLpImzCjkyUjB6r6s1k0253/CXU1Sixoq1sCjDcmNFgpEtupdS6v0U68b2xCLqhtGtRjjgQ
tRp0xVDeAidx+fOWs51X7R2Dzg6KRkbzxdmtuX3lbMHYs/A0JtBtIa2RuKj7pMV11SQZPtL0D3ai
lwuCHMNbl1RvvnQhNPgGA4EXV/kH3SV3dIm2jPROKmv1qoU4pjVKab5eby9osedt37hYxb5zvh6f
BYtNemvp9XpNpbYHm66qmG/qZ7TX7M7TD0q2Nn59Ve/9xvgvqqVT0Qm4RFKAl3kJD5B7JoW+rDMp
9ruTjEV89bZ2h63moJUFpp+V7GCRouQZeICmznqQGmyzQz90rEdPlRHZ/ySWHLFEz/0oItZgeGHQ
nepCf2uW2VrUy0BHH9KCBUsyGY2PSVHRuBcnUZRyYIl0vqCX0vCtBq9/nwmOM5l0wDEh8Cepa/XW
mjRSRi2V54CIgnZkG1cdAEdRHuYoGLpPSq9f7S91gWaKchmuC7ddsEKuSf8iyzzaRVWRw9agex3x
MqEUYwEXQXUkHl3ZfYrnvvHKo5mxNusXEnex8nLTkh3RpB4E1aDxRVyBpqSb+QGtVVCXzuqcyH58
7SbDyREdyo9JPoL2roFcK7teASqy0vNlYn78b0QovyJqHnBdCzDDrzxHW8c6KjYJ45SI0/hhykeM
UKZ80ArAJtSgkVvZh7CaG4L1mIm/ORIkggBOomCQnXJbKLFfxYooO/cV/bpgWxQwxeu1b84Y0poT
mf9k5ZsQxUoCNI0IAHXEPwKV3fuSAv3yGllP8XuarROT/SScjNjkb4KUEbxoohClzaU7nX/7nQ7Q
R9FEObddlIvu6bEQyac/Yo2ygVqKCoIaavBl0kuATVsHzyhZqK6Todk3N3QDTBIWfDX04Cb4OidW
ai9zgO/iMb1maNy0QijAQp5z0AdVoxSiRxuwl3rXDi/paOsvdorxkpwwcfBYZJNB2YgKpQ1SgBWy
CqHCu7Ma5RZf546KqwL253+jQynBcI3DsC6y7iQcLycZSYjc5Gzm7gQWN5QCcBHXzmsfVLRFBFTT
TpesjXjmGL72MRWNI6545C2aoeD9QoLMQgSYIFLac0fVATT1WGST6VHYgn9rwI96DZrSskrNwU0G
7xfa3pNqisvXeN8uWO3Lk3m9MSnKCV2TrPTlBKQakmm7utXCd4TVFg2py/U/QNeFVx/xRXkf7uKF
WCQNYt6nsAMSrZN8ahYW69izfWxlLlKmjwU57d5HBIlJHB+Y4ItVqOLAaklXL4YUoxJ1deTTS/RR
Wcm5nOnyZoMtr40zW31pFz1f//9XpN6zTPkowOCEgleC5avlby/GwVtEmONnvTgm+5BkUeIlIMig
6nZrHBox2nNY/YlW3o4UT3zrHFgzg1tK+3Qde3gAoY7xdfUM1pTspEcZU6WYqzwljbUSVK9fnrs2
ZaN1UNkDDGRnVWgP1PaPj3Mylh/ToyxjKg1NzF2SDpU2f908ZTstM0PUaRRnbmFbkqfLqEutVc+4
vP2jmHRMm7JjgMPG1F8M2na8u+y8y1Nj1S8cSQF4rJTglJmRJSQ2UbvkOGyTvNfa1PfnfdZDa/1n
Pwdk7MxkFkYmncyYBnV0gZBEc2B5dqfY7LcZmiodH2/O1dCz3CaLGerM+vISB3ELQs+tcV5H2zcB
bZNm8AuA05luHPEYfmZoyVTYMWaN8myRHFzaOWFtDXjS5kVZB8vqbYE5+ppdN5gKCsa0KK0o8kIo
6gFa0RtnwNXuZFPWCVajwoYWZrFFubji6oeRLKfdyRQGs7B4HW1Jiy/PkoFA+FiCjCOjn8ySF1dc
noOpSDeDLVJ6mP//YNUAb60zdMw2Eh3dWjP4KjCZG1BZ70ojsn7/zvUlIBGEi3USzbC36o3BrY++
uTA61wBK+F5afvyjFPT4Iyj3h1UexTwooSvndKPo0VZ8FxKk3BuLZbrIfXrELeX6vEsSCd6cKKWb
2ZFv+Muu143Fwrc/Fg2rU26yJjlmi7IgueoFdRiDWn1wbSzOFo2DrAeNgYGL49eMFa5M8qagOIK5
YoyO3TKNI+dTdcX8qlzmuOKmW2wuT3Pbrt9zvVkeXhJU8VnIYpMxC/py/qJHyTK6NkWphKCXmc9A
eM+N/M/WMPYfjIzHZJfzmA4lRbXN4jgvQAeg9dUu5q36tfkt6/wGT/ODgD7+hXksd0ejXSNlYPeo
lOA0GR8xmUvEug/AZ2G4RPpZCq20ouMCCc/DtzdF51eRj9ra4XAY9NzwV4mzW54uZu6b2So/fi32
19971NuMXwZQcBvLRzORcdzDfbCu79SLa/xZxDCOzjyO1FyOcxEXR3a6db98bIGI2fxxW0ZMU9cy
6ftSyLB8E/tdT4rVLjHQrzC0dtLIjUhQSpQ0yjwvVDBgJrkhmgVAbKBDj9mYzLGPpURpUHy5SkqS
gQhf6L4jHlfY8rzfMziZvu0jVihfnkVh0F9jIq3kPVEw3a9ZsrmZ/1oBT8u9hgbrtT1pujHlrMwV
TRKx55ry6R4nXMtG8EDw3GM8UEPo9Yy+f3N5WB4U48l6eUX6zJCMeLGqnF5PUn3h74AF88EQ75QS
jr+D8vToGlTVGAsLTuf1Gycb11YXLGOvmV+ZEX+azPHqm+Oj1VLBhBdGknlBQs//vdJfIy+XU7Xt
T+czenYGgNMDgnxYYEipA5KavtGt9xAjPo1zRH3D+fJRpgXsE0OpmF9BKVXD53UpI6eNmSJBdgJd
wej85yExLrZmiU8OwNaO3MtX8Rb9MQrsnvpq160+NBarM3WyN3YsDUrt6urS1HnTQRqmi42F+i5a
AY5d1PEpM84ADBBWPwNOGH++YrfVu8ZiiWLi2YN+Y2gA9pfB7SA8vz+QNpQvjehV7Wl20eMNv2o2
iSViMcw62FSWhidI5fAYHWWlUX/ajnuytP7LRTO0EshKuocDUJcbVY+ZG+B+GkFQUWWJQ2Zaljk6
McgJQiN7yhzpTSf/Vdre7oiocvH/vkL3RKgrlCgh73EKqqqkVXIGTKVVwenClt+hA+0rNX417hEd
By+PqU7JT+RFXkPzsqqqMiU/LGRoZ3KuEPn1VmRdTMnB6CJmYB+TmRLgmAzFW8ENUoyqPCFDLquL
hcSsZyH50nuLIAtjEuQTRm4Q9uCKFhXUiHN37qA8wazSEU/3iAAR5ZhAWA/aTISoKjsgGwdRCqkW
ijFzZ0DsYKURbvflATW6xjOPeiXUrqDWrtLNSUv0XY5aqmJeIktYnnG7V0Cywy55o16rRmXKKx6L
pqzrYen4FzN8HzAROhjYK6xZoWcq+xaImRJgBGASXZMl+onsw53saXC4uovEuK8he0GPl7nlYkOi
YvFLWV9ljmcwdGkiJ3dPjQpJ4qQKyjyDaGqDHAXWGb3MsX06w54VVtqKcT3odS650ueXtr0xRvb/
rj0be35KRmA5kQEgDCkKQQTi0ZlCOTNszLxwXowSDZALLCw06D9IA+aCNaE3Ea3f06HcVV/LSjED
JtRJsnfn2IDntNXX5jmxWRHd3yjEN0eUNyg5LhS0HByVVggoO0TIrS4eZeCDYLbKN/M1i7fpg/om
SNmxusQa1agDQXR+W6GZLVQCYmOyYu2JMPJehJQhCy9i1GgySkQS1mj9vpjcq4e9vehgUMzoH5nm
b5Yogxb7bdX2yU0rdv6n9f5Vrp8fW2Wm4lEmrc+TTAo1KMRzuc/RxWNsk51vGgwq5AHy05T9xYhI
5ep9D/MkHVFvpLUDJzQTNMkii9AyG4AnlQAPX4L7wwHDgrpH0pUvFC9DXmYdk71cerRE9pzVGDQB
SAgVGFGhbpHWVXWViKg+PTep7r55RgwbhylT01WfPBHd05x+sbarg44RP4fDQofP2GGp+wRQx/1H
UBcMyIteHGk3PdR0zgWGC0AOssVrstz+Mq5LoKoeWKHCxOPmniZ1x9q0U/JojraDzESGDcOalxfP
DO3Z1sektZOU6HJ7rDkTaB33FKnbNhcGqZ7VyGqn5wLNkG+Xo1sa6OSBHwRwxYoz5lh4VAC3OEPz
Dv8hvpIxBdFWbetVrvEv2PT4FC1X0rL19cefNu2ERlpA3c5S9nk/S6EF4bIzf0dutxrQveLbQE5+
TInw+OP2jAjRd3TWFEGoRR1qxecYJjReMaTMuDV0jlHxyrQUIwg5t86domMXW2ww++R/tsbcnSSd
YpS5mV9KWH8E3Xnz94hqM8ztzcyI01ldTUTwD+R1G3AbhWn1XL5c8xwH44qrAU99bAZiIg9OiAwJ
IICnqQo6SX/UhbW4K7HasMaE3gDoQ6PCsNj1yIoKyBWmGCElJPwlCRhnvxnvESNK58eBR5pSErRV
z83Mbtaw0Jibiq2L/uWxZuwmSjp4tWEYjCAJCJihp+waLzWFlJDCFcFVmCO2jPTZVrJawAzZR3Vr
bb2ttGQVIsUJ53BHlTJkMz4NpFSEYuRfjTlDJq3bqKEZ6K59vrhQFuySwGfkwN03LqZitDb/JB47
4z06dltxjdnWDfZLEfvr27GjPLE85ORJj4RC2bw8SsVZn0Io6xLLR/HCdNGq3JgIcP0Aq87mRmKm
jnpIKp07PL73ExVTch4SmjYQGwK2nwpzU6ks8jSANxNwFmTZfbTFVLxvoSFQAVafsjq2erqamRIA
33pmTzE57R/aN6JO+9JkrnSFh5oA5/AOYEbmCzx2rG6V6cpb6lxfmFgzhB2aoMyRQjspmoIy/v9I
3SMva2pPBLuSXiznZu3geaVLqxlQhX2b9by6zST8oDYn2415DZaJHvUs4rprIgVpebxWlLUN8AEe
a4jCXbEGHP525mSWtdij6VK3jFfgMP5iBpJTt1sefQB12xAfXy8VqUJUeLbN4UYB372OXCTOtqs0
1wWA02yZvekTvkRUOPRCIk1DlpVTkVhR8VGNsVTYxt4STCxcsvQN2dnXGPIaAcyelZ6cuj1jeuTy
j840TQoxVFOFMHmFMX55bZCDNBn3hMUUdU8iDgXhOFWRAsUeKxeLdWsDGBLh0k2X4bL4IOArmWIG
S8WpzVR/lRzetNTEYI9KTWnwmFvKVnQDQB4ygXwIv4J8yUYXZfuEUq7/h8HyhI+7O0cqLiqBeRkG
JOsbLTr0bsSIgAY7R+JTINgC/ilF4+lgAILImr2FWIfG+zo2FxgL5TRnTs3cMOjoq4QErAJIIo6f
/9iNlnkhZgFCvz9xewlE5kcyJW4BN/Xpgib9FjMBaPb2mF3z/ERIQcBe/qJLiXvmVZwnBaD73J3f
VPcNtWwNAx1bU0cQSAJBghfyWPCT+ixxkopmbQw80RtEvZC78lV/6aFq2DGc7Sr91fB+P6Yxqc4j
GpRhGLISafQWNJJFaGpGvDW0j8cUiGB+HNiIAuVy51zda1wR9HAswm+jc1hSYnFAHUzJyUhG5+T3
IaSZoa22zPzCBAksscEQPa/ImNSnB0IGscJ8yozvT9qRJIGQGyvRzyYvfafFikYFgw0c6uSnx3Kb
ymrcUaWOJs4JRIEKquWKd0RLAnuHaKMZnzIaXpo900dMGBSJdB6i+wTjGpicvTefPlaSXVD27BE0
X59rp3YThJp/yo2A0UvWs3bCH0lYbCWgRx5CVRRKKdRZgHW/Xt+ffLRlXcyWodVTqYa736dMljKr
oqZLUKLg9penbpkcmt18kXz4eAdcGbd0YvxEHtOioaDiOSYgh2Ten9Zr91YPQQbqFP85XQ19qf/Z
NNYm2uivmOcwUmt1LNwUgMsfSOCwvmPy/L5lSvephlqADc3YjYROA9duDwFQQ3xd23Z6eDwchBKm
eoNxYf0YpHqyO36ph6+1dvpYs7CIJ6rnkIcwR61MEDE9ectojNywFKqBnPSQR2GTbcHublieUvvU
rZExcBxr05oZWlgqRDtHbfn18fwPrs1c1gCSwEnY8Xw7rhH5QcmGej5ch1vObK06M0CDzYDCnOoz
5wqUa9aLWZjUZQVxs8xxkozg+f7eSHVUJ7yWDzj/s+q8hR9v4q8Bar0ENGNjtebr6v24ahdfKwAW
vwLA5Veos15vUwGmhBnVv76B6MaI6TYaegKRP8DIug0CAk1vNsWJf/69u+5t7CDfKIX+WhySp0Lv
l8fUYIEOTR/66AOoAF6UuipP4hJCOHeB7mPg5am33N+ZbSfGITBy06rNLAdEnrXiAZEG5J4dEnKs
BrrbRBnlbO7kQNnMUhx8WShxFs/PbrZ5K/Xf/dXwdWdmOOiv95+w/L3BJkmyOiSEJ2LoHvMYKBPa
cZqHXdlEFVB56q23nWb/Lt1OX34GhmOFeNUWxvV4BGThnnX9pwIjJPQ5oEpgykzByP69CgyiVoah
NIB1yZYNLkajcnE8vSQ8JjMrqwUoybFOdIXhpSbgJFCiFHlYQBRiMUlAkQ3ktkiRoZ7jus1444KS
jJ27iYutX+Fu9gvpkFBfaStMtq0Wi3rxzMgmTWUmAYkiYFYH01Ycrv09154UX/qkBfnZAqbG3f3u
MOFlDI4FUevH/YKlYVOZuDuCJFge3bRcjQpVGkAQGJU6ahrJW2H5r8zk8lTq/44O9UAV1CBJfCyd
QKuFKxrBKjfhPb72DI2dCjKQwEaGmVwbTaHzV4Lv532TS/OTksJWX3ZLB5oKCBtrZTy2yz8fEQq0
A33KmIZGYzs99KRhBcUwXCNEM/BIqY6Frsf/jQBlgby+umZ1AQJmue/PR/lgPv79iZjingPKtnhq
n3ZtESOmWA1r3dqstsee4cMnTv2eBhUXcZlflBKhMT+/PTXY4WVZof7rfzwK6sqqscznQU0kZZd6
/7oxBiYQ00+feM8HdS0v4SypBlSVEYsAE9XBea9QqOj1PXOY7mdG754SdR/9PBhmuQJKBE4nN5b6
pjcthsCYR09dxhmHSvy1xLE8uwLaDtMDa/bn8e3g6QETPxuSvJFAIHrX3jGgzGwVI9p/7xjHYuJp
JLBAaJBZbCAmCWhOoR0Yl8Vi8cF0Qj9j0HsyVBzCB4gCLhX4WM908XWLM7/tzWTRmcBDvadDXXYp
vOJVKYKdYeeea+N8frsYi93V+L1z7Qx9kh2aeXdwtPvHNmAiC0DooutIwyMJ2UPq6mQzXtEK7gpF
UH89Y8GAbi/1J8UAJPaLtTWYyj2tFt/kqGs0vwgZNu6luKmuPSeL2EiRz8ECw4UGEAJmBz2LHHWX
rkA4l9CrjMj9qnNLeWcuWlb+bMJ/3kuQuko9V4pJOgONxDektxVaL1Uk+ssFq55BTuKnwv8luttJ
jvx0hIJKyF9Bx3Q7zIqENppEDN06BsigaybrfrEUg6ceAZ1yUZQ+Azk8vgZ7R05r6RSLdLHBYx0r
drBrktWMNgEgcydKGuQKW+0HjQPK1ekZ65Debsp4+tT/4ImF2MfAeknW3O20Vf+WKXXrGi4u2kxC
hmBY17ahMULJiZLQPT+Ug5X6Sxv1ed6f5F8Sold7if2Ioumgxw7YiAZTQ35m9O7JUb62VEvNv6Q4
shwbELEGu13vTUbMMFG9v6dB2YsLoNa8gscFvmzqA6o4mxJAP3bgYMUL3Pv8sNFfrOsSMx2/0KKg
vH75A261aghsy8w6O8qUSE0qpH1SQkHP0dbF5MUJWUv9ssi2WEDBsJLTzuZbTyg7Mmg5PyvnxGzZ
5a/DjuxqWxwOvltX5mGzjwZTywDi6RNAr8eU/8ZRf1OmrIsGXJNA9nElIh1bDt3SxsHuGIc68ea4
O1S6hB16yDrUGfT0bCLpftKXyGugiRw93mvVYrk6lsGka9mCPK+UK/EBKSDKTN8tzysMx+z3DIM5
0dV7zxXluq+hWHqcCDrrdaLD3+zs5fKpMZzPanHAc2qFwSYNLX1M/siRPDDUdDuaVgHKs61A1zVt
2/7kn5ynjUVa8kPjmQXtw3BwdG6oE2XMVJAUp4n1ElfjBUsMQpGhgzdT/4ghyq70SR8U2oW4AvNs
lwZ6RZCAwPpfLB4+Zg7mAJ4fKz1LgJSNSUO5CrwC9FzUrvH4RYpHH14f05jIbNxrB2U+yqjk27mK
i7WG0r9B6y/2AfvXbcdKUbSEG//af3xwjHXG09eZ51VgBAPBFk/H+8d2IYlKFl2hG0Gnc68VsjYe
Nj4YvMI6M+JafpzZiBDFHqeGAy95CRQDT3rXTixkb5fYie28rixsaz4uEAmtPx7LdPqxNyJKmUlJ
S0UlVUEUWICWYsydV2O131eso5v0cyMyRH9GkVAxH2ZRRYQIfVQdWP4dYtYKycnWNFb9gpmLnHyR
fdO79WCM6HXB/DpPckIv0Z9zvdrY0gZGUkFeAYOfVnReseJkxumJlOmKJZ6TmhoUJayKa18YxzTp
zUb8UFFPq+VVXBMfvjY5S1p4q11+/tW8oc2HZQsnffSIEuFzJDk0fJdIkoASUKOuZyBBMTiZNH+j
36csk1/7s6sSwlKgpc7dwTB9ktcE8hgYsmS5ExYt6ur6JdfUMYmunrFYmpSL36KFfcqdpYNc6GYw
Wiw/x5LrxF7glcaKQFiCpK5zFf9HIYRj4EgOQ4yMC3VbGzM6pkboAefo4Zg0O9xlC5RTAIr8weJh
IqELkzs6LereZnKRKLMYEhR0U33HgM9mvgLU5UJ7wmIKlupN5HHvqNGg54raVxWvES1Hh8qwjOcY
pikwwwOEaaP8DViVxcfi+ItbMzsOp8Opbz4l6ulU5nydSCFcC8IOEnV8YigdfsUyFl/rPWvuhaGW
9FJXLZ2lkQ/YrJOyU5cSctIMvZ/oer+XI2UtOoyvzucBTo0AvALBhaSiDVu1WHt/psOMkdgoYwHs
4dSTmpt6PKNB9u1tt0TFCeuZaswxG5gwZoQZLMlRxqNW+lJuZvBWfoykISqJrAwxS+ElymQUDaC/
gP9FUnkAIrXtfzFkWpKxMhmJHJbvlSgL0QMLC5A/4AYJSt0ssSyuOGou1+gls3d32jtpmLSQREx1
qdQ9Dupaifmi6tFSW23C05u71DsDI7qn7ZY1//03SvEXLXrBSChElS8NoLV+Brw3KUcHWI/tVEhX
w91beKEwbCGDOXrZyDzVQskvEVGf3WTLGW96BkoY2nVmSwalaav7zRrl5ItUmAPGFa+udfCObJ9i
8GekF83HVKYf7Mjs/fuw6J6bbIbqWlGCytU6w0ee3mxzLbrz3GyNIbO8eq/ujP7F3C++jrEbXg2E
hQyREnX4GYp+fwF1r/uLogZcBIkWJrZqKc6CWaudDmi+KVA3WZhxmRr3SAW0Blr/zB2QH33903E2
OpoUsOKapI5KwNCxRtqnLcg3Xep+p00055o5OcH2i38ttl+MS82SHHWnI0lt51pKXNgFG8EApe+f
9gwSE1MJxLx/80B4HPn+WhCrWm5wOq0BxJ2Nr0fOwXnaFgfkbR6r4t+Yw29SlN24dHGLBxfEhX67
txPcMTYV3gz7OvnNcv/Tube/+MJr654vKUsEPyf5SxNF8yUBGiAVaySlSK6B4UkYnMl0MYK/KEmS
EB/5pu08rLwXUegybjlLVjfIdCD4HxnKHGU0ujiTBrWDDIPVZ85E1nus0DJH+XopCH3gNtxcsIwF
Nq6a6UNscgybNJ0BGp0NZRGamYKtCQX0+hljYGhPTxd4bqvbD4a+kTjr7w2PTANW90IwxHkKWc0W
dnbRvQVm6gmyBesKPb6mKHLfq1pY4n2YhqBTmOvz284+PTUJCp14B2AFvMGwpgK59I+4oozCpRLa
dE646mzzbY0+XRj15SFwP0/x7oBmgV7QPz913SjRjoTZVm2zPkZYML5gpYKZp0hZjpnslaFH8lwm
oEuyJWaoZog8GMKdaIAZ2yd0uN8Lt5nxfiDNEN+iAcad6zvk0DvdwaKIBUR8NBYC1qmy9POxZ5Zv
WZyRTQzQTN955Nl6xfiEMXvjbGO/YKIOsKgQ9R1RufYdHpREbdZvOZnQIEbqCcDxOq9/rYCdegyd
xxfib55EfxmPWww5ohipZRR2JOcFeBuSEkISw2kI2INVwCzazGqBzLiBdJ+pKvhCW7QQpBrp2gVN
1OfeEP4kWKIZB/gvMgqChzTsc6rCECz/wGW/rlZ4vR8tS19ebM/88+cF/chndBxq++vG+PDwDlit
LLwI6iszncAwrrfekpF8kDJTkkLB564RadqnQIey6cMKdad68fgobqvkHtzim1sekaqCFlOdFxzF
2rTNHUldHBLHDtZvSBkjt7opzQ0syNwwjgsTeECLwNzHv1hFPoa5p4u/yjy9qj55kA/L3PR0gsH1
mM3pLOu3pb85zhGbjc9XfNlBopGOCtj+jEYugvJzwOyEXsFJbi0jeALK2HG//geYfneW4xYhjGhX
1UVsNJIcQtyJZbeustih3bg0O4d1mtPF0hGblJFSLuW/q2KlVZnrCzoV1Y3uYHiyNowPabn3zY9n
JuIXcSsPVIguCDdqE4YdeS8jwaEnlq+jLdJ5LxwmivV0XfabvdsjbSRJIdFKWVZA6ZlzzpjZc8nT
3LNfHGv7buFtbpmM6/E3KZS/LBVdCc59ESsySVGdlBxADLihsumgIWEvbxkOlWUV6bHnPOHKLJtB
R5+rP4ouaPAxTroYkHl4Abz+YIg2gKcYDDJuHg2MCEMTXjsSMOZXI1vI+vXU9ywvxjC+N886OjU/
qqO25WBiTLOV9QEdi/q7sTAuDK/CigNuNmBEp6pDeVBRiyVpPeB4wWOiPyDGHwZDjKcsGpPvHWZd
B3GYEm+SvLvoQI0MZ2m7omMj83vwHfR36FsLveBYpI2+LAZxVohPN4E3FaobpQzivWMimbNbhna1
/gPXSfq+WS9aRkRJF2QHH8dW/St3icKe9wTQkceGmfU8oouwYe39uxHHxsoh9PxoxkE33lfkffRf
rDhimCq6KdMHcnKFBTmkJBpgSXCxS85f+QtwulGFYkMhMtw4XYANuS5ShY6Yq3UGOBBty70G4GrP
Ldjtpo9TDxiFvNfJMJM8jSNVAReurTQ0i/tjrPyK8XRmWeBby/7ojvFNJ1fZHBkOAQDXu+x4QrDo
8EvdQgFqASiIr6/21ozI0BKGCaHLldXlP3p4dbxXGHpAni+OLEfNCvFvL54Rc9lFmGUqf2PufN4B
/QwbO+DONEPaktYw40tr9QyTj7fzmzHMP8t83UAURtTrrLtww623Q155rT7f4y0qtbAijCvHMPn0
cuF4ltdVMCDRgkfSFehUUBSRUV6eVHwB6PsaFgTy2Fd6r4xXWSsVJSPXDHDQy2DH0AbWz1NRTh20
PV8p+HnUv/TDJ2m3sZBZs/aF/ZjStEv+ZoSeQBoiAZD7NSjZu8SCdWr0P+gCU/UtHnz7hXB6TG66
Kj8iR73EutrjuIAwdpt3iU3tbfbEIMGQHb0nUyH85OTpVa/iDcDCvoS1lOg+NgFugWz5xcy1TXqQ
EUtUJifgK60NRdAzXdLcAFyryNhgWmu/AHohg7dJzR7RomygmAiJxF1u+Y9zbSHSXi6RoAduHWYW
8Hx5TI2pG0TSo/taYfNpjLE+JOgxkmK//cYjFvXXWNdft6h+7dcsUU6XIEbsUekdYJUjZ0l6bNBs
gHkMSNOR0N2wgT4ix6MtW0xgPT9mkqUtVKSThdhPrhJ/uZYxx18uH/86SzcoMwEYu1QVPPLrQLqc
b1NdPrDSr9M2fSQ02lYMnZxrGmg8u3jeQmaAuzEPGJXHH7wbyPAg4AxrHcvxGLJj3Wa6ZIQJa29W
YXAQ+GYudmtbcwcwsiyvwZAhXSbqrz5uNHmgmGgf+u2j3rA8IHmBGi/WgTGfeuQG/XjqfUuTnjUR
Ai1rNJItSJeB2601o0ND2ReJsUP8zeCNxRplOmZoBkivFYiZYqHPIswfsIps0+/lET+UxeD9uaf4
JM+sLZ7tyDrJ5idS5hZar0jCowZ0ymONv2UyHgmQMhq53/a9oN6O61xsEn3dGiKamG3xlVN3+XJR
1gwXxqRIWY06bsokEEAxNt+ASP/ZAcxA/z/Srqy3bSbZ/iIC3JfX5iJKlCzb8iL7hYjjmKu4iZv4
6+9p3bljusNRX8yXlwQIoGJXV1XXespN1ugsiyqeBV7002b8ZOxFrmeWlVyzSaotPb7ikURSlCeF
3Ftj7Aaw1P+VeT4GQFKhoyl/kD3c2o3tH5CY44ghV48ZExJHeR5bNZVD/SFZ5eTq6nJeE3oL/1ku
/tqDEo5CfE4L0NBIMPrWc/bBETxaj7lFgHEttKwu+xOdQAjeT3/Onob05YPpvvBm3ZfnR/4tARZb
F8rkTEgvFuhgAykyq9jTh4TbYFuHah+Ry/3vwes300bZRRlKIL7POeVt+2SxdaO2LmSgEIE6XdpZ
rggSmAQG3tfWnPu6bZuwXfLn46+JViHL1OzGW2eXe+Jv3+GJ3WJEN+MkYyqGSTHj4X9JfJD12sDe
xUAH/onlSG9nXp/m7Ycec64/z2NWp2IsE8jfbnKAdsc7y227YImMXSgUIzO7EOyycJJV6KH9mYTu
5ZFz/TwyjGFQp0sklxNOoZAQ4Ld32B0ubzf+IeHFwctdLrPLYWxCLltVcZZBqbOHjTPSdWy/p029
tgPeoShr/lZcHaEUwJQMiw0LQ0GXS7NAUOpJgXyfE5lnTilTbhFgjpJoaCutUxAw/3QOllkDBZe7
z2D5Yv59CJUpgptmNjTKBa6r/J5j8dL23n3b2Dzl5xyEbY89T5i4PYUgohCU6Lr31FEqV369YOkm
lgqg6Q0tJbcFbtEKqKJI8acs1HUZrZEG5dTSgbmn6TcWEdvKBiHUbQrLCegZCUZzlKZP6t7q6aEw
Y47mrT2G1dZIOSK7iTAq4xWRlx/XGUHK5VlYI01mLPUVzpSB4MXeIc5A2rslmB3AxCwCtxfOCRdt
NiC5FUuxJB3xxE+CptLGU5ECzCrYiXb1dk7ucoxjXwwYiNA1Kq5bzqPHyvu5bGKVYvvXjwkgZh+v
uSukHA+XV87JFgur3ydjpb7K+imzQuwqCKo+QJPEaXPwfWP9wCGzqFwzMvT/ZzcG1D3Z0lowsNsc
zYddbFeD88lrO140QzMi1L+YEbEGI9QHFaBYp68kI8n9JuLq76KLMiPB+PtINg+5cdIBxdkDYaU9
28TL/kSrSFtz/f5Fd2tGinm+Zc2Ma32iMoepBP1PJgO2TU1WTYSKQRkTgNpSsLrYE+8+nQcjxXR1
oDmca+PIIYu0nyVZGYU5OKp0GD96zMnvFrOumM/hmZDFt312WMZKaYMiTnULQhkcseSlBwJr7/SA
QLxg4LohZrtxRY9zuEXnZUaTMVuWJqZYhgUGD5pTAqz87vCpfSJCpFkKjvzz7pKxH53SjGM2AZwu
+5Uepl887i3a+NlJGHNRJRp2mnRUu2xqD7GbZVv5v/Nra9XdrxLLlJwXDvM4J2L7tkcAsSWlRRep
7KrP9Uieuj8R8So/VG1AofnaE4ce54hs63aExWnGOYVFxIgtsFWyACafANfV2PxS3IPD63deLmF9
s1RjFD3Tikg0cqp9zvALO6poxD04o9sQ3/68fTaO2dKoEs7MllLoiSJeQGoXrjzDO3F+nsrWX77T
7CSMj24aWZ2oLWQPDRoZCqhvAIK5fQCO8rIuxtibU5VSXnmPX//slxkV1S6CFFUlfjlco4H5zNlS
dy2C3mINo5Z9BJxpM8HPvzgUErZ0gXvslHe7926yzQMp19tt5Xaevtca4HBg5zVPcTnPIgtEKgkR
6lQCzF7XEGyXOR0qP32ZwkPMK6gst65+SwELx1kk7fl8kei2ICevCEFHQkGKx8OBC/TOUdRrm9NM
mgtrFMSTCUIvLwbBlhTnsq9fb0vFcmQzOwzz0GO7JjrdxqvxKcngxgARzra6VyC/d5vScmp2Rokx
A1Lf9RdjgPLsjrthQ7uw2m2ReOfcBooVus4eDrbtvt09riqNR5rjmemMWVCrHlMKJ5AGspzkvdOR
+BWA5JBIB0yt7Ti3T3rt17qhCzpjJjDdnwxJRk+aO01LbJnghKhIIFfFdSs4Yq/Tx2UmI5mgt01H
DUbjnXchnPZmxR2MXU6Jza6OsR2yVIaR0uFAF6AWv9a7uic21nDxHkKOedUZG1KMZ9nsZHiEw2an
2+Z9ZvdI6WDI4+JAjQPlnluz55ktnXnuu1NdDVZGVex4DDfrxEWM4MlrjETQjJlT+oG/0T08+rzM
Gc+KsJtixEwR85OKwxo+ahMuQb+hb2P9Ha+DZLmG/315BhMvCLFu9lIICVFIvEW4sPdSp3tek0fx
EyNV4+oAKI/8mTejwDMsBmtYaqEsevpWxjEsF1nh0UfXBTI0vLkgzpPJLnspO0VWhRSoulZLkpCc
eU8yz3AZjPXQzhe1nCgcMnUJkzOZfAqFR2tL77FjJkH4G4GeheUNxU5JgwfeeDNHK1iIz4seFn0X
g/w+ekByC0vROOaKYx3ZNVmI043oMkESR2cip+dkhXnmc4siGYcQxzkzGCuSNPpJ6854agqn/bhz
QeL2QXiMYnQ5t5Jzp9LIAEA1wm/VHjenHnsmbxPh2UK2R4B2xLRGDW4FTrgRIvTpomdae/vkkOHY
dRaEtCz1slITuDOl+6J+tZsqJxvueO9yUVtD6Roo0Kalsr2qUSa2hUqRxdGYHQWa52GAz1+TDWqk
h+e7bq3g4eJlurlEmXvqjNLssPuO1oHpZN1DFjyZa/V3go0PluNvUuIf/AceP6l38feb/O+Tsl2r
1llQNDnFpkPl4HnvxZP6K8tI6P0qO5fjbfyHeOebFGNwjRALm4yeng8bTmRyVFdovHgZzJXuQX+d
B46kqJyTMYY2BtDd1NCI9SXf7i725MEhLXeXhC7r4TbILuvw99kYJ65q1SrJRhCrtqe7j8JBL/V5
u33dvuG95E4q8ojRk898GxFjHp1iwrK/BGik9nbDgO1A9+FBdkSSR/ZDHXAXnvCYybhuXQXExROF
8Z72gbf2BHt6xDbIL1567T88yt98ZNy28+XUK71AUdADoFLu16GDERqK19JgKQQQ5XgE6e/dEn/G
9gqVFKpmCVaeDCfEnq04+adSzzhvddL3hWzRE2H8vPCEx2wHoTg5m0PiOf8NfCi67L8tF9sXW4t1
Gw8iLgoARWdi3m8pvCOgbm4rF0cc2IbY0sqiAcUf+BYB5j6S19u/zrOEbDdsC8TQKg7BswZjsXRW
AEPGFHaVzvEhOEFsgrl65zbR64/eEAW2KbYPlajItKuIO0d5g21y2IXzQcF1RkxwJXaL/sftaY1C
ag6gHSdfcfdCL8a1BlbAGpKJFTl/db5jQY9cVSlmP8+AxyvcE1Y/U0jL2wdd7NvWdGw3BcQglklo
jMyjb7WO9Qud4XYgIv1HaQMHDWpm3f3RnXuMV0deF0SefvcZASjSdDnVoiWVm5NnFMIcu1FJRpA/
uxg1dHnP6OIzM/995hntO6k3Ezqijv73cBM69+h8y8mWZpR93eXFZvQVYaVmRo1NemRtM6SKQpm5
qw7pa/0bzR7R2f7krUjjcO2vnIdWm6gcgQ6WCZVoeIv/cKSCvlC3DsI8l1KYXKY6RsEr2Hkf3h99
3fp0ZBv1yQKS/vkieLcJLnmlc8YxL+Y4tqolJqjoHY+eMwLGIq3JbQqLLumcBPNOSsap0IcTSACO
JlDdyk/ufd7SwcUXC6suNRnpYRQ/r41Hs8c4kpph7GURtso7BjBVnftevCWu/Ha2SLJuNSSQB+w1
/fJDEcsia+400GJn0/wDGHUeojbRNWGCZGTIHe0+6hVB4CytyOT6vnTP4elSVDmnxmjveRA0JMlx
XBBzdw7gsPUnGsLSJfUcQ7EkIXNSrCLL6AUaEpBSEpK+5iR+KICi+M/Ow/q/UtRJQPcFkc42MPko
tcQE4FgDY/EgVLg3blVjkYGqjOBR0gGHzbZDZhmG4AcJBJ3jewhkP/g2Pt5ng+v/Lim0MSPEuNtT
VJZ1WEr0pvCIep7gnj1yOPBmY65vPWs45nQYw3FB5+ApPONALwHWKL5X94af7seInJ0GGC7OIXTR
5HywdQ8obnjNuMHakmWc02cMiR6dSuVUgT5W0iMLFx1uS8iiFM7YyBiRMhPGcGzw8zlcUXHdOa7f
cGEl6Y/c4iHjXiuyJEz1ACJ0WfZR+peNT+/I5ZVnsBbfxzm/KD9nBmuopCkCQDT4VaE3bcKpsME0
WLnPGz/yOCq8mO2aE2OMk2pcRilH6Yn6GgB+wNI/lcivHCVebNaYU2GMUheXJcZ3IeoOJi3e1yRZ
9bbqbF8LzKTbHZHWAy+4XMoNzSkytmlM1EHGKgaKKYUpeAuqZW/Ux9uSt/h+GfDRRE00TexdYDRL
ieXIjFsDx+opYIJyVx4FDefhttQvit+MEKNCp1zESs5MpaAjR7jb8f0ZQ/0TugCCexFlSahtchCD
L9/51F0eJ+kh/hL9GW1Gv/SywFykpkBCWrqJwJVQ/vTxlHF4ySPDaFgIWK5ClCiZY6mS8fENvQ1f
gIl94TJz0e7ODsToV5LI2bm2wMyXDAU3NCp5I0BcLHu1Wt1Bx74efB5Q8+LM1FxQGC0DALCVTb2O
ww0b67rJdnqQ7AcNHWD/kI2MppVmdTaxmx77A5zwflptDziQtjZtnkbzmMjoVy9IVXoaZQzkviuv
6PlUFdK65NnFJsMc/0IDkamuHtBUESik5mW2F2sQM36yNQh10usiNWFPRKSo+rVwlwfn33dfA9Jv
NX8Tx+IL8y0wbCGiGlM1kRqc9eXsYuFfdOftupVyInVCpoc38fXhhddMuViJmx+QsSyV3pZjnYGk
0zjataNu9BRHXhcvsrPh3CWXGGNdoljOZC0CscHGpN3xQ3FUJ8foGOzJP5NOtiKRnzDDUJ81SI1L
USGrlgiu+up/cshQdbphstjKw3nMtdCcYJeD1tsVzhhMjX1vkxjB+uf4/xg/4sojY1Ks0EpVUYJJ
gbQDtGN0jDvYMIqew2XhonuKLltso1OwsPX6Js28gwR4Rn1omdeOXtvJHqNNtJtEW+9Is3tAlepO
exp5g4zqIj+/aTKeqtE3eSopoKkBlpSILvbCoQz+2ySbuCafnzwANMqtv6/vmxwj/PDKTXOSQU5e
TXc+d0Bt2eeZsZCR96wVZb3X8fu1SzeLU0D2zrs4mIb7b+RQV/BsYZ2yrLPAf2o2XPqQijuWtQsf
xf70rGF6rEVton2usCdzeOW34y/elW6ZJtqwkahiU3PjaMlmGSUTmjyyB+zXduHkHxy8NFx40sUX
e0aJuSaMnF4yASO6tC8i3k94aDCJxCsiLqYasZjo3+dhLitUy6I49SHFEYhLgs6vxBVcw7LDbdGS
6uJUDdHJeYsY7TOIkzurtzmXuKhwsw+gDJ8p3KD2ei3nKVZ6td4RG0YQut9JIJfb3NIz7+4YH0gL
u7MoNNGEiPDl6CQPyiOdNkSZzi4EwjkWfaD/UrLZsRiTJWNasrVC3B5wDgEeKhDNjyVbXo8NVvVc
SObRE8oij5u8IzKeUNxMvZXI4CZmykoipfbrs+13gQ/55Jzw2p5364SMK6S02A8jpyDl6O8lUbzC
AeK794gJiNc/aNG4d1/f6EbtkDxvNht0zh5pfIr3D3WAz0+gJtl3b7jmBzigPCeNxwTGeYpQ1MvM
El+2U3wNnu4d1gMCgYO37HzZ0H3fsUqDpJnoGlmUKakaT8jkolgD5BQKPmNXXKznZQ9iRoh5IDoR
oEgiFSbwcFfuZIVEa9D5Uu7LQHc5kks1/sa9smDfclHlQqpAS4LjedeTwq8IICvlR15Isog5NTM9
Kmt6prg39QvVfCCYmKujAjD/KHPDrU9xP3zfBrBvS/QBPMUYJo3BsLgJ0xtdgJQKN22+6IXOeMzY
IXFQYilLqGE30O/2jgW0XrhVVpjyQ+GNboz65DFAWnyIZyQZe5QYcaTlYoZrdd6nQOk8y7462fGz
GhEuisEV++PWxTImqRWMVpIVkKOVuMmJvfXjOt6bhY2MX5I6Ptyb0DZlv3I6AgU9bOh+p4cXXsDL
ky/GRCEhLaddC/lSSOBZnibaLl5rYFJxhx05TwuLIz6dU/OSX3DgMCNevRFTIiC8WLkJNnz42lvH
a0Hn6iljeKqiaI0ioybx/bzKnqMd7MEBOLYDEba8zBLncCyeeKrqEQSWPmYNCY47ubDFzwq1TmyB
JJrDDbEXff5vWWWb0bMJK18VEbYOIcwOW1nWAMzbPb6aBCs3rPUnxwZxLDjbit4JcO2EMxVVBITY
9TSSCJD2dICT81Zcq5o3lIJtQhcMqwzTC9QeyQqMOem2EggYYncSF9jE67C2QwACegNaNeXEjWzT
h+hE0BXqmf+Xg+Ezm8g2qkdhjPkyAQcP1BXyNNIJ5daNGCRY5gNook9uMpSjjBpjgtS0SeWpp/Qw
AZMeLnvfB64fh8nLKdeZ8DCWJyniUzWUYPIOxtX7KJARKgKgWCYHP+DGHxzPiy3vZlUylpqBI6ED
4ATsQjSE8IqRixgc82tifJ/TYPToDoXXPO0HO90aGMnD24Wil3QnAub8vP56QOE4tHWX53bxbAzb
z94Nsil3DUij9/uafAVE8halroD7PHGUkC3tdpJ8yvQa1uyy8bzati7YKwwsTGGNGgZ2aHFUfsme
mSoWzuiKKauKyEiiZk4F5tLzqyIej46FCHgg56N6QhHq5TM/3ia32O0wJ8eIZAOk2Mg8g9xlVWMm
IfDQ42gCOB5tFhHRLKdGF7gtBrQz1VgbGFcKr4ln7qT84n3OP4R5Dou4SIpBu2ogOmITILsD3g8F
MW4FfdFdnVNihNaQECs3lFK4ig/KRPQTDkfTNSkPK2GxIDEnxTyElzqVsj48TYjME9JO2KqFmWKb
tvzAsftC5GNhTRknIFnMAs+IsqmbKS97tLCAKBRfIBnwqP3LB7esSMNu9sGYU2F88QnJ7bK3IDgY
aCGFk9ivFxhnXo5m0cLMydDPmMUWWSz3cUvJODunbQmEEuuW8ecLIRPyvp8vPBtNBf7WuRhvvO5k
rZ8MEDwqTrlT0MC68pN9YX+mu0+Ej7fVbzGjNz8e423nWhFeYo1y8ej0IsR+G1OYRAT9nzxfYuk9
MFXTgm+rYW+3yGh6pWEhiZkXlJM7APC87xTvtNF23VpExjLBU+7cPttiSmVOkNFoI0Y1M1JAEMGa
R7GGRn8EuizSedR8IoAJuBnZ5cv7PiOj2oIm60C9wl70af8C9GuaREydKsi22ROm+HkdVIuFufkJ
GfWOT4KWCBWW0StoB4di/x/s1G1G/geF/vepWIVW+l4wh4EyMt/XgH33Hy4rDollbf4mwWizeI6Q
yVZBgo65Hx24f75hD0+8SeNFfMsZx662eabOUVsmRS5RITx6/SENHTiUWLSGlPnr59cXD1l7MbKc
k2OUOVf1TBR7XNDLEe+no6NsD+gzH0MIHP4t+QhzQoweq9IktSY19LC50UOEDWsJ4F0J7NM/JMS4
B8NFnfKuqygDp21WE+shRVqC9qM7n7wdRotoC/NTMSZDM8VIlxOoE9DCRHsf22VNGl99MjZfB+ON
bmn8f+xp5LGSMRuR1XaC2UNE4IkPwHUA+NQzLRLxroyK9F+G3lRkmEIL/hZrDy/n06g3qokUIRB5
hgfN1TZ2Knv5iuuqLirXjBJzok7O1MiEfuHOtNcUA28YdhPWmKPnCccCIU2UVUk1RFnCMkPG/Mnx
qWjDVr1GTU/Vh/U4vDU1Wm2C6OO2GC51u/2gxFi+sdEFoTA1UAqOe+/jqX19tNw/vwkCbyw1yO2B
aNxgeOEBw5iWJEqmpdOqDSP6oRiXdRlZ05OOYPhFIKVdD7aJ/Shu7Twfql21+tf81CfPPC75cZqo
S5aKSocqatfAbma2ksvlJGVqKdI5kHDzRJfakreLc/cLEOlcoLcrEC4jmT+oMdcYVUWTX8ZOvCao
SiDL4h37ZXln8hGR1HsE2kl+3ar49qu5Mz2MaFY2ZtT8AIH47WteMtc6PAVJliFQxl/Qzq14ScYR
QKxP+T0K0YYBsC/kANE8dnl9gPf6wg1alxyiHxSZs196IY2mMBVp0WynOOETRRdFzYe7Y3rJPflB
iRHhIj9NgBnLcKc9Qv79NDny56tvd7719AlzKlOsJButhty3gqo7c71zwmzTfNJrVVcMYGpnBzvZ
rVV09CDaEXGN/pe1pqD0t69xyYnWZUm2MKoGYB5DZF4nOYMB1HuI74vjfKhv04fuFEQCVGZLekBs
0EROEFqcSHYptPxBlXk9hHMon3OJUg12l7vkQa6BTxs79+p6FW1HBHhYKRG7F2xoRmOgcw4+I+cS
dB+8wy8YxR+fwVhfuYvVRuhqEabKQ9olV4gUIe0y2gJ6mtHVbGNLe1RwN6Rc8ZX+uuYZ0xlJzjAE
L5Z9BbolubjZprQnPyIfey+uiIaOhLs8J6UD16daHTbjyr7DrLzdJcDfoVJHw2wUi0w7e+VlbZYK
Dj84wkj+ME1wKeMcArhxHN9qsWEKtbnwYRdoRCExoFAqL9tZGAKAu77Ctr8dttnAgRJejAwc45Yc
qBd2g1OsfztEZW7p+fWGemcXpk7/6CM65k6rLEX+84NfHe2ZGa8zNTvFIg4OrGeNYNYXtQ3PJCkv
9OESojI5I1RWltqLIe4eYZ1oC4mnfqoJ2kKm0uOIt0q16BbzGBe3KWUFgTjO9KKR0QP/vGmLIVUX
S64NgktLbWCyYTB3hymWemW+meig+shfrZWdjvYQ+NjygT16dvxSPdqn/cHpuSVg3vUy1qc6l5MV
6/hCfMQRlQ5MCmF5CvfpWJpn+XG7jH/Qx6ehwbYvcKLboLSDrU87mNepWbUu0F9h0G1im9uTSjS6
kdj8ACRezxtqWUpj/fgIxuilaWSVjVXgI5AW6Q/y2+nJff6qP/6bzMEPQoxZS40oHi0Tp72gBog0
z6rxQ2/EYmeYs8/b78dSGPWDFmPKMAObF5JBTZlDNz26EZAUtjSQ6vx4xTsZ/bG/BFpRsFLKlGQ6
wfZTd7B9I7YskVoD3F5p679fuKXdxSdhRoLRGc0INU2tGvFJ2EMc3jAah6oqSps2h2+Lkj+jw0j+
oIyDFZ9BJ3CoAmabznuLYXM5ZBYcYwDFfXOMEfzMaoBYSDmmG7Yj/wkdAD2qFaZ3u7Xg+J+0iJrs
Hx44VOnH37onRtI7HTAekkXvSXbPdgJfIsR7hqUbB151Zsn9/nFARtZNAIOd6hakOvu6Mgh+sDBh
CvvLB1AdNvnwGLoQGv6gx8h7XvUx9sDg3hSyCyR0xmvuW7PiBaA8KWSeYWOUQjwRONWL54QpQZwr
ouWZPvycm+IQYh3OVDWjvu9wnBFbN17/hF70mZJptHM4QNytERyxuHqFs6cP9YtWC0MQ6+zW8S53
ShACC3JLfq/hTBTEb3fXbGO+4yb/qJjfEEh2cNOUizofEnprvZ3vzW3nycf2zqmevwTnM15xVzwv
m8VvvWMXmpzPhWieNBCEh/f+XhNvHZEcMGEHfi518ZWfkaJcn3FVnFI0f55AqnJajy5qS2obk6kW
0e3MFR5PSTDZzcPX9OwfitWXQTsXXjhSxLtYxsqczJPUVAY97c6RnPOu68jhq/vAI8DdT7/8iqqi
aiLoFCXE3T+Pm4VRU5mmSI+72/evhouZoYOfr3hJoEXLOaPDnEmMxiY5C6CTkfxJukP58PB5m23L
YeaMBGMmT5kmnAfM2Tzpm6Yiw678k+1Oz79jf9NmzqHbI5YOaCGRc13L3tCMLmszazHXOvWC0L3x
kdI9kewLRTuMZtEeI9ltTCI9Nm7nZE+uW9H968LDgDiYPHPbUxf1cvYljDUdjS6VqhYciLfBsXlC
AkzZIHFiH9CMxnmUlnwHRdJF9KOiqoJBzJ9yg04iMdT0ieZpqsxWauLwvJPFlIgiy4iYJfylXv3x
mSbmSOSZWm5SNcBqofEEm4YY6Slaje4mAdBozPOfr41mrF2bU2RuMlfCKc0iA/xLiPKRTRtBchMs
QNuYwcZdYejoD9mG5G5DKFymrm8eHGQRPvVHAIb9igBx4dyW6EXlnH8Pc5/CRUm1/IzvCY7HGAk4
8nq3kf2QuwBu6RWe02Eu01D0KEJ7Dy7zKSJ0d7RrpfZ6tSJoZBTwXtrpH0hQzQMAuDqYN/jNdhQJ
FwG+zZneMOLh3XH/5F1Run0VcAMoInGfZ3p/t+hRPswkStHK9HIpQS8jzvv7RPYroAvn5O7Z/6/a
l/QZT9mGonOWRWex/V/pfQx7N0QXbrOyvx4GtEthLJ4jKkv2dU6OcbRlsxFqibJSPLnNOVitHmNA
y/5+sy9o5fmyW9njTgsvvsqKjO4JSaKZS3ahU48aJxbfhHCrBMDUkiMQ7TBOVo5krG2UtHjasCyl
/yanMs2vFzmLZDOPpaeXywp2Ftvps4HoPKH8D2bnmwwjJMUka01fCDSufM9Tgg3Q0b1InkWCUmrk
0JUjvAdkyWzP+Mj2v57SwURbMyiiXlw4WFeARTEU1HN1T5GvbVrAHYjpdkR3eTxdipvmpBmxGc2x
UhoLV9g1RCLhejrRqjECeJRNvjhu+OKT8S0uqvpT+5rSPCtlBRFtD4MDGAoU7TgUFnPa8+MwXoYc
5gnw18DJwBllOz5IK/24UT+wv9aP9vw5siV3f06O9Th6PLbnM7gHR63fjqmd+vZDiDHA9W3tXlpu
AWPyLZPMw1Sfh+oyYUkXvDQKVwnoaJsOOT6aW0zpY+/TrwN2bX9yB72XypI/6DIPUNTKemrSJ1gh
eu44lepfvMh2L95bvd607z6XIk9GmJcoNMqyP1MzZjwe0H2JgenbnFyq8M9PxD45Sp9cRuz8hRFx
OleApiE/veJ68ItqBWh+FAFUtIGwTZVWrbVyL+TSUyE7sYVRJD9+8DfPm7oiXCCshcFobF38psXI
fCJMJyQ+CglgcwnB9pvUVo/hKw8haPHpnFFhRF0fxkE+d6DimDURf+v+4fTKuRqq/3+9zjMSjJD3
ajXlWXOSngbYIj9yn86kts218S7Zm1bn4kIs7ZH/wThGuIsCSIMK0m1PwdnFDHbVQ6/oaGYXkZdw
hQZgUnw8PqIQ6KSeBswe/Sk5Yq5jvXHrtV6Sbo2HnNsIsGhSZkxgFMCU8xZbF/BRyGdnbuMrtgPw
tAcOqxe9hW8qbKOllnfGKbmACg1xd7t1Cvi0nqy2dPk4F/FrMUc/k1AWSSedGr0eNVxsd7Ed8Vmi
xc278t42PS7kPEfxdMremYfXt9A73YLiwWN2xGidYKLX7fabi+T+N91/c/nRmfdMPxVVp11S6aky
STb402QjuXkhX/qJY/6vW+L/0gzNUBCmA5pAZ9MfVS7VLZa+SE9a5Rf+nT1GthqgEE3XBfAqKoth
tDIjxh6ri1qlS0uooR3dKU69CtfKY+GPjyrB0roGgStqiSiYKZ8Z0Z85grloA2bEGWM2hlKrhBKI
o+9g13slwYobq3eQqwt4cEjLj+qMFmPSkrTXQ7WoJTxuQGPeYe/qHuHPY4vMUuOONi2H+476yPH2
FlVPV5FuAeKYJhqMgken0Sz6qIW5dlDoP7/6nN9fvr9vAibjJpudNmTyAAJO8L57954uNcHqUGLn
fkzE62ZoHsnlQGBGknGZ21CSsGmpk57S3N4F3ket2VW1Mu8c9EmkdsLDwlvq7tcxK/1/PGR3iaZN
WGhTc6Y313uFbG83QPdzR1e2kNZ1PqcDRyoXjfKMHuMlJ3JYdacL6MVbWl2ONuMHnfLLKgdlPQ6t
RQs2o8WoXxGnqtIVoOUgIZe4qKBjFANNzNzFKlwuMrpmnaxq0pQGkrhLI0cfXFVGy2/tPbfvhwy7
SFbcZ4f+4l92bHY2RuMkdAieQgtygl0g6gpYVsCnSV8rUC1c2+EwkqNoJuNOaAqQM8ILjhccPdnV
bSQXHrGu/LzeHL6A7sqhtmi4ZkdjnImSIk/pIq4tgA2B55Jge7PqHfwQYRuHFP2pW1xkLIgRNU2Z
pyDVom/Pe2/XFjkjqxoMcP+8jf6BQtRtitct1zcosgha8jm2RHPCvdVu41HE/GOxvdgmMF5LgqFt
IJ9t3bfRdV9XKiAt0FqNvbeoGVmOE3A8lyWY9Lnqs2tHo1OY6np3kQD+tguwW2O3P9sfCbZJrylo
qZv7m4rI3tvzgd/tz9FMdgdp3nSJpYzgQkakPfZnXq61fvVpaviBLNWEWxxnLE4sGbFSWaMEPBTE
luhLG9xkZzW2sLLP1Qar3LlStejgfwswWwiYsJ0+VFtQhN3RJFusSfJcBBTc4HBpySHddB/lx225
kjmSbDEWqD0DGEI7gyZG4RyaPXqSyFP9XNprc7v6ZdvZ3j/k7gFpF15rGJc0Y4qq80XVyoSSfnHK
Tbw/p5gbWa/3BdZ6ChppVzacqyC34x2QBPPdJ7dVbNkrnjGctU+yqutxhC8otiUgKz7Otr5vwG6e
T3z1Dm/JEmOa0ub/blajdFDJ8qhf9dK/oXVjV3jWo/b45/EJC82759EXYjTqlGt9QCmbZ5F5Qs0Y
Lrls1WaUqGcC+Ixmn3sFkBqPV/GiwKvoQ7otXxwW43n5GQ10ylAYsTbgvQHMVmxjqmVa1evzh8nN
o932ENA5+5NScsomIR9AqRGcy30L9OQM+7vWAW+w8fajBgySn3TSpgrLSQEdb1gVPh4Y8e42z67j
p/9ZWiSRsTxhL2Hxo9TjIeu9HZqcFK/yyufBci0X7UTIYRyGj8K2+9UGTT6r3719/3h/WnXobXqO
gViDwfnVtBL3d72L/ae57b+Mw2q8v/2Ri20KWOqIBktNR7v3tbAwC/PGPrZaKRKp4RAfNFIkBDMo
x514wQDmpnsT6x3GkrnZxaVMy5wqw3wxRoBWNqDqNLEjPOYXYlcbinVx+3RLdzwnw9xA15Z9XE8g
M3b2h5ciE4wuqs2ptW+TWYwq53SoSzNj4ilpdWAA0eNY6HxW7aK1+01jbxRX2hlvHGJLCjInxpj6
OsotqQaqzhPSbsf97vSYRbZ0QlOmSm5TWnpT5oQYw24lfVu0kSQ9ydlaeETVcIrtUOBOyy35e3My
jPWWoqIeT9YENcGM135f24/YLbIybJds4PrQee3U5lZEeUxkLHmtZv9iYtAelNUbsO0eTJtnNHkn
Y6z0NErpOc1xU0HQOo4GmJFnNLztay/W0E3IjcKpNLP2ZsZItmVG6yy5L0zKyBc0duzR2LF+JPev
LqA4AAcR8NF7OUxk22bSvqz1OMT5Qix3T+3Npl/9qjbcTj6OFrM9Msm5NYT6AjIZEfwXdEOvR+ec
OVriCTkZ1tYLVI02JPCqLItF4zlDGfNxSqdIh6UCQ639bpdhrBLtirFF+68/+TVA3vUxRmQc8hxz
t6AGhA/LKwI0uWJpBiqct7V6scV9firGfgBCvVPLjJ4K01hR7WXv8V5/OsVOt7ZLAw547fpYiXhy
7tw7xd4Urg8HTjfI5+3vWKww6TpmY3RNlSWNTfq1UWz0YaLgO/qQIM+xucMC12z/cKDD99wU41LA
PKfGnLrPhKIXM1WimE67Bn6i7MaNl94FVUrgnHLKZ4siOzsbYzobvRcASS5LT0JH6p32CniBzk48
tOxzmEi9ob90fkaIMZ6D2XQKVpvTJLdA1DVqnCj1cGgsCuaMBmMrBUVo01EADcf4Xb1JgHA/SU4m
OggleHB6iym3+TUxJrOsksZMCu2atVRXx937+36NwQcs69y6SHU/20G8+mfHYwEzi0nM06SH2Rxs
J78v7aYhdFw14EJOce7KYDxbEVixpdnibOjQ7J+kx43sPNPn7fZ5Fl/t79tid3TFRj22UorbilMy
/BFRXrR7mYeNzCPCWEapiqeuG+hTA2OlFrYGW/Vy+xzLTtXsIIw9rMXSAqgE7EPlACNncsqV8Sxs
8Gzy5HspmJrJHDujF8d9qxrXwwTe+34iNQ6DRgFMs3PTrTxSjF1opVKISwlnegmakEQCGrGQFUD9
4eFB2HL4x7F47GouadJiSQFu8FM5+QYtyKX29DHEzv+Q9mW9jetYt79IgObhlZo8D4njOHkRkkpF
sgbbkqzx13+LvuiOzKjNvn2qcIADFOAtkpube1zrZYbGqxhxOS9zNzZgqesonxp0/tbQ2VGVsMsa
OQH2LBLygQ8XZOpN/26Otg//A0iLNqjiuMmW8Q39EUldlIHn3ctXPbqmBjaU9rEcp5w9HPXgBiti
9Ly9tnKUlzpMH2Vub9yeXLxKQesRehO4BfXRoGggjFF4UEyq1yikwijqYL3oVgKQ9f8313cghnkJ
L6baBL0GMQIu76FxL8/pvNgDL8XhbN64kfg5G0bZj3KhSVGOs3EMREWHZe4u2wiotspSPWTri/89
4buk40r/I5N5D0FOUwAhHouj+lDI5BoRw00/wgt5Ruprz1khT/uYl7GtmjhOFEgzvE+09z89TU8T
WiBCq9gZdFb2Y3H023+/9T9rY97GrGhqM0OkuQNCivQUkBkvGaCOSTBQHKUIuipgRZkT01ojUVC0
lGFyZT/piPqOpyr7RnKrcZdrclw+ne3U202fngAI3trxHnlizQaqdWahodKVXPdEVjYKLFxA1bG3
c/hlzLmKTXRKO5SkMfjqBG+bzAHgCAZAH2/waJPOUApznnKWRmV3hhSQk71HYJR9MtwFceGJzwCw
x5E22rM5lMacZ5zmjdLlkHbjXgG6yW46nYJTk3x8gE+Z1wI72pI7EMf26yRyD6T8DOKAmOR4Idy4
nbc2SIVy/rLbom3DIGs6D0Ceyrduc9HIxu0WBUhhMZQ2OS23+SsQXh5v+Nj9GX4S4xFdtFaQi9t+
F+gCsfgIuWP2eyiAeR5qqz2VIlUbtFViCgzphZMz3QE9UXz7E7/qoLC+YF56nwe8TkTeypiHQ702
rVbTzVZAOG+tUvfxxo06R8OFMW9Fi6GGJKvw+6hMW6gvqMRVXFDncWz4aHpwKId5LDKwveZRCTno
HljuMMhPwEeMxkY86YDW/LIWe87Cxgz4UCBjgrpTda7aCxXoLUs7FYni/z/0ZOmN+xKOPbiGYVmy
BTYx9Jcxh5RJbZTKx1pGxD1fgv7oTKIPjjc+2hoxlMEcVGpiZjnOIQPRxRINBEkF2KmYZJ5z8a/2
7BuDYNvvIxCFOfs4lpsZymUO7oK3t6jOkLv0PCi8+VZPxM/y85+KYY6LTjTEvQwxnY+6E44LDa9w
83jGa7TINFwOY/8D2az1VoIczArvztuQhLM0Qnc9QZ3UB+2b/XzJyTdgdYUNbfD94tjq0frHUD7z
Muh6kFwu1JCcSbpRkRq5DZ1wbtt/eH9+FJJ5Ebr2X+/P3DG3B4ssq4/rRL2igSbGxgKN1KeVkH+m
Key7oJ80QTs1FUyJJ83DmWXn3tGbA6fssZzR0H6whSwKadtfVCW2cIQKymbdchet/5I/tE/Opr00
k0nsc0uTnAvOTg70AIhqxR5LOxxwDYDmNX3yNwhH6HQdL/rhHd6tHDQIRcSL1qGcTvex7R1vigYJ
4CQ8Cxva6w7wd16ZeYzCGpyz/1YWtjO2t1pRtCrIo/BXaE+6oZWBDwkN7382/uLNjdxbu3vJdZOo
XWQd0aFkxrZYlIDACBt6GeEXgt9yio62/2J+gHd8jHHptSvgOFLIuTzXLsZYKKLKY6UcC1GGK2HM
CkCjoxbKL6M5YL/8VHeJxxHwHx7Qn1NiDEcqGxdEkTgljAEDUg6btfvrA6Fi4WI4l3sy46/njzTG
gNRide1OGN3bzYGH+/5+coAk51p+hq3jXS76Uw+UgG1FNbSrEfRXiMK8UUnC5ZXWKHm7x3nF2CbU
pOk746xQb8Ch1I7KBPy9pY3RijcKKh56aGgAmfVjnRhtjBkohc64BVpRJJWpYGV40TRv+pnMMErS
L+AZWzasR/S0mtnVXJ3Lc0xDPJY92v83lK3e5zPQSSFXUo8Fz1Esbq+kEWg7koOMFABVP7MrmgD5
NIyjptmURFNTVAmZgd/bfDXVlHp5QBWbIelakh1atZ1OIZq9Er2ZjSFBCx1IvJTH6O0YCma2WrXi
TAgSer7L3kPGCI0jJHdeNX+G40VjLOFs71iAi/lcQ9YU6vKJTMBRaVGLtnAR20vhJNefJKOuA8DG
HssZuxtDMUzYkWfXa68qHRUTbM4LHBkvIP4PO/ezEmbnLknSKphnvK1EQmEqcihf3AeoiSZbFI04
bjlv3xi1VADC2RqxhHMqNsfNMxeUcuyeDzeMeVFy86h0JwMb1qDyc1guA2Q4zu7Eit0tDz14tFlz
KIt5VcS6zfT+AlmIa5ee5OxyEMZp4NqbItD44jnIPFVgXhijCHrgu/Q4pwMcOm/95Ks7353Nbv3m
XCCDMfs/XBvz2vQ1cN7B0Um1wlnDXB4JRuCen2i3JlK+6Crxnxtw4c25ie2xp3oomHl4TKM+F0gw
QHBO1B0eAq7/OOpfDUSwiEtVkUfgJcVOoq3u5EklaG7UK7WLEZkBWdfhg2hzzo7NZ190Oczylu6m
A2txWO5F/2B5sWSHZxI8IQN1BE3RY8vxH0zxv+/1LRAZeJFSb4WyltKbRsfTlmt0ZCIphPFFF7OE
oGH6Z5bqlmcYiNPi/CgpJcTNHShM4z1zfn/MwRoeGmM45PQS1R3owuGketW7gZGgC+/NHC07DGUw
xgOADEmR1lgDZpGXy3qKDsDpjr4jGI55W2loA8QENOehHvW+h0IZK9KZiZ7kt3NCt2Ux7R3kC5G+
I5eJi6JO7Sr2C8Y76FD7YwUZHaodCmYMyvl6iRKtwY5WtGkWrheCGhRZXlGq337/M7N/+5aBdpwu
uRIbxxbK2LnR0TMlPuM5x3Dcbv1AhKBIF0s+4/CiKXpkjrPiewZQyMd7NpppHezZ7d8HQgL9X4c1
TxcoWHo70k4wqfW0+fPaebYtvH1x1GN0OHIokfEAelXsErGg17h26tceOggCRo6QMVIYjL7821bc
LsZgWTWwqPpEgZADLRh5n+j4SfCWtRPK5eS328DzddICjHZhr9BsSMq5sPhKG8Jzq7j7q957rbUg
B6Wl4UP2Sw1Wa92Sqf9nswDoATpYHM5p3gw9G3kMl83c9/JyAuWqAq08HA7KpPyjvfEkcNwRmbnc
0tU4JgG93N6yna5DtFWgehm4k8dqyXGqbnHI4PiEc51fhSNuslmQOsTY4F+O8eW8X7ek2kDAueis
U0NNBbB+YmA2ziY272rxzNEN0mUgI9AaLY/lm8ehecv36CvcJptkd56CkHnLnRzgaRrb44Y2yyiU
JZwMMAu81Ckmvm+7aByCE0/Ly5wN5Ipj4oVEMooUDXzYQQyIrD8TN5uUZEmOIQHIvloD5blKAPLD
He/hqAbb8gZoxDqoapwcfNQDMKwje+cbW+RWAdP0WAlHm9wGt4mdiOx0wQA1EJbo4C3pJ4r/gvK2
wz05emUeXNqbLRvoSWvqaqwYVMz7K+ce8eygwhiEWotrLenw25WNPB8yi6CZbgmmlDY+eV2cPlaA
SOpen9PthQLqcycgeMb+NvQzWFuaGXpr0LUl5ITGMtUJjuQbPjBPGznO1G0MeyAnyfJLp56gFXjD
gN6FTAhSmiEoRzfmgpDFG1g6wPICjhdKbsTFReHEFgr9uoH06NilaLSg1gSxxZGknuQDxhlhOres
zrFbLBqKpNRJLlaQtHe0P/NoitokutvqnarZaQowV2QCuW0RPIdOpY7KYHkSMvxHKcchFt4BBXbc
uF2KKmngPE2vRHUIStu2a08SweY6sNSKPLgbN1Tegej0lBU5rjytUh4Ouq0CqRsu/8I97qC5E+7+
8hxmFiVFrZLErOnD4xykg/h9JsV0jRmSzFcbu8eU/mR2lshLHpHt8xf3cDkOH1t0AzrSURAUqkbo
0MjcCLMNE45jNFqtGdg0Fh9FK3u1bzq6QKcBJyHieq6F5tgzlbE5UZt3qSze4nqvfCptyl6bbVYT
PHuYKeP44bycBduYUXdBJ6cR3bTDsgVKrrcznSeftP4Lz3PlJZZuPSIDZYzSwNSE8BZmI4cMbkxA
uH+G7hvQzz5cu5xy31iOs8Uy/V2DvigMGgHMoY7e+7J5Wk+fMGct+Kur3frAgeGoB8eQqUyu4qS1
fS/F2Myjz/dQeO8pW06rzTNa4GhEDRONVDUoSd5QKn/eoqGQs45xRxiz23hbTORtWf8uaCr8W2/R
rFmoEhklrQCUPzbHQRg9n4EUZrsMMzuGpyZU0GpQbi37vAFlEm8udvRIfmSwbl0cKgBukrES1RY3
wRPn+ozb9sHPM25cYZ6VlKa9AdKxXy6jzTKZeLDtKFs5/sLwFzbYfUGQNuFm/0b9uIFgJgw0zvop
NnFyN7QhJ+ndetd+dvGCwkK+2MUL5SN4fFw8iUxeOEwS/ZxkkPi5o8m/6/Lxz497xIMVqffPZFEo
wBUSsZVApodLXD+nTulHjhwTCQkxDPEntDDjoJjL0/ZR72cgmbG4SpMJx6uClWFWOiVVf/hj26el
MQUckF1cvO2eN1AzOqFgDiTSN2BgCo2+K1TxGGCtcAhKkASfbf9NduD1TBzeNRu3uwNh9GAHwtTj
tUhPuoDIBq02nochUn9DaNoPtGG8EJp7iowvV3XNKQhirOw0FXt/1S3egNHhnp1yTRPTz8+AaOP1
c3MXyNgRjJ2UrSbCjgBSE5iB4FwEY99G3/lXTP+Bojz85O4pR2VYn65IQhHEaNjThDQ2CFjQ/7VG
ukxHW/IG3tzHB45yRhmPeOMmnFvIenSJVRWRfMRaHf1r8r3njRKMZ4l/lIX14MyyrQAFhIUdrmiI
Kcn6CUB3PrL8F0JZuwGnyb0NPJ1hHbdIiEpFkCBzfkAvGO2OnG7IwiRvISZVubhfvB1k7MwxbVrF
qqChTjRdXmq7J+qXNDsDBJpyuFLwWY5hG3/mEIYCZcwCXw5jXopjhQnya6IguAJcIcpC3hMU5Q+Q
O1MXGAjbry+OwPEV/ghkrEtlRelJLCEQ47aX6funQJCSxKOEhmUfHXbwtzAGfAGD9ZaPI0V371fE
of7IZoyNVAKeoJMge55O3+spJjjga9VLGsxxK5Wj0c1AFmNr+mMsxQqVtXTekbLpceunG6jqLMbq
sDZuKDfaHIkRhH8fJWNpLmoRZmEWKYgf13pMR35nTkMmNVwwzhmOBjM/klj0r3NX5XFygaQ5bbjw
BHQ2TX3Af7nI/wNS2+GI42wl23PRXQP9ot/Ege9Y95fvn2SHCc+3t8YBxgNP3HgYNVgd471oZ7Fv
W4nuI4UNLmJwBYaesONdPa4cxmcBJ1glh5gJ381p/wF6isBVdZmnwLJReU3X4y/Cv1WDHTps8ibv
YguinCgg0va6n3zzbD93OYwlsbpTFunJETIkuEgmTBb6J2hJ9LE2/Af35GctjAGpjbDsjRJyKnuv
z0p0Jc7wngmb+Rd3rmK0jXVwpXTGYDSVmQUileWABPHdmwLkgib5CbrVZxSsjeKq8rSdd1aM4bi0
qZwc4xgyl7fu9M7GtAryXqL7nr2k83CHfF6DYYt0hW6gmOPojif1BsrPGJEsPUX95QTpaILBX4hG
LUBqHIfjsHNWyY4fghDauPZnmEftE4SflElB42wkTyENJvypQW0fRxcsZS48R89BBQTlSfi8PYqE
x3rBFcWYjGt+CtAzDlHnZHJ51QqPTDBbv0f/42Pl5+0aYzKs5qJKye3xTCZdQ7Jp9uzwOkVGYS0H
Sm+o9y55oEqnMNepAjqf1RMmA7MKD3Ru5y1IwaZEnpIFad2P42EGwwgO3IikW1prnvSbhCDE46x5
PN7XTPAIippo6uw5apeT0VyyjNpj1c5fapJ2dm56PANGNfuXczAQw5yhDFj8XgUn7S6+OOXuGU2k
PCrG8STJQARzfMfqasSJBRGFVziNDRaoRZGCEHGCIf6vx5oybiYHsphTbJMwALP0SUEQIPtXB104
VoKq6G1SmnOXubIY01+bx6BMrJQ6kVePps/Q8FnPzSMYC+Jl5F8c3sgWdyeZR0BO8saMQ+xk588P
uv+ezYSWnJCHzHl3m6cWzBOgK62SlR3WFlmIpgAVcyXiV8edOBn1cQbHxVj9vgx6qb5gQcqN1XeJ
5uInw95cgS//hg5TkMsRjoJQfX6k74ylT/K+vYKsR9kd97qAsTbk3LfWLntNCNfTGTVbP4tjESXz
c3DsBB17KPr6+3y59lBb6FflH0qszi25jUfcA2mM3U8DIc8qE9Jy9+CsbzDXt1F6FybZnu+53Wec
ozMZw3FOwX1QKpCX0AfTAHsUWpfQGo5OHMwLUQpjzsmNut+DBTJmRMWjFmjqmRrEZGIsUS1BApQj
g16gB9phMubD7MOsUVUsqoLOO17k6OizRL6Cd71Gw8HBWhjToSkIWBS6loSUbo92Nt7rwTsdxlJY
ZpGdAw0LAUgleDtd+E4Noc3E3LzZ72MxJU2TVQuUJrKssMCsZddZaa0UCmU0N7c50sUVP4TlCGGv
0glUlZZWlPQq1Y64tzz5q5KJPCm54PS/T+ZuOSZzjfqTHF4bC8vBTHE/P7kcBaMKdK9g9z/P3Bqg
whuWomAhlKcOiQdPXJZe/hZh8pKjAiNe/L0o5r5UXXHUABOo3NiID3qBsWyLrOFBlWQazsTn4uS2
fv5GB+54jYYjKat72cw9yk96qXSXK+w6nPklcETRL3ckkZMtDUwoVOilkEHEXGGs/rTkPMu/X657
0czVkk9JlWQdRKdXV+3tnWCnpqP1tvMPT5K5YVIgFnJVQA4dhusjB2TPqQejZM95ydSRFMf9kpjH
OBFTs+rpkihNptPEU8O2DPukE4dbnh7x6e9lMS9yHViBBmgChA9ZMuk9g6jbKHdqeXbNHPOVs4e/
ze29MOYxlsq+yxRQaaBisl9a6Bd90lb9OwxuiBQO1+hyNIOFYz0V9TFsThVeyMbxgGuobkRQwNk2
Z1G/n/27RbFQqxe41L2eQwxm6jGKJgLsFS7vHyDtqW4WPRk8RaT3+IFJYfFV6zAppUsFeZjrnsc7
tXF0wUv3FwTLPIg9niZajE2R61aocwDS0YLQ8vJpkmd6TrwWwxHP+n4LGfMhaEcj600sab90BLRg
BdMaY7Q3Pi7e7nFUkMVSNQ01y0QNK2rs/cFYe47sNpWLVEfvupOrxlEOngoyRqOS4rC8hjXifzJ3
LjUxF92fhNeGPdKmd799jL0o5HOX6A3WtNck6N68vxDRx0hyCzT/YmJjvnQyMfjUTb99jnuxjOkI
UzWrO5kqR1STS2Bj1DNxvtEZyDszzhttMWajLyVVaRqqHhhHc0zfArnhekd8P9YxH7Dn3OfH0lQW
DTU6HbO0pTrvoC3wvbHAJFp2HqDSQC/bC7xcx0iMN9xFlZ1aKmXMVkRnqAgar6J8tkDd07AdaWNh
rpS3kY/VUWVhUZuiVmspoYqCgZXWQXEX7GXWFp28+MPxR0baWu4XxtgOC5YjAw8shKGmS/pFEcEh
mGJWpaxoxy1P3OOLrYqMDclLtah7egnKYnF1Olue5QRvtGMsF0cbw28tpRbjbehjP1UVmfstxYIl
NRW8R7TuiDo5fYjoR5pwFJJ++X82+KrIXO+uABOPakAIsD1EOzm55xCTwN1arexKQqaDs5McZ04V
mXst5nIppvS6QV7wjkYuwKcDqO3JB0/IdIGxi3++ROaGG1VwDfMGl8DBC7pekmzZTG1uRMm52bcU
3KAKH5a5GVx7SAEB+SzrCOoe14wQ4UXz8XoipccLYR8/1eotDT0QaJjxVRdKnJyjrJfFLhFIv0RN
jBsrc3T/5uQN5HS9psE7valh9rd44Wg5b9uYiyxgIrm/0FUs98ePyGs2J94+ca7RzUYOvt+IgPRl
BpAgWCS+kmqD+OiZl4sfSfrfGaSbFzKQUkTna9A0t6ASHjyqNy2QzJZJxIn5RjLL93IYoxBlZ/V6
NrGa/fJQ7d871yL9ZVY5hU5rRc+urZM30JGthLf5ci6sl3PHztcUQG3i/A/pr/tvYWyHfjw3mPGh
mnHUSeX/TaZKSgAByn2jaZj1wEj9miYqgigRRQg6tKGrkWIBtOQQLdmutq2jJbfJZSRdfr8wxmJk
l6gQ6xqHme3POjFnx4tdmlP1SM6e9WZxTLA8fsE0hOqyqWGImskS5Oe6Ddq2oWF8+WF5PWZL8Qf9
Gdcvyz6t8iNpFnYH5hhK1vQdv3BegHFP60c8k0WoLanqoutN/Lx9dfGQEn7T6/gl/BHCXPPOyAK1
qCDEW4Nf1AcTLzeHOK4kPyKYN/p4AqSwqtF1HJAOwVjdegdYrE0IWLU3jLA+z8CF8c15zkZGS6mm
/AilHzW49rmZFW0fQOiBjvGV9jSz0duyQmPL7AT+Zo6qjBvLH2nM5U/ObVw0SQdTVlGAI2GrljZv
RbxtZC61kTSKWHZ4x+ZL0Hsu7dKhXNQ8MTwpjBug6ydF74FitttfRBKA7I2j1L8z8/fnwtzg+iqb
iVTg9xNwWCmOtIIGoEuTJ2b0DdZlU9Rk3F5gI98fv5CozfVq9AjBIhIvklX6Jv5V19X05CYY9H2O
J7z+rdtECmMKUVo2ZUkWdVU2b5n7gcKZGuZh5LyQkSHFvHs6Ra78PSzsdYrCUbhaT6X5k2CDlmAB
jLLGuZA0BBVLtSgXK/el9p952jJiuzQRYYwkGjBdKrsBaQZ2rfAaIjd3tQ+9E0fEAtrlBVxs4NgG
j10zaWNHXwU253xHNl6TsOuWKmvgvWG3AXOsYX+JLFoGBMl3vLPcBMjCwPWriGkX3j+Uxljoa1un
YX6GNGedv9evwUKYzb6VmGgbjjc0lmfFtKNmgb1CxDSawdyLc5qruOE3vQW4Xn5ya5n0IYJSBf1B
T7WtYkS47FfCstVJ7b+g3MSbFRoLrdA3I4LXG7QOqqIxn9CFbVuogYAU0ExefbaT65EcJ8h8GqKf
TQFFDSrEft1wLNuY/4RF4yAVgJhgLo4+IAO9FpskE4xAsnbwZN16Lk/zaUTk1y3vAtGvZ+6PJYH0
DXsrolXPZG5s0ESBFoqKtUuPxHpKFtCZZ85aOCLY1GDUpELcZ5oFyIupABK7FcVx4mgkTwajkbFk
na6pIFu70g1Xy9Q7zkr7PZwIxFilKalXsXvGEA63H4QnlnnGT2GiqflFxyk58qz5UJymJLGX2ZoO
RnbFdvXD2eEnTUaMzPDMfqXVKqsspRAbOo+nldtZdt141kol5Q4IoifHVnIyi88cE3ObP32gKRb9
qoFGZkKsn9ocmlI4HTgz8w+RFv+LfUrW+hSI/kQg2UeN/1OWUmS/xkfkA5SZSOfaTINIG56Dcxvd
vP8gS0QhD+Cqqkohd+jhDD4oPIJUINCSgAI87D8/KSZIjVGRQwOIiZ2/mqG42M9mkt27gHGZhcAQ
e6x0txa3Rx/A3B0dTYvWpcAH7A/rv543N206iQUgFKkm2eTsLz0HE34e4nmgKYSTaL0BlSnmtD5W
q5UyyzbI4W1B5k1ms6MHzodn+4NX3aBf8OAL2a7KFiOO13OOLzyI7m4X2YhHDrze8JGqBs5BM03L
hKGmgLf359AfQ00uiiBAjrz36ppok37SvF06kk7Oa+GNW/r/rf738pi7HubK9dzUVoC37jQ9lgRo
R6Kbz3LbsqNV+HYh7b6w5cnjwx6JSizRAp6moWiqLlpslfSYX8z2dD6pdLiKclapNkY3geKJ8cK3
BQ70BY0HvOMb29rbq44GXHQqgffmfmvDWC7Ts1apoMNZv+t/n/oUk2rICG05i/sdjuCxgffwLzlM
zNMdL0YgWjV449bi+xXRluKgLxFdiaqzaGfNIcV8dsO5Pr9t571MxnbKuNFdnGNtYEp6v4DMe1qE
3v+/P3YvhAmCTEGqhWveqDuVohCfZ6lz3IbbYDMl3eHk6q/qp7D7h3vJhEBhmQZxeYRIuKKSg050
dKbkTrBefTTk7FaugZHi54/HQkcGt+/XyRhn/RQFEqByVRhn2BpQWIKi82/gTL3lYQ7Asa+v88Rp
6kkOtqzZDFRZWz0j1oVs94+/43dAdv8ZTLAUlSejLWTokelH66eNMhO+HgsYu4bgOVFkQzYtWQRh
7f2NgHONf047AAyidcrx1tpkN9UFtNACYJrihc++u09xTgen+NPpI9b0TjZj77OwOh3jBLLrw/FD
n2GP2wkEw+K5m9fFeboCRE7EzSr9du2xpz8rZs2rqhi10RutCtfGOzk7HCqQWon7ZvAu5Ag07L0k
xtokXXYWerq3lPcQrcmU7ny5IwKdL5o/gUjKtzX7me7u8QRmPGXKOdvfQeq9fMYKKV2pnyoM5tNc
Xog80z59npJ+67rZ5kNdUNQt2+Im00ZACu+lMnZIUMFMkGnY3wJ+BCabKB5AbgOhOVtOE3vzSkeB
Vi/P0SxyUY/lWN6R6ALSDVFS4ceIosjOApX9NTPTBmu+OJ42CYm0ojyl8FVg5Hlx28i4+r0wxhqe
j6FxlXqJvmEUmnAKDX7C+LPuACsdTSMn/2QjYORWnEc1eLBGxiLK4L05Xy4i7mxv1ydcGvH5bVai
mrKlrQjOYy0aKdDeL5IxhWfU99DKhkWinWN58SR1mq7kxZexm2/Td9rn/j+kY+8lslZPzYvoIuIM
dTAzfAowCFPJrwGOO/muuIMyo8/mYDMZAxhZWSxLSU+XR2neAHHQAzbWdAj5QxaNA6cXVG/e14TX
/TtueQeCGeuXKoaZdmcI3h8oArznSQTQ9y8CkKP/LFz417NnAezvqR3bvEvCUSB2EjwOG6mvThAt
uyBjBcBPYgP2VbEjV316rD28K8JiK8fXtGzUBqIAYb7RbYlixuF+LFBGcDG1/4wocmty+C2lEY92
aARYdOWsM2MkOSBUpG3VWOAO4MNTH6hTKxkdf4+XOJKjvVNXFl75qGiFotHdrB1zVhLZdiARBn4D
skDBTyeZJziCw0Uopa8HE4vcLZIxPmYBQhGlwC0xl/kMgFaE+JjTw5QXxXc+uUfH4LwnYwHinUTG
7hh9djbAV6yiBAmehmSS+/WkfT3b1tNfFL6AHUzcj5eXYpk4HbGmW21tTE03ddUVxwvlXR2NMUny
NQJ/S4YPSdCZsvTqaQvKIrjXx8VioYAcenZ2UKwS/4tmQa5qMbYpj/VM0hKIzt09uqTQ3Xv2iw5B
pwh00//NV/mxEWxIHkdJaqkVLP18rjc2IHQmNOvP7cceKUjdqTAb156jJDkmV+iShnT2u+cnU94l
4VxJdkBQiwDdEQS4JEj7e5JJalQXMEdKp0iBP8cxcDxNZWGDTfFSRl2pQUGAIVO5SGDQUeTp0Zcy
Iv95o23SxgIuPNgEP5BBg7l9bBNu6cQHl5NFaq7RNZuKJ3yAc/HStXZdiVMUbSZAebKcZg64fHQN
Wm/Cosw4UeDvwsf9STJWQY+S6tTFKk7y80/CI/Ub6a64/3XGAlzBf6cDMpyeIoAHxA9v2hJCjjaM
+QsgX2DMvzlHqY6G0j9XQGfuemuBq1hMFDyT0UJbJytMuy2rfbGQnM8p8HGv5OkJhmexkjHwtNIJ
wuuFa/hvASmOdPo7+Xx8suMphMH3MAbgqhVmEpnYgugtepa/dJRMhTdQ8PAhqDmvNBuatf31CI4A
XH4tnHvg5+hB8BDZ6J8RkK0XSFP58OKvT2Blzq2JSE4vvK2nuvJIiRkPJY5DrUivWGpSEMcgon0V
nCdvpziVnwcELb0o+yf4i842PLNzZ/48ebbf3l5hhnv7DXRLPCPCefLY0K1UzkoDdH91F+P4CZB4
ALDncs6Xnt+DRbOjbLp1jE+hCQNfI2nzKc2nPhgeAZMJXo3JEQ+bwfGvqX/5S56FyFtE1Q1lEeZK
ie011MsOlmJ+PDn9XHV603F4kcp4WDSQwmjtCex3aSQZ1Ms9oLW3BQfYZ+tiKPfofDcTC8A5e9N+
vJO8hdF/H6STxaAKj7FlYWGnhfap/gEkCkdBuatiFLSI4jKQMlPFRNaBYmjQ2d+nF9CC88HBRt+v
nw1kG5eFOjAipccxibZui66/eX2VgJ9E6Rgd3rM/ggoEMwueQpR8FdCdsYB2yVGtqjgItZ0zr50c
9x25A4x1nubwsJCPBabkyd5uHR4gwrgbMJDL7GdrBVEYFJG2A8svHcoKpl41lee8lhBlfDP/vb6b
zR+oBuqPp1yUBeq/OeCfR4Zgvazcy9QpbW/3BA43C3zoCzCFVIsV0CZm39+AI+J3lI4a2J/lslgo
XWGpwOIPbpHtew3SHt/yKZS14KT+/vFlGH82BrKYXMy5v0pmF0CWNVk6Cqr5njxt3extVfHGtXin
yKZAchOAk2F41G6DCuhkOh+4AL/c5TBuRqHVwrlJYg0Oo7N0UhOJbZPYQEXglotHHZrBxjH2UWrq
NFA66OT+sDwYXrXst6sXeko2N2wcNf0DUYyrARI6+GwqRDmKk67hKsJj+27m8E8nX9x1jZlHWoXX
TV1UMYvGrKuu6lwJmlTblTNUuc5E75DIEfbHqXpAogPu4ReP9nLUe1PAKKZDmkrpre8tsqqe9eDS
nzV4b1cnOtJBSAB1usHuSkrHB1qBC94vGJYvju6PHeFQLvP4FNalTkt4w7juhXMwfQPlHgMl5cs8
egpj4nAN6MhMhiUNJTJvz7XU6kCW6UoP6M5RXpPFrH4BWhXPUt8AP9nXeyiIsZh9HFaaImNpCIkP
Sw0R4UGYiDnpLUf/YzuT/cXJSDfDfz5w9iYvLzO3t19PKVrGbAyV875npM3hbuE32zCwrLFqXtWq
y+hWA9EGbUn299d/MS1Ml/Vg2WxvsHqueqGhYi7wCwGeQ6FlgFy1cF+Am8Nd1JidHmzyzRgNFqUo
eVt3CjYZeWwvc89++wTWJaXhdXXxVsUYNe0UBmdDpFeSXCQCgskP6a/Iic9GE2LDxfy691EqmDVV
TeRT38uPZAUM2Xn2vTwc0YWDaNjpFnxkyRGMrHvFYO5+nSVaVNEbQTm5AP3uIV8NtHnwNxA0cGl8
iJ4xX13F+JhGc/FooWIEFoBIqdqswaEJJ7K0DjKA6rwQeZpnnnkZM9tDSYx5UWvBtOIKkvpn+IFC
aoPU16th29DahEOkGQaCS8AxamP2eyiVMTGW3GVGm7faLrZIlziZL16RmulB8rel4FgyCg5fvLzX
2EVQdUpdaGpAbVaZPY2LVhDaVNN2p9LJ9yjSiW+WvVhUyFLjRSSG/2qDIP452vYxZ7kjjWOWNBTN
bHJdYcqh6CD6AGRe+BToRiESiTzNci6TvHACAr5dED3Y1SQLgMLZ+Zz9HjtlA+1i6IhAb5VkMPdG
tE5YeB8ZSCQDumK93J+fwm2UkpeX5jVCqYWjVaNlrKE8Zq+zDE2ZlQF58/gCby2SbN2pAbp8ti+v
6FND/rrzFrOGWAsNmCpnN/I7TJBNFN4U3lj9RbYUWVVp/6ds/GrfvsrAbZJrYxdOtFdMeX9iFnq7
P6izw7ycfYVeN+EsnSuR8VXDRkwowpaxS9GXK6okMraNp82utIrWTZrP7VbtCaXdenzEY/XSu5VS
9R/Y+awwogBjeQbCOYAiYhL1AOphaffZQ8+e1Km6+3MC7uSsf59dlxNh+g0O8sdfMJbdpS2fhkab
QxCfMK033QWzqRm6VnZNsjnuZAe1n26eeTTK25bzyNfeHgtURm70nUBqRQdL7tLTMUxrAVqGFjAp
A5z+unWOE7F2hZds+jF7DlbPM5dE+1spCikIJCCuwDBN0Ib6+FPGfCZVRgrA0jFHKmss2nGfChYC
0lzYKbIdy/bfpzUt11zcVnDRaw7szcljgWNP0lAgW4Xqel1qzAwCBdEpHDgs8Zcgudq8h7fk2cRc
29JS3L2IqFNveU1Pv31hLFNXFFMyZUVCpzOj42ZlioJYtMEuNG1veV5dnlU39gyDpMiyr1y7dpHw
sbM1Z5d/pzMZuYyOFxcz1iIZcktpen0t5uCLBdpvaSsTBN3ObimiIpd6xC89f3dyPD/0Y3iNcTR9
Tl1LR6PJyU9tZfP4KH6HjLevAvmcKqNpVVQYNTTra3CKVAWtf8YfZW5tNXv2whvN+52UZ4SwSz8D
fsgUIQTRfjbB/TbIYX5x6sjVN4mPhkdzYwSu1hERM0UejA2y5d/AzJB7zmP2W9Xpl6DJUdYlTZEs
gzl8K+/qVD7pWK4SoPC6/lxTjvG4dE4BOltnUcs59d+JKkYgs3Qx14r/4+y7dhtXlmi/iABzeG0m
UdGWRNvjF8JyYM6ZX39X++DiWJQg3nNn7z2zMQNMdTerqyusWhWkneSdh2rVNADWdV/tTtlNZrXf
p+fJxGBbpDn41ZJcupErP30md+bRqkmeYIiW6p1zibA1aVjSmMxz+gQDikv1WIluX8yZsNkLnXVF
5uHzeudN/LN5i/c5AYl+RuJ3z3qNQ5pERb2XOmPa0zNGXpyW5N+471S+LCoiB8ZsQNvpn/+xpa3f
ag0rBsx5I9rec/SUbT1zJJEJUIQursHNBwQKeH19ewK291/a0YIB8LSnn8fncPuIXK9jjs/mgH7P
c47x0EVjxyXJFZPf6rERGqH1E5kNpkFvlkZg3LZtzGTOL3DAYPSM6jNnI8nBBTRsreTzbIUxZnDt
SP8uCuRDtlb8Zj2+Pq9Wial8fIzGh4sHfekRv/cVFAmNvqDY+XXWrr+C5pd+7Y01g5Zw68VHcDOd
u0Pwlu5FPV6rdr/rObJOzBoeo7jS1s17hNEg65IjxiKanGr3TPs1nhfhqNG1yPNguFD7BuztuHV0
xNseds0cQO2KpHeAhM6S03Rn3xryKhyH+Z0Cq8y5eJowaqtSiRiaEUuP7XsXI7UiH6SfD95IzM5d
IWWrLHal3ZJcaCBp/yN2Zsq6WMmbKo0ZROJGjD2KEdmWlmzBc1gicL9NdlBZEtjuBfyE1PQsBoiL
kR2mGLJeNpj1UHxZ1vv7brPZrApQvdSHDF9c1g/j97kuSeua6Zmj7nn5D6Y8Wwwwb/Hzs9XMArB4
6LU8yrGajtajnruVJax6N34/01tOUBME47R5El/zAxK6QLZcoOz9ptWXCji37jJdCCwPEj0o4rDq
zLhjTJwYtG2Pu6cQb5cBxhzqfmT0Fv+JSkROiTOXyPXufgpN0EQVNSNN0uYtC0HdehLryYHLRHpw
KEn0xuvqOtATwwLPnp7gDTVRls3I00E0klVsmMVxHVsfysdKcSSjsbRV7y/7kLfvDZprkFmEA40w
FYH/9eX3sipiOyHO3NbGvCH1yfuHLKpo9JhG2TqJy/rksa29CcI1Kk/ErQNiXobPfi1vSDNO8bUs
c0EX5WPC4U9/+X/A292UoCFF0FSFRwjGAyo721UeUr7vMsjdwnlreMJGG/nM2OymGhH/Pd7Qnfus
shoEaXjJJBW52usdRVHap1w4lK5Px+Wh382HW4qyYE+6nVfr2lO7KkTjsdDb4B7w+79CZxdbGXoW
JRkI3Q1n3r1Yl+iUTEay4exJXzco8VqmrthorzhJjh51S4EA3dO1nUYzJVJEigT+UB7e+PWew6YW
5EoVK5dfR86OeTu0dlqSpNGRVDEmMwmIHBKWTN8FGM9ROjEzu7Ix9HHJW7rVJgwrQdAHBQZaHgRx
1+soi0EQKl+tXO5QWTV8B0qwOwG8qhqB5Tmexe3FQwL61HbhBH5RcPMT+Ct5ZkLKjgnQhATJwqH/
UT7zfblvnMDiAML2z+nWwgQfGFZ9suK9T5SdZEd7UOTi+XYT8qqj9xL0ICwo8wCOYPUXULy6K8nm
rfAQLaRhbtOX2vUZzb5VH8teiSxF5WorXg99fYDRRbj+hsGzPAktOHeG4OSbTJf+eXq9zs18Izg0
Xn2ssncMINahKujoUwVFVn6DjT/OnjxlVSCoUe2y6x1ziM6TxX4cADOW9XTV0DowbF9DAZX6awso
eergwpJEz/TG/ChIaf0kzgrUbhJAVb71vyN0cUoqTdogxFBU1PavNSnP+hz8j3XjglfVOUcnySf1
P8U+qQj3DorBHx+fxm3mBPI0qK0g4yazwm+o/ec0Yi4YpERpG3eEfjyhI1Y0+Ewvd2NENLd4/1H3
zxLMfmhxuis56UY1I7Ml9Upy+CV26ptiD10K3kMkKVmknOd5OolLQUJUV7U76tm5lQkG0Ob6ZLfG
+BafRycwNSNf8DlvEZgzmTOjWbVRDsreX5kaYCrFtkWSWzDwIphI2dF+ka1Amc7NDDTWj4/+NyU0
u7poKgU9isxpEs/Nx2213qCGgBDXbr8eddFsv0vCSqQw2lVpNkby5G+Ey0ASwums1ekhfhb03ulM
1hlQcRv28Wkpt3F3SfBFOEXA2Gke6netfUwli4wg1a1bGYkzGJwhfgfo7ZhQequQgDdVJ9RTRz3E
Tg+ewyOa2ABg1IUDXAlTXGHeEPl5fEh3fDWkWfCmscB7oK96PotT6z1VK/O8dbmMlHbpchcWhNWm
ptdWA9ul6AXJUKETWeBRDGm7QW5RsUR90yHbOpBykyxp6a23jgUJ4MJQ4LjJaCK/PqKBGyq166rW
3aQTmYAdc7oDJmIdx8OIYsjk46FJSbc1ijW3q5YCVRqM/VUZDf3syLRxEt4YmUWj8LXwsONUpRX9
3vV7o3kbTTYyBTv/rjPAdndI5I9bHwggVe+NFbeUyJ+/tZqoqGh+0xQJWT5Bnc9nYTJGyEK2Styq
1tNtnf+vrgRcUmRUEONi4KmEbz07WGbINC8W6sTlMXAXAxKVxGo887V9C9Fbrpl0cGG8LmIdlJBm
eohiMq78g3zklyDgczNE1wHVV3hBpLfz9x37YxH50g/YVo1TVzjx9oRc06v6D1ZYNRgFTwBT4a0a
QB9+mk6PVf0m1fMrGO3EYNFANxX/a6v+CJbVupJELUtd5fBVfabEs9vYEN8GXdmXTqULa90cL0sa
RT2TK42iu/2v0F846h+hgcBEXRUWqdvrrelvxI/RrXeR9R0dUOWLDNWoMGukfpI3fqOPG7RuL5nB
GxOMbaNvmKN9lUDNoEJzrdP9lHUNXuTMxWj4wBJ/CovRj9/T/ikG1P+1IJg6Xkc6Uyz4Ab/sSrOd
X8mlPt2fnZdlK6tFDLnJtsKAUcShOp3edDxyx8+K8PWCub/JlP7uk/IXoK4pc/L8eQvHNmnEEPJa
fQSVNB/qXa0nnhlMNhyf/12XgED6r7DZ5uqsE0BgyWUucFLg+wh0MBOVJI/sYZ17YEYEfM8Kjecl
Evwbcz3b5DysGsckVOoCckcQz/mrAX1UTm4HpwHHa2DaKEv0AglEIE+7EihPQOC+0o1Xk5fH+7/B
wc3XQdX+z8dNO7y8IOHIYKXxoKM8ThuFa/h0Pvlu/9m1sc1QvAYgzj3RqlRuPpY/jwf+Ix500WhP
Rog9byPh+amKtIzPXPQJxi7H6t5Bn7wF3//+zZHpaGhqMbi5FLnt+zhrxMytPmuzwIMsgVv2rAsv
rLHWWrOyABx5julowyVbPY9rf/f3R/Is6ujZpODiApJfwCcWHQKj3oUDaVKiI02GAbq02AdEb0+4
bOEa3dR+5qJnYYTGKL6fKPTLGlb7HRgTCc0Mo+XUzslWGeC2P8kuv/SF6VtxrS9sXKB/+9xoqKgh
swqeBhkncK1XAcaoByU3ZW7kyM/xx5v4cwiPykZ2UtAtoiYT2Y35Q5mJ1ukptCRnz+n+QRd0/L7F
G+HhsZrd1KLoYfxdzkzNZVkJgm6AnjWWMZqiOX5bjvxkZ2iS+Cx+xBXNr1kog9mtvhQ5cDe+iKhC
wVFW5iU8WeBFvz4KEUPLlUAqc/eCGeKlnr7n5wbVl/DyeI83JRfsUeJRbKEtmQrcgtmRi7ICjhsx
y12+spp87dLmtrW4DQgU++tlKSCgq559YIlHLgHlJFZG3mZWiqi6IBx8acxhOKeQxLtqU6VERlC6
B3C9JUpmFQxZ0KrfSUPXQoEPRuKLgjNQhJi//GXri2o8ZKFrvIE3L3N2k9E4DHkHvFUDhvdQ6xjQ
gkmNgaE6+LKE0gRiuIK+9gD62W7pNIIOmTsMy0ZDDIgWMZsVON9T8Zs+LUBoAdzvog2gujVftApH
WBNUDbVfdXYRObzaKPejWGHINph4dtaFPqCw9+LT0ysL2ypD49HKiiTmEtz4jnlH0ueP7NlX8vMS
cT2VDT941AtwTXVG/VNs0YZpnXPd+f4cNTKsMRFlO/3ET9JCkw536wtDvgQGClACIViSZ/KZfvD6
SciZc7rynr7xqHbrPRIYXzuBbCRA/ReuwO1VA+MFWCFQGdHorzQm+fOajVPPK2rGMOfcjM3UVjGh
cP3jg9p4KTlyxweFJFQ+JAV9/UhozTZW161Ye5WGSphE4mNv8s8MPmndk09ONzNMvJCX2EJvMhAa
phOycPtgR8DsBN/oenODOATIx+S+u7MOPqHjAvHLQL6/HWI76BGibbTePoEdPS1c9puS+lz07Fy5
SpLrpofoN/D3v8jmS6+Pdr5CHQacVpqJJVzOVKXRoFj5ANGLBtgkDb2hiMx6hQo0qswLn/rOreLw
g7JbCYKMYsn1aTTVxJUlw/uu0Zrc2y4S9cgSdsNPVANT7C3EOhL9nLM7TKt78B2Q/tEQ+F9LG4Nk
8tguClwDw5eAfcNrTmnccZ2+/LW+5975yGhQ+f0+Hw7WcYue1L1+egaN4WZ1Ei/hIUSb8cozvxR0
jwOkWr4unMbS+manwQwNm5ZxElA3bjcRjjPHr6/NC/Ko+le/Epili3b7vCMUEoBkgH8OkNzcprGj
PJQZmwYui5qIaNb29Mo/IfPy1hup4XloqWYXPsGdZ/Q3+pJQkqEJZHmmg1Ind1mStYE72hIp0XQo
RyTPCafr8RIHyx3fCYNABdCnodyNJPU8uRgXE5dMzRS4cBatFCjfhvwTQOSZ7V3XTa3YyC1QbOJD
Pv9/fEf4CizeVQFjvubVnaGW1MZnUXTi9dRUEFcyurdCY775Ielf+UVaCH/uvQ8AOf5X3syMhbUi
AmAJee3awBiuc/YUm81WWeU72Qg+qpWwn9aYxV5nwFsmKOu2Fx/TDBeCkLvmBTkTFWPNWMBF5h5S
GEjRUHV16AaCbr2974LP1q51xNX0nr3hqcicEeiR0ZRD80kmMhlDpJX37l5dVQARu6fxFSQQC5/i
1sHROKpqcDQwYl3SZs92nPnFlAgsfI3exDTt9bgLiYrxEGiDVCSde/rfxQkYcw5kBYeaFFqTri1M
VUejl7Va4uZ7IBAN/vt3COZ6BB2joZ37y9Kgnjsv85W8WeAbch0aWQfI4/VDsx6t8fh4QzdYFbwZ
AvBf2AvKesjHzJ4rLk0rvi6j1H2pzbxC+yLgP+dm222Bat3itcCQa4wFMJ8ykjtZZjYvHCUUW3om
bgwVoFa0x4vnkTOHKzJLBBZcEnUc1yEAS0kSwAfqgK719Eiy/Cd+s2EWXspbJxxcmmj7QHJeRZkA
e7/+jEJRRmGciAXcYuzX6TCvAg8S+ZYBHZ6QboTZWDhnatqvnqaZxJldhH8uDzEjFO6mGDYXkCjZ
NAf+HVkdmUZTB67va6XHn8ZS6H6bF4JgVGqRPZFQEkGK6HqreeiFceSHpWuwivGubTyGeBbxeeOj
sbVoea423ch8owLKUfB+ZEni5gg6KWL4rFP60kW9G5UPcSVrxFW9JYQq/UKPxNDz/uNDRqk2IJSE
mDb8SmTj1KImO47G46+2tJdZTOiHOQjNBwgR7ZxomIdkSYE+xaT4HhZC35tyt4bPBBAmgnAk4kF4
N7uHPh+BTIGVS2ik/K4CofWu1fvW+QCVbE+Szny8sbviRFTwwf+EQoQwf8HkJqibQqwqt6FdApvw
o8wtjKd9lTNy8g1weC2R+d24PtgfBOGGY9qYDNf/+nsVitKhXjpUbmX5q2STLG3o3v36+/fP7lcX
plNSh03lItve+ru2NQoMeAx0vUC4OEgLinH3Vv0RN08MsnWgCrlcV24ZOlAN9P5Zaglk4b+BQt+f
FFAILnyxO7r42xnNo3IERfhd0R+Fh4ke2zD2aneo3uKE8G7yKu0TjFXteRLtVRTDs03fk2mtWgJc
nsfSbxpVoZ4o63HARmjwrG8oMXlNKlumFxqXNVu8+BdE84rlr0P3vIsqkH58rHm89Rj3g/Z72z+A
CM48nqrvDYDrADQvkdjeen6/y5EE1NHA14bY7lqbfEws7/pKbWBkuq94c+nNzqjARW5psOMcwi0S
M2s+ACVev/GNzZIbcJsXhmFDLhSlPHwL/Dp7P+CKhGqOoZRwrN8TfTdi5jHABoNxoW7PeYfRNq8h
+fch2Sgz6/vXj6/Hn+MGfKDN5M+0PU3iPOZ8dnBrFBkQqjTGO7xtGmlOSAqH5jnbFOCMOyU6bvOS
cGqKrk0vrDoMPOpJ+ACA+V0fPko6g1xy3uCmL9lWeBXRCzKtjgkSpQFOvtQxL5P4Xxr6GZ/hixpm
uaSM4sICZrvnpUkUw1oaXCsFNavxPuqD1ZoTcqeYOoEWoC28zwsPzzRF/3RFaB1XZzd6j/Ut+p/U
bj04jF+n+c+1ZDRxyNQSa4GWJyQ2p1WK1FVcoTrgW76BaemotC+OvLyrAGBXhjeOXCJl17z+Bkzo
5zzLMfgGhPu0gtPTu8N8NmA9kknx8SEoyK55B28vkMQG1oxZHBt1m+agTzsqbUCTKuga+IWl/Nm3
5IeYJ6L6owvxYwLKgZCc4zVo377FL/voJCcbyWtJ5y/i/mv1A3DJUjD9C7K8OXnkWkBkzYro0pgf
AZNEopemo4sxSIdduLkIVrk/IBgLybHY2La9NwGyXq8/amfvAmgbEEoWsMSkKt1TABy1gKcbCQc4
WNdfghujATCgfATC5WW3GzC6gmww0+1tB17Qw7ncncEeYGScfsQwdjCfeiAwOAsbjC+gk9lNN+eI
G6wpe5z2tDoBlGtmexQd3J9M/1p4tO5ard9x6QrOS+LnriAi5Q7DIXBiBUhKUAlG9xrynNbhiM8G
LPiT8JyR7YeZGyfa55PoC/Jv4BjUav2VPwtje8Dr+DKrRihttE1J3yPzcmDNg/VUrDpyBFMYiNf/
dea/D5EnHywxlvmQbio9v0tAklcApz+abmaGu5BSXqkTHEEYrUDu/Es3BxrlIyrioXvsnz5F0uMO
dagS72E16Dkg30sWzPdNAhSrAKaRw6gpdPHd0FokcSQKLd9NiOcb1DMxw8a5dIXhxDtibnnD16u1
8lHoK3XJS7qnrOj3QAUPVQ4WBeprZY2aLM/TWphgrdBn1eLZ4nV/9Q5SXst3MTtdz8CyvVSaFm5i
dGyX5mgwvwDeLbrur6XGahdj/LU0uSCQ1TdWDSLn7lyC4A/N0p8gumcNl9M/R8v8eKYEAAB22ugP
aDdLfIp3d6/wWAaiPwWv1/U6uNITwl7TJpfhdUG1mpUQAAc3RQt6ftc4yxTjg4QEnsl5abxuuRBp
iYB1KckfYx5Bd3q4vEuU3ePiOEeHNGgAZhZzb7dpIklBKgSVF3ClQL9+06N/bPKkBUwadxGw30Tc
obm52e4sBalfzzgeh+MWRGN7nUdsC736eqzRd4zxtejZvVJijwlDHqI3KGHQQREpwgp2XW2x6XgD
FOKGIl3AFdOCHuOfbqK/2wR/fka8A0hQAfU59Yuz6256QXC3rs5j9kLklR+UgMRhUfSOAZKvgcYI
F51kB+c7W32+ZgQF1v26btDT53okWH1gkAZBd4L/+vh87jisV0uZZ6aVYBpiLqZLoSwvKKMn1vn7
GL0C87UG2GzFPK1QaVkQenvvroXO7t3UqOwEbpLeRTd4vH+H3x4YZ2HlOECi2yZrrYv1CVdtybz9
hvjXL/O13Nk9w3yJKOVzyMUM+pYYg/G+u3Snc/x8ztdgvZTM1wRuckZY6x9MHWk5GnMCO7HIDEm1
7tFCZuYuVr2iqDQsZLSNCDQfeO5AgAfnxAcY8vik6J/q6V/umLzh/qAGki9Rm96CZK41cF5Yy7WA
Z+IECygMb+fZErg+vJV48Dbjgk98C56YSZq5IVVV50FaQBKIRcqPnbCFlSF2D8C0/4RLf/IxMmBB
vW7N6fVnpn/+x9zwWgskYxb3LrN6eUN1ucRjIuvU3DSbwDh+KyYI6FDT5QnnrjE/ZYlO5TZ3Odvz
zOiojJJmY4wFqO7b+MPrYM7nKEF5asOhkbefr+IB3en7PaBeJHiHni9YvSWDOy92JOn/vdW02LHb
dVvg6w6HzEhROfa29hN8GZDD7QUMHUUUugSu/s0JPVDvOZRgrJVCSXzs/0UgwkGCjQO7dqAja5va
qc47rGO//kNtdV8fTs/lUhVk6fjnQXgLLpI0DaByPFh0ANWBNwFrL+vnkIAN0S5WT4AYvqJP/QRn
cvcc2EsKSK/vo/3P7EycpaVf0fdus+vNg4j8PyoA5HykxK+sFT6t6Ujq568lNNodf+ZK8edtMKPU
Z3n4+66UGJKXk958f2/OGumo87/DAUTG0QZHWbrd/sslExOxMBWNVhQT+2vh3t/xNa7XMvOpm75P
FF+EDhRoHe+sN4CFKeb/uwH83US3hLPFKay+VFNbknzrSl9Lnl3/SNXaQaO3rzRTZF52onmAJXWe
TG4NNwMv6mIf46LGzS68UFNaggIikW6TMA7FCWDJO9JjQBRuPNLa220KuEKAQQTt69ez8CUfF7Ea
9NG8UTpgOwUMT5IlIEWurV7ph2rVRAnelGcRhEI6mLJN4igTsuqe9Un2CBxOtMFxwdb8Dvh6IHfO
H50rkpZ0GvYukfG5A542JyxsHq9fMhAcwd7gP25zrnAiwPnb+z1vIPsChCuCSt6qXravAkoOLAA3
YCiqwBbKO6+t9S/aS3SeDWZJhkgq7pitPC4t/Zel79HSZ36IOiZ1FGU4MnG3eWsR75W6dYx3R/Uc
9rqNccLxM3p8mo1wREhM5xphak32TJ+MlQquz878WgKG3DedwH3j+9E+vTmLYellZaipOE0GcZBC
7RZiIA+GWzGnvYpuQRBsVOBWyxCYb/zLqlyuXNKbeX0qKrqrNLTsCGgPQbHiWpFGwKfiKShGeEms
LR02dMrPDp1VUOXAKBfU57Yuj57Av9JmV6fMOq6Pgmx0DYYn8XcU6ZEpbp4ZY1xCvt+mByGJZgg1
VBVpG9n1vrgOfbjdAEmA6YYlKQti6I89j5tGU41uBrePZuA1FsOBrkWEtVbE44ScCxAuFN7xjolc
gFNM5HU8qC3Z689TZj2WeYtNhEy0CaA6iUw4mplmhlYr62KIGn/6RZb3yCxfDsdpJRu1hZ6W3MEc
m8jsyU+kL1mcW1QLJIuiAC2lKAfwNVzvNiorpQs6CbvddXAuDnBy4g3IZ4HFNbVNrV9q+4Dp5uAo
kVYJoKsHZ2uiwT003JE0tptb8qqz1+vO3pfWqdHx7zq3TiyhE7Qo7fTjg6KKNFfrv6udnVPH8wEf
llgtcOFmkREGceA28nXGeSznzmOAY0GfpPwLwcCUoetj4cS61CpMJ0SzZPtciqiofiaEMuHSpM0P
WEL0VWNh5txHDBbLBdm3ngdw77yG/BF6jgHjnN1dzYuQXMrVyc22zKYAthHfhYH3cVT0C1JIryqO
1iPMDjFWZS/lv7k70iEbYGwUPmgBYqYQSP7LaIPQOjccDDaypcIeAp1Zp6/8Mb+UF6En6eXxhu/U
f1TQ83AQiJGJaMadIasEtmj4Bsft8qWFpq5tZxRbwbCiQ2dhWJadOBs10AP056auZ2GYVLITdM9K
4RCclPdBrxICfAqz8Bnu2YGrVc0elqQYmI4bsSrFs94kj+xQeaAVCMZ8Y4D4q8NNG9h64S7gf+68
HrTXUkMOEdcRJbHZB+jSKMTHQdIfY4uJZL335pvhX2KQfq8Qy6+AIC19nf/XsSQdN/idBcf33r4p
VBOgDUwqUpDNvFZ9vuxggCuY2AoVEES1Xk/5963DRNiDfOi34VPtROslh49a1dnNvpI623XTT8BY
8sidbhoLQx0xbmpfgoD7AKba1P5uMCTE2n4qOrLavbMedu7/zHoNs3+1gNmNx1mgNirSN6wudQ4E
iEpnDB+8jwTtyXis8HdCO9wgyEP/s4gS45xtXS4rJqsHbnKDVBfe2o8YeUt4LE9ENj5fX/edieJ8
RZTvU4WhW8bCUd8pKsB+UIuPVnBKNje7biVMG9do5YDMzcuo96b0Fn3JP8OWsxQE2RJI0N8xEc8A
p8gWTCIfnLU724j1Jr34wOUrt525/Yeay9q0t1vzY3Q4U0RTg/M66VtMCvx5XlLI24Q2QHAKGvlA
wkCbCWbeRV+D8aaROJrZL1/AZoTudW5fvEQL53Lvq1zJmT38VTxAeshDBXcH+SMxgCN3iXJsVp+2
baLQjwFSDMDk/Gu/eOfuaP9f0XOO5E4TQH2gYou8XcLSheRibb5eMBEt15MXzV5/MOgrXlBCeqNm
Nw6UkQra5xQRasDOYFGJ2NTM1GG7OfyNDO3DMkw78NKsw+gow6OyhK5R9S01ygPjKE9flNQSvIBL
X/fu1v8sY6aNnRd5Y9BjGWlFOCCX9w02za+nN1M8MG53YcDQgPIzepKcE/o0U2nBpbjpccdFRL0K
uBieomTQxnht76ZoQpw/1IOL3Ol75wjGtBVf1HU+ERkZp8RA7GNXZuyAflGx3ROiL0wgp10DQB0y
Tx1K5KBQsEY8ykuaz9/7ROA7AeoY/aS4rrOlRfzATJzXDu7LG7/egSkfOQD7GNqKLhqlYf7jIXT1
ozkJAoklR2BR+MwgorVZ6qJf4e2op+iuwPEcCus3v7tNHdTCZQHc7Cek/B9r5p3EJlxhET/ggav4
JLMLHwR8x3qdzyLtwNJJDPWO2RckffJeg4XH9p4oiSJtMSWZRhRzxzsbh87P+HRyDe6V43TpYreI
azGd+bVd2NUdPYd+oW8FUGJ0Bc+HzAixPFVelk3ohmpafTBq5LAGTBs9Bubj47tTPUe7BahgUaSB
NBjNa4WuW8piwKYs7GVnoDUBASj9v9YcDH8l2xqGgLJAsMPDCjuyRjgq2W2IZrjR+Hm8kjt546uV
zDm6isYvm0zASuBGUPCn0XUEZpWK60wfg0NAWbNwne+Az65lzuxJ2CttO5Q5i2KIhUkPhSU6emp0
uyWM4D1H+e8xz6N8FqClYKghiNoNvJlIPrzXb2iTLP4/PNErSTOPLEyUTG6k/xwj/ZY7lP7sJ5SX
0Jq5jlBlXLLJ9GrPnoYrgXO7U/u84Lf0DNGpdNH29to3dGAgF9+9OwZOQskWMzHxEwt1vVZVKUoL
tRMV1s2JH+rvQWVWr9MxBrAfVCvItbXGV/T9WCmp8ZjvTQaTESDvgOgC4HEtMom8nK/qgXUtidG5
IwPunWd+iftwScjsAGUYMKlMICRx0Fu11XD/dDYDjPvxXu4quwyaAeSa4FDekGL1uVYJ6dhzLlLk
jUdidLeJZEws9W3v6vFSbvpemgLIAmC5eQGc+mhkvD470ICpqhKJI2oiUoXErPF+DkEUrhqhHfdr
WnXDrQYPWE/AMPm1VPq756D9ES/PP12pyKk0McLoTicP83Dij3cLJRmn2gDmfGyQKdF2YotF7BEm
PQOZ9PX4tG+oNeEpoAcAnP4CIlWgDmaqEybhkOaqh1yJQCf1cG+j/la9GW/ImQCIk+oc8sT9v1A3
MXsT7YTj5uTWT/ripbnjD4PyT0RDrQzkNYg1rr9CEwp8jgZI+pJIb+mK2yDhGl1SJy1IgkzFUnR+
m4rHrv+Im6UjpLJXMbiMGd2ONieCky5A0RVFZifX4YhsAWYx3X/e4fWTU7Dzj9NzS7Tz45O/+0yj
NxyWHSBfZFVna6jSCTPBOTyevm8xDekmg7N7UJ8RTjLUcsHe3lNzCiKGgoEiBKxns9s7TTJo1cVh
Qkp598bBum+gbsPnYHk4YdinHAA8zBnj0VqKEtDLwl7vGF8ZgC+NmkX0TMwx7pHMhm3QMBS/U5tv
g2Xko50wJuCvCD46FJLNxwLp2c0MIih6NRAJKeBaQK/2tTrJecY0TNqw7sCRdxXF84863j4Wcc8l
kQUEG7i+NLchzW4OutLaRuZbFvWFyuCBHwzXqQ39kSlhjlVsM0faWr2so3NAgCWzGxgyzK5lN9ku
tJY8sbsb/rOY2Yarxou0qsNiUsJoZFpp7vCSuAs7vvcV0fJNwWAIKYBlvT5VML2NJdNFnEtnqFm1
3oEkaLLClfpt8XpzmI48afbjVgU+Kdi05whJrccrWFrA7Mrkg8IxyRRwrsCb2r7zncd//Z0XDs7l
f/c3ewqCXOLLXPY5N6lNNSbsBHqOV34xCrl38//KmUfGdZenWtpiG0ZT4y1VVqg+w3uc9JHS0T/e
072QB8KQHUHyE1CuOQm8NtH+Qg4fTSISOmjgI2/Cl84BUZ5I2gipD3YrrgLCr5J19Nxf0A9XUndv
0Ye9Y+Gv1jFLPcZFkOWsl3Ju2hnNUwN6s426zSZMHFWr18d7vtOthEgBhg4Cgdq76dFig2Roxzzj
XBa9dbafrLhOzzlDe/bf1t5nfSgmPT0txEIc3cDc5vwVOlNObyrTcZRzzg0cXMEaU+7oEVcI9Qz1
0LkVxjnGC2aOXrhbkSra0GniCyxi1xeS9wMPjZUFB+eBX+eZ0dYmHywEH1Tpb2So4EICDQMQifOQ
YAz8NhFyCZfeswck0w4efZFjlEUK/fFnuycJbbeKCGIrjOBWZtdPnVAJE7yKRyFETM1p+95tsheV
M4L3x3Lu3r8/gua9KOqQ+12SZ7wbaOsJWOORoBGUg6v3nOlhscAVcO8bIb/H8oKs0h6Imd5HUp32
8HpYZCY1dFpIyLU83s49Fw410f9KmNl+hh+rpqESpE+M1pWsydFCUm0ZAiJOC2RKHvj89LjQPUd5
FlcocCdrfsOzgBnxKDIwtgh+bWQImgXLc+9zIhEH2jAkPcBcMFNOnwErptdXnNtXmGFUBEZfEJRd
/DNwgwvvwr2YQVbBnYzmTNSW4GFcX4QxlxpwhAyw3AZ38QwAmOgstmfaSPD4sO9FyGgLRxYHUQGL
EQCzW154CtuNhcqBxRIgjmCvjWb9JL14SOWY8WmTb5Yq7/cK0bRdG826iIcAC56dYycI3TTGGkch
yNV219sJpmBZum+Ix8d7uwONQXMnSlYynFERRmV2iqqSF0o5IWM72qMdbQMncGrzHT0y+AcUCMNR
JL7zCxFbn1qymLy9Y0AhXkb3PShfsOXZRqNW4oZkQCEUrQAXyr/JgMa1WWHCOGKw/8z7BetCYD8v
0bfec44hGV0hwDWgM2PunhYYCv0fya3eGLvdIbNqOzTRyUsgGoCw1kEh+PlrCW7564bObCsMHbLk
lN0QsPa5C4mTSDUZTjlSkWcQGQERmIL6LkWpqCTgMQHn/GdrUSrKZvW9BRdaRZCaxGT3nW/Um8Vg
9J6qXa1nZklStdeiKpqQOfRXoi6E5B059N20HyNrQdXufeu/O599a1mpOJRsfndO30ogjK3IUp3A
6AiCXaBcAQCDpew3dGjFguw7hulqlzM3lkkayc/CcaIZPHhfcGQTCM/tfOc9ebTPxNwDmhBblZ1a
Cbh8KaSFsTLMlFjI1N4SBKDn9+8pzIwJJwxRxYpYCXo7Rl3dyTYFOx/OuGgJiV60nbYb9IZ8ptCE
Xxi2wZuDA8AiwozvV8KsGxst+7oMjjwGVLpLHNn3Hkq0loOQiNbWKH7r2qx2YY+pufE0wvQ0Frs2
pAmoDYzEevxBFsXMrkEmS63aJBDD2+jOequ/PQ0DVKwlxqJb1h4cN3jSKD8zJkEB8z/bDroZ+FLu
WWxH+jyg18hGbxEbGdMLsuNoAfWWxs3f3ZkCLxRdZ6hLyXO8K4Pup/L/cHadzZEjR/avbOx36ODN
hVYRB9OWDbJpZ/gFwRmScAVb8L/+XlF7u93ViMaNFApJI+4wUVVZWWlevlQH5Mwwq1RQnNc4XYdb
CyQyqbPYqjKT08Dq/pJ1wQ0K59qU0xGORmsfvvUmql/GdHA9bakX+ssc8mbLwIrAPSCBuJEv4ZjR
GFhVLyFLLJoOGPSNGwuWStpl27V9zzoqVxSzrfODGQLAedwrj8+q/wzyXoqLtJTWZWd2+S3wTFXw
MVgAF5yfaUKnKZdUrPqQfAuPhiPtQM/DOjw/YSAXFHWmaQMKxNzgP4VxitobJOjDmh3nflr9eF29
tut+be7YjN37e4xmscn+7vHDe/HeKuelXg9PxMHEDMxIflj2RGYfLZD4I8OhaBpeLk6bhSmOykkI
mGPpBmtDtFV0TopusnFhqKztsfjxKbhokti2oOhdSrDM+gpgDIKTwPwF0Adx+64rRdQX8O6M3EZz
HExpS4Drrb9Hpq15cPU0VGnuzH3pCAKYGp6vm4zZxVsMV6ZIyNwi6X0uvsnLgJhpIz3l4Zq1y1hv
L5h71ADDC0BT+N3f7Y4Gm60uLfVmzRkRGEJ05qFpCNrAXzMzExRjqoFkanepjUZm2nsT5rfdATyw
OSp3rb3wSMztNPqiwAWuiLKO94J7robUJGqcYaf3Csp4g/1Sf7I2HHQB2QjBcsdyK5CmK9vnzVJE
y54f7m7BEUTvvIqBDECNcequ6gUto1gRnyYwu+1u42O6ET0F/bOyFaIjRt/gRm+y/lksvYVFL0nm
dDuTRUEvKkjOusPYYfBpPLl5s0QhcSkFWEhAMFitBo8cv764VKWsmxoZOVH5aPxkmZjUW0uGL34L
Ynuj5y71Am+6u6677LzOdxVSZZlxnoGgFSd6rrpd2NMUj76MN2ELzs79Qrw5k/yAL6ngtFSge9hz
d/77Q5q2etpl8lNwKB+B93A1b8sm5lLXM+3Jw6Rl5fH6imZSHxDJcq0qnjiwLnGKIkTm2Ioawq/x
WIBGlzVTqBghOzh+6mr/wQ1EfGAgRQAsI2iDv6z0SRtNg+KaEfcEeQKANz10kJTv4huIpUAPY0rg
urXbbzr+z/v+ZWmGwUzxFxEmdhYJFyAr8ASe72086kIgQDGfItCeOjLQMxuQxO8NADzQv9B4u49q
m9jlE4z+dmGPZ9TmTDRnBhpzUrMghejybkDX/jp3wQ+/iqgjRp4joOt2D7FO9rLEQ7K4Zs5JFeSp
LwQBgsXP0q18xd2Gu8xB8S+4rT0VJaIATnuzTiO7Eu2FRbMwgLsrcJsAOocXirIQD2WQJ8lCD3YH
7g6M8cCYa6QsYHduUOPXdv3NW/Cyw0i77dLjNqfPICJkWVNApsEawOlzWQwEpapcgWEAKc/rgDFB
0mv1rdgi6l4KRy6jERQ5T2RxKkWitCjFGLJ6Z9iSH+02XGFNSxvJfgu3kZCCKifjcMKQBe65jomY
GK0OKYA86u+YDWi/2Mrus0CXC10KG2ZeLLakv4Tx4fTYwDwRJqx33GyjNmyixIDmhZ/9T/MnJrBb
kq3v5cN0i2prtFJKW73Pl6j8ZjSHgT3BAYcFo7mXQ4IJ9RgkA/uGg+a9L24nU4CL7YQNR6WSJSu/
3JMTE1SnhonMK3475pKv6Ge/RiYdBkC8bW8e2k23RL0/Z9Oxmr/lcQrZynpYWEqhAL+aP8rOKtsA
MUVdceUV36GR7sK1Y0/ExfIA3Ee5ELBtcGbg5yfLawHWlvq0l8FHC9RabhuJ44Oq5Kl/gI9zXMxw
zYljnJeMLgewJb4NOypLqey1Vn56djFQodtsU6fbiLgPtuEBoZbfy3uXGvBiq6WU80wRD57ciWjO
qiZ9paVZCAMzHmX00tdu4wbHzrVsLbaVF7H2vO9wtBwV5DTf1353QH/LYu17TlXB1A4eb4yKkuHm
ne+2HsR93k4DW76L4bwV5hwINgaYwqhuNuoS3+Rl5gUrPpHGxfRDCHogS4Y0xUaHbwjaEwlgP5Rh
j/2CEzfTxgRRIIYG6aQOQjWeKg9OnBHWqSY/ad/om/hs7Ae3e1T81Hs0nPUNGC4BKIiO9dPDg/L0
VKOV6SXf3KD/dPdwRPftgk7P2VkZkQr6/bF81MLPd3kUBjkYCxFXyA1H23pA29+PGJQKmMWcv6Hn
cweu7E/n6brUr/EJ/E06lcrdpE5tS5r0svIUY4rFCIbAYKfvukeAou+8m5sajWZv0+REG82h7wui
59SKDTgDSRqmjYNL4nzBchOaRibozAp37vgcvqBOfUcBcug2Njotf4L4Bh7aTzS3Cd4PhdrRuJYW
vmEmW868pb+/gX3jiSEZTZ2OuYZviG50J3q4BbvvUQLHk2wTj6y17wtLntNtFgxjtYymjT9jsye5
leSBAvhvdIPmzgNA/qC1BVjwm3aLZtu3onTUytWJ4wjF2l1QsRksD1aL2wOEJ9QMNY/z1WblKMea
mKuw0gcwKLwCQsPauoNVeNMB5b/bPHxiht4zBuYsPO+zZgx5a/S2AOKBlADbmJN9HsKkTDC2RGU1
gsP4+cq4nFTvkay292S/Lj9fvmeP/u4JCYHjBu/twsJn4ihwKv0tnX+dQM9nKOGkPo1P3u4pQsr0
+rnOq9GJAE6VBakUlT6BgO6bdAPiJOUFDB2GM94+NMgUr5OFEGqmXQUHeSKPU9vKyOSsrCCv8A6H
V0aRNNl9hcQWIIo3N9XW98He5j4YiY0u9etrnb21J6K5B0lQJmGU2F7uY2jM9d89986CygXvDMiN
0XDI/W5r6JNwGjX4RKqX7gyH3G+khSs4e1SnMrg7MEwFlaQYNz5loE6ArDEy0hsfd0AVvQeLoE72
WPHmFTrP5ooC/otpred6n4MnpwlaosLLW5V7cQX++/fNUj/hrD8LYwJXT8OULnBXnUvpygm1cSNW
n+LaCT5XPyo7D2BTflj72y0YC6J7s3Z9R0ntp+4pdR+uH9pMkQiPlinDnIjonYOXdC5dUJSc6FSB
RjAOKtAVdHcJUnqV/eMRja+44apt3whH0+5vnMbRUyCDY0D3BUD6AVtrF4kpv6pSF5uO1AKSfozR
l29tE8JQKMFjoOF2ULRZCA/TalIcsn09oMmjRDv16gOU6fkek8uO5BM99ekjAKnZHSADsRuuoqfr
G/Rl1fnvQbOFglm9cPVBuni+QRjTGwkNkZnxU+DBGVA8YJeHhxX2xwa1wY3XVI63YVjfo/t8XfhM
OhCHciKcs7xBJlhSGEG4e+idA6PvOViJU7+QfXaj7SId3a2Ld4z9zosFm6h2A4eFfkY+PFXjbipU
c2QLPrj1nfViiE6ECSiJA8qORdoCZhUupRkoPDNolKxyd6yNx5yWgG3iDX/+FnwNXz9gONT2o7/D
oIfiBgPyfDAmOM//SeaBsbuCKxPj1tAezdmrUE9LbeoqDaNeGEklVH19t3ZqGy36SGwvneSFdcT9
BlE3SijImiF85dzwHvGchhme3dNwm/qSq2yyg64whuN0HTva4aXxVJe6VrcEjpyXi0AVKXxA63iA
SFcgr1OXEUg51DWKz+VeXnieL6tQXyv7WwL3Pg9DOZpViKlx2Wi7+W2DhM1zmsH5rvbB28J9uHi/
OFncU92PVa51EpNlU2JrxUYhnnb0AxszlTEdpt9LzoOVLWAxl7aQe6/NNBo7o8IWSqvo1oBXG6DF
cfO1sv/6Ofx3+FHc/Vvj6b/+iT//LMqxjsOo4f74r/9paVO/kfgt/81u64+39rfi87eH5q2JaRP/
pP9kv+yvv/yv8z/id/0pC0TRb2d/8PImbsZj+1GP9x8UY8C+vgJfxf7J/+8Pf/v4+i2PY/nxx+9v
71mcu/iqOv7Z/P7nj7bvf/wOAmMTu/NfpxL+/LH/luFv4is+ckre8veZv/bxRps/fkei/B8ain8K
4goRLVwqzrj/+PqJYvwDSAYQ5qHlWUTBGDc2L+om+uN3wfoH/nFQaqMtD08HaGhhR2jRfv1Mxg9R
SGJXgHWusSfl/z7w7GD+Pqjf8ja7K+K8oX/8zmkDst5gqsNQZwxSxXNg8H3uujRMjRgVwiGMg0NG
goMmgh5Qm/apcFDTBu9RIL2c7NGfn3AqkrORXyJVLO+rlxNFKU7roylU6q5XhIOe7PRw3PbNAUCW
NVyG63KYrT2xxZADEDVSMkiyA+ak87aY0KoLVVEL/UltbyJRccs83Gsh0KN18pPUS2gn7jJfiGM7
fRJWZGWf15ToEGdOjixMoi30zbvQmL9WErmQw7k4oMVBH8RohL4w1TYx601d7bTM9LpykfaLezuZ
KOwdqiIgEEGgxKPSaCQPap5aod8LL7FuvnQBSHkD4OEeCTgRXCGM7+UczIPa1Lq9vuCAMzXgju9M
OPegTUVpKbUUhH5kPFn9x5i9/rJ6nP1+7qnWw3bKp84MfRXTxwDR7EAjP4VHaxRXUfh5XdblLTvf
SE43BKkAhqyFrCmPd+ZUut2EqbmZ5kAri5ZOdkUXQqMFiTxzcIf8Zxu10JKIBLv+Xqm8oD2k2Ss6
LNxa/+UbfbY8HqPd6a2gpiX0RATVLFh31O4mJ5ty1N3r2zhzxU6PjJ+qOmBUSacSyJmK71KDiU6F
vJLK1XUhM2YDeXCQHoNAFWVBPvDTiyDos0kIfWI1QJVJWvzQ6nLvhBJQyV1VYmp4i4bk60LnVoaU
NWtLA8/vRcdrlwnT2MdN5PdE7O2kjJpdZoz5KsfUqQVRzD7w9wqYHmRP0esBJB/n4Oh6HbedRCO/
UatE8JCQCt2soFljY5CudkdoFtZOI1TFsK6mqvUCMewE5/pyL58ACRApYOyRwAXWhz19Z7YSIGkl
HGOMWe/7+JsSA4NL2qD3pKERnLGs6VIil/mj3KJR1gBrKmrXqILyYU9hEGsarCb1hy53ZDlYtfLg
6PXghHXvpVO6TjCwqNVjX66jhbXyHiWzogqafg3kkfHEXkx1qeioapMmpT5cAfKcWIW4HpUKA7Is
JXUGDIe08dGCV1nCt0YCbXFVFeHm+n7PWAPUuBmrEUJjVvE+3+/GKBNZGJTUL6yuylbDNGkPtKvB
kWpaUVGtIoB4UEjLqzx2MdEjMhfu1Jx8vMZAxOMzQHvBnXdjBLmg51Pii6OirvukQj6zpd2TKIel
kzZjtBcRlq7R3ycvNQ3OqJqmaOigB1YVCQm+ZbGaxFFK2zbzGyqFtwU1jbXV1ACyF+aqqyt1fX2n
58SpOGi4N3CtkD063+kxaWVq1BXaw1AKGhp5JRYgPq5grPS4kZZUa+aNRPMnBuzgfHCb+MXlnWjW
fTQVvtyYrhG2YInXt0Ecb1L5kIWT0zWHXgAkV9KdTBJu1XbY00zZt8aS0Zw5YMZogn8BqwHQF+eU
pDRqIsD3Sr+aNnKJ8lMQFWsrNXdlPbROkrT3shB717eaR+CyiwVogw6AAxs/iULN+V4nUyNNVG4r
vy7MTRe+CdWxyl6M4NaSHIoqlJY0m3h8COV0Yd9nrDXDGMnoXP6aD8Gt1hyLGFirvPIlNf9sjNBL
NOD29YQsXJs5OShIoCcAITYa9LgF9mmQdhjpXvppCgupkgwDIJ4DoukLcmaePIDjULrEgEZ0t36h
Gk5c1wQF76FSisofaexldWSbGM2u9fFKJY+KtuC/zugs5iIpwEgBoqF/hTantj+MW7A5C1LlN2FW
HCUhx0gPs1nqjJ5bEuj7UVMDs8clh1bRZDQwrLj2S8WBdd6Yo7SukvDQ0adeHBf0gU/kQhOhgfCQ
UclnaCVeE6GoggU4eO5b5hbUKWhpMndji+CpudXWmaeXr8F0k8e1nRmvibWkjpc7imEJ6P1GSoZd
BX60cZsWwpiWaennjWbHNaZCLPXlXO7muQTOqoliX4y6kpQ+6SrbCF9FJXQUEP/osmvFSwWaSxMK
biLQ/QAgxeJSHquZmnqv1LKJvJJIvIFKTkomO6HBTWaUx+sm5PKCnYtiPz9R/FZg/FuGlvqlS5PY
NY37lCw1883s3dly2HJPZGQm6bNStFI/C1EVKbYVwd6Ze1EpnMlc6O1ZksV+fiKrxszQPDawdeKx
0Ffa8Nz8CAvTIZnhXd84HvXDNP5sVZxp0oZJL5MMkvRkU0zOEKH5ngyFPSrRQxTVbik8ZMlNT277
EE3TvbTkUSydHGeChToRatWIiZ/3uU7trozJQYsz09WLpnm+vtjZXcXzBp4ucAIiXXK+qxaqJhGy
kVDIPscMg/olof1KRP8pCcFGXTxdlzbzrLEmd2RyYU40SORS9PJEiVWnhMBAemKxz6LPoVm31ugk
7SqsS1uhjW0JtV0O3YIduwwNziWzfMCJ+jTGOOmDmBKfVIckP7TlWk3dRtsI6SGgR1V8v77SWXHw
zfCCY1eBETwXZ6ppFSpmRnw1/Cbt1embEfjC4LSP2U8xX8gm8KigL4VFousvYdyuRmllqHUBYcP0
MiUOaJVsWe5WQbHHsI4iHdcKiPknNK/IgFgVlRMHK50ONhXJL8df2OSTD+E2OSB4zHuzJL4RrvOo
BJTAVoVVhW6md91YaaD1u77Lc9p7Ko/T3rQeTWVSsPB6EMAfFaq+aY52nf9MowU3gq/v/HuPkW8D
YRVDm37VBk/0B++iHEhGS/xJQFc/xWRi4UeGtuVs2kjTvdC+K7tuOsT6c9Zm7lR7Y7vSl9JwM+EW
xq/g9kgY+IhK4FcH6MlH1IKQZkZDMp+UtYIeUtEaMI44keLGCTEHkmWqjKqxja4tPrMkzKlNRJHk
NohQqwXDMWek0J0H/4LFXhc9NJWY6KGBONXXymNIn4hwJ1gL2fy50z0VwT7hZLU0GTD2t2IiVLoS
s42Msx1RTytu0aS3oEmXTj52FuV2NLPgVURF7VxWquggyKYwDyCKdjGDA3GqG5lgI6VuPXw3k6VM
xZw8DHnE/oGLFdU0zj7ojahOeVcRP5gOIYDm8Yeub8NuP+qv/VLlbvZBQ3QIABYmJaJ6zNmHOMLM
tVEUIIw+j6CZA2OPZNlJN9hKLtmiYOeh7giV5snTz3Ep1zm3UjSSAg8DMh8MwONsQgG6zTjq0swX
xMhBufgghKvMCO0evU+C6Y2ld90mzMljUQUbjApxPIquDhUlHqQh8+tY3GnCXqrR+Rzch6pr5JbT
tG21oDpzph7wenYPMJz9oltWJZ1YtZma+RhviZnNTXD8GCP87+eQPoZKsyBtbnkmWsiR74DGXiCh
B6OdTDG0MtihwA5TtKujuarMHS1GSJw/FFGwENPw0DVm+RhyCwUjNBKgt5o7QAxKkKSaCrk/TfFR
RyarLRR/rNBetm+Ux87qj8QMDr1il5riiSNyUDdhdxdm4qGcOodWmjvFP4V4175cP2gekP7vD0PS
FDcI0DpwaJ7fWQsDjIMwIAVox5Nt3GngCgKHr1W+a/nG1ND7BYXTAmWlUnGNUepOjYglssMIrpyk
Fqug1h2xnu6EZI1k6MK3zdgupKIUUE/i60yN/zZFr3tFH4TCN/SPIRhvJzmxTcHuiskNhfs8Sd36
qE+p23bA02Kyidk64KmxhW47BYM9IVF6/YOYJ36eJES+l7FpiRqml+Lf53uVZLUaCH2Y+YEZOBrQ
iI5qgH+mT2S3DB+uy5pd+4kszpbWXS7qwaQyL8AV2jXKWE6FjafEzQx9YaOX1sXix5M3IgtjYiLv
hTdCiTyl9Eb5QRCbVb6EYZ17eqH+GhIV8HDwALN7eSIoQXLBLCyYsbqX13mqlraYFXZspe6Yik6b
guqGKKspiFwjSx+vb+jMWwvZJtIkuH4M/nMuG00oY5JhUKsftrVTxMY2HesnK1nEX7OD4ZXEBDMF
a0uyMFSau1BS2gkGDWjmK3FyqOngiXF/04YPrfGDhJbb6Pakq24fxJuQ9m+q+kSsauE8Z+J9NJnp
ItrNkP1Cw8f5Uqu2VqYpyGHedJU4MmaFukAffVzfz7kHEW4UGLBhtoER5VmCGzKkkVZjoXH+aZJw
m0WZpw36+5gPO83KHSM2HPSG32i9djBFl7aDe/0L5tQWDyIeRQxBBUyV0ya57DS1IlXmFyGkNeqW
YARKqBObhuOC/Z5THugs6LbQOgNHjbv56F7BYfVN5kdUlGyztQSPUIxkloJxKWc7K+rrlQDrDtIb
nFNDFfBjxRHy0RHNvSFU4K5RehMjgF7QknlB7ASB32Yj+c61BDFk1cRGj/NTQEXRPIEY00UB5PoZ
zQkBbyPY4lnHNlAO50IUQY2ywoIjIcg9StCG/N7XhWjrDQZ9XJc0p/QoR6ONGrywysVM0iBD508Z
wIOohR6Jk2MRDwsbNuOjsL4RjN3F1cLMDG4tWteZFohDc7+euiLYZQOIYpwAWf51KYxNsI0EBUGj
EIwYbC6g1LTGQyVm3vVlzmwoUpbIa7NOkkv2/UpJxjpqutxP0ntMJV0VAKlN0ea6kLl8JZoNUN/E
kFUGSuGWapVmpiZZVfgprd3KcqoIVLTQxIJ6NehpLWdAW0fiBeqmTJ/reCeAhPn6J8y4aOCbQqM/
eliAjOEB911BgH5R0txPa1FfGXEUeHWpgkSx1z0kOctVrdcGoJLlUrL0qwLDGXD0qQGxrCC5p+Fq
nKtsFg+FHOE/fDwi5VslNv1WLwZQ4opFv40bkx2ulKzLMR5sLat0p7dQ/Y2lJDvmuiQ4RMnp6tc3
A7UxdGmiLAr2CM6gD0KikNKwUFkWUnNfF5bkUbgoO7msxF1YWaFX9+Xoamok3l+XPKduOgjqUKwC
Fh5VyvPNEIEFyzIzL31Bm8Bu2G3yxBkrcX1dyoyzg0w/g+Ngw/Hf3NssWhhQ2ExF4beBV1Vvcrd5
6bXPxczZnBiD9dBACJB1Knu6T9wPVNoYHW+NbSxTnCKYXh1tELf9pNwW3aS5yAfQBTWesRnI+8Ph
YJEGIFScyCmLhixHU6Lf9MpOym8l+DsNMQ6FIrkawWQU0coXRM5d3jOZnLbkpdKUDYAIkPlghodY
fO3M+5aI2ywfoJ23akIdKt9Nsepm+WMdFutyKf07Y4xZuUNng0BReNC5T7CkQKiLqSsR4kyOMLzS
4nhdY+a8D/CbSsDtokUFEZzMnSVgEGle9Sgophsp8UQLjFiI37yue+7JszS2dkgewRHXL/S5zzgd
ugagA5s+zQawMB070aFu1IcgUBDItUSmXqY2b0raKk5qxBi3UZpLrEZz+gMON1SLYQ2Rq+LEiUJa
tGDCK+DjtFNl67FY2mFQREepQ1K7s7ZVqstbjKGr7FQSxAW3Z8YIw3+EiwVaclCT862LBRKBRhIL
KOtYGJtLIyc9JClZ1cqmFzDdrdcXNndGbQwRneDws/C6AetyvrlKMKadUtYoVLUvUgvS2n4hyzuz
ICQeMRYKlX4Qj/BheEIAIADeu/QTRa034ViCBEIbxjuqkNS3ChlIF0EO1wD4GguVlxlDiphDBEMB
o5IHNdj50npl6KlZT6WPoeZIHVnNTdeOm2RaKo7NbSHWB+JqeEIgIuYNtmS1Uj+mKNVOgxOFuh0q
3q9fPZS2AftD8YFVFNkmn16BPM0KNn7TD3NhZ8LIgPbBqQzXDGo77Ir7yKCpnWI6Sl+ZdtCQVZPV
C+i1uVWiTwXt5FgiSA45+9JRczI0jVQ+zfeD+DIUwYIRXRLAOQGjroZWG6OCH6QxSjqPtP24vosz
b5EBvwa+DRJDgJ5wqp5HFcb4jGHlZ0Hnk0g8GNk+UL1CcYdiwXuYW4sG/m82sQzPrMjZkGwqRbMs
aOUXIArzCjqJTkjihZs1tx44ClA4DLXDcHdOiC6mMghO1MpXy9ppJ9kVMZdBp4mtBP0RkeKCLz5j
hhHaAr6LViLghXjzX/fJYI5dUfuUCJIdDjujVdcKzCXGL14/qLmLi73DMDmWfkWoea7tSLaK8PbT
2k8Ts/JUq7rt07bY5PF/oBB4zNBriRQ6CGY5AzGRsR1oq9bwtMiqFyJfKtej0aMUXN6LS5WYGZUw
ARIH5xD6RcGGyFkJvayjNNEJ9fWgeJ6swcmTaqHwMCcCLg8wDxjchdIot54068ce9TuAb2iHUdtG
kHhdS5ZKADN6YLJh46jlgNAHd/78dKwAxohIQKbItbnv0EMoTMNW1zHPIV5f14MZSfAc0T6DpnJW
BGDrPbF6oNAhRCmLxs8ApVLj96Z4FhOwUAu/bNoA5sFjixy4hPSNxF0kWcjKXO2AItUn0bwdNLN/
DSuk/a6v5tKvgBSU4YCjQLJK1TgFENm0dCmEX5FH3Y3a57krdwH6dMLG2gYYNOgMg1nayUAFz2xG
y7su/XIv4dLAQQTCEwYDnEjneznUTVng+Sp82mNGHyWJdlQDA5N0igG5o8GIFlY7UzJn+DekHVGh
Z/y+3CUe5EayIrUsfVDwAU85CY10Q8XEtIkkGDcDzZPbieJdNusMOE+dBvo3vSulzs57bQkKd2kp
cbiw+PgiKBLaO88XH+tZH+kBQqpYGp/BiXGjiN+JvmoxVQxUPAvWayaahTTwf4qYD4SFf+3Mido2
NI36WoafnMJAZy6lZfUdFkbrbbUj8nEoCuR8hbzSLDcXYvUbmwUl3/RmL0dOn9aF3SmdUDnFMBlL
3ENzG4HeFgB5UGBCwpTbiKQOtaTLArhElOqbMSwwojyIJY+kieYKQfwgJJW84IbNaR7L4OFy4SE0
+aRlN4p5oiZwj5o6WomCkDmFlu2MKimdSqdv19X80ttk6ULUmOGmwJ/lw3YpazQQI0MYLUabZfCt
ZHSm0RkxLaBNLQ852oVnce5aM0g6+KtRS4NJPNetAl4mXmeYQ5o+yOJrKXmRsVNCu9lR9T3Rl6zv
5duIBZ6I46LbvqWW2AYQ1yfNnVELm0H/DgRKvOCMzSkKGp1Aks963zGN6XxVahKWlZEjLMCP1z0J
V3QYD0MHN1omQAwvEcTMisNLjCgEFhgt3ufi2kGI23IUS99MpXUcASY7We3HpJg/xPFnVC7hPeY2
EXVBlqkXDWwn94SlaSvQjqol4GzgaKFA4qqhbY3qwibOab6BUBJETIwglwcpRWFQWUY7wqMlqpNT
sXRHLfw+TOqDoOrP1xV/BujBSB1h41nqA1aObfGJ1ZGogTbiVIYw5A9lI9+A3nA1yA6anmLFmTSE
JuVKHp8N60HETJpeg5/T34rGYYxX1z9l7jARbYHuCnVzAD65w8yboVBIZVZ+NXqy7mMoJ60fjXCj
iQuCZopbWDMYaJEsM+D38LxtcTOlJZ68yp9E3ZGQNYyFbEvqfisGmk0sCXWt4SkpydNULoW1M+Al
xiwIB4gVYxA+czekztRcJ8lU+R1QS3CIAdOvq0NTf88M1S6SA5HuNflNLCdU1vdpkbhtJtyN7a/7
yrgxDOCtw6yzSt/5sRuFMZEoECq/lcHiJsZ2LO9JlD1eP9IZTT6Twn5+olxjUU1yjCYUPyFkp+sO
CGrAgqV5zdLU5Zmb+RVg4qlG3RBMN+eC+rCINS2uat/sWk80ya4t5W2jDO/X1zMrBl3S8PUQTCNK
OxcjtGE1BJgx6BNBsdB8JQPRWhEQryI1vmAEZt4H5lT+JYo7IEEstS5MgXqOut4204OG0chRIjzE
jYD5iVZip1XuFMFS5WT2xAC5QkodLAcX+WstKOBhVRGLbRIbWGGvgKOjJpaXFgv+zpwk4I/QMYtg
DZee0422onQck7r2QxSXY6K7SgrOrXhVNR/XD23uuoOJiU3Fhv+MFgvOsFhUQsdM2Ne+VEjtMS3G
Gq1m4/Qj1+RmXZcFmAsldd/FBggdRHnXxJiZcf0TZkwba1vRvmq8DAF1rjeJPrU1+oFq30iJq2cY
4zc8hsIqFtRV1a6uy5rbV5QBwCmGeAGtMtxqBZDZB0E61X6ePoVkrRavQKoF0tN1KTMOE1qhgPmQ
MRFAweNxviLdooLepHijFCHKbiN8x/dMKHZigj9VZmx6pCEiRn1WS42Dc/cCYSQcJxR9UEPkBNcd
afNIEys/Jcik5gYBk/W6zMd71Wo8UbwjoicvTZGau/anMrktDTsqDHqPPgfSeqX1XYuOJr27vp9z
GsKSFugFNxjBL38bKBKF+FnlQwE7rXM79bXCQKMOM0HqcCFunb0QGrQDM9HRdYN09fnhiV0YS52p
135dym9CLEqrzjBDp1a1ygVmX1pJCrpoiywEE2wIyExLeuvt19cLVheUgBHqoV7GWVIr68IhCZFD
aeiujK0bOJQPYRyvpVC6bfSFBMfc+aHJB5khgAEZ3OJ8vQk6Zuoujhs/kogHU5oB7w36t+srmrt3
p0J4JaE5oHdy1PhNDFb1ZD1Zd6AnLaf/wGyCnxMVG2TuWI37fC0CmoiioC3hr1mDeJClzMlGY0cT
S3WjQkkWDNfcojC9HngAxnKrGNy7GjQ5ANQDEpJQgwrN9l1jN1Ldu0SrNoHeNAviZg4KxRqUE1DA
gJvEZxtA1okSHAmoj8ku0D3dxACXrEiBwYmEBVFz4TZqixh+IUIpQPLCO75KkFpR3Ta+ASJGgLY/
8wTQ0DhUFXccJstvAKBfmZOgbkgrKisqZ/ltHxn5KsoiE0i6sls42ZnFIyULggM2yxtbzV2JKjZH
agwJxSMB4Epo2krXurqyvq6mc5cfqWw0GrJI1wKH1LkCgQMRw07rqPUxPrbaBaYXV/vGoKgHbIui
WMlGjJu/vS50Ro0YZShCDB34RcxWOJdJSVgp9VR3fj/Z5fjcNm4h3fWoi10XM7ODZ2K4K5gH2QBT
Q7svn6nV7ksJZI+tuBC5z0mBb8SQY4iYAJY5X4w8JAFp8rj39eK9j3aR5CjNz+sLmdkvZL9QbWCq
wHz0cxHgSihEpEh7P5sOSfxUAjUZpJj9lrfedUE8gx5CLcQh6KTAJYeLpPPcfXQUhz4SaO+3CdC1
Y1Te1NUL8ntj5Cp9hkYgYOqRbVOsTZFJ97WBVufvXei08n3e/uj110m/LXKMU8NO1ypiyDuS3+rd
kx7rTtwDedKkGz2pjte/em57GKqHpQeBvOIZEeIMndFTIPW+ESduDiJ4IOWp9hTr8YKRmBcEpTVg
KZD24u7KOJKS6Ebb+7TM1mDL6CrlPoyLuzEk6YKoGQcApU4ku9BxC1vLl36GSRyGNFV6f1yHybbX
tTVSTone2/ViV96l76ZpII1DKh6ENRbew3PtijuC0RwJelH1DrV3GPNmn7hx9LOSPkvh8/pRMaN1
DtFBIzGYl9lRoYDGZ6+VzgCyKpYRAWoY/g4DOyw1oV5eRw2OBLCFyAMh5/TFxnoSY9ZTpYc0Y6k7
UssueBLsXo3Bwab2C17EpecJQTKY3jGiFyVb3vPEyA0dnlmCOiDRG1v8X87Oc8dxJOnaV0SA3vwl
KalURuzuav+HqHb03vPqv4e1L74tUYKI2sViZoDBdCiTkZGRESfOCRvQheZBjNADgFVqTsXT4PVJ
upGsXdlACgWaxdAaoziMapx/LH800maeeJBJavWU1vpPyco3gsCVmjstYp5GjBCwi8zanNsYxcbU
k4h8sINOwE1n1F8LI/P0Nkxdq2pjp1ej2k1qCu5yaDbuOMN+zuj0xhG4ttRXvBxcg9xP1upndGVa
moXII75IpF0i5DvV/3XbG698Qpp2YMWod0FWsZ7Cpsrs92FjVKeyRIQ+Qp+0QzLAkWs0A1SpdQNT
/efL4MTELaDv5fEmz6a+vywMUMFa5EvoNY3Sj1GfImQZNZ70evgULICYJHhU1Ofby7wMW+B5mN0H
T0zXBjjY+feUVQCPTOP1pwnA1LFUctWVzTB2w7adjoZSiBsf7sri2E5gU+CmyCvWZRG5CwsUJQrs
Fe0dOJRvpQ/5g9AwJa1O/b2aqPvbC7yMYCzwjcElJrw988mUBaVc9afcMu5kRjLCyjVAbMx4aOLL
B4ZFNtKmVxzlm0AGjIjovEwTEKIJZut0sWIhWtN3+kkU/eRrF85J5ZTkw7I7TGpx11ZKJDpiUDdu
Infdg5lF6gvSboHrz1PDHKLQpPu0K429qhTq5EpdVmmMQvjGS8IE4Us7+Tz8gqqVbT3ztZquniV8
jueojnkBWiHcLUNh7NQ2HEanqhtjtietake7x+3+CJ2soqZMO1AHyK0Pf+POHMd9yvhK96lAcX64
q8s6UeyqSprGNsBBRrvA6OvItXI/4R+DSafDVm5ydqzRX//ZN5qxFD/o4sB2dv6p5MQqB6sM9ZPA
Fh31rDz6YjaAlB7EY16mi1gTw6p2FIaNbDeMM+17CwXa2RqiR+DwW1K661i3/B5mcTXuWBgk+fsS
hN64DrUtqTH9WD/x6Vq7SJFRyFpXsQ5SqriGHNwT/vZzMx+CJP44D/77UNb/Zx7YALN3lE60VTiP
0KQ1OyPVT0MT7PNKl2ypi5zQL6KNLHV1RP5jaJG+pn1G6WAdcKzKUvzcKHTGmCxYQ1A8KJ+MpnQ5
vbaR/BWsr+86khf2VjGnquIu7udSPxVm7k6kjlNac9nDLd/upal9HPyNoHP1S5InLeMEwJsu2vyR
aYTtIHIi8xStHB6VxYMSqf/mLuj3WZjSmomKWf3MRFZ41+dKsS+HQT8IS+3o9tJXGcjr0klH+aiI
uGNnCY9vXArcidpTVdRPSi25nXVQpZ02ZRvf87oRk7k0uvG8PlZ+m1lBLQR+ri8Fk5bRFCM/qNrP
/2Uh/7WxCqvBWGU6XRhsGIeomew2wD03W5GXnonr8+gA+49CxcU0g2qkYQX7pwJgK3NTdS9Ld35y
LGtYi4CDRuaWnyyedx65OWnwWgOCW07DwgP59vOEIgWZWovVE4OwmSNwusvSmTRxl0Uf5eTDpP4Q
5a9i2zqimjtt1Lt1P+2BdDwFarxT0i3Y37Xlv/05q4PS6sHIiAo/R1EeVb9yC/2xtb5CLzTGD0O+
8VJav/bxzQW6wAsS9B2Q9LVyD76fxIYmGGBhRP1xTHLDDkor3Pthb+0DGMROMkNlu4Ar5WOvlRPo
QH9L9XJxzdUHoEjMFUD+A37gAiejhInFu9w4pVHswHzrJtn32457zQLvM+5lMh7yulVUNWPViK25
MU+lKKhOwmF3xbTcevhf+XI8YahE0hyh+raeYmqKpivoLRPiumEvKH+NSHgUoif1KEepq2bZu8MK
09lMa/ENoXjmzz332z6iLdsLCdtmMtkrj5md041VC/2d/ebFRxjDod2sLsQYUIqfG1JlBr5msTFO
yQCbcgp2OPpqptOuHDYgHZcx7MzQug4LwKKUZPJvkABoXMMta8tF9FHyra0jv9RHVh7HihRGBxbK
d2iQzlcU4eJmL03GKSco7M2uUWwxCFK7s5i98FNfOPbt7N/B2K5RWxyFfdflGuEn31SnvLZkuiSg
eaAuI+6t9laMWx81EJ929iTYA1X1LPsayrs8Uz/78amtDsbsVuXoxVr+XI7jZyU7ZWJsp0m1u31E
FkOrLaHGyaOH1IMgqKx+iB5U0zA0snVCU1tzOilvoK8xhrtJyZMdnYfeNhRfovsWGEd/kqXj+80D
al1I4wxGx9dj6iGEYrGVY14YLM0Ng8YtDdLAPDYAVVnHmcqAntMQ1zaWvXqa4NsMtC2KVgvbJEMx
S+R4czfH3DQD3P/dSZ08P/quJQmaen/N/OhrG+Xbyw0GpE4YW4RjGf1Zz9/4k5Bo3VyPp9kqHEmA
gj4ZHcH/ViBvPKiOWQmOLm5VPC/vNowi/AFtN604qhLny5sGJRy0QB5PkvZJZxg3VZ+M9EOub9Fi
XdlGY4EKU4igTkDB8NxO04lUCkNjPFVZgddKdmeibYVkjyE9S1H17jwEbM2CF+Z0ko+uMRJlIHaN
P8TTaSiqx0GGXV+gKpZvQbCuLYphCdQswUbxFFDOFzWacS30bTGdGlDwwvAhDKFTzO22dsqy2yhN
X8lWaT2/MbZyxM4MrUAf8+lkzCGO4IhF7Vpi8KSk2b9cfambx14oH4vyLtpi6Ly6TK7VJUMlKK5P
/gxTtViK1XSiNnEwINNLh+mhewzC3SxsbelluGOV/7W1rsyKKP/2PiyQp1A/RoZwzBNbF+KNQtwV
pzctnf/Dyviq+7L6bnozWUZSzyclFu0w+qE0MiN/vwxl6xpZ3qbnMZO5TC6QhbJEokK2Ol0ogSVT
GXXzCRaKvakWn7oPTPaYKO0GQATG4hHk7V0+2nK/cfVfSdvOLa+idW1wtnIdy0KdO6JxML+Lra3q
bkFi6rbpLk+3LF5dK7i2hX0OtrY1qD1O6lHXg2E+aR7z6ExwHjLe53twLXryUn8cwkMzf8reV9xc
ovMycowaKI7JX9YbHAsQ50tUTuM43XWRsIP77v1hmR4fOJOFUID66coEVAJJZEiFeBJTZacxIFV0
IFuium0IztGumaKT0hQ70GLv91LmqLnqXvU5LqCQUiok0qTU4snouw89YwjZsTF/JWr3470362sx
HzWYxVO5gc5Pg9b79VTHgXQSe7dpH62yZ7oNWIY7yb2TS8rOaP7ctnjFO2FHXKbbYeBlnH/NNJ9B
dtFKiS6drMpV5wxGP6St4n9DmvEsfdBRCO6HYxBlGxiJKzEUu3SqDGpJpOBr7ltF60yyX0065Y+C
eTeroOCjaTdOv3vbEnO3zZ8rPd9JWyOSi4uch4HFLFfR0h9bkqjzHe5LMOnxaLDDbWx3L2LwWRa/
5lXihvd+904ELUfi3NgSYd8mLGnHGe1M6RRTNfQTyPt/tnTdIy8Svv8vn5Ghd0I2hDfkSeem6DC2
kRZjqpl2s2dxM/ip7YM3r2PJLtH6qaQ/AXHnttlru8kSaDdCwgcBwOpARtbQB5qayyfTaJza2ofg
kWmhwtkcvQji/7BGXJSyIxhhGMReJ3DfbGctRskcm4V8yjQIzQe0I2zgZlJl7rLKjqonoU/sdNrC
y1/eUAQ19nRhlSWwrV9UZRvq0xyn8qkSn1pUMpNml0+fg27YKAq9JpUr18TQsj66k8hMrFwzzUem
oY2GzSwY5EvtsCjsvP9OOVxQnGqsDr3gqo1F28aweT7bQmjtIWgt+Md2/N1oKKFYhzZD5atxEr56
ExkH2LEOqQwjiGJrwtY405Wvf/aDV+5d+akSVXotn8ayccziJZQM9BhLW25pQVrafaptbNG1YMX1
DS4A7WJOr76kR288oIghota7Sj6Vwj4Gzi/HSGvupQAn2AdTZftG4ZhbQ4nXQhVWQTGDL36tDZ5b
DSepBOza43eh9scPUme0ot0iXMHDQPxDxm7DaGt3RntfZ1sEaMtHXzkFVwLeTpEbKuX1VS5p9QDe
sJPJj0zNKdOmANCcJvvb53iJDhdWFk4uFFEWxO0qegx1NZtZ6ON6cf7sjzN80QpsPZ0LPbhrhiL+
o1DTajYedNd2FkwEZXxUbmnjrcsielgPtUC961T0v0fBGbAwCQCSbGV0J9MGfKX8bYRNMaHLkgIT
mbjucsqWCcPVCyjsK7lsaoEq4vSwIEgbYXJHnTkkhtik71D2ftGFvRw9ikn77iTp3PLagdE7SYwk
0E7FiCqsnA1kLq04b4Tla5/zP5OTkObQI11ZUdJIyWM/1E6xPx3TZLCt9t9UHYVCdYK+3w0fq9g4
3Paga0eTgQPw/uBPaFjqS0765miKs0avhyN7Chpb3LXTsxwwnhwfhuKLmBr7YYbvbSOHuDwblM9J
5pZ7FkTu+j6YBC0RZjOZT6kcK7uui/RjIxj18fbKrlmBIpPUiEEGuCRWmzmF6qwUYTmf5JmEdook
meeDvsX1fXnLADAHIsQLdmHpXN/fRWbpgZ6TsvcgOh6NKIh3U+S3diabwtHy1eF/WdV/7b1+zjef
q/bFJE+qaj7pwpztzWgM8H4luru9d1dWxb3J659KPdN3627KaM1y6ieJdPJjRf9ZaNa0B6xKeoDe
XW0DwtjCOF6+Wcljef5TY33NaFfgNE0PLYiIJtI7BjcOeeu3od22UMageN/2G8fscnWQs7xKPZGq
8yJfGRsrYcisZDZOdRI7Wjo5nAAH7FK9UWq9vGfP7awqoGE+JjSMeuxkom1MKCaOE1ffJy34O5sP
Srx1lC/D47m91VGWKeuqbSAaJ9UofoOaegyjeLY72ZaN0BaMB4F5AsfqOk/1fwzKFkHWcp7O7yKs
L1VNEJ0m8zzLbrzxTMMsdSshz4WY25H/TMFR/1GmfxNBdW/75uW5prrBoIkBtmLhZ1/ZSZsorAQ/
MU9zHfzK5nq56Pwt3qirRsDvM/nFc5WB9vPFDMEc98WUmSfTz/ZtO8M0viVVv2ViFZ/0LDf10kpN
mj8mMudqme+iUdA3fP3aV2Ha4v8vZLVbeW02OTMs5ikzmFiFtDOjydYZn02EiOs4/nL721w7WW+t
rfIRCG5ojfisSdLSZm91fgcJdPs8WcEjxMnzRhpyGTTwhP+ubV3oQgWKseuCj2SlWeSYo4rj0daz
k6IdNpzutTa+9m5KGDyaYFxi6GIVM9S5qaNeqczTNDH8Heiu3zZPDcxSjEW7c39vtd0h6eujKneO
eJ9MqR11qE0X3U8r9r+Xn5Le+Gslvq3MB0Xi8UPBP0wkL1N0e/JdQypdvOEw+XdBodp90pOSfrr9
bS49AYkN4h7tOf4CF9C5S891pE4TOJnTPI6znYTc7bLbjq7qH3PV3IqxVzAnaHrAqUJJZGHjWc9p
qijxABZMFJLvb7F1F1MRKZ4bWgxhLSVszuT4Y/tPET6EmWwzX7fFiHZ5vBb5Db4WCSPVEW0VfBsB
QV1LKJVTb8WKS0dNsdVY3EJ4XEmfAD2g9gdUHGw1t8r5rgaVIFRsrX6qlNLOG1cVdrygjK/yvqk/
D14e1htvqcsjRvHfWqg5Rfq49NbODVqFViUBPLInpZdESjDVtzKj6CQmP4TK6jfS3te28LnbL3Iw
lHu4mUkD149otUtmqYh0kENAn6t8pj8n5wfgG7wWLfkXEKjYNiKztfU+PWY+56Jtk4NWQkAbHRUZ
tZC0Tut7Veqn+6nWft126deWx/rnLadxybz4zq9O+ObOMTsJWmI/NE6BKT0Mgv5Yt/5zold2YX2V
eQbp5uzqTXfnA/yC+i9THzXlvpHMndR7crgRatfTDKSz0DbSZecaNHlzrrlMB2EcLMa+jJP8deTC
NyNb/2E5tBpkNP26X9FvaXCsD8b/qYOeiYO+FYC8ONhk0IAr2G9uVyRrVx7R6Ync1HFineY+303h
9yJTkJj/YMyfx62aykVGs5giYaI/TUeXx+O5842gGLM8bi1wE/quKZ7bUbCFHDbo2Q6K7+pGxLpw
9ZW11dlSpD4oiafWKdf/tVNjI0lm6+aPmerYbT+6uEgwxGwZ8/AS+pa0YM6XJdX6JKSM9JxSfWJe
LrDl8KfVGf+DFepRNPktRlGBD51bEeNOjUsh9kmqa7jzXSn/pWS/bq/kIuotMqdMRDAbT2qkriX9
5Bn5HrEMhJOmZ407aIVgK4O8NUpyGfUYR4Key2BOjlc4T9bzpcAsUwto6QknsX6MadlNmmY3yU89
QyIrt1XflUvAGFvTXZeOTmUd/hrQZhDYAOE9t1pblRBppRJ4yJPa/fzHaiF1634Z0ncteneFdNEd
onK4kG0s8uurBLCK+xj08xx6Q/53jKTPZvckJp0LYMKmBeAO6t3tD/c6M3YWyhZb1FT4rwFFMqRz
vriuDpt6LrrIUzlTWfPSOYnoVVD0RgMCEPNjq/0eCtAT3afG0OzMqu1IaB+6Vj5ES7Phe688GWXG
v0gR4aMWr240p65sPhAYygTLnc6rabX5M1omvhUNkWf6j0kZUGbR9kLzt/S/C90W3Y588ZIBpcFH
1PAwujfcrOebAcp3GPxSiby8f47zH/7wZZ4eJ623fb3ZDdJh1v5UzImRlqdOkf/Oa4/JOFX91peK
3WrQJihSZrcL1jbYmgm/PGHkFPg9VzAwpAvmLrFt4mnKlNiTIqBzDaNydjr61sYt/4oJW7kDLs5h
pl4O3FBfucM8+ZQL1SrxNDmwJ4b8UjE5LmluKUEbJ3xoi+rYlaJrfPPhluc9LsP/r4O5ygIaQOk3
MQNmR5aK1sEU79tXYN9od2BtsmjrXF6UrRYUraoRPM2F/3CNrwHB4xvhJCZeFzpN/qwW9b7ith30
X5083PmZZSsbVZArzoiqBKk/7QsRVr2VM4a5LKUzwkxebd2H9Wep+xAF923zCHhyI2hf5rF0D5b/
oaljsrj12FwYZFVWiX7uhUW/B0JnRwlyL6x0kDW7DGqPpyhu6LvJ9FXy86dq7N+9WPYWiCaNDBB8
lMzOD0MXJUY5+JV2EgTLiaZpByFpSjVBktOD+e5TvoyeLJ0ozjjZ5ergBfqUoBUWcX/kWruPMiG0
p1GTH/1CYnRBbVRED5Vmw9kvv+Zi1KShCAMByfrKKCQYcxaZiXCKGBZ0JjUcTCe3Amk3p6BARQi9
nRZo+9fbEXfxkfMTBqoFekta0hxnRorOt1Uq9F4q5VGgjgDTpJOXkaY7PDjNmghfNL7dTL5FDy4S
G3EHqCKTN5Z9xbWYAQP/TikKRNjFPApVjkyVhplf4AdhYY+pDG+G1IePOQVmlDU4qH2a5ZA7mZad
Z8nXLNPrO9Iv+aC1pbnh6ZdJECSYpEAwNDBqB+jxfD+GMMpz5tVTLxRHaZcLKLpik8Zy2W31g66Y
gq0UGUFa11RO1/j/fKBuWYdW4jWjojDtDixrrBl7qMbJ2NjktZQIbwIUWSCaYcwWZj15XclBy29Q
oi7OvNKkpMh8gVk1NlVMp3/QyVWIG/L4hXP8SBDpJzevjTvUjg5lszeQ4q7rcT9l1a8mrxx546xd
vhcW8mZyC6jl6KMD6zrfcUnp0zBss8wTfWuHcq8dSYd+yly/BBP9U6o7x9D2ygz9+6E1HtJMePcX
Z+R04dsiuMFWvQ4sRFe1lZchM1+8V3NojqxFLuNw+5hd5ooL2piKA98BpgjIBs5XqalC1wXQlXmz
2R/NarBF/1iO7pf4KUonW9BOsrKVvF0ElJXJxf/ePAsDtVvGFIWcXEq9D1XZ6ZqP1hhTvvZo1u43
FniRESzWGA4EXMqEDVfguTXSsaa3xrrwmoGnUCj1xS6W849dX77U6tTsuayih7iPOnhGsslVpia+
ByTTMk5kFW7px8JLmKOsc/tnXdsDarF0JMTlqbZmcgp6ZWqnfio8lLTwosgIj3PbG+Bf45/hkFa7
WZ3SDbjNZURjK+gaKAwzg81mHvR8K2oz1puh0QsvH4zW0RpVPgYqTHjVkEFDVjfBnRkE3F6CILh6
kvkPei78KCSjOg5Va/67vQOXXcrl1/ArINhAaptexvmvKcUxUYxKRbtrLu4qCXLfj/WENGXfQIAU
2Yl+31n7NHQrbaPwf3Xvl4cKMR2Cj7VwmxVNuMkclJ7YtV+aboL6HyUCR9Zm9RDnomHrw5z/ur3a
i5jKYi0i93J7UxxaD/lqAhAoYZ4LL6LQBzI+FiAN6wQIRYx4d9vUNYenWUjhZSmNMyR6vq86w3Qk
PVLpGf5PRf6iW19u//lXto+WE1gRgzcYTQX5/M+P5Fkf0tQoPTV9hqNc0j6GL0H2ed66hpbfeZYB
8LR7a0c5tzNItRamllJ6muUZ5rHoEfRwxubT9CxortRuxIkru7YMLnCrcwstL4dza6YlTGQSU0kc
fFHiz91WV/Uin2E1b//8VdCr4jlONJM/X9ZdZAjs4V9FFiEGz3KKKPhYubc/0rXNA69EDYhRTBKH
VQnAEkwzjyh6eqlcM2b6WZ/uE/+fXx2lytE1hMGCLVTWtQ2EdEgkO0UbG/aH8w1sQrFMchO3YG5A
2GVJUNjJRJHv9rq2rOjnVmRKQYxhYMXMH0Ih2KnKFsHKNQt0yBaZTu5DWuHnFnpfroumKSovgPqx
ze9D+e72EpafuPbrtwZWnwbh7MlKosWAvg/NJyn9CG+KPRob0f7aOhYYOi2/5XG0BtuPrT6VZLCV
Z5qNI2VP+WbydmUheBc9Wuit6CFcHBlY0LJmNGpvFNo7MRGX723n4b9+U6vssvwC4OKtqZVzpTlN
DEoctWd09wYS76qtHwc3ITtUjL0YfZDku35yxt14ZzVfolDdyTZiWINTd64m7anrZlto9StRkLRs
yZ1QmgMYv4qycda1Q1wajacMkyP2/3TzISJ9kGLkN4ePtz1mWd3KY5gL4RVEX0GilbFyyVHU06rM
ytbrlFZwKO2EpExxepfG9NTebwqXgXHKXOpc69LhoPeU8sOm9eZBclT5SYp5502H20auOA6jYUvi
w6wLR2zZ2zcJIHYnKO/b1st8PmIGOWCSvBjFdI8ExsZdfy3nUTnLpIBUxpdvdW4rHhrihdy1XtiG
D1IDCzkOoz4rxrORLOyk8T6RdMeHwwi6tkOY+vv3rpXxQpB1zDWAxKIHdW5fzbQkz7Wq8fghgOj+
pvJnX3BHpdnY00sf4ZkCnA4KEZ7MeMu5na4DTZBqeuNJQurEeWEXtXwQiq2Cy+U1trD0kbPxJEYC
Yo2mbKE5lvN+br1cje1B+lzER312JsWyC3QeK/V4e/euPE9gZ+B9yAuRpJtn2PmypHYq6oDhaE/P
f09x707GQ139kIyn3nejyDzGvmq38Z/bVq8s8szoElrf+CfMEEo7JEpLsqZ/FdChhu29ccTuc+3M
FZolt61d+XIoEi1z//yNcuoqz/GTtM7qQMVaUDhq/7A8Zv1ywz2Wz38eQpjyWvrL5NwUR7WVe0hp
VpZT4bdeWjKLyXz0QAXFh4Wt+uhvCs1fnm+M0euiLbkMe63xhy1k44oZDZ03xfmfmeH9mLZ/PSMS
hHreuzcPBNkC7qKPTYq9ukylQYzLVhE7r1W/WEH1a7aSn2Pw/t4hsGjglFSieEZyvFbb12l6CodT
1XlD/OTHnqYEz7W2E4R7vf6nDwxLBxT2LQkJlMyxlOJTHmwkDWtS3EX+hAIJT1iGE/n7Glcziz7S
NV3ReZaZ2kaBlKlih8GDjGqp9gFKmjnNndqAngolpg8tL93SetzCEF05F2e/YRVLZbnwEWLpOw4/
BZH2sVPSR7Nt7pq6Ajo9/5jFrSfrlbPBqKDOk5UOqsFY5PlJLDq5GcDvdZ483YXT3xyJm3JLUeRa
jDkzsjrufW5ooZmMnZcOqC4AvJGcUWPMV/ykjAe0IGv9W/R8222vnRB6V4tP0by/RFzLcaZnEiZb
NXKUylPz/Zh/87WtIuZVOzrAh9c3P9ng+f7NuhVCxaR0XhRbLwPS1WaISHn8bVK3ZvavXLQ4qL7o
EdCtZbR4dRLnPpZmscSUFRePUfLUdvmuYrKTwqU7pMYOnh277QZb6n1oJsYvYt68T3DpP0fkzS9Y
3RVCM9aITfIL0r7+EMvtFy3c2s+r/vjGxMpVuti0hpymtxfIxa6RQttCcOKdwlEX61h+xJvrR/HD
CIEslfAp524v7YxhaxmXZdclmsDVA/oerBH/fG6iGyJxjA1riSbq57R6igLGVZ0odMoWEmrlqKX6
fR45KvBmIM+nxNQeA2SltbE5wrpsl2oPXc9kawoe9U4Ssf8s/81vW+1xWnEfDibLr3ZlC9tq8FH/
KCVfmLuwR/3DVMtbOcbiF+u7EdAO9U+QhHBqrvY7bJKuUYSg97r2kzjRmbSiJz9aWuTy0zx+yinY
zHP5lInNodbEuzEst8Yorx1TrhbQKcAzuc9WnqtDxDDp8jx4wlDbSnBo5MFW6t/qlhzkNfddRLIX
ejaFkvJqpXnD+HJiSQMXGC+18lj+mqtpI525dkmgLsssLVPeVFNWl4SSIEUsG/HoVXO1i8VHQ96N
7Ydx9N1y3Gnu7Th6La1huAeUMDkidfLlx7w5KrVASyLNkpH08G+Y7A2D/vJ3vTiSKd42tPzqtY+8
NbRaVWZ1Aqxn2egJSe8MYXzQGCAimlVt/tDHhl0lyUGcNoxetpkXFA9DWbRR6V3SADpf3tBXVlHo
LM8o4B6OGic367tObD8zb+f6yS81/5G3dhU1XsQES6yaB136UUYvhdD/1CPzMMOooNco70qpUyr+
vhr+WN1zW2WgF7LD7R1ajuVqh0B68TqgE0oytvZh2FjHhqY7OxTLx8oQns2x2EqCrpyTMxurdEDS
wjChIzJ6mXjXFa7+XbOQy9pZU+pk6a92l/2OmJb7C0fF6P8OK7vfyDav1KxBgTAoi94mJEYX97ZR
RxK8vtXozWPo+n7301ROutY+ZYUXzqbdANsuun+g3nbGrG1s8LUbVtNoZfBEAON1UdFJO61TESCb
vLSzBkc2pztxpFumCYr/WYj6X6ICHUDQCoeokqtdKMJH2BkxVITSsPEhrpxxRKqWxgVVMo0m4blf
9gIJcZvF/BJV/FEVf0Wr+4CclTMIANh/itYWzvFK3FomihY6QijmLl4vsJFp6tD2kycbpSMF451a
Ir88OOhI23MIS1FwD7ZiKl8y9VtdWV790gX+PeznG6wLl4hGlgw0DBJiCt/L0s8XbuYN4uDNPHlt
7sXwWHShLSsPRn8wjd3UwhFuHUqoAxB7Q4g1scVoL0IVJf3NtWDLFa/cWsyA0LejdwIR5LqD1IM0
DDpxmrymeOhKJ/5bulZvzyBfTnK/M55m87sRbEyKX3XBV8UwupK0TtayIL4wo4PWZrNXGuVuRME4
7O6qyhbRyLNj0C0mJQfZTgI4jBXx4BvW1mP5yhcAR7kwXyjEGgqbq5CoR8VYG5oye1X8DZKhx+aF
LXqoYnTnq6GyQ790BNEpkShqbTR8gq6xpeBPn+d/wuTXeyMejCngp6Eg4jtc5A2mMnVzJ4uz143g
mfRqPjIg/G76kmW+hz700oRetJ5WVzbSFppSt7XoLeoWhSHbTJD/S/vP718Ks0TsKPggbtLV+9aM
B2PQhEr09Gl6GCC4tpXM3KhiXnlnMVfGfcZ7hNl0Yuj54RFq6A2YbxC9sLv3xztduo+EpzY+wWZu
z+RUioV+h7o15nN5LwFLXIgwCR+039btKrmM5cjwsRro9WTDdJPsYATdAjJctQJWANdbBCPXgDDT
DwOlqlTRk8QJoEJV2JaSbiSqWzZWH2m28lRsUw0b6rzrp6ek2KJgvbxf2as3q1iFtzAxtJTIJ3oF
u1Qn/gF8xjP/xUsZRrvbHncZ0hcZ4KUBS5VZplB07gxhHMlGrWXi0qVMfOTLqqdCmp3bRi53jIe9
yoMUFgaKQ8bK44yw6SWsyF4An2hbH9J+izrvchn80VzJ1IXoslHsOl8GGh9CEzfoUIszuIK03g1g
2jNa2LcXcvlhSDp4myy9HIK9uvz7N3nuWFPoKtpZ9aaSIXbx2M6RPWv3UbLVdL1iiMMJRnmZmCSD
XxkyBCSFh0RSvbyt9rEefSh985/SgHtts2+313Tl4/DeUWgBoHEjX7Ac8NTJszlPDI9LxQ7RdyOy
3bZwJV2jxw9+i9o7jROABufb1k6qls9tYXqG4ozZY1tNHxtfIowOlt3EXQ5gVXjRogEG9/HJyqiJ
3v4Bl7tJN5SQADR3OVbrRkcE8B9Nssjywuapg2W/qp/0uoavfAOrtGVndW7HqQ+asA8tTwhjx49i
uweXJFvHPt248i4Tv2VBUO6zm/Si1jCGcRLleuoTyyutp0m+501t+/BqdfkLqiRHRrA+3d7AywmX
xT2WtyqAUvDsa0bxQtfyhJFywdPCVrUT+a6R7sVi+FCbImNJvVMwRV9bTEk9WfNHoIp2I/wpB4U7
n3lp4D5bEpRXNoCuOuq5tJQ0rvyVRynw1C2dnvCDUQjuLLwknXJXC9Uu8iHohc2/3YSBXXxbDDGV
wJ1J1rNIIZ77sKkNgS8H1cJS+2xNEPEKQd26vSH8G4atocfrtpYYQ2rLB169r9q6q1HuGPRTZ2rT
fdQ0X8ymS+26qo19rCnp/vbXXTbr7Mm4DBUDMARnR0pnvSLw3kS1ulSQnK81yA57t+ygptQPfd0/
q7r/VYcmfsPaxRN+mY1Z8KRcNovAxurGCcpSbRvmpE+d8V03vvVV8KDVdmsgkRRTdVFNR+22NvRy
hdgk+eDE0DUg9zn/eGntF1QVmO+s+xlqqqr9QGw/1L1f2Vk6aY5mAVC/vamXR2ZZJ6dmAacD0Vkr
aQ1JLpVd0pqnqoYPDpt3haE3hyIQpTsalQ9K58ePYSK0h6TIfxQ81x1oRUpbC2f9ubCqnxXSTTS+
fc/X59St+k2CiotLU6WBwTTU8t1h1lmHRWMQrAjREPMUC60dZJBiBF3GoFy2UWW/hHAuhhblS+pD
DEestyITpF4N0gBGxyfW+3VuD5DX9aWrtV+A09rRs/JvOlIOU9utx/rF5YblhfmDtxnTPrjA+Ydv
aksN+66EzDFOh71UM/TAxIC5kRG+ojPPT9ACPIc4Foeme7g+QZoVlH6dqtbJENE9mIKO2C+FqvXd
kOfmV9VmBM1pCKzvMzOSld35URLYArGm3I/TwGxsF4VGehfORX/IanPY4oO9tg2ayYsNSigAaevk
2wwaMesWivB6DuZHONQLO5Sn4bDh8lfMoDe4pN2At5idXR1tvWASspF9/wSqoHyYSZItW6oT2rWd
X9r6rBeHxJjMnZoM2klSgJLlehk47ZB1O8GMjV3ZyenOypIt9qGLmAOGCAgRBG7gOOnMr66LphrL
RIyT/8fZlfbIiXPdX2SJffkKtfeSotOd7QvKJBM2A7YBs/z697ilR28XoEIZKdJIEym3bOzru5x7
TvmpNAwaWVmqHxNI40RxojdhmmFOAqhisEh5EPSsCGYz72/M4qK9m4cuC3RrsC2L7U+7TOsY9OY0
t4QkstSyfTHFGYplfAsPs3g6IFKI6Uak5GhpGSDAvD3wI88oyCi89AqS4f43LRFwy0wXp7GhGqC3
affz/tKW2aRSRcTmKqQj8rr5LEThVHZHsyS7Os0va3jtdboDYdIBUkAGiP9TfohJSKwtJozF+w9F
S7gsHDIASFH9mn3QHkoBDHkmrLoPvH/h5KUAjtRGuS8sQZZ/f40re3pjbBbWJSnUB3jhZdfKtMTJ
4EZyEFNr7QungR7kWOkb6ZL68TfeBM++CjQgsAMabHiU229I9LxpO0w1XUsbhZyqgLqOxISsZf8D
Uqp/ijTxNp7ktY+IYMpVMGB0lqFVeGtR540FEueSglg0OQJk7VbJg55kx7rY10kcUrTXOtM7Md37
D0v9aHjmMXpStBZOD72K8Zn4YteeUKEj7CDSrX7IwgVgUz9Ymp9T0LvTwS1IcdWqYmcPDzn9xAcQ
qVzRUghAUunkbP/Xx+bG4uwqGp1lEd5RejWzR32KA226vo3N1gT/yuFEFRQadCgDu8jiZjvoEkh7
GJlRXi2BIqzMjmX2xSz758lodvfXs3JK4N3BKqVmyBHczKGlnsj9djIKiErVLhgy7BB7mA0hONrz
Mj/peljVbWDnQLLfN7xcIqBwQH28D+0iXlHPzof41KctuBg0HcPaw+cUJC20OpVdEo5f75tZVlWB
Ov5oZxYl9qLOjN6dYKdpf/AhHKegQUXZPxjpvi3POoWuoHbUM3pyNvlalsdT2UYrENUYNJm02RpF
Co1JbeL1VTZRotGdPj1VzYFnu6x/hpgCoJYbb9Lq1/xoUe36h12t8rr1IFpfX4l+bWwQojXJcYgf
c/8BAhgoD2Ke8mqTX/f3eOm3b5c589ulSpHbrqmvekt2pPBxE62wFGddA5vxJEKowHy/b3Hx9iIY
QWcdR1YVbsHTfLvMtmSVxMNcXwUUtKVOoJxknMpqqyOhLvOtz0bMg48HxQvUOAAxvzUTJ0MFnF7K
ryRukhClYrnroQ4TmGZj7luO/9cMhbarB+jIUHMovwJ+XIZN4rLz/fWuXBZ0hJQ6FgJ6hKLzzzrG
GZ5Om10zq0fSoKRbLsBjKkXMDUsrO4sUFf03Gy8tErrZztYMjS7Uati17sag0oarALQkBxT3/oIW
QaV6lFBxR80NwfGSysMqC3uSJb96FZUHnmrg6+smfrhvZe3yY1IDXS3wd6BSZM4uYNonY1d7Db+O
pD4X+RcuULYQl5LIoBJD4NrQt5XngYUVIW+JyK737a/c/xvzs81s0okXIhv5FW3Hgx33F8x6RvkD
ycbvOvF+jnQ68uTvr4YaTlEiLWhfgWv/9sxKwx3SUur8Grf2oRvaUEKSHKLdu/tLW7nzAOupCjMi
Nki2GLdmvDSze/Rx+dV2zwYXmLJ61SswSj7W9BMGvjbw9mun8qO1+UWcUMbxmcWvKUH7jVs8IK13
GJnz+/6qlkGaEvLDo6smVYDomnmypOvKIrWFuA5N1UZWnTtfurrwQ/R2QJBeG2yf63m8ES4tK6m4
DOjY4LZhMmLJf+BS1N+4VYqrnacnrcXl5oGt/0LBrTBfQC+BIL+bqiOhWxQ+Kx9R0R46YCtCCR9Q
iNuPqKPF6zGM9V8nu4YohPcquVfvhqqIbEy3ZK3nhj5Bv+r+Ji/vvqoYQx4cy0X9dj6WWqCJW1LS
NNfRFeg46zT90jhOHt23svIUKs0XBDc2UmTUE2d3v+KlRrLSwuLKsTg16ehcbO5nO5PYCWbJteal
5v3wJSedt+NORw4FkrDTxo9YviD4EShSIGcDFeqCOsIpvLagut9cTcGNAOJuKPwI/6cOwq7zNAIZ
5ko1ABvbZVjTrt7TRPgoCeZbczFre46SFZ5NgNiREcyua92AsROZe3PtkA7v0XxvT1NebgmVb1mZ
XVPpCXQyMlS4wMTV7xG7gzVkbNr9/U1dXlLsKcbXfcXCj77DzEqMSbImK7GnescfzDbOwUXg/MqN
9JgkiR2mTrcBkVh6HxjEFYVJgDCBTbi9JgbPSpP4MGhrI4TaUv2XAYVcpbbn7u4vbfnOIzmEwicm
ABWt1nzQAGU2F0Mhor024rccvpjdT16+ifj3fSsrG3hjRbmFj0Eiyo+Dyev2ivoRaI/BXR2k0F0C
XQ74yCqrAOK6crcmrhdeDvEIWoWq4w51DUwczXexZdU0cA/oUQ8SgAbm7CG/1f8bS0yHNpGb/juO
zRnw7nrj66l/92MQN7c7e4RHgeENv7PFFYCHPmSMC5SHU2vDic/PyNzKzJVOPRso6pXi6jtfoL7e
jm9D/uX+Z5tHE+8m1BYiEkW9ex70JhbahbRJmqtb/DAaKNsBJQdhuT2Q4uBoBHDdsgOIUG14a2O5
MjQSAZJDKIFDibH529PCaGqkZaK3V5+iyHDQKkvjQVON2kVIEPEHEylAcKZBlTpISV+DND7TMWtR
Da6zJ0bVpGHbCZAxgU/G/uM3oAoL+6SEnnFak386ixn0FPPGRYcATy8FJlfTxx2TjTadDIcCtmAy
pwFwvOqmf8tqI9ydXwVURW4WN/MlI0Qu4jhG6wCSvfavqk/PuefsuG7vHMvfiAbnlxu2AGxTwgUo
bik47O1GIjlKnJZO8mqOMj8S9AaOxZg+AHefn+JRVFtvz8ra1H3DE4iCkwKM3trLWN2bJaX9FRMj
xlNWtuStGUv37GQ99DyJhOAlOIILQHoaGZoFIzvGTJCaObkM0S0zwnoyTjljemgTYpxzGENIVDZb
v1O18W8vKKphqDBj2g/RD7pIt78zIaM1QOWkv+Zd7AeOUT/Yvmi+QwhTPFIzN4MBRZc9d+rsDHy8
fhHgT94AfC2vlsLOqF4owDN4/WZnvOork9W10V+z3uovqBk8E4x0frMEa/cZGepPXRa/uYn5rDO5
RRf5/t0X6we/DqDvKtuco66oMVIKVZThmicG/yRoPBxswxzRW0inELGDdihMTMF0OpGP/gQBJKeU
kJTkPttDhrb/mdO8ei5a0wjznoD3ido9snAIUphD4wZFDzkVSB7CyzLhXqDhwR9yJotn8Or0Yetb
cYDkCOxldWyHjja+ONnkH6QmkxORzmdRcxm2o7YniNuCvmzByl9V9UY6uPI4oFUHfjbw2KnYe14p
qZJC0FTLhmvq/9PVxi4ZoQ2UfoGswMkrjOsQA8tiHBCgfcYvvO9WV67JjenZ+4AOIuiyR+gvVYb9
bBfxZ+Ho3wa/eG7kpSB9vuFPF3Ep3IDqy6oJP7RL0Q6+Pe4NA6nKoNHhquc5JAisXQ62OCD/QmqY
QU3a0GzrM2HAGCRbusWLltbcttqLDy+/VcnOFW41XKU7Qm2BY+BgMnaSHjvys4zd0PDj3Vhhutdq
imOfHVzNCwEFNekWcGxt09+zDtCcATE/71L6uTZJPgh877wLMHilIQqQUCQYmz9ox2+8zcsIAARL
8LgYllOA77kjdEe/MRs54YLlBI2p2NZPtvDF358j8Aep2glUtl2E/Ld765lp6Xu5N1yd0o5kCqUk
C7M4vy0fk+5v94/sog2N74gODeiiUDpBv2TOmFe7SYumjTNes5afstQOhPeFj2cLAwdjTwLdny52
43+qIHGSoimJtY5+GtTuqXF/VQC0VoIe7/+kZZQAxlmAKECIAKUq6B3drn4cRGwznk3XJLaQNXZD
Azo22l6yEQHAfVPLzwlTMKIWb+MtnV0gH2pDZjWV07VQYjEZgvJ9XJvV7r6VxRgPXiOIy6ohdA3D
AahS3a6olnZFkkzo1yKR7Z7SrD0zzaoD5ln9sR+JEY3o6oJtMEkOCTfdndNb7g60bd7OlpOEoHPs
PhZ+XR2StORPbU31o6v1bpiKDuI2qd6ZkQ+GuI1wV1++ZShgwLXYKJCC0mo+hyIZHT3p5eZ1TMod
KgnWPoUq8B+rCxx2sN1AjGEeQHMFo7fZDsw91bdJ3TsRsK0i38qZQIsNOQscHtjG5kSSU1driaNX
5rVFhFqxL1BGEv4WCmQZVb2zECukID7Ugi0QLFUybfLSvIriDcwth3xs9rRHLJpuxSkqFrx9p5Ul
pcGhYCcojt4eiMwEB3br1OaVfnfIyd3z45gfK3FAVYhcpjrsT7YelFt8fyunHZU8sAwqHCcwHbOL
lfcZPmc22VdhO5eRj1Zo24W/v3/YV74UPJZS8VFgB7AG3C7NNPrMGgrhXVtdip1btDQYhXic2mxL
PG/VEq4W2k2gQUD1/taSZUhqDInhXXObZDvbzdqd1Vnlzq8x6n5/USs7hyAbdKIYxcN/3i/Kh8dO
M5u2THPXuxJuQbAaRSnI7gxb0gOrC1JeD+RDACLNrbikMVs2EO9aNqY4S8RrGfxtl39twU0c3V/R
whYiREWy7KG0C2j8XATGJQmjLKP+tTG0OiripDYPxPAGXGrMB22JKS7GotWhwyAAyuZqOARh2e23
yjAA4zHXJYiKaeCD99qPf7hmD42uY9+VgVlM15EfrE5iDooHiYiP+F97SaCCk2yAMBffEj9FKZvi
iOJDIku4/Sk6VFuzRtIkGmvMRE+N+FNMyRbP62L+AQsG8yOI4YCpsQFlmwGO3barS8wIpdGYfcWd
PNvWJ/INMqpVA5YTOh1M62wXryx9rpIxNMRTYmgPgxMKzz/c/9ALp4YfAiwyNh7RMOCQsydO08um
yeHWotbKT2lGARgXLcOYmVsFRWZuXJQVa8i98QfJB/qU8y4JiXVCMXibR1xOARBHQDnJnQZ9Trr/
62VZeAxUvRmuGJypt18R3osVnYjzyPPIwzT1J7+c/sm9InSTrSncZYhkeoCOK4yOCX4QkGze2rJL
anmYmMujLE+vA/teTkdNfu7oUQ7/2AhONCfIdTChA+s9oX4C+BrKxYGAUGL+r0PoRu6/QMvhaCHp
x7dUUDmQ5s8OcFV2+thosohGBBxQt88rM/D9ngWsTy8+tIlfBiXxZ/ioYOZ6jSE7u0jPvbT7B2xl
GiZ2szVUuPabHB0ASjXqo/jTZqcMA0TQCRusIop7+gqlm0+F1+1HTQbGay3M0KyPFVqMiFikp6Ug
jpwCuhWaL7MhxVGDooiG/oOau5tdOTCs0rQFUX5UOw9Im57zIuLFMbXOtXtuDBxDgsa8VmwkYUtH
CrCvqopg1g8Yxvdf9eFpACtI4iGTLyLEbEGmaE/Zny7dwoqsOC2QquDhRuUdz+p8bTJNNGEDuxVl
ujeEvNKQ6kiP7O5fqrWTDs1seEb0GdAjnkuMsty1YtvraRQbJZT2DsJGKTdtz5V9NEkFTocxpBLT
5/UQ6G22E96DpL8B/9oJgGQs8lTGxcY9X/RdcdoxyYZXXjlr/LjZV3VSm9lxC1QeTelnP/bOsha/
7P5gV/4vzmQ4xnFARoh//wsNm7YYD/e3ZG3jERAqMkDVnpzzEhHSV46s0zKqBgAT9WEcD3YCcrb7
VlbcJma9FWwGQh94kmbPY55bVa+XbRmVkoYmz87j9DqV+WdS/qf1AIeAagEQeYimb32ZRB9LppaD
7axqKL+d22TYOERrFwJ1L4yuo7GCtajY98OFyPSpN40sKyMBKHPY9M6veOjA3UiqraGetRsPTBqG
YLB5eAnmj2xBAYjpOKui8aiBFKF3DsV4Gpwozl4640rGV679/W3HCCcADVgecCNz9gzX9KayBF43
KiSIq7NOksAn5lkz3u4fiEXmhVuugbYMuamiOvRmoTrz62SsrbyKLPO1PYMrWkMRy39ru8dcvAiD
byxrUUOZmZudv1jk7kTHqoo0u8Z4/mjKXcfaf7NxgKao9MXF9JItMe+VM6+6tvAzwBaAMmr2jDmy
0WN9gs1c/3fq6MG2WGhPUbYJl1TP802yhcUBX497hWABfPiz55vFcUks2lRRkoVt7h90CO2+YR6l
QuaqIZ28/+WslfMPc/gDGm7wac+T/bjycnBvl3WU0yl5NDMr28dtIa9GUw07bfKaY59ow65N0LcS
zLAOXBhG6BIHtMlJMRwsFEzD2ob2gyBmcwAPv4mhVcsPh5w5Zz4MmqK8TXdG79hBnub1g1Y2+smP
ezALJRAvqJy2Owj4q0PmD+OesbE4i5zljw3P7EACzvxG9ckNY2wKAGs9nHiSVi8F5KuPooQUnuzQ
eCK83SXESC8op7KLgZLqp2YSYJd2u26j4LP2gUw0YDGgDlQrKMtuPYYw8NrgL+totNDMMWO9OhDV
27FdlDWHkuoHKVzx5tNu69wvi8U4GxYwQ+D0QIsU03S3ptPJN5vSQgbUYQTa0kOpG0dvOvdZNNjH
QuQ7rqnnjh1k2Z3vH5S1O4fZCrxosIukaLbqFmOoCQALdSSyH5586cH06V8KiqoQdvm+qTVv8tHU
zOkbdmfU0Byso5gfzOKt+qRZJHDjb54itJT/tFuclmtX+6M9dUU+PAGMeJPH27yOes/DqMoXmbHI
Vc/NxrO5dtVQ6kevEE1eVU65tVNDSxTIEr+KuJFZZ+llqPZ7EBfrafvvf9hBsL4hfwKNJJRiby3F
sqxpVWIHLflYD3booWnq5CnYk36htPoVSKVmq/q27JbibCKexEgGYj4MlM1WR3yJwFMSOMh0pzOo
kKeBJ35m1mtvdIFN831Snjy7OHh1WMfprkfAnQf2CVlpUJBL0oWIso1s1/qPo0YvjoRwhQ2ogff6
91uDegWif3wKc5Hyud3kZbFd1FHVeiGbnEPDit2Eoj/x+gOL+V7j6Rd45Y1vv+Y0wBUJnjwETuAh
n32RjtWVEAbcrC1MAacJFiSd9k+eAwieORlijxlpCMrRst+4TGv39qPh2b0d0AGoSFPDWw3V58np
glF/ZJzthuwbLX7f39stW7OL6/FST82c1ZEHUHojyzCt/mT+L4e+5v7LfVNrPgLD0dBYNjGDiwm8
2xNemGiKO1LUURpnAeOfasxpFp80L98bfvbc0ydN/HV5GQccYrloZSvEKQKBW5OKBIA5XcGiSXcb
UPTwU2WXZaCb3AopVD4ffGlDmLWYyDEdpuHUpml94H4FegBzAhObk/2eer/bNdxqT54u6amKmTwZ
eGdjPS139zdozamBUwT1e3Sn8VjNNgjqpjHqY3gq4sGXGM0py7NHMS2Y1CQJhlT8NeIUmQ+uvary
gywURZVZ5jNRCknauGSR6TUHvf9clN+pfY5jUEx8QsO/q39KL9kxDxD0jeLggtDo3bQaRVJoZaiw
LS5X5Y+4UixqJ7aPiwfk959b0w+tzNtzo/vcFb9BBOEMl0G8cNoF/nWiD6NNQ4z3ISruH1LtSApI
QPQXSSloMi9JHpRki81hLTnEv4hyK+roKKbPhxtSa2h8XxvwO2Uij6kYkKpSDBpAOWAKc2HQSwpv
HQzGwE+tbY/PRj6Wx8zs/B0aJ8YW7Yo6AvNI08XtwQSEqq7Oy/pWx/WuIIxFFkv2XD810GRPzpV7
qUg4vZjuCBGS5+LX/XO57C6pcwJguYFeDeb0zfnBtPuxnbyKRVqmHwBHrjF7nfymKQu8xP5XsKEM
+eD9KKpDUUEK2Eue+r4PezbhzSLfEhDzWDw5MfKnMYvA2+REWHMsIE2D/BRyNIyiz34eA6e+ow0d
i3rW/0B85YekwRS25ZXt2WCY8DcLD7gdSaw96ermcH933vd8/k2A7UdJCtQvSqLm1sm0XlcRr+IM
3HQTSOP4UKJSlntJ991HlP7YcydWePwJAjE43ScpOehyfGk25zbPDRaMbsIeNKtJvrKqQ0MUB0o+
DobFetU9AbloaRbfN37z2jl6h9HC2wBvPm9pO7mWcGZpOEfGeKlt6LLzOMgrRGp9si8/m85DGoeT
sELQpGw8q6sRMZ5UKMRrGhhb52zhbTEUbu4bLHLKP278lHqKdfmFsu+T8EJ0YPe+E+he8+xvBY3L
YA6nV/GWKiYGLHvmczhteOWWOMaZF1JQPLjp73ITH71lZPbkeAP1UQ2FTzWiZKoD+drET0nvBVKw
XZ6fSvpmfnftxwJlQkBhdjVDDrTx7Kk3+/ZAIkYCUAFFayDrUb64PZDc5rHVjj2LBosezFK+Sm2L
gWalMIK8AuSzqChBsAKn/9YGiEY1OYiSR/qYhgUw7hR6uACpn7PyMU1AveSOIde+1PHG2ta2F6Uf
hU4zEbDOeafK2vQgZFnxqLF9BMhpF4fENjmGwZItlOT6GvFGwXsgr8ePv12jGEgHqj/BowqyQ1lr
PTEIGbqY1CUJvDtnJ5aTByMGyaBfXTcuqDom82+IBp0iM0biAZnIW9s8nkY+YBoj8oHDwzwrXklX
Sx2AmvLAx8TSwMd61zggHMybhu6rIROhN/bNuW4E6BwhO7cRlC6jYXxwdVtRA0e7fl4ljeEc7LHX
eGRWxmfA7l4cWWH/3V+1PUKYuDq5w5ajUPdxvgfIXKENA+CRUqy73QPbkJiQ7mseySbfuykIlR12
HvsItVKDj1DNTAJU28MCFIjVCPGaeNpY89phA7JZ1eLUkMq8s2V2AIijxYDD5nQIi6gTpNTBQwvZ
jq21LmM/DC9/MDX73nlb1lOhg4Rb1tOPYcjxsv5JevonYfplckUozP4xc/xQs8ZgKMqHRlphkrp4
7rXjaJ8GtgUpWVs7ugHQ1kS4DiLS2aPaFdznhUt5hIH9QKMahDxBmFBt7PDaskGip0p0gD0teHkK
i4JuGYWKyInlsWFG0Gj+v8xiJwwE7zeulHJJs+OEQgwGV9QHheTqrBJjcc3Mhs4XkReTPddYqEkv
oq0IhhIlmEmS17omYNbkxZOTHu4bX3HJALVCshZlZIA25xVClJZrF7RdAiCa19r5NbobD/rKPiKR
x+QGBIYxQDZvOTNDqwZt6kSEwU1ioAE+PRn0KdnCd6wcCiB1gNN5L4jgXNzeSNGMZjd1k4go0Oka
3Y/gQIWIwf29Wl0LQinUVNHnWwAHtEy2jtVhLXkpDy4loWb+4cZPL/0ve/bBzuzKeYmWcdrDztSe
vRhsGIkI/PzIiv/gRsCF8P8Lmh28RnMzygAgjCZLhDwFCz46u/3W1Mz6tgFYBD5n+Mt5GEqzqug5
RH4iMLOHpikCQO4QbGPcFPyT97/QSjMWTwA6sf+zNds6UnV5n9ew5VG0pEGxYEoUdUtI3QJhEfig
ogQ9YXVEEJe+Sekd75tfxvvoUarHETB/5PXzwZNqsLK4bmiD/XS0g8kJPRJDggsUjXna6wy0Woam
5ArLJwcgmg0/snYHQGoOqWFQF6qG7O0dAMak1muMCkSjeAES/kBlHkxjvWFlJfFUI1CAkbzz/IPj
8tYM0aumMxzWRDzTMTTE5aE2jQPUFh5sozv4CXlk5QnsFmff6Xb5ZB5sm5zu7/MKxET9BnQl31nj
AUu9/Q2GCyYS3RNNBNbS78x7soG6hcLmfvRpAJmbDik3qwjEHIzAcJsq4Dp/JJN5SkVykParnm6l
46t7j+AdXD5wongybn+Ql+YGoQDVRKRlmADqimB0otKotw742l1SScL/7Ki//1BeNqlGckR/TdTG
gVW9+t4UtMa3atMzrARV78nI/+zMPENSQ6EY1ERYD5mOo8MDb3w2xU8vedE1TPtvnCl1K2cPIKyh
5w4ZBcxrzcu9UmNW2mGWMEJwDgZ+Y5+kZ/B5BI1u7Ud7w9j6Fv6/sdkWZmVtl3YCYxCF9/3vifeG
1puJ4tv9M7rmC9BxQ3sWUQRqvDNPNPAaj+IwthFH/K9Vv6T9TQLv1A9HrXg1koei/nbf4PJiKrgV
0hsABlTPz59disyUk2EnpEZUysOsr3aNzQMOxDKQqb52Kh7zjh/tIgtswAX+droP/Iiqq67GZDD1
jorM7cH0xiTJihqlDuq/IWDJRRs00vjbPQWPLZhsMZ+CcAmjHrNXPmlHW5scB3ly9zKck3PnHNz4
qJMHk0qIC2+g5RZ3emZt5uhoQbpi1GwGsFGkx13YW1nAjS185RIfqMyoMUWAjfH15pgmt/LjPPY9
FkGcXs0JODykLr8MiUYC5BjWtTdzoI+RSJ1Kr6qPBjHI3qOdeRBj+4B3lAeoLPS7VLUMN47Uohqj
fhswMSqtVXCr2VftuJ2IroGcLGUYdgKrp5W3IRQmwqL2nrRaBgLVmTZPA1wn7uobbn7hFmbWVez6
wdmNNNd1M4f1JkMyxaqDCedD7aBvtCcz2VjrIhCeGZt5cNL2E20nl0U2iUEB5kxxmLlsq2238Kuw
AnQIKttwDEhWZ0vyEB14MsaSvPI4sVNunyTBQNC5RA/F3bgtq7YAoFA8iTr4fWa2tCl36jQnKGe5
I3TFeDjET558bDTtxOv8FYjfraRpWUFTy0NmpnqFqqsx860mG/POHwoe2ZgTx2Tlb1d85r2+ZwUE
lnbC1ffN2Leqh7HHdHa0cVoXeZSyDh0CvCLgF1wg8aoRNDKlwCdMLZCe138Aid7VVvua2nU05ORJ
uhDz7ZMXZ9oiUVu8Ke+W1cAAhu8Ul8rtSZ3qutTtIuFRy7VjC3Ya8lM0/hHsQ+f7a1zzSUAK6JDg
AIfcQh4jTwXoLgQSf41CODDhnhmmnkDvF92Zv74QuE7AyqMcqdjM585WdqO0vFrnEZ3oFA4udxDT
tJvyaUsXg3LZO/sU8io0fWZHhlDq4D1yeZS+Nl0e1IMX9PQIQtoxNUMnPgz84JXPlHy5v5HvSfVN
zAF+CowAI19U3A2Yrrj9ZEMLWVu9yZCVCAPAgxQRpD0gnMo0Ro5gGzDQfXPykBZFv+vxvGOoDHIG
voeZZ03SN6AFwY2VCPZiWumwF5X2OoGk8zRCASvstb48lIQfeKwhirG0l9pK0qdidE3wbtAeVAWW
PGTC0wPiErHx4RaRx/vKcAHRvXIgUT+LA6aJS8+kKVJ6U+xzke6BTT/UIGS9oh7VQTYuMDq5EVQt
vSd2E2mHA0pPdKTmAbkNzHPhlQz59+QD6aphILadNL7RZXoX05p/NLDMArqPzjeCf/P2o5FK1OC8
qEVk2A9JSr8OYxMCnKmodFFmOLYs3znEB9NOv9MgVZck03M6YU4Hqg9e9st0SnxFTJfUIUNdsKCf
WI9hWPTrGP92/3gtHYIJJC4mrMBQjah22VIuGTqYpYjK4vM0PCRvMQZe9I15z+X7CCN421Hn9hTn
2OxDo286TL6H2o0RX3k7PeaZDLvUuqA2ufPTjeHepeeBMQxMAJBq645jzUKBKvZBPFAIFHJcLTQK
fsKsOoKULT7qVTPov2ACENX7RRk9bXF1jEYTUQsGjN1Uexkq9qZ2wnjvFvXk6vYhWUPTEtArDAPf
HiZhgkNksHQRNcYl8zUwtpygax7Q5GvSbmze2pVEbwCD60BqomQ/c3JZxnmSg6gl6jLyu1S8z2mQ
QsheoIOto6aqsa8a38KWra0Pc30IMgDeRVlAbfWH8CnunZaVE8H6SEw+2z7/mertjgleBm7ZVxh7
Nr3r/WO/us4PJmfvYD3VCXDMKL+43TGOwSQoswCURnVoIsQp3WPR/b5vcHWNoLpGOQLuACD82zUK
lydVrgoBvDhbewoH1+qASR+TcnOOZxldILLRlT4qeFNwYGbHBRzpOpo8SInH4UeGSDjMrYNRODvd
PqeefeDaiy+2uO7X3CqwRUirEDOC72N2w73UaE295k2E7i6a+u1O3+KAW/timG7EYK8qaWrvEd2H
QwJZz7qy9KFBzPSSVz+G5kSBHPbTPSYO92lShVa6le0v41JsJBha3seJl3xwTUI7N46tJtKaMYjB
hC45CDGK6qcwn3TjgSFjvX9ItgzOAmGPFLk1CrOJssS+uN/yujvqLxSUmuAi+ILcZ+P9XTWHnhT6
JoAwA8p8eyZpUrukY3qDcr49HRKv8BBeeMURKrvlye+Hdl+3aCjE0KDZcDNrzhOhjKoAoNEK5Myt
ZU+YOTigHCy06VTklDaHxM3LXZ20dHd/T9ceOAioYZ4MZPP4N2cn09QnvdD8vI0cGgdZbu+t9CVJ
3izwwtw3tHYFPhiaA91lyodRxFkb0bHm+7Y3qsBN4K3vW1ldDt4cYEgwGge49O3OOa20/Tbu2kho
PDRIujPlW6Z/bf3/sBwwhPmukltWJO+zokLGfFG0biqhqJ5Pe63oqmc3Toq/bUZjVEsN5diQpFIw
wdl7I2ncp4kEizN8/BswDdGUQufJTo/3d23lvKHao0ZEMEqPuc3ZYkpa+cJkbhvJrArQjwywa6a+
Re2x4uMBzsPgFzRMcBLmeazUrHj0s7KLUgdqmaSr8pD1zR8JUNWhxIjOI+udZuMOr64MFRkEM+jL
gSLr9jwUeWnonKSwmf3Tpp/M8plkX+5v3sqRQ4KFphj+dUUUPTMB2r1m8ACsiRoNHQna28aOMKDG
Okjc7BpAX/7+IpkoC6oJctA3LKiTAYfwRyO1u6hqfH4YW2cCbwUI6+6vau1j4Q6BJxL0Smj4zR5k
O57c2Cn6DgUO0K7E4rGe7NB80Tk7eLR6uW9spd6gRijgft5RYAvpqYZJLU0yu498SNU+p21p73wi
jAizSvaJIPEKU+6DQ40T40C1zLhIw5EHUYAb5f4vWVs22NQUO60atnivzX54RrmVo//o5n2kt051
tAiwsUIfdk5bvRpO8WnE8d44oSsPN8Za0YXECDiSgLkDJigDDLJ3ZDS0GtuZEM7eS8cnIfgzqt1Q
mNmlYybGSrqmu+gy+XsMBDKwD/bnftlvWNP4FpGRM2V4SQHE2wk9yw4+K1p091j93LWVtkNoQ57x
3LGHMvGR2mtAdGsu2ZINXXlzAcdAMAFMpGJGm10mn7dZXZZlH1V4aF3h/XCbp7Z0wqn9M/HplMba
liDq6v5/sKhOxIcvjjElH3qSsEhTKFfI7/ytiMVJDRmAasl9HNOv90/YirtAxRCziSgvobs3B33X
gAJXsVMP0QTiwyrq/SGIRxQpthQ9VzyfBZA/niZE06hGq7//sC7TlbYNNushykEk23FQThTTpdK/
3V/NihW07yAuDegqikwLmhcAlgQ1+jGCtsojlG2HXWLRPWmbLU6GlfABry1wDcCEKUlEdXA+LEfr
22QCX88U5dIhF7BzNzvODL4ReP0faee1IzeydOsnIkBvbskyXe1ZUsvdEJJGoveeT38+6gB7ulhE
EZofGGAECFBUJiMjIyNWrHVtZe44I45LBFD4/2LTSr0fS9jxOlcIcwBnla1u4XCuNwwLNMl4y4EZ
v3LwMvAF3/dwt3os91YJHtowIgc9vI2wshJSZ0PkQLSSye2WATwmLe2koeldcXwSlOCxzKHKmqLz
3EGS7WL6mgW/vP4n+swb99PaCmcEvk55k7281i3qAol5sMGtxhKZxobpu9xpzN+3HW/lS4HFpfQO
NQAklMtjVHcCopToY7qi/1IUkd1OP24buI5EfCWg4/zrcM5De3PpcFLXRZWe+aJbGXm/LyJR5bWv
D68glnZZOssIIamxH3ot3bgM1wzDZwQabZ7XhRfk0rBRa1IST6EI2te0q/GgD8iKCM4gOmFH/zbZ
IhBd+V70/PhSDHJRk1s2OEPTi3u1Cya3HFpb7O/0uLOH8Xh7N6/vVcomQNzAUvAMxjsuFxVTTOG4
ppObj3dp/SNQVHSBX+aysJZvmLoOsEzG87CnmgZU+oq9biyyoVesagKsbR6GpDtPvb7rkd0xhOl0
e1UrTqgiKUWhlA2Ez3MRLqhcVmYodqLbpYnlGK0Y7KqqLDaO8soHon7GfB/UBry39YVDeEYC97s1
iK6f9k6WuJNfOsYWccv1NTiDbaFHxOfhHlyW0eOwEhpPUES3TPfjhPY0Gu1+gkjmUVGgvEu9vSx+
v717Kx8KrBfsu/DSUBJZ0gyCb/XiWBNEtx009BXqFPLFqJ/sWC9PTWyJGx9rxQVnVCl9HbrORMbl
NkqlqpZ6Kbnpc6VlTmkYB096MIGXDNnWiPqaLVgkZG1u4BMHF46Rt7JV1J4uudSMw3DY1UPohHHw
UsgP/Yfbu3hNeMCkOlO6M6cz+rPcxZdHSxmlNqqSWnYLQT16w1Mg+FA+VbYOq1kh/hhrGyJgmA2k
g5rlT0nn7cUg2099cWoD6bnwu4PoWZ9v/6iVGHbxm+TL39RqzLblQyG7cRHup3A3eAdBv2/UY2q+
tWqzcUCucdRswZyzE2Co1VADvjQ3BOZE6y4WXUG/S/zU9pSPYZXsoOMx0udYeKORx3TT4fYaV74x
1wMqIbMG2jWy1EjVzpjqSHJni7nGWIXUwKM/Ob482kq0AWJYCTUX1hYBNMwrtW+MTHKbdAzs3ugG
hto85fj3a5olJAkEvAqu3rIp1aggLjvJrZEZho5c9p4YpRuaXVpveMjK4Z/fPMDOqImSoCxOo6zF
hej5quSGlbHXoi6GdDnq0AAB5pclW0XfFX+cJzKINgjzKlxFlw5San3Wa6MnuVZf7zzdf2bQPAI/
1n2TBMR4evf2Nq5AeEjtGF+AmYohiauJnb4y4iRL6IzLVNTK7uOU/1ayxsmk8aRp+yEXDqYHs2f8
aMXWY+cNG5/xmvWO+Db3KZBWmpPZZUcpMppEN/2S85f+M0b+5xG2LxjgT0Kj3xeGYo9AT+JKOZI5
HSJJ/F4Po+Pr3anMXRiu3sJD8FicGQi9vS3XY17zz2IWiNQGiQJy4MvP0CZoXJQG7/q8qXZKgk31
tTJdqT8k5tcoCvYBxVZaKvGv1rJ94OAV2NzkrYP+sxZ/wUb7GDHO4llbP2wtgMzUiZSzqeLALDLf
ju9eF0kGCz4wIfaLd8WILEbkj7soLGzDaPd+a9qjCjNBMh7rTZGalYONyjxjQ+R8JqWWhWmp7BO1
MXvZbVuk5DqhK4EjC1tCJmvHjSET2ExgKTCg5LhcYN9rUgYoRnbV8tPQRzutnnjmKwcv26L5mb/h
ZWuXYMi1B4KbwRJxWRito1AJEN+W3WxSdnHq70A0wFHh2yGsEYW5v+1S69bIkk2ZlFldNlZSf1Ag
IODDpZFpHEottPY+03CHAQ46e6Ca8Fvog7+mycaN4U6lKQAPJn9ePA1CXY8DwxhlGvOftMzYgVbd
t8JT37RHPduqiKzgyrDGa5GcbH7vLIEVahW0DVqwsisJ0z5HsKmF+UD3lf0kwgyut46nF3d6+OyH
360ium/7fwrprleYnR/7jQO85kXULJjmpSfCo3/hRYPeS+UkT7Jrjier/tx3HyPjw7hF1b1qhU85
M2USvpaDQFI3WsbQwCgqRsmr1A1PSpXmR81sfniWvgV4uIYg8wHnaQ24omgZXI2hjHqU5jERy01r
itLV0YoPoGYPWh3fD2L9wQ/PWfezsPZNq9qTJe7lpNklqcGfjZ1RbvEhr6ydE6rOrwmRV/uSfG7K
+iGLskR18/RoDT3UFqmtDR8hYLl9bq4B9mCB3htapEy+pylZMsQYUh+EHiyFH+/GFpFUa3hUsvjD
aJ6hHaikUyajyDEln9Ja+EsZmz9wJMrLKvcyV9Qya4uMbioAr6nulHn+Pmzy7s6LKtHJVdDdt5e7
EmQZCP3X1Lzt7+I7Ap2hWEaD6qa5+CgMyccY+q/bJta+HM8wMv4ZFKgvK5chbMNFGqqqK2aNdq5l
uq9pnwunAfXTg7pdoF+zxyekyMOrkJm5xV2aIRqj9eRrbjdm+0prdrrxVmjqzm82elBre/fe0CLz
lFoxjogH7F0Jq0IW2r25kS6tLYWjDh6OCAdwfLEUcaZ0TWm6c2Uk+1yundlKCKG7tXUNzl69uJyo
0P9rabEWs62SbpBrzaUjVCIgagDK3QDzrAWUCxuLIIluR2GIKaspwZONhRPUJ0uIHySvPoziqZAB
3k7Fs5Xs2uHV0rr7tnop2rdePFRMO9z2ydXlckkxXQ8VtbVMA0etHnkzstwkgZwnQ+zrTY42SqZr
uS41ZrI6msh/xtMvz5allyWzxobmemmTJHYs1eSZhUbV0ai6Xe4p/qMsdedOTY0EhHN4UjyGHvLW
KB5NNdiClq/6Ehcz4QRqTTrAl78GNiRvLMmI3VxWbWN68ILXxIuc/+ZJ7+wsXt1hC1BL7CzNreLC
TqNvKixcnXC6/f3Wjh5dxf8tZvFsyVs/84MKIyykVn/25hbQd2232ClkpyAHpeC92C3PAjUiWpXu
BtbPSpoA/H2dlJbX3u/bC1mxYzFRQ1jUYEqDq/3yq3gQs3ShmmEngCalRjJhj/hTtc/jsHxiLGVr
XWtFEaqMYLTImIgqyyluo6ibKhJD3e3Fr3INg7/xbPQPWZ09J4Hv6LAfxqP+GurHSLdTzbgzm1P3
psYQf+yzLVbP1cWDKZ5vdZT3lsSirZpPUQa/kOvx6knzs1B5O6N6tsa/h77D8frO0CKOtlVrFmAW
cBfdt+nmwd/691c2jkKxg7SMGZXlOymmJy1O3vwd5cEuIsrRtat559vOshK1cBLeiNRzgMAs8W6Q
VTamV7Q69A1HesJ2GJyhkd0IjWv9ETrO5NUiPQSdd+mlS3ZFE2gjr3e3TKLxsde8NwESm11X9opt
JJkInbEVQIWqasVJ6kzzGE8xvK8AgOLD36+XMgjYCImMF4r4y1+igJQc8y4xXMl6MzT0NPVD+V+6
MoA7GOuBswFy2SWQdQz7oS+NxqCIfILERJEfvPr1P6zjnYlFtNIyM+kqLzf4bgy1DXYdmPDOb0SS
Ned4v45F3Sjs+8ST8sJwI5HuHDpFXXifervbK1k7se+NLMKVJXi6aLat4UKhMvXah9Qfn4sw/NWJ
G7nVlqGFEyqtX8RSzlexFMpsgfS9Lb60CUMO0gbiesvQ/PfvEuBACgamJkpWVH2NA3M3dW9+63bt
Vpv2utBGNW/uNjILgNrBEgxjtI2nJ6NFoQ0U5J6IJDt6PCr7Kp8sJwTLHoR+cBeYzVaF79ov5hl/
+INgfSEZXbLbTUqTtKhLKC6ie04QvRg0OdEzvO0Xa6tTIU8FLYclUJaXu6hEg2J4aqW4Zv/dAIzV
U1sPH2Pv1PT7Lt/Css3n/jJZ5fHD3cUEMu1HrF5aE+uq7Ax5UFy6gYyQReFebpN6r4bGroAIe2q6
jRrztZNgkBuE/+bX4bKnag1DRQNGUtx+2EetWwGzz5J739oS2rxOa2Y7tEdogVONUhfHS/Ehjczp
dLkVaBuHJ6BpK760BZteX82/VhZnqwh7DSC9rMDm0dlafZzL84MPj8y4cbbWXI++Jl1oyKvmkerL
75TUaRlFEAO5qiA6ad7aYa7Znv5/tLI4wULA+zZnltvFKew2OwflJ9P4dtu/17fs35UsbiJ/KEst
bbBBv+XQx8+VgpiBVNmlvvFoWPMAlCPnk0rnFDDg5ZZN4xRqjcJBQjFafYjSsHuZmTo2+kJrx5WU
kwFznskzPu/SSm61fSJPjeq21gfTf9EYdDxb0JkUcvfBF5TSDuVh2EjZ17YQJrP57UEsYiTp0qbp
DXUSFQJbKD8V4Ve1OAVIfmsb+7cWGt5bWdyCSlm0UQdvtQuB5N6sfkFvNaWQr3bjDjXNw22vWDMG
V//8goQo56pCLXRNMyE3p7pyH33Shv1koZ72KOnBXUMb4e9tzQV4mrQ0MFAfvtw+JSnDlhikMkUW
dt/0PLV95Z+06fZRsbGqFRfE9cAJkGeKkMUvtlBW/VE1h0h3fW+qTn2CbEiUxNXfr2eOcgyMgFoi
1C2sVIyGVa0fk3ZlLSCvTnM7qXJyHQJIwYt+aKH/5fYGrvgfwGcIWuZuMNX++e/fXfTapMY6qFfD
LTh9MLWkmmOU2kNCq93RRvHuP1gDxPaH3pU63iL0NXEPi2iNtbHRoE/qfPqhO0QMhtYZ5Mn8oQOJ
2NLnWDnVM5UkQkoQJqH8tXiztm2ojOrELSWUTA8rzpTaQnaKMvM596KXyt/q885rWFzDMlEEiC8j
WsyFLuyVaLNbaa0prif1Oz3/ngaDMw1/D1QGB/HOyiK1iMQh1iKwH66kTu0hlfLvep/Qf/LKLcGw
VQ95Z2kRoTKlmcoyJ3bI053SSXbW+synd1CMbNxYK49w1sSngkqAGE8v6NIXS6UP8jbyVWh1h6M6
ucIYvpZ+95BRK0maZ0tx5DG3yzi7q8wO7s0XBalG30GrakoTRytLZePRN0ePq0/JuAoTfbCfki5e
/qBMTivRKzwF7OVTY3m/x0R2wudAP06eW9TUu+Pe/w8nBHjA3CxihOQKXQV9BLNFaUEJTpFtQ8wO
XfwhHX8FkJncPoorbgr1lIq+NqkGxZaFmyJBa4iNQClnFJ5NwaVj0Okbr/8Vz7kwsfTRaSyiWml4
/U9TeDQz/UThr9t5EbP8RJt8Y0UrEXpGrs5YHQjGKeZcfi2/62FjMT3unTz0HyzK67aSeVs8OGv7
RuCSIZ2y2D5z4aQmmi9h08Wa6zcR2XxE0xl6iE1O/ZVLlP4DWTXoA5qjS5ROrZPEj11G5VndR8zP
Jxl8HkJOM+9NHKrjbV9Y8XOMkV9DokTms7xFU4CyiZpQgvas7sjQkNN3u6b6kY1vdRIcRKTX40//
weKMg+GKA567BFcVVu93ao7F0ZfflCCI79tUeaurxnCYjuAOSsLg1I2CwCgoHLK3ja/5JawlVN3Z
YIpSi2Ndkrx4otBwxhB8TeVvQxvYiVc7seXeNrT6EZn5MSXmScDkLa47naEvXZ2o5AlNsm/EX43y
3ajOTdsf+n5jQ1cgCTrnmMo9LgMyc0lF0JhGlEgxpTazGw9RX775eo2U2q88Sx1qV04tDMfa917p
t2+cu2tdVFSQ6O7S50WenC7vvN/vcogGnUdm4CE+0uGeDNEl0UVxn2pJ8Wh0kvVTAlB5Fyqh/mrF
3X2XTsWTULfxtxGts0MgmVNre6STvlPH8hawbO1Tv/9p8xd699NasJ1+bk1wMukZ+t7oTMq952iN
9WJK4e/bX3vVFkdVpj8MpHQZf6Kgl/rBTNBiKfOfY/NN9luYAtJvqbfZjZ0j5+JimmsWMw0oJPT4
1uWyIq8s/39kzUdUDaadIO28zLhrGrggJTvIShta4V/NkB5k6fvtVa7FP6KfCNpdB8B/RZZrTvUI
5sZwzfzZD6ABl+8335VrkRxCISB6tCopgS9ibKIlDRVVKoNe+pADRmy35rJXTwtUpiYfasbJLmfL
RilLzaFDN0cU/CNY41NioVliCk4M+XvpO9UgnsKqdyLYLm/v3/zbl5+OtyU5N9RofLqFR1pJJ8Qd
RGquHkBe0DmS9ihIFDQE+PGQMraUvy/SIDXzr73FXlL+5EU7n4Dc2zPfsZNqw27Ue6ggNqLqmmPM
eAiaQzilpSxue6mZlD6aLG77yjBf0lrq74Z++AmHz8ZttWVoEb5bpRpNqcBQUWi2aOWM2np2XG1V
CNecEBJvk3cDEZzQennGBBhjSqqEhtsYvp02kdNXyeG2L6xFDASBwJ7zVJ5JRy9NjJPCjOvkc5YE
sJN97QCVSWV4KzJhI0avWMLd6F6gn8HHWV55YzEEAume7hrip57EaKoePMmesi0poJVvc2FnsSKr
b9Hkmb+NiNS5PNwJJird6t3tbVu5Vi+MzF/uXVD3mmFq04htS6qTYZ5NeKhaI90ZsjsarXPb1urG
cX+b88zmPGFxaWsaA1QQIu9PoIBVSMlgUg+mypEqgNKVbGyxGq94HVAmielG+p8zu8elPauRTM+U
eSGXzc9c0oGAfri9oNUv9M7AIv5E/jSJHr11ZPW+xslzrQRcUn9f1GIR9PepK3BDLEdSYriv62LM
DFdrTpL2u5ge0VWoY2sj4qykrRdmFn6gdookVC1LSfTQ22tVHh+tlOJtlkuhU9fj9zZvtVOp59aH
ICk24upKQxAYDbOHFAxZJQXwyy+lWG3gTdlgulpUO3I33mWdrU5vPA1sU6nuguCDnH5vNYAMW9pG
KxCKS9Pzxrw7AHIplFNoYFrBpqQ091U1HaUg3jEa1v/M1MTxvWHvK+pdZiHT4yUb5cT1tSP3RWcQ
DhrmEi9/QB9Holx2sQm6PD+0g38/JsE9r9V9Q2tU9R5kPXiI5jGryMzPefzltguvnREuGXIfaqY8
khc3TZmoMYqIo+nKHXLBSSLHTiiKW0nW/P0WFzU9G4tRSFyYJ+Xi+zIhkORpCdx4ZjoYqq9Rnhx6
yDIieJ7CQ9/+vr2otSyaCjBkiuRWzAgsR560SI+FwROBN4OBHT7E5i7PkRC8A/d+B7vqrtGr3WR+
FLrhrSjtCjm0ztqqgK9FVnAdQH94lMHHubhaYw05WH+kyCn0+r63ujufTL7194Wun/yt2em10AqW
kgcYFmcs9aUTGW2px3VPRz0Ziv5gZnR0klrRTqlc6AfZTP/L3cR7D4gH5XYqkIvQOo6CLyD/y1vA
AusgaoViUxVFeC6S/74vQjwAyE8FEPzrchvNLkEPtmNlY9fcNbUBFrzPJbv0H4NQv7vtNysgedzz
nbHFWdQagE01qaY7SKEW2f2Y6HeFlpuxDXAk303i1MG0otY7xQ/zvTSke02Ocltp0Kn1ctHOJuCr
vQLFQu8Z0qtZF+V+SErlnjQ/uxPGKELRr97IgteO8Lw1NKFE2MOWr4iAlpdYpTpoinx8ExX5xG5t
BOh1E2Q8FqguMtJFOSgOymzkkaa7YaL/KqTy2yiOW6wea+dl7iMDs56ZMs3FDST7cT00jcbea70D
0OAICuBhMD3Hl6pjIwd/3f6HZJjGANk8LQiIsi5PDFRYaZhDAuNOaS89aUpCu2O0+qMqB+OPZBg6
97ZvrZ1Q3mEg5aleMK895xLv7hmrHWu9s8gaA0W3tXE6hHVu1/lTbWWH25bWPhbnBRMsjFxrEXhS
Aaon0K/kp50RHsDZdI6ul1u856vrIdtWZrA4OiSLi6OotTHXizn3yfpjLOenppOdqeAdllgbKdDq
gt6ZWizI1MJQGnQaORCMdrsQIhvbTPUtipS1ZI4sEQ5lDbQc7cPLDyTPDWs/CMGDeDALCXpT24Ex
dQfT8rbeKlumFnkjOJqOvtSc2ef6sU91025D5GSSYdpIUNfe5sztMwxJF4DxRGtxqLyiGWJdjXgV
Za9R91swwConx2Q4hEZsI9a6t8JX/+8hPBwtKqB0LMlbAZNd7uQoWWVkRRjVivw+bec5o/xVDdQH
Ta/P/8HXueZnet1ZDmeRvQWl149dArZGVJNnJaB7I+Ybl8JaXOLZikAIWDWGPRcHN+nNuJzMwXBj
tb7X9F+h8lluy4PFNEiU/ri9nLVD9d7WwgebxNcrK8VWVzan3qoOked/KgLxEf27/2BqZtayEEGk
RbIEgjCsKxVSSpSQ2/QxDO9ln9G0oXQEECF/vShK4fNICenfnP9duoOPmieE92TYRTFlDi+ILxKT
qWYDXbhplVuPzJXPRdZFJYqS1CwDtXA+YLXKqFSB5Q51eMwmi1sbDlhnFHJniNtfqeIlGw6yEp5Q
dJ7JqGY6bXV5cWVgiMp2yC1X05NfZZiGTjoIlnN7E1dCBiON3I3I9MyCzotNTCUuRzNsLVcCwW6L
kezbtR5+LFTteNvQ2v5RqJn5X+a+2fL28KygnAKlsmZd5Tq7tyrhoGMsyREZVj7ftrW6KIuCN8YA
oiwB42SWxWhVo+X67RlYTSY9xe1G5rJyouZ3wP9MLK6pOApCRvs79s1SHcq/B7SKIZPIdmG/RZG3
tnPk9HMaTt3uqt0oD2Fa9iWr6YwfXaTc529VUtlT8Z02w384UrzVaDRJFMcZK7w8Uj3q3pCwipZr
hI9V/SCXj8NnXfzn9tdZXQ9KHOQRFjiKJb9Mp/Wa6cuTBZwBGU092YvSl3h6ZYqnK+uNM7RSfoBn
7V9bC/fmQSPUJgMTbt9/q8NPkvqWWru+Rm7Ef5HVGDKmDb9Ycz0ow0gAAdxdk03lnSiNmqdZrq66
df+xy1/7cms2fs33SMPw7FnMhOfv5VeadKh1U3jk3E7uHfiGtBxlUfW3LH+//aHW1sJoNZBPoiz0
sgtvyMKkbqRaslwvaOId0KsCGk0xfcrk7Hjb0uqKGFEnrYSgBae4XJHfUBqeVA+/Uz6JqmTn4Tm1
yGg3Ps7KDDWocDoi1LxkIGR/JujeJctp2qDGK4oeHMVadGDp9cmUmtqpVIjrmjLIHqUk+gyhXrWn
2jA5vdEL91luZMc2lYSXaJS6nToF0zENFHGvdDEwAwUyHhmNT7vRJH1/e1/W8qw/7c9Z52vmc5Qv
N0YU+IclzfPcQJP/sTzJsGfOyIq3Ho1TO4wlki0Pno3YrtStl8x8oy2KKxe2Fy+ZUjXGoWGkw2Uq
5smr/NdMeMy8D0nXHTUK+qP19fZi19wNkMMMcqJwdOVu5pTEYwx8zA377zA62ULzwyy2XoNrngZX
4QxmJo0kpF5uqNEnphI2keemo5HMBP/xUYqVrw1avTa192IjoK7EOuZDZuZK2IVh7pr//p3DST2E
Dk3AUdW0sxz+Llt0UMOzHsA3FG34ykqo41adm5oazR0Ad5emrGICeVYkgsvQ+07No2OQjo7UPY4d
QyORo8Zoc+ZbF8bKNyN1ZYk06WDYX/boykqAvH9UBTfq5WMHuNjL5IMVbyztOhMCv0olkWFwNvOK
GKpQPcmiOe25etY7nprvgq2R4et1XFpY+LovldowFLiFbNUo3Ki2YnW2rP51zWm2QjcJJnZKauri
E3niDEvpMw8BOaa5v0AEuhOap7R7/duDdGFmWXttezH1lDDHxzOheggtdbqXvOwuzxhvvm3p2r0p
LdN34R0ItBx+v0ufS8Oay66TrRk8n3qmI4oHA5BAVEd2rGxc5SsFbTISprZhH6dUpC7RUJUyNKlU
FHhBc0jbF3HsHE19HPvUEZKDHr8m8ke/Fw6JlW8UwlaujdnyzGT5h+piOQFBKlnUhcZ3y+sfUvRW
KXZmTHaRHgr9KCvnKTjUJUCO0HzxXrPqIAp7wWDo+kUM4i+qZ36s0q05guvDzi9iM8Cr0JVk6vpy
4wOv05SQ2iFw+29ZN9ih7nT5PVfE8Ca3geNvfOeVA0gXZ2ahnqk0OO2X5ihaVA3ZnOf6CaGk6iDh
hbVjSzt15RDOKSGPECaOYPxZ5Bu9IPpT39dsM4rIXrwn/UAY+dNtl13ZOQDCRGTyCG1GSFwuJTfC
uBcEwuRUDgerdpLuUwB+ivumGHfj+DM1/rltcOUOR3SJuhkwqpmlaplUS0qvNllTCa6R10O1LwVp
VoMFxIys9dQMP/SuimQbJG76UaDg3TolwCokmurG+vvO5ezAQCnmkj6qRovFa3VXojqtCa6UanTj
yvL7gJ66s7Hg+V+5TBywModqqtqApJcThVROBmvMFRZsJrYspyfVyHYMrNrKaDpWc0iyfd08mUr8
Apj00Apg3PuNG2PNlSA/A1wLNh7GxIUrFdUYa55lCK5QfKnNV2XMoEc83l7ndSrB85IJEZ3WCDTO
V23nvpX6SUr9c+TDH67v4uLJmiKnjb/etrMSZC/sLG6NcCprX9Nj7EQT9cP7mVNB0+0Mobxua01r
+/ZuTcunhYFmbd3oiX8OIvAuY3lfzsMIxVYoX/MQY2bBpnZIeW0JqigHhh1Q6/bPU/41UfaJuosk
8w5Vu1dNPQVFsouqVy0p7cGFdOHUDuUWcGTt28E8SrJJzYMO/sI/ekGTc29S/fP8fBcUmNWUZyMJ
jptTMaunH3kugFjApbG1eNpkk1apldgE50zXkcP9VQrRPpsNesjHio+5hBxSeC6SqN5IPdcC3XvD
i0zXSjPTCMIqODevY3hfh7+G6qEpUJ/zv0NP4InhRsN5bUvnERlkbXj5ysu3Vd6kBCyjDs5WK9n1
6E6xZyPzOm6hKK+fJfR539lZ3EVzg8BoJzY0ropDbGrcu597+h2jSvH5yUSn6PbxW4G8w2SC6Lwy
h29ochbnr0SdZKizPjjL8Z02fi7qh0D/2Zu5XRmPgAnIeXL/Sa7nAS5p+jZkH2oBYq7uGJYbAWft
cP7vh/CHxbvfCAMRtKocnKvuIfG/1fKnYNj4iOsmUMzijUzkXOquJFY0TIGsBOcCv2w82RHj3G66
vy/dsqUQmaGsBxyVybPLS7hMJZq8tRGcwzDeFeMvCXY4tZZ4gW1xnq955XtLi4OOJFQV940ZkKSZ
JBPqQyy9MgIu11uUq2tu+d7QIhUeWlmJLB1qoSbYSfm3oSg/SelddG6M5ntsfrztk7OPv79hDT7Q
PBUAFTTPLipcl/sXMWZH/hR4bh/L92nSHCit7m+bWIaPpYnlxqVFXhcgE90JtXSIpx8zZfokCvk9
s50OMiGvSuntm3JLpWZrZYttHEPD18cYs5S+fltB7Fhi/en2ypY+PjdCAItR4gGhw2DV4hglYerJ
XcO9rbSg6H2QEzmszdJGH/h6/y6tLOI+jawQJXqsiAM83SjAZYrlpNKHJIlPAc+IxnqimPvh/7a0
RcyvCj8oWiP0z5afHibDguhVugurz7etLM/Unw2ceRdBhLB9y5niMVanYtBYmprVtlLBXFv3Tt/e
J9FWh3b1U8FDDjMbxRoaB5d+3mtZO9RF5p81iOcyiznZcrcZ866uaNbDe5w6xlzlhFFhYaUUCtFU
B8U/94MBKM0X7NpgxiJ5rQ9ZHPwZ7YglPdkxGufe3slrb8cy34DMgKclANbL9UGKqdZZa7GTgZxy
gUDAP0SqcbhtZWUXSfm5mWV8Hi6KxZnSM9WHuNbjZpazEzNpdiP5p1jfIEla8YoLK3OAfFfq8oVA
jgPaPGfJNJFEfSv0+6ApDkK5MbF0RXM2fy5qXCSPvON4wy2WMyhFpKgpkVbxvsdtejDhPtAytxh+
l9VzWn9rRcketVM/AGrsjnX6t/Off+xTYQFuwaZevS2AooFW8bPwTGl2F2jhLhvexg/g27Yyj7Xv
NuPn/iDbaADNWfS7HZX91KytgOww8qZj1hlPYifcGepGtWjtu4GxN3nV02yk9XNpZaDBbybBEJ4l
LWSA1YAg9qUWASkVG2WUVUMwLcArNYNxlkAIxDcqozXH8KyZxzrRT4O4D8TCMQbPue3va6cKuUpK
UrA60LxYrsgv/TjrxPDsKcE3z09jWxKhwrtt5KocRb1rZlbHFdk9DfDN5b4xi5UJWVbE57R9S0cX
7qvdJDWnRD2YcX4wK9+ZoBIkTdyC1F6hEGfLZPYUsEVaglR8Ly3L7SiavqJE51mSW4MDbDKPos4g
0csgTHelER6NwmnDB9WoD2JT7qrkSxWpW+u//pxArucXFK2U2XMWd02m9oUQGX5y9lMwgScrP8Xe
eWjbx7CL7yBVjOnJh89GXBzN4Ghlw4sV3OWwlRIUNr739TmZVVaU+VHAd7guDKohY77dmJ7H5KdS
/GN1+7LfCDpzTLlMuMgXiNEwG3MdUVG43PIgSLRcrvL07GmaLZQPhS2hj6Y9RdSNbvvV2mIg1KL/
SoZMN2z++3eHfoy8Jm37Mj337XDqvTs9h99K3WIhW/l480p46tNyI4wtLp5qaipob6X0HCAGrFJu
k5Mfole+puM/t5ezcrlC44qXzu8nUv0lwMAIC9EfPTk9w2fuhGiWtF+ajInM+D5va0caI0dXSZC8
ra75FWcfp+TC8LwF7zZy8nVzFCIM68U56Eu7y99C9b4Y1GOSFk7cCbuC/8UOrLkKobsdf5OW6fWx
sc63t2D5MvjzQ5ijnFl0ZlrgxUFheh2s0qSn57JrbT/ybb//mPcnncOrGjClbanbr9r7k9sC1QOF
s8g8jSAxDZ5uHAdpfFOLRq3spMgqJy0H/dQrUsT8WZYcolzt7m6vdO2UUOe0ZrICLuklairJO2Fg
5BYiE7W91xOyXGNnirvQVD8PwrBhbC0MQhpgcZXMD3PqcJcfuEy0qqxQkOGkpFz39A5f1KgId23h
7SKhL5y0CZuDlqqoH1mBcMxNI3n0yr46SXka3KFYH+/MIUs2msxr20+vYKae5VKFEOXyZ/UA77Ox
LLJzZWWPqqe9pXpyUhLvNBbec5m9VJGw1R9b9XWImahNAExnUmmxFZpUB0Mb6tnZkJ6HL0F/7BSi
71Ae6UOU/rErAzvvXnXjXpZqe+50xp+S+2KLVGRe2TJIMlFCjwDwKw3rhaPn0F6bvpfl58oHtz0p
pbmXumj8D9EeDRBkDZnO41AtQrGiIQo9iVgJuGJD+R9UTtSNT/hHjHGxEhDPswjmjLyix3L5Deu+
kXvQbdl5Ei2byqQqfEEso/+pHs0RQYBip3p3ciDaKLVW+n2SfIfqoH/wYKlKf4/5l+yZKcFp2PfN
sedFocmHVrT/tvVKWGEDkIgATsV8x9LPGqGNskFidkOPxuPY1P8UKrQ+QfW3tZo/dv6wcPEneB8W
2RTSwlOfBRS3ROa+zeepfxak+zj8fjt0XM3LLM0sjs2Uaq2UqV3Gq1xFBLcwd2EkOqDG9q12L/4o
wk8FDZtCc2JvJ2z201ZuXXCsZPMI1APWXU4DhLoVj4A7OLSeQCIf200Z76JgK6P/E5MWjkW5i0cm
GfCfsZVLxxIzyxOEgIPqT3d1EdiC/9JRP6wtuKfjfR89VcUxmnpeaLljmecsPNT+d9gMUHVO7dC8
j97C8MUfDs3g/D/OrrQ3TmDZ/iIk9uVrA7Pa43jGduJ8QfEGDc3WLA38+nfw07uZYbiD8hTJimTJ
RW/V1VXnnFKKhjCnW2f2HXr57SSxEK7PnGZE/qi3g0SM8Goq5UxrYSXQAsmOLAc13bABzG+KpPNu
r/tMIIKHDZKA0ERFEDmtSBVON3StqWfHUvwJ0SacQngtHyDJ+HXbznhipxM/aq4j1Y8WwVdJHxn9
l+ykZvmxtE4OwD60+kKTJLdHtd95E+xRBOZCIDdzGeK2/2txcg3HXc3iCOnTow1ZiDLzyjjziuRL
LVOvlZYadM0eH/hCwM6ACAPWZLyVzqIdJdJSbdBFfux7N84Fluolt344VYXuRbUbUvMlaba81fEm
1x9LuvD2n3sMjfe9DEAkMuSAaV+aHxjgGUgzINLKCwLBcyLT6D6w21VpST9E0f/OcvSradqntKtI
MFTDwqUwt1lxqsCahc4BApCJ/ainQRv1rDhmciCtqrrMfvaVJC88lWesjMJSEDHFY2PMv16O0jEj
FrMyKY5dWVm+sIdum8ZcWQhsZrYqXv0IbYBTtRHCTS64SjJLx2r14tjov1h4oJm0DmRlo1AFDRwt
1xKozLULyJS5kYGoN/IUxuYt03oYL3OTN0peHtOktqGlm2tu2+pLMkUzRwIGgNQGjxrJqGk6jw1R
FkpSVR5Bn32SmU/DdmOFwqXmZ1ouuK8Zj35ua4oWKfTYLnO8fo9GjxLGoO+jqt8ZjljY+deLhU2P
FCgq3lAqQTLgcksYaBtHqzLjR1lfNU2nbXS11Fe8i3dxXBxUyn/XtayuLDta4g9cx5mwbEMsC4EQ
MI1TsXiGg9BDhJ8f+3SXx3jAOAdkOqQ48TTnKAdLhNbr+RzNoYg5sj7gPycD5a0KmIJl8mNqelW7
l/IDytILLnNmMvHFQDrgNY/GsVMACIdtxWFZfVREuQda4sGufid0T2PkU0z7d059bTG8ud75zne7
IowI70XQWS4XUHChllYV15iywlj1Ih7bGAPNc/v6mZk9BVBa3HBIFCGRMPFPrckzpjCzOXLrXYIo
vpFDYPzXbRtzswdMMETbRxk1KBZcjsQRSUmtwmiOsaZ4MkXfB2Svd23F3B3aUH0lBXqI6dX6ttGZ
bOyYMR9bbYwIF3D1Lq3mIjOrJKnro5FqD3ntANqibZ02JKiolJFxN1BKkiT+1SSRZwbUa+NDzKoF
xzyTZRi/YuwvO6J6r7ImKS6gOGjy+giBU8/sfFyUpGF+1b/q2kGRZJLnrVsCdrkw+pl1vbA7GT1a
6pVCoCfNsfkStmfrJJGOBSjdg2ccohfL7yO/Q11EI07mWkvPlJlb93LUk72bhoOBSxfWZSr/4e2H
EOsw1EmnVD68eF9tIOsAhrSn49K9PfBrT44QFhxoZABBHgFP73LV9T4BcyRs66MatVv0OELfkTUz
/qSqfdfrdGl1Z1zdhbVx558FN5ABShI8QbDHRs7+uggeav0lE2DTQc0WEm99KZHi7VUTD1kVIuNw
lzrvqO1x4XcLn7Iw7ql+UAc0iRW3HDOefRjGVhXbpEChrSFDVfm3p3jmrTDOMVK9cEsjM2eyutBS
tSCBk9bHwmTqh60JeYdsjtOTIZf5VzM0gru0D+rBT8AwbIgdxLKyTTjP8pXeisYfgjgtfpQ1SjBh
auhvVRYXjNCOWac8zdQC7MBEGP5gqvRRj7laeVCaTKS1IrMiXUe50cjbrjJjbW9LWfRANZEtCT/O
ug8kSpCpgyAySKWTA0SB6kTnxqE+1r/Qt0wn4aPqp8m+694HeROXDbG2vPQSZSFeHP/s5XNgTK4C
pDKSFwHsHG+F8x1ViDhpoh7nljbMLcwgII2apZvOCtqfVhqEx9uLOeugzg1Ork89yXLugGp+jLuS
pLTcqAA9Weo2sXKvRkou7V5SfXClJQD6zPWG9DyyUPiJ9OP0oOKQMLtQ1PpIU1VzkzARxGiHpV48
s54I8EY4YEgiQpBnkiTIVDGEjUgaxI+7KGzueYVGYfwzSkAj8uu9rdV7LpqnOlmi5c2kvhD2n1me
rKQVhJYcQij8aBq/5PZYsl3LfeHn5Z0AM6/aA7VQPZuk2avVPS//hJStby/t3BVw/gGTlZWMmtey
hQ8o031NXwP1U13qPzO3iMhCYbuOhDPnG6F0tluLqFIdiZfNURps+ZTHiB6A4gyebw9k1gpe9EhT
g0YA5cTLMwGecoh+vrw5GkYub5nKy60BhtECwui7njg9etDPAIUXmizIL0zClEhr66aganMUFPQb
g3YJNK+65rcuzMgbiri5K7g0PIC9YLmRpmR7zQyQF1FsdD+jFlqPDmHt4Y0vH8CzilGxTO0t6zK0
PI0GsaokcHJ0NShfysRhh1wemo0I6RL++vo8A/Q5YheR60Yl+IoM3+MpoFfUbo+pVEQfWskiNxNc
+ZGLULkbKrTBhRARA08PEqRgRRdDvVMgifV+e8mu9h6+As8OpCkBZEYbksnmbzSrrfqYiaOeaFsK
4iuPwm1dL1HYr3bGaAb7AjkrNJRBke1yZ0hRD1yJ2gicMYP9Cu3a7NwiF8C9/j+GA+0PVFXHjiTW
JGWixraRhbjQj6aTBa5jMskfGLQROZ7yq9umri6A7yH9NaVeDkmTsiQUPRfHEtKrHtPSr6yFVIvO
eui809y7bW12nSwURUZik4mM7aW1LCl5F5SVOCJBTko12LG09Sw6LFQp59fpP2amL4ASII9Yg5jB
MbKNJ9Dcgp3aOtHCi3d2LGDqwcuDiYP+4pdjsZKhMCQDY7HBJrKQDo+rhpj1UtOnJTOTG4XKjSho
1GIvxHydKZ1vlnwnbMW/vTKz++BsNNMT5OiJ3YKUc6zVz7rdCad32/hUqt2CnasQFi4CZwjpOaA5
RmWLy1krnESlSdCJoxyX0WtuBdB/injQEiGj/6EO3KUXULX3oJi/9KqemUloGKAWBc4o4CrTFy4r
oDRqpaw7NlLl2gwPI5P76JG78CSYGyHkpuAp5JFAPB1hpFBsAiXvkNzxC/2oVj2hrFNcHmFojQ30
ZfqvKG4gqgFRBWhlJIsgiJwcK5ujj3lsiu4ohFg51lCRGhxCUgRp5xmBvXBzzWyVc2vaxAuqRQUZ
GXXoAHjQUlLyJieWHH/SKAeau6v7ze2dObtsI8MXsAMQnuTJOct4Y5VC1bpjwn5CCtdXEjS4cvqF
0zw7qDMrk2OmN6qAjofaHU32U6+EV0n3if4nCP5V+Pl7qc7sTM5ZXas80yK5O2Ys3ehyu0bpagFx
OTdhYD6CqoO8u65M9YqKJupElkvdsat6NyoTt+HIYgYv/74s51bGrziLxZwmtq2qtrDNocGs1R9K
9RwMx9s2rl6Z2NdQF/yG1SCpPk3mZ1IBBCyP+iMed/IpqiGxjJAs3pSFkvoSp+rBDHqxkAKeO7+g
cCItixIY2M2TFSqdumnA6elQV9VN4aFQleLMRmXfrwaq83fDovrPsQP8SkRSUG1vD3kuoBqxCrAM
5WEEoJN5LaVhkFIJqyeQN7WHjaTdGQx5m3bbtgMRanxsjI0j3Ntm52Ya5RK4ju9c+9RpmQZ457GI
+6PeHHUJLX/ByGx+C3MnoqfbluYOGtL5eGoiVwu01OSg0QRVk8iJuqPlIFa0A74K8sQkVp7Krhbo
S9XhudW0QGzBNoLEAgp5l9vUSpNeZJLWH/tQq45OJTpKjJib7cqJ+gEttritdaQPe+gQB2YeLhVk
5iYWNw7cFuQkRsjfpX2dDYmStepwHAp+J0rq2amzAYHzk0ndK9z2kn+5soeHvG5AA1YHBAKNlcfp
PzuWrayDcgGAzTFCF7seHeagheTy9k2K3rNsoVZ9tZSjLaQaAT1FJQPpr0tbijYAyyTZeHJSscoA
o4g6tI9ow62qLmzP61MBUyC7IsOmoECK19+lqTwRrVVpvD2aZuOb4h7bda0H3aoJPphVkLBBEiei
T425JEY7Xp0XrzQdafgxZwAcC/LJU7kWK8XlmggbEWsRuh19s6Md6Ccuwx3+2gbGuvnnQAysIdwP
YEoB3AEEy2TDMEg7DXlG5SNX7gpoLgdR8ah28Spn7UIOb2b5YEkDmnzsqwBe6+Wc2iBF8SSPZRDy
f0KRq+zXcaiSYjEgmplCKMGB9Y/OfIDETJmmoUK7Dr1LZRCVrEOh1r6ZxkjEkdLipIZiX9HFb3n6
r0EKZvHc6GTDKCEAyaDWycewApQ92srhB85/r739ozcbzQBgh+AEhQZQgy/nMM7qqIEkjXyMPmS5
IWr8Yqql22sLt8KVF4MDA8gHvZ7QNnIMoC/NFNCoFUpSKcciil7VXid17qW6ctCj9i5R3SZaFNwY
n5iX+x7yI+P7EymdMY6YnO2wVUJZ63T9iNO4Gure1XJjbTPHzVRGYkmFcmDnyk1xKmVkKen77Wm9
zmZB/HnsUohZHQX9pgLd6LUo5YY52Me6atZ1dMigl5txoENSP5dPDv0qutd4eMzWpbaJaeKb5m/p
h/2v/TNQx0Fd0YZ/AwsI3zKZdqfP0JSDmcGRSRzSw2Ym7QXyEJgLZSm1de23RxIt5hs0WkQ86sQU
tfuxLqZGp1SG6MKdIz2g9taHhRskzwtzO96wl0uLWcVOwobFBXz1CBdgKKRW39CTVjFjF4blLyGo
ckh6SFYYmZT+dJiqeL2sMbdi8rAtFfOhQjekXZLVSEJJSwqk49AuvgegWGQDgNfAmxBwycmVZRQa
ynUKvqe1H6r2SWTCR9P61cKox5M4tYKiBGCBSN6MM43fn12MhaoEeES09NRBbbQZnqz0hEbZ0Pzy
E/UrL7ivqi1BN8fbZkc3c2UVvZy+WSe4vSb+QTekJJeamp6gD0IC7YNGS81elyxM7gtZDa1cZZi9
pAx9o9fd2si824O42pvfqGVc8ogQUY+ePvgomniaiYpBxPDcI97KiyzIeZa1fYRi/u9UDRfyN1c3
08TgJP/FWAR4WogxoUc0SZ1wF6tv3PxlFu2Cobmth3sdEDTk2cbr/XJTVJSzRDU6eqKKHnutGUiE
IcJwhS3/M1zze0x/TU3WCWhkVUpzmOrZqZdsNAMICKJTcnuprutIoxmEmsDAji7r+/dn25wFGlch
VkRPuuUOzKW2V6yUxuXBWyndl2jTlGzDlnQGQSi6YPrqypiYHnfqmWkzDZNuUAOcY/kzzJW1GdWP
VardU1R+WbHV/ghw2KE4cUispTLszIaBGhsIVSNOCOWzyeSG3KCm0uJwyxboF2V/dPTOISxTHsFt
XAIvzmwaADMAi4XkCx4U01gUMEApERQryTUWunhdHCWDZevW1hZmdObcIbk+IhmQyhzlZS4nNBM2
w4dgQpUHozmVuo92OJT76bBgZ3ZAAAyABYGyFVzwpR1mWJGWUYmeEMFtJOcZUvuxrSwkWK6iQASz
EGFHTAbUDPqyTwbThA2PGs7iEzqRD/EdRb9wSTnGCuDoCemK2tOWuB3jfpv4XlgcNT6QrweqdTIs
nbWlnPIiPkGXKfNZ0Q4+zctswcNfl/y+B/bXzOSF2Ro8blicxqcwANxQfypl0oHMrUFkWev8JPgM
xYrj6WkscXHmZ/Sv4cmNlvFeqmOQAE9x5PhFgNA9tMEi8yzplDqg/dmIC5fasC/YnFZAqtgoIfmH
wbbNzvlZsEeAvyk466WvGmvpY8GjjMf2xgpOBZyYyTS567FnlHc029u2QKBLz2XYn+L6ru1COGzL
tdvIdeJDU7XbBeszEQNCX7gVEAJRVJqqHfG0QOvyOItPUMPTTaJaa5ZvqYre3z5Hz+JhLxac9+zk
nhmc7KQiqo00kWCQB/cj6NA4CYT6Ch7VEF3In+KYLgRFswcfcjyQp0XyGLSky4NfamHch3kVn4JS
TVfNYL5FKlcApkBt/vZkzjloINr+Y2kyNElpcybp2DeiOHRipWRf7DfPF4bzrSFytV/GLPGoxQzF
4sl1blWqkWlFHZ/s7iFgn5W512q3KsH4CUkv7yvV4+W7+dT8iRtXr15CPSLBOyt6UpWPhvNTt1dx
sdS7cO5Gxjb6+1GTuykDDaYq4SRONaq0irXrV8FWu2uqZ8PchfF7yTf9E0/QfqKT3duTPusAzyyP
vz+7kA1kZw0zz+EgDA4qcM+pV+koI962sjjr4y47M4PcDJTerdFMFa24LuDfWQtI/ltotD/qmsIn
gQTlFsWu+4piZSvsTaes4mSDZqBFDkj/ABfyqGnbhkXe7W+b33Z/5378/dmnpSlER9FAAb45lgLP
KBMIWKMu6UmOfpKGJbGl767lV/sP2jZjvgiK4FM0jRQ1Uh3WqJuZqS87h6Bn67x9yjVOenVVOs9s
G/NntE7aFx92te+bFZO2UPtQXm+PevZYn33GZEGY1gN6bKso3wXhsOoruyN6GXC3tsRS95xvuedb
Q564kLgdCo2ZGHLbRq/okZdVmz7asPIBQWfF8ke9Kd3BLHa82CTOuxq/oucNVY5INvUaBIAanUTB
puhXWekxgwJtcR+mkJTm1l4ThNm9n6I//O3pmd+wZ/MzcUbguHSNrMPtZeYmH1xj1WRo4XrPzB7n
8yE1D2bs1UVFVMNDxwTS5Wh21Ya+bt0l1aMUbBrpD8iK+vH2Z82dViB4xuokvBcwIZd71Sy4E9f4
d+Jov6HLlHRLA7/S7wM4G27xr4mJf2QpR2XSgolMC0mcpy5Nwy3AQprjFfKmjgZkdJ60YWXW7mC3
JEif+nAk+OqpW+Get2qShgt7de6Enn/SxDvqegzOXlPGp1TtN6xXtym0jweIYctWtICEv04iT4Y/
CUEBtjGkooYt3ZbW1fCqS5iBmHq5NKy0+j1hNina38jjLdxLs1fA+SAnjlho6qCXNTZcFO7z7KTl
MdHog1Win8lDTlfI0Ac7UXiFdUeXNADG8zc9n+emJ76gEKVmxQNMF7L0E6suxeFdWqDv4i9bXZQC
GBfryhh0PKDRC9A6oD+XWzgCuzbLo9Hd5ntzcFP5XpFBxUuhRkWk7q4V1A35A0Ds8sKRvubAjkt7
ZnlypCUTtYgKRfCT2qakL9A1c8NVlz+hd2a/y0NK8NAAcKrMHy3ppUqXFnguVPxrHoW7y4EPg1Xz
shXxqYIaMoMGjNdaxb7wA5WTpNlIw6/eXOr5NBctntucHGals7oh6THZkbXptK8SMbjjdiSpgzW1
Pqyn295p7k45tzY5p1lXMUutujFUtPN1iFep53Q6bjB041kIKMa1+u+76EoUL5EcgxeIvE80O3D0
6Yob4Yba76At3CgcENItBAnzEwm8PN7ycL3TennbSaoEEjS84tYot8DOtbpbiHVae/ZJ40upCnXW
z+Opjdwr6MEQhrzcK2HUUok1CryQjIzqLnxuM2LYzw1I2Om6LFZ6sqmTYyLu7Mf8J1QjHGlHGQQ0
oBDQqvE6tSip1B+0fBX2MU779e11Xvq6ya4CaLpJeWDHJzDFHaIJOpDBwIvntpXvgsXVGp9NwnQ7
saYpAweTkMprFq/a5hDV66Z+G5IVRBG4vULXcim5q+V2K0uDF6MvlF0ugZ+vqwyj1zj7ismF0BUO
G4wYgZJAD+C1tlcUIqMJsVtUP/mH9qPwzOTAlCe72FVShprLkkLB4jSMq3EWn6o0Q62H4gNi9hBp
RBlWVvnQNDv4M6J3RBiferDSJN/MSN5HREOPiKXG57P5C+gugQ+KPQlhhvF4nH0DU9FtRQ5VenL2
SYyModr7Ov1Irbus/h3zBgxKxeO2b7T/j5tfAyAL6qsAZaO8dWm3qPsoLbMKCVEjBm/7QU6foe/p
QtRo4XKY8yfnhiZbOmhLw6orGEoMdC4F8noQdwl7EPFbma2M9p9BothU5+YmW5uyoQaWqUS2vBOk
oMI17Jfbp2d2QBDSQFMoPNqRirycuVShumSInp5qpXShsOAFCSNp1XuBZcRuDj0TT4v5wh1n4o9O
T6wOgjLsQlgBPOhLowpNM2EKJCNjFrhmu0d76jp8NJ2n22Obi1fQTxBA3rEWBLGzSzNOZWtS2sTx
yVI8ndckarZt1pPM3kv6wr6YjQfPbU2GhCKY3vYakhJm0sgIxKTOoyrNnznldypUmh6hntuTtCyd
O01h9Q89MeLt7eHOuVsgDFCNA1QDV93EATRy3WVyibdzaJf2Li24QfBElrx/t2IhKsO6oYhpTzEF
ea8A8lghCAxD2VybOVoYZjJbAj7OPn/PzUzcqVW1ORwa4murP7XhTpQvOFza8FV+ZgBu6I9KkxD6
MRir+C2QPeFsgsIXD/bb7cF+b//pTh018uSxWyN0bSefUQ+dsLgzvsK7hwydl4Ja2jV5uk2hCS7v
Wtl0iyQGJeJVLd5py9xeWSVoDyAht75tq7feADdvYyjbKoeaeuOFwR+piLeJEm90mrphKm1jYPVp
u3DzXlPX4TjOv3uyF4bGbIMqRojFIl+zJLdrVd+QwDD9EeAFb9huad+jN0z90cmL8fPolK7nDAE0
0DUQip7OmWmyjNc9YiCR+mH9lsv3w2BsJAjzBGR4iZItbaGrVaysBVc2F1aCjAMQkaNDv2aqKVsP
jlPJCGtOVaRXpGAOOFZaVK57STMXHNjcUftrCrLcl57FZAJpKTHEpw4IPx/qW8OmUJSn25tvdL3X
8/h/4wGO79JIi4bIllPLeIcUygYUIN67ZpiQKAxOQfgnELZvhfZSMDX+0VtGJzdOC7y7KqdYPBt6
hmFguAaEHSwNwXlDvVBDmwigF8zhDuxHOe4XfMvcCto6KPOIo1AAnEbPzAS8TQgEjHrXNb6aG9lK
SiLJS2IzW3CWc3cDIhSICWkALKGb7uXkSsBb507tjM/oFGK8zY62HhQrfbk1/TB7vL2S+tyRgPIA
CkgQmIHAzmQp5SaRAjU22UkuOLS50V3dNqHiHBu6y2k7lPeS7QAGSngDRevakwykMdwEP+8FBCAa
okutDthWjqYFXgFqobbR4iBRtjnUqPsdH5sDSvqAZ38ay2lzr7E4l4jRoKmkZwxdkvth17eSy+wo
KDeBXYFDI1eoY5MW/cR/9OD8oL8ligMCato52xt9Koe+LVRoqIRmV5UbLhcVd1W7TQ0vHFjzLmrD
/syqKvqAXB1oyDqaF7pmLAEA6YRF/ywNnbyUE5jdHmezONmbSOaVZh9HyUkLooqgJNy7VFQQp8qA
Ur+9YkumJn5fz3rUYdM0OZU1M9cJ3op+koR0Jad2v2Bq7qpDLASEP0BfgElNdePKIWE4yDU7cftD
MfkOmul+oEO8rUvkk5R/VugnHUnIrLHhrumze0F9PXnKRIDutZ+ddAqMD4dWH7cnYCYuBHBoJPRA
CAkdaydxYeYIVndFmJ70UdkZZO9MzlYm632nWKETBCnE622DMzOOwhhiQsA/0YloGsLnERqaqy1N
TzXEhN3Itj6jIvpjKOnSyZ+d73NLk8NoiCBASApL/U4kmyZfIx8Z9M9anntoO51L95kv4d1i+AHk
gV5s+achNnHrxcXz7RHPuKCxFAj+CLTW0NFh4oK4VQ5xKeXpCXxk4vSeUu5Rvhg6N1yStfgvQ/5r
ahqd2llhFWmZnjp+36l+0rlM7nwH/byf1V/8WJZ+9og+ezFotHJPGD1mKok6tKQ63h7yXLp8RIuN
FD8Q7LDcl263Zjq4imaNuQ9+8K1pH4rG7TwZjV4awl956yrivX4Ju10Glp/m582PEp3e1xZfDb+z
JSzS3JMZX/OtFjz2oXQmOyHNhpapJb6m2XWscIfgtZX2qY0Eal9sammPulJkvOrmQ9egPU5bESbR
nREtKKPNpXRBmoPsOEDloyDm5KzVQ9JJitamJ/TS+zNkIKLanFitzwwIWngqWlMoJ116BYdEaNaC
95mJZHDeLFy4uHKApJi8keSo5VmhD+mpsBPU9qp9CnW224s+F4ziPgedSB6fsygOXy66wfoKHWJk
LPqwMwsXaq4V8rd3kekaL/zZgSi+5XPDvW312oEBHoIbfoS7IIU8DdHUqrRiXe/5iUG0Q5MT4kQr
5Kwb7LOUkgBZiNv2Zl6A0EhCtlobZVaANp2soiF0OwV8tD7ZdBuhyNFAGvpOCJ1YXeFJyRa8+95Y
AMKMLuIyWoNN6DOND+lRNly9nNkKmiBlnuf1SY+NvRIDzu5EH7zVVq1afN0e3/VGgRgVtKjwmEZ8
DTztpamsT8zGoGV96mr9iCt/pQVLIJQlE5N9IhdmnCsNTFjQRTNCg8Thz9uDuHa5l4MYv+AsP2XH
IivMfrQAAjGrCiRmN2UJMU0FZcKFY700mvHCO7MVdKlObaOoT2El30FTFAELXd8ezvUex+IjTgY1
ED8htH5pIqqCvGwNBhNFHxBVabwKut0DqLYGy/24FF+OzBfA8As2pwBO1Px0kGDT+pQGsauZ5bYH
/TZLf9TA+zct6n365vYg59YMTCKwfCCYiFrz5JpUBDchRoA9blS6Lw0nw2nhqU9p6zZLzbLmjtO5
qXHsZ0smkgKV3gFLZlfvBcTjK7Z6lhallec2xrmVyarFWmxleoZNaAy96fdWbBAM8dftWZsfigXk
APpZ4MxOrjZFL6OKUgxl6CQvLdZU0VZci9/q5p+1LEfuLbht/2dp4hgcJ4q7XK3rU545GQnU8Egh
MIBa7ItU5v9KR/zm+QJeCCoimrVNk09GjVdGbPT1qS9DL4uARVDeBlwgt+du5sIa6cRYa8g2jAiM
cUue7wNhDIUywEzE70P03VNU7ktOti1sSqzIV63wEAWam4faL6MY/C7sXm9/wXUwjA8YWW2A1YOs
OE2h0DAFHSuT6xNLXnMHw2R3YbQEaFkyMnGGZgN9ujRSMEpHWkUi2jNJ/EilpR5GM0gBCPzh7gfj
BAhUdAm5nM0gdKTG0gNskPQzwFsGmGMXhU0ZcGweQzY3JWz4VEWO/F4KhJoft6nf5Miq5fGDkeSu
Snu3pE/FEC14lu9o8/L6vPyyyUlEgaqkDbfgPxFyehL3giMHmusrGPz0YG2EAlyNZz1bB6NdmR/2
yQ4qYuinZmFXX3s4fAZKF4iIofoFzPXlBDW1ntlB1wKWmzhupP7oVGXP0h0UxA1zKX07s7fHnAdi
b8CKxtz4ZG9LkmT0lV40I2BloKRPtzz5kzu+8Tss/yAiJsAzSOkneKMLo7x2e6iKgj353QsbAkGT
UdpFBzqYBfBxZP02zD1P3m6fmcnfx4FBcwKw1oHcBrvgStpJacK2TYY4PCQusReCyXEjnG0U/G34
AqRtUF6yoas6fQ33hZ5YYYFjX9ypg3/fBV6dro1nuyatsro9jOmjBLbQvARUujEeB4V2yoQEFblO
rdZODr3rrPKdste35aexqdzcTdwQ5F2iRLty6R0w3RffZjWwzyC3iJGCqnW5CS2mokOkAbg29A6J
7Gfew/G9IDgIqyWFgekj8H9NwRmY2OzQb5qyoqNAHxqACdkh25YH4bcAb5PaE35zzB6iB/U1vBc/
aqiUQPCUJAVxs84tF8ul40vzcklRJ7QgrY12nyMvc/ISrWROe3BQ2CEtXVVbd/v0V6qSNCDlx9CR
cEmtZOoFx0EDOq6juwouZPj2yTWZ5iyyzbLMDzT1fjp+Sz5bYrk/Ds8//Z4k5KUhMVmSy53WY0ej
SC6gmwTAAaAWThnDRiFBwzZIygO06bN2zbdO4OleXm3AzkqRcCD20rxO4g5Y1GXQP4F+gL8HbHZy
yvEiAaiglIuDmYBy9ljHj5xCNG4hCJ0ZGBrBg9gK7Uwkp1Dbu9yt0IWUOZBvxYHfJclX46krbnvJ
O1RTbMVVnp8XzuS4+S83C+hK0FXCqw6Lh2zNpbnEYEEeRFZ5SCBLYbmNnxP2jtYuUCHeQhgYwqAU
Qm/DQhwyuRfGuVTQ0wWPSuR1Ma+TLaNSVuqg15WHtDc9ZZW6qsDwNM+7PbpJHPC/ZnAS8HoFSxKP
5cvB0dYKuAYe+8HpXwy2oe9BtODT5izAtSDxg7WykeS8tGBKadCkdcsPNvpZf9oPVvvPvh8oRywL
arzQU7eNiYGQGYWoNIUfhnqdF2tNW4jHZnY1eqDgqT0KKY3qgZcDqCwr1vKSNQeKvjAELVhY/uff
VmFUJ0YycDyuKDNAf2r8hLOYU+nUWk8HwzloOdG96IV93l7lyWa6+vuTe7/iuWzEOEyH5k+ZEAgV
BvtOJ+nCJT+5KK+sTBaC6mlKw9GK/Ci77Y/muUVrY9/5XMTbfL8zz44kLAFfokAhGCEynPi02ud0
UZAUctIfWq/3i1cbjU1touZuqYM4QxLTldyWrF+fT81PvpZ27Hcgk3pNoStAis/us3gsdpm7JOir
TXb6+FXQ6tZkfJSmI+c1GT937M6qhBgOBsnJw2q/b1eq3/uxV+Eyr+6Hfb2JHxw/uDM953d1V68N
w6UP9aO7EWTX7Huy0cjCknxvzslMXXzTJMo1gIGgMsQED79+3VOyun/c5+T3AyUPDgHxklBy33mI
sEnklm7obxM/Gf9DotXbW0kqgq4LJPR/HH/ePeW/XJu0/mtAniPSE5Xwdb4q1pGPpi+Eeip53CB6
8Czv5JPj+u5u9/W4j8jXx9ftrXyVzsYsQ9kDVQIHryOQEiYjCmpbTgKotxwUkrtvKXHwL/aoy8jP
5z8RkclhCVCtTTzAuLDnJu3JDZBSvR2EA5O69mq6yYZ5kgsIs/v0a5zD3xTTVK3SX9o63R7cL/ug
bSMiiOmDx+/JKzSnNnP0pCXq6lXUC9fEVeYRJP4R9qHitYh8J+SrL11HOQBK0wwJXEfpNS/BF3pW
5V7lReq6tMkSCPhqImDsO5s7UulHPv2lMVOEMQTtaHCwVC9xvCp002hvFwvecHZMyGkhWYyso43c
8aUZDlcvmAUzeKOUj8Om5iRM3Rj7CyiL8PQ/pF1Zc+M4k/xDywjexytI6rQtS7Lbbr8w3BcI3icI
8tdv0vvtjEQxxOjd6IeZmJ5QEVehUJWVubChxnDh6ogAGjfGZAiUgGjHXF5ba6JEB3Up2kmD1+pZ
edGVFd6o7e8BrT79ameeDO4r0XpYylHfgAYBzQdabiR8Q/unBS34a7uy3XVWXaj5wThbG20fFR56
BNBS+0dzBU7UNoesDBqcFl4z4364Gi2sotyEgBSoUaSrJ/tFkULDzCK9OKiWF3yLGlexCBQnM3SY
LO3Nm/tgdIUAgYDVbsQLfT0FLm61ZKiGKACryiH+U2yL5xjy7F7Zuu1LuIjAmsRoCHzAiwOuVDxr
QXgEJo3ruYxzUCfTGKMCSdpQPLLSLdD38MCI+St4Aewrt7eRSZKlSvHMZALjgqc71nBkdpj4Ij3T
5QRApuJgUF95SfSthjJRvIF+TLuE/b+5XKAqhqcZgltI1SLsnawblXKwmSpWfRCryH5NOpB6LuyM
myABspnwqeg2GiUtbyo1pQggVRwpzaH8Q4+1/mSFq1eeJAsO63ZTjOicrzkb78ppbhKcm04bR3pz
UNeAtLgKMT1tnXtLHYk3nmoczIWZyYbo8lo4EpSqDvpa86xT+xC9LriN2y2Ht5WNPCFE7Bycqcml
0PSyCXyG2h7CLVIDW/5T3lUvdN3sgDb+E7wvorrG37s+uNf2JiOS0wDUD7LSHppVs6U79UXfFr7m
G9umW1iim5okNhJyrKidgWhqZNeceMR2sJIurPX2UKw0B6/zBv0sFRAoq7YjYeKxilSNJ77Xm/tT
etMD9j92oTIJji0NF8045RcOIwUDDoslTKm2YR91SYpfP0KFMF810RhMwHHA93yTwElaxHxXKak3
xe/8BzIEJm7jiNQ2QQEdBIJLjmxmM4ExSoaKIJp4EQxMpp5pUFJiJuaj3yVbsZLd7q9pu7+GfmFi
MnRlGBwr12AiUgka2x0iQq/a/lTBTMVJ9Blv1dP9yb4dE5JaSA0ALjqCZOXxVryYayXOjNAyhuGQ
NDu8mtLiUUn8Lli6ysdSw/WuBZMu9Jl0DZEaMPKTS47lPG0Lq5IPGUeM6dQeOni0neplu+Yx+1gS
rpwmsnAPjNpHI3gFpXQ0y04csmM3qpXItnRQj1BGlN6NhmyhIkZfsh1/rB6l1f1JvOFeBhGbjs4L
8GNAhxD8y+MsX8wiCCzDpK4V9ty5qLtuHD/xuAfUtGd7iacQCeG05K467M3v6s/0uVUAqUNXz8Jn
3L6HTKQnx/cQ5hrcUdO4rO+ZsDLUgp85zMav1dn4ER+jA9/rnk2Ym69NN33IV/I+9YJD/1A8RX6y
Hp7lk3rq15D02y7lTG9uK1TBIUePP5ggvJ0nFSinLm2nzIfiWQsI4l/pY/FMTnNq4FVE8ynoSXDx
j4LPU2BBOYCSoQj6+rnXV9GBvarfzRf2yHfBQ/bHcukux8yj/u7W2wS8L2J9f+VvYtQxW4/rclRL
HHFb0xgV5XhLMtJIezZ3pputQu+5+owIW5ULTvFmS4+GIBmMaRylLuUpElSDDEmnaJn2rOGtkfrl
TvGi1U9tF+wzNz7fH9U0FAb9GPpFHQSksIYocRJkyJKjCDTthEeJKO7CU3TptydH0y4hISk5+O2D
vzRF092GzwYkHb4MTGOgf5puhSa0UYd00vxYeBTQVFc1SV65gH1QX97W73VB8hZCfngbtgsTNmd5
ZCGBDwW7CqTdrs8/t4ciAc1mcRSrrXD/ts90HJcNrgMTIGOEGlPaMCWhdR4LtTgq7/E+ITb+aC5q
aAv3/TTwQ0UIWLQxkzJ6MTAOXw9CDuOuULS0PJrmfqh2QlnrzjqyXO1vCW9gCM4S71Q8ssYXz2R7
QcS0LQylRT/Eu+bpz+3L3+5e/DyuMhtlGhDqTLNCZUttpW8Fft7TycIc3S40kGJYYAO8aiOV/+Qe
CwPTzgVt6yNL0MfG8BANSTgsLPiNEVzGeMiPmXOsxQ3BoVPadRzyoDiGrh7/qoYXxDV/OUVjDRYF
LQCjgKYAmdj1UueZZPCGmeVRqMA7EsBf7v/+uIKX1z06hJHLRJkPlZWxc3dyHwIW5PTJQKuj9Ja+
xh8OKhupB/LQ+1ZufT/MGKM6NQQ4zJEM6HoY8iDnqpSZ1VFdK9tE8t40V1/1q9hDr7kHlQoXhJB+
tdbOthv4C7Zv/Bhsj/qguHC1L3W3a9sFrbELWVgfDcXLP8rX/LV/jQ7BVnItX7j9u4oc2BKFzDie
62kFGdWIXkJpBWyeUxZDnSWqHiS1OIqfDOUj5J9aT1lqb5sxgowa+l2QQv8qd14PzHAyLc9ARXoU
7Tpr97x+MF47+3h/+m63OPKiF0bG2b0ImJDQTVlcwYiZrlWxYeGJxwvYq5lxIDOFDo3Rq+GJOXmY
GQ2z65CW5rFSH3rrwUr3EPjr/pZJc6QCRuSBVgEgN+GgJwMBJI4G0FHDQPSVEXxqSAnKUMZod1Gz
uj9lN+4ZluChcRWgIR6Ug+N4L6bMqQGrjM3UPCokfkRWCs8dZ+HY3k6ZOeIzkFUfwX3I7F2bgO6H
pJhJYB7pmPRax24yrJPX+8O4PTdXNm4YDFnWmwWDjS7218kSZcrcCKA2i6AQlIxID08mCUxD1FLK
0jpWoW9wt6foyXlk7cLWut29+HVLQY1m1JxFQeh6nnoTFNN1L7C1zHWIWO+8eD5mFhthJW4adE+h
GWYayRd1y/W2SZ3jI21WgbzhlWtLXpL8/YKPdRM8FlB3Gh+B1wMZFLmLUKC3jgrYvoZTIbwugALJ
6v6SzyzKlZXJdCWi4MHQ2NaxQxOKvG9T1wGwWVrftzJuzmvnOPYLAa019umhuj4573VaGWnXNc4R
8B1wylZbDCio/QH5g4+8WHL/4w05tfaFYkGOBAlUZ9wiF6exj+2K9pXsHJXETXfDDwXw/RMb29p8
yJCjv+7vB3dpbhJ3JFVuOpwrzpEz8KaAhd9/inaAnnRnulS/mtncSL7huY50NBKN04RWoTd5B8ho
cKwCL0YGHBWiJfKHmd0NviCcnJHZY0QhXU9eEIU057kUHDs0INR+AE8AOWa6VECYGQmiAjzKv2Ip
hAoTM5mdQLrWCo7N0BMNXXOgol6ycTsUwHRQDgY7CYovOEnXNpioddRdsuBogXUB9RbPWDtrIf76
nI46qIil4HZGldDJSIzMMikeCNKxU3dR9Ra0a7t2jaXH7G3UBivIZAI7pUFwchq1gWyqUioa0xNt
T5DzWlvda5R7/Tk3FwLcm5oHROkMaNygP3nUekKK8XrWzDSkCKAaevrGTFKURCNQRkiP7Z5ZJIyR
tMcOB8eo+wCqtQXbMws2PqC/JDMQg3wlPS8ObgndtjDgnELaCR0/flSvG9nFhIol5ovb3YcxogQB
r4o5Rd/f9RgHSVVs8C7QU1IdisK323W41C81dayQx5WRiDQdPNaA/J/eQwEIpSXQLNMTOpJxiITs
i3wdG+v7vmd6YwNOgXzneB0hIhg1Fq4HUrEgKCQWxKf8CB33hbthOkv48bF0AnZuRNKGOt1zTB0U
7mhJeqrey/agPOpLX387R/A02MtQ8wXjuTl9bDaKnqqYJ8iFryO3/ZZYnrwQDUyxbCj5jJUf4x+t
xcnprFsQgKlAJJ8MgObytUB5X9tYm2An+8UWbeAq6dq1uT/nP0xKjK1nLbAO3+SGxg+4kH7TJ3Fb
UPEoKGKtPfWustI/beT5AJndFt80t3nKFqtsUz8BLwGIJd7ugMyN7ayT+zxWQBUffhF+Uy/9Yx24
9wNj/sPc7nse+aIAQCDxLc+JiHgOlgBRNxm3L+uocv+HAnsapEosyVQugz269bvOjyTX9NBU76Lx
wYq8xY6e6T0/sTZ9KYPiO+N9OJKJv0PpQ3UjzwHrK+F/ClK8Li7kzWkYZ3ZM93xJEuJEXB81LXDS
lnbgHUbv+jbe0yNeebs2At5C9qrHbiO9NJ6xJGU5S3Z1SaU78caxFqrQKwmjc/6nAydSTt4zz/7+
W/2lWC54Sh1ibuoljODtnkWW+pJNdzy3F35YyQZQ5Ycgyxg0N/2TP6Ufut+th+3IprBFY4e9kHec
hodYSFSf/2VfnXixFDFw7cgjOYc7bKIQoBGTxBnp337d95bzA7swNDmMtayLqG9AMpv3hJ56QbTH
biWvOq98adbWdiEy+Lr6LwPRybim4VqGPoWBC5gTXqi7H+rvZ/2AgmDoivWD8+xFv40Fi7fu7nom
px2T4FnSET5iJtm3/k9xtvb27/SzpaTzk4OSkp8JKjvfH1SIwws3O41QzP/TDAPl8h9a1on/yXUn
tIsOtIOO86pafvzAwYqmIcNkv0W78Pd9a/P75l9jk31T65VdoYMrOsvpXkWOX6RbUFe80udl0ozx
u2+WErHC/9J9To5El0CkLoM2y1l/zT+Sc3wsH9O18LsX/S08xmdpKdMzRdAizrtmuZtsVcrMvlBl
jK3OfJCm+tKn5RbrwhWP/HGxxX3GkwLe+C8t2uSWpFoMyU4bNCpO8oB4iD4qJ8s1egLqS0f3QNu0
VPufuaYu2bjkyeiGQECtWTXB1712Qi9NXH48J0sg5NE3Ttfsgu1qms4YuhhwzpE7KYi/teGf9OVJ
MslObgjtf0kRaX8c72/HuesPsdi/vEmTTRKLYpCHEoT8LfjASXWgH9pJRme0/CZJC4/OmzB93B+X
tiZ7H8RBViEpsIXa/0/pnI/qf94zWmf5BtrRvzTfVbm7GZ4XhngTcBpIqCE0R6prbGudCuY6fZqw
UtViDLH0fwyk9H7XLiM/KfK5kbvEKDF3ChC9fYkjjWymU5ZJsFAVdS+NrAOrRiGZB5IM8lv7HF7b
c7rYVjZzCq4oDiZ3bQSGAzyvYQzcQOd03ZaEf0t2bnqIduXCjXeTHsfyXZELTE6cRVnfZwE6/tE8
BTls6H1G8UuUkH6f/S5/5CHhvwfwRLvyW7/JXu2nDhwIdGEPza0lHpX/EBxMtpBZZGYHzGR6zlbs
mC+RYc/dRVet65PTIMqgrGxbgD/hBKE5f6tvhx/lmgGBaR25/+qsG1f+4SDkzzf1fqln66bePk4w
ahz/NLVPFtOAglhVyWPjPMr9HfplWEySFcBGbtATQVovfpZ2mv992xyMB/Gyzk78STyFG+MPntUg
/GU/7p+cmWa26w8aV+MiqGryEi24HB+UIFYFh9uRmW5yblzJU9985WT47SZ4kt/abeNu7pvWx800
cYRXczHZbCHKZbWdw7RB1F39Wax+hG7tRr8ekX/bcq/1jbOz6dzgd7k55nsAW0i1l04/a8/y6dp5
tVGzYdtmQx8T8h3sOGs0phQDsdbtS0QS9/7H3t7pUAXCuqGcPoYQ0wphocUZLys0xtqvmCW+/Ykn
WvUt9ZYu2Ns5QWPFRdvyZDlSpwKnbZChX34VvoTflqCjtxfc9c9Pppw1WY5mAfx87/YQhf10Ppqe
GO63+5M1E9Bem5kc4Y5WelIqmC0gwV8HEnrxAzJQZNi5BvPEkvMfE2bX+wgtgqOWFKTkLDTxTQZV
tTrYh/SIn5u64yZxilhWHnkM0sWHtLUdtsa/Oz8UyW5RO07tARiwuLQ2qoQHo3d/5LfLhwoyEqBf
1BF4504CCDkeaGwHoTh3rFOYB8U0GZhOUy48FG6XtMFGTzUZN6DHyCKMexIKgZNxt1KqULXMxFlK
kq2e9rVbKOj6FZGAK8mWmBxmh4arDs9oXPDAZV07CkA889auC3EGPae8Q0HDfBLoW9si4RQtrOis
KcR9QDDgekVL9cQUM+U40zkG1kNmFLowyUY1cm2vBdAWub9gs3OIHCn63EaI7LRtsrIZL8NAFeco
ZzWh6iaMCwOVLOG3Rj/4943NPJuRFYPzGAHceB9MC3LIi3Tgqij6sywk59mhZs1JblCokKJi7Awu
tfoifkYnbuLGlFYrK22sasdKK/lRtBwux8qDRJDMUvhL06VJunBwxzW83lH4vhGSAgkeZHOnqemq
bfMhg+jIOQAl+j619GxUAVEXpuF2ztGCr6PoApwosp1TjQJroJZUalJ/LiHJsYcCVr8zJSncNnnN
XmS9K5eSXaO7mQwLy4tiKNhKkYaaNi+PYKs21vQejMIPSbNP6rXyFpkfoloLPCVs/SSg6dwQeVtE
oQuuNdIJVAN/lTpb2G0zgSOGfvElk50NdT0aSAxfooZu/BHvw/PWqQmkN4rXNBn/eX/D3R6ka3MT
dwTyHDVAGaA/m0ftR7w13+7//Mx2uRzNhNTj/m/NvFKuvnWKVHBUXRoA2+vPrfNelF4Vb+phlQYr
8Ae+0Z/JesHc7cv52twkEBsK06CFgLmI+lq7Nz/N4lEF11D5Ga3KzJUzgyRrpz183rc7t/dRmx2Z
t9HWi3z+tWvTUJBT0zobzixWwcSYsx7k9MHBYWVAuArs2X1zsxtOQ9v8VyJrVJi7tsfqJulxPQ7n
VlM9k/2O0RfzEmy/D8qm5bab+Mxe3Td5G2JAj3NMSQIXMJIDj7f1RUBZJk4YiI4PZ7vK3UoJxs7K
9hEZQ7QO2k608Jqe24KX1sbH04W13lFqpnXyABoRs15FclSseqtZispmrShAoI3V+9sCJ1eqroPD
HM6OjM7EEqQE67TM7c39mZtzU0Am/WNlMpakSbJIKRxYsWn6JHcdtmBjlVtFqrV1rednHkX59r7N
+ZGBZBL8TOgpskYPcjF/JtgyGqthYAxU9eYxsYf3DvyvCwOb2/RAVgBSg9scELjJJhQxUHGtDFpC
tRH0kSrWSg20E9gsM69nhr4wpDmnBxeLmv4ISME1ez0ksGlJeVCk8nnAFUc6u21+YtKzJyNry4Wb
bNZpmSC2QqEdtzrulmtblOuDXgf2cEZ+RdsKkSWgX6xzV3fs3s1imX7jjdwTqyvyp7JK+p3VOeZC
tDQ7u+BbRPcDkG3a9BtG1QnF6kBxNIDGaxfFqPGj76D3Yjwl3HCwf/0fdgxAeiMYC0XfaRw4xGoq
rAASuBYX9WpIFZnYVSEtOK65fQl0CcQNgfZEXDTZMqXTShZLsC/jFDQPDD1aLnf+PtMAquELI5PN
b6SSWhpdKJ9zqztmcVyS1mlP96frpusUdPbQNBxZFMAc4RjTTi8rtjJbSwVGggfkDgQW9d6ye2cb
CJT/WhkPotiuHb+iFuQi9QoE4LQ3iRLQ3keLZuwbTHJWXd1VRCn7wWslk73QQk/cMOnZQqV77ugA
FwnqO/QzghBl9FAX3gBsj2XmpKoMLvAAUA5cT2feQGy1jZIlwPi8KQdYJdS6EWpOFliK1IzWsSOf
a6ntgb4J+Wte2zoxerCH3l+C2b1kA+8PehewBE3Lf8IwGEtqDcsst/RpiKLB19VGXljoBSvTtG5T
pZrFcEucVbvVV2Fb5FszafWFuGV22kYUBHhfQWg11bC01UTw2KTKGdUUqKVz8EgXgxo9gVTKXDiC
M3Ui7NwLW5MlKnQQt0aSLZ9TNE+iIcKuMv6giD7vNlQb5PaB90zriVQPvPI0p0z7jcYcsHIq1lCD
ojMxWpBcJboJRhajpqSpDOhb5XqEXPf9FZ6fFTSLjl2j6OyYuPxWzoFEUQIZ0jBxsVMay3jv5a4+
Bm3uLJTux5B5+pZAkwMw73i/gARm9MYXRwS8vlbROLECpmv1VQzGj6pUT6FxpkB1MTwsRvrTJRzn
3PAArRrvGKA5AbW5tlmF+lCKGja7qgiJZKAVFhQt4QpkqXQhepuLQWwAvXFKTACHppdJj3CAK3mh
nMMoI2zfmJ4IfF6vqm4hJpg7LpeGJvF3EASxGtn5uJGz5zREFz5dYpWYuRiBegVRK3q60FT0JYNz
sVSdPj61x11Ba7rLmnodQW6SGF2K1Pbr/Q04F2cjQQiXCa1OIKHscQkvbPW8Ch3BMRy5DYWrUu6Z
TaivmKjEk61X6PpneffQgH3GDQz70Wzt/i2VtGJhVmd2J9hGQKs3YvVRZBr//uIziip3pE4dd2fo
mjpbqUm+D2Cz7TsSdz0p+we99xbGPjvP/xqd1pOLBLpiVEQKiGBNUCAlj0KHfp76rbITgrKvW+4A
ENwyqnpdgaxCbz7VSeu3CT+keb6VMvq30EdcuSPBqYLYAbhewBKvZ0HgQeQ0VQ362yoMVgnYEh1x
bjv2WvEKqQZ2LETwUDpL9EIzW/rK7GTybVHocshgFuG7p0fPcrbEojCXQLowAQd0PbIBDVhFUjXK
uc9+mfGb9EQdZJCG/iWS9XUeMZI3XtEz19FKXxHWU5wT5nzcX+/Z5bYBXUIPNiiZjclWNzs7U5gE
F2FBmUGyfyJ6c3Xrx5AsJVPnD9WFpfFLLnZzWZURtaDjfVbOSUCiiEhPSN5G38qX7qD/WCrbz2St
sWkuzE2in2zI8FYYBwZ2aQ3lmELq3Ngy3KxTQFyepUiqBrvIBLpaESbJIu1BE4p/f3LHrTm5Xq6+
YbJ1rRo3pdPjfq+6uP2UJRnv5ozz9k1wRICDHoiHLuaqN6RZvbpvely3W9NAYqB+qiFYmgy/ChgL
eVQpZ7N50LWzVK/0fiETN3O7YHT/mpiMjnM1SfquhKcwf2JFofCtpp+0s3Gdbe8PZtYRXlianEUF
jxMlNWDJVr6HzJODgujDrkNzuHTIlIMWLsSY84fin5FNM6dN2hkdNBiUczq4qKZtDFCk5WZ+SJYQ
t3Pvics5nCpSI8btCyrDy7TIB5fxtkpXZq27mv5bBUmRFHaeorgS2kuHOF0Je11wHBbmVXq/6rn5
pqfab4PJv+5P99xDGCUfZFjBzof81tffXxzVrI1YhLwI4gZOKpxVDRKIn+YvcOPZKJQVp3qRnH4M
EG6264XFydM7zQe5F+M81GHgF2VJrMFZF/GR9XStS595/NC16rrIZWhU8G9G8/eJp6sBT+KXNi37
0Axa3DGSU61DW0GnNi2jBXcwF4PDDID1KhC7Ml7c1y7QygVQaBnMmLarvm51eL+RXuZBJcjWAHHj
Lj1jZo/ohcGJz22kjqFSho0M5iLSQ/GjtVVfUr6nReg1w/v9bTN7Si+MTVxOZ/VW1wus4WA0fmoc
Y9uvtE1tPji9WxSDixTR0qNmftv8O6ETF6RKYR914w0qH+vPzCvXp+BXtfkZPZWxG5zuD2/Wo14M
b+KEaNsUbEAX1rnIi4+6TTLXjhSFpEkSLwxr1v38a8maxAVO2qVRZ8GSxbO1HWx6/l6nUIriC3fE
ODu3h+6f2Zt25+uVqiTG1+6oUhKeu2gtNzqhOiUxKz0l/dvOkq9I7mJck1OWKjkLeobVUjvHB3F3
7AwkkF//X8t0g4kXehQ3BiZPmNvaqogeZGSQF6A1MysEul5NHfNmeLlPHyNp52htYMvKOa8q48GB
mMgpyA35RyiqyKOdY/x9VnBkKQbY+ospatrZrkea3YQl7HFr3Rt7AUVnSc1WvWRt7s/enOu/sjSG
xReuH50/eYX0owLJXd9MtqUDRFT2GHl6+b1ODqApR+6c3Lc54zeQgcTmQNP++B6eOCm0WSsi13oc
rGzotnJVJCcIUmQr8ImYftPKwwnElAmE83RdbKjQl1o4Zxdz5JFA0zVSzVP8VxQzVBtyAw/ypF01
Jl0FEKMFEHPV8H7pBhgf95MjN1JH/mNr4rA4jzobBAJwWOmf1HrnVbJrFfDVKDlQ5YgAEmkT4gyi
OrHKIVCIlKprxn/dvDbO9eVXTFyZSsOoQX4N8c236FdZE/FiPHXv6bP8gHaBpffbjN+8MIYE8PWO
ElIeOVYHY43CSKcP71b9NOgQq76/i5bMTCIIiSeNmWNQ55oVEDCp/KSJAYtpFlZwdrP+s4Don78e
jVGjcQ2FAuUMtgfCOmNni+pJj8y90XAPuZxtklR+oy1tnCWz4766OJZpqCk07LBvajq8UH2n5MMj
i0toDWp7luhuncm+FNULg50LWK7WbuINUpARFVqO0QKK4xkhPbSl7VF72JXarmgUNwbNppEaEoHe
36HonK0dxzsQSaxj5AeUfpH8alzE2+MDxAXYcIHLmSJyyoibJY4w9lJobwqAngoGgSB0C4iicLH4
7jDkJDUsV2iyWztLiOK5RyXm4x/7kxr5f9Ey1lHJkOCqvouGAGXAyeDu+Do7FjGoHpckbWdXHTTt
wB4BhIS33PWqV0JphBJh1bVk1cmRW+tE8Sw0rZEOlIgiXrhl5pf7wt54xi52mePERlNyWzlnYPiy
+uixg0i0rPGnoTZRsenWQNEg+2Tu6+FBr+NzH+lkYBtTGkir/bWsDXwUgElYTTRBAwt8/S0ylcqk
NjHVvfheam43rBSdZO1C4P8lWXOzoy7MTFxhrdh11lm5es6SGgJTKZi5eVE1IdHliEsQKzYRq0cd
RPCgdxq4qSEKUjdF52t2DuZLe4h3kDEP1mErCZ+r/XdmiXJvOXWwS9tU9wd1aIgV54PHap0/0RTS
n/cd37gJpiNAghBQOTD2jCwY1xPVIWlk6mCgO8dBeWiqHB3B9hISfM65oltnhFV9wfIm7ofZUcst
JcIsmX2/YRq1tnat5C5Kh/aCH79hnRsvJ+D2HZAdjEzO2uQZkXe9DiatQj1bsfYB1Ucozq079UkF
DY3hnGOmeon8GZbIMce1b4icuhmkC+7P6Viln07rlxIWaEUgx4VC0zQqGSyT0SDQunNSQirbtapC
CbZRWgD3EFs88uK+Mzcy/uPgorzZhS5AWMY5YABMuFooanut91mmAXsS6Q8ApUmg8yxTJPg4IAkb
PRqUgvStbn6GtGLCNYYWqizI1/cfel+m4BErItX2UIYEE1xbqwP0rNVoWGdVzQNS9DaIZwwbiAJ3
EAzrHYcZmI1YFzoV6S1HZETKBw6Z95S1z4ie8mfkCQq0JquseqJ9lOrroFMkEIKpmV5siipuN1Er
I2COO6OX0EvkNDYk+JT8O8Br5kGrlQEJQmr0AFzKAOcTDXXPjgwBRI/9qovSbp2As6BGZYlHn5Ep
osSPUpuWblKAxpWUQR8+BEZqRx5IaRDbhI1mpr6VteGnLZc6AC2yE4CpKe5a5vIAXaGulMrBFtzF
jLmlEFbhoiAFhQ65lBOTsDaJ9lgbFRbQ6Q3kdc8Tbe/ovWVBLkDhycYAGWjmSV2utgkpLEkGBZwW
Ztq6pWXfQNIQPBeiqsJmp1e6fJDMqA/2danxGP+3wsujCHC41jlLTcWDvDy8ImoDkUVAzlPLq9JM
43JPGYOobkCLX1lkJKfe4L3wwAcXxcSEbifzHdp09kovc73eOoOug4JNwvqtdJpZDsI79I6SXFOh
IkHx1cdEbzg951pcVge7AIXJCyRv1Ne0yW04IToo9d5s1B4PeuBhw3STJVA4IzrrEr4pDF3L/TCm
GnS79STNEHAFmDe96RyLNKLsOw9zD9hL3wygmZVRD37LO0X+AxW8InN70I91Gwg/M4hMqJGjrIKm
hLAzAvOGu3mqcSQww9zkqzZW2K4x5Mzxcwu5ItJkTWdsqKqW9DRkjhp6NurPzMviVknOgQgU6sl9
EL02MjogPCoHif5gcWuIvKFuC7oewio3tmjizRzA6CCWuldEzLNPiToWPQdJMKREkmJD87rW7lB1
zOI6qtECYyPtcM7jnKtPGb4q97gltLcGtFkfAMwpxSrAWVt1YUPTY8640xNHbuR3TZFE6Gqtmp9q
iQ4/jUa2Q18J7PQIoJ21y7ktapczFMuRtIH3gaiDBq6fjAJaIKuStNGErWIVpJAVrpSo9i8WOeFH
G8Z9f4Ligk1XWUpLTkroCIUrvCI1dFe2CspjRpHTyGVAoaMRUarlR4fK4qeecBsUNawuHS9uGMgr
JLOyNBc0E71GOqnS8bcqTX+FATbnKs3b6k+a5MFraXGl9svMqhJXY3jS43DGzFqnbUUZJCwt5J2R
x+QPap/xdGVUmoyGmghaJhFTa8XV5FJ9HprCBGrR7rPved/3nEDHgdNNzzpR+CIewKGQQghpLAjH
vewbeVh/Y8MwyJs44f1v1GmjoxIHw5YPTfrTKVgR+GXNIwhoRhCiIh0KnG9qZqAHupPMDIK2AOw9
QrU0VOETtSH11UjX1kUTOsdWWOm3QgBvhndY8uhIjrGOB9l+o1KcPnAp40e5ggQZdAQDRfc1Xikf
TignGfTdy+ikicbWPRnSuvEG8s8WljlvzXBtUbls/LBsRbZTW7ngPoMSqIxIKjNXhtmycqOEjlL6
TY/aHvRdNLOAFFEbCBezF1O3d+SBdGXDqNvktNG3TllIO4pXgYSrKC6/BWprQanVjiDnOSSgaUQO
V3QCIYNqCx/KVQ76Fas8BDF4mXLVbYwA6VyjRWLTK2J9yLy4HXhJDCWQoIlkQf8U6V/LKX/3nYU1
0Woatm4VsTRa88ipwQCipYn9yMFBVK2ryEi3Bu6TeKNBLVj1oJBR1Mck6iG1XcYS6z3ZoSk48hkg
IyQTNfiedSrhOtN7wVe1lUCUKZPb6JBznSePMi3gN1QtcUpfFnjD4x4ERovkio1uaO4M5nubZcab
1kQlYK96p5YoIkUQF8ga3j1JbeWkpDPj2PCzQuYKwZtAVG6fU1QTcwrdLIPi5e2qVY/XrxkamezG
XQl4AQpW7Z4aVrJNjRTDdPQuf1BbljpkQNC2g2iTQGXMHGWMB1tCq0gsO+KxsZn1TjE85IkzkMCR
QvQp2Db1zDkIvGQKkpTUDHF5GLFJ9DqNY9dOmCoIeF37nwEFbSjRuJNEXtiYPHftOPidwUfsqiBX
3nAHHWW7tSB/DZGT3uNNhTxga9qZgz2cZCCblEzDS2WRr4RR6cc66Rrb1+vKqkkpUUGhPKlaj1Lo
GMzt9YLiLgkl5b/J+7LdynEs219J5LuySc1qdBVwNZ7J8wkP8SLYYYckaqAoipq+/i5FVXXbxwGf
W/16kQUkopxhitPmHtZeK/WrunQfWpCkHkaZjT87eynQYW4O5l7g50tAoPF3ZWRjC8Uso6zfBn0s
LylEiZvIbTtcashju/CJIPWWBVWBrsQwQ6KBBy1r8HGWOczoWM1ZFwOPrsOOKOEccTbzu2HMXe7j
Z5kWUq9CWxga7EEfD88KQfSSiymcOFYEv4NDGyyDYxwhECogojm4bGcsegkhLzR6jYE9quZS2Uz5
GcKWEb/UXbKAj9Ng+fkwErgsteofemhT3wph1m9oPKffUKoqj4SXhCc10EVQnW2JgLIA7gxEOk2K
Rav1tnxjdUdJbEIUMo/zwfWgQ2wv+Q8ERl5czDoL+2JEPdxIW5zNAgBGWDB9DrHWXeaDzA095haQ
JdgHR7ub9cp8ptzgJCIdsyHOQEvDhr/lWZlPh2y5x0sw1WGZIZ24SZ0c8iuuOXhPbpWaJBohG3Ql
7LK7d7FO0B7QqvxpXnJYaEhk9pYvWqJ6v8or92qZZYMHkxaWEQyjaL3b0VIGT8yiBIsyYI0ETAbK
gqKzDru+qcFiscQwEhX1wa2aPQHsOTQ7eHYcjLJcjdkWDp+j/AZeoe6jh0DwyJlpRiPAhspNO7LZ
ATVClf8Q1VBfc2/M8o0uSkNsRC1Fe9d6WQVvQBFgGyEf6TzgOyCaMRetdtVJQTecNl0Ru/nSgziW
l/Ww7WndPUJEHIUwTVrefVbXyOivj7WDUhyBottE2jIPstqEUP1STaJMeGr1RkyhXvPiFhMQNUic
qAVPE5h6AqlRemVnDK/B1BB5hVw0X6IKtM8wEjVecz/lmp7jNpg12II9l0HMvFOyCgCskcQ3c8tj
B+rwcmuKdJgD2VG1Wlt9UGGbm00W5LDfrW/jkNYwdSzF6ulmO0AfczJdaK5L5YS2a9/j101JVi6y
DPLMUg9KlH0ewI/B7kAYV++3qXAsADyIHHDja/T1Q3lkaXfATE9FzCh3u6D1qNyAi9yZ/ALnRA9o
Z2bQgwAccPIhHSM5HJXG9naVWjwFlXQ9JSEnY3VpeLXX+rVwYCoX0phGAMopSN+NC2ewajLjTpRy
SDv4fd0ItGmns6Kwm8h86HOxQB2scI1r052GKzebFKyVMUl/NlJNBLKyNdRKs9nUwLi8GG9k4drT
Iqyexnanhj6y28XsfXfR7lNcC+57vRpEYHfCVHGbZ16KELh0rtoOWW0wfk8QIhjSEjPjRl54Pu8y
3d1UhlV/x7u53A8uNwEuGyWP7UGbfur1MoHb3emzS2r0Lb7FnNzATef01hMa7gnwLXiACUDFpd/x
0fmmMXdoA2qBmNr3WOlBk6Rt5rh1Yfx9z1arCV2WQsScwMcI7MqU9oWi1pAmaq4ckAxDMwkxxqS7
ZawZELrz89lRMkBB1YFJksresdQmU5BPdv9kyGaCx8zQ5Obbc941UHNjOLCjMl6bGdqmvlFx917Z
xtL5uYSvFkC5E8aAOzlHXdTmiDBKz6h/AMnnNYFdM8sJkUuo8S7IzBgjreOqCfoegphj5VX4hLHI
2iCtZ00LqDY4kFzQS36VjrO7RC6B4nq4UBi7jc3wZPkUhPx9UMKevOW8HeEbDCk68XKvOIxmB0oZ
Bylbt+DyQadWZSQNWfoL1xW8CGeeEgRKuSTNhVeWdr6xnUHSWJ9HQ4+ZhkxHkJd1g1tKU2OIaS1G
HgCB1U+HUu9IFmoDNdhmwMNx7VkMFJt6YYPD2dAcpwgmq59Bf0pzCr0YuCrXaSsQ6SFnOCB1vcj5
bjRYA352CohJVEOJ1PbxYGVLYFVqRsIM0QcoAFpSu5Gn834M+kpUJOpMrfoJdkrwuUDSRAxBAXdM
jxYjk10wdPr44A7OAEUsDh0QorcchG+Z6L5rSgOErpHKUuHQVBa8kJxVBXa+fbARON6MllGm4SSk
swW0io9bFJRBNAVcGaImrVHWBu2abAZXwAzj22Q13TiqB62S51V1kTRzDd8JOBoPBjvT3EvRa9As
r1m9mJsSd3S+GCZYnRB0R8ZhKWceMG0eZaiyrroVdYlKYTly20lGlKhStB4w1/aHGSlkn5bcQJco
tTj3DWa6aUDrjPQh5r+4EQJIofCmSJKHVeZ1V6WwtDKUTl2j9xOQwr00hdNtsmyNklhRZZdd2oyX
KR6kNFzaHAmtZbLlAoHgkQ2RAs3Ed4aDyQNIO5Tw1iFrCm9xKDQfmy/icdDZTlN2DfoiUzPAeIFl
LXeyxBsM789s93woSxpMuYn0N9q8OpC6Z8umA1umDE2voJBDq/vugpYwyD7k56poLg3EEKaljz/r
wdIfl2wm95nelZC957MBP66pxgWeleDM92aqoW95Ngzlj07hvtLCszskNQZJEh1U8pnP5pwMIcrp
JtqvJjfDUupjzYMMgeHKkpe5UDPz0m03m7mTOLPB8kdldOkzfEZkdGzOTGtXsoU82VQz9YOD9H2y
9FkIOdt2wE3G5/h8okWxcQSptR2jjRjjZcC//Ab2SPquoYQer1RfXtSn0gVcYlazExoIUbvYaqR9
Vwpa7sassqcAIXwv/Q58pQjeVQ9zmQ1T2d5o1ZABeD8uBCAQl3lliohEQfJtkdzYmh385ARKvgYY
H2aV7pE6GuxgzHMDfFMVHxa0V6XQF3fyAUjZAobP55yNt5ldp49Wvlg/PD6VRaxNi0N2ZQPP+Vpy
YBGOOnyMebukJc2v8fXQGliItPAAp16r723NyKyDbSPJH4y8W/YtIql8s8wj2EjEdFcCY1UEjVdl
PMDlHXiEKp8ow2wysqcOojc4XFA1PYrRpeBaI0NthwwnDHFYX41mYGXUZgl6JEdY2bqWE2LhaYDV
gYa025r7qud1maCuWiLXldaqjGyzFzwUFnX7aDQnybeZ3nMQyyMlIZq7ataok8Cg5vWuEjVcpGKx
4MNb8PVxrjpe3FYVL8yrKa8ygGxkNxuY/bC4yVR5CsGBtJasCnPeVQCaIB9V2wdrGnD88byPLzVC
2Is0X0iNEmGueQHe9lFwfK6VqV3Z9TpC0Q6ggFCD9z7uhn6h32y96y+Eg0A4KeE55VEGti7rYl7G
7gVNzeWxQl3soS8as79Eio6NPhg50yycxwEpQyOfaxVRxONIdHjcBY89fnO9rcthEJvenqYqXHCq
sj18vX4KK41WBXxZqi6KeSlUTNzaqGM522AEID2385CbZWeGjmzNTTUpUm867jTywebIB+4td+rT
BC0yJY0ES13qo6O3zndtueBciCYTEDy18AgxtyRdALl7awx1DoZ85AYJjsPYwtAGNV7yQKradvYO
8gQyggNvDSHEPrLad6pqsjeeuzQoIPWD3d52iC/X5rWWogc/Qx47thjN0kS3U+Ob6cBdC3MHZMs4
JdMAXY9q/p7Dv4eDrdo0HaLFM2wwBoxDxba9J81mP1FX2WHOHMZC8CpaWeCZcPD3XOWQoYPraxO/
yxCThPPavqrr3zodQHCPbSbb64TRxAhP+Jw2sT15tJ3ym6HMJ7HwqLO6+qFJpdIjXWUObjVcqOtJ
YCLBNFLLC2el0iY0ARPZ6p1VjrhOOcpD5tQ5r6YFcwNX3L1HKjVFlyBN+YOGMUTglNBtLxzXqPyK
mAVLWD4hAmPg32v8rrLd60wD/WngDClHfGxoBsCw7fgyOOi83qP+mZp+6tjTjlRy8IJMLogB56lu
WGDDeTC2mdugKtZqrbj3QGikgT0aoUHopNBmBpDakG9t2mtlMGpWmVRO71SBLXv7VQKnriOjaVvc
b+VSp4HJEMIFZc7cpK4aW4UzPLKfLtc6cg1fy372DDyefu/W2p22SAkZUGvsnAAxivm6pJq1canX
E9/R8NIGBC7iik6aAIKXs2ttW9XLNNHMonie0mLtNVBiuHMa4Nl9klrkJ8ezd5nREQGR1bXeNeVd
/0+Csv/4Mf1n9sav/1FBkX//L/z5B2/nrsjy/uSPf/8/Svbdc1U8N3/4qnt7Vn/wn3/c9c89Oi2L
H/K/1l/233/57x//iN/1z7HC5/75wx+ipi/6+Ua9dfPtG5BC/a+vwFet/+X/6w//ePv1W45z+/a3
P59f6wLsIvja4kf/5z9/tH3925/omUOt5j/eD/DPn14+1/iL72YYPLdF/1z9cXzrIC/Mu/nz73l7
lv3f/kTfzV/wYDwUhHQUnpD1+fOP8e3XT0z3r7U7iqB3Ax0VYPf8848Ga5//7U942n9RqgMwA6JC
0Je7688kV//6GXTrUCBZVU4B8ybGn//64g8b9T8b90ejELkWwPn/7U/oYZ3UbjyCrzBXKj3ojUMN
4gQLUCN47rkS6jhbPXAUvRWQqp38voWcto7a/CiXF1WN34F2yYFbtS+7tniuMjAZgifKzMLWXRXK
ncisXiE+MtxaYoYczwj6tkyG42gcEKbhsvUjFCU0xI6Nva101GmIh+cRbAcBQ2JgSK9UcbFAqLnm
eyUXFGrAZJKJGLbeh2v1IMjy6ErooDMdmUH6gDLeoU5zqIdMgH5m03FuxgaagSDk0wXSm1DM6fMr
wtxr4fGXnvJNLZSNPBfZDkS7QqUxYijuNBQCxq4ob+ZMrAWqRJunC22xb1yBnJODnIfvoQiCIfWt
xwVcJwtPMVQDAfnOVcxQ4q1R5Ckr81LXjWupgUDSaMxoUPodqKd4SCpUAbzWQZGkp9CIVBJ0+w5q
JrSpn52m2uHyvHojpJpWp7Wrv09cPFGwIAycZAHUP+6sCViTEa3azgKJFmt5bml7h7fIuOrVcqgW
sqsZRODBDbU3DO3amiy/nPF5jZa6NyAPURvwJH63V5c0GJEcBYmwa+7BlmqFfGBNMshlu3j2jaLp
K0TGSECRK/aRRk3Qre0Gsi8vpo5edqL/2eQCv5cbMoEyauX5hZW7lq+o0EKC1HNIByffthId/pzh
sMyyuLWXZiNKSwQLHa0EXsgYOakRNcXo+QBAHryWTy+aKQrMvWOxA6a6ZOzgBU+9R+65M9dhAwfU
r8YUJD2F8NPKuzDG+kkbFAmAPY14M01IyqNFMs/5hKi338wtuSNWtR11nNFeX74VqRfqGQROLeM4
O/3bIou9YaaxVmkiAmBZ96lZQnG0cr+nXcZga2mEZvVDPRaIroHqTQtwmhgNmB0ND7ooGoxVZrMb
xC8/Bo5XMzV+4oVtgwFpWX8yp+991iOycS4YcZZNQ5fEaWtkHJn3hgrBg5GLbdvp3+UyRrmug/ps
qJ5YgR5abtvXQoyI2z1ERIuGDCOy26/GYqM6KkD924x3Drp57c5Y4rwYJp+NxQ5xdVz30y3LcGCB
Mn+0NUYCjSwKjgWydoNlQQoFxY7QlkYwa3lUtXJv6SjO5Lm4IQKVGNe7zYRxD5XQR3hWUaGgcIj8
6JVo5i0lLeKSAmXmtooHvd6k6PNwOvlYLtWThNMWmYJdyylhWf/E9P7bQBNZtj3i3SJqm7QKjam6
nIzc+IEEI1IT0u4NLbCQW9n3BgJQPfsm+pYn+F0sGqfyztWtkPDlJm/KjdCbXYWuYjiOARIgByRN
L1Cm8oXdPDti2DUEsbpp+IaDooOWPy8MClL9GIvlekE/XjAW9f2Mklxqai96TtMAYcYBVbEXmhap
DxWzC8uTAKQM+jfYajCSjCiboMcayal6X9Tlocn1PtTM8qGzswc960Bp6vX4Vg2Id9jxsHad19zg
kNA11Z3LGgQprRsxXYNQuWO0sV5eocxGd65RHOE4OT7uAnyOooxQLC5lFTtLolLwOGev0jQ3OQPM
jFQqD5sGgAgkJG7pvABLro45CMnyZ6tvgLC4G9Lc3QvDudHm/ipFct5x8w1SLYGHRnC/zFoLJ7pP
vHbYesgh2Vp1U/fPKc+Dysoe3R6MnhCO+06HeVeM3wvkMmfJaCQHeGut6ztqftHtGkWKnEB00Ojg
LuJWl6gcbzKvtS4ZPFDXXC6lyB8QyR4oNx/1pcOZmucqdNDDu3MlDndl6AeXDJCnX9pDoff3Y+s8
2ZPe+KQRz66ePo4d3bfM3hEOstHZFEPIc7IEcK87VKTnIXYHA2lMDkiPGi7ncR23lKHhuJc6XbqA
UvdJUItFLWplQSrIxpA2C2DYg7IGU1uHTCYctTrine4FQ05viwxVbgovyodX/erN2KSq3Asc7YZP
t0jq73Fzbd+wzbBh9S4l5BUV7wqnRWBX7tr5Bv2ol0Y5bIrGSYSO4u+CVE36auVlpGpj58wooC8z
9GQbezjOE+Kaohl9OVeXtg49PmW3xhU3rVAg51F13RZugBuBbxyZIhJloK7nxhKloEZAZn4CVzFr
rkFUEKdcXMN5x9tA+fM7b+afvsEHX+CTJwANEHDgQAwC4qOAhuHn7xBNALR4fckmckR2Wgta3URR
DYzZ4dejfAJOeVBbA5eE7oAhGw03Dnyb98Mg5wk1y3Qmx6ZTDGq4zBy/wd+fYl6UzQ+yWCYaG3IC
3aZhhDfPcgRbOLEgaSidaYoHNnnfC8oqhH2Q6H5FLc/h53A1Kw7oPU5oVS0EYhk8PZAwgiN2shSA
FbSDLgZyZNbP7FlTweAmzhJX0+v8itxFgHxm8PWynOLLT0c8QfI0kzmzoceIe8+KZJL+SHECrv7R
5f7/nZ8Ouod3q7tGAh8c9cu38Y+71V3+4+G5epMfffNff/dfzrn3FzYahPA48tjoFcL4L+ec/IXm
Ex20IKCr0THav1xz3f0Lil+rCrENhWscY4QM/+2aO39ZBCygcNhXuiUc73/HNf/Uj7IqJUBTFrxj
+B86Wz/eEwfkpWnhSHkkVuvDfAZmkYZwNFo7Q7ny9t0C/ebunx6/VVuCODrik1V+EL7qx8G0QptN
5NflcSjbO03oNwWqslnbK78ly1ZbWuAJyUiSr0f9ZAt+DYsoh8IMoIv4lMgtE9q41CjBHOUyx24/
JG116MobABjRWx/382MH/ltyzPpooEMyyu0yJqbVnzFJv1oC3l/39TMoWhTQx0WR+DdPgI3AxuQo
KHjyuBTflisA0VAUrYYESbHU8s1oTjIN4KuD+olkwtzuCzuuaaRuwMybW7t+3pDRF4ecJoXhq/KQ
og5Rh2raI9mmtCt5V54xT785GboFpCdsNJhPDO/EOtVqEZnXkP4Ip3SyeaD0B1SvfcqBwUTy+swe
rVt/sjgraRs0T8H1glzDyeIIOY9p32OP2NBunKY7NuWT17VJmfdJn2UHXtJwoRbK/OPPXntT7sNY
0TM79BlMvBJzQODN00HWQwF2/Xg+Wdrrg9ba8lh6wFbZeC4Fu8luLDC1mjoAWiGHXomAVE4qRsRj
hD6eWYXfXJCVvcpCJ8svZcGT25gWTUHcpuiPJntIIUk/8jeW6VsDsDHlIDvTXqGku53uZbcd24u2
yjaAygXSCOFqFRQyHbp5BvT7uSUaawLeB8Nc+fRgqE7ArGh3t5Sojf4IvKHfGQdwaGlZMq2Kvszn
nhVO6mcxJTa7FgRVr7qNSkM/09yzPtanh8M0DCQxzPUOmSffYI9N16RAvB4zLiiysUi9uqM+BWdW
/xOWHVNdlUvBD20gMW7DUL/3GcAxMCOdN6gjyhcSPgNqaO59YVw6Iq7GY4o4m4dKvZ4Zdf2tHycH
Aw+lGmz7qvP4K3XyziEaPKZKwkBx4S6bpY7ny3kKzGnwLWsPYBwwxr7tT9NmOdv68umCe8iprlIc
FA8N2D1PLniji16fgL67y/nR1S+EVvmseyraiwqN7l9P8tMGIv+DrmcQA8OWYGVP0j9IuSyGsoR2
5+i5L9hLLc/Y+M9zwaVF7wcUCrBzIGT7uHWWmAzadUNxREnbNyzUgdrY9bwAFg45TnXmpPxutJUG
ZRUcw/N82p9kakDdoWsIo7mog4D0gj/pD6bcI5n19br9dqD1NMI/wMk/ZVoAjnTgTY+ATneFDzxe
fWzR7QHUSHHmmq+W7cMh9ECXB21OECgR+Cint1yh3ctytIIdnbvKRk3YrCKersCcoALFAdGjSfwv
1tAGnwI0glcOqlMVGJuBXdUmFUb0ZzSMO0hhA1ewL7u7r5fwk0nFzJzVfoGiD7bjdAklkAF2U/bs
aKE9yG1yXwZIlPoOvRm3gCj/LwbDQQdS3YGM52n/5jT2OOeFyY4DRLqYu0HyLOwR8tqN36Jnuz7X
Tbwe69NtA1OOTSB+SmzDXCf/znbkndcaWtOWRw4YD8uv1XQ5FEirnunJODfMybsI3IZXa4PAMNLe
NgtwQ+nW1pyDdq754zMlBXbr3YRO+/w7JfAwTxgJrG5GjNSsUHHq7CuRmKEGv+iRnGPo+0ypj9ce
TZyQ8gK7Pez7yeOC1EtDeamxo+6EndrX1TEbQ7ij+YqoR4SsTN2fl/2gbcakvEMfevsmvTOex+cF
xjfAjoCFaG2iOqXQIsuYW1QD6M6eN51zlRb7VFzo9OXr0/nZmsD84mD+wxEFPebH01JV2ViV+lQe
cy1OL8xLWW7mFA4NPcPhtHopH0/lKjSLkVDr0GFlT05lCwTNBIHY5kjSSx2aqIbYF8icfT2Zzxbr
3SAeDMjHybTtUHQF6qRHDQDCxb0xqgtrvjJV4HXfDITy7MwWfX7C1lyCBZoodK3BST25A4WdzYbT
kfwouxdCH9pz3sdvFs0BgS4KuXAHQAF9Mp+h8QDw1Wl+tJzXqb/WmqQApffXa/bZmYPBBXuSuwok
wiIidPxgL+DMIWHfcnak2S2fkK1l1xSY4jnh1qurx/xoZnvzYD0DShugd+/r0U9XcL1cOBLIaUKV
HXSVJ8cPaehC2jzjx2xG4tACb1N+ZoTTNfzHCBDoXPUfdUgmfpxeyScBdDHjR75U4dQfKmTe0uH+
62n8bhCYKEph3y0PAMKPgwivxFmwCT86UJs201dhb1mZ/NtjOLplIVxEgswBaPPjGBlE5ATXtO4I
pnWGGggB10CW/furtboWqA0iA0DA3/dxkBIab3Roc3ks6Jahc7LME/CInjlynzcdL9Pq98Gttm20
vX0cxKpQu0fXCfILTgvXHejHgKuqir5er3OjrHv27h0kSmtGTjCKmYNplQO1clYs5/O2rxNZGfvg
NIOm9nQi3C2YTDGEorvFfCZgjbT1wAaMJbtuZ3+Oe1TTAi/bQRRINNumOcPt89spgrAdEQLIf9E1
9HGKtLTRaJPV8jgN/SoAKupAdTM9s12fLAROAzoKYbPR9o+o5LSf18pVOs8ZUjQdDYnloyDCl6AZ
Al36aIDXH0n5fVi+K+hqDiFAw19v4+/WGH21KyGpbptIVp7MEV2fYA9x5LEHWBiSdv7QXgP58PUg
p2/tOsP3g5wYiUUD77qeIg0DCMLGIg+pzaJZv5fsf3P0V/mAlSIN/PenKeh84VZdQ6XhKB2oaUPV
wAuXJZebr6fzKa30az5gtvBQ6YPI2ak8wzLW00gMrT9mLkBfL87DJHep89jnsfPAzICimuPKGEU4
SZNGW5K69yIDpdTX2RBIMBwUuuIcfihKLeSSBWCVtrWw9vD/LrcqS/j0ZqHNZdQDxTceib/++t+d
avDhI76BPDS2ZXVZ3l3cVlHSCY2oI1HPA/Q/6ViEX4/wu+1GQgXEsMggIAt7YhoKVgCuxEpUtSSr
dmieH7eZ6dUBUZ4HWDQqLWfGWw/pe+9n3Y9VEhx5LPCQUOfkouoTSv96ytVxrJO5TNAWzskL0gkZ
AJkbzbuR1s5DQ9t4JdAiY4z7qt0W5AWdXqDjWTVxwStjaI+LG5QXThd6djh7twO6zcvIBCbH3I16
jGZUbfzZbjsgmRqfaklXXnGojbqBV0ZUXebt5ZReozFsbCWEb2wf/2ElIS5UQt/o4LbRYsfGtvjB
smLvgrLR87MpPWNJjPUefbUO68a821rSSUihqFrBp0UP2545yJjdkjz24NprvoZG7Jv625LY7XGx
YvXYlD7ATOijd0KxmfPQlFH/zWB7+rOnW6lDMghNmd0hnYEhO7Nln6IObNlKZAivBLZ9rcd8/FTV
dYCxOTNsq7OtCPlR2OrCfGDPjraxvbjp+qOr7hk6dc4clc8r5ICfF3kLvCew6SeH3+BFla6MoMdx
hZ/KRXw3mfdIWIYevIWcm+RvzqWzdnIgw4X74JwmLQzA1hplw+6heQwskUcJceSWAHcIZ9l+ZMZV
jQZDQPG+nuOn5vF1beHTwqVdnY1PyXcghVsT7WzqqJMdavJurLMs7L9BnSL3J8D1aQT/5spsz1j5
34+L5UV5wwM59Km3qeUCraBT2h8FTVpMMUcfgZ4nQxaX2q4NeOsDxvwyJNl4//WMzd/sKtrk/3vg
E4NTr53cgMyqo2ZdcB1Ye/1cVuhTnvrXmq7OJzKy4F091TkhBuLS2szVsTUiYALTRFaX9aYk+5r5
qe6nVwTNgePr1/P6JF72j1GBhcbbjGLKabnS1UjaGBIXmv6YtjbYRzLf/E4i04iLbAt2L3JN54Or
fHVnVkdAsdGaEPTlvxlbnn7EyZ0ZpVWRHP1sR7dSgLWAmR3ICwO4Zrt9+Hq+v93HlYMdOUIXlbYT
o+BlEzogWgv1j+VN5xek689cjU9SaZjL6uvgdCKwxDDrF7yzkKyxetHoeJp6cYH3OLc7QJ6+dea3
Tiybfoo4P0KJG31+AhiPiWxANNs1BqDVeIp3HVCfTdlseBNzeebLfnd5PnzZyRlWY2fQdK6QCWfo
U9tbSPgP17n+1JQhoBipFoun/mLZVezl6zX/dMZ+pSbQ0ofyGMIfPKQfl0QDFFpzi9VIJSoSkQxU
lPkaNH5BaxKk/o+3OWT+zyw840T9cmvfP1an454EdbkjDFmKFE7h1nmp34poCERQR8smDfs9ue4i
A5wyctPFfTxu1KGL6rtxj16QK3I5b86yEq4uwoevgQgGNLiRGwXxlInSwMkqsMnSHaG7d6G2ibcv
RVRG4LYJAnt/Zt6fnEekmz6MdPJIV7rVW7TDSHPSHrptE07+W+O74eKbgRn04RzE1M/jfjME+QbN
2QnAXeEU0KgIgaKMyT6Ll+tzera/1Ae+mv/JJecWigUWMuKQm5yDKWSv7g4R1WGIhU99Y083VVyF
PHjze7+LgP/EPyS0Yy3RYydBtg7SMmXcJtUZ+v7P3KAnq3VyOqnkHvo4sFpjwO9J4OFrmvCY+T8e
njs/9eUh9Yl/xux+znN93KGTk7lUYAYAQGAdE1QHgRMhlQzT6oRf37zPQoXr3JC1g+4mKGRRK/94
5kDjMdZWY7l3SzxizY2NtVk2ACbu2CXar8IuYMGV5g/hDut65q3+zRQ/VIdOLO1oANDYsVaDKqYP
+OtEfHQO6S3q2+hODiHudmaq6+/7eLxQIAJwArJ2JqRJvPX6vbO7YMTiLUMb8bGP50hdvJi7Ofip
+eyqDio/S8pgiJ5I2CcQ3k3y6Fyud8V1fB7+XeXjZKURcrCOQWf7WPtpYvmQQ4uAZgsgq6pvO0gv
gojlUoVdWITgjvCfvrVBFp67Yr9C6U9r8D8fcRpqu2ZP+gld30f7G2CzYRq3GxkH6swbqq/246th
Tgp/FeTawLmMubaP2QZeP/TaB6hwAnTqI3kWTtE16DqCMURnfeL6uEXoJr4ifnPmQftVNzj9jvdV
oJM1F0qBHz6V7Cifywi45xikBWEauJEe6IET1xG+Km4j6k/hEr7c9hsEJj7aHBN+sIIukCEQkk+2
r7aA+SVod0tU8BPStxsthPyt74Xglwm17Tk2VeN3y+cgPEZxx0Jl+DSTnjM2dKW+1pNiIxz2WySb
No6vbpYY6MmI+2jV2IGRfCsSFmc3tyoeY9vnWxKjZSX1nwFr3gG5fleE2nV+5tL+tm5igQETTxGq
5qgff7xFkz4BIUHK8jjF3pXxJKL6Z3vNQn1bRk7Sb8BU4KNlS1x/fXnPDnvyNo6IbjI+Y9j+oBLz
ht+gmTP2omWHzqq43Tkh9vZKP+OX6Ktl/3h+kBbDPqw5TA8SLicmgxSIqkALXR2Xg7x5dHzhw+wX
EYsXyKbeJteHw0Pydv32BpTpVXmFDm8QPX098fXNO/0CUGwAG4wiAUKpk5e6rj2GOEs0x/R7E2vP
NCrPG4XPhhg1FQiLofPDQARjnbxvc0vRuN9NzXHemffqew4pa5DQJtZGuwUiMRrv0gccqYuS+LwN
z0mNfXI6ka//UDY6mSHx/i9p57njOrZd6xcyAebwl5nKgVKp6g9RVXuLOWc+vQfVF7clShZxbLQB
26cPamktrjjnHN/wAyKT+MTOVFLLdF7JDU/nNKjZ1FR3NsnMBL5lVJ5G9C5NNY743TFA9WEThdzY
nhWb8b6jFESFLGlTLCEeUQFsUfMTtyn1SoNpseEfk5NkOxpp1h8Ayogb4jM6zW7Lzze/xzGY7FNF
y1Rx7jHjGHQrhEiWrvFBKaKcYEsEj3rm+vfiQvOYD5qcvGC1xTSNEITNfgEL1p7Dv5w+LKMf0KDW
MmP2gcZafmZlJ2gCgpk9+cWEfshFTZZUx8VSx0Lya29hG6sdaLmcqWl43jzHPBCN3CDSdvhfk9nM
gvVWM/A4sGMQb3DCmsWen3PGme4L+KsQOyF0A1/2MbE2Od+aqHbSKKBrG4XekDovspZce4GkJF61
D3qIQgn9/TYw7qr3k/afBlEailIo4HanURwetRhBVYiILtD8MWkEu2HLmfvRyyZQEoqLEd5hyEk+
rguWHKIklPzGjmJIblGwI869L6c3oFsnRscduKEjLDvNZcBHjUhiv2jwtMatXdrlCHu6EDy9H6qn
us+xGYlFrg5vSZyit8vJ/QIfxHJAMWZjS7QCJibIKaDYgw6mhdTSI01yRadW/ZMuS222nPFFD8dj
G4ES3DBR3DI5pWoUtoiFFHY2L4DrpfXrlIRcaVMfQvbIIU1VWw295ukdl2jBpkCl/vuuT9cWeo47
PNod5X2oJxg/8V3Paynz8iDNOxueEwqoHkotnjpvUbIAcH++b+rpCflPWyCrjCFvGovtsS2xZYnW
dWu0hQpFqJikYM82azYDgcdR00EeoE0RmlgNYOwN0ALiVkpT/QFKjQdgoC8+vHIRZue2XIKWRzLL
kDLSRHNQZlEpPLWgl9yRqhZ8qoFbAK0FO5NWe4r9Tn/+5NSB7goYNwFDVQkWDStBShZi2T2E0hXV
QRIjR5ISzTi8vJqY+DwoBkdKgmfFqceE77FO6HlNZ4eiWpVmOTqkZstmAbV69gE/lj5Saslqwg33
CWLJzNx43TrSezyH2gxMzkmWLSi6SgCRpLPr4sB2YJeVS693ZAr8Maf5aBlAjjIzEQs5ziwi0AAV
Tdsz8GIzv2O6PWN+Ulj7yPmgvP25KjtPoVzqOJG0I4BmUL3R93qLEOJcMOVph741I/AIoyBDJgqT
7wssCQmPG4m0uZXbrf1Wy/xPIFRkjgItepi1oH7ZK5Yd6/NZfN7p/tzXfBflA5qjMkSegakwy0SD
4F/hoCItBaUaMhN+Y0oZZ+ugrr/9vPxGdkCB2xwYg++X5svfgocuosTjzXF6ADJDmKTU+FsgrUSG
JzKGYF0QO0A/tPcNPU8pDDLeArf6TpxL5GSQBy5nmYT0KZsrNbbfJzYLLwbiEB/oTC9WHiqFi151
620Hs0kH20IYxjMlaq8+MzLW8FlFfckYVH3chXjRyeACGlF21F5hVBLRp7pKwLSMIBm2uXwub/lq
aDGsiNDdisemsfCYKWnJ9cbJ223q8lyACZfI1TBzRX26Eo9rZKxqBcgSeSn4pz/2KmmHuofhKWUL
pVae4g5aKb4AJgOVFCCe0DEj0zhE983wGQvJQpp7az2dYrfmb8cotK3k9PkZ940Lv8eCshmEQaJD
VRSoN49Utt1LzVfXgmtTnjqa0yqAfboQjBU7j3VIBN/Prumr5DYIeAHjQYL9AqmHx0EAqrkOPbaj
bJrX00jL2xPFfmdnOtSb9uTjZHnf3FPicmwP+XSsm1tuZZqTLmpOLLOQomzw6ULK7AIEv3slb5aD
p1atSW8GzmRQX+TokqOW2Sk444oo8yHczm0mBmJ2xXNKl/gyjDDJRnFDJS5+OE6NrLRbD2Ui97GW
zSm7xhP94V4IDT98RaFwGSX2qB97HCToEQomywcW+w5gXePNUUEeJ5vZs5/CRhgbWMqNKRFEjvEp
6MdmijLwqUEUBjsrgb3qP4IKyHEjZznjowPXiaTAvU3mJgDKuJ56JzLMGAzHuxRVeFPfPZdxKrwW
CsIOOz/2jHpIa3JRRyQWQJAwOYjzotMFqgRiIruNypjLjgl5S/dlVLmnQc/z1IKF8yqOsoJb06CY
gVYLzMwxF2gpN0i6KNgl7opxK4MQS0afHbghYFkIAM+oKBsFS9N1yYr+4xFZky6HyutQ1+ECqbUq
QTB0DVRWx7YjkGGmREAACcsBr4/S8gfeB1IZJVjrlqhYSc+qigpWjMdmgzqAq919Qdsgmk4M7aGS
EiTd48yQqqVXiVB3NCIPWlfEeQEL1FvKHaFWBNjUZ512lcCaETfXzq0lsy5qVG4VeUlSqsSG3q+Y
5ySnBkRZ5XJR1BWKuHM2zyHkGeAs47rgrSguQDhg1otDE0Op7aFUmQdOsVRGHM2p9mDksyRiQI7U
QuLdRo7bvKM1AYJsQu2KqsgAsvTghQXyWHoGhQ3qeoi/A6SjQAuEMslH3ktmBqru4QtW1MTarYMe
dT0VN0BMgyBL8921hWR3IKLt2zZz9oPElZmWBE33p3GhEgYUFYW7QAUMAw7PtGLO9SBEp6F205PL
8R7E+p3UQI7UuAi3pE4I4gEDGV2tAguU/8V/g/EMHzRMV0NBHVicADbyjYwiQeTU6tKXqhNFxL0v
uzHnLRPBA7cgExtXghyf580ulYDtc5GnwjfNIjRHCaz/iw3Zqc3OpUOQtZ3AGQAGisOr6DQYASDO
ko1Q5g0kpQ1RnrIMfM1VA19ZpI5Cf6wNg0H9n5IMgNQmcjIjgTmhgMeuuJjCf5L5tKuwKfDCctMO
xWngxQygC4cY89U1B/kR/LelTBHyIPvkXB6o4CoPy20CGCWMwHg+juTWKaiTwPhpr2ZF1H238NyI
wGhNw0HxSBQZV1lQXcUa+RWWhyxOq7NAyMzYGz9SEHXAO1QodJORQe+hhaYqKERcMj3AHbEqFoRT
DLUMPC8AOhUd4QEDiAVX7gpuyAHY60Y8LeE6JKd1g1c3K2wL7S4KBC6xKpCGQQ4gGWDKWLbHR4iE
IBO0ocYNSM2qHqoioW55CG2cmLnwVJUi48nUaSNTRUYkSoo8yLpNvAHhEHwA0NX9UtzjC5a/Ptmz
x6hp6gGoD7e2Et4Lzh4YjoQh1En8AV40UViNyLQN8LIsfgybgs4Uczmce/ARiVAveqePwS8XADMF
yw/PGJKDaQZRxnQNE8igXXa1C9tWWnKIVmZ6L1mjZiPlDRBeqyNItrhEZyRTgvUXFDy9aiXa/UFt
U4pYHe5HBoozXAS4e7+/IMYHt1CGGqofMC+lCpJsCWiddGiPvghsNhabkx3qWqhAfuydalc3zmGo
ojCQmQyGy4qUsUysVkJMNobYAPuLKgrQJJGJ7+rY6tNCRP1cD4EhKGxZYhB+hIkfuHlqFyHJkCbF
w+jaKLne2XZUyGLRpzxn4zpLW34osj/gEOfhFve6plJAM2aYIwlGdSezjJNn667MxHXGZ8B4Fjlw
UiqIWfQnYuzRCli8qlbplnP7JfAInqd6kFSBidIzSaIlbiVRCsDhVQTQIoDUCmxcgVFJgyByoF5w
BBtxiZaSI+wewzL28r6T657oUaU+jBhdugKokaJb1lWwhNLPMqzJYwrI/idw922gUBXF+ChogjHs
qmydvDZhcN7tw6b2Az33SV/EEsUuIHdDT2gkWVdIFI4tqoUn0hVuMaAd0S7sJBSGDkgJbnDMQMii
SzdIwkBL3sgiUQ1fLhBWnexg6AUZmTP2m2kywMESBKTWXpPFtA76P4QD4FC02NFjvCWrLOQg8e5y
sPPJsu7dY5a5UqjGdem1wAWgHFMWEFOPFm4fusK+8RGDkbOYFFBZmpENtiLoB0S1A5/ZUQpSwI3T
5dwYFe/9tXRI+gvAPTJTwrIjYM0RuYCcQGHOJhqf0LHC5yW177gQ6PAwEj57NhIs5ByETG4ZoQ3V
qCUQhqhSsNW0DuuSWXJxgZ/to84tV4IR7U/dKP99ywCYUNzo/1AUeD7AmTAFECoECBScABWQNjff
AInMAbwmsGl9+zdngbII4DJQdzkwksVoPsA5MeiU4c2TILz5E4ijVUHcjK4FDc2HrUHe3AwEEHTg
f4KHJJikcOYW5MElsNyi0QjBHS0RpM6HO0LUjk4JDO3BNQHw+MqsYa+XmcTNVyEFnIE1pILNNxVW
gmQAhZnupNGOQah8nCDdzaXBw1aK1M7NvQErSCRk9ubqkN4cHgBtqZHlDSp/MKrRBMLBTkHDkDGg
RBUIvwiepqNlRO66qYXiJ+8z6jpYFmOP479bwcWrs0BQyoSjhNSAHDu6UJQdx6zaqIoZBXiWAggv
yoNnRVXjwM9gBw41YilI2NhGg4vQcepAZXhCWjYNNzhWVqEBhb4BtxALlXbeDcOVjUQuEUXXV/GG
6eoGujn2N3hXkHT+d35DelU95jvgwKPb9Q361RRV2CtQ6VRgwI5csK4OuT8D1wIW5pIjOKweGWLO
DSfGxy7/nYMR3u5yUQyACSwzkD6jEUNGu06C0qQ8rkF5IBIoh1lX8lg16rPoT3xjmbng+Rr5jXDG
j7Az8cY9c2Fr46J6v/IJtZLE7OzdKGm8G1WMhdQpmMaDmAIJT92oanHYdwsIW8BaK6qUYZagv7U/
3AhjE29cNu/GaCOovLVF0sdNgqAaAHm8sPMCw28KpMqYXhDUoeBExMBH/JvQ+6AT4egVzy0bkZ8p
qKB/OqlNQ8CqohAMysjNLH7opERF/QQrqVSFlz/q6EbwnB87sTpEA8CmZUl3Z2S2mwycurzhqQTc
OoLxXPCdN1GSxbhDxDRTDnCC4KuPuqORRBRgUwKEKM0ANB+RNSylSCB4AcfDMgXqF2g9g2E6Zw3s
NtvLIvikosISYgL430COp1ksxVaT5E0IwIkoLAC3x34kdTx/TvqS+wVAlV/QYkVGSgHdPbC7DYPT
oS+kOsHrHFJsPWFbbh9JDC4Pfpv9DAPPrROyCGM5LGoRDHAipU2RSbt9A3ePVQU42YXv+uwAv5Ds
s0r74i8gmYmOMc2AgK4D/hBUeOKhfrUKeFMU/Qp6tYjDvt5QQI7LLTg2Ox8X3wxGUQHI8wBJwZys
r1H2LocSjj+Zcat0JOQP0CU6Dd/t6WHI/wBeBSIvmw5podFO7lDjCCWpSnmZf8lExoEkaIyDgntB
4kbjDKwcO4KQj+inHI/qpAn3hMOVgH16lPsVpWkL9piAsn6/8LpTmmTOZwo5TKXQ2K7PUo11BXJ6
OeCTSUO5DsH8jhXEnodLi3UEYHXXsXBVEfIctY2teGVhZWAViTTES1iqEpFaNQh1a8D20TuqrJlv
suCJFYlo/CnPROc3ScrQDmuH+gvAdl3As0uKF4AjN2cmQKW3woByvy+YEVzfRyF5bolUulA4igMQ
q2syVBI/j/eAn4h4aPIEceEQmrArkYNQHKjb/k/ghQK+s1tSmxynOYo8qgFsJVfkhYvnc8RHjusq
1ItExZByhGgPI3dRWZoOP6CSt3NKctOygOyD3uWDVVD6qS/j1G1+YJzbsRCoOy0KjoF+AvGVa+EZ
i3kkyWBWujbLktk2jEtM2IwQO2gl8O0DRYjpllRzWPI4cuWDXU+ETFBrDko3UKLKDdxXOKTRtvSA
LlGoUKjNWmjKVoavR4SSaMqpY2Xki3sgdDfEiXIr8TuIhozejcR/ZiVyffrNsUReAEjvxF9O4kUX
ZFHcv4k4cAKQ2V1uAUuKmvcqpMqPMeCQy/DgTnZ1PRShUoO0ZAJp7pc69jMGF1HKKzrVScl43yPc
lwFrLJLLoU9xl8lG9oUSuDG5Zcm+OgGF5HynGQCuqpi4JaKQdFHLKF9k1wSei+gGSfaNxrH56KZT
JcSqhJ0AsEUSamJA+S3qnRS2WarB7qrY9UlM7l0m9yLYhQwlCuMCKTJDkYxLhYC0ctFij/71aqmv
9A5MfFbuWkc0mrAE5MkBX4nWWirDA0zAFU2HyQfczEWvxd4d9JJ/YFwKADsupIrvArC7UslZPERx
5e0BLINvdibAhwj+JrAqAbourQbuJFQO78s4LhtfqStkHkCUBh1VhmtIGC2c0sewI7nunfkS7hla
A6x6oQliB9ERSdfUsg/bcDQAz3zgvENQiLSiaigrzEguU0C/zHkzimGTIjNdThdK2o2mKJD/CTmo
4TVolV4BL4lVLLYioUM4738GKe4PsD5IO7ghSTlIcLmTBTiDEUcYZNFJaTgacE1CQ+KPuwMMYzMG
eaE8a2GJ6/QS6geQZwPoHv43qEpnU16Cg1PjBnrK42EtC0zP4W3l0PS5GTowhAKHlJASZro2NDF+
cLNIyNTrZDcs+AaK0qABrpnu2EqNQFS9AtDe8Cu3ZCHpKn3S9aF7CCTgSHg+EMnhJxCFmKE3eSF6
iG7917/wRHgM+aVBEyHIUOARoVaKA3osAnG5wKrxxxLvBY1d9Boj+4C+J210ATVc+Ov7LHuJmzSr
LCaLgsgMsh7UFQbOnnAIYIQRguw6QtHBVqYZAjPGC+6Hixkg2iR4a2xw0eG9j0QInF/YQCd2GXA9
6iMHYIwtvsWrX2lpKgg2YlyIrepTXlKoXIY7Ld5NlEQoHd300iosMr7XXNDPQSrPnS6diVc+BwqR
ghoJVpDNAR47rdj18ICkCLrk7YFC6XG6lo5FY+QoR4GJKHN5HyV8qsGWxnzXKJWCGSrQmlPpdSfV
4LmTFW+nMAlYNdIJoGyH33Xu2vkAiT04eMuwP880+iIOhhgo1N7ImYKgNdWWuBXjpYMbSDaoxa0C
+0elxm4Bh5ojj2WtzHE3pp1EiA9oCoznGPIjoS6ahPuAQYRvCteSp8QCLgy7H2kCfdZxGtyswJxP
TLzyYRbwvpeT2PpTo5NQJjEAyM6AynsCvRiCmBaglQ04Vc5cymC2d5MsKUP3WRMSaAisvcGn/kAz
I+YAiHK0xhWcXsVKvGTqSo+qr75O9Pe9nCQsnno5SZtSJFzAib4nTyFfq7ztt5DoHGs1LrawMJsZ
0cnCeGprUuni+kPDpiVJnipIY7+dGNTQhQ+oHIV7q84TM7SWaZD41hyENAJAHDzyz7fy3rvsM+UX
vQD2KXlyEcUSDd6Q9AC3EWnv9bJP/cyVrr78jiNSCaGBMUY8zfPXOEc6ILrJU8BqHAoIKzOwJMbM
+x2Exl50LSWjiADic37ff8Jp+cw/HYUpJmql0EvUTT1Gw4cQL1kHVVMnpvacM1/3rdHRQKPDkQyh
z9jrv3rkJ86EyAQW0qs99tW+VZwo/YyH4hpScOgrBTbdwxg32A4pnWpYjt8ZFMzm+1/6akkBVgJd
2k1YOS0e62LSSyMHPxQ3mBpyL1CkUpUR58osp8n024CgOk7A+5BHTHtKGECoi3YYhPdOAv0XoUiz
0avS1zopgHz5S2jlCnhTZbZoajK9EX5/FJZPEkRJ7cDNJIawPFm1V+IXBT/n/Ex/xwvvCPy5CksB
Rx6ukMjsWpucGdnp5Pt/jf+rOZ/sVk3RFqk4as4Tm1lmH57iHflVpBE7CPg9ebZIbnoCjH29V59P
lnLeVvD5AfXcZmSnV9xleoqW1CLbiOZccdhkg7p17L6l8d/freIAQcW8ZqFzx72V1/NTGCsdbtvL
9j/cLqYNTcXuPMyKINVCQ8TSWWdWtHUNd+UdgPScyRG//FbQvkFeDPkbdqfJRKF4Am4jFJXa7YLV
wAZofrIP6RSY0UnYIT8fz/Vs/Hv3STl8LOCVGKwHhgGZiB0n7t0QFqIAPgsK+mxmi+KX9lDuxS3o
G0vm6m//03K6SVtTcorHix3qH6Lc9qxox5jkll79L2bEfXemZSvVQNSuR6CJcOkv8Jowcx1elTML
6sW0oyUBJXsIeaMCjZ2ci77ThHSY5bk9/LbfzMb7QZUQ/eF8v98QX2iv4DGANsA/wHMMdWKPn4aG
hQXQDmluRxdP6ZYHQ9e7pYw6y40jfyh7E7TkmY5Na7LwgdAi7qYAU4xEvcltI5basEYELbdjIJBl
elsZmHYz1UxPyhlIyh7E7ZMZTnAUDCVSvrQRS5Z/9HLd/eCVi8eQlZiAK0Ke4quZYWIr7vRC3dPy
wpNhNaCOMgQXioMj5Hszlw96PAUfVwF+051AfXJKCgNc2EREzaF3EBfUMj6oOqkkOrUUUCgOs+7I
5JdQ7NCqIlkzK/BJa3Ebj7u2J7tz1CC4X6M6zUZEXBeNbAsfOJk0MsuJZFT966CFm4LS6lAgHOhV
twEDekY0RE8z89OfMPnuMEogYZ2O7qcy8bGGmknJ1MLiF8221FGlr6fWd6rH6plURT3Sjn/eT/Tp
ZQy7KyqKRXpkfABBipYeJzqHGIDn14DaIXHiZ6vS1XDhI8zyAwZUq7k5Pr0A3Fq7F79PvnXZh0JE
RNCIZphS6+DIrc0j1HrX9516kpWMnbpvZjKmBfwnYUQAfSIdLstmDRdXs4csUE8USVVauV3i/+tl
HL9aoBWGQh/UfUTNXOBvl5npvL7/EZOdCqloISEC9LU3ghW94I7cL7XU9TWl8rvCdFYG9yUbsnxo
5IMlacG3Rlj7PYKQX/saErVjpuBHqu8H5kYhmvwmgQbND3c90MCeHmylVDbewNelffna/kCvRciV
BWukHSH/+HIJzc2ou4FigdAQndACdfwnVfB/4z8kIC3bbBbagpQX35F5YjRShuuCfPQ0D3q/HiXo
//zTmomCvrz/6a/WyYM+fXLfyJmcLOhR+iltz5Kc7eBWEB3DhXvi1RayPkbD+1YmLFKlcKcjrHKZ
GLnpzVwRnmRwmFkAZP2r3p5soK0ANL9IQDZeaogWqjClUuCeaIYrDkJUVPcgciqnerIPVQnkOnpG
3fykbpk2P9mvaDhQDyi9gPB2zS6aY4YUn+YuPHwlaFDpC3LunZHryH+9H/xX2JeHbk8WlBQ7bpOi
ygZ3sGxFbISNdOg+hI2w7oz6Byml9dzd6MUB/DjQ45Pl7m6E5DEtxR52ZnBk9ALhhRJT8G8j//5C
ZoVvTCmoDsaZJOGfOUzf/9D4vwL6ydKFRWLDu11Q204nx+fwkB09fTAlJf318MXhauTLxCdjH0sN
3lex6mxEbWbAn+/x6P6dunz893fdB08+EZiWquzwyvwSl/CvdBJX7DHfwrH2fVPPF6rHliYzWmJg
6RcIZGV3KyQDTJTq8cvhxM/N3Ben/EOHJjN36JNs8Bl0CNUh9NeAMVwjtphDMrokV90axvTV5/uO
PVVHjouFG+9TKLKHQG6q42RLkoAaTAItFwd6sUKc4SIt8zUFvsg11v1dOLO7Us9XuMcGJ6sEVdPw
Y4yxSjI4iXyCgfgZLzhu0ardGZUZ5VKw4w8XBjHl3PKczpaxBBPINJTtoY5ZBAz0cbYMXcoOWZQ3
dhpYF4gAterH2cLnrF2lx/eD+nS0jk3xKH7EwKJqGKWQj03VfE01w6jNKFTeKFaiIS7ERXsWF65J
qYkKRLXmWzn+oRTJSK1sU1vwssWRO1e9/LRIUWuIAnFA/Me8vsTcoi93SwSV+U7o41/b3VY6poVc
LjoLCQmFtZ0VsvIFcoeLeLX6bK1+6S38OXLJk+ZvbP++xnfy1K7TPglRkULi3iqBTXNeXlL5a7u1
bKuR5d/VR60OSobTUW5lc39+/xluj977g/zWON6qDIhfiC7T08aD2G8rIaHsNVq9xDJrXGgDnh6y
niqGUckGZMoHy7IpOdQG2Vh94rjG/3zjfoFt82rObZlParl/fhDmBuqAUWctTW52DUrdopx3SFtt
rFxJFftr/XW5rENlUCA7NXI12hTG0jweN5v93gw/3o/H0wE1Ng8hC2YnarwBcppsL7C2SAWxwHhA
l+BdhqVvdBvWpLRBOV73+5mFPl3naEwQuFsqAZB9/rYP3M08qQb3u+lL1v6CUEjt1TlZ9Hi8TD7u
w9+fXHViAUZQOYG/T6mOKq2pmY1xuuNPf/7kyh8MAgOgUcVi4i5hF/Ntioc/7z/HeDi/6cDtFnU/
QAzMVTLY+tnOGnQKbh3s3//9mQG6bQ13fz/zHY7px79PXz1wnGfvWeMIvPv9k8k88G6eMD5GyPsj
BjJntGurWYqcYb7vxtNzaPIl6MmsrUBOI/kG/YixgSDRLLcbXOssGUVT6cxHf0KnTNuaHE6D4yUt
KaAtVDVotQaoEoXbPg4L+TeSP7Re7zbmdW5bmPtQ47+/+1DAxYcRwaFR5gJagyMnf2dGcK6ByTXR
70OUvY5fKkSEAmVfsFSSofhe4ZGCFx6eevLMzvti7WOLGVWdkELzLDldPL7fCWzSs3byGSJCwfoy
vRTnLkvjd5/Mv/tGbo/2u2ELCb4MO65j7TW5To6Uki7AH9gFi0SZDa/O9Oc2Re+akmBGKXkM+kPC
fFwZ0RIze8GrSS4iS4hbGAf7BPIWg7lrgU3h+FiGFGvbcace5FBhdUZDScRhbrLNtjSZDCHUZCwB
nYjtbsCe+rZcizHCHdArG157P+/GxfL0ge76NI7qXZ+QYXeKxEef1jCDm7nNvfwid397svtDdMal
YYC/HZeyQartak59+mJ3fvgg0ylc0ykfOBgm/1Ab0RnkvLl97ek+CrXJ3Se/XRbuhseL8J4gAPfA
qoQVouKCmpLJi16emVovtumHZiZ3UT5JqGLw0MzSPeg/ocIABqC8/9AvzsqHJiYngcv5XR4QJGvz
i7W7dNRGa625HNHL74F7E9g6uDjhVv04mYQ+TZoOSmFb5aBxrJXUft+Hub8/OWWGKs5SNsbfL6/B
LjVg6d0Y/7cWxuVy970FmJDAnAwtMDKlukYx8+df3e5GTt//H6HJMSI6FF3BKRcjNB6S2EUOiAUs
JONoRjPfe5qzHWXRo/JcYiHSJJGTmTy8Jd6vHNQuY3GY1lo4KKdjKy+Xl426Ol3fD9rr7equqcn0
JYUcNqU1mkrxgKAVXY/X3ELx5m6rT2mtaZcm88sNfJR3JQ5GL5bP+3NicTplUgiS6e879HKt3PVn
Ms/SIStaP5RwK9tHOmut4G4qz2HdX5z3D59nMtOqpM+bqMWYeWqmSTPpkZf7yV0HJtOsHZgWpxX+
+HiZiOUtb2eG+n6MnmIE048xLta7pYKfT6Z+gI9xPqOmTB4pYVs9VipXplf7/X5uvF4eJnddGv/9
XXOsF6I4uUKXAgvh3dXiOnMTn53Ek9MqCmOvqSk0sLysoSKT/5YqLc9O4XEpPJ23d92YHFk9NEVE
lWPU1kt3k1i2fahQ1CvPdOb195cY3L0ABEVa5HGwBtTEFhXHsXZzSRDG/Qvzy1N6NGdmwKu+ACsG
tgUg2vAsmrTipC0K0UgCNy4Y6uxKmdmnFr+lFq5amnPZ0lc9um9rMm5NitiemHqc3Sui0WtQ/61d
hMmLmSvLqxPmrpnpey9ALTl8zNEl2qBWjgllw0yibhyT6fe/b2Ac07tp7JSuAFkNGmgX/TU/0Zff
YNHPLM25Tky2yTare2zHaEM0fBPiXcP9D4Ez49KHKwALmjXyyrCBeewEYOrwme98zh5AFwPezAoG
XFlmZterL45kHoewEATKoLE+NlLxDaysUWSDJ+UF0syPZAmxsYIE2P6MzWW5rOceRE851LFbKABE
wSECUai0mcznPoXIEQIExj5fVA4poWNSyajqJ9Xr3tev1yvA1finNEXtlkmejda/etk+/IDJJB9I
t69SFHTYQGmvZXeRdka3aDaKScbynlP/EDpqErdzS+s5EvrYb3FyUyDpymuEFP3GSA86jtbzuVIB
5dbk3e5woDbH65gYu5p/Zr7wOA+na4FGiAvOkPBkxJPq8Qs3tUdVfBkguLJvTPFPsjD3ewBBZpb0
y3l018pkxXXAMpNugVZIXt3iAo/sC95T1JwlB/vqgLrvzWTVhVVYEVyEdtj1GASB3osxnZ10+NG/
vr5aDT53Ki57+Mccs5ColuZ30LAgnTumq9UrTPBQSvWXUAF9PV4Xp+8Topszx8JThcJtht+NxWTh
Jo3TxmSG3wj6unwJUPd54gPZzIxeXmwUJB47xbED0FhQrC/PvWpvm+e77z258nAN7QcVjdbPZ7S+
1OHjh9SC5Rqfi5Mnj5xsX02Mue//lD2ZdnqykQhlVRNRg2bLhQqeqbxuD/Wai9Ssk/d/ZrZebhzB
pz7C9BfSfTAzuKl7TgVNCBeK7T83r8slsgQEcwRZNEhFwKcf559tWeyup2TpRMJPWUMiMFR4VYbw
ycyAv4VDsRpoMC9WFuaf6xj4GdP918y4Xv/M7nmvgCbgKIBPBQgv6FHiZEYEXQy1dIQADbONVsxv
uomO8To8SetcpTRX95b5jrDer/vX++xdm5N5wNBulPYx2iw1ep+tuoug2ykQeN5HYemlAf2n5fwm
BqMs/C0cxVWInDRu5ke8OodRRTvWjKAsCjelyd4DEHbJDBlrFyvUbcqdwsvBYnbqvboh3bcy2dCz
Vkxh1Z2ztnQplcQarJaF/Axo2VabWdovn3t3TU2fezTkYXwspKx96bXB4j4SC9bruSF9XUeIH65K
KF+/irqrziVEmecpj2Jb5CpwJyBZBkVfj0NZ9GEUhwLL2UukjQiUHW155efnh1V+dquPj4/Pz8/N
5ntxIsd0DWq/lZlj5MXxhfY5ZC9QicshdTKZTpnH861EDZztrcDRlXmj0zm9VOK1a/hGtWQMR2cO
sTGYvEVp6ZbXSANDEi2CU22+n9lPNUijVmI0EAWECGXYADE9DoUvQVwWSRGPqrQslfUq1xwgGTTi
szTnAncv2wIhEyhjmEEK7BR6RHmQpYGGwdvkwvuUkNXHZWUDDbRZKDO9Gn/1454GBQiU+igkBXUF
w/zYq55kAqavJShA5G2P87lVLjhI/7Jyru5Wnyism41NvzhMR4ULgqzQnIAKQU++qVCDcZQhumer
y3Wxs7f6l74GJRiCXR/VftYWkjvZ1uXk2zuUO9M0FXOhaQY4tYWi7pczd/YXm+Tjr5mcIJhclNRB
sW7XinhWvvqfPNKYD2Y1bAAtac4VgoNH9zgz6uMffRr1uyGYvK+9oU0IMs14VN/4Wtqo5QnGkb4d
mIqSr7pFtHazRTATn7rRc941Onllk5B4576XY9zVtfq13urbbaLqWwh05a98LK2yEdxRRMidrGKj
YtyPgax80/BWN/fcrpbN8/tReHFnGIf+X6nT5PZWJBH86DpInZx1fVj/N2dnuhy3dmzpVzlx/sMX
89Bx7YgGamCRKM6SjvQHQUkU5nnG0/cH2m6zUNVE60YoHJZpMbGn3LkzV64Fx1YS7twvdPlu9xM5
UumViDH+NV4bqwxAF+YfajMZHSqUqHjkLm7GSYxbJfEF43nYdMQNsDpDmBp/kh5nllbGepUdvZWT
dh5CzjyO/zG53PVDJPTh4JvPBZOsbT8V+7VY/9JWPjGx2MpZaA1Z70E/Ie7Va+uN2TfcCk5nf/kC
H8uVerWGbrg4JgILKtpoGkOCeeo89LRKQ8GojOdNAXPzp/xuLdH5Jmy02LOq9c7CYtZ0qRyJKGqG
RAqquwkca1s63+Hj2CDqCod8ugPHZj+W+/K63NfH/ljs5gGne98Wd4/JJryKUAO41/aQIWyjB8CU
hL7zkrf8t2IPOznCDF+gdXP6G+2QHIVD4/g7zwkO5ba3n4TdKhv2ha2HkBMNx6Y87/23LPK7JIEh
ZVKTdobx3GxUR7nx7oXHYhftGBBCDfG3YDNd+df1XvpS7yrbvMkJ0wIb+XDEALR77xEqyYO4b6+8
23792plnczHbb+lkOlmRtkQw+3Q9fa8O1EoJzWcdwExzyG9nmGWHPMGX8tDtu1tv+7EHuBC+gw4h
f/1vgwsPEJldmJnQpJCSh8R++606GLvJlbe2/wwRl/flY3MXwDin5hbPOMylyZRF5nO77dx6Hzg7
Y1vcTLa1fck34S6CKH9kX6z1dl24Y+cYnIYiA5UUiien0zpVoYls12A+e3tIL66aGxZ2J16VKxHK
mplF2KuYpVRkPmaIkq6Gg/9g7aMrWJa+fjyLF5LDvH7eDWf+jnc7ODHBmpR9bz7/lQEiCnbxg3ew
Hv2j7k77dpPRWWzn9FV+XUOEXCgRYBgVOkra5BVgaDw1rBtlmEO3YMKaXl7rL/p1sqm2aD/tx6f4
h3b/8TDn2VqehfddqgvPI0ZeKfVdYD0rJVRlNg4EEmFwcVO/ksO4bAj9OCZ1bsVdnAF4JqTRSzPr
WT8KV9JOePRdcaeu7I3ztCFPQMSB/21ksfNrug6baTaSudGT/iRvppXpuhSyalAfAPUC7caRXgxD
933L6PTSIkUivpTX8s/qV/SYbeXHNXjxhUtnvrMtJMdMniRLLbyoFUxPllrah++au+hJ/Sm9tmvd
uxdqeTN48D9GFgFaE+tdqHkYaQJbEm25tPMH/0E6VjfGLfQU1TcFYjeoI18/3nSXjvB7swtPYeWF
IYVxB0U7BEx2/4K+7F31K981Kwjxi6v13tDCV7Spp8LL1VvPFeoGj9EPg06onUZ7V2BPL8ba3ri0
++jAfkspzyrVi8BECj0ShGnmPW+giknu+08H+X7cOJpTu9KWREDy6eNpvJBsZfng/YZIlRZeyhen
niJrGh8iFwxWm9z2H2xjG+yU7/VeP3y5lRGCsaC9h/Fx5S1xIQV3anZxyhKxy2iIxqx4jboCWY/p
SrtpudWCnX8gz2qjengYd4qT3hVOe9N/XytuviEq33mtt97V973ui30bC55Ray0N2X+BtdQg3Sc/
8BXuzn2+T/dh63xKtuNVvIOE7Og9wte80Y/ZmzIL3VObjxdh2cZ11ke7iA67zqt7K6GPFhmY+Ar6
rftuk9ynD/o2+tnvCS8cYattXWMXHgCvbVIUP8pDcNM4xdyYcJghoACgd8I/v+u/fgz/y3/N7/85
G/U//pu//8iRPw39oFn89R//u62b6iUJX7I/7LZ6fWn/yH/98dS8NGHdhD/q/55/2f/9x/84/Su/
61+2Ni/Ny8lftlkTNuND+1qNj691mzRvX8FXzf/P/98f/vH69luex+L173++/EzDbMNXVeGP5s9/
/ejw8+9/0v05dxX+13sL//rx7UvKv7yFKyt4rbI/nl+rKmzyarzwz19f6ubvf/L4/xsXKnoZhNoc
0vni7V/ffiJbf4NbW6Noohlc6/NBy+Zf/Pc/BUn8GxzJoFkh4TbQ9NW5IeGlfPuZrPELTTYi1R1Y
/ud/9+8PPVmg/yzYH1mb3uchDU9//3PhFQ0REDfvCwC7tAPNlBGnp3nyPTU2yDC7EJ3YIRwO4TXs
KRMENrdVeSOo2sqNvHBXb/a4Lcl2WXRxEquf2itUNdKEcpRcoN2bKPkmpz8qieAwX6t7z37v3Wn9
pyGLtBZ3jYRy52JgqVGFA/TEspvV5qGESNA0Aydek4q6YAVRdqQrDSi04b9Y+ISko6UzT3MV0p6u
f25Gb2Z3DY1NnNTKSpjBki8HhCkCXXjZ50fOwpQxVFHmJ5Xqlr1sOnTyTptBDbyV2+vC+hjqrPgm
KWQlkVs5XZ8ulwte9orqZn0ZbpROe26h8NtOhVkcR4CqK9thmdOelwmmeYsH0YzNY6sv7Jm+gA6n
qboAcVrZQXs5/ZT3uQTZHi/6kNlUoBcKtaqDPbbvxOs49quXtkqhk0Ztrabrqteg/hPUqUK2ySiM
lzbqC38naY3AhYtC0nM+NBPkN2L0KygBqGzCTO6++qEht/fd2Ftw3cSxto0HfrgyvCU44m14OtTn
hG0GNG9vaYV38Xxb96LqQ+3nKqEYbBupvFXj0N8EgqleiZPhDJ5wl6rtt8JrUEushdqG1EdZQbUs
I5L5K9AzUwwdbgB97vE8nWS98Eq96ZhkWRFgvkE/TbWaY2TCbFuP0U5ADVQr4Du2xENQQYD3zjf+
y+W8dzGXJoHHOEeExC6U2UuWcDU3RK9RJs1VY2itFR9yokx6rNH/3apNk7gh5MVgskq0jKNDLFTK
nWYM+kqb7YWvoMEakY+5NYG28eVOa0w5Spuw1VxZisu/9DbzrvDXXzvK5VehLPfbMRHjYztO7V4o
G6S+vFC6qodkrYyzPMco583ZWY4wbh8Li3MsqkmojVqou4WhxjurGL9G+hDvPp7zi0ZkGQIinsTA
TBZuNg+rFLI1HyNq3UKdVuYp6Wb4CsP/iSGiT5hFNRlww+L8QiNX5JlW6q6lQPgkZxBD2f6UNT8/
Hs/SzzJps6CsNathUHxalrzFqVKjMBl116zrlFZA3kPlVTdGSW63WSlFj79vjocwl6IIPQNlidMD
0zZeVedBYLiJUbU2EhFPamBe6dqKzseFVaJxCeZ+jUI+laD55++8w9SWfeM1oeEGQunOVpS6WkGS
X5g4FKTnlALoS9lcHn0rSfU8EXzD7ZrwExEFrJWT8bNMzG7llC8vDlYIQ8gpKXhkrojFq0eNjGT0
zNhwQ/FbHQvPefatTtVdKFm/l+yFlMOiVoWOg47CEdlR+XTSgqa0oHZm0hTvKOXVbZldF0J9K8GZ
IEQrr45Lg3pva7EPegPagpb73O1gxZWbb4pZbPpWszNzXBnVmqXFVqj6VvQKSlOunluOT7mz8iu7
FEt7ddNdtoRTQDRiLj/OP3+36XpkY6WpxJIcof0DEVGwq4rwnigmu8nMeuXgLjIK3Osyqhuop9Ok
NzfqLWYQYl0v8mMPLb7UR/xHfaxjfQN/oUMM/qTk9fbjg3s2OMzRCUhbHI7egJ34dHBajmwNdNit
G4uCnbD3rMxy0p3qr63X2dFFe5hrVSRCV3nsL4+uN9SyHkly6zZt99k3x3RnWTD1fjwatBP43vdR
LNMHURZXNi26CnHZYjwtDGS539aTK9F1HjlqO3qVk2Sd+j3xkoL2cx3i9yMk8k3nRlHUPlpKYFr7
uNMT4wiXpYbiEmhTjQtfC9pNrQ76T6UptALyTCP8ZmqR9Jx7ooSK9GBBuTrUrXqr9DCRbEoYcR/T
KoNsrCly63M+BMqvfMzLH1oDrTH6VfEzSFZjZ1TyuPNCufwSF5+gdZcDpR1t1VCKJwgPtVt1bL3b
VsmTfFNMbf8YjW1616cRfJNy25nHRoKcyemUvvwhZ3n8PYWE+DnyAhhEtazIH+QEZhRn0nvxVleh
9952WeL1TlmFwV9BLHNGvI7GJltpK+Vqqpp02ENKmmg7pYGD3sGhRO1BzbMgt5XEGo+VWgnqLghl
4Xpg837XvUhsEM2GzvQolWHyoPhdh9YChXtzk4WClDqTOPrNFnZYFcbTtBeefWjy/5qMLv/WG7UB
UWU5/sUxiJG0jFo6tBNJhIt2mhIp2NZp3kkbAR24cJt0bfuUyeOobD3PKq8HmL8kSOaRfHWaJoMp
NeHFndplK+uf6kkZWhhooxxlAcmyXuKxUW5N2atv+lKCzbodRqTkvHYSHjoxKlO7Dcsm31g1ADEo
5SMLWqtO67+GmZ9PB/ZOCHVn1yvNYRz8dK0f9o3NbLFZeQSJtFrDJ4Ik+iIWCOUoqOV+6F3E4TM0
oMcurwHp6n2wEyerTzYebeaPbZVHNH8nVvjU5I0RMj9KBumuFre5LQ7TIDrKKKUvXpEMlm3EkezK
ZcQiaFJWoRM0BSTBy7L1b+VCN7utFwjaodPE6keBlAYdsLEBwX5sgP0LR9JXjqcQLDjADsQjdaN0
WxVT+aP1poqAE4L9V6HwkS3POjP0eWJA1TQriQU3fWF5T0GfTP22DLPpXmqhLdkRSJmHZhSae9qk
Y81urKodN0qSDCTnddl4HAj5xY0wan6yhZN8VH950djBmlMqsD5mVWWOK1f8BZ9HFAleeS75E68s
nmz89iLI9LF3ex0+1H6vK8GuK1+FJNusuKPZWS8WmJZ6IJ4SzxkIJheWTIE2lVb0Bxcqb+lxEvTB
tqxa341RIW4z+FHtsB2ayC4zE9iWgMOBeU3Y5cZY2qJm+dteLaM1KbsLnhilb5IrtN4bOu+cU5c/
KEOsN2o6uASgI9eKANhU1399PPTza0xRKTAj0iLDzAT51MJI25KeCdXJ1Q0N2vDcCYzmuq11EIvj
q+WtgSIvmUN4DVYeHTVZeZklgU4bPsbJF134ZLW71lOjnVGwldNq7LipeTgq4SD+9t3JVTYD36kw
KOh8L+6axKyNfpYGcMMisrZa26ZXdZW313Rv5pucNMtKxDjP2elumu2xZERyRL/GvLDvApGuhjlU
lAPRDaIQ7nhfLY6ItXT0QHXCyuNv3gNnptBsAugE3wNvr1NTRg+2s0KuwRU1bzwg6foiNyZcjCHE
g6o3gUdBSwSnLZS7j/fNsgr7ltcAhWHwkAAnCO7o1LIoZKGfy8rkDkPpWKW8Fc3uqm+thzbKnVFF
Dnl47hquN+UQ5vWA4pwV2IW31i+9BHvN3wFhA8kwlXcACcmFb7aQHbG6JpNcdIpFp8tFRbaNHlb3
aMjguifPiMpLpTs4zsEZJ/JlVtTVO7QPYv7JAMlJ372WoaE6rdRkN2krCkcR3Z1PTV/3OzlI4XCW
reSQVYN1lZUB+kpj2dhjNnq7LI3KW0SZm6ePJ/f85DMmIiMWj9jI0hcbVkQLp6jlVnSVYbwtiD+a
QllLUF3YpBAl0Q1GOpYDuSy9FSNYMQKjwZ38pjnK8kA/vqqH30keWSsJvnNTlPhg8UDynCQNam6n
WyVVujAPlEJ2c9RgbEtrxqs6nVJHHZph5Tych5WMZ4bMzyyc8OgtfCY8LQFjthS3EsPyRm7qcSt2
mv6YoVt3wy2OWlmrN4426L5jTWO31oC6LDezHecPID6f/1DSXBzIykoqTaFJwZUAHcb9aHtWtOnj
74KqbqxxW5vFHuks1HL6XefnTjYePt46lz/AIos+Ywb4s9g7ZmoqVkq+wUX1a9MO/jZuB5KN5bWh
Tp8l8VMplQcIeNxIMO/EHrGRcO2pcmG5Z2IaNu9MrATk+XS5yxb7Yyfhk/K0+1RJan7NG9pUncDz
pLX+nAsLzlOVBccJgSVaElb0ihE1kdqIbioqlCUjA3kCs1PVnRHX/edeCL1tLXfxDgbv1FGg7d5+
PN/nMQrJB0B5c9WXTbeEd5vBgIbCoItuV0vWjQbr7RZl55o4VE++ZZmwxlJz7vCxpxHak8TmGl0m
CTxJEKfS0kQ3zJCTABiUXfuemexmnZ77JPbSW8Hr1TszN8qHj0d6lmxla891erLZCOFRj13sLDnx
IJrvGGoiB46XWw9jNH7OBUBSLYzcESTHeTDzozsTBGYf274wakybVIEBI3C3LlIjoa8Ggykw6lLM
5hvb8TqkSVwViQzoOByo4T+29/8Y638MLl73CvI0stpi0CpJwZdfYzPe1Up6ZxaI4kT1dRiE11lZ
ZnZvSCu2LxwfcLU660ugROy+8JZTnCg8fkvZ1VMz3SDhJtEU0MEg2WnxiqklmHL2VuTnQHhQD2FH
LUHvYYFoqzIm8D/mOY9hNEbaazPTj5OX/BTD+rYZ4T2Ky0NRho/9FGzl733ffYlQ3/NFYevFcO6I
MG1Ev+QSevteX8EAXDhcKrEvmW3+Q0ed69STmKNuoF7QyK6GIkyn505YfosydIaqNTeyZmkx6Tz3
dbHUeqqFcbcRu2OjNztPOyDptvLUuGiIcgn+kaQIYpKnQ9KL0qoHr5qrd9ZtX32LmmJn9pCQSr+b
4WNpES6hQoNsJGjtRXymRcMANt2UXUQPNpmODod+pSj9VoiNlWTOebSCJfDmOH1S2GB5TodkISrT
aaqvuFrUZFc+dS5u4W4lhrhwr2myxngAHYkMZxlESDCHSD7AAFepPYCXZtsf6kTyJ7vSZWTUQm3a
6vpQX0E9XBzGom23IxHWsYcl7ROstN3K9J4PGgHc2Q/S2ANBl76Y3iYQ1C5AUc5F6GiyUcVBnWLW
HfrYD537grmECCcjRUIw/cvdEscGdw8L6aZddJh079g07cFfqyCde1diM64SqJopd+javGffvVea
MRViMZgkN5brbZPmu7LQFLudbkZxePFK+UEZVhzP+SlAO1Jm3gDaEFXOKID3FlPV6q1OlQjas2x6
kIq628SZp1+beju5Qq8Pv71FeSAQ+MzVX1oxlkGRQCrDzKeKoKiRs5uZJtjtYAte8yLnmwIsHlww
pIEkQtDlWyRCmUQNRVSQ8lTVNo0a1/s+93//vNFPQpBLuz4dJRy708lLhCrughorgZpqm3ggWZG3
6Rrm+HzrYcXCBlpDPJq1xQ04GUCvhoZ6uTl4pcurSPrO2bceyrpe6+ydP/j0Ecs2xpoI8gOg5vIR
W6fSFEZJpLlCgXKfVqTcJWImXqWJrOyRrxo/B0K7dvddGt/cRoCbJA/NvjidRejtwE/mjeaGlYrW
TNBG0WiL5FtVW61zfw0ecr41ZgV28DLsQYXcwMJJ5tnYFlNfau6UlppjdlO7A260BuW6NCjyeBav
LJ7CyrIEYhVo2KDrq7kGoNN8urNiuAsjecUrXVovHqZzHwb1D/Kzp1OXqkWjyU2qu6EZ1g4p5eSg
J0p/hb5QcGU1aeSUaMluf9cVortMMCCB4VC1s06qXNWHzmpVzY31otuYQTDc8L4qEMFCRPRjUxei
v9mWJfF8IbjnzXo6QESO4kr1LM0tTSPZ5+ko3CRZrF/pUtW6rVH5hywJ2qtR0BVH7eXoJh1GabVX
cA5qF8eCjA4IEsqcqmSaCycZDp0vdl5GBVrMiKmH60b1t2r2VU9cPZPsXGpsXyd3Dznvk7Eacl/Y
SjO0AspN/a3avjgfRWWJvjeJmotoGoLedTBs1GAE2KpLxcp8XzQ1swPRtEeX7BLq7g+CIbStSQ1c
DxAT05R66O+jMUxQERW6YQ01cn4UTdIRwLDAbOgzH/3p6qZJEpRqreiukHuAPROjfi3Q8lm54s4H
NVshOtAopxGzLLx0PekC3lXUXbkyqxe5s5RdolD8scO4blcO5MUREefRYwjSnd7d0xHlBn3mkI8b
rtUEfWWTEuvzXZ9Dqep8fDIuGgIQRg0TfB6YrVNDUmlqWY00t8tlnX1OPCO9EgWxWIFqvcVypzt/
vt3mlDdveo7gIu6vIyobuR56ruZb+V9WkVq2GdXCHYoj3XXba+KNP0zSdTYI4zbSDWUXR2K6r9O0
fSyl5KCiqeuIsZdsjaj09qbQqd9EuvG/oP1V3BlBr286xD5/gqRby/9cWHXFJByGsVYFk2Qt9pbR
V1xvYe25iP55Tu6TKdRT+NGTcWXJL/goDie7i7uL+J5a/ulStMaQxZROPLfh+pLAmwfBXyhhMGiy
DuEP1JnLZzWAgx/F1C7IdiYSiJ+7WJPWhvx2XharRYBKOMyOmHGdc3j5LnzME+D2YhSYrmdG0aaI
xOG5EgKr2Zh+vKMe7111kuBt4pSwruqFagua8DZMrequD/r4mMTmZ7VCdTfB8a88IC8sB+EL8Rjt
H2xYc5E3EKW2s5rWN12z1cdn3adSmqd+8TCRqlg5GueXIq853gFgOAiWRGNxZzTtnCPKivjYW0gO
pz+UBlhASyNoYdle8dvOBUFDXuwgM4nbOZCnUz4qft1quZEec/NWR7NXmmzdWMHwnM/dDO8lt0aC
GD+1TKUyFApHKJIcp0wDDD5IP1X4kR3dJ+PzsVc5ew3Q1kvpDd4Yzo2EtdPRKDES5YGfgy7nMr1L
4nBOXAYGioRadM3R6XYf25u91MmG5ZVKMWh+flP4Qjjr1F4gGmneUk8+oiipPo0kQDYdnQ1gKvtX
NFY1p1ebCR1VxXqUxeE35c8M+uK5feY0Mf6BxPviuLTI/iroPObHLvbVY5RN07aQh2FfB81rLATh
XR6IlYOEpPT08bDPduhsmN5BGtJ5RYO7OB220qaKP6VWfhxKFI5sBbyiSvXe8yV7lCmF7NKpqV6j
Yhh/9xRieIZGM+Mq7YtLSEkoRHWXIUt7bKcMJAaKHVu2E7DXpG9WDsa5W5xtaQBTqS2CP1/C9iIt
i+RESYujVvbeJqsKy0VgWHGkXJLup0AMfqGzrV57zRAltuGH8j2d3NlasuLsRT1/hUGY/yYFx2V2
OtW96QfU7IviOEmV/qQKgDhEbZjL9JT4B7mdjlE/ZjtRzNunVGu13g6TeHwY8waIuhXr1zDHGLvG
s77LYA53kwWHrV4Jjhc3xcvHu+LsmL99Kvl6yhYk25beuwg7zUKAtDjGHiJyiWzeZkTZ+yIzle8f
WzoLHrCEH6ZQRyaPcvLCQ1I0idGh0vLjZEnhptS7xCbBkK744XNnMp+umejMhOiM4vbp1NM16ZWh
XioU97wm3pSInZI7rfT0oanFqHf0rNGGw8cjO59D4JtQXswB7JzWWIyMt/iYcKp1t1Qnf3rKShS2
7QyETXlXDHk0bn/XHKz/IMFwJXMH9RKbr7VKPzVtYrpx34I9MihImkcRtT6NRofAr38biDADtDhR
/AYI0EnCnU5poVZ1KYym4fpyrCBHKZpRt8t0K/BX8NznO2TGimKDcFkm/FvMI0k1FNU7rusWNInN
Iye39SEyV9z/+WqdWlkEBTDXoWychaY7gLVzwBgHoQ08K37qvQBp34/X6twT8HQD5kZKCGDJWRrF
BG07pZ0AerTs5L0yVciNs4s6O1SDyO57g2BBayD8qxQ9XsHPnDt8wlAyG5QxCBbIGZ2uWw0+p+q1
wHInc9gUnXcTDiGF7/p56qR9KTx/PNILi0ezDbIBMvBV4p/FLvGbMe8jIkS3LRNkWkZNTASnMfXY
+s1wgRcx3Xm8rXjpzL3Ri2EFWYYBPWmOLfrX2wzHtulSc9hHQ+RvUlVXV063tHQpbwapk1BTncFB
S0okbQoCAY7G5hj4t2qWPprNI/UOu6seu2qwje5b1UsHIev33pf60Ac3rfa9RW+ICObjGX4LhN4H
LvOH0E1C889ciztjoPCtLjP7vKZcr4sHX7pu+i+oSlabtkTL2A+3alnbmncD87VdCo0zdfd+sPXu
k/a7r3W7wj9mqn6VV19DUIH8D36dkLm+Gz/rgrTv114ob1jys6/FW/AxYBho7zndfgOCdlmTDM1R
E/XrASbYVj0kMjsjgTWlefbj1pHqV51wUkzVayWbtnWjbVRaLfVDX1ynVeVo6W1Qa0423fJSfNJG
YCTDmtN5qyItv3OupZJ7JJ11JrAgVlVDkjVpj4mRFtQTeq2gjaOuRUeegjaxTTCR6iapIPKxW98I
buQxCT27HMzWFnG4d+bYI09kqYg4PZfFOABFb1XzmrfnkG3btJJuo7iVKqf0ogyNcMFMf0yRn2V2
4bfRj5K6k29LJlfw0E7RtyCuRM/W5Coi45I15rTLlBhZQ2K3bvPxhlo6p3k/cWJ5ReAdaPWaf/7u
5aaqIfAersljrapgc8KN1v3KpG9NMNoVAij5irnFOeL2IOal5YkjNGdcl1l/iRpRP+ARj6Ae2Qb6
AF9vn5iOKkXTTdJo1u/dk2/28KXGPDwEXZbNDoHUm5oHY87RaEtbnYOsGIqitXfSsjL1ZgaKJ2LN
NwjCMtgz1NqE5S/CTJSXG6o52jWOKbGbqCicCYjWj2ZM4seu98eDNI7GjSepw0bOehg/Qy9duUMX
Tn/+mlm5GtAQ7Fu8R+fb792aWkUZAR+S66OgjvWOzPonoA/PuiZYtuWn6kHwqv7353kmsCY1yzsR
fOzioGdp7SOApNRHRUo7O4uEAM8U9DeqNQX7j3fsWZP2PDxCa5KEQNNnDOHp8NQ8VUiky81RCMDD
7kbN8vaF0aYo1cQhXWZ+qIPr1uqq+hLkcWduBfgtqA8qgv/D02Ltr7buhIe4HQkw0naqOKvmlCm2
ESZ5ta1QS4aMMctESF90v1h5CC1vkrfFIcyecfz0zFHqOP36qp9rU6VZHyspKZD39qOSgumUbvLc
gDSq7npk6zw/29Wtnu9jYRBfapOalU0iR9gJZZTtMlForyPU4j6rXjFtOuj6V5Zz+YZ6+0r8Ai9x
Jpr022ILxfFEojcz6qORDPD/lVH1UAu+vBGHZHJ8Myl3An3MjqYHlgNhp2D7ZraGglji+vgISZwh
EBZ9N+Q4lvs4p+PU8P2uBotAB+8mlT3N38jDJJjb0TMG7tc8rD9zvr12F3S12e6qairo9QMB/r3v
PEWy/b4p+00ideWdmY6aU2nkE3h0wtEVyuZY4NkHvDC1BD37Ho5D1zhZkpGi9TpfedZQiBfIpYKi
3CZD69V2Kw3iStA0T+W7u+dtlNSzCeYB9dDSu4h4q3AadVBizTGXpXybVbX06KsG+QjNal5Xjs78
u85sQdJLxRXSEG1Zsm5Lw4jIxGBL6IyN51Ndc5o6gkTI8sxN7nvep8HIvY0qBONVpbQcBHn6mihW
tLLBzl3ULF2GT6Z5eX6jLa4dP6/CgvdtfcyNATxuHz57ehJfZX3opCOUZnpUr9w8lywqFKqIG0EQ
cSGcnjujVrUqVqfmqE/Q8FnoEmyaSY0co9X9Lfus3xNfNCtx4yLN9La2lDVpGuN1PYMRT42GPGRG
K5KaY9aF1QMV43BTRxnvtbIdt50KaKmVAnUfjCNwqknP/ifm6c3nHCsUZpcNSmIdhWnbstx6oVeO
qqX91wx6Gjuw1J9xWqcHXRVqJ+4q2al1fVUQ/cLOJqPHQ5+H8dwqtRi9JjZDbnpCd9TFOnxK9Lqw
KxWwUGkO+j4ss3CrDOG4Hdq8dXweULu6KQVHjdVHpUs9pynlcpNnvf/F6Jq1Yuwi7plXZn6R0dUH
iG6miDxdGbEd1CiV+uLo+wF0F426STvVcKJ6kuyS5P6DiejXfZFYa31PlyaFirpJbZZMAfSqp4ar
Ii86sdCqYxehsEYrXO0j3Crorbj3VA7+yhY4D7hoaID74O0JSPfKwtxktEEPg3V1zGO5fEhUpdip
eg1hulaM0PkWWvjlYx+j8v0LF0PNA8/IS5d8wRJUHPpREE2hVR0FOZp2wrzxitCSVk7zxWEhXU3P
Nxk2KCFPZxEWsh7Mt18f28HTERiQOqWi7w73L9yHXjIR6QkeOZIVyM8Fs6gCEi1zb4NNWe4aPZzS
PpgHJ4/fgF1tBCO9SYH1C36zkim7sD8Jo0ggkirjfWss9qdRSFbFw7k+lg1SrInmGHqz1cdo0yo+
gMd8X2erDf3z71wsHT0LtKBy2dILspzUoqchjh6u7ohnsr74WvIFBGu+LRIwJoEWj1trUOAhIGy1
40jIHV76Ob5a1Qp76Dx999sbCZcBuImCEv76TYH4XRQ7RHnh1dnUHUMyfI/B4E+7pKublY00b5Tl
mEkSw684A9jIjZ9upMIaxDIM5e4Yq+lda3k7mqs2o2DstOkAN0pgG8pzrwYrEfqFfQT8j6YBSmXM
9hLuMkhTllEo7I6V30KFlvc25H7fxDq4KtcYvC6Ey0ANqUBzHqGjwA2fjjDNe7GsPa07ilITPime
0OpXqRB1lhM1XnSn09P3GHsmNapAwU9vxKIWSseEJuCHocTRTutqw465xu78IhzuKXd/LeNauiLG
rQ9VLEj3nRJoK3mOSxMEeH4ub8Fmewb18H2vbIfC74/N1Di9ZnW2JXUvylAWTlEl+4932oWzpkEi
AXEBMTnF+vlj3u20Qu8VekHne2qoOgc5DsNOkuRn48vfgq7Z1MU0OuDLn3/fKvgAyMjAspCbW3jm
qNVboy3C/ljp2lOdujTudck+plitNVuNnMLH5i5s9BmZRiTN+4xrefbb7wZp9lEhoCPZH+tOvxp8
Y++bn7Mo2RXx1lKyffaTfj77Y5PLBqH5kqXWPac9KSpQWFi8dcxxyAEIJ/3RmExg2uloHrpEJ+vE
zbFvVLHb12qYX/kI3dEnav5FnNlsJXQH7NQK9jD2BVcff9GFbQWqWuftNf+hHeh0EiTf8PworXsw
oUF0I5t6sx8T3dgDv5QPQjLlu9+3RxcGQAbOHzWpxQRM7SAJLdf8UVKnTe7lg83Je/GV/C9i0eb3
z4xBdpK6IhAQKl+LFU4bq9GnqBqOrR99LT2P7pZfhTZ+8vVyDZ1x4aaYqfpA6tA1ROP7Yh4jLqFI
tML2OOry+BwJ1ae2jr6KZVdsxGiabnz6mjdBpRjPupfTMdzX1Z0vTPHWEEMAF1aoRakN0dorrThQ
awyDVTzVDAzAtWXaAfptdpTHwz5IFHkHvn71aXl+5LnjgJ6CxEPvl56C041Q5wKCqnXcHyPViFow
Rm1y4OlgPvk+UBJ4U678tKkeoBj9P6Sd147cyLKun4gAvbklWaZNVbdaLXtDSCMNk97bp98fe22c
rWIVmtA6A4wBBlBWJjMjIyN+Ex6FJUU7RY0NfzBzXroQcfel0EZ3Ah3nt5U9HWr4yPsOWtOx6HPc
GxKl3WPWF7hyar+ILJZ84XS8c3C79TKikJ+U6X3U9xoF2nZL/PZKTo4HM2mDBYyKSubST7yc3Fg0
pVNn7XCqkg6ltrmLPsJ3C18jdYx3oPfrzBWN9qmY+8lrsYWCGTONO3WqY7/vhnkHmbqDLd+39/Ug
gns6Zzyc5XE4OEZoHvLJwOpSjtJdoVXyLu6Kv4QYETb4/SCCSet4YBOzLn9/Dde8CwxjOAVzGbjx
IJVe3VpbWo3XsYBRSCAXqI6ugfS7HAXaTiYnObFAb6XWzxNlprlVDHvs/XrfGhFsej8W3Npy5hvA
jXgAeGp1yyhmozXzLMaTmfWql9jW8EgDbHZ1ofU7KymE37Z2cR5SI99gxN0a2eaxwcteAYG6Ztwm
PcjvoCQKNWMZHCI1/BTPAs3G3tA87ovpsW21Q9mMsv/+jK+vnEWwYsHXIYe21NYvV9jMOlOyh3o+
9e2BDAxR5XD8YJjNvSIdptLbbFJeP/GX8UCsvBUi4b9djmf1cTXlcTSfhnI4qFHkagqGK+GHStG9
OTc3brebs4OHhC7QIri/bnZN3bLgBn18AQXer52q8hJkMjjphuMqk3WWAOf68LY5PKY5b+ymG7v3
zdqAxwgBGJro5VzbUksBFPczZcT2e6NkfpR+H8zfmPZsTPPGojLQon+z+E/r685vELeWMsjNfArK
s6ifZJxguk9yMnnGJors+lbhRc7Xo1ax9ErXzQGBYJgpLyoWWPO4EWoQ/S4Sfpx4DfUB3Wu/IKjl
1uqhN7c0J2/UO0mLFlwCZamFBLV6BgRB0bfgLOaTGTY9DWG9HTyuB3vPhzQenBGIrYQT76kwROZP
lkg9UfXRxqvg1lITrRe2LzwMYBKX3xRAl7CBD8ynLpp9HRgINRAF9JPwiMgbn/VGTEDOgqIKlUDe
s9ryLf5IB2dlBHBU6PKJKsUj5XLEIQ6qwb81tLTar2pZb+Sfy4+/fGgtCozUXJZBCYPL5P8YkEr1
CPd3Uk6Rkd5J5NivILAit8ylZqPEfr2MjIRcF9BRUAvaWo3cLEXZNEOgnJrZzdQPdvWrN+/llt7P
FG6s4q1JEdqosC2ArivYmlprteWkkXqiKds+5LUtXMOWtH1XttK394Ppch2t1m/BFXJxLHoYvFYv
16+tlNoKjUk7xX2OOaRlYPs121sTug4rIBTY/9zAyznUl6D3x1carRxA3CCrp67XP6qiOMg1hgDG
7NWpfnh/Qtfxk6E45cg+8ya5Uu8iDzfNKbLUkxJMz5rswxauZnkfTvIhdLoDRJqD1ekbBZzrD8ag
SNPRyufJR450OT/ErofEaXvtZESBFwSU/nFX2PdOuGkVsQTgy+/FSA6FzwVnB4Zytd/zeg7TOGN6
pdkqJ6Nvv/dtGaHoZmLkUITPil46PjpE2A5YSugnSgWAU+P0zXP1VCEXu3EZX+8fSv6AhekIvmEt
V8GFwhjiOIGsncokd+vstxZ8fv97rkHApG1vTYUl42SJudDXaxvW9twoGq1kOY5dpdOag03D+1jo
E/FLbtT6c1RFQ+6TlfMK0Iw6Vf2uScPWayKpG3dD146SJ1QDaG4qizz2nK7NNg7SjVgP34fsH8kT
cFpQFi9/p1ONAkqpqZ2sstHdNEmtQ5fU/UMROpU/QanxjJldr2kB6ITK/tlJ3bSxDW8cMzjcbEG0
5JYGyOowD0ZidUPdgf20f2jdfVihK+Fk+yxQN6LujUMGSoTyIYcaqs662jwFWjjFXaOfunLKd3oP
3CO1JNOty7Q4GNi+7cpqTPdS2ooDNIst85IrPXT2xBJQdIqJKP1eSYSEUhnXCv7PJ9iZDzoSULEc
P09tcxzl6CFMMr/X7vToRwQUtOJBHBqKX2bPUKM2dv+Nc4+sHpkSGQaA6TXe1wqMsVv0KU6E633V
KZlrOdEDwoyv7x+CWx+WNwuYCSoMaAGs95actHWslsbJQWvAaebDJKe7ocdVJNoY6eaM/hhpFV/U
qLaL0C6ME0xoP22/RFl038g/3p/O9VVKcQoeI/0KOhZXQawuS1qu7WicDJ3KoIH+lTdSUUis3nbT
zjQ9OE/1f/GpDI4GyF1sLfU16FzPg4ZAaxuncaAYOkwWQAk71fdlW6X796d342vRqUA5gmcgiNT1
QzMVmtnwDx3bpPLZBLQPOvjRqH9V1ta9ep1uUQJDuA+ICH04amGXMWcqI+EUwHxOqWHeS9Z9qUW+
kHO3Un5q9e9c3ZjYjRLAUnJDvBnLbwQr15oU+Jn2ZddOxikzZrnzezIHNHEcZToo3TzW3lgJ5yEs
nOSrneWK47a08A6WlMclwj1V0RwHZTLOleJEstubfTJ7qaHVwrWDGVphZrTil65mIvEHKx0KVwpn
+XGyrNJ0NSzIfr7/mW7Aa5gNWTFTIi+msHG5elqgmJ0WqcZJnjy8qFwrmNxUSg5l+G1EjStWar+U
n7oEFPuA8Uy5ycNbrq7VZU6sprrG6PzHWnxC18i+ljLIyQoRVSqClyHFBqj5oon43H6x5PusG9y2
3adCrTYeereuK+qHfEdgGETwdRd1rPDRs2bLOKnjj2g2PLUOvifNMzh7GmtgD7XYM9WxdK0tBYwb
dwcPHcqlFpkg4u6rJ2aWNNYYG5V5ChBxcoMx7Hcia6VjDnXgSEmh2Nm1rSSuhBivm9Ib2r3/2W9E
OCgnwMQo/0OnWcO4K22eya96ctGu1vxwLFIfiZHSqyKt2VjkN6nY1QfmboCujRIGAidrCHwgZkOb
BNlaPMc7TUK+3flWRcFTUpZuoHmTaHZJgctd2O/N+jXUMWbtj1N+LI1zGf5Op4MDglgJRreh5JAK
m9LD3mrRmdLu3l+UW9uBdxt9a+4z4uMawhFY1Fo0uLYnXfkGzN2vGucXfTsfmYelDNCV/b4etWOT
NBsx5QZyaenHIQy5AK+4GlcxLJgLCXbXaJLRhkdVCw8BKtO68dUucYhNAVE9ylV6RDjwYGmtH3RH
EbXHIB/3tSGOqTBf3l+J67uJn7OwSRbdZMhvS3D/46lSW8lsiFo2T7KBilI5S9F9Etf6jmclrwgk
bCgb2H996VIioBmp0BpY8P7LkfljzEmL7TIIIutUNDNY3yYo/ViFXJAh13x8f3rXp29RZDB4h5kQ
Z6jqXw5Vy6Vp1q1ucr87XplqH2qI1kNWnOdRQ+qn40Vmcu+3G4/nm8MurYolL+XsrUKtKuXpJIe2
edLiYk8h+Tc+h66Wd0/xoJ8DkjcRmv6wpWF3fREz2f8bde3QVAoDzS5KXScpf53qZzH+k4ZUK7du
4euIsgwDK4hMD+DrGjbeitm0RBJaNLhN2UfAnOprX3wN4WNtxK4bm/NipFV21ouurqxFpxbdfQor
wgwfxFhWd2maZ76NyMHOLpst/uGN2MD8FkVsGtrLaq5GzdtgMoaEPZM7P6IgeLGcI+fZU1P5mKsP
SX3fi6Mo/6tVJUMEzYvcF02hy51qljqAkt4gLqBYnoLqVj4jO/vXlZZlav9vkLWuhprWTS5BED9p
o+LXlukGiEVAXnv/0N3cIMClaKHBtueFeDmV0IlNCZFqYooThruGcpXXZfkvyk1bBESdP+nywmE+
XG9kNHwx3mirkfpyrFRJWKfYAPdmKnHllfTSN2L2rVHQyVmaQbx2MZK8HMWu5DoBoIUGDkSaO3tQ
6M+hyrtxe14ntwYRGIQ/L4UFZbZKFBJzBgcatPYpl7NmV2eV7GF4a7uj5DT3mKXM7lBUP1Nh/aUm
GBUHzrFDlQUEENfSuqaYWeY0SfJon4JhRpXZzMy9EhSZD6lv3o0ozh2VVm0ORpJvab6t+enL0LRz
ccDhSlzu4lVnFxklAMLSYJ+M8nWWP4tWQKsZjnOWunn0fQQwmShH3ZB2vXHfL4UE+le2iVCaPrlO
UxyF3dwjrXmI5OjeahbM2WYb8DppBUwKPBr0EMU85NAvP36YpXFpRZJ5Mts0/j2ERfnaSXJAphBU
T7qkF4A8tMRfHHoOpTlTfTPJe2yIJD0ac+hraEgCK4PxRJtK9upYtz/FzmAC1TMrv1Okn2M2Jy+R
LA0bu/bGHUQ7BbY22fbSK1v98LIrdTudCGPWrHjxZPiL4lv/Rch3c/FPWz0rxrf3j/2NY8JFy82+
XOl0H1eX3hRNWFUEuXWaDKnbKan1PWjBPL0/yNufsjryMOQ56qAbOCf2KjpbVV8UTRWYp3SqToWz
y6wHKsdtJjI3md3QwfZrQrD7d75ISIunsD+j9v4QmmeN1ouSD/vIHh4a8u/aTYZdbb929hGNuKLx
c2eXCPpdvVlvpANviLbVj2ZRaPJzm6jwRFZZlqRTSw+Iiid5Vgr2dloHHxWzdl4j9NEyb0w0+aB2
FvI5caZzwHVVOCHQzXxCEK4coMdIXRwe8rIOaleIqvgW1A5i1JYaLAYAVpoDQh0kMKlWora+mknV
WRhZ+884G7Pk5kMSab6SzPo/QycmhUfWDF5T1aJc9hqRTo3fQzLCKKyADrmTjCQbfLwGOpQe6ziR
fZFPznejaizbNaSsOgU2CjmgLgO1ctXUSLtdW6pzStduau5JiIIXu0yVr7pI8EbvG5VncwFptSOi
BZLldqmSxF6eZM4htQf9SzhrGOs4o1F/otIYH7VSsR/qvsm/pFbLKyFER4h82XA6FPvDMvEB2dF5
D1Qp9Eypax5o4sc/+qCk7T4NQxrem73F86aGgpTsjA4JjEMW1mZ5N8d98ehkjjoiUSQp6k5qo0I/
mMZUfS8oyH4zwz7L9ywb2mhWl8/DMSzgJrvprCKJn2pl/lHu6FdsXMzrTEdZmF0gtKh1gfMB0n0Z
ZaLGQkK2kSjXRDLexErr3CnlGPtOsbANB7VFxFzews/dHhRwICUBHAqs5UD/kYfLtRLJRR+Zpyk5
dp/tQvfnYqc0+zb620foMj3o6tygxHu4EKt7upbFwioqyUwdzQ2E+dmpujte+xst+nUCTEmB+EPO
rSyiIdTaLieURaVeypnMI19abDF8NUCueDho2hYMfm0VBCMINQc+GDIVsL3APVyOlOZlMPfgqU9T
/Gtsmictrg5Dj5Zo5ra98TTa2kHOP7QJivxDtLFX1oGdsYHdALRb9gozXY1tVM4szQHpVTC1B6HG
e/pnkKSNeytGwCLi7xre3EZ2ss7plkHfOG5voqUkqKsJO2aDNgyDdlXsijb2azDvoT5uzO0qI2Cc
xTIFNADSWybcmctxuk4EilorNsYtuX1IG1s+D6BbPWgzyl7tWtUP8S331LFq7pBKmb82ZoPwY+98
TRBcfpiyQTlNAakC8sElrKZWO0mmGbtSm8R3ep/VD4GRm/tAEWLrZlqSlT+D/PLTFz05zQESR8aw
2n3R3BWajuTOKUpDV0vmHIZi9gntqb0cIOlyqPQHp7Y82YJcFUiPw1Tv8nICBNR5ZeYb0kdrCHc1
IhI1jfHY3vp9V/U/OvIUZhDCYsuCqVjTKNo6CWUqmHjiKL+hTIu42ivNh2SnV6Gfy/OuHig/aIR1
pXks4OO+f3Gvs4NldMBIFm0MHuQ8QS4/rNoioK41aXDKoOQgMykheRqYGynIzTmifkK1djkf9Oku
R5EUYZV1aHDRDtW/mkWLN1aPwW8p8DTpFAXNqxEOeyNU9nGfeaDvXt+f5PUpQZQb8AydeXpjQFQu
h9fMQIR2P0knNZrc1jhI5S8F5fr/r0HWeFBRqNT0SRhPtp67oZztZRH7DcD994e5egfzxd6w1biR
6xS/112vJjV1fHkc6VTbyUEdehftXHOg4Wt8q/syd9Mm8OwSUfwp3YBwXKGtl6ERuYDqTL+Nvtdq
HbO4lQDIx+E5UA51afmSbh0Z3TCfA1T4cbhxZ834mWr9R6lrn7uMvCYkqdHJTsZ7NTcpGT5HqWdP
L++vyVX2+fbDwLZQMmVx9HU1VVCUTMwqC899s9OGs9VAlzCjc1XsU+POgosLjSHMXzK1dI103zr4
FBcv6Bwj7mf7SnZUQA128ae42DnOS1fv1TjfleMxjnsqf7UXlfd2o2+oFyyLdRmXyJd5ZXFjsZZA
Oi43JZicWAvUkt8s7SfwpoxEs6GLil0RW54ts3SlDdEDIuf7q3V9HS8D/0fJaXH3Wx1GIWLdgGEa
np1IPQ/W4E5WdVZ1c5dk4u5vh3rrrCHKg2oI8W01x1SxQiUVfXKuAix5WiveN7oy78L8O0D0jYfV
GybtckGXwYBykQSAf1hf/sBuNEniYXiux8WiyMRvMnWDBjKQp6qxMrpJR+tVayWQypJEHqILJ322
JBX4tkCC5qGogtyTZ1vdaz2IclfpleGXU6fh5ywrmo3DdP0VkFRHJJZsAfmwK5kk7DENJdPn9FyV
9K1pAB3DPLinGbRQ2TbOx/VWuxxrdW4tNS0rOCLpeUbHhX0WDH4xTfghNPY+F/bXGBPOvZCT6C6U
4+b413sA30byPuCZ1O/X+7wK2P1UGtKzFD/K4d4sHtM68p1uq81xI/kDILkUtxQw8MC+VpuN2m2d
OVmcncEqe12ou0X9qdT/pVCwm2kFpniHi0OVSz7KYhsZ7vUtiuPvkv2RL/MGXnMRNXtMAwczrDO/
rP2YVrrygC2S9uH9lVyXohDFWYwPuEdRnMCAcnVwqzkIbGtMsrPRB9H9SAvHAxJZgjgZ1YjJydqn
zLaV0B3rOtg4XbfGJq/mraWBOmOyl9EqDQoZOcImOweLH2W8k/Uq8YQUe/3AC1/VPpRa+fXvpwuq
gjIUe4f/WE7QH++gSulUyem07By2KKPP7FntYMVfWed90rQwOz+/P971uwtQAy05+BCLIuma/2ar
U5FrI5IceQ+PmDLFIELJL4txyJ9rZI7Ug5PYc30EjpLYv94f+9YGMsGlAdZn9xK8LueKtkxaNc2c
necMWtY8tbTXNH3LB+rWKAtKEcYGAYE9dDmKKiUFoBU5OydtnhGKZeXJKZUt+aYb2R7gBpCX8NsX
R+51mhBmg5wlLVYNNLhcyxAe3lZT2h+x1PbQtd1LRrhrTVdk9kcpQJbE3sqR1rr/vAOhUoD+JKem
tX5FO5etMOMoTdk5AvXuymbc7isrO8tW9kM1umDfjbNwk8IiHI1t4OX6/MOq2mNcyxjiNQ08gDZ9
HTlqXsK7Dh9RJfTCVu12lvZmjfnfXJTAJyiZL0SiBaR4+WWquc6jJOEHt460N5PoaSQhaernOhAb
B3k5NatbcpE9XOywkNCgx3g5EnQRjHfkPjurXZB8tmEF+kVqjM9D6ujsBkPdvb+zb50qRE45V6ij
qDDRLsezOs3JTdxwznL623ESF8BGRj4w3OcYP7w/1FuL62puYC558S1ewetVNIWVAzGW+OyRVH5A
RXx4UENFPiKzmmFWRSO5b2HsyBkinU4mETnTLvcBCcWH2KyLvaZlziN5fOyBEtU8a4h6Pw1r6UMW
hvCJlcY+Tk5r+U0jjIfQqJIDDcSnsCqlnR7n5WGItfBe1gbTVduq/63bCM1IbZF6hVxXbkk57W5S
G97KhWXvqYUFsMOS9u/u26UcTs8YHCSVTXo3a/UB6JehTAquPrbWE2x0SGl+MG51rFbXwdUgq3gV
Zuh5OAI/CesJmCmqP9HoDV+LEqrJxv5Z5S6EK2RRLfzbjEWcitfq5f7RRSMwM6vbxzTdG9Xx+5Qc
gmOjeYO+4ynx/gZaMoQ/9g9jkRfT6FuwWRT91n0POcfaZsS88dExdiYY+eDA5fb+EKsQvAxx4Uiy
HJc/LrUJhlinVbn6uJ/dcuPnr47af/7sP+xEVnd0N4dZkA/YiVhiV0p+bLnSs0gfPr0/g/Uob6JK
eG4g8IKQHWDtyxko84SohIWoUkV2jRRN4O9dFK3eH2QdpehTEIi4PUCDLNjK5Uv9sUwj6hyRNcOu
GdT9NFJSOvX19y0LgKuMcRnlT07CKjalelePDY5Kp1z1tS/BKzoJPmfXt10vDv/u4yw9taUtgjI+
h4csTLucUURhLaOkb57iaDfYvnQ+q9OXYktq/HrdFhAA1dz/RTisziW9vDzroEmdgL0lx9E6Wff2
Vn16dUreGpN/NuKX2PDHt6nK3sjGBbwBKgg5I0CTPc7hGyDi1Tn530H+ryW+SlVKlDQFlzj9vcxX
5iMWqX+3wZbC6Z/V2tWfr0H2S1JUpk6a+CHST5LwDEyV3x9jFbr+k4Us/CV6+0A+1z2xSnYSp9KX
LKTem8p9cwh30XAfw0feFVuEv1VAfhuLxy+yDWR21EBWW7lPgZ7TgsnPnTT/pmj0KhBZUxRcnRpe
lE3oTTLw+/fnt95sS5ZFAqEvBDFUwdeVy0yyA7Ue6/yMBMZDrUzuLD3qIj9Z7bf3B1qFHCZHLklm
TJES1jXUhssdl7RthPwgmXnB81Vu95mS+i1pXDJbT1k/v74/2vVn43mFCy7kN+r4FI4vRwtmipGO
WeZnzfynt44L9S2r3Xr4Vw/TB00zXnR9I6SupQTfJqhgFwMaCjg7U7wcMhzbaJCVujwbol88g7up
LdxEipxfLSpfM14IJAv44Tp14VGshu4zNKn0pImx+CInhfFJRXVrQqoRn2YXaXmtc0s50e7mNle/
FV1QfnSEUf0IgZVh/5RlIfxeozS+N+YY7HWw1hsTuvXB8B8AIPcGYFszkPsQCUspGfLzotKYl7JL
DxFI6fSa2FipdXGzsRNvfTLKf6AkWMLlr8v1GxGFTajZFYC4zDuMos1TmE/71KHWH8hHR0vgL+cb
Y16fOG4oINyA8+D3UN+6HHPqTXWwpzA/m2jhlQ6Csd8ru7gHgNUIsXOowr6/La9uq+UUoKlD0WgB
WxPhLwe0MzWyIFMgGSlLLf1bhC++ZnBp7sOhDD5BTbN7L9MS+yOmoKrJazmlxzX2hagQOBmhJ7z/
e27OH5Ua9N50nq5rERcssnFfqauch0SSeHoMvkLkveaPfZIDvnCKD6GObJ0SoMz3/sjLRP9I095O
C402Mlwdr3hYY5cL0TXZJMsJB9Qedb83JS9JDpqQ/7o+yzIT4qBrLpab665loIzd2ARTfh6U4yAD
/opfetrjQzF7ljxA4Up21MP/8tpbvjEFFmh3sKrYyqupqU7Sp/I0E3sGBHj0J7ad//eLh4fZQuyF
fnClBlrloRPgOpGf6wQLDV7hOBRsgqZunX8IdmgLcxldS2ELK1Bwd87yc1jNXgIdqpJexuBjQFYS
zi/vT+j6FlqkP1D9WPhOVInUy93QhmOlTaPGkmnpbu51Sg2dt6itqn2zYRlwo/eC5Af1eqTdaL1A
Gr4cq4qmuhVVVZwTqXgIwo9y+WnxUwojl4s9/zHZ3xtnS65w+eTr3Q5cddkZiBfRpbscEz59A3C5
YMxsCPaNZcx+jOrN/v1VvD01IAAcKfQ8qDFeDjP1ZMKa2hRnhOy9BB5C/yzyygum1/xoyaVf2oab
bGUQt/YJvCmKivDEuG5XVy0mMrWl1WF5dox01yWql1ulq5Wf46Y9GlqxUaW9FbH+HG11uKit573o
neLcLFZY4m4u0Xtwwx6FRA0W8sa+vBWl/hxtFa57rU2sWUX0QLceyuw1Ne5reavmfWtvAEwEZgnN
brkbLj+aPODqJfVU2gwDmF3ckufZob0Fq7hxwqCyWmCLwQQCHF5lJ+moVO2cJ+U5NPN818yWVsFS
6dTDNGbRMUd3bWPpbkyLOVGnhAsM13KtODs7cVrmaVeepaIU+xCMkIuMlea+v+VvjMLFBX6UapHN
UMt2+eMdM9p2FE92X5/1UQ2e+g4NMuxPtwwxb7Sl3kQiUKdA8um6GirBP0mKaqzPeUI7b3gtR/GY
yK96PVBqLJ9T4EStNt0t/0Zcbqch2yPU9hDqtYu/8J4esB8IfesovKH5/wwrC8uCr4n0GO1SHtqr
814Jdc5VanDnVqtr0QWfeFNmQkOaVW15t8TH2ZIqHhqfbDsu7EOdCWN4jHtbRF7tJEZzF4x6rt5l
udYav5FJlKcHUHTmXQt/xHSdQrO/jWqvfA3qWktfC22wYlfGs3zwBnXI3xo0wbCTEwusm6rnQ3ro
+RMhaE25jN9fndFeEEp1H9XWKPltMs2z5+QREE0rGur7RteL2pdqUTwqMYgbN+kTPMKmkQBSI8x7
bKC9yt7s5MX0b90Xc/Zgp5qS78NC0Z4aDVjXKZNmjXS4KtuMGN7xP0tRq6kXjhP2htTgc7FPQtX+
LMVq33mTaaavIAkL0CLE/0m6dyKnt7+UqTof0moG0T+rM/5MBaBkFVfdSLf8sJEL62BmQ2E8OQOo
Ax+xkuanEmnoyg7TkCIdxRY1j3aXtk96nDh4HU1qsDdjHVkKNcrVXRmgk7fTimx+GKkkmuBUnNhw
9byOf2VJouL01ZGI7uZJK8e9UwTShzEBgX+vaX1dvxhUNFOXrmcs74NImqId3FT9Z9ONdubldguv
v5JUkvQ+z+Y7tbLj1yoOA32nOx191K5P25eqK6aXfk7H6I5I3uH+UMjCdMuyoPNEjq1+FqVlP0vp
NJ6SdjC/946O5W6hi/5gRXNgu5aZNd9mVEg1GHZpVO1FZaL252DkrHplGbW9C3zQ/KBA181crTEt
vMUr1DQBEPQ8GJC61j9hU5wiUlSMQejGeRBX7pCECLmCcLXwOETHHBxmUCiJZ4x9t7wVRXOwWgAm
A4JMP+p2MJ7jvlU/9pLMUwo5CuMuSgcVkdQpsxVPSVp+UyplAsRi1xbPQZWJ3tVpn35NhVT8wCFC
4m3Vj9mLjoSb7ncYK4w72N/1B4yRtMCtgYl/QsU99Eu0E/od6PUdesPV6BWFDMGrxgfhszDnNPcy
U0iaa6oi+JykjXGK8kRvvHbSy92YFzktPbWKB1+MfTT4fZKaDsdDrz86gQOHM2mjyfQazIpzwKKl
89VoWjQ3p1wYtmeV07/zXFa/ZtpAH8OoB5wVKBVa9MHQT094bEY9+0z0P0JIV5MrojQfXUWd8vsm
jxNzPyh5fBc0w5TwnkzmETzUFPBV7ZKHnCLpzjEuG6NzK5QOnoeqDX72add9iZSsXL4VfhMuysL6
qxQHiDkYSld+1vSUhrycqTW0ujqTJt/II/WH2TX2uUmr0nC5aOgqSnbbW16jwahvHTn4oOhifrTb
2XmdbBTXDnEClGdB1JG9pl0KOH6MlPpDEJRGvLMTqvsu9XrjS6ciZ3morFEcFgJOxKepk0e6eXPi
6njC3FsG1wzRzGrbH4Ue97Vn9nl6Nzp6Vrgz0M9foaVR4tQ4KJ/MUMlbd04Ar0xizocd4r+N4yUF
hRVfKGhOeUaq805wTEwNPTTmtXsrzcIYIf2o/wc+bKt7eQS+w58gYWDOo2Yd5DtF6xHfH+Jc8uR8
zhbZUn2M92UTyM9VUOGsM4wjn9guRj56p8t4CqGz2htuG7UNaM3GQhvcip2XpA/if4fSqXIvzFvA
sWrcmq+5lBfaY5NpxWeyddBvzgD6zsub1C4Oo9Oq51DoEcVoGWkPtcMq112qu/smi6KXMQ6wecOo
ApRIlbTsNx05OxTsqihdYsBUHNFjTxG4m4Lko6joYOIrheEQ6N7cxKROm+x/+gRt652ZTsaBhVVU
t8uCASyOnDxnfTo+dSG8Hk681hVem2nt14KeyeMQT+GvCSPYymvU0vrRQpk8ZYk6PGf4Zt9nSlyE
LgTP4MukhPa9URn2CRgq3e98nFVn16NBmH8cLKdQ2bC2cqrpVn5RI4ze/KG31MSlSlE8DHnZNu4Y
19IXtZDVO0q0gbVrNGNK95aZiB8ODg8fknJk1vxi+VVTEfnzmhBBH28ctPGHhMdvvp+6uvzaRiaU
Ua6Aioa1Psh3Y6o0/T6ru+Z+UCcFO3VIlpWHwFhV3SUZvgr7GHH5j4WFW9DDLIJc+EJMnYRBgVE0
2UGTIsDUsZI5ZzNLSnHfNU6beKY2LZsxrvr5aGul3O8DpL4Pc9tiXS/bA/9TjkYrdQ0lGb5Am8SM
CR9dTUMYMRGzF5tAcOWcWyBOnexLzIHV3XkwpGqnzn2WPIRSNKnw03VQ3TWSRt3OZAdLR7pp4e9R
webAbYos/uCIVq89VYoLxeOOUL7paZ+bh3ZsInmXFgNlrKKIStOLasW67yt+8F42Zud3mweIzHWd
Mtduh9POtzhtxtENsJTrfaF28YsmJOc0NYDvlRaAgFsNqnVAvAKPA2Mu9cpXuzL+ZuZTWPtxTvPe
43pvznmaoC4UGjOeMwB+eJ71lV3rbhYBe/EktLARdC1MS3GT2myejHEUL6EappHbAO//zWnKVS/V
TSq0pehR7HCMfsLOJlLzU2MNxW/bCTFHEX3cfqYcAzqr002+aS/MKPEirucfFTTcczRmOOSNVlSS
9+h9LnYUUaqnmBvxezVhgbbHVmsoH0apLBoXHQvgcVlc5Z+oDgyVNzVTWz/ZTjfwegBVSNZVAszb
mZFuIxjV1pAIQjX7F+Va83eQLps4o3n7EocZ4lzDQJs9R7Xi1Fc1GoRK20mq26jLmYlkPaUsE5k0
J4U2Ics+g2l/lYJx/ldP0viUdoH17FhSgMVCKr7rsaE+/g9n59lbt5al6b9SqO/sZg6DrgaG5AkK
lg5lOX4hbNlmzpm/fh6qaqp0qDOHU40LXMBX19rcee213iBRHufgX07NCgplCfZfVfZ5n+bHEDG9
3VCH4TcJsTln8Bt5x/HA3ZC3lYxNRJPMkW2Fk/iCaEjzMQ79COeT0KIyX6cNYvWD7BtfQnIfB2RF
bsJwMOF9pKXhTDkFAhv8NE6padNYT3VbsKipvkrf+hjRVBvVBm4v7jyBtQ7K6WedN/JhaNCpcNm9
iG12cQ5VoZ2n3HC7XuAAzCchO8VjHUk4RgRFb8ejMTxPUzd+arRCKxy90trYNtBZ5tqb8vrRr1vh
1BVICNuC2Wc/gUqXd2lUQInuI3XiUiUOypwhEGSY8koTw8+QJ/QHK1P7CAZ/7p08o8puy1l/8i0f
B/JWMW9QAdbjY5oZ1cKyyILbYSoaB/T/gj3LUnQAMmMWiZHCNvuJrI7+NKlpg6+cYOQJWHJT+hRM
daq4iVh2gV0YFjPBWT09jdPgG3Zh9rrEhYt0o5Oi0cg5R5zwuzSU8lkwyGcNllBGjhoI5k+tnlNs
BdTu2MFsDm0VPavYps7TBO6sqoMXt9OgMqXKdNvpk2a4clIT1pnZ0Ao7lEfL+LbmyxG4xHyScKWk
8V2vg25zuCKNbq+MPTSxPkjEU5cay1ZP0m/dFGcF1pmyMj5muOiVn/J4rmpIKLFhOV3hN9+CUcWB
XpAbHkdGrIle2eeB/7lthq4+aUpuFaEtGEMlu1rTZeEO1I42uN0y/kncD6hWlpxoj7UuhuJhnCs1
IPAaJXTJ60Hp7oxGj8Q7zEq6px7zRi/CG6LdJaYQaE7clcIPkOzSk+iPDfBoo2+8qjakYZcFUwFo
PG27h8xKJd2O0MaEDWcSnbiyWNbF04A4xXyvKRlncjLgMnxIAMiFBzMyKtE10gIGj55CK7dLnGNC
iJ+E2qCO2tLtUkHToMIk+SmeTXLnkzxZd23UiBHiMkqVunFXNU+4fppHg0rPkzWLw7MC0Z+EnlRP
uT2mYZPCBrBCyDntTBjBsjMAu8ZCyowga/ArgceFEQ+0ciQvuxznMyusIuFQBL1S7C0JJLw9UHP4
lA1ZKNj+lFR3qB0NP3tF6Lp9OZZhYid+JT/lBWq4joDbSEhdvtBme8KLBBa3L/snBYvjzzPkngo9
HNEq7FgS69mp4EtAgBv8/iFQKCKrM6IhSqeeQknPPpJz5qgKtT4GvhPCwLGFbMhZEQpqEqwOldR2
SkJctLN27nEaggq1pLln2WAzBv6vIAtzxL3CJveiODJDQnstxDYqsqzG0dW2eOlGQhAyXWb7rdDD
wDPGoAls2YgaDAPaNKkoWgxdySMNhxC7TXIErUHNznv0gDBzGLOpsfvWmPdodxSTU8XjoRqHjuBT
LqzfutbUL3G/lGrUqDT9fYvzxo85nrsfeVoA5+c2D1oYU2Vh3QuiPFt7EXO9ym2HhDSRFYcRUaqp
ALWLwJ5h5tIqY+BAFpBewHfU2aEvpfBJKGtwwhVR6Y/UMBDyUwYVMmxMiB65Mw4vhdf4FobznZYp
4VPflWr+NTCFRGVx+2CNNYhv+rHDMa0++Jk/inaNMResypKgm673Kq+CGenbItQrjrueyNNBmkEZ
3UBqktbBOS/IYX8Ymnojtnou3/pTGUcfm8ivb8NUmr75qjCkTlM3HfIWczj7H2pNPJKHHKcdBEmS
ijkvhdaWijbzXURER/U2bzQBnHCXlpZDtFw+lB3Lxe6RNJf2vlL0t1KtsNnrkXkhh53M/s0UBfWj
QKYR0WUjQ999kmLlnlcQQbUQgeN21QpmizMLYWjsLXnuTjlRWfhLm9RodJOx4GktQc2UCSGHQnDM
VB9CVFcS/V4C7xIehqFVn7mkCeRy+HriQcvl4lseQdc+ZIit60cU2OaeW78ZdoY8asJtN3OCu3hi
zbMtI0QuOXU9dT9mNHOyHb6ZSnMvZQm2oQKiFmxM+DA/h1oOw/2QWWp5VEslZmupwSDflk1BjkEv
S/OFxzD2YTUDCyGY1OpBba20dsAEwbHJuz686xNT8XdFZGr3NdodvNuVzLAO3WjVwjFNyfGMdpjD
v8GvQzQrN4f0+xlXg3QiEJrrX1kU9jLBfKt1u4rn0+dW7KGnmG1rCDzwGjW8RReQjVnM5QjWdmym
gR1TdwWjlyEL2uf9dFTw02YFVeIcObOvALOng+lgx4geHcmv9J/hMhTfkr7lkYfoJpkJyRD+ITfx
ny/j/wp+F6e/p7Wa//4v/vxSlFMdBWG7+uN//++uaesfafQj/4vd1b9/dH8p/vzlY/uDQ7ONXpr/
Wn7ZP//yf5//kd/1j7bcH+2Psz/scp5Zk9f9rqen37gCta9fwVct/+f/7w//8vv1tzxP5e+//fUH
Q5u7fFUdvbR//cePbn797a9LXYgc5X++beEfP374kfE3PxZdG/7lnx298Hd//2jav/1VUqX/WHgw
lBOpZoAjJm08/H79iWzxEwklVBpT0bkjFZwDrgr/9ldB1v7DsnBGB6cI/wR8HX+rWVrkZ4r5H4D7
KPeQJAa+CBHjr//3K89m51+z9Ze8y05FlLcN37Mq53ILYn6BqDofSAIYE/vzzGzSFGqdc5+eZKxr
xdZyGjJhKtbb/ZM+PEvFXdOxgianMw6m/HOs0lP6aOW+nS0GeuVRi5K9BpHozVj+4yvfftWqVvHu
o1b5/DbCQYmH3UQgyKEwPkdkfyyrtDueCNKWtvoqN/33xsCCLrwlkIxr1YEyN2oNMNd0MoKnAPJz
Xf++3ptLDTC91MwooBoAVM6HuJDNGlhHOZ0GwHvgHu1iS9NzXVF67cPbJpaywpv8Ote+ZkbkCE5l
b0E6uA/VX4iwPajJbihKOw6NGw7MvrI25un/0S4IZPgmEjC1VVHJJPzscg6fE2iYvvwGksMFZuxU
1qNgfu2Un2P3OFLBuD6eqxrJa2cZRvwVUbddsKfnneU1NCGjFc0noTShvTdOuRyNnflB3aqZXWoJ
JtsiXAcED07meUumlY8JSBSiaPIXDyNqBruJ09dhP6U37WSZ7r/fs7ftraYRkUsc9YJKPKkBqZuu
dvz4ZmjIL3QbwvsXO4aUA5J1wP6AyJ13bDJNMVDTUTzJTULMSprzpDWkz7Kb6x1alQGZKsr5GvWP
VzoDhLbzdrRAQbcppkPaZDy2WnJoq2ce8g4UL7sz5FNfiB+vt/iq1fGm2PL3Jg1xATIuHE99VUFD
Ui5u1GEST0ZR4ramCj8bXzc/ZTgaHLMUJx9UkorbJjbGWxWTpl9yP057vbVMp4/i5gFSy0xaiVjR
Xiwe7kYuUVuCeX9LwtTu2vJ72ze8y1I0+vs5VuzWbExHGISHzNTiGx4a4fLS2sK3XRpIBG4RR1mA
N+BSzgdysCwkH0AynKThY/4NKWuL4Kp32/qh3FgaF/Y0VwuafzTC5gJtdt4UZEMBvSaL7RXmZEil
fanru2i+hXnjlJQUxoZqylxhbLPFZnh/7C/HyCINxrWJPt7qLioAFonE9vPJ0AWCRtDjirDvs1te
FnajbAEMljV+vlBobdGyRRVuQfKtFgqUhKohAppPQUPNpqzCu1DXjrh5fZUyw+0HX3TrpP1ZWOMh
m3ksKPPX60t1jTJiqfIFFrg3Zpa9sWbdjLLW51UrzKemEVhe9WfDX2p97hBrN4TZ30mjpLD44cwR
ZW4copfGmjufwuQCKOTuO5/l0FLCtu7017EuluTuwe/G22xGU3tQj4qZf77e2a32Vgu4i4I5bsix
nJS8eTZvG4MKY/4xm/+Y5eF6S+/PtgX5i8Q1MsLopKzdHnMFaCZwKfFEi+RP/L0cKQfLL5/MLRbT
6wStlxCMQt45XEdcf6sFOxQ8jJI6E0+C0ezr/hC1tSPo5Yc09p99vEckfwdcDlXQmnK3S5WtE4bb
yEp2Za8e0fu43vGLO/ft56yuKzmllqai/nCSHiudHHr6EjfPPCRiHliCX9pVKu6qwtg4MJbfuh4E
zluq+4u0Bez285U0ykVfjHor8sJLo4PVj38iJRmOY0Li+noHX3F+66bAYGggU9k3sBzPm5prpM/U
lKzWoHWdjQyO5iBVc1SF/JORBA+DrAhOrI5YINVepIR32ax+zNL5PqaM5DQoruyajEeT1ksNIqbU
ynJJcQJRfAzyfh/OrRcsAsIi9Fa3ADfGE1p8KnzpV2hqB3kqQ6eS/Z3eD4ONK+7GeXRpg7zt2wrv
lMm5Jvoak6einZDM38z06LdOOXzS0npjHNdqyq8Hz4LfBGWyaIFaq81oVHGEaXTNtSxri/Jn+9Al
3ReKBbGTIexB6if/qUnjTVGp34W8/kBS5zatC9nRI+WYQdvYiCPfR8iwToDSA4biQIR2eT6vBF/8
N78TTy23qT1ocuw0VBU2Wnl/MAA9QRMFvAvvHWg7563U+iBhpRHIJ7OuJKeU70nfz8jYYskqHq+v
1ItNQUJYgO88JcXVwYD5xBx1WOSxUHm1xGQKta9TmKH/uTGV7zcffSLQWUjYC3pn3VAoprM+0dDc
YY0kyNV8aIGoHoJCCTZiuYtNAUlaxB0WftlqkgRpysqOMPlU9+r0xxyDyAlAwr/okf5yffTebwU6
tQSNIN4J79fakYo6wakMaCmnspVDakz7W/3UZpENd3MDnbP2FmMv0BgPbQgIvM7fCVUmqZo0IRZt
J+we8CFGfdX4NFvyUTWeW+N7JlDFiT6LFoqozTER942yxfF4v/jNRVqNfKzEUxx85fmyzKnBzBU5
9RMIZ7wQqzpDiyTbcpm5NHvE+uigLeB33mvnrVA4k+JoHOQToZ9oBwhF5L6cO/LT9am7tPDfNrM6
odWaKryVdDJJAA6KWyHylE9qOW6s+guRE2P2d4IPdDXCqPPelA02BL4wy6dY+T0VZPSS5zbDfyo7
JunvVBhtNfvS5j/E2rvevcuj+Eosem131b2p9EsI9pN8CsLBUTP1zhiOUtnur7eyJIVWV+p591Zb
TdFLLEczST6RMCIP6CtuoavzrqlLlcdImkUO3hM3xMr1w5xM0S04jOxDYiTRPVZi48bXXJhSJCzB
3nM+c3auldvUNg9YOIFxmoop4unL+6gCWRAAJ90ZQH921zu/9O38jkcXGClECFzgEeEUn0+tDxtO
x9NOO/Xxd6jhLhkVUGKeXC4VMWMBj90BfthQiHjfKKoJOmquJjBS0O6rGGaOht7Mm8Q4RZV0FHJ7
/pgqp2HC0SZ+MvVbS99o78IMw1GDtYFtCc8d+OXnvVT8eFRKc7BOskTONyVnH3lVcmOlGSW82kbi
z627T/D1HMMAAaqIG6O8pm1z7MHXXlTkl5OP2G11GVpJ3JpoSIZe1v3QrEeDe1eND0jL7ZLR6XpK
zSeRgkQuJa6QeWLuzBNko708ynZFdaDTMzAUvyytcq9P/6WRQWCUFxFa4fpCsjofmQKkwQyT2D8l
0Idb/0ZsCOduldrtEQwJpZt0KVn22Vd9j1TMRtvvt/fy+KRREOdLzLFaBv2stKAPg8AbOvlzWd+U
idNSTVUUW0o+GBiLWECUaiF2TWs+FBnmLycJoEa0JZG99PF8DywCTjwsFn1sNsFqD5S51mKdmwde
kpv7asr2ftg5lvpdx826zCmw+cXWsC/zfaXJdddFUIwhiJrA61XJVbTP4sxrv/5YvOCdnXwY0F8s
AoeKlDuU34xg48K/NO5w5BXAmrDO4GWdz3k0iZjoaTisGT6lTDkqKptKvnUcqz7fWPgXdvoSXLzy
CmTS7qvlpZjJPBmTEXj6B0r1anSTjw/GYNmpnuyK6ptgbrT3Ph/FaQIrkbjzlVmw3umwwmSdGkrs
zdNDcEzVmyn4oMZ/UHamZv7cqY9GBLkXoTY9eEgHkoyONL7EbrkD4CELB0u4a4Dr+QBq4L47FfIO
yIYBwk3jyLm+/Jcz52wJrL50maU3SeTBjLRRS4bYa4ZvSoBa/u/rv//dRbL6/cvP3/z+WaVWp/v8
frX33cHErlPZV9GPvvv277eDCh2pMn2B0q/zw8DM23yap9hrhy9q3TyANI/dTJ+8KBiEjTF7F6rS
J0o4OgQcuBXYf5z3Ka80MBmJT58AMx1EvAWeJb/iGTWXxbGZuv4mCKKNIGTdJvLLBMVsFBgkWJOt
BUxEoBopkMfIMxVB3Im+6OhdMHJAz4GTSFrvIF285eGwXhtLmxJ5Oc4kiJPkjc77KWihgESrFXlF
O4Vug5jlzpfleWuzLAfs2yX42gwnH6r4PJ60tZr1WOstA2pGnp7eNn7qChPF1XtNLb/54UPXg9fO
3XTMgCm+jDugw3Z+25WzSzG5lT8I2AjYnbLhfPTugbD+ptWyVWv0vREyiDyt+9oOv9uycoBy7Skz
7nWst4bhS9XehVH/YMUPUfXQgi2/vp7XlFWYQkiX4S8KB1LGyWadrceSoDcAsEbekAE4iIp4OCSp
JN0qftt8qoJaAZ7YSLcDoqko+kLkTsqiddsmkvdiHWcnNTRjruy2HW7nVpptK/FTRyib+CS2aoZR
Uvs51NSfQldmdmVF8S4MQ/lwvROrKw1JEo3qIjoPRBzLs25ZYG82v9EiDEjUM3hVjiIh7ygMmqo9
igQu+G/LP15vbf1AeNfc6izrJDWegc8OnpqqrobZSU59/edsvIDsgtnmmtOvKdpr0QancLU1aRaB
OfIqi9MRmYw1OVYutUjTUOHy5rrapwLRumoOT/UoENY1yU0biX+ud/RSg4t7hcnTjpfdWkYjk+q6
1ynke1pr2VWuH1Pxs7G4rGgR9Ywthf5LrXHukFmlPM2htxpVeSBnPiBNDOchyh2tMX76OUSHmlpf
vxyvsEKud291W1OYkqgHGLhLUptGrWm1avBBHNquUiov0vdWQiUC/krw1E3AteudhBLjNG1xbV9F
0t6cQUubBnIYhMYQUWHurIKvCLjlqOpl44XCYzB5yD+6o/q4vD2q+nb6EuqAtO8LwsIBSQY3ng7i
1kX5znVp+QT8zpYXF9Ru6vPnm6UozTCMrLbxOgOyHLo2SAp8T5FADgtxL2mCoxuIJD1EUJmqGyN0
q+wkC3/mCQvtvnq0Dnn9KxBsxXQ64ef1CVlv49cvW7j6lgYLVFnXoWat7Wq1kRpPaUK3V+8r4U+7
MD6+trp1VABpXm/u8khwaixlc5Nc2ipcE7tQ04J4YCQqJw5zrKXaHchdxxCmm2YuXAlMZVJy/gHy
+vZtrO7V5Hvbfmq1Brlo1y9uVbRmkcKU1UcpyDdOmWW5r1eK+ubjViulLTIBkUw+Tg9gZYfYu/I+
3nIhXd8/r+vxTSuvL7k3J2ehmRlaJmPD6f/HgLoDKsi1+sptxJ0uiE9JskfgNfczQOHHfP40Rltx
4cVuGsTlHC9oa6znvJDB0Ovx3HizioNscBz9hozczfWZvtQIwtiL6hAXHZCX8yXfwRDEm9tvvN6k
YttE9RFKZ3qIe2vrTHkFdKynjbOLI3PZXJS2zpuC/BC2XSm1Xi+23/XI3wXjhzlq3FY9yEHjzKph
K3eScsRhpVHA8T0p463WHaNTdQf97cB1eT+nH0N5Dysr/B45eKH78DTgNVY3RX8ooJFIgB2BXW5V
gS9uh0USmkhzYRSuVbeKMdHNGRKNh8XHHVf9Thh6ewqnpyjQwRGrTgYxrPnjM1EhCMvM+InOh91E
pyECuImnRJLu5a9d4FogX6HQgNbYwu5cOLJRDVky7ECTJGV90bdSHGh6PbQe9g8Z9q+ZI4xPyuT1
uiPlP4bu1/V1sy56vW4PXKVJPPNSJo+xisAjDiuft1PndX/adqeNECKfMv8JtM1Y271eHiNtI01w
Yaly4/Kko2qsKugWnK+fUQmGNAew7qm6OLtZOSBBAVnNaUQj3GhqFXYvnVtOWt7GwGsWNajzpsym
4YZo5tEbki9B/LPc8lq92JU3v391vEq9HNRlK45e3x6MtLRbKqY4FVyfouW2Wu23s06sjkmxsOpQ
mugEitFuCYdAwtmhqI5d8P3fbWjRqGBrEyjrBJyrM0SVuzQx/HD04MEUh1Ark7t2ECfXnKclnSYH
7vX23l+GSEcAVVBZB0uKdBndNyfz7GsxhKt6pGxoHNvHVA14pze7bOrcOWH1BfGWosT79YD0iibh
4MdKp4y1/PxNiz3QJ6kX5dFDTynYxRCW7CQ3tlp5x6NeBHlQbeL1TFDJ6lsN5ASjJFyyAV7RV8ZN
nWbm3jQ6Gak+OErwhcvjKAjJMYXVYzdT/qc3uwnstIE4VTYGOxFvLLuvkx4TZiGAJzimByWot6zH
19Ho61cuYnXU10jcrstEUa9FVqWEk2eVkDqsCLFByDYIfpnDPra2Km2Xhp4j5p+trVZxA5hdkycC
wr4qoBqDFGnyjYfepQ5R9EJ1FkMFBQmI89mdMG/oBjWZPKV4NvxPkcYy+qArn0Xp6frCXb8oOVc4
KtkogInRedLWKZIk9SNNzbrJC8tiH6bfF4qUAFCwdcbHGiAk1GbzS2gObjVKTjh9j+KnLDjE1l3C
s006pv2LBhbbsE3c69Tx5/Wve38ooU8BGFNDlGURu1mdr4NhZNZUDRMJ8eA+AjhpW7DAqjDf0iC8
NKWIOSA4g9DI8oY6H2+9AII2CECOZ7N9QATgiBPpp+t9udgE1VmGmboFJffzJgxB7Rp1oC/QVonl
c0mjM+JW/XydNH+dT+RENCB95GZISJ03MxU6dUMsXLzCB98O8zw4BIbUurVWtE7YmdMXLWr6Yy6E
tZNNU7PTEd+9beu6cbIW/tb1Tl+aQB4uwJvAL7MxVxOY4uRa1rE0ebwQHzUWTtplj2lTH6438/5e
WZ6EiPjiFA6JcP32TeFBlBNiCF40hE+51TsYTuzq+se0pfR3aV8C36Vaw8OQMtFqdGet0WUcrmav
6ePfGKG5Of8CJ5y5cEmeq7YRNwbwfQxFz940uFqYUEsDxRwCGuzawyDFjlS+qPlzKt5EpS2bL0q/
uz6UFxfQUnFHzZvaC5mE8wUEkNHMss6fvCy+xXDdlaVbX4c80GM9xHszUH9Nnbonw/hoiPENTMKN
p9SlfbJsd/4hP0R8e97+EEuVUtT17BlGOkPcD8qDICvhRjfXVa/XfQLUhBQm0RRPjdXATjV+JFVk
8Ko3Egq3bj+5dWTjF+VTcI8/KrBeLXM/Z4dSsA5lV7nKLN9FCujDxI6S74N+jLPqtm6Vjxvjv2yJ
8xhJptNkVUDhL8JAqw/LZDgKOXRCbxQe9fKJ/ASK3ztIrNInpdxH2veh/HK9yUublIEgaw0cgOt+
NeKy2qRdoiozuyfYCb6yx6T3BtPOjaV8aZMuEluov4A7oLZzPrGynFtjKs6zN44w7kKVRKRiVtjz
hOUuHMJf1zt1ISJ7tR0B3LR4sOmrG7QNy8Qa20D0IDiJhyJKPpnQ+xwxUNr7LI+zQ1ZLxq5Xx3Gj
DnBhNGkYG0YEzXlRmsvP3wRmmZgpUhnTsJXlN5Wm74W024eTcfr3+0eyGZwKFQDylMs2etPMlJuK
6hfF5KEoZum/5Sl2atFLstIWzWfo79dbu3AMgbFfFghA+yWhed5aEJbiEFv15BmYzxvh4jRGbdB0
JzOzRfEpxx978J+vt3lpBgng0QsFzIQs2+rukOsZRchMpocBDEhvEm7MZqflu1bZ9/FGtvZiW68m
yNg2UVNZrRbfZMqwMpu8QIbH3uQdsL7gl4QAg8WIxgNNb0HvLmyHvyvtYkK0NLk6Z0dBGgQh4qIe
gxleTX8jozoy6AW1QM2+PpKXDruztlaLBeKlkZmIonqTZeyMrngshtzVELzAh+8mSe9jYVeDthtO
WjQc8rn9LPBE939Z+oOooang1N5k/urml+uftZxkq5MOgxOUDC3MrXg7rQZ9ygNYaXPEudOKnh8c
Sl/cWSHS2T81fXe9qUubUgUnBARPWqTWVoPtS3PS10oxe22Rd8fBN6e9oPKgiZW5urne1IWs8YK+
g+ZPhWY5BFZpiGLSm1Ccy9lL0o+1/DlLfqfGS/toxm40P7T151T4kpd3bea21m64a+PD9fYvdZXr
E28raA8Lbex8q4qm0AzoaTCq6pgcsrx5MaM52M1Nkm4sq0uHArkzzrjl0QUr5rwlGfdVa5K4N4bR
yZ6Uj8X0qNzNcuS21T4ItxbxxX69aW35mjcHXj3OZSAU+uxpEPfRqjnMZrSrumDj5fWq2btelQvI
CVs33kU8r8/baSfCzEAVZmrTbjY7Iknj0rOsb3ld2hk6AHO5i7VjL9TOEP+qG9fnjZ+cfMWOk1t8
2CoZlPV9kGJ/Mz9oENawE0oG44Oeu9fn+dKRxalBIhx9Fcrbq/Hwx0odkWeavXBGNUOplVMXwwzu
k1pysI7v3SYTa6cw2/9BrgMCGwNDqg286TpAqaambAzwmJ7xNalx52xcE7WC+SarRjf790OTBaNo
LaYJi4/Baokh+xRMPGFELzQlayeFmWSXbRHtajjKx+vjuYaULxEhKBt4IIT2pI7W0JMYJ9pBNwbJ
M43gGYmAzC184j+E+GQq6rW40wRU/UdAP/t51rMdbqLSvkN56hhwkD3V0ZjfJzqWg3OnJ3cmMdze
6Pthr0RU3+rU6j7ESK65ZirV92VSmLu87srUnnVf+qr0Y7cjgansTF5IJwzTwyf0dU1bTMF/pV2w
5RF16ZQC1bS8y0gsqujvnC/zLARaM/eYwGfGfvHBWBjFtljvwrw4StGDkaZ23EcOPPFCDfbx98m/
69BtRBbu2/Vxv3APnn3I6m4qu7aKQ4QQvKK7z9r6QzadzIbcNNZV1xtaftFqY9MQbnRko0G6r51m
OoontWXRYxHoQKOSs93im6zv2Vc0PXH0P2lLyxn25ozCRUaCQtvPp/oF5eP22/xL+ijeWnsuWle9
kW/6wBYJKX5k98Fz91ze1hth2gUOL3k6sAFcpwDX9Ndsz5sP4NgKJ9WENzXcBk+qI91Fqi08aE+6
Ox/Kzw/RKdsLN9ZNc4w/ZFsH9Dr//nf89BtU/ermQSxgzETKESc0gOzqdjgUwy5+bFlISwV84/K5
3NqSGiLLocCrXh0NpD9DpZx96STVhE372DW+hw/oR4n3/adxq7XVVbdgJM+wYqvDVkW4BvkxK/DK
DvNcmzprfo+lCli40lWTra6trjpId+dAsdXe1KzIF82ki73ic/gNBJx5qn5Xn8Zdd5Pemsf2k7+L
1a02l8k53x2LxPu/ijWrpatOU1xlIG68Cu07yU2ORX4fOam/68GgfjR+WY/y1oPwHTRjXdNYjoY3
q3VCGxb2CeUADTgPpoYdCca97FCnnXW3mh/6z/2/KS/NGX/2OFsdNovpuzoRnnnSR/m2fh4O8oBU
+m37R9qCnq1WzHKbAOf71/tsNYcqZCOrhYftmR9Sh8xC9fkJjpIS4kqzMXWXAoG376RVwJIGpumn
Fjk20REfCrv/ibSkfFdsvJDWDLelQ2fH56pDrZDNo5Vjr5Zod3rxYNSFLfCSAB97MMb7sXkwRBcd
OD+d7lt9cuQaXOJOSSEuP/1PznESFrzXCOjXyBopQbOj1SvF00ThHp0bB7T7x+tNXFiZS2f/1cZq
ZcZ1J0ptWyre5OSKm+oHUDupYxzq26TeVb6bfr3e4OW76V/tLU+lNztB7lHFTTP6FLEJNOgtrXRz
vYX1ecn8capI8Mp4EyxWZKvntDLW5Wzmguo1482o/2nUL62tTr8xdMheKry/N66i1Rn29+YoSy9i
AERUa8J808pzHWq55nHr7qMca62jmG6ho98PG4hr5FowA+AmADNwPmy4rTV6Yk2KN4R6iyBZW+9n
irDu9aF7v5VxqycwXEqv/GvtMYv/nhEUWFd67V6vWruf7yFRRl6tff0kxVuH/4Vxw/IcfJxIIm4h
P5x3KU16XBWiQPNwVr2vhl0oIBLTbxA1LyBJEBohvUvhENYf/TpvpR4R01eMhi75ZQ0Cr0WwNm6D
I1ZsyX0+htEOlgmA82SR4S+NzEk7I3wwlLY4VHJQHLGSjzcWzPtsAJ/0mvLlQbMkQFefNMe5VPSl
5jU70/iKI3KFka121ISN9/Gydc8vOlUGUSoiWg+8hLfTeTtyO6OAazSSN4cuGFe7eIEno03xxqJ5
P48gG7kAyDiY1KDXr6RwgQhPmS6Rt6rSgy6msHBrxdqR8a43Xi7rsJO9trS17GsFEMA7FXmL54Go
NZrkSfOXqLG+KGO8k0GFIHU2NLveiNBsaRBPdFsTxo5wiHT5iKBjAYJU+BXqz7XqJoQ0/a/r++Y1
AbAeaojAWIMuQB4w2OdDXemNVERUl71B2QetbzfdcCqrr001/+xbpCupKqRoaWKd5ijxY1xElOYf
6+pLIQ7PFVgudK1+KbP5cv2z3m9njPFUBorTkFrc+tCQIO3WMIplRI9vDTRn0f+z88Yx63BfzJ8J
Hctp43S/8NhamqS1ZdFxs6zWHJypXMKqQ/aypwnr5oYbJC7SGMNqhHdbHl+LhF//gOmhniiPIQrd
Wuz4vXET1N3GNrtwteGZusC3DaDVBhHK+aSYVZH0wxSq3lD71k42kmxfYbtx7Keq8Qq1RIGzEHyA
jmpv+2ahH5HByneTPPR//t154EPIGuFAAHadmTj/EBGlfgVBK9VLEGie0ecV7DYjV+Zk1q2QnJpw
I7NzobJ13uByMry5ZJO6yXQkVlXPwJZYC3eG8K01OrsxYdIluzZ9aB3xrkIF2Nhd7+nFlkmeLy7J
eE2+k3fwTQF9ranWvfC+CJ+7CVdV4SB4MXGoMEBmy5HUtBtL2YtbRKYLZwPiHRx3gHXRQGEVrjqt
ZL4QILPvKQZ+GZliQx4a8AyvOBxEZOUjXmbyvi53SmMHLxwTRb0r0yMqCcdJ/RDFsBbSnWWOG3Cm
96f98lnU9+DcLiImq8mXzajNY3XQPUGTj0pzUwaF282SmxcaAv0bEfKF6w76FIYlUBYWnsTaQaQP
JXVAXNjwMA3yq/ta3pFccfR42sfxR5jY2WM9fChQQY2nO0PaCCbf3wTw+9j8JIWZfn0dCSmmNOeC
MBveogDmDGWqOkaJjOGMA9TGpfP+KXDe1GqFi2Gh12M0GJ5eOpKwl5PPoKOpzHww27t47LeGdfl1
5+f7eXOr870bcqqzVm94rbJbFK10/2Mf38fdx7T/lVZPxudx16JLFx9migvlF9CU07hBn7z4CQtD
EJQM6bt1FQWvhrgVW8XwLOMQlafCf/o/5J3XcuTKsa6fCAp4cwu0oWkOyeZwODM3CI4hvEfBPf35
MGtLaoK9G7HWvjwRipBCS2J2FcpkZf4mSA/92skx55EfBnoSZbGJUHaeUIPVrUekXL2x/BLSgTdv
4U90t3rRXlPejcFfodHi3yVirdH38b6a6WIa2wSsPbyixSwDMkLOD7ego41qI01/rSiBHVk++l5U
9+Nq48QKUA+kukFdRW2SFHdVowwvURmUlTuF2LNfW5Hov1dZlKHPWNnW9TiY9XWcDUK56TAlB1fD
/ziAbZ6iVdJFYe5foXYk2145pRNiywkw9E0X9NbvLjONzJsafZaBxR3BiwalfraNPvuqh6P0Wkxz
uZO9MFn7WENmiaNtssybRASS2Ol6SR+klIbY8lopnvjLrZR6fdKmr5hDjJMnSXV+0+Fl/BvKb99s
ellgnJ5HZve5p7Oaebifoa6qaR1We4mZFV/RbxK8yIxCesikXkVxGQiD4VE6xjynD9LBuR6gX0Eh
CkWG8GODIIJr9QOVWn9Mxx911qMqBI16iO+SyPk+cfa9CFQHJ1dvjPSQKGlaeWXtY1MJ4SbZGMJO
B7dHr+cwyVqQuD3dhGZjMlfJpjem/odphg3UpKzj4Y8mmkHXQDIye4s05ljvgzyMMk/LiMNdV3Im
ycIoql1U6B3CBlnRac9jo6eH0QctufKOP3Ma2eQ+FocRgFJr2RfnjoKylcXRUQnMh5gWSpC8Staw
kvrNG2KxYRzAZCArYFgCFlff3zqZkVUI7zjxEUXdF8lvP9l9tKZjcGbr0/qm3ojcncPuX+wLX1O6
QB8kKu8ZhuhIvPQ3tjNs6u7z5dv77FiIBO/dgfGyxOINA8mbX8bJUW4huTxP9fPlv392HCd/f/GI
leBu5WWSJsc2pr0QhDs7utV92BxrlKQzn54B/Hcg80BP8p/AlDqTZZUcB7vZySlvgTYSu8GR17ga
S1UZElyAhCeR5l9yEqk0xkLTzCw5Jq59V3ceGHRq0eEOe1/k+U3X8Cr9Kvcuz+Pad5rn+SRoh+C9
Cbw3OTpW8sORJTwhxAqs+EwR5f3AlmuuMlJJk4hhfh9242//Qb9ODuLgv0zfLg/m/LcCU86bgdfw
EpAYIHAOILFKjkIvD+NUXZWZWiGt719fjnPmaTKP6L+B5pTidNao0cQI4iXH0r7PXvtP3GNNtUlB
trnGDSDQu3w/uhux8mQ9c6e9izr/85OovM301gcXfIxTT/VIwNXeRaZWP2Cn8Ddds/8sRgWEBZ1S
VI4+qFb4VQnCyLfsR+62hwkLCixLXKGZN2P72GbfIswjLs/puYVIlXl+Yxr4GC5NnlC+zn1ads6j
1j8p9s3Yr/FWzgbgOc2BBJwecdj3s6fKXWOqQec8Ns5Bt+8n7E4uj+BMHkl/jI4rBvKw1Ze1QmG0
Q1pbvg/HV8XB5l7C7iVqsh3MU3d41it5rR4175vlfQH0lr7V7NjLf3o/IqXMJ02tQmlO0LPRNaFq
iuhL3X/BRAO3FXeoNkI8OcXOHr/gKVPomes7OJOXXlysHMcfdx6lt7mxzffjxf7n/XyyNIuiwzis
HKRHQIo4CgyA+NFoj1caEWeeJLxHwDQDqYLQCF7j/YhTqbIqP4+D4+2P8Rh/NcybaW8MW0oyP3Xf
a0p23eVv+nHLIdT0BytgA21giO8DWlh86SEeUEezpdzDZkMgKn9I38JI2QX5LlprS5w5Ky0uTPA9
f2pttOgWASV5GHAUiI6FZuCVlO1158X5aVB1UzyhpDeTFd5Nf7svyHafG5G8dkmWkYxaQtViSysK
U3TRsaHbs4Ekle0y3ihbdLD7I5jN/NpysJiAKRBeJ4i8PDuztMbluf64hubfQN0bECv0k6XDotRl
lAWbKTqW0Wh7moTeX9QW0nVp+GsqKR8/66y5S5qFS6UFMX8xy5ow/DTv4vyIt4otbVuciBvDze1H
rGJv0+DK1pTt5cF93KvvIy7yFasb+06R54hPQePuhpv4+DdFePiGqL9BaoNkyJOZjv37pdMFUWZH
cpofa2zhMXhz3Fw7BM6mEF6n665preyNM7fg+4CLWcTKZYoS3LiOkuLZ7atZuwbiQoDI2/IqK7zO
h0J93WIwpNW6Fz62kZetQcvPfcjTMS+mFc12RUsMfoJubzJ5ckHFqsZ2Sm64n+z0s3q8/BXPFIbA
GFN4mcWiqUk6i1Qma1KcLiw/P849DeTqx0+d9OoHd4r4nBW3ovzZlD+czLXfBgXUHGgVzIYaBEq0
IbpFkMdNg+xmquWVnXOGcDT/LD499RpajvLiZ4k6TSJKqfysbCMFBxSss2/KKxhoy5V/BE9N5tZ7
466/bnbqYfqbbf553RGcbMhCGxDW2OJijdtUqSwzLo6KcHCv2QgO//1QkjIkhyq9s/528YJwPF3m
RwUQ9D+r8uSqyQV6gLUm5ccQSH9yVG0yvewZQ/n95W99dlJR66MKz9OPoc3n1UmgpqnbMVZT3FHa
V2xlcCW57Tfsq2z77a3aOm+Rf5eCGjYOVlTA/LutVh6dH0F1iK/SsIVKxlfFv3KxoesyyAdOMf2I
2ex1uUtusn17m1+1V/FuuB2uon1wDYTjKrg3rtVH7SHZFTv1St2n+3KzMhVzpHeZxuKXLHa6YQ9D
RVtGP+Yw1rrmKaoizGihMln824MVqa4Z3zt4uWAot3Jw/hnlpdiLLT4KDfp0wyxU2/JQfEqv9Ufz
Ub2hxnpjX0+Pzvfw2H829pjDb2rPuV4DwX68keexU4AE7kUxiSvy/TLooRuFUsDYTeVOL1919Ya3
jKvJ1zTZtOLYGjuqImtH6zyhy0EDb6bVJtOwhzT3PmiFc8ZQRZVxxIjpDS3tfJPdBQcQUA++W9yn
a0v9w/fVZC7BOcGZAZysqffh5NE2G6FK5vFreh9813NPxK55X97x2p3izZpd+XwavRscLHXyROrK
QPA1+LnvoyUwn5IgTZwj3nco/KTSbYWbqitpa+Cqs4Ggp0EFmrO3ZbEjGVOIAMA8sEF88x+l/m3A
nhembrgGIfuQ+s8jOgm0eA+2KOlDQGFEvSq7sdHBD//SQyLX5CuRuZa59pb5eDYtAi7WR9NVDfYl
jKy76m67l/ypulO/+bv+YF8l9/G+2YaH/Le+1hI4M0xa+cqsJWHgxLsUGPdLObZGbfCPwnCjK+02
8YJg/8l8vnzazOfqYnm8i7I4d5XUL7N+6v1j5u5evMt/++NupjZwOoTFC8IWhSTLWI4dxafRcK37
z/2Dj0uqq7IuVkLNB8OHccBEnWmFtJiXVfYqjdVB6jX/KD/KtSv9dHb5k/9NvmaZoz3mvzgP00rV
+yPcCPdidA2A9tnwnOHWv99ZPn53ujCU4AlVvVvQzMOt42yRJd89iSv5R31nfypejI2xdj3Mx8Ni
pDSrqVmqOu8W2pPvwxp9ZUyhHoZPmT5jFhtA3mCr8UV1wf3smpV78cwqRGoSX5e5NTW3qN5Hq2rb
qfo8Cp9AE+5xFO3hl937UGpW6lbz33k/qj95How1HkeI9i4ORbNI8miSkoSEPXGHX0X3NErgZXCc
u7xQPpxSIDhmOxqgJTxH6Fe8H4/eD1UgB2H6RAuAFuuRdqKqXV2O8WHO3sdYlgpwDQ9glwXpk/Iz
L93uZRq95oAzX7cqov5h1S8iLdZCXfhmFTSMJkhde2/+rpHbewlfsBhRD9Eu/G38GlYaTR/Oi0XE
RXIyqp2VoryYPnUPzpa08/LMfaw5LP784v4fWt2uYo0/H34uPjUekNlPCTZkXzfZxqD5Thu8XTmk
5g/+buEtIi6KDo7cTRYUzvQJvz2b3utDLHBuc6c750G31p4O8x+7FGxx2na+5gfNRLB++6N/TtEo
3xiPW7u98b1fj762ciieGxqiUGS19K8B3SyGpqjCqZRG5VvhthrglOdWP0fh2Vd09K185dNBP/g4
uBlNB8xnxoVxNr7fWqOCNSwtFb5daGLkF0+d/jVM7JITP6Uw4KZ9pOLgbevB6GEON71odeXo6CGP
g1JgxwoMD/PgCmEm88FUcyXD40VKcWPdJHpYZRrPXtDrbzgI+8ycpATOZKNzN1nIe7FmnOQ6GqMO
hgeyzrdZXmZJ4yKshgeleFJ6dM0a2YtQzqWFl8iFiSnKkxREQq3bp44TVxo9J7WVFN/5EHEGrWqu
sMBDVTWS+qJ/MOtAiveJbzeYjJRWPAPOVDO5kupSjx70qRrNndnYKk7efoQ/vd1FE6atQqbDiZCo
aiO5IlrbNXK5xLIqHIwSQZw+ML22Dbp8I3dZoX+18yqOMaxUFC6x0ozoy2VjPfCWLUusnYueXHUT
t2bbe40kBpn/adWGqVsjnz++spAj6yvsuKn9hA06qj91pdjlTp/k1Dw4kTpKT0U4Tg0yClHzJpko
YF9FyhBt/YaBe4aO8WzkyCGN8tKckN6mGlTjq6q9jY0pPiVRVyLzP8Ugn2iyGtzjYYO2RytkWJbD
2EjJVhI1XL0qiXFDNsZOgRDZh7V6lwn8Vj2nVLsjfVwLuZvQifXN4Ch1AOpLTaoN9h9vYWHB8ki0
YKi9qpPzNyWG2OL2Hb4nXmca/riddCWrvcgcrApR90rH2M6Sa+FGU4k5o5gMXojh6CS3ZRzbu9xK
o0+xXw/30dgjGCHC+nskNenRjvQIeptTDynSSaL70udCQdM8DasC6t1kP9Sxgeu1ViD1RDVeGX+3
g9qDekL04a72BXYnkz9GsgdneFD3Kj7m+UbX2zY9WAj/Ctw67fx7q8vSbVagi7MpVKV6VqQg+abI
rf3C7wkwme2aLtrkkulbGyMuJqxqYO1tcI+QK3cEFWK5apgZ5a7W8jS4tX3K9tuqr9WIxMbJ7/Q6
NV9LuzDGm6xKxD7W7UbgapwyxXQbytIdaeA8YYiaR5uqyMcfZax9NvG3vUskPE72Rq/I6QYfZnFL
M7ZDU7li/Xtm21i/phQGkVt2mrofciv52dZ+A10DQ8zQ7VMxdJs60CxOaeBZe8xcI9w3hza1dnlc
UvLvoyYdd4blT98xUhq5C+WyREcVl77e8y0tkDEw7avj2JsO9H2/ayO3E1l/hbMsk9Kayoh5WxPa
yUaTY/lXJ2qHj1VnbYrtjo0MdKjr9c5qWNG4J/qvbRrwe9EGmKXxHTUovW7oDd9N/0jQgPfFfbhN
/ORBdUQGvKZNBFS0IATLaUl2n+ApiZSxh+OgHt+VuQ/gDt53yVN71EvNwxmz+VmanSrfVxw8vWf4
LdXZMGdfl7xqPR2fTwCUvHykYx6EBQZESd3FN0bg15prShDTOBczNN+TPsWINmidEVvYoFc7bHP8
vrouyyYxvD7LsTvnnH0Qo51Q3BEDUI5ewgjHa+syfnbsPO42aZpXP4yyd45KOeUNekVS9qMdku5N
Qrfle5JmMeZAjVnlaCw6vuFSTRsf8Jx0fqYTdx5E1injMB5q/blBVGFygyHUqLJ1Xedi4o4ffGdh
DOtFYyv9GsIq+JGqtTrwzyZF2ypDHOw7za/GjYS5OS6saOz8zMBEfI57PeLKRhyld32tJ0jkTziS
Dnj2fpsJg+mVEOkXvdAk+ypHweqxyy008U1TbfZt4w/dp3yoZeqKjmQ/dY6kj0AhtGYWdCvJ2Wy5
6tmUGKngzxXDdqJX0IhoH3IwF17VVOl3YU3Y/nWp375M2dRW24Lq6HEc24IytBkoWKEr5ph6WpKb
yNMzWj5Kgdt2SHjLC3tHGTYKMGIFQJbQhyu/SMIXPwswvGY761+boE8+572eFjh3ASF0NbxmO0QW
5TF2IyOTGpfTThR4dZYOqsiKI34oSma8ynEvf1OiGklYox4NQO4WXl9ubmlC3Taprz8lRlD9wFW0
u61b0eztWJM+JWnYwW4jq209LNapcxbcHOEDlECQqk4TjxlkU1F126bW2gfZxNPYxfIwNz4FfolU
s+8UirgeLLO4taeW+uhQ5JiF5p0f2l4YNk2Hl0ppm24ZNBwhsiomLOkzv822kDWxUy1bxfosF40k
IXQ7+6uKEf4lAE1jGF19iGGqsNQ0DGc6BdfeAON05cEMea1tOEoFsJ2cm20DHiM8dMYIa1vtClza
A0kSOvCVgctbzlLD9tSM2vpDOcajtsl0NfkcYCL8swgV6WfQAC/aUNPofxthxqXg5xKOvijWCH1f
wsfYR0MS3GRtAuylVCb1K56G+BHIemccwypvobD7VYdIWQQyPimNwprN00eBLX0SPWelQ3kkK6en
yWkaWnyKErtFKDrPxpv9UXH6KMRyrcjjazG15rVFD+0L/udx5xVmoSvbAoGCF4DVUL7K1BmvrLGw
je2oiVx2p6go8ZovkBRwpVxGygMECkWMqq6BSlU+AuKVFJZIqLBA1Y3U6KLYOkkUXUlBa05uqnc2
J00NhZziX228lGGIfbJvWFXAqMwyuyah8p9r2UJ7pW4i46nFyP4ptHmSUEtV5QAwjdn+knDR7Nyk
62gjOHEqMaS6UOStZbbyfexPgFQaP8p2juRPn8w+qds7n0pwj8gHrw0cf3TxkOoxeaWEWzaAukZQ
elGzOn1Jsj71b+0UYwuviVN5k8Vovh5EGDjRzsnq7o1KVTN6PaCruwrB4p+FnEEyLaQ+PqZhgRao
nXXWU937fujKeYvAS5RVfrWLSXE1bzLl4rNRZV1zVVZSRpKRlJG1GZ06P85+2d02l/PmLVe68kcU
jD39gc5QRg8tgYbsq2/sJ8foORmUEWHYbWdktbXlkYvPuONjVVvaEd5BIQ7fwcbKK4EgB4XxyTNl
iTCao5f7QEmczDMQsv4lF23zmkh1JjjLyzxzTWg/N4NeY9oUT73+XemrZnbEaOxp4ww6lgV+FqIz
aAq1v+XMxDRmLMLuntuiS7Z4N9PlVDjEpP2I1Tv2T72f2CycDgcuEZMG3Za5RI0SWwKTWaa+uIu6
+JdJQzHbtXLT/EBRpOflzCCnDa3sEUf2Xq9xM5QTljb2yN2mEiyqbdbI4+/JYB+wPJ38V+pLo71r
RuRyr4KqMREu1YQptpZa5jMRp+R5lOSxcw0qTM/x+s3obmSmHIcU3YJi3FR10X4Pg8Fs7jQx4HBd
q75/M1S9/QWcWDS7GBc4bmuZ4XQ7m48OsLjM7O5ghl0/kX0GeHBrY2kWuymqkse2zrrgWuvGpvXy
2GoHDL7l4BdqyeJz1Cnaq4MRAFY4QdUjJhp01ifKJVAJ+M9qcWf1tSldG0bTqcwWBCkb9mDnVaPf
FHcBVbf0duod2b+bLK1/SHoSaxwTEN+T6wLVNF/YsF/xudb2ZmdgYI5zArdvFcXsltJqm+FKURvj
M09WZHUjmiQqCL9qhEsfDtxpyC5g4+UPOCAYmtRMrjWOMMGg3vbioSubKvhZOqNtXTnkANlz3wmp
/ZEiHpY91F2apndBI+Vwm0H1CfO+idqsuwMjWZqBm4Z6a11DA1IzsKTFJMGNUElkOK+TfiPLWTR4
DuL4zWbsNaHt+K9z/Xbs84JMSFjqneyT523QLplC0NVK+0sESvxZ08r0mDXBrBhcRrrEtePneEer
JO7bSm3M7BMcvpw0xDeozsjO96QzFdyv+Xw/OHaiX+PoD+p1rrROddWUKatJrgynwO47NDSv6rPE
97TATn/WqXI7kEuWm7At6nSvdJbOSqFp/pPaeHVocP7+9qe08P+b1zOEaWoi/7vX88vvpv1d5/+L
2/Nf/+//cXv+y9MZ2y98sriJZ0nC/3F7VtR/gUWiOIa8FXB0ncLBv92eFe1fJNZ4bRpUFVC+mTs0
/3F7Nv4Few/aEPJxGLXM/7+/4fa8qJWg3Yu6Lq1HHAvRKQFf/L6cUGpOo/V2Id2ayWjukYUZniZO
w83J7Dz8VXs5dW9e1qj/hIFpQh9m7uZ+wIDAq2u0RhXSLc9QHio3g1X+chJpcmn+e2EMnLlXQH9V
dXQXPF2OfW6EKFPDb5t7uXyD9yMcCiXp62CSbm3lplZStzf/XlF1Hht1adBRAD1AeS1FJxsb2TeM
gpxb6z6tvinqs52Q5z9fHsWiovohyKKiWqQWrWgUJ2/bDgcghZxDl+BT1mq8iWM/uWK/r0mjLYqQ
y5BLRcg+CYOuK0znNpC/9/mroVz36ePlUS2KWXMIBEtmKjaMSgRa5xrvST+adlqTSHoUHuBFeHFg
e44qvCF47LQ14aozq+BdpMX89Q2sQnUKw4NQ/B0C2nsRDS+XB3PmExHCoGSH9Csuf/M/PxlMZXfq
kKFhcehLEe47BIXsJGi2eWDeJn453jUhWcflkOdGZdEcgfbKwtaX2i9dOqKaUbaEDOp9NfbfanNN
X2wlxLKP2tXBWBVUvwCG1HiVW3XglsZaV3NRQ/2zDkAvKZwODlCfJS9OmXxRl74ID6qKAFR3Y5OY
kQe1LIPcubWrp9bWNv9g6jAUxjUFcX/gje+/llI6sdVRNDuYSb3Xe6WjmpWtAaDPre/ZtfjfQeZ/
frIkhDxWaoq4+CEgHQjUeWlL/WOEDvflwSx6IX/NH9K83As0bT9g3WBr1JHRMRjl3sy3lHnFmN53
ZEwUDKVqTSPi7Nc6ibYYVZagwx4VY3jIgmyviuxGqeVfWTi6haNtfOT8agowRr/GnvuDujmp638Y
5WKDKaPZYaxD3Do8ylW7bxyxCaqbMnZDVf3aUSBJAsOdi7qREF6W3Ibp7yC8yhqf6vL3HkmZ6GeP
g9kUtHdB37l9seXVBCow2TeasR9wSMlBmc3+XSjcXf5CZ1fCyZwtTrpWtip0Z+TwANxwp0CrYQo3
g6S5RvZ6OdK5Y2iWaf73WliedEZrCmNkLYTisZbLTxWmbEH9EkShilBDs9LYUefr88NHIUkBZWlS
X19ikDtHSL01YYGJ9jJUtqumeHOa78qE/NEovmmd/Rm7I54nX2fHJeoz6WNMpS+sx00xWRuR38Td
IwQ8T6P8a1u7wFhTJztzjVnWf3/gUnrWjwUlBdvh5AdcsIMjNn0Sgxx6+jSu3ZjnPjJEFFqfpoHy
45+5OtnuY2eGPqUAFmj02oj6rpe+t6N+k9GQufyNzx3Kp4FID0/PlUgeTKUUSnhIi7TeCIA+rtD1
7PofRJk1sJASokq3RAbGacOzdWC/JfJnVKE3nTqtjOPct2Ga/hNhsSsimdd73TFhkL/cxKGWXj+u
pk7ng5gg67DjRgd+EUTgTzXV0RQefOUxGLWrQq48SVuTDTsbBWQb6tRAST7gFIqoxGa89TmCWfpS
96WcvvdrJN6zMUwAzbNsAXLYi5GoZiEjlENdL87v/EnzkmYfr9stzin/ckdDCf9PlMUBoiFwa9hV
GB0GbD7crNXVTYNf3fXkU1eJYhX98fJrGdEbC4xvRkPhMgAev3I9nzvF/vsjSBDfr/DBCDSfpmt4
mIZGwqZcdzbjgOxuNA4G+GYU5Yt+DRN4NubMOwCBiYL8EhnvYzpIb4dPeJ2NHV7iA2Lmuqer9+Px
8sY6e06cBJq/88k5gSOFqDtrPpI6AUbs1dAPAZfUBB/8/xZocVPP/EejG2zY5s5T25XuYKMqo93Y
5Rpo+ezKBO2BBwmvyA/Eau42R8P2DoiW9BzE1rYenynkbf/BaGa7oRnNr33QmRQobveo7kWHWH2z
EEtN4k+OnW70ds1U5c+X/rAFqO2hjgA3Q11yPwaRSxaF3ejQaaZbje3GzvZVf5f/SEKIzPnV4Mkx
aPSNnO8aJ3Kllc927rkM2glm5gyhwVZ4udFruc0Hg5GaFIjIHq0bc4y25a4d0yvkGfZS+kuy1ZXp
PfMN3wVd7Ht6ZXGE4jPT6zy32nPIq2/tADtzbwE6RshXgRZFPWD+CScLn6pYT6IaRAfb7x/jytiA
E17DHp2NQRpMGAdVj+UhKUwpbgctjw6hn9K7qlxnslaSnrMzdRJiMVO+JVqpybPo4Atjx4Nf0pJt
7VcrUc4NBL0G8O+ohXz0PyqqLhxkp40Ok30n8noX4JfztzcUD1XIKeCA0WAw519w8jmcLkyDNm+i
Qy1/idS7fiiOoXqnyekKvn2ej8V2Ar8HZJDWAaiVJeobnztbiVM9OujhJG6CRKs8gcLIvsKvNyut
l9hpkkfZrh77OFl7gi3BTvOr4V3wOYE9GSTqsMowNGZ0wDZVMffGlTm6E5ImdM6139kIbkTZ6wLZ
jdKzsEO6PMPnVsrpyBeJWjvJlSQw7j009oPTfYmNb63z9n8LsfiIkebTLKoMtq35W8+OUv/cotl5
OcaZC+vdHC72batqvQh7LTok8PJG+mfGS5TJuEb+/AdxYH0gc8Dlby+LDWauSKEGH+yQj06/NRpI
ajXuQE2daOgL6PY/WP/arJtODQUnOWtxPVqJjva/ynFk0W5rgnJjtjdplW8idW0Cz90oNgQPoOEI
5lKrWaxCIBa0t2MO16neWC+ZVKMEi0yTC9AjbG5FrLnl8Nyj8Ygwd4BXzjjqK4M9k928+wWLpTjo
eiVqi19QKyFt8kdkxj0zEhsdW6JMrABaz657uEToEvMvNCvebzqnUhXa2ASTnNEV2ML40vNq9fDs
sXISZHEM5xByfMXi+BoCnvL8ChNrxN52a7mDOKE49GEqDStYTD/3hV82x8uLdanm8+dkQZCeyjJn
20eU65SFtiSLet55rStJ9xU6udFwF2dfI64ep36xnjFnJZfYZEOyopszT+DySAX/Dw0AXBEM3cXX
FLJJySoU0eHLWADQAYyVdmhKJrcWFsqa9Q9eN7Mt3n/CLQ6ZIo4DgIOEk4fUNazHtP49xV8uz+e5
NXMaY3HIBLo0WOpAjLK7KYrXSDyOaz5tZxMrHSY2pHP2IjTj9+vS95VOs0eWTIPZNgkeiE2AcvIm
FtIvEZYHOZ98sBrXqKesEX0XiPK/VgtsG77WfKfr8/48uYfKPtWUYr4EszLQrs0JcUenF8MmUkp7
j50CTlnAAPdUq5SDVjf93gRiubJqzl6GZOlQwOb2Eon0+x8Byiiq4M0wfvWxMMdiVwsLYIzxI4tq
2skROprT9VwE00p5m0r7rr+O8jWW99kPffIj5gfoyUzImAyhazBEh0q5c+ralTGyXGvKnN0fOr7x
sMjJ45fce9toki5FIfyg10ri5b5jXhsm+mWouRjXSSl0tx7HW9ko9Z+XV/G5YxYZfBgl1LFh/i82
ptnr6LakBG7LVL5ROn0fKwAb7NzsNlZg2JuoGsbryzHPf1YUNkmpOW3lPxzPkxkV5djFqag4CQ3p
TlTPSXelakCx2p0iIQs0esL+4if6NlLQ8NLlbfft8g84O9t4HaBFMCerS0f7Ogxph4Tk3FJWfiXV
ipOnAUU1ZPIfu+hnmq7M8bxLPxx+J+EWJwV24HTruzn/jv07Cxo7vR3v8ojOrtGTEIvUwI4j06yh
ZBzk4stUVt4k32mrnKdzaRWL056la5D/+qPiffLZJt/X69EpCQKFFvGlNL2hdhpmKxfV2SVpkuRA
uqTZayxOHmBiduWbLMnBHt3WCT3L+J4a2F9jH762784OCTVehGV5o6M0+35vK2lcj+lArHiwvShS
vbZ4K9URePLaUXb2C1nA2tCQQixz6Trh9GnZltjCHoq0cQf/1ywZLXa2cTulvnft2KVH6wh1ORex
tRlPa+bdrh9//YNlcvIjlilIa3GZKGy8OH4N68hro5sp+nE5xtnV/keTG0V3+YMRVGIqfRxlnM1h
Gnux9ej7q4SQ83M5y37/FWKRronBiuvB76h3xL6nDvcJEO+4uS+i67ksL6KbcigS15CPsZHtDU1s
QnCcAfOZmCufdW2wiwkNcnSJopSv2qqVZ/rfZ+myy9N59qz673RqixVqaTGmC6BYD7nwWvMYZD7m
9tMu7YDzfMFraOUgWQu3uOwyuwxl5JWig0M+athXQ4x9YvWAvJNV7vxpZa2sfMilRlXgJ5NR1dQM
DDgedb3JGoDl4ePlGTwbBOLwrDsz954Xq4XntqWFMkOC5uEmPhTUf3iOnMRYrIMK/t2QmqzIIXlV
ssRLCRVi5ul3awzQldEsU6JRz/qiFj0vM+s5C7Vt3vxQkmx7ecrOHov/Hc6STqj4tV73EcPJJ+Oq
UosbGh2AApC5fL0c6Oz+OQmkvj9/7TwXpdYymhjXLDcyfydRvbaD1mZskeJMk+SEVjpy20firQEB
fj2Zxtd80IqVnPn8rBmomcDfngFR7wcjx3qT6QOBMiXd92gbStnbKA+HNloJdH5E/wm0XAMaSnyO
HjBrVmXeZtpve7S3Um2vnDzno5B7w3OC7SkvhlOkVd/JBsm36F5lBXtc83c5lCvnzdnL3v5PkD8v
oJOcomx7qxhVggyBYd2qvIpdUGiFGyvGtk4j5dYGhbgS8+wZNytmzBge1JQXi66E6smDf+JVUbwl
KRSM7kqPfneyV5u7IZevLy/xc9NoqLOKLtaUJjnn+1WRt7GIncGhOB7m8r4qJIheftzvm6RIV0It
Sel/Hm1glGZTXOh98nJkjUhqoSt+BMBmumocOA1cTUm6bcJiX5R7p93Nj8g+abYJxpEWplSWeGqF
ftPIrZdIUCumdtxfHv+5XQFXHWYtqc+srvh+/KrdTU6R8JuiaNiQyin5W95KLsZBl+OcO0oMHUyg
RSsQtvDimO/jsWwHO40PaXAcgzdaOpf//rlVc/r3F+OIQ4DgtpTFhyIHp2K6GgI3SfBSQp6sSTHy
ZHM53tnHvwnPmkwb5QR5We4LE0OvpnYekNNXkPYSfTclJoZdQ2FdBSWKcE2KD3mFlQDsjCH7Os7c
ucs/4tzindFaAJ2oBn68O62kLQyTQSvBFxW9c1oskvnlcoxzH87EzwlNGQNfsGUSkOSTaCe1iA95
mj03vPZdcEjlymF27pzh50OQp44AQnX+ESfnDEoe41iMeXyomlz3hBx2njxbLnTlrBjUcWM75pql
5rkVQ4MRp0BajRT+5sk9iUm9th7lYowPowxw+7kzUi8pvil+5mXZ3egUK0OcF+DymQnTh247rxn9
/5F2Zk1SI0sW/kUy0768pnKrrCyggGJ7kQEN2vddv34+1Z1pMqNkqaGuNdYvmOEZES4PD/fj54Ag
vTYXJg6Ng6CNznZkfSq0jdp+jdTjkB3DwXunFO94EK54x6JF+N9VJBkYKhDJ4HJ4YRIpMaNzV+9I
fHI7490yMomk+1RSYaYphy+lscZSJvLzE+WgHdD4JmbZV4p8QkpcG0XKqKwPduGntdeTbZkyNOG2
P7xfVGiQ+3aGczkCknM7+dTFp8ms3QCwhr9eJp9viust55cwR41CNBLcz5joyxMeAxn2YhXAHJMC
JbSk24nRX++dOZZ3svHUD7/GrHD7qoRLzXsztmtUsi8dDPMUU3mK06yilHJ94mVhmWMw1cGZu2Dj
x1Bm0//tlMptdo3+lUbLioe9/IhgfOAKJr4qlHEN4SNKrCKrsjYNzqVVu2H3rS4Gt+t/JuY+SNf0
IJdsGUiXoNMIlRpd2Ou1JYWUMvcD6EBj+lRNP0wfJQsFE4ZL9BUWx5cxTofMEBwiICgkLzThM3Xa
wArinAta0n/HEflHAndZuJJzvPxUdMCOgGAgvCMUiBl1qjRSOKUUaJqQin/6VA6R63wfze9S9kv9
7PQrb56FEttsD5WxGdpLG1M4qiqwh94eeelLgXS0bKYzJ2/vWcWpDk9R7D04rbGrC/vo9c1elfMt
g+QuaeuKwyz0HK5/hrC3EriIMKt54Clmsi88xUUp5S4JrIOtdJ+Y3GS29PfUfJPukrDZrFUiFj6P
qz0QMq8qVQejHml45D0cDpK01bzPuge9/J2dI1mxqhsyxx0hGqBJiFiCPAMxaFBfu6wlozthzG9n
0xnuVChIdfnbGH0ak/BQJwwxaV/H1t902trdtuDAfP4OsF3qmeR9gl0vlaE9yJPg7JjzbGy3ofVB
c3jNhUW2wTnu0jei3g78nfqfmF2S2qL7m4CtnsZ/5EMgQ1gwutAwuIGuwP+9eTLuzMPUHTOJWdiV
Dt1COCDMUhyH4JQOlkgFR4CQy9EPqUtYP5WhRqTrY1X9cqJ3UfTzdjqy5LNXpoTthAFeKWg84DZx
vanfBMYxzO8j7zD8QG4oMPQNf3QmM6vDiuEF/7kyPO/BRb5gM6xqSz2Gy/57NP7KjTchOi+m/56B
fN08efY+zz+/wubckHPmouTccL22yQg62w3RGdW6s979ksvv8a9a1lw/hhOk+ajb/j6V1soLC+1l
wHC6RlbEdM2c+F1bteN6Uv25gJdOrRtFH6X6c4a6BS8VzflZKW7OePko3wdF8E5V00PgvPf+VoLh
2ZsvfoPYvPdypWrHgUf0UO3m6q9nO25O60PNVmLx0ufJO5PCOZyyAPWExQ61N0XybKiToOmspL7Y
eBZwBFOL8pVbZvET5c3AlwosAWcSUiPGGCfEZsfw7A+5q2vNMSne+ikt0GOpI/io258UvXATy9ta
erqbu3hqEp+DaNoxlvl027eW1/3ntyjXh+wwjzO/fAmHSvzkFPa2z6y93f+6bWXhYiXf/WNFyBNM
tYu0NsdKRp25YOjbc77H0FyYsK1OzB9HiMWs1rgXjTLLxhQQoC1bRCLVhWkwsuAQIiblWNkHrXW2
TWNubb36FdnbSdfcqJWPt1c6xx3heuHpQvuFOSNmt8TJMDWXfLvsKVuoUnJoAvXYllB182Rf62zP
ucEtQ0JamWfo7siBQuEnAf3fFbrkpprWruQGi8tRCNyw9tHdFvVl0sHoWq+VODgKXTvAY8UhN6zf
Ol/6Xql9eyXLW1wUybLORB9NbfFzbybD7stcZ2ZnBMYyPY55u33F+cyjdaTHaEiIQr2DZvhVM19R
5nSMpn0JV0EON5W/xoi9UBigq3JhSDifdpSyaZAwpARQn6bBrgxUF52cO/ogW6XuTFhvhr3sRD8p
C3z97xYp5JVxW4McnG2jlOFqxoMi5zvJP62WOBePi3cVJSP6tDSmr4OHXTCZ5iGZciafYvD+UUun
3e2VLGSHIPllCDCfs35xiEtLKjgJGgOcvZptaWJ6JImm8iVpwn1Bf9YaVq73RX83LQUH4X8I4lyv
KHUyuoJgVs9tUT/Y0XjKg19D+VmNqve3F7YUdxlR+NeQEBFHSesiRgfD89i8j2DPqOGBU2EfuW1l
bTmCE8L7LKtSDvq8/5038cayHhkhmIrvt63MKc+LUHSxFsHdClLeAREjLmmEWeOk3JXDfTy8GaLW
LaIVh1jcN1i3ZilohxxeuDuBDFWGPz/RaqUgn1XmB4NjfPOy0nhNJL+wJLhCG0ud0sh8RKU8bvXy
kzJqD7WMiEq1kg8s+rhF4wsQOkODYk1UAaE4TBHIA0uvp7d95smHdLTfNpbyq6qt8JCl4w9TnvIV
V188tQuzQsZTpYWC5C6nlsI4PmqnmEbwxyaiH6bnwe/bHrLohzO5HMGCQuWLJdZqqgctHXxLbvKd
5TM2kGfeh0w3mM8OomHF7RfjEnoEhkWh4GVcqid51EsDc4lFodKA/WffMc31Clek7EuQYN6doXvh
Ew5j2E7sGc4RK6fGgFrIeTDzNaLIJX+/NCJ8wVMFaVJRJP8ByfH9Ntrj/+OyWvKFGUQPNzkFFl0k
RI38Vm/GjPwMDvP8mEUlzC1K8i2ponSfJE4EiFUZt341tbvBac2dp6Lw13lSsIX3ydx1Uwy/aGJq
RyUIHbK5yT/pprmG9BflJZ9fA5c/U9jxwVfN/2BbKhXOnh44QbMbfOb8NeNo66fWu9ec2OWR1KyW
hpZc6tK0cA5eUYJkdyhT1JZWflC6EoYmKVoTwl4+BxBPyNWiJ/PcOrp4XGpGImvhRCWGZOEe+Jy9
q/RsZxldSh0oeKtP4UoQWExT5twOmVfYcF6UJfqRdpQ/kq8aRQEtaCvl27SXYQfK+ngXq1W8KVs/
czObB1HR5MXXysjXxJUWfZwPlWxJnz/aeVcuVp1EvdkGnsqlq3xjys2Jqk0Q/7gdgZZ9h5QMPUjQ
SrD8XxtRnNyUM40PKVTlveW58jiSE42P9Bx2XVPspepbqo3kGO3OVuu729aXQjx18P8zLvLKZn6s
9qoXY9zayuqp1Gr0B/Zp9o1evV//deMZyQVETzUqmUyhi12UVJZUu58wFoH6nMrq7RyVWr9aGcBY
9NULM/OpXpxaY/SRpE2Ev0j/mQySvXGCeFvE8bYeg1+Rsr+9g/PxiDnG5aLmG+bCmjRM0mj1hHS9
7PexGu7RIK7H9hjJH3PtkzFsVlPBxS/+Yn2CV3rdyBcqsb4BcT5FzaFyWnskLDq+wWuHuWrYREQ9
Ck+xO6jC6f7SlymjH1F0+n9MCcx5irhzpOeghOfa4wscZUtvPQlkyjhJ1N5DHudG6cfJBMXZmJvE
0je21jMxHvAuDtvDiDbKSnqztEhavbT0YM+nKSR+eGaph3nPE9JQf8NZvqVy32L6tnssfGD86+wh
tzHNHLG6qmnQzmU5RqqOPo4Gf197SCJty3t8mwfoMGcrX/SCP2KQMTogCoROkV0bLMEIdSatSmB0
buRFb3WZ+0iVd/7ofDKM8NTKp8Za6+Ut5FEgcYnSMMJA1it2QSp4X8vWLKNz5VAwMk3pYx3GD42E
5nMmW8nfnxxRRGHggryNTFE4uVyPh0Qf4udmfUJfrFAeevvx9sEtRJFLG2JkNKIMZLgXReeGrtgI
lVRsjZtgeOjbT1Vob28bW/SSuTgOU7nN61zIH7yeDEjzkZHVp+fmbtpsSkMP9qonJ3uEwb9LpZ/z
qDR/3ba78AnQ/uMdy+QKZ+fMf38RvHIybNlJYNtzevvB95p7ypfd8NcoR/K2WeQMzDbFJ1mIkLXZ
tbLjY8RSwVX8yq21Cdal3QMODmjDAfGLPNz1KhxrhFjWNqKzr9zpPXwgUn6en5Pxpxiq4aSoVj6x
2/Zo2Fzbo05SatVosaBxL3VVtklk+ctglHRnFESodom2Nru15Ix/VmiIr/9ayzweKrTKwwTmjmSv
2nfqEbbPrR59ue0RSx/ypSXBEzOdArMs69FZc74b1oMJnWEZbJiR+O/MCFnroNQGM3VsIQwuNlP9
4d4E65h572+bWfTvfz2DB8T1SUWdZsC0rOHfE01Ky6vd2taPcpv+vm1nKYmjq0RriVETCjRic2uK
DQTVJA8sQwamxkq/qpp6J/fVmyhvfpbdvpN/VZCLUiSacmSubltf9Ed63aAGoWNC6vR6lZXXwXun
SWCLbGBZdZFtTSVjRjdKYBVUd+UEh8zP/8qkiCGEUAju3RSTvaK8TdpgO2TFDl7tblPXd3pS7AI/
f0VAnjv6/7tKsQc+tXpWdGocn2MzcovA9PdVqsFC3yvSpgqSY9p38YrJRfchByJtBS/CG/R6Y5E2
rrVqxv6qyQ4e201Eqao2V0rLi0YsGgGMszAsKdKCwSFfMFpAvVxvv4OyC9qn1R7SooPwmJonViBs
EemfkiKIkk7mHRP2qhuPjAPJPzwYPyWAaChOea+4nhl8/tecEPAdqZQZ59YoISp3mc5sl2nvaMq+
u+2Cy9/chRkhD46lPMiyklUVYfQIYedmKk729KCE+06tdzKa3ql2Fydfi7W36eKJzWCw+cokbxS+
N7tJvTocTNAY1EatHErPagNT8O3lLWT5XMoyUpJQagFLFCIk9GEWBJ0YiQzlHFfJfad732+bWFrH
DIGiwofqKTQ+1+5tqhBSk0BSJwJvPmbfdecJwq5X2IDABZQ2v9gR09HMSPPWCEPS0eYkMZuF9MAm
ohJ724q65OFARP81I/iCOSSen+YN11bgV3dSYqAdAOLn2LTBsKvCAkZorbEeZQmitVJPEQFXk8e6
779avRXAPj8Nh1zxw02h2/k2GMNyI0/ttBkCOXSTyv4MeTJDyzlzyjWyEHdlFD4T4gcHa2jacwMG
GkY/Hg+dX68xIyzdyJdLm5d+kaPZfgcPiOlzh1WPmTbthgbWrvRkSMZKWrPoDiSfM7CZDrA4oOUV
GmwbFD3PUxS5VtLsSKtDa+2yemYGFJ5989ge6mgaQ6kvSq6aN/FY8gGmGskegOrJ0UbX1tN5FsHc
jWr0pCYfVH3GqYLvqR4DM/qkRKXbme+07EcbBdupz+/q/o0j36X2IzDovaw++ZLqGghXJm8keJY2
OPX+toctgKMBIZPE0jkF0w7VxvUxpBGz+jJE2mezuI/69DHswGNO+Z0RILA2TucxCh6aFFRvVgYO
ShTTTs/bQ1nXm9wKt+gvnMZQ3cEGLL8i2l78MLFpH2tmVNQGIFuzHdwhKjbhqda94+3lL0YjBj0B
v85cJmIOX5ZjyWFWpNjD+8iJILBeiUWLXn5hQPDyoC7rUQox0CdbeBE5e1X9EPufbi9jMUxcWBEO
sUJDiRMgTKjGG0vaDoBMYfGrJIc68j8c221rS1k7KjnP4A2cRiyahn1oJ/H8TNW8tzKAClTGFeZU
DGdXkZbdtrVUL0Wp7I8xYQPbyY4tOMxZGjAYdXJ7i5HEIQUM8x7S+ahS7nkid/yE23bnHXvxNV+Y
FXY09yQln3rKDVWws+G508k4N8U0uLDnb2rNcc1B2bRKuQZXXgxWDJLii9bMqCZcj5FlhJ1eUXBw
/O8U/hlwfsrTlbtr8fwubAivh7EGtI+WAkm9dUrQ+NjECgPOSXeEyJ7C2xov6GJCA97bgluQp7Ii
3pVOlepGPgDBVtErcpUiOE22q0zfPQZLU/gd/OZQpNInmC6zKnq6fY7L+/nHtnCBBp1U5YUF2lwi
mye9TvJDCyDwMYundA1xuLyvf2wJrppNUO0PPevsk3feWB8bHR53w4In/5cTvqZWxKVGFsVgBz0x
4bGO94w5ZLHRObWKz4qELpFh/SM75vb2/i2u6cKMcn09TC2sYGmvRGckmTZNYyP4gKBytO0heqYD
dNvY4mFdGFOvjelKkFd5T7novjBKVy2gPpWHlWL9ckBhdBTqCIapoY25NmK2pd8ECE+dC63ajEby
tvCM+yI9dXl+J8XTmyI7FY6b/ri9tOWPwJ5ZmmbevxdQ56GVMyuF+f1cevU2jyw0p5/08mPTfRyQ
dNDQh9DoBh2mcg1RtHjF0ZQAI8VjDFa86/VK3PrRNJH+qEpquVY4DHe9J9eH2+tbszLfgxfZnKcw
01mpsxVIJl3JKsatFxNabltZvE3p2cNFQ03gRbKil2CX04GsW4sCda4EG+6UyFwKY+Cil6O8yhwE
OHTrqCWKgMy4HYxAG7l7ZMsdtN8GBEPNxyhLV/Zuye3nmqxOm8whfAgnpPqRFqtqTeZo/czRxO69
t2W5dmkvHdClEeGARlO3wr7nYkmQwuYtMQb67vbhLOFXedFDQ0bllc0SQQdSOEiJ1JMXVPWJ6cjB
39pRvHWUcKvzyBgR/3pQ0qMkV/vMf59mbxCNWjmwxZ0Eic2TjKqGIavXXqgnKEQ0KQcmpfYds6au
1hYPUj4eb690KSgyYPOvGeGSHuOpC6oJMzoUxdBPw47U6rvWNLZZaG7RCXm6bW9pboHRHk1nihFO
EorB1+sq/SRM0oFhsBYxisp6cPpxU5QnSjiuYnWwnwX2JuW1oGVbaYCM9yNKMLd/wvLO/vsLRImB
MJKLLhv5BXb2qa2M/ZQ6qEn9PQOlzjqBrDCSbvA4FGJzbNRoIk1z9hMWR8+3t8WgHF+D5LyyItzT
ndpJRtzw5LE97Ufgm0g6oX70qg37sxThyCKG6zNvHq2jQBCW6sk2fjZetuKIi6fyjCGBkYyBMyEJ
sLsyyhFQokJqlozVt9BG1V0ybCZJSve3HWDR5xlYpS0FjpPRoGsXLJS8GP0IU4Fi7qwv0oj2bH40
en+nv2pV4DFweB2tB3FiBGUjg0rHNLf6ZDfzv81oyjpdKU8uXSUz6OP/jAiupumNQeAnf3LU0Nwo
Ux8dgn609pqeZvDuaGs4uqX5PI2BQKRCeGnPku3XG6gHKGU1FTX7qa5Oao1MkiIfRgUGlzzbTZ1z
Z836dt/1ztkPofMPIOs3luGfzejdFEcnTXqcURIze8IrzvXiZ80udnFxh5Zdcc/KfAympFDCaiIX
VH6wl5S42maOTtE97NNXvO3BvsCMyoQZc3rCXhhJXY9G6RBAZVJ/Wj7OE7KBh9srW/w4LowIK6Nt
W6qTY5MhU4yJrUOl+669yjyx6Ee0a1GXprT0AlLQ+5mckl7FZ7TTtjCeeTI8Q87oTt2Kwy4v548h
IWrxfpGjusNQgeSY6jtHU4+3ySvILgnBF+sR4paXM1YwSlL0XDyNO/0kW80mT/OV8Dj/WvF9fWHm
OUu/cDu9jqQZP8DksafuSYneMZLqID/eNg/zgBF47ZW8f2n7oGxjlppJ4JdjaEXfB+UkE1SC/kMw
/Rq7hzZcqwEu2qBbS9XZmaVkhJii5kVsQ4xKIpdFxyDXj0wwRkbwiq0DucUY45yS8rC+/mIlyar9
No7ic1iPG2hRdzGtWiqnipS5Ujltomhl65ZCv6HxZpmn3Cym/a8NaszRaZPXxCDr23CTtaP3j49Y
sGuXne0WDhTRqqesxcslBwG8Aq/8DHQnAb82avRZNWR+FZ+9rt/PM1eBt6/sjnFqPmGE1v2jrL0m
Fl7aFNJHb0gcu0N666zrX4psz/V6kD4ZCH9VxUpsWnyFspOUi5l/BYQs3Nxj7g0FEo/xeawQhHQU
H9jf+NC2ChpKLkiUYIPuKlqQP8BgrgTf5Z39Y1rY2a7s1Vyb+vjclkA66Xblh6LRkrvJidFPiQd5
x1tyFyJLvAJgW/o8SB3mshZsJUxNXh9pljDdpuZGDCF2/HnIxvFOH+Mv4Wj6K6FyKSYz0OLAMGAq
tI7nH3IRXNJehSQtIo1EYHFTg2opq4c69OlxPN2+YhaP8dLS/EsuLI1lYOdJSCqp9cUu94x9GLhd
nO+NH7Vm3nfFp7R3trX9z4rZtQUKX6TkgWND1pOXVr7JwmRXhsAzhvQX0JrYo5JgdftYThAipJvj
9V/a9BANp7z/PuXdm37Nl5fCw+UeCPFIHfk1qU6mmysPQXOfFRJYzw+Df9JQ8r698NlDxFsDPncm
EWhP0mcRPKi1/NQKcipsZlVs0SkZ0mJ/28KSj15aEFwnpMUAjQIWYNvbtrG1w3VWHyDLbgOaAggH
jd4XohyyZ5FZhQMZbmAcEsYsc5mpAzIvz9v28Frn2oBgeNveS8naMOTiaV2YFk7LrpQw9yby+CrZ
K8Rvf9ggNQqXcOP25iopxRzGXh7Yn4UK2YRtpQaJNtll4DwB0nNNP9w3NVqN9IgPtX7oBwjbHPlt
E0kree3iJ8IYEx0opugAal1/mUUI+39cAfhBZ6CoqrdWdjCCfAdv6YqhRZ+8MCQUAxQvslTfmLE4
/nfb++37KzFmeSGzJBm8gXQwBY+MxtgZkpEKrK7muyGZEB5SDlO2l8DmvsL3yY/gSpl5kkxhywKt
jukisWWS8+DZ9LSheza/3bax6H4XNoTdMlDCDeIZ09akslsnoWvbwS6s7V2pGdtqDYS+uHekLnQd
mBcBbXLtBJPqZHUHL+JZjz408lbTvkUQPawc0OzDL3z8woiwbTwJzKCQeGfgABIEvHCAqibD079o
ih0lLULnfa3TsFhqA1o8Q3xBuSti1xa10aDqNXBZ7fCxN95JWrWdSXhBse61KdrAxjAgz2QVOyPX
EOhu3DQrdwVUf6ciXVP0WPwAoFiYEYooHcjCkRZj38ZtzGMukoNDLVebWlEOt71m8RwvTAhx35Mi
JUbqHJwghMvNFD6g6k2whJ3LXiuXLzoob1LYkHiY8qq7dhmYXIPeHHhmafWDGthbCJw3pTm5SRht
VkmeFo2BwwJHzWXG1O+1McduO6kpMFbVwafBPDV6tZf89iBBxlEgZ3B7F+d/7YWjPhNi4JOMwQu7
qJEWNDFDA1RHHz0rdqvshLb9a65oxnyB+wIuA7F/vaSqL+rYsMKYKTfpmxFZ4zuZYdy3t1ey5A9A
vkC3M28BRbNwiTHGWRqxVsRneco2UfrAlFUDRgXcedaumFo6IuiqgBGb1kz5J/hDb6SFFPVlfLaU
rTxphywJtnYyngqKUoit7G8vbDEzgAaXPoAJsgip0+vty+TRl2jHUqZPzjCcbgIo6Kz6cwmGB4qs
vWJXm6H4VcdrEWXJNy7tCjvqlElnZC1BbJDNTZqj6Ro5bodK9+31LR4cL3C6BEwvQ491vTzUmlOU
LvmQs+5U9zBQlZ+D9J9kira37SwuhzlU+LeYk4VF7doOmp2AYlGtn9nJi7jaMQMROGsKP4uu8ceI
SNjdBXkcqiWuHmc0u8BZJB+U2KzBaZ/6Zo1vXV1Zkqi/4qVZ37fjHCvGfSahvmfA2+q7yteiPpi5
eh4n+20ifzCTyfX7x6AB0lWXd8yYTYG6Df1vafWYtnegJxyFi/c9I2ftXNoZSuP9K/aeOosBapeL
RowAdl/rodkCaJUrb9s4xXaGl2bjSq946dYFHvGvFeG7DDPFM2udE84S15G+qaa0M5p/kDFExOGO
h56/BppdPO0Lg8I1T4vFGkKZZTXtrwwSeik+ys5HI9omxZri1/wViIGaNjj0MxrMWwB0r71XA6gn
DSPhrbO8n0587Orh52vO6I8F4XOPvEFp7JLyQ1/ku6JKI1igCjdqjHB329DirjEUjMI6+qnw8F0v
pSoNREQQCD7DchlEx96wPuRSvSnL9uA34RpqZxHNNs8g/685kRdazsPeNySqRtR8h65HBeJ+CO/h
uDgUVbcbE9dLfgTqU9tm7jjcO33xYEX+IxTkx2wcaGjUK/u8GO8ufo/gpUFa22GtUjpzom8e5c24
P/Ue5D4rBY/F2AAImg2mhwybzvUuxwDlTanL+RgcsPHlqeqmTb82DTz7xAuvZGyOCtkM5xaNoIzo
9NMwxbSp+y9loD9qYb2nI2jmWypJ+whc70ousUQ6BScE4mn8x3SGyHcxxTYTdgw7n31bc3vp2KUn
DxFSi65reW/m+VbXIWRiwKJ1Tevrbc9dOroZhU0Lihc6M6zXe4poWy1VMnuqTOUpyKQ9bM+9Y7wj
H1+5FJdO79LS/EsuikhOHKdhIME4FE4om0vfKvvdkH3/71YjhBTKYY1lmqzGSRqGtse3oK4epLR1
5TBeY/hc2zkhuOS9M6ZSknFq0jtp6u6cnKnxpHUzeU2haBF0a88FVJgHyGlFyIFRSZIvqx3hZbRd
KioOqNSd420lZoiU2vzH78eHZKgOTpq+GyPVTa3s0UrydzO3kzLJx/p73SZPcdTtfV+hmm4d4v5r
0E/HUa6dDcN4d4HUTBumAnh2yGtJ1+JGXfx6IThSKg3yFNn5c9MfdD249+uHOC/dZKpX0qHlDwm1
RWa9ZQiaRC3CPvMTxAfYp6yfniJDQw7gUI0/FTtwbcOtpfge/dk3RmrfB36zYeRzJUAtrhRJSQZB
SMgM8WNq87bo4aLHJVIvPiiRbd51eap90ialfFNJr5CyhEVtFnLnVQW5sthCRtliiGDq5JOi1bjV
5dbcNxnThxCSqsfbX9bSZc2AFJw8EFChmzn//cXX2wTNUIylEp8TRt5dqAPACnXqWpF18WFwaUYI
R5050pOWWFHuveuk4jBZdu7mSfGBcvtJtscn2692ptfttbR+d3uFi/HJtqhxzW9UmJyuV6gCHiPX
o25vQOdKfKJHt957WfIQXtygXPBOuv5CgJo8pAPr3CO9zZq7ycrugrg6xm1bb4AbrRS6lo5shjBA
r8wciilmCXms1aWVSTyE1fiDRflVzevoFUH90oZw86uNlJlBP6/HhxV2eGimbLuaBC+djDPnOja8
OcyJCkaKUvfiAL2IcygfqAFtYgATq/f+4m5dGBES39HhFAzPJsZqv5Em2Mjd79v+tXj0Fwa0a/+C
aTbymB8mDEoPWkLpo3oYO/hXs/1/Z0f4Uu0SDW8jcVhIM+wT/1tBpyII230Eve1tS4vnArgBiDwD
8nBsXK/I6FFtkgvOhdmWnBY9KO7VJsLisVzYEM4edFQ8JgFOjFpvV6Nag6rt7VUsngvjU3gYNI14
2PUqurphRCiNk3MZ57uqbg6N9ljGzc5neva2pYX94qkDWfPz3NkL6StLGoYIDR6ejF3l9sOpSczN
6uT7Eg3klRVhx+Bu9svMaYljddhv1ICsUZLifqsYHaIArerH953vyfDZVNJW95ov2ug9tIgh3Rtd
HG5zGcpPy+g3lS2ZK5/A8m8DnQvdKMBCR6S1l/wubYcWPASstVsf6EDkP/VoZmv+Jvc+0SM2h5Nk
dRvdL9zQpL7AsI68CV4h5s4FDbWSQUoDEE9snYaW0slWTpXBqqR9I+2cWHW1/Onvj/vSyOx4F1fm
mPn2cx/gPMsehhoiGna8aaxXUEMy0cToMtMUFuKOwr2VBENIjkA7X4qsLQqO0BxsJVwZ1ry//1Ig
/KDeMYMzeYcJEcxLjboyJSzxO3YlLE1BW+wV696AxOfvt85hnhbsus3AkugnTmGmjaFQGgCLuSm8
8X2iR1s/Ura3zSw82/VLM8JtjOqI1kgN71YK10x5NfrJyoCoT1L9lZpb7nZh4a/EgIVo8zyuiVD3
TAJjCdEmrhQ/m5SR0+rVftOhi3ksu2PQvjWMZE1GdSF2QjZAfjgTP/FgU68dUMm6pDWYcj0ngZlt
MkM13MGp1p6vC1HtyorgFXJSINNIe56UZj+0wyaexaqGNQqrRStsmgZ7J0QlYi0cpagSbcIoOSMH
GzTTexrWdlOupIALb3/Q1H+MCJ+SmgRhaqMeei5zq98BHvkACYCxDaLG3oR6nuwaqbW30RR9v+2H
y4vj4T+zBM8KQtcHFQVtCzSSWrisDOFWLmv0EPt+a7V//z5hfX/sCE/WRHL80ER+8ZwV0dHJPgVW
v3HywbW6ldfCwoeFIcZ1nmctGbS+XlBflXCKVVVyRr/g6MFTslX1N2qiHjtJgV4xDu5esYGMFjxL
ls5E4df2NKetAqvKYGhL1T0P5K2E2lNirbjH4qoItJQQwKTxzLu2ouSdPY5dnZw772nw9KNSI0ts
5W427NM2X9nCpSIfhCt/rAlfL2P/k5rU7GHPiAHdEn+DWPbOiuWHgDnVsfXe9PaPPrK++I3nNtMp
MIHDQBoRf4RSF1qCJztb2+aF4HX1k4RP3XACw6Oiksy02R3Poxh9Ee60Do6F2+e59JKHMhC1RGZj
n3Pm660O1LphtUVyzkep+dSmSXRX9gqoIwBXrpSm2aNd2O37DNqd3RTF0dZWABX3evRYdpnz5fav
Wfw8TeQhZsZn2jrCSZhoI+TRhHdBAvdRkkuuJEtG9MdfuY6Wthfo4UznA9s+QPfrRetandaazYnL
hbZLqeamUe2W6RP9pJX7dcmTLy3NK75ITWaYPYI4bK8cf5byja5vEH/VjK+v6MXy+PyzIiEF0qYu
TgYVh4lq3iK07oMh361Oej6PVgo12yszQlyzJ7WZHIkP05uSfkOlryVgG1m10YtHuM33QIoPnt4e
Ori5Pfmgx79TesPxhzh5HIKVILFUwiDDJfLNujAyvdTrvS20nhsm7GlsDh4EQ6e+3U3aJh/2ZvPc
wQLGs+nKZMV3lnz00qpwokVbJX5gt3wwkbmRAI/O0pvrj4vZ1V/s9MXihANtItPxJZkD7cpHq97S
2iQWTcZJie7UehtIHyRrFytu1H34+0+QigmKMDzSwDoJn6Bfp2PdTSWpDFRAfg0rYL/OdrH4VdCy
BX8kA70T37OM9kmVGeNGEEYGWnWIeRPU8JIgWJasAbeWJiWZOIBTa0Y7oUMsxFLQ26nU6Vl6tvV2
16jKHXiMoz/tG/MD3Ahe3+38cmeU36LmFZ4CkJFXD1PtiOAJSU5Icu1bYZ2eveJN79OlQYY+WTOy
tJWzhXnMdYYuCO5oVEpq1paTnivL/Kft5Y/obO2HVP1YgBQa0NS47R7zB37lloQYcEIw/dC5gZ1C
+ObGgctaivzhHrI6mnuSrOwDUtFaufc1/eDXw8oeLtljacT7WZwNAYLrb9xOkWYb+qG/V1sn/5lZ
YeUSoPwtakLRvsuM7zR67GMeMf9ye6Ev3YaVwinM04HxUPjRhZXKpekNldz3903LzExqBPH7ITY/
h/rkHLM4fitr5T9tI6tnLYu6c4BSxJ2jZerf3h/8CmIbs6nz5/ICrddncGQ2UjDcp61G5fJblhmb
xCkPTnEv06y+veYX16Ilz7RYBo9O2AlftKiqzogLP7Y43OEN9Oa7WDceQJAcw8xccaMFS9TuqQFR
F6CqKbZxEZQf0grBpPsRANbY565jxztVijdpsIaqWDI1Hx+zNPNnKMppjVNttxD4jfcDcHSnPCGt
MxMhZvGn25s3+4PwZTBBATx81u2CVVq4Gq00N5Uxasd7Nfrsl1+gnr/97y85JKxeQO5mGgnZFLv4
Dn2nVIvt8T6vwr1kfYqUzAWz5EZ5drYT2PUzstHCcif1C8jbw23rS6sDyDlnZVQlLHFIRJPbCf16
Z7jnBQzNgp8CAUzKNd7vhbMygfzN9F5kZZrIAtoMSljFDZ30WjZ2ZiM/VqH8kNdVtKkot9xe0UJk
gT+CWg6uocySFdeRRVUnCBZqn+00i27bdOj2dUXPjFqupj9CK5TPcC3Q0Uvrv+Ydh5uNQi7Ztq7w
mYlgy2CywnFMjeG+QBkmUJrZHcu/pkubjTD/TfygJKGJxSpZk3IlUYPxXmZqvi4NFyOquvKcXjwv
+FN5gnItyKKREX59LW7D8b5NfsVxs1HI2J3etXe3j+rFHcdaQKVqtv7cORf5pXPV16sWFv/7xPxp
SXuDTk6SnHQHtG+3BvmYL2XhM54Zy+bnEF6OX1y7haFJjRc24XRPMfzwP6Sd127c6raln4gAc7hl
ZVFZsmT7hnBkzplP3x/VOGerWOwivNuAvS7spck/zzDmGEnuvbZjcjMof0NR3sjyRiq/NHr/dH18
0yN2YVMDekg5DPzKnACn71Kh4FN6p9ZD21WfUjPekkBY2fBLs8h1O/HA0kx2QaBnARTxs8AYnBxQ
RyTs8kr5Ew/5fZMbThenK2u2cGF8lMIQbJzo9ObOTyaqZRmV4+ikQVP+MZO4aW2wZObz9alb2oEQ
28A3xe3Oqs2yfFUf61moaoMT+BWSv7rFnaFoykMbcdtnUi2v4M2Xbo2JupffZLWp0Z5vD6VWO8s1
lNGR0uQo5o7iC7/a0i6NaF8V4x66zhU/ZGE/8ioTCHxwi9B6cG6wChsLiVNfdEat3vnSuEsj4E7K
m14dEnnXq1sqKismF+YUk1CKqHQJcEXNTNZNWAnweKEMVvj72kp2Qg9b1x+lWJnLhQ0JPR9trjAf
4Ajos6M2jAbJFr0RHbeSUOsaQvV7BuvtPtd98yDEavwgjm6x8pAtLCCpe4PWw0ktFkrF8/kcdC2o
UkMenaB/Mqtm78ZOJGm25WpEjr5Ns/b1Dbo0yM/2ZkHAMMRm6Wbq6LTayYifurrbWfJBj+/yOl4Z
2sI1QlV9qhfgfRj6/PVMNc1IsyEZHNA5B6ECpZq0u7JzV9o3F7YHgQY31QSjmqydz2DdF3U6qPng
DL0U2oFbPtHiFzatU+drZawlUx/CBnBvmLil0+R+yp4kUVQGaZLyvuSbqI6+CCqKblolb0062a+v
09LkfTY12xeZMchKI2Eq1p6lSLK59d1x5bJa2AvgvyjraKwSmOzZcDSCHLEO+8HRm8yW1Af1V9NS
MYbRaS3BtXD7cu2S4Z5IWXnKZtcU/HqoVkVci7AV2gJQRXn8c32+LrMvBFY4TvQ+86CwFWY5WgFt
NKlXJQbj5U9Z8Oh6R9pqc/FUdv+XDDkwbiLx9brVpVWiSYV7aZIrwok63xDsSYi/fZnrXhMGG7HX
o6JEge15zb8/yfR7kldnvSDrmQcooRIqXmcwOraD5xYQwxHvWmtNycuTqGFiCvGwM7sdTL0rB11g
nRAx2w7C38j90e2Dh3TTnFrhfljDEUzTM3M0aPCe6D/JFRLZzo+uR77MEOLRgc5064mAHxNbgMog
lG/KYbjxFWF3fb0WDvDUHj+J7NADI88xnq6YjX5c5aOjIhKLsGb2JfCpjbugvPf5KP+6bu2S14Yu
ZCBTJswJ+AQX5AmW7PlG01ejUxRqd6MY6Pb1lLk2RtR1x5wWFhjqw8IOEO51oqBXjmhrpw+6Eeul
HQxW7UTJuCaOsnAUKeXioNBdBWGAPjuKsoTwhVzXOEKNL+I/wgrZFvla1+DSROP/0EmNXhK++PT3
n27KWjQ9Vcw6/JLQQjUpgpMrFsHz19FJ6bOVU7hwj6F6PPEVkXei9WJ+9BuOuG4MDEnvbbdKt+0A
/xJXdDVum/HnyqIueEBYm6iCULiBNnx2Rty+YLUrhlYatZPL4pHep2Ph6q9D8yuOHzT3C/0edyiy
GOO2yJ1C3Ml0MhcJrou3SbTnRPTFY6BEK+704owThYNim5hyzNm6+qM+0gvYjI6iPKvyXdiFtjre
h/9O9IY2NwIVtI/RowyR42yyPROOF1njzOrdF9V6MSjHFvFdVv7VpPotDNSNaT24+o3g/nskhOEP
7VYInElCze5aD9XYiSqTs1v9LNA79nDSzHaja3/K775m+zCLXV/py4WmS45aFO8JtDYka8738CBC
T4wSwehoYnrPbUK5q2EF89tGBuDfncJc6raxNmyum718UyazMDizuXCa5uF4Z8HLadRcGnr8LiiH
2noZg5WL6fLexQR4Rwu6iynrPX3Cp9NZNjGdPT4moOYZhmA7dAokDW8WIplim+3dNXTn4pB4mun6
ApQALcS5vcaIK0FTOaBiLMvHTKWohx/uf5fyYKXQfVk8ZXvyIFsT2S+J/HkprR5GtefSHZ38V1qk
h0Roto1a3ZZ1b9eFv4Vsfl95Ka0tvtNX911dPCUjhA3xJmu8luJqt1FjaWVFlzbStGE5L8Cf2Cnn
w49IiUgTPZIjJd9A+9vDvqHuJh8r77YmXbbiOV5e8ERnHFHwvxOiYZ4SJ9deupEqMQPdezv+VP7d
radHgmYFCl00QDHX56OB3FxP0ekUHUDBe4hcOBd+8yYYwUqC8fJWxw4DAKE3tXzMoVqjie6JUgSi
I/uyHUrN3rKCLY0SzuD5W9daWaOlLQoOhk5IIk0ZHrDzUZWDlmi1Oc1aGm7dON/mlEb6YY1jf8El
YFTg+YlkgQGRvzy3wy5IXZ4qLpU63At+dTudP8uzboZoj+cYi/UbhBv7wN1CCBzVm15cg41dltg5
Ip8/QTn/hD7XSt5mQk6BE6gHqN01SOwNKbTpxbbzf6dW+SL1+UMXeQdFgGBkjatxca5RAGee5Umq
ajbXblOpXVvzAWJ+b1LizrRboV7pa120AePk1GDGVTfva9WENs7rljhX736k4zOtB6spzaVjDTaZ
cUydbNqcXFucBJvq3OVB0uU7wR8fYjf6QxPqmyIfXbd9BbFnoDOwkqVYtAp54AfV8JTyOV89yCZA
C2ih6PSt9ZZ7zS7r2z1ttZvclDdmJENSbeyTLDr8+6tEnPi/ZmcOXSjEbdSJkejkUbUJyztBfkBY
dOUQLr1LpKEpj0LaTlfybGcGiAf6WVeQ6SlfdeNRhyxWUR+Y2RB97aF8//ch0dFAEncqIHCZnM+k
HOcDFRSsWXX/tRI8R+irW8RRTv+FmckLploBfnIe5AyFqkNJxD2myeRzfA+9lXeLC+a6lUv3b+pG
1/FXgIQCZ555R1aTFhUQW9Exg+MA2r9VHgyy3230z9kWgvhpKJTlyBjM20HKVEmKxu9Ep3tqqj/S
xJR4kNeQ2UuH97OR2R4vXcULy6rliQnLjepD/+X5thT+vD5l0zVzHn0yFDxlQiGUz/AaztdfYF3y
YVBEeoPuU8agNtWm9zZWO+zW8/gLr/Kk1ogiCEeIdObs1Ux7mZCzF1pnhKXNqaGXt0MowF6uD+nj
8Z2NCQMTQRvXEm/07JhGGFe61m2dMjsF4klxD1pKOsKWpRutOibhuwql6lcBkvfB3bvJJnjNhMd8
T7t6KcS29TzqRODebXQc1Z1s/anlQ6nfluOdx/+c2fLe/xI+556d1sWxEm5Sk0600XbTlc182QxO
IvbzMGYvBEsgluHAMIrEKYyvXbp3M5iXbk35myC9lcXWDW+GP+ojrJZJ6gT0pMfDrfkSCDf+EYU+
NbLdjfpTabZVvL8+w0sP+NmnzQ5aGFmpa/p8Wk2L73jXeaGtZFvD2qXKyYe67VsXPanK0f/Clr1u
+kPY5crifmRvPrntut8bVtF7naOmj+SGeziiELnTvePULz/a7Sb74v9K7PJkuNuRU9OkdvSgZRud
RS2cmBKpfwyMe2ETee+DuYWTs279bRS+ZeKm0J36IXjqT96NvFMhdbGaXVsqNqtc3kjJS7bPHoV+
Iw8P6pNpPSXhl0i476G3tLuX/q2Q7CB6aO/1yM5ku6eJQL4V3Qcr2dKgb/mb6xPxEZ9cm4hZDGoa
HZ/WWq1T0VAa3MCqb7qSLXdfakm3I5KzhmGHBN6Nvx+7jY943V2VZHtPeA7CQwRwMcxOZv9Vy/2T
6mjeV6l4TNOtpqZ2nav0S2zjMdpoDaJwX0Lhb9V5dkBDd7gyjIUKOruc+jysx8hzAOs4v4DywRSq
npDDgesDCMmQVDu9LMZTUmRQefap7IRZnNieoj/EQ9K9JlUDLUw/rLX4fUCOzudTlnj/yPepVE0v
UB1S3BZN2wWdMzJLwHo2kta+tmSGykbejGXtmH8KlD1LyoFZIe1iS98p4skavqOfZoedsus1eyDG
qm0ByqMYpV/YUY5T+iX2EfwVIf8TNvWh0cujOeXA6IUyE6eu9KO4RsC0OpbZDSg3mVzklg9ORriB
Nt34qh0FdkP2oDhehLqzCaZr1/dH6AcDdLQSH8pHkvjZKZIewgfFsFXhGOyC9pBFG1fettnvbO/f
kGAwlKessbnG7TUFn4U7hfkHRIF/QF5Sm1dKAsXHV46TznFpxi0gEE/kQ22CAs02U2pOkO6tdtzV
Q/KtUW6r3LsbdX8tvfKRzrjYBMi5wi2OT3vRw2qGZSgmTdhRuhweBFF4hMwEmTb/MYu0mxQy0Vwu
watxwDKybIO8FYuN68aHTLaeG3N88dvhFyH2nV+aSCu21V1buEdSkM9IPDHvm0BSth4dF8LegvU6
HbtdrewV0zGa5y4FAWfoG09YOWKXXhETC+SAZg/ZAnI+SzzkotImsZl2DsLjgG3CbZa0ZAh3LonC
63fSBxb4Yvo+mZrdSXkpqUXplR3vlf5ceikdTRRHM/2J3uwvihZs41QA6odeszLctV38tY3ybfpc
+3/iqrZpKD+2pmg3yo+uvFESdSNr/UFOjitfeemGMCFTuQz/gCz/nG3N9Vozq/yxc6BcN/aD0O7T
VKq2iafr21RAMyUT3HtggrwuEZTvAhqPtdqGW6EaLLuIU2kzVoLK2WiafUHlcq/SH3zreyldwX2a
7oLCtLnIEgLYUSc0qfV9Jav18/VhXJJNGwwDD5FcLzfoBUESIFv6la2qczIYpQwZRqkGEjIh007q
2B4q7WSah374oQoby7+DiHlvWnYqQbQqDaecV7qLfsjFGiX6ZWQGpTvdPXS4SXR0zHuXZGpS09R2
Tme6z6l1qLMnyVP3TZUcwT8VreOP9Yo3srCcmKQLR4eWF+Zt5fwF6QuasaxIxGRUbsbwBm6qFVds
cVAIf0+M9ShkziUH8trohDoG8Jjiavj+oZbvDTneVO0hpoDS3GTDChRv4VVkGkn4TK2l5LPnadfS
Evou7hmTZBzDLDzyKN9p9554X/0q39rY3XtrOhiXYeck1DbxAoKgsqhDnc9i46kRLLFS55i5ayfD
d8sV9kHyrPjtqUm+t/+eQDs3Ny3qJzcuLXorU42hIwV0bJv7qnfa8N+rAWc25hffIKtDEQ1MYosw
W4a0s/fbEG4hrVjZgJeRGnZYIzJaAJTICJ6PReiDFP1UtgcouZu4YmOgG5WuYdyX98QEfiVw4slQ
Z053TUNlRMsgU0Zw0srjsflqadnOSB0zQoteBLSZf7MsbdOp7soB+CCeml3slCcn/nM4qVV1zi0R
j3WV167Gu1j4T2p8qPR3I24Pano7ig8aUqaN97NUbTWkAV5GxhI5EM9pqkNXvg7Tx1nfRGvvqcdV
xqaluafviYwS8MvL8r0bZC00VDG4veA57/4K4/ehe7t+0S6amK4zmu+pFcyL6sjVG14uYWLof1Ty
fZ8dVOPpuomlCwY80f+amO0gjW5rHp6oB7P3YliRrYfCYYypR+iHUjxV9XG14X/BKSDxiJ9L/QP+
7Q9Ryk/nr1KSzgjrBOxo0tGbUTxI/U9faO/pujpcH9vi9MngeoAWg7yfX2Vy6Kq1HGFJg7/sPhY0
W8rTFcdjcTQKnbKQElJkmHMsDl5GG3BT9E6nfxX7g+9LdlT2cLusnIM1O9Pff5q1KB3jQLdS7MCc
1+0UDbaZ4jVqHq9P2ZqZWUyUiH3aZDpmWvMolC/t+DCq98Na6DVdsfMzDQiVbBlIEepSsys4MeC/
cQm+nN4KqRzeS3qxsizTd15a4Gej1QO0a47bTDxBV0st7x0TLIP+lngvxSOsLfZqrmxxwjhABrk4
Mn/zZHogSzHqm10P/v5YyrbU+rYV3ahrN8FC1WAC7vzHzuwKllwVmS0kWJywOMWP5eCB43nXy73X
vpbS7yL+3kotbOtP9WreY3Gx/tcyRFnnO6+2NDFwO7F3PDOTtoWA/GPuCsqK37F4D32yMvPfC5oO
MzVnfG35rsqCrcS70bDlX2nw5E2SocPKBll80/4zoUQO58PShiyKvKbmcgDpfZLbb4n40EgoqLq2
kutTHiUTHhSkua8fsMX37LPd2UGG7F8uWlLe1NFJIFnerahsleoUPvSKuDHRRDaHp9Q6efG7r/+0
/Gk77d3uFNS/Ii9999IvYd/e14NyHNbgQEvX5YS7pCY0ta7PX/nELf0Q+a7eyQaotPtDi1BdNzxf
H//SbtJQqAEERD8ZMcT5tIe5itivLHMw3Rc3/CnAe3vdwOIo/mNg7nr5Ge0SmouBWHnzGtMW9VOd
rgxizcZss/aod6ZhpfAuyzdWLm2K+klGO/n6QC5ZmA3qPbg8QJfICJC9Pp+qDvBLVxsSRILBF7pJ
SFi7N7VRbJpE25oVHT/VH9rX0uElL0pS5yKN62VjD963le9YuEupNE9fga9jUYQ6/47S9dQ6NFRG
Gwdo/LWakv8wzcC/CeUhRqAp1vTBDjqRVLcUi8mL6+cqGOhQkvpTVBrWsQVRF28FtRAj2uwS80bT
0v4WhaTGI3mdr9Uel74XjNXkErObxQ9Wt09PpRmasVB37AC1AtCWNonwKyuK+ICqzbBJXc13jFER
DtdnadEoFGi0K5O/keZeTS/3YgCYpHeK9ovc/bCqU5GrvG2/c/XluqWFzTchHnk+J9cfhqnz5Wih
dYu7GEtRr6hbtfD1YyiXCOXWjbXiDSwMCg0r+GJQ1AAN+3GXfZpJT8mFRhWpNkEbJxYReKrxFjpS
V7gb9OT1+rAWokCKQGSKkKYlMTKnLhisUnWRR6DC2YrvOL2kOq37CRKjZPdiOG6BY6+4vgtPNygK
uJAnfPQk1zmbSIJSgJiS6KSl5e2TMbK2JrS+p4aWvgpmt5Udsmhumkh8eaCyH1nIT5Ppp2aadalI
vZPucoXYUKjVQySafzyjXLs7FhZuEt2i/q4AtoTG/XxogZnAJtvFkqNmLrwM5cbvxw36d3tdHV/L
ei1AXFo7+nEgjmFLcr9On/NpaEXuG3pNCZaOnHEfDMe6Kq1tEAo70zNuKiP9WujSn+vbZWk2pzYB
ZpJKKH3z5yZbwxNFNzFFJ/qrJMrfpC6g9PpF98Lf/8IOS0ZGSQK1eQFoCkoDLvxGctLoS6pGm9Hp
asmuVvXqF041VweeKoIdE/RsNh5JLrQ0qlsaZzP/q2Hl+27UtnR8r2zCj+dv5hiD3gPeBv2Sgss6
W6qsiiqdbKPkyEI+PmlaUm8TvIy91Ev9zrRaYzf0dfXHtEIB8oDWO7WaudbFu7A7J3GBqaUKYk0G
fL52jRz1XiDIkmNS5aqjdh+b+d70vLvaknd+9Pv6Ci55emfmZkOWVLSy4NSSHCMU0WjWDrlRbNX+
J1eoFUcHnQdIR7ytT/W9D1O5fd38gmOLddiOqDBQgJ7jtfpBcouU0N7JpMw2XJ680T10lkkR9y7P
D7Go/o6FfAWEtnAgea/pyuC9ntDWMy/LhNKiYvYlJ0n9V7j40/e0VU6C+Jpp8V7R8xVQzNKCwoIO
vG4CcgD8O19QU0p912opmNEetE1DSt5ufhsU0T6pPBjlNXcFm7Y0PJxIUHYAqME3zw6LHI2ymOmJ
7Hj+ZhRJCJHr94q71oNcorwNSbhdX8OFywZYB1g6+MDV6eycj08fu94sjEp2mhYASSsVTpgSBiVB
4D/W7Rqr8+JsfrI2G109DI2e1a3sZGNjT4wk1q0WB8eEUnIirzWULfjjtJID0wJUqKs8d+dD8/VY
jgy1kCnv07SG50ydFp6n7fUJXLYCOJxdySM/77oWo8pt0MuRnaqrqasE+l89DdaEji9Z7qZiBPQ1
HxYmvt7zsQDqGJtabZg4pNxyu6zD8TEVy+GRUKvaERkQSSXazsuROchdiHGFDNqSsIet1+95lH2v
UG5ycdRtnpY12uJLspSPr4OFcKJnoMt99nVm0I9lIXey4/sjHYIyFIHWIdKtU4dKZxI7rpb8aILG
qcon0TykhWF741uZHCAHpg9uBai7tMdo1EX6EFcS/2627IIghomgcUFQ6m6qH1ZCT3V2cBGX0aMV
U0trT2UbKVRoC6Yc2fmq+N6oVZksSA4g5OYYsdc2cQS+8foOW6qf6uT5OKAf8dLH9H/yQeK0zJO2
8dhiCXxX2Sirx87126PWM72BmYrPI2HMNjO998xlnTVQVAewlydITl91VW9Ojdn1+3IwpJ1UF8W+
l0dvU3atslH5yXZYusBLUrgbzTqW90PnZtvKleKdaQJ5QcJQP7ZartlpWkjbukPZT4mSk99KLtMq
fq2aXt1HTeLvro976So0Ka1OBNXUiebY7sLIorYbVdkp3NA/NqboOmqeR79Uv/rWJWTxdKk0t31c
KiuO0aJh0p4T/pLa1Fxi0I8sJas9S3ZGQd+XcJqkfrrPK6SwoIhQvOEmi6WVyGdpJ1FnA/6G60Ju
b3YxCrQO974aK45Px7btBTd9BcTg+nwuRd3wsU+ikPgm4LdnRqpU7XvQ0Owj1LdBGIVQc3Y7TXw3
wx3i13ZmEZG8haJgx+FfkD0r5peeGpBjuAzUOkAoz26JPnN53TpXdgTBHIEgqOW7GxfGuFEhyDsl
Wd7tW1Efd6MpUZDzhGJfeEZ2k3mqudWs4iUVICzTpTradUFa3larGLclR5U3njYC2opoh5sW6dM5
CyyB7nwhVBwpN8fnDFDMTlZq7ZAp3Vr+finpCcn2/9iCuPncVhcNeilH2GrU/GYo2rshEfedUNzj
5+9DYt5cdiQl3gv6sPG7AsmhH9eXY2mTf/qAecNaNAyppcSe4ozKTkd8UVdPluwCd8tOvJy38j/r
1k6ApA9Q80SqR33kfMCAU1pE/QKF1IWZ0TFRfc1FcSsb4/dch1AhHL1DGqwVK5depinkRoeZKgmY
zFkgrItuL3ghsVSg3ES9eXA1b6MO8r01/q7fvaeiJkPZ33lG7qDKtB35kMLoDgNkC+Uaf9HSG46i
Du8EzyR9XvPYwPUsxMdGIldjQjFor24lOEWgb4Jd3N4PjWjLuXgj5g+efiyTZz11Hz3zu+h6K7fb
wvvIUtDRhg4k/f1znK1veFWsqJ3kuNk9O+ux9d3dMLqAM/9E9EFc32WLCwC3JvBhAs1L7E/ad0WX
u1NAhLusSdAapsPBzKP3TtfA1YEjzbdBHe9iucGbdgzD26aJ99SX1WOQ1jthNUu9FDPhP0EgCZUa
zLNzSFQ76H6SCUQtpVi8jfIXX3VtN05erDbZaQOU073p2ZbXn2rlXU7XEAFLs69QG+IapETEApwf
gybS9cYiy+q0grBPhhupinYpYqsUWCXreWXyF14VojIcMoM/qBbNdn8InNeM80h2VKWlfjNs6Bu1
/d9PYQk4N7E79GP1etgMtb+hc7pwnwbala5/w9InTDQ+5MQpiUrzO9XSmzBSG4tN75n1Fmp3d2MZ
sbe/buUDUT2L/YEe4SxwsYDsmPvHYOcCGkMDfP3WPUjeT8nQXhVSx3pJLV/xb7K+dFp3i4zbSSxS
2yWZ2Yz7PM//+oN0sLgV4i7YBN7vLG03/ZicpNw/tIV4Cr21cuflxUviiuLwFDWrU3/H+Q6I1RyC
4oiIqy6bDmd9V3hfgnpXKSfRRW7KWMkmLZiDK422INoNpyLu7FFTqHpLZY9vnnvtVPSwCrvUjiUR
V9CiYFFP9Ta9WxOzWwAeTjccHhQ3nkR9erbPJctPuX4k2Yk9AMz6zwSVpMTaWlqIVvONDqnT+Csu
fqs0LSTIUUf1Wibm//EFGhEJ3VfUsGfOOUhqS+joSEbHqAs31ZjRVuneNqL7dzB/JtJfXwhfvA6u
CqH64wYyL1+6afv2cH1nLlw300TQcAlU0AJPNl0In5yKtMy8BJVfGYBJAzA0Uoq9MY7Ks1yH3c4c
jGSrhmr6u1KbZF/GSrypk8C0hSZf68669G7OP2TaKJ8+JEM6JODakx1LCIV9H/vF42CN8V4tW/Hp
+qAn5+X8NJ6bmjk3vR+nHhUM2dG/JJqx88EcDsm+QUamsbRjET0Na7HCwjuDSapK9CaQGYZf4nx0
nudHdVnL5E0y97cK9Nar94qFchWIUre/yeMXWVL3gfjumqcEDsFs40n3gTXajbQStizcReefMgtA
dYHkYoaL75S+ug9VFYyUGryF1jZttY1QPQTWE3ydGfrzuQuEPgO+YY9vtb7R3Yek35v9L4NaF4yX
gIIn2DuEcdeX50PE72J9QK2SSMcJgP3vfLL8PLZq1ONlR1Sqzu66B+TMx+62zE071KSTbP4uwvwo
ZYdeQxiy3pfS6xAUh9o3cNz2AyCkaGN6K2XyjzrS/Kv4nIkODT5CnMXzryrkvMiEnBioatr4VR6C
apd6bb8Vh/GOxh3hYdRCREwBbj6HbWVxnaTizqulJ8k1YuDT+jejqbut5ermpsj8eBsgSn/0reoH
/8iBo1JEgkr+KtVGRLExTp+ySE7umzputj1F4406JsOpbao1Ddal0wASX5ucLdpn5hnL6QHW21b4
iGO71ibJMzxlklVuTDUTNpmpPyqWZ6R2JkqWbZCUXvHBll4AeqqmdDTpqYt2VxVqSVkZsa+36rag
YALe0swDmz4OYdDt0krWEN8LKFpI0sj5U5/h0ef3+VLqhmC4hZ8qTqI3NDu0YvnSgw/eNkHs/9JS
Y7hV1HaAU6eC71nLxGiTj8qtF0nlUY6DYVuWnvWjy2tp4wVF/MfKIMVL48K/FQpXWTkNl2HpROhG
6A0rydRANftWEvZxWEit4ojeeChUGaa6opG3TR81Gxl4yD/njGDFYXejE01zmDUv4aZ9K4UN/aPU
yL7KakAtcOXFWdhuVGNJdwLeg35nfozawCtVL+5Ux00ruhOKbWGatqI/6YG78eLmGEd29X79Qpnu
i9nJBSwIYHBiysHi7D7Jkqw18jpUHXSjtWOiiOFd3NDio/imtBGbMNzljb4mOL9Q70E3yoRyaup9
nwgvZ5uMS6xW40BzyjH7qnvqqVD8VzewjmPTPACK9rz+UI3BDYIkK1fVwokikqPAShRFSmAO8uqt
1Cq01lQdq5RpdVJHfxdmWr+z2l7fB5EA5qsVgj9l6pUrizuNaTbT0yOHOChFSZy62TPnGnpjuiQ9
nbi1aJdI2Ktv5bDyfF/67ArBEc3qQJc5F/P2RTOXSNWQjHaiUgh33hAYtiUUin190yxNInUO8uZk
Py5xbH0iZGE4aJoj1q3TQaNt+D969+R7/i6nhTCvxpfrBhd2Ka4BdQ6oMIHNzWFRXNBVk2eJPoFO
0mQvRocASP/gJZs06ldytku2yLMZEjlxjRaR2Vsm94XXkJTX6UGRDwESq1IhQf0qHBSUgS3/6/WR
LR2FD8dHhxscWoO5t91IVUHJHd0UhKDU8QYCvTQ4ZJni23L01DbmraVu6dxeie0uVxCeGmYULD0N
wnj65wewLEDKaINrOInb7bxUagHQ4EhbcAyJfbfVFbTGrbJf0zy63J6Y1VCpw4MhpzSHTVeWP2YE
cqYjl9GwzyXQiVHonVam9PKknVuZ+bCDAMYzU1PTaQr/q+JBSS4Fz5yHrWtme6VygQsWj9274tG0
5jtgPiGr+N2GwS7vV8785QPFl0zMChx7aivzOr1rVUWrc5U6qR8+jmZPzEiXXPyQo0G+ciYvt+25
qdmKGkIRCmLjmU5Oj2MS3JEKzgda02i09L2V3bOwaSdj5ALxTWhenlOC0fqhFlpZmo40TanQBj+C
qOo3YpRH28YrKe1mpXzjJXoPKYdh3OlF1L1fX+WlraTAy0EqBrw2RNDnO7iPMlqBu8qEsKIFT1fX
HQhJVV1ZwMWRKvTfAdqaROfmKTfaPFX01hvT8cKXPs9tP4HbWnlIihRsW3II3cIePVRg1th4lnbO
1OdCbzax50Vzg2xA25R7zHBWJMWJUm//pHnineH34p2id+LKmVkyp2rcrx+k+oRi57MZCZWVttFo
fjxOgvDQld8DnzhCWssuLC3bfwwBqzo3ZPVKNhTFYDptkm+IXkNzDWS9ZIG1mpogYLzBrzm3EJhl
lwyxbjpJ5NYboEblJpfgFr6+/RbuGAAxMEvCEM61fQHTqvWmL8vKcFCiy3pxM6BMGa/Raa8ZmYb6
Ke7PIwuCtKA2nBCWiKoVJxLm/28js4vDUprUdPOGkcTeRs7vQcdsg7XK7sJISJoSVUxEOjJNxecj
sSTCQXmAH2gIvGMXu/TNRJtCLbfXV2XhWcMz58yQopu6gmYBQSl3nRYIiejodNxYXvaQQ1ugbstY
fZ/aR/SqX4G0LJwbBkNfH1BYzs68MDCkYzJy9YAPNA669mpsMqW0rXDFaV2aPbpT6KTC/YGHaBr2
p32Qil7fDMkoOvhj7dEM4m1EE87e79dw4EuGqIcjsjYhEI15hGOg5iHWMvMXatn3Ui82qW89tmW3
cqsumgHORVmcG4R5Ox8PsCRdzlzMKFFm+8adH7402pd/3wpcoFOOZAqp5rlaP4/EXLUq0UmK2h5K
2CzaXZv/adN3s7bXaoILjy9RDFBDZUqcMnvnA0pxtIHisA28+9q9q4tsW+g6rHA3a+LPC5cbTOkT
ayrXzoQwPDcUyt4ohkYtOoL+U3X/dtk/h7h0wHz6+bN3oJJkeJw7fv443JvZj//u5+MwUKad/M95
QkWBjTfWC0hcGpRvuTTpcYys8nh96RdXgzL5RK1GLD3fxS7qH5TgZYy0AcLY7QNbzNP8H4r4PYO2
4bqxpRtgAq39j7HZisiV50VtDYAWyNVBkX+kfWNHerTV1rDcS4fms6HZ0hRa4pd5CDA4yv7ESrHp
QQJI6a/ro5m+9jxIZf0pcfFEfxDLzk6mMuiIVLJ0DmwpGU3xb/34rDIufZ+sxcOLW3nCsMLKNx2Z
2Tvt1h4RWGVxV1fUfEZb/y/YL8ksTHpT/DL5z+w1ULVOGvWGzZwmyQ+5Vp/FobhBcSb21jpelzYB
CZspX/YhfjFbG1/QRsNnuzu6sk9UWyuIq+wM3aV/X53pdqYICn0Yd+f56TcB1fgJno+jNZbd3Ndo
aZB3lFDfFkXf7tTTdXNLO4565wREJ3YBQn1uLg8iP1OIhR3DFR5CapH8m10WfbtuZQFP8YH0I29B
aD8J25+bSULAG5oRTHXV4i5FtieAFJq+EnNfaze61dh14NlS2TzXmXfbi/HWXZMyXdr10PNbk5Yk
9c65k+/SgxGU0FE7A2wlavOWmY+TYrI4QHS0zeKVHM3/Ie08e+NGgq39iwgwh6/kJEmUJdmW0xdi
bcvMOfPXvw/14t6d4RBDeO8mLHaBKXZ3dXd11alztqwt9tikFzoyySnQszSwK7XY177Y22RqTP8A
D+8eZEO+Ea2unYjkFlBOnlMM+tJxxCxOKqnRCFO8o0pzk9l3R5icZsLoDszx7QVdGx/8xrwM8YdZ
2fdyPVHEizua52EDK1jGwXpoSSaY/riLShtwlq2FW2jm1eHN1A+UqrkUxcW+0CNfkYYcR5VBDMop
GoRZaSvpiUwmQeZWXXylLshdD+qFVp5Z6+O9RnMWjqVTmFtaTGFiICwHAsPeUJ3G/NxL0m5UZVtF
CLHed+Gvpt04ANYGOgdmc8oUVbLlOnLdtXLdV9KcLJogZsz9X70uOMN4JBY83F7Gtd0/c9wasGbM
zaoLN5WCTmlHH1t66e29WPuSlYXT1OmGa66bQfuMAg4ElMvLepYBGWOJVgYrf1Fau2b1+qTYMLJ2
PvMamEm3OTtJ+166JNmuUiBKlB56v3T6+OhDzF6Zz9OwAQFfudMgSwIJOHPI0X+9cP1MLyBCmQN1
SIIne6A+c5LzWt7fXpmV0bCHlTklQV6CVrzL0UyqNA55NkDr16bD3lfUeq9Mkt35A1SohbBxXK0s
EA8PUlgAWWf892Jz5X2uKUFPNKVGnyLjcao/FtPx9oDWTcAUgWfPXf+z259tKI/XTOu1XJ8JCBtb
9PXHDIE/JyjrjfXZMjQfXWeGBrOOi5LBPujFnzZ8KIKXUduIoFdNkHqfU1PIKCxT1Q1FTjmcxzJO
GV2z91wudrY1Yat+Rr8M9AEkqekCuhxHKoRCGPSB9KBIXvOYjpZ6R5ns6+1VWXWzuSFGVTgGCNcv
jfSg0rVYKqSHRO2bXeFpsSOomndqJhoIQwt04217a+fqHApC8UL3zTVqeKqtXsvbTHoQp7K96wVh
2qlaGTnkYUQSOUKwN8JUO0pxiaN3EWBoSS52ndBvAVDWRs4jhT47KrqoqC+2cWOFBCRCRDyA4Lgv
P9aW96XLdrrQfrw95JXzHGotXnJzYZGa/mKKB3LGndGX0gNYGFsrTt7IhYywh1EUB1V9vW1s5V6e
q7rguRQeRdISXV/4/TiINdObp3TgPAgmwEH9x9QWO1P50pobx8baHBJO0U41Kx4Bf7/0nqaJOCVT
htZJtmD8LNIfvYZAcvYfttu5mXk7nu3opLfo6Ou5+mvza6dXjhj8k1obQ1lbJcIZiIdmSlD29qWN
yTLLDn4zbkKlQNalnrK9isjjHeFP62Tobz1NCI3sb6/W/KMXLzEQVjOdFWy+uDe5s0ujdRiJdIaZ
1oM8Tbbs+Xe9331r2sNgWXedWtjh9LuPgy+3jV4dXqQw5lOFK5JKFGnvS6NiFapd1cnCg5DmT0J5
B/nbR0urN+hir5PqsxmQdHOl+/0xszCTFKlgqZ7wkKTlTrI+67/V0i4B59Pv4R/asLwbso1E3crI
ZomZGUdH1QAk76VJqJdlJYVsFxHM2tbJnOCPxd/eLjxezm0sfDGLJ6DQqhi4MbAMRIabbkJpbsMZ
1yaPCi6oaNqjaKQ1Fla6MLHEzMBKn30g32prXy3jezIc/OG+yf/46Yjg3N+7xZxTBQVHPwc4xHmv
n22yUleLvEmnwJ1VMEOrsmnLcoZuYytfbTOmj2oHxJdz8kFd9uuKmakLtawEbhd5vBe+pqHrwfcD
+lDcAlpcHU4LU4v7s/cDKgKNHrhEc44gxnaBYJmEhl735283FFg5ukJmFCFjen/7ns3cACVJrlda
6oa4RDkdmwTa0L8+A+cfPjOy8O2uVnm8ThgRAu9etLAg1Ac0rf/DUCARmKMaJBuWZNLeqEVdF6mp
O5n/qEPtZMl9FmxM1zXQfh7KmZHFUQv1bEwqR0ldwwcgkfb7LjV2VRF/G83u0YpSye69ypZbdR+M
oI4UqCWkonTBJTlDVQDP33paXp8bhNnz8+dd2w6lkUvXn7Vti7AKQ9fyP4Zi4Uhjs9NC/69Pjksr
i8tSnZD8CaQgdAfrRyVazryLS5py/34Fz8ey2MZqHFjolDKWSn/V6sJOpU+tvCXy8x4cXV5cJA+p
lVLkxydRYL6csVoOw7xKxdStOyQczeA0ovoSqzYVU7ONH8W22OdIi9Fq6Ur511B/U5Lq0NXpQQJL
FidvLOxJrNU7OSzsqep3fz0HuoQeHF9I3pG/Lr/O6vMqbz30NVrpOEwWioX3WhxuQEiuwnMKg+dG
5pPubNfXcUywWiS5q+QazMGPnSEebw9j/szFJF9YWBxglhj0BXiU3C3UGjQiIoWHVtKh7m7gCx6V
NtywtzWixb6Mkxaeyj7O3SH2oY5+C7eC0w0DS3SUgaizFBtB7pbgNNSp3nntxhCuA6qLRVmGv53o
jYGmYYFyVtfOVDCMRHiT9Jcq13dkxfb6sBHerxweJByodaCoQ1pgyZQ3amHgJ0ORuyO5aIeC17eu
YHd7WfV22x3WZm++m3k9kcSkcHfpcHGIdIcxlbmbBtPM7R6G6gf6JrbQECteZ3A1kwOAqGGmlrs0
UzcQgIfEAi7KrGkhvpS5+Eet70B2bpXXVwbEnBHcwL1JVnZZV816Gug6Pctda8ryB08P5IMV1l9u
z9rK8syFGzgnyInSBb5wahEcdaGmau5Gol/fDVLl/4RmNLIbch5bx+La1J3ZWmaGekQ4yKdhK5xe
xbK607TvAzeZCnnu7UGtxIdzlYjkA2ccBdB3gO/Z4dN0I5yZnc7hgwxxwj3qTHF7LKrKUZRk14mp
k5f+UxLo8Cg+37a9ssUuTC8mlJc4uoeyhb/Pqpt4pbxLiKqCfN8kv62ostH1c5Fi3srfry4kokM0
WM5qGkvtZU+R6WjucH+xN3de8dpGAUwWRreVRl/zSl60pCnpAyRfudhmILmQSGxHHKYJ1Hslz4fd
uC0wPt8Oi7N9lh55bzJCynzp+7JZabHq+QXBAEUIIX0YjPYDaYRfIV1StqXKG8+x1dmjq47aFel6
bZnnUfJWzRSDVTNDpL/iccr3QlKZh1xEY+m2g6xNIL1sc1KZIsRV62wdt5peKXHhWqV3rOWaLipP
aynI3zazNiIwDOxrgFuk8xYhCNnklC/IC7c2n0c00wPeEDU6s7etrAyG1+SMMwGUwWtscQc3YWJO
StkUrioeIYvFwlawsnJo8FImjoJnjdBzCTIKGhR2gqor3Tgsns08eciD6U2VgzctUzZux+spo6EZ
FDihLulE2C8vj/Ymbfu2y6PUpbIwdKENhFfKXm9P2IaN5R3fJmmcSVaYulH0j5B/RR1aNTYeKdcn
EMMAJUyWC+pmgM6Xw5iC0OtQJEhd1AvuPP2hDF7L/tH0P6J4JiJSJP61pwHtpAcBJiYyQ6TxLu3J
MX+QKUzdooZM3NcfkvBRpS/2byeOu12jEZcmkNnQwooZ5b4uZEPqDoO6H8aPnZrtNrMX186GEXR/
AY2TWUC89nIozSg3Rtvxvos0wZH6Lwa4GWat30oMXi/RpZ35+Du7n8qSw7PUea325eTkENaoqD9M
3Z8wGBy6hfJjnW8xgV07HiYtVJCgpJ4xgQvnBl0Q6oMoM7Re3adA7y0aSjeBdCsTSPlxtvPeIawt
JnAsuBxi3UhduUgcZMCIzVNep+KnzaW6Pnk4Pc8sLaZwnFKxaDQsWe3XcHi0+i3Ch2sDwDIUWglo
OkLVc4mckE1BInMxekjtnNByP4zhFkbnerJmcP2MACOziuD0/AVnXhBngSIVdW49CG21j4UvKHnS
OJfdZ3KxsUWv+wvJvQCXol0eVCjsbMt1maSiUpTSo1z7O2t2lviFfPFhMjxbRp55kk+dcE8XnWCO
Pwte+EXj+tWd0oR7xBb+dh+/a12SXSUffq1JW0RWOyndBBnKaPZuYXTQyfbkcytL3BJ1uEZV8AyY
K0Owo894q2UvUVBFAODixiNp3RwL860Jor3S5KdBkO+HNHnWETgpx9rukp9hMb3mcrTxCL7edDNs
ZE4mo7vJk2Qx7T1ELDUPA+GhULqdrLih/5ohOnV7RmdPv4yVGCadh4Qt3MX8eelGQ24pSt+QMyxV
72BBpczp6I/WYQx+oJpx29bKgHBUMtZznRLmLenSlqlVpVJ0fujC6PQzMX5k0kucaV9uG1nZeRwg
XGGc8hBOLO9I9NqauNRi3w2Hst1NnSHT2q5u1cNXpg3EPPckpRmDttvFUOSkLaeRdCuQm0ea7z8o
9YdIfZHS7l4df94e0FXVCbwCdA3oANBypcCLdjlrchrAUeAJJNDMbpcGMJBOR0+pD6jeOEnxZ1OA
8XqVsEe35rxKaBMuBTfagFB2CqzQVb3xpAaTqxXCg0WH9u1hLWdwToPy1gbxO4s9gvy9HFaoDpMR
xi25tDBFkawWyp1iptlBzAViWljFnIjZ+MstRSMJWQSMgS/gn0vq+DTyE5WHW+TW2b0gvc41jObP
7XEt/Q8Ts67BzM9HuYuA4HJctRcamRyHsRsYrQ+9qf/J19Kt/r/ryaPUOVNK4OizDufi8A97M7Li
sYldD6iMSQ3XM+T92PW/8tBDOmrL25cuMY8J4ALMLYAyDN45l2MKOyUTNSh7XKMm3xjZZJhC4/vt
eVtGNe820M6ZhYVw9SXZoNGaYVRZQ+xmaIyPEPqDntWHZ5pk7aH9nFZ2V/34e4v0qXGXELLzqFpM
4gTrXlqYceIWlfSrasPpOcrV/snkYN+VdRXdBZ4+Hoeyr49xWW+RoSy39TxebhWIO3jxIxy0OEFg
5BerSowSV7VojI4a81S02rfG7HdtPxyV6X4z6FmbYbBI8FWyu2HaWqziUDVqKMPy4pqTXO/oX1Mc
r28OqggnXSLEkaMlSr5PKxG5FprMN/b7VRTBgHkfA1DkGCP9tazkCK3QmoOWIPDRmsTHYVkdNTTS
UKIkx2vUfXEUm6Lcx3LRnqTCigbbHyLrLhuGVrEzPRv30Gp3H/PGSx7CtMo/JqkYbuRfVjYvjZ/G
DNl8x57ol47e+ZoXpYqUuENixPtEUKsfiSZUG/mCK3qO96kArcMqcEPBan5pBraYzJRKM3G917z4
Ez2Bq8qP+mcYqLzHWHaKwSneFOF0291XHG7G1gKuIpRgiy3cXW2NPKWskLhx9uATtsSFLRmfISQp
tcQWt5gg5pk6jyv+/xD/tbYYoqY0aJxESuI2qTY4vVz50BVo4t5LFEg968bf3R7dyol4MbrFylmK
Z8qThHMX0p+qews+yMJ9+il6vW1l5SCkqI/CMFt3ZhNYbKHOj2NAKHLijjlEWdz396n6l0XceeL4
G0KPuSEfuMSlb2hJ3NbsoMTN2yJwECa2HnkUBfeZlBjPuZygGFdtRZprrsGG5DAkrJ772C9tktkJ
mzjFH1vvedxb9mRL06+g/BO93Z6+lRMIdnOej7xYQN0t03+jGZSiUfEMrzuBzjLfVz+iW1A/Fl5W
7sde0O7IUAYfxlz4CTrvb+sX88yC++ZhPm+DK+tCTK8lfAupWw7xAbL10S7K70YJDrTad6iiTHXw
I4s3/HJtHxBckxcE54oq7sIve7UvwcvpZB48JOop5MF37lWfzP3tmV1zTG5oNIoJ5meGs8sVzEIN
SbEKM0lzX8NyoPiPxVZtec0GCtJAaebnAnH8pY224L92UZ25Clx51BrtSTlMcboxkveW3uXJcW5m
4Yxh56u9lRaZOxbPYYiOpC860HNG9Ysi2mIGqVJ+SFtK1z8qD2nM4im3oK639pXu232E8IynAOVs
DCcbwqe6/yYFJ68L7otp6118vbQ8MiD6MOa2BXKki50qtuXYjzFAG7l7jT8qvIUnKTlBKLp1XVxP
/Ewsz60AaRo99UvuyqZsAWkVYuYOqAVLkHQI0s+yjWxxyp2581zrAZQ0wasUfzJFgfd3DBQO5dpW
OwTC79uOtnKNz1zQSMzjtcRNS+LrrKdTY9Q9ABnVoc323ocETb7pd5jec3EfgqY/pZMc0+L7YA6/
Cy18KZXKGfU/fXi4/SXXhxYfAoEC0z+H8st0WzlUUQn1WeaWcVwdYmXCGUyjcqSkbY+iFin7OtC9
fZY1W+HwysJjeX4uz2rKVzepMiWRLkdR5saTgLbtsWydKrHr5u72ANfMwBABjnPuAxCXxAapwA0h
DmXmilqSEARDL6zmj1USOOHWy3xtLnUCUY37BuT1cmtbI6UAq2BrDxWEQBrgq7ZzFe8BthZwBuV3
bUvwfCUE4lnLRTqz4wGPXUrcTWYyAtoIMjcp7zSxPAj9m8HAoh9IRSjIDifHBF4439WkU7/RDHoF
k+UcvrC9iIS8qYjiKMc2paOD0Vu7tH7Ogzvp3mI9c8WZWriexh85ZM63V3TT8rzTz5N2MEY04Nsy
xL9/WcGxlsii+t+Tstl5oV3mL+3wK+8O/pb819oBYhLwzxlPlaEvbodIzqesGyu2ilBFThBnEWVM
0gdSnW+VQa7SZvPkUkIjuwMAjX9dDNFQQ8Wg45rJte5lY1dLJz8AAzzTcRz88dlCJdhBE3KwNsq2
VwpMS8Pzdjqb2z4tpwQh4Mz1dc1RYvXV0n80/UFCp7RTmzup0W1QTxNUXp+sccdLox/uQ/nrUCWP
nl4dx+aZlO1JftZL3hu3131te53PyWL+A3Xs6SpC2zDUYDtEl0E4tnAioBvQT4fcaqJ9pBstPFBZ
uXGGXEdcLAF5CFKYM+RxyYDYVI1uCXHPUZUd2zB38vFpSg95kh0Du4wsu5rqjXW49rWZSR8nAIdG
nmWpnAa99iC3EMC4UTIh71z5D54lImsWlKfbk3p9PF4amif9bL2jSqllNW4AvHTmgxcbX31oOirV
dCpxf9vSfB5cRiSzpRkfCBk3VaSFJVjje56uVK2tNvjJk751uiQNNgLFlY1zaWUR99St3gaN3gFB
MSxu+MaRizerLB2A/s6YT3agVXuphcxX2EMjXNuFpm4kRFaXjlTjzJsKbP+dQ/tsRjW1n4RhnlHD
eiU7VkmPovx6eyqvn2kMEjrOuZ4wS/ouYqYxVtQyakVMNBrO91WKPll164TVvQkL3G1bqw5yZmuR
YQm8pjQLH1sNNAbKfpQCxy/3/+HBdjmkBabH9M0qTUcpd/XwjxlE5DM+JqQNBH2zSf56M19aWtxb
YxunWZHIoDTa/Nga2WNkDJWN6potg/jrsoM3Sk+j4m8gv7fWbHabM7eoe0j4E50BVpP6mHjqyYi6
ndafeNog374B5FzfBgAbwD7OubklzkfvuK0CSE7cKHTbL5pgfh6bfR/9GKvuOPUni1DIits7ou0O
JZLbHnPFEk8TOu75r/GFy+iJlUhE0oULPDCzw6KObUGLyZNV4IBsXx+/GdJIKhBQkLGPYgviI6UM
v3q6Hu30NMruzUaADkqAgPH2l60v/b8ftkg81NLgg0nUWIPhjxf+1uTGRpmObSOloWM8D1K/sXnW
F/1fgwuvziaq9WOJr0naT7QTa7N06jtPfdI/3h7YFdrqfcpp8wIE8t5ZuzCkKWlthSOHTmAeQ/Ub
yr+KNzj6p7p3GvG7jOq9WRz/k02UqSV6zmlJWSyzlSBnUWsDJ8NhFLW9Z33ryk+yedSVj0L/6k9v
Q7lx7q1dIbC2oMdLFkAi6r3cQ4Uk1V6XchZNRfYcWNZjI43726O6DjJ4+dNQS3KK9BFH+KUJyy/D
JlQFgLnqwWju41gL4FGo7dhIH3hT76YtPoU1n/zXIHXuS4O9mAxtn5nsVOPUcBb06UPQ9k4vPqde
YgfNj1LdKN+sHg7nJhcLp0xwVEapx8K138RmcKTKI4qSYLC34LlORUgr651qQdwafjTrj8HobRHk
zIfdMhaQQXDy4DesmYPjctCqSBJT9/gCNTm1necE6YnM40YMtXZzIQHIyxKA9Uzte2lkmLLMHDow
1oP2GzlKDzUX1Gt8bWsfzNO1HMz7QHhG0wa7fGGKnR9MlJEIbPxkZ8rfLCeRckdCUBm29KP8s8s/
NdAJ3/bTlQwCrxCerlzN1F1IKF2OThzVohImNXf9L4JwTy0utaPPIgQZWbZTjqM02OVvLzyU5bEc
nUHd1e3GMb+2UyjZQj1FOxOP6MWFprSD0iO3WLgJr5ImeQpb1Uan1knDo6w8Fv6WKO2aPahBecST
q2BZF16b9rXWCb5SuObQvObVq5qHj1nyLSsC8JzWaaibl9tTvOakRP1cZXOin4fY5QxLhVbkVh6U
roxi0odeHtu7pDfuk2qUTrctrS4mui3zE4OSyVVjeK2a09zYUoKsGg5quutS0xEsSOZfGZ0EVXKJ
io7/zU8O0kdI+PX8qfIbp91a0tVr5Ow7ltgCqZrizITMlo6B77kQOZ75LfIeI89AWV44FKV2H2UN
IcPr7fGvXJMEsfT5UT60YC5a3F6dHqF02mM2tvodzd0RIuESBDbKrLWR/4fYiH5oxCtAf85N8otz
IR67dKwHrKkkg4ibydSH3yeNKqkx3YkRhIXTo2DS+RuP+1FLTk1pbHzCynhnflSgQNzWM4n9pWfF
apKlZp/Wbtt/nN0XrZDxLpCeIqg9b8/syqbBd9kzpCtmVqhFsBuqgTihdFS7vfmhEYadkjzWYuNk
0301nJrg7ra1a/+ZebRA/oNxo0YKRuByYGhZBXGdFoGb+D/kpNvFJ9N0LOixE9mwQ7Ski+KDJ214
z9UNOhuVZGIQgBYSldlLo6EQZ5bW9IErxmK8nzo5c4URsLfRVfFjlsq5Qztf7LRK/VTHU7iRB7ta
SzJvc6oG+rWZI3F5SgSJp0/5MDclJmnk9nQVOrGaenurNKp7v/d1Ox7bdCOQvQqEiIEQ+KMFgoAP
aNV89Z09JqKhUM0kA2+Uy6JTetL3oe62WgVWBoZY3Izg50qj1rzYlEpsmpNZ0JzI+n0KldLWx2cq
x0KpPktbmtFrjgN0Cs43icALtfj5Y84G1LXiaGqZxCxGX6tW5/n3wSiPyYMf75KHtJlOQ/G24avz
919c2/Mcnplc+KovdwKtuPMcFsNHunUpiTROOGg7fWzo++Q5HTaH1htexAF9C8OZ1Lc0jo+3v+Iq
Rpk/got87hpA1Gqp7ZDLaS9AN08/sPwWmChXDarTh3ZabRFOX11mC0OL0XZ1NBWjjKE6GO0knZzQ
eJkgB7k9nOvQcmFmET6PcZNlZMhxmvoo5xX8yLltoScthS/h7lFqd1n+sZpsGIf+k2Ga/IFCUXtd
cndYk+g32URTYWyiCBIW8KITA4WONeWfpEgKHUDf36Vi/JU3YeoouQU8Jsg+wyulP9/+lLUlJTlj
QEwLxaSyLO3EVTBkY8kUgMG418K9aXZ7q59sYcPO2hkAQSHMWIrB5bmU32otlJ/q3AxcLS7qY5vL
X41eLTcOmqv7g/U8N7K4qaI0lyJl1BhMFb/pvZP/KtD59SXYMMJipxdt9LdB+7tB6hnwscFkuIxA
2jpWwkFmVJb4HI/fLaNwDN1p5E+3F+m6hoCddyYeaMq5id8PpLMDx9R8HfRXH7p5twuMI3ltJ4ru
OxHdjE9TaY+yIzzLNCDcNrs2nTxgZ8wjXQ5XyAdfDbNMg8/ajcVTMBxIJRs/K88Rc7vP/5aAllon
ddV/bS3Ob98b5HEYsWXRBCXQ9ZS0GyCLNQ88tzD//7M57NvAi8MUC1JeOD1Euptgq3ULEIbNdFqQ
Qcyn2pmFxLOSbFTH0J1izQ7bl82049qxOBef/8fA4iJNkJAwx9kNaIZzBv2HphVOVm9khLdGsTh7
PVXP6Z2Y4BGQfahMX2oE3G/71ZaFxbGrVE3DRDFPrYHvWvQOhhvl842JWiYURbnSBFFgrQP/VW15
VIqlTdPQ/vY41s5OVFAJOkC3qFyNl+stSFIQyyZWSslwSnncZ5G5t+ofZbFhaHUjzi9n+i2Beyxh
XJ0GW0GZzr3fpnqHKMwXS3mqlY+c6ryqpMcuHk+3R7Y6f2cGF47Wi6MR6TxZXcl49YF7lNVjr281
Bl7xFsx7npgQxi+eq7B2LzwNDv90kGs9dJPx0L9Mv9KdXj5Y3v1UvGiJ6o7KF+rr8ZPwyw8Kss67
22NcixjPrS+8sA4SuH2oW7pi/Y/SmXSBi3BmPJr9Wzr+l9ONpAuBN3Ag+GnmHXF2MlhBHmiZp857
SrfsPO7THf1x+saI1vYVYPGZr0XHE/TF9acBgpG0Qgld9JdOlhXdj4gA3560NZenxYUOQWBq3Any
5UCypm41hCVCNxRFW0Vg+ps+foFm/baVlTcScBMF0KIKxdMV1XFvKqHc+B5W0KjMbGKUA2LQDuUj
dF7saewcJdgkKJx36zLCPje68HmEyrRC1TGajj/IJvaeaINW/apLb7o/HijU3XlbFDGrD4mZ+1gH
4QP13bL6FmsoAeR1ELnGMBB9HpFkM8YQVteA4ukLJRE7gsaz38ycrB0o5G1g4CaLwWt0Mda8rkt0
yfF9hdM3VCl5tKnsGKhfkcMo/Q/jV0F6Kr3yXp41Eh35Z3rXlYfqLdI/Uy3d8Km11Z5ZeSANoyOQ
MPTSp+S6rkOxZOLl/rWcpUMUkzKhU0EDCF23X8/UsxsmV8cPwwB7ZZakVRcnT+FHcQiaJ3KRlLjX
kWkz2ke4ysrAOvjP6c/b3rwavdG6NPekzsNcvn9DqW2FvE0it1Mg8kx1R9ObP77X2aOKSHlcPs83
lWLFj773Pay3un1WXzkkIKU5iwQGU1vMb1AXsTD4deRWzXAS+xdaO3+FiFzkyO71r03laLvXLcrt
1QkmZIQChqQrr8XLNaUjMyu6qI9cTftiTd4J4erMclX1H+Guqzb12Ne27ozghmcBGhWq9ZfWosHs
pZjkuZvVylsUGcesSO8a89nLdcfT7rzhg6/YcrJ1La9eYOd252v07FiHxd6ChhG7eZo4Q3AoIZZy
yuAUmnv9rvsyKEdgmfmX2niUycTCXHDbsdZu6XPzi10sd10xdTWT7MehLQo/uu6pKjeiwdXNeTa1
i50SG5Y3aQhKuvKjOiJ1Qxto9mgYnwlzCl2zy429snaFzf3npKlmUqtl2nzqSz1LTMx5atruY82o
OJnav84zcg+eW1lMnKjms3jqGLlxfkzVlwlcq1V/VPpHbXwCbr3xSFwb04x9ntnH8M9lxq8uAkoP
qG+6iME5c1f9JjPXlf7cHElR1oCPANlnjMyfcOaI6CfA1Fp7eIKJQlBbOAiGH3IvOTb+eCq86V5o
61PYNy+IvD2ZVvCh61GcSoadMI1HRSr3vmS+Tu2TsBXqr7no2Yctzx4N+RVVDS0OWvWtTZ6V4k+6
Fcdd6Si+Dx59MLILMDTC4HE5eLXzag3qoNiVqrsw+iMNwckwTxbuOozd8wAjUqBbjtwVTpQB41H6
UyA5qTeiPFrYyZR+7gXDztrmqHj5YSoaXgvqKS6FvR9V+8ZQniyxevTK5JMVe3ZXl/u/38U0n/zv
5y+csY5rcRRSP4avoNpV0jE1cifaaqKdf2QR3NB7QncfcSGPiCUfbSH1lIbSBu62YgIsDIeKEjgy
zaV/zbTHatA5TI2P+1wj1F3kRtNmUIcBUiJXbMpTbiZPdYVE3N6C7iF+bZVd3SGYkhi7v55E3J9O
fHqN6FhbJtRGX43rNm14SjT3QRftZuBPA+v5/83K4jCsx6SS9bQOXZ+8edUFB0UHIJFPG7mylU1D
UYJTkC4xtvOyLsFCtlIEzNmtcdJ9K75tJhJW3OHCwuJ6LgUrb9SaF3gyZQ9wFd+n5nCoqvHL1IqH
23O2EgkgWggnK+9jQt2ldqBXTXTNyqQT5GQfd+HOHCVlnwzTro32g14nxw6lr9smV152mORpOfcU
Em4tTsOwh3FPspi/fthnIKWquN9HLdgsKzuRXto43resLY+f1ENnT5BDtzGm4ej5hrUTUguEfjq8
tRoSskjibj2dV27luQ8ZvB4BLGTGi8xDXaiF7Oe8nMtK/pj1wUHyPUdohNMwSfuyEMI5PSgMW8Qd
q25DR+isHEZP3xKjkMhp5Wm1RoIr6n8N2nS05GDXx0nuxNTyby/iWtjKyw87SIfPxEGL12xfdqBY
J8YYqO2RJsZD/k/QHXXTlZQfSXrMDAR99MD269Gpt2Q2Vnfgme2FB4mkPVUz5pmrReIxyu+bKd6n
5UZddf6RxZkMycLMuIIuKk1O82yfXdqIhgi6VlKGU6a3yX/5e/wRJ/H57y9OYkPx6qbr+X0//KOJ
PzYPkbXvn5smeUbC1kZ/4eX3d2ZtWCPq3W5dlP+kAe2rg2xtEeqvudy5kcVKNFqa5FoBLjCU7sh4
xoHKfno22z+3vW11LJBkwnw0l0aX6DBzqnID+B8Jr9AXnJ4+wENcidWGT68dFTTz/K+VxTtlRJEz
S1pmbIhcvRqPoi/YMigqegqFaCv0ugY2sv7n1hbrE8RG65kxSbwo6GGLkby82Y2BL9GP2SCm2srd
PhXj5nNOm9VkVN2M2+g/tG2m7XoprXd91r+aMYrpt6d67ewCGQNHMycXk734rK7NhqZpS1a0UD/l
SXwQBs8O5d7WWziaVbuQ1ftmi4pxZUNTNaF7iTgLarylArhhpkNZlqTGmA87oPps+I9j+R/Oxwsr
i/ggoMEwDySsFNajOqAJ/Admo1bfeJKteNGFlcXlLTUBrTUKViZULJoufqjr4rltae1oZnhG4J9u
L9jq3HFEgWZi5qRl1VeF5TUWS5KXSN6dEi26k23R3HCK694gCXJrxIBgtgZiwm9eHiYtLOJ6rHLa
11EbHTI/vKuFwH+um3w/RqFkh3GWH3Ij/xN3cexGekmmWPG/jpUy3dVDuwX5e2+eXBzOfA/ckFCJ
0QSwTGDovhaqacIN4FvJQ6aX96L/TxF7X8MwPliBbuuFcoyV7I6eO9qKbN5dtpkcUFg/GnE8k/9/
FyN943G8uvDkcGEOAMDGXF3OEbKZRSOOFjdikd93iXwSp84uA+1Ogsq9ivLj7XXX+bmrKSCWBinC
VgV9cGlOirTGQ42DyA0Zehpn+l2ifFO6jVzvSnzI44c4DVAweaIlmgrIiJmpMlQnlXVvmL2j1srR
m55rMbI1GDKbcOPW3bK3cLRUqlQeyqT+IkWmGT62Q9Dl4rc2f4rlwNl8D61cLBfDW6xZWatq1E5k
eFElbxH20QyH/tGtFOq6Z/w7ifNSnoUSilFHhPQhCTCteYj04jVOfhTJs6jDOB1UGwGvOkdeV47B
HcnVj/QUWdRLa51qDnlVMoVW44f7KDVKJFSC3BnLWLDHLos+t3CHoAkVJ/syArHvm+W3Qal7ZLVD
FXav2oMOlwVWm/LPOJDx9AOIKaawSx2cznKmof9HS2pErKTsSxCM8c5II++BsoRp14ECIVI8emSj
pnD8YrWF53SSHzxNvS/tEIGOnaJMoLIsO5pnrCF31EEfXCkA86pCAr+X/F6wM7XSwZoqysZBtrpp
QHWQ9AQmAx3R5dywmcyWXEREA+eL5LvKeErEDvWmjb25eib/a2YZicu+MiqejBkDfY8hRIv5MSeL
9R8OgDMji5ta75pKz0eM+JG3r5TXqjccX34eoi+37ax6L0R9Ggfb/+PszHrjRpKu/YsIcF9uWZsk
lyzJa9s3hN0jc993/vr3SX8fuquoRBHtmcHcGFBUJDMjIyNOnAPAcA0ONtux7xjopejXfPAyFYGN
nhEM13de7S04pdSUw8y8eFfDdrT6PBkwQCVGHuUM54oBDqBoHT93kIGrHmp7I7JJvxFPJd6hzIy/
ecCgIJ83jkr+XUzvO+vVKh+qONo6i7KjeGFjdRT1ZcgDc6S10Pdkxm1qOkhJB5//4PsAPRUSly4D
patFC3lpkxiQszKgFi2Nv2Saz0iyX6rncUvnTdYSQ3RKvNrpHEBPsTZWwRmzEF2YsE9M+I2W985Y
q6cQDZZ9OPfxjkb4o+nO5n7up8qfXK3a2I6y7yZKicB6qKXaa6iS7UZVkTb0S+qw2xep7TvFz9rY
WFNZ74BRJ1YTSSrwQ2taaKMGVRtBmHeuxneZyswfD85z1z1Pfebneg0TL0M+pbkzWPA0f0l69zha
nT9Zzw5adLc/sMxjAi69Z4CpnA0R1C6uj75M7GCK+C0aVJB7Usl6V2bZ09BuMWNIDQnILcBp6y0d
EdSFgc4UeHweFv11CQrvYMRKv4/Zs4fbLkleGVxOglPCg6/tLcy27KaocqAaC8r081D152p+KtT7
aNF3bftXGT0ry5YomyyzYAV/ixpDCPr72rxYRWvq06lpJx42aXjM7xqv8BkNnEN9F8yhH2xhJKUe
XphbPSYHvQTrNmDOLb8ARPOjEUYIDwE1aClejGjZq1tNPdnddung6j6I8q7UG03jERU795qXf0KS
hqK7VvuNGt/f/n6ypingWnIM6j9khes9WXR1nCyxyqtjOlpaiqQ7LbQPrjYdXC/3s2QfoVf9VMdb
Q3CyLcrgNDSC9BPA2q3OAtw7yziM2IX35K4y9lWUHJdui8xNlhZeWhH31MVeKagGDWifkMrXcfiL
gkG3E4JMG5FM9sEurawy+DyD5KFHDP3s6PN3vfUNfXlgNGIXm1v9BemqGeQKjJuDmF0zALRsxMhU
SUADktS7Ns9/AlpSd9DTbpUPpCsnqjQAXLit1ze4PoeOYpgk1IrxCo3YzrGUjWi4ZWG1A6bazYdA
pD324naHfEmjfdbWW/wA0hcmLQvgvzRKKOGuarhdEaSa0VHZsuqD557C7lh+VpX3dQgdxTuve+2n
+/l/4O+s+a8kLHbZssvLe73d6DXIEiKI2QmSNBsAoaw2orEofefUFSio9D4ew2NU3tfx+8Gej0a0
hU+SbUcQHkRIwZLIFNb1plecpumqhlbAEOSnod19y7NwFw/2xveTugTDNEAAJkzJIa7NNHVnZ8hZ
A+Sh1r+oZ8f6K22o+FjfmuDudpSSbXvkJCG+oOklnuXXpnIUv6JUIK6Kqflg19aHqOzuLOX1D6xQ
hwDCASwKZphrK3PEX+1AhZ/zDlYNHlbjR2feUrGXVmA85mIhA4O8mMmGayv9mKrtlNHHmJpDTUnD
gErV8j6ltrvLC8/P5jsvP9nRCeirXxgPiuocb7sp2x6wr8BACsiR3bE6EKnaJPows5hOk/SAvrwj
Oi3zngH4xg+VMNoYcX9rTtBakYoITB59+ZW5pVeCvPJIz7up3g0dM1z1iATto2pVG3eZ1BJxmG4G
Uq0Uy69Xduk9J6wbYCLDSCUl60E3q3FzmADCBP9VbYTqkIqkCaMwoMresvgvaJJa7dDTVFAAdXm/
jOIX+3ETYCt36V8zq+ZM7ipV0Vo8CdKR/nqiGcldUeYwDNqx57tO6p5u7423B024BZEb8wO8DdZk
5F1Th+VggtjA8A/a+M9Fm71XwmwL8i7pOkFWR5WYe4wQQpvw+lsFhZu7Rcj6aVnh62G0c3LVt0mE
6zAhZ4QayUvushYQR/ujr+67yjnc9lSS+PALBCuTQ/mRxtDqtKtFa6Loxm7J4kPXVMihktol+7DO
OZKRH5jRbkCuxqwP1mbzXrbMyDLw0hOLTN/t2nvLwdtq6iiO9crBau7cbxXgOKo6wFf30fz3NO9r
a9gxWW6wEn3KXEXwkOT61401EGfvusJEFRhcHrhIMXe4vhtVLy/HoOArhEUHJM7ctZBUT+lB9OHs
4KEfUKruz9Gy8ZqWfn1R6eSxK9j81ySdiLeDllTY1qZi+WrzN+QvhyiaTro3HfuofEy64jmLj7o2
YDz7bhXzlgrH28sLz+EZE1hB+te/Z28vEsOmGoI6iVQen/P4HrbYo+61P7nRvsKW/NgO5reNlX5b
yxP1dhhJUUICcbXGYPcLFEoeGoznRi334CseYmUM/blyP1if3WTXql+b6d5iPNBP1Z+3bUtdFR1K
xo841+sA7BDSg8DROGrR3kXBGsYRhMF9Je539VYb8W1OJ9z819bqUOX2YoSzYzJ43rt/d57px5ry
4bY7IjK82bPQSwieRBZz3deai2bgGcuXW7ggjU45uNOpHBgE0V5j5dFVer8s/3P6gVcsH1JZjIUY
a6Ynw15mNVpsLhaL82F/B76u6f3+tl/Sz3RhRMSMix2ZNGW1mJVDwp175SHx7PAweKq/tGniV04X
+U29SYwku14IfcgnA1nVQRpc22wSRO+U3ErOk/6lUCPfTb840/eSzuR/902ICDK6BeseAw/XdmKG
UCq9YfdPeLKnmTqc58Aa0FIb4p0+pv8D4qlt2JRUuChvURvGnLhp1sJLSxANc+6BcRyRWvk6zc92
BEYlDndG4e2m7MGtX3JnY/hJtqAmTUF4vIlrVD+vHYX9bRgMV0/OUDsoyi5IKC4pz2a5JaQl2yyX
dlbX55La0D1DlHgepuanWn5s0+jkfWX06jgrgeff/nriR69PHEoYtJJFoYcZ7mun0BXWp2LM03O9
fB/DAJLcya+Uj73yoHfRbp5eb5uTf7gLeyvnCqWbpqag/RiWp6K5S8IvjE/6AzUXpfnatSfN+itZ
zI0qsiysXDjprtLU1kP4JWtEz3PwQOc/B2O216YXa9p77iFF8FPdwqVI98q/brqr3K5ijm3Kuyzl
/cQ8gPbB4fLVtKel3+ovyLKNS9dWp68iyQBuUQDcHC2/HF9c5m42h/LeslUIyWTv95g2qnhcqde7
pG/1NOiWMmVk5dTYDFd0mR+OXu1zuT/NSnyKLfswodHbpPfoHR61fDmUHy3mIRa1fKcG/UaSIfOa
ySz02gUo7o3WwqRlnaVYTXqe1UfH/EyCvon8kX3B3695qtjIrhmrg2GiEx1PmZWeeT/52vBLTFCH
re3r2tYnlO1OqtjUsBFLIWNcXQ6QmntKvdjpucx8M7oPB+1dV4RIVGd+UzwYS/ppk8JfdpWLQWLx
HyHtsDI5OMastoaZnhtj8hMy9M2erQQ5I+Y3xV3Ow1Dkgddbpmm8YIxr6vFu+GQjEJoojwI+PO4R
j1jeaVW3Uw3qdZ+BPB7a8djbGz1q2RYh9YcfAiwSQM1VthK2tde5Bulv1ur34fRC7eFu+9tJF/LC
ysrLOlKmKg+5h9LeLY5RpXwuvGAL/L7livgRF9mDGcVzyKgRL4qgOBpN6jfOtNseKZWaASogJuoB
o62rglXlja6WG5hZgFcVmguhUKH9ULx+a+hCdunwsAbgzJSvYCm5dqjyenoOLqlJpWS7ESLkyKMN
ZVoRTzJPO/VtqPphFW2wYElPNFQBjBDSQn4j0RbGFjVoVdzfzf2sOGinvCw9C1lvuSddSMGiwSic
yhjG6rpRAR6jzUBKWafzvVGf+hmWGWsjG5Gu4YWRVUg22N9NIdYQXNFdYjh3jM9YCe+P2Djm5Qyf
xlbSJbfIC4D5ADqx62eOUCEKuoH9kdp/gXhrj1Zwr41f6oobrnm+nSdIz5Uo6hpU02ggiCW+2PJd
lDU5FVf6vs7YPYe5rjyVed0fbluR7ghwYAiJsBV5sl5bGSz4VuvIpXyl1zsK+zuA91BLPZdbEua/
KSDWaRYjuojcQfrBEMvqCKts+EUnIT+77eh+65TU2s8BXL50ZKOHQKCMkyXkvRou56RO9B0jH5Fv
mr39rhqUAyU2e69muXlXT9rnSNEcJoj07IjaR3avzQajAUG17NFeQWemm6wjIyuq78aUWsol+zDk
zeg7aR/tzUivnoaE3xFOvQa/SxXfTdkY70obAIRa2vOBnnJ6Gso8ehfyl30joR3uMSy7cYPLklzB
/sTjC0akN3VsBqNrt7QWoTOafpw78yNvaPslS1GKrasw+hYpzZa0r9ykEBTg3SAQpNdfO861VDUS
lHKqfem1D5PzLWxeFSO8H63Pt/eVbPcyCg/Pnai4MSd1bSm1gLK3Jc6ZtRvT2Es/NUG9sYCSWjMx
ktMohhwYSFmnmLGa1crgcYdHpVL5o5p+XhCHeaosmMDzKSxewiJMIBcc5/3oWsp9oGt/FaFm7Kc5
r+7py2wyssgqTpe/aHUZUndptF6ZkSJy9bup+5p6zbNKv92bTrV3lxejz2/2+/jT7dWWnWIq0PAb
0nnnaba6TZS21TrUt9jTCdDN5j7LQYPnhx5bf2KIdjGVCU8ozF1/1jgy59RrnfQMN5BKGVHrOt/5
Eb3etiLNnARKhMkfoSNmrpYxs5w0GcYhPQ/O382BQkhm9t+UortDkQFyHco7s/toDRB+wpTgZP5Q
bJH6yCI9D3XIBomxZE+rXzAYA9tND4hWKGUmTHg18KJU9ZcZEcvWJlksN1ZWhPN1eORW5mHNYLxI
hK9XlvQ7NrUcUScthvbDU+P/gV59n6dbT2uJHY0b2aIVjjAck9vXdlpzcArbG7JzXv0CS8TEQDVu
3MuS3UiLieiCAfC+6+n+ME5TV7GFoE7mHOfhUQBdW/V1E+QjiWb0/wDVArIRM2nC1YsbcurhnrQr
GlpW9YmYlisf1OkrjNfey8Z2FB979W2uDK0uSaowgxG1GEqSz874YIzzbgE94ME4q0b7wt5n8a4p
D2OG1O3ff5D6Xhpfw9pgOVmSirh2zsbg1FiHUdVP7nLccFFE/rWLaMKhsUhWiDLh6mBHgdo7mcL0
fAVA2fBheg9SULTdlzY7hLVfZb5j50+5swFCl22VS7OrC0m3lTazYtrwTuIcuwk0WDrpZ83uf9hD
tEUgJznTYpaB3hlqBsD2VvvFZiFDw8LHVLfvk/ZErq0V4TG786xj65xur6jUmCDuBPpsCDX4682Z
Z0zoBwNQBiOa31tO+xj232xn2MdNjWRWehzNLR4Z2XHgZv/H4upkm3EQWJXAjLbozSfI3fCmPrTl
S6xOjCf/wRmnAQ8NIDx5qH6s3HNDMv+qADGYtDQj56ruTr0NoK9oTM1PAGfd3V5O6UZhxgnZQhUc
ub46gl6iZKY3gOcLtfvv90lCiJy2xFlkoZFkjIoKoE70F1dnYC7iecmCCrYBVB18UHOoLCwf6bl+
uO2LLG+hmvSvodWuV+Mp1Fun5PGnfVGrCpEJJC7ij3r9V2Tej/19qEd+lgUkrK+1eZc3X2/bl/sp
9G94fCJwvvp2IWADmiYgE8EotXtm7l7NjiZkbtcbjm4ZWu1Idew9LdD5aNUnq492VfnRtDYCiKRy
xFL+68tqX9QJ+J6h5psVPeQ+Wfxi9u1eVZ8ZXDTSDPqTX0b0B9WqC5sgka6PdgXjaAiWAmyp8Y05
8ndG0t01OSzgP2rtOUvyw9BtSWNI0ukrk6sds8RKAPhTbH/mymLzQ+/+7/aekAWPf9fxba3IyJVF
y9mSc9KcUP7YV4jUdS46coZd+wr0F7ftSbcGjxAVrDacA2t8blCrabBooqDTOj/nYEh3gRY8TtPW
rLV04eAjFIkcQFl1lcdZdWa5RSdasdNnu79TrI+3/ZDVhUHZCRZ6JJdB4K42Q6DOqWKPlAQU7TxW
wTFPmdsF3/6LF8dpdHTaQbW5yxr3G0i9zi/aZysFuKFP51zMVALqvv2DpAt78XtWOyWO+pJXD/3D
kbm43KITRedfHcqNhEFqBi5hygZi8nSd4+WhPXZMPFEJKQ6AVXeIme2ybKuNvWVl9fWcyZyLqGRx
DUjr9rFiv/RxMfibc5uy2wV4/T/eiF10kUkqUGMq1oKdxPvcVj87ElZzfDbTl9vfRhqsIPVjq0Bs
oK8fxezQYFmIRxC9BN67ZPbcnZFDvlqnSDGU/dicGq9170u93ita8yeLyZ1DhxLYo+GsMSnexPyM
o9CldOAPMpV0V1K2squNy0UWSC6srNPVsmq1Ako7gqM94ZP3uLTek911D4NX3SXp8+0VlWVZl9ZW
uz2J6MoYOT5l2XxonO4+trrd2A7HvPqkt6dya2hSFk6oajBIjgS1APdebxSwe96c8L9zYy7qrszD
aWdM2rK/7ZWsRUhdCBgFbPewK6+rclVZ0jlTOcS1VaKye6eU+0bfNe54WuxiP2fZnrn6PdNaG6da
dg4u7K5nFio4ZhTgAGBW8/fecOry9ugxFEph7baDsnN9aWf12RRvLLpB+Ke3mZ8oP9RQPbiptvGk
lm5FCFUFnz04+vU9TdyKHHWBEsXSvtgQ5nSIC46Zeijn19b4/AceXdhaeTRWENlPlkLH2qtOo976
dm5udyGlHsGjyrOdwSPHFv9+GaeAVpozxbQzF7jlT8iO7rxpaPapWTV3XZMwJ1Cl7em/uwaCTQQt
LjosXxsNi0BjIyBLrpmvVJl22cAs3FZolO0Ik9Re8AFCxq+Kf7/wLMBdFLVp4k6m9n6w1PdhZ72f
Zu8PMlLyXrqZ8AKqsG5emwlHY+qrrqLXr+YCWQNDJRoD/73vJuqRFFcQjaUKsvLFGEw6luqIL9Su
6vdJXqD1Ee9uf5XfgXT9YocPncsX6gT02VZ7QZ1bs3WMODurDZLn2bCMu2bRvmlzqbb+EtgBeUhO
Kdluo8MU9O4OhHa1K00QRGoXPNAgqXaGMxenxBwVIIK254c8TPaDscA6Mg1MTc3G8un2r5bFa+aA
wYmpXIN0r6/XvxuSJBwa0r7Qftf3nxkHf9LbwfcGQZ30OhrN4bY92bZiyJkpSkFXTwy4tlerYVn2
Gs3JHKm8/YACyzsD7IXvNcmWJIosdsLkDuaTiSH6yfq1qcagc5GZuNbqxd5NocGes53X/1jsfiPn
lDv1r6VVVrRkY6+BgefSQx2vzZ1dBBuTt4XilFrhS9ksHm6tX/itrsEcLljpuviHBW96+LJZwJPl
Q3D7AdCkDyJKhtdLZnptqugL103eGwerinemUu9qBSaWyd1Fs7rz4F+aoo3lk36oC6urJ6Od9fWc
ddzhVvJ5hgjUgRvU9l42cwXpLc4cCxAKJjMInmKFL2LaHIdWO4/ccjMEy1H2NELLFVa7aRjv7CKG
w+1vPXR20P5s0avKshTgBg7wU9Lzt5JRpZ6gU0PEzrgR6uAXgi4bV6t0c1xYWF131NbMJmrJZKfg
MzP9Aco7Y//l9tmVXXYgXGhXA+wEx7AKcC31/zlWQAymlXtcytGfzKcgPDkmaFZ0528bky4ZOBre
7sxggEi//laRzRB4OHP/uCGUtGpePJdltjEq8DvDXodswfIO1QVX3RsKP2eym5FbmjaN9eKhwwiV
Yxs/HCf3h6IfuvKL+TExd2r2NWgOyexbLb1Htsu0r+BdSfXieNtl2foC4WODQgcvVDWuXe6Vbpmn
DNzboBaHIn/Rh3I/e6nv5i/jpsaqbMPA5waIiPYUCpGrQFwGkKpAz8qWvEdH3a+9R8ZqNr6hLJyI
wwafMOOaVOWvHZo1rwomJs3PfYc4VALQPc8OVaP66aA1uJXtjZx2sKVMG4alK0njjQlc1vFNhpT2
UK0pAY9h1d3Bc/BRsx4TozkWqDtPjrG7/dlkVyhYqX+MrcKX0k9amwQC9cAsqpUteztGg2rMD07w
vs2KQ6brh9sWN9xbvwpypOk1xcKikR3TsTo3oW808TE0pzMkDhvuyQ7ihXveKrJ0dtppNU3qszoW
Hwv2/zil97f9+R1435xDivLUksVM/bpmk5deAwqgpWXU8ozzizkv+12r5ORHaqQrXwu7aBI/c5EV
89VeA+SXaG23L+dS/2nmDLr5MTSIFQMdUf830/ntcz6nccIkxRwfq4UZuzJoxtfQa/LYd9pA/RRN
ThyIUYfguc80N+BwD038qKTZtPEilh40tN7pzYLmBuRzfQiALKVpj0r1OURQnidV2N2N2p+UEigj
MNuKCIcA/l8bCcIlVOeZ0KEEqa8vANRrXzV/3P5M0p0AuFlU78il1zMMuZIVtpUCWdXHIH4XO8t8
KCdriyBOasVRMeMyDPombVORPTSLmBdBO+Zw/JaF4tex2+5v+yL9KhdWVqEpcb00RgiTp6j3OU3e
O1Hjd9HGfSmzIYZtEBEBCADr4/VH0Xq1SNoONERdjMdFrR5zaiJtM224IosGl2bEv19kNdM8R7Od
gdXM4py/H/btLnOK5V4ZlvKdMqpn3WIg//byyW0yws20P7CrdXNci9u2GUdgB5Fp7AM32deJudfV
4tnrVXSDNogfZQtJ5QVpedCotJrElrnw0JmKMMw6XlZ1+QwKnQKFdVCS8g984jVNGx5EFBfwah2r
2CisfFD4XBbTiQzLIGZYeO8GNT9X5ZagsWwBAYgw1sdYEvn2yphi2wGvRZ2rsZx2yYAuSnxcDAYH
A3dv9C+3v5Z0/S6MrdJ6RD94Ai2gUQLUfjVU00fH7+2N5ZMbcUUpDrZ3xoGvP1JSeukIDQ98tzBd
JEtwigdrb6nxxm7fMrM6uEO+zG3YgIEerWRXMYfj5u0p3pqr2LKy2nHlzGBFHeHMoDYCwj7FjT9M
G2UJ8UfWtx4jef+smPgRF9t6Di2UgGuMuFa7G/oWdvyNZpzUDcFRw+GhuLKGl1ljYJWBI7Z0At2J
9zNJUphPttI8qRWb2SgGjOnrrFsPWlF3qGvhh6X+KprHkEEv8vWNlG7LyOq7V3EG62HmAvcX2Hfr
UYh5bA4ViIj85os46DLyTKPYuyaJ0GY3jqIxItBoj8W+STRyjudhixpty8rq7CcIhrhtDpQpj74a
/a/COCEbWG8pwMuS79+iJMwKUAExV2lp6MYQeFVpdhbiZ7q3UysUF0bo7BykIYyfGTQOmzee3DMG
vP6fzXUe1ww8YNBfyM6tVdzp0UPaeUcjO3nlRiYiG+gUrAYA6el0iTLl9dHpckhWEUbNzsXyvAhk
H6RvSnufdTtDDLCqfmu+Vsunemn82jAPt8OptI7AU54HjSlYUtccJnaqaq2XUPWtzAC6bTU7mfH8
3hnaQw7iaH7qrdAHikFOWWxEP8kCw6eFMhFXFLCZtd9LpEXzNNXZORmtO975Zl8fs/SuSE63XZRc
T9hBwI7ZSkBj9urG0OvUmkunyc5DTWzK427wdSN5brL0JZ3A59RbJDtyx/4xuH6O1otSJbWGQddU
Pk9m+2MYnftiDh9KEuuNUCKJu2IO5Ld0pYiLq+CeG0bdliafT42+Lk7vu8nx9upJjt6VARHLLgJ7
5matMXXctwsM9P0BCalTmN+7zwA9jnbTnswtFXS5RxR5KOBSuVtD06ums7RMF5diaL8quvXMAOan
2z5JTTA/TVUQejUGWK59mlo1qBWVcFJM+d3gWsdo2kAwbVlYhUW0E72ghrXx7NLtpcDZBdXGh5fc
IYTCf31Y7eooto0cRFF2tvWXmnZh1vyPiv2GEUk5gLROBdhGFRV4vX69UKE29KZeVdm5CZ6W7NMw
jv7i93OFii8asMFGaizbapfWVtei2qiDSeMA9Kg6iHEV1MVn704I3QrBIXN80Wb1o6VHd7d3gywE
XnkpPubFFp8o+iS2jt1EkKkGhQ5lbccI42DFz5n1lM3a0xx734vRtGl7BPmG27Jwcen26oRNc5eN
BXC3cxQ8qu2rYlK9gsAu3Crcyu1QIOP9JqhgVm7GQxtllYGbJkRcS+vr5l7JHgprC8Yt25kEdKSb
ABuLWfPr5cwip3VCEdeZryAgpc5Xh2KSW2wFCqkdAWYWs7UC0H1tR61oYkNZkp0797Mbuvveux+r
rTEA2UEWEvSILzMuT6/32og2K02gdDhjKEqxz2vKU0piban0yK4ooTvAC5TNRif02srcFXqpwQh6
bjV7H4wvgfpcaw9NPuz1LSCnzCECB1U1R0WLZQ3RzpWxcPJOy85eVTZ78O1wMpfpvLt9pmTfRnx6
7DCoAVb72iFl0a0hDkBpJ3E2+UbwbdHjfeYxJn/bjmzhQPIbvys5aByuQsZsZHbU6XiTaw9Vk9wB
CLfDE/DLnZduvallK8ewJeAHvhN52iqmZ0ac1os15Oe2Do+0d0UF5LY3slVDtthlzaADBC99vWpJ
b3hjI2K6IMYRnY+GKfuNZ5QsClzaEL/hItjl1TBZRprT2W1/tGn+UPS/1Oxz6GQbUVW6Whe+rLZ0
pitk7dH/90WpZr/Y6oTLPAEBCa6Kmo3Y0NeeuGk/9ymT0mc9ME5Kgyx4Gx2X7ntQbg0cSi1B0gWA
3Rbqb6vnR52XjdNrRBpD/VLWzx55eWzEvpc7G9tZtgEAyQOR/81lvu4oR14XmJo5ZWene2hj454v
k27GTdmXuTSyWrey6dIq6TiboW2R2j+03Ra7mdQNlIZF/Rbx6DXz72gOYdoy3X2uirDcZ4Pr7Ca3
bqF0SLw/CDSQOfxjahUAjFBTbD3HlBmjV9n/EjvNG8f9fz+Yl1bWB9Psg6EfWLIR/qiuprNmvW5O
nMpiGeO3lhD+Ejww6xOjBp5SLEl+9prFRlOyGf/XhpXrR5GqvMxF8WOwe31jw0l3NvgFGNuA/CAP
fX2GoJlm9C1Lc+I0oslM6zYpFIzFsLfH19tLKLNEU1LnU6HuBFDw2lKsREpdFsyOaRZiHAWclS8Q
usBKsTGFLEsiaewygAgiF8TsKisAyjkVlZXn4kE0je/SH+X4DlTIrjeEZupus8wiO01g3cEZQEwn
CJGu/YKJYS4Mt87ZgLO/2Kbf919ur5z4xatCjriniTs0legorTzSWwhbwwaP0jrw+7Q+FPZf8Tdo
l1xUuLZnuKTpME0y0b2yBcJo5VG+kBNUeYm9oH1u8+ilpHAUqpC2J7biT9nPsPg1xkcNBvzbjsq2
yKXh1WZsBkYo8xbDbdScUH3z53g4BvlL9gfoE8GcCrKYCXKYnVbxHP6wZWqBQYKQxpN4N/cPQ/jr
tjOyGEhOCmUUJQ5oj8S/X9yzhpVELjDbHBx/uBzJ+7RdYzi/rFkLD7ctyXa84Mxhh1BIAf97bQni
zUorBiy5UzeCCdMGMkcL3IfXTCoUOmH32Ad2fbfUnfZ9GfQ/KJYD3RPyOiqZKyC7a/tdqGQuFVU+
m1vtXDhKymVn/gEA6srIKgIr7kjMRCLlHIfjKQyn/Ti8xK7+vDlfKIvC8GkDbxH83tp6kjxLIdyr
rYAZ1whx3eaxdaEsVhX/sHGlyOwQM0Q5Eyo9tv31qlmd3RbuYBKn9HAfFZ+D+peZDceuhSNouLu9
QyRE3roO/xatDNAu0LiuNuOQx0OMVoYY3O3PzmDDPNGUO7dAI6SLDjMYIiAM02n0XtM2PUaj/tD1
1l+ePu3qdIs4ROo47BQulw4D1msomxoMY68nUXHu1YcxMo49SgtO8a6zPgajeX/bcYktcgPqqkRN
qNp/l14vDmFsTbNbq/DXKpVnP9WzCutZmOdoyoJqdNq8hEWrzDbO4++G4SpgGwKDI4InKoNrxi4r
d7rYCJv4DMJtF3wprWNu+5Pn1/oTs2wHz4ifteQxUwZfzb5PIxUV7atW9oeOeaJiS0dZElT5Mbxc
hdYh43SrfWaPntJbA+S5utcdi6PVRr6tnOJ6a8RYbkcUc2EyIrau7BSWFamFDpn5FCT1ERBc66Oq
OR10Ux3vwIrWG+dHbNk3i0xw5b/kFG9KU8wNxg6zUYgSzx9HlESj+FjY2cb+kVzuEGT8a2QV2hSl
HRePr3mee8YZljQo9v1k6X/iCozUon8GqNdc1RjGymkjsxlR52uKk6M/5xVsAlusodLvc2FklfVX
eUGe7w7UtwAlJ58C4xVxBGPjcfm7tvPmq4iDRt7Pw2xdLolnCx3FAML3MI12qfaQ2k+xqZwqa96N
nfkRthoIS1+04vOs3nuMunvttA/qdm/q7+HN9JuDNzGt+wNNeORRG+OOU3ZW0va+HBNgMk/WPfiA
Q18ph6B9dLeEN6RLdPHjV0sEm99SaQ7fYdCNh1Q9vC7zzm3SjXKfbONCBSdkaYBXU+65Dvx5qYdD
Z0IhrPQnLvVdmpIzdubuv0c+MRtMXx5UHKfy2sqUa9S3hZXC2AXZg7fArvUcdF9N59NtQ1J3qLxw
V1J+oVt2bWiJlDFrewwRWHd2/mPSHuItHhlZGOey+MfGyhltcmAA76nNWtYCasIN/9d0sb5fglw5
WVCx7F0h13PbL9lmYCoBNCWlBesNJZvVTaOuZ4xYU2b0u/yRScLSOYXH21ZkzT8D6CKxmacyquCr
sKlMQ5vpgZjkttMTxc6jPXX+oH7K9Pow5Qb9nIfGejGHveOUfjH89zbFlXUR/y7ux2GG9TB2mJCP
i8DP2p+RcbrtnyyA8nb5PUYAYExfbfbQbAY1yZj8dOqQOYKsqPYRhC4b30q2P8jn2egwL9PqW+0P
L5+CNgzBrDtM3TcAhCZtN+nOzkSAaZk27gSJkLXw5B9ra8SiHRQ1F1LDPJ9ytJLv0LAdmFW8q3o/
9c02RrDL8SngFvMezoEP5nhHzdhOhyMwZjSk9vNmqU3+i8RsC1sIZtd1h9OKolyN+oJNhNBoFaT7
hRnvNPgrcpFQfDQei5+TDp3JcISy+Tg9ah/U+RhqgoYpQ87q9heXfouL37L6FnUyK6i+8sVte+8s
f48KA/zlXWn7VbrVnZKFHlJammCULghxxvXujWiRmLmgoJvDfC+oZS17tymzKqOLAT78rxXxKy7O
SGZQR7dGpjwC9aVIXKB1nZ9qj0r9EMzOMQhjZFP2jvepig9TdTeLaftx+O9FDX6DQHZTf/YYY7r+
DV7czPW0MC4B+w6JiK4/tMXDmP9UjfMw/LCDrSaBLPgBTgMOgNQhA00re9ZSFV5h4TN1yDqmSJwh
d4mOBRMUt3eLrNgAFR7CAaK+QS64in9hUgUKLV9G7NMBHbgPtebsRC03iKudNwAfIxryMviwYVZc
5es8hY4m9yPlNpZ1tUtzI00cpI0Eqa53rJdsh4Ro0PwPeRrtnCbeo7d81orlIdnIj6TrCj0ZY7Jk
AOa6XTEFRZy0FkMbqvOVBu5uZAQFSO99ssnQLvb+GwcvLK0iu6ZGlZGNkPF5+t8J+tKxUR4sC43E
8l0RhfsmMmmuzn4XQn+0LL4dt3dk8BvvTln0d1DjpEvN/6GacL1ttclm8F/IIwex9VpWzbiLlMTZ
2ELij6w9ZTgecUZeuKBIVp46SekmbphwPh31fjZFSdufXsJJY/Zm8IN2wydZ0IHg3xHAQDbQmtDX
ceNEtM84iqMR74o6ePSy7FfQBFvXjCyQwiwPaJiaMKd+dTJmOwy9VGWSqDOaO0sb9nn+boEIpd5p
0btsPod14cf2e937Al9JMx5DoNKehnrUp1DbaufJPiT6K1Sl+UWE2lWkncpRbSC9YQDVqNJ71+mS
Qxy22kZmLA7d+kuyTZBvg9leYKGut0tRLsZcTSbs5ENwijLlUMQggqJ2j0663xUPbT28JE61EVt/
5yBrswDa0d9iDpQsbJWjBAuvJqvEbOQ9lXa/D4DnW3n5oDJKUjiLn4cig86hbI7ypyR9VMgqYNFC
NPJU5d0I0tH0SehhaIofrNJ5n4yHMFuOpnFqoazRmJ3Vj068hZKXbY/LX706W+ncKEDLxWLB0lse
wsn1g+x7nO26/yPtvHbkVpas/UQE6M0tWVXtJbWklukbQkeG3ns+/Xypmf/sKiqn+B8NBOwLCdhR
kcyMjIxYsVa215WSff1zU5tgqWmVqU1Aph7X9rleP5nxHh+a7EydGdhmVMwcIq9AxfQxHt2AYSGn
zg67F7ncCARGcDGA+tk+TZmhsbLKIyIyxXAQ17ZCdSLXdhJ66VqBKxKUiwgmbecKVmY/xiz8TYLq
gslJAmWPlUDqx5mFzXZVOm2d554PX2mgKyY7cOPHCvmZ6zek3ArUwkxTiQR+U5MYIjMvho5P4szO
YWS2XTy65+XmuhVZ7Ib2+t9WNi/uIgmb2LPYWcX6pIfWwZt+Up4eEVnQ9UOpRjv0JbLrF9E7A04V
0ndyqcsAU03LbBYeo1RJ+YYCRDFnTwMECDTjo53lk1qiVUsljCIIFJyXlvgRa+UI6oh4qI/5sDy7
o6jE36/dXwCWGWH5x9ImDiRtmJVdCAeNYDtYuF296WWfh1kabYSaLqy7NE22+VJSOpESJ2zrrhoP
oa6fFg8RMHeMbqs+/tyGezVU2VUgqiP/Y2+7/Rw7a3snZGPksKGX9LkaK7DyL6DoajM7auOREtJf
bEXE4RBeFdqe1ibIJVVWNJlgacnK1vPnuLVuZ7u7K8us9ps8Sg4T0NKbfE73UmDpSfvHsL05aTEU
CHNScs/bYmRieNLNn0BTd/aj1AjzWlCFG2Kgf7PzE/rW4RpCnBJ6xg2Qj4wHa2c/X19C6SZxGIQX
M5/0sDcZSxTGHehaYga9DX8w0rv5szeu3I3VjZftUdTLehrwJFP5hd8WSMb29WeW4dj1CnHQrRM/
1tZbOBc88veR9lDuo7oXP6n3hQ9PaX7j2Ednj39McsRBn4BuwlPeZdvKTRwZimblSBCkSs7jOqq/
NHEDDRkCxGFU7SQpUmNAtgCrUmVTtzekM7RznimMq03qUh7mNh+Dqi+Mg8sgNurWKINd/5RSezA2
gq0V3/OPbn3mWpM19Yz0zAaw81G7L5YuUNfyqCfx9+u2JHsT6DmSe4LNkGH9TXLZLVUaK8ziPWoh
j71k8LU59VstO/7fzGyOQNG4eq1yxmm4gd+L8pmqBAMlB7MO050niSQJQDSFYqiYLqemv4nJSr6M
xeAAym6ncaGa556aePp63R1JhCTqMwiF+gwDmdt55HiKSqe2gEmbDdIsZLUPapQd1+podNqxSoqv
TIf2yq/rRmWfio4lJPYQy+sUIi6vtQUVZ8TLXTJBkMBZ+5pTrFSUu+tGJEkBRWtAx7yRwfVtPSvs
1kl73hmPfdQFmaef1Oi9dR/DCay8rHsVUEnMAlchzhQDmrDjbqJvsQy2oq4Yq8pPBVSdyauRhv6U
FgHAg+t+SRcPHClgNcFQsj3DfV23KlNl+JVWhh+FinpDV78I6nZZDtdNSb06M7XJq5Q150FTc6QS
2nBq/zpN7xf3bTs4flPv3V+yzU6FSAiSQacAN83lnhjGesiLCbe86P1og0iB2vK6N7IiERFekHm4
qHgD97s0kWZT7EwGoZaRAT/yGlLDhQ72EmS54ifdepMUPyzKcp76Fyh7eqeqiEqiybhtoxirm85V
xThYE/+qi18Ihbjm/XXvZNvizMR2WmREfWJIbSZro76tAy2x0SoMZz1wrVzd2RayqH5uarOO9LZi
tLGYru2W/GM+zKh9VfdJ6h2Tv2ilsW7czhws6pbbbKq1Cy+vHJxSzTSo4Cx0qvuyik7JsBMsZLuP
4WpBhUSP5g95sdbIhjQrIWge4d6C70JJi5vr3+d3vNnUB3igAC5BMk0wwW/SGq+eFLi6xUBK7ndG
d9SPVRWAcYlunfXDlPxay7uUhg2SPBMCLPXnHsaXNWjyVxS0/PQ+je4gxI+Bje/8MNnGgTwHFDdg
QdrUm4O3LErfdi6/y3Fh8FB+zv8fbNuy1gKXjFCZZniKyLUxEkY6imqIWD72RXob6U9LOgU2uk5l
8TZMo/vQCFVfA1ExNx/71vWbD1l1sBbnptKygxG/t5KHtt5rB8q++flvElfjWUV+aozZGR2P6FYu
tBU00EY7dVrZFSQaf3x1Wkq05S4tLEY9ZijlAZF1qifd/hAvP7S0edBL401rmHfw9+2BuGQRm5En
AQUilP6hE5arqz5CFMA4T/VO05pT7fwYRBWseLCLl+sbWtbR4AUn8MyIrbF7xMY6W79ZKTQ7yhg/
DXX2q5neki4ESB3cJqp7ky3doa8pXw1P82IGbpI8l938zu3dz2CCTtd/iiwg4a5JVGdUHT2Hy19i
hlmtzwoBaTCerXjy9fnzWMP58/66GZleqUl5D60IJjmIgJu8RWtNdFUcCtFDY37wrPaHF/UPZo52
wpp8dM1Dlh3LyE/C1jlorX173brsnJLdkmSIsXXi66WT3aAUegNFx2Nm3ISrEzR9fJqrYueSlG2g
34zZ5J2WeKVfWomMxbAgLAa8kI2+nTYKCIoSjDqQuXo0v8edslOtlboFIwS8O3w/9u6lwTlWzDnR
BY5BOTRxfUJa5NjYOw3qPSObg6jpUwTPigm6gKLryFh5473q7s4ulMUTsML/9mQT41I1RJOFav7j
6j5VEH8v8U442fFiG048JQsJVVZCT/RBLe4n+1Zz313fZLLnwJkP26lJc4yBYYbs8HXwKQVXyamz
/PFQLr8M90M87Di0s2Lbxo5ir8OUC9CHMt4j2OHvi2VJt/M/32SbeK1xGFN0wh8bAQ6DKXmoo35k
wz2UyDsHR1pIoFjBQwOApA57/+VGbuMytqOU86kq1NBn3fdWHSVf52b0KPS3C6ROX1AZjPPiORkc
mtr5jQ39smsXo99ne/AC6dL+82u2JIburMf94rJXnGREGn523pu1sdc5lwfEMyubgAheJramAZ8V
41M6mMcwvVvSAX7pI+XDZLrX4vFQFWngQnx+faPu+SfOytnlU02Z5s0qlqtSOy7Ny1Iox/+bhU28
HUyrbwoPC175WkwPlbpXcv1fdszv3pxobP7+9zMf2gRZdE8IcE961qtBOZBBBMmQDUlQz0WpHVy1
WiyicLZMPsTS03OquXAiZ3VjgSJStXeDrpXJTVhCi3/0+oQ6tFcae8NxMnARGGYadoLniGrBJrCp
Y2K40RLRbu7yILWBoXhPqfJxft+Dr3sxPV+z2cKwwRnah+vfQKzxNmc+t7w5U7a26rYhYE1tFgZA
gPxwOYVTcxiVn9cNyTI1G75r9IwBgvKfy+1koH85DjNwkzhZX5cpMu6cchYPw1gNmhFejQXyvZO7
tHvZt9TDM8ObXWZ1Xq6UhmBZ1ws/SQ3NH10P4W/jns8eBde9lEZ3aHeBwFPtoQB/6SWks60VFzSd
+/BfHpl1Mr1d9MdoOrXR25TaNCXO6waly3pmcLOsuaUpSABjcOmmGxgAqH6/mRluiTWec5Z1iNe/
eAVTgPlNFwhAastWsjZQFlEo5kj9So3yftG6T7YGaui6W9JKAvzGYiXBZvOau1zIibbQ4lSYKcHA
o0MT69+r5GZRcl9r3wGY9KuGvu9eA1W2V5iENukI8n6EJunSatjqYZF57BWGMtr+ua7vtSryh+nT
jnciam9P3ZmdbQE+XVFlb1PsLOWnluLwkxnUsZ/kMEAFyZvyoDr/ghre5lq7bljqHxge8XaxeFWI
y/wsHnproqbOyqp67TM4LG9+hQLbGXZyQVlK4ACRNqEGhVdy+2xZQCBEYdHTg7IQzhwCGx5G77BG
KFzuVOqkAV7olcMnCRU7Vf5LhyoG1MrCoKlmfHAYyndPE411N/k0a9ppdPWAx5M/0BR1BpNZgiDM
nqziWwGW+fq6Sl9qDsNylAtBJpChXv6OVC3sOQ1xWYN4vv4R2aemPo5DUH5J1NeWcQl7nX0PUZDC
elyN+71KrPQCYXxT0Exwy9E1vbRPOyd3rVm0jWozGLLv5jL7JlN05XQ7/SrS0wS/4XSnzfez92PH
denXpt4gVB1Rud1OW6tujAZQTHtHd0efzTxXXxM04YA6KOZtNainvkDM2hT4Tg560JvPat/461L7
guhlj7FJmjCBURPsn4xnszcuVyLr67ZVahqgUE4d4lb7aBpfx+iRBvDdmppvuqHx4yI6Vr/iPToF
Wew/t7xJ1UrPyK06F+CIrHT9vEU8vPI+JD10bl6WTcc0R5ZvoiPEBE/29fpXkB5snuUoktKbsbZR
mQwxqvqBhjnMMr37lLgIf7yd90blZB6KTi+KfFR3mZy5XNuySlobVRjCYzs+REl5r9cDq9p8bGKd
i6f/trbaF8Uovl93TrbDzs1uDlfYrTT+V8zqNz0dw6gujkpY+qHTPPXLsHOUxUnZhma6aexkjylY
a8uRt9iGUvcrK5nVv+Bgq6C2dJKd+C+7tJmgYAhVnFmmRS/XsTPzOFZId9mVUVAZX7lqzKo8ZOlx
gaE9q/YkEGTyNFyhQI4p9YpBNrF9zuK+qjfVf/fMa6sJku5b1EBY0XTodD17t0OunOqY11tzpKHp
d0ty2+i8rvr16NbutzpWd57A0iWmxQ2cHqYOwFyXv2ZQ1NxUYr6nYba+or1kBlA5Zw8YI40EzAUg
+WMwIgjy8NLMtKS1jgQhZyKhyX039JmvZg6wq/EwpkdQ7mYdJCXS2zuXrNQ9EO5izpjO2LbfjLiL
VcQ93KvF6AqOEGu2D1O4s02l3gmAMbRIYph5C9jXtV7PjXqgH5Yk1YNbIiKeGZD8e6Ga3vWr3p94
OxoPS81fVe5XY2rg2udJ/OH62ZQ5CzBIdLohKSFpulxkCG6tls4zrFNOejuAal/nl1LZ/ZayEHBu
ZhMC+nZMPYWH2+O4vIuyQ5tMiPY1vmHdOs6xWo+WYjzBdtWs3SEq46+6eRuaTwocyJWg4e2j2+te
ywIhE6FgS4EIA2bd7OC1V8ppagj1ReccHe91mduHygF7aDOo2UVvHL3xm+ov5svFHOq/rZqXa53n
dr5kMFA+1s6vQh8DF3DB+smZDb8o1oAIGVz3UnapAIAim4EJgGtls+hLN7t9pEO97mUvluWeUFNz
mzgY3OfrdqR7CKIWIKsCwbZ9/UZJF0buQjxQzF+xAj8QZIG9vldtkFqhqgxuFd0Pml2XqxdROezH
nvZn1eVP1vCTStIpWn9ed0W6ZP8Y2dZaIR5HYAko0mPUhT96Cm5WMv9YbeVhVQly121Jz8SZre3n
aYqmGURH3HS6YGl+qTB9me/W4lBO7U60ke73M1ObpKrssmRQ0wrB38n4rDFvXdjDcW7NOydH00A1
79xwPibpfgyXrievMdCNEC7R3br8aC3jWE4kBGHG/mjGz+ocqPa7sji549sy+uZCHu+uT44TIwb8
FKlfIip9FXn+nO9VEaS75+yHbE68VXv6ZIrmeZ2kgaa/6Hbm1+vN9S8q9RYlWyR94CNnouPS22Ud
F1sZWeaoi9+0tnVw2u4UO+YPITZ83ZTUnzNTm80TNpU5jSObJ+l+qTVovfhnvTfbIOLRNpXiRP/b
nc3H8zIwVpGwoUXRgSkOKrP2zsaUu8GkP/PSdLG3t6BVA3hWBfypVcvAVX62buVzp//NWv1jZPPI
zL2+qAfOwKO7Pguqc3V8Gpe96Qjpabb/MbIJT1OxLGaCFMojfVw02W5q5aNG+3pFZqmKvv6NQ9Bj
8WijwrItc+jquIBhYJ+18Nc17UvtmH6b/c2ncUluBRsKALXNqk1VrmlhhUNh+akcisPUPC+g8f/C
kzMjm1Ubk2IaY5EFwa8/+UxCjbfuXIUnxJ28HX+ku5neOm1YJtigkdkczjYph9CYwGS0zsu0uj+V
3VFW6W6GFpfRyN+kbxtvQAOPYWyDkehEM2N6hryozj5dXzFpycT7x8gfQConts2iQx+jcCImIePx
jWYWDyW6GFE/nJKif9cTbRhAfFLqjNLs0UaCHMRGfMiM6HGyw51qkSTo0U43eK4jnCbAhZfr2pYj
v2HgE5bDcDurbnoDxWN1iHNn8Sd1j8NRprp7YW4TlGrdq8Zo5jMW9XQqW8LF9C9tVV9cdfos9B7i
/C5z7pQO1ZWiOEL3eEi0nXgi2UkMHDDAgmaCDfvixuPMjtUF6ijwZbBnA8hwlqMZlu7OZSIJKBdW
No52yJ6YpTmKoZNfcOXXJw0lUloL9R5eU1Z8urC0uRvJbIa0p18E+cL72H6uk+kwGE/rbWa9g7/u
YFZI3Dz1oGGHcef4Sx7SF5Y3Z1KZQ9MuF3ysUtRUoc63lCFo1fWIIuS7dH6O551F/V98NYD38nKF
h3ljEQ4uV806WHYT+0PGdRbVjAzxrrzJtOTowp4A9/mTu7yfbf1N0eyhfSUBAn9tRs1AQHrAqS7P
SjmnoIozCPzXsThk/X0GNEzJ31+PECLKbK5ti3k5gfB14JUyN5/TrXOw1C5Ns+QXdCjtc2g+5BZS
1OujTkJb2D+vm/s9LXbN3mZJoUWOWnVkZjYuTlN5Fz9mt/HzkB+G6a3aZj5q8A51av3jwrygxgAV
sPvuh2a9DfOgtA7R5NfzUXur3Gh7Y27ScyoUIyHhg2dom8zPoFuRpFt4b5m/qJZX7o7n0hMKAER0
GpBRMUVkPKvKKOnAt45FGWjWHuLpUwLfdXyIrF8glXdg6TJ4GGATcmjQO0xVbYcUaz2iYJDwdtQ0
IGifp+KgmZ/0fvWXFh654iPULYfcdB7dKgpG+1TOb2Pr1LTDQSHbtu3XPYEa+Q+yGO0R9E2C9+fS
+YQfGs8ePwh2IURG7fqQvWHylOnI16F8n+cPjePRqTvAqpiYL/qhHl5X8zaG4Nwr/kL2S/QOIE+G
C8iD5+nytzhqnK1LwhDQDCzWsr56ewU/6bk9M7A5t1rKR6lHdlKZv5jJfZSONHuMw/WDJD23Z0Y2
K7q2hlZ6M0bC7tPgLjdTM98Z7r3VfG9N9+tsfMqZurhuUtam42hoHsVMiosw41+uHCGq0tICnHlZ
I42SUzg9Zp7nnHQVbRvV6/sTgJrVj9SZXqiphDejlow7MVnqN+RNMFXR4re31dTCnpqJeirxqv5m
fGYXHXkmlipgF2MNXOf5usvSoMA5otUCyfAftGOhWsWtMVOsGPunaCV91vZ2o/RSO7MgNtNZWBhV
I4wK5G0emZF+m1nDAbEdv5turbG8z97Naj/sfEXpAoqCPkMytHa3hdIsqTUrcxEKFGy2af6tGAKt
C8p/2dkxLOsA0a+/MkhtXZSWeOuKH3TmYVqnvEvEGKljISRbm4/pvB7NND9GhRKk1sFUj7G515qX
VUwRmtepyTLxySDQZl2bPo2HNIqRDxKc4U2hJYEz1/Zh0PPwphjg/epXY4Vq27lpLS+91Z2lfb94
UbKzX6WHBow69LEgdblfNu47at7RCmK9uVXtG61Sj5rxa7SmU9E+t8OrFj7G+V7WL9u2gqOfp5jo
l26x0f2iDq3bMWhQj35qlt/06Tg/qMP4tazGu7l/q9NXmT9F5UvEIMKqAtHeGzrb+wWbtGIKvd6c
oTB9hGjcj5tfuv31+smU5mZMjFIVBwDuMCZyua3MpiMWCVlfu69/ZmNZ+86inZiECZR+fps7Obqb
Bytm1De67SL9Xi/12+s/QRbnQa7S0kBzjaC48VFLU6uZaxGKhm9l4hxE9yjaBcLJzuu5FbHSZ8cH
ERXcdAlBcKFAnVMzc9n4+g8Nqgi6AGp7MJz0cN0x6eE5t7k5PEuaz3XUUQtWtPhTiaoi4JljuCpB
Yeu3eqsGKtwVVgl9K2Q7M+QO1+1LXebkCm1Oxge23BFJ2VfqooWAeNbc71XGSuNjO30xole1eiys
5kQraeddKj2mSFALSilohDiul8ucZV5mxZ3KMXU67pIv/ezRovuSFCGcv2vAmyac1udinILrvsoO
CtNUpgBCM5r2e5uffV4nHvVmcRhliTJbkD0m5t4zQpZ4QtMlmKzIvoAsXHpWxHofKxHFzNKcD3kf
JoGRG2Q++rAeF0IkCWG21xWTPfPPbW4O5zhpCzq/HP/aezKU1C+ST8Pc+Ls9atnteW5nE1z7leEt
t6a2tWYnt/k0/3Cr1+Ggt5Ofj91ffCkTSiOId3Qw697GFly/hjqlNL+G6pcSNr69N94giyckyPxB
1IMpxU3e6M1zqzgr5c31Q9o9KehyJ323c7RkEuKA8kBwgJrQ2HKb7DdVEbrzch6VfdLrt0noLocl
qfpD6Y0KepiGdgtcD06BMvECY8yHgzP1cORajeXrblu/5iP6PJ57qKIwDJj/Etfq0h7nqnWDED3N
wMujPflT2cJweZI88Kvp1G8CbTYYcZqoaIwxURtAO+i6vj3ugdBkB5HbhN6XGDNHtfbymCRDCMgp
TvLHnDKpNv4qq7+Y9hbFRI65mNihnnBpwSxJ2F3etWATn9vCPI3VFOxW/GQn4szI7zh3Fk/mrqvN
WEWzgld8oJBEFl0UdPYTd5SARu0S80rvYRI4CBopyEMRs7mfPJV5jTaccoY4RufGbicwt2o8PXhN
E92U5M4wD/frTa0ya6YkNa9Ng5Ut4lx7RtRN/YshX3jG//k5mzhujUpXIXYIyX30jcrfQYX6+D+P
2OcWNq+gfM2VwbGwEJNAC8jZtNcilX3DcwubiB1bo1XqTodMh277S0as1mh6q/PRU9vTUKW3Zlfd
XndKdsSY1YODgBcxMq+brwgHaZgXIyo01vig68/aAF+a8nLdhuxSgIcA5JwH4QHn+HL/Z7HVtqEm
dkrlBWM5+Sk4Dc1D6nrnMpflD2Bt4DplzpunxcaZoTXqZSxNxDRQHFnn9cZUX1PrNS6t+zCuDu3i
HONs7yEnPQgEVubUuWmhM9Ev3QMirCgQlSJ8AeWHOlnPVTkFSW6iL/ZxGtejsXwunCxwEFuo4ukQ
euDmri+w7Kb3ALN61AwtITB6+QsI3GOoraHwGzIgUfhm5LFMg3527xenPCq7YnGSnWrDxCt0kly4
27fD06s5VZU+IwrcKmK28sGpD6P5dlmzwIb1aO+ClPgHWQbzf0B2IT/YDvCH5cDAfs53jfVHPftc
zt/bb3X1Zt3rmsjsOAJ5oVGssv+gVcnKzKHXZKMrUT6Y4WNmW2+XrnuxBhjZdO3b9Y8mS7bFgDZD
5fAt/MnilXmJ64zCWucUur+OWn2oO8S8sjb1aNR5H3OvGO+n3OmDChQuctXmdJOBOLy5/kMkxxOa
FWC8QKjYwNtv2dRaq2oDggZK2wRj/X0dDi554rA3Eic5nYwGUGQVlE+0vjbnpEfXqJznunhsTepH
U+937l1zZ3iBtsJN/bPM9hJgqWPUHKEaR0sDPvzLY1GnSTEnQnsitUl21Q9KnRw0T4xY7DFmyY6D
KKkIYTZK6drmhkf2ZHLK0cofq/CoqOkpS/XSt+z4NFUeCopNQZVM39s/IjHZVNR/01pRXADuQnp6
6Z5eKnHkhggNONqUvkFF76sWMrsZemHs+VNewf5fZ8UpBDP8ZojW+kZ35/JlzsoYxulpPdaGxsP1
+l6SXCfMRAitVvCjNBA2v8mckGtzQwRMymgsTmuRD0ESc06dUd/r18sOKwnV75hAerUtSrYZAlPM
zyPOs/602+V+hL/+wKvgZlT2msIyZCWhFXAl/PHcldtmSa0ZiTYmJWopbTu9GWMnPIYAxMHjxNHR
0rXktior95jQqAoWbaLhSvA8zpNgm5ra7qhNaLjEuTo9zGs5n9Rul+9duhqgBJnuh3vnD46T3igL
VNrbgvZKVd1kVW3cWGXsnbLKzo+rZSbvzDAs765/bdkBA2glADOAE4kflzuwg1d/7RfEVpC6fBM5
xrtl+dLaauWr4R6fvSRLt7nioP4TFDgkEpemtDxBaaJks9ftvWU/59XeEZb4gnIdSMvfKpR/TGGX
RuT2a8Qnrq33Y/JegXVE04LG3Mm3JN/JoXpl8x6n6/YH02mfMBeaaQvfKeaacd/k7upbs+Iven/X
zN+vfx/JokGwR7JD2wlepm05UCsLL7JjjdNYvk37p6L8C7lTfEBDiEtZdHc2md3clVmupXjTVbV7
zAxN8fuud3YuKElQwQqoGf33+2xb8Vv48gukbcXj0GW+Ma+BNr8w4L0TumSLxecX8yUUFf8U5Vga
xtpK5rM9k/ZTS7vwSGlY37Ei22YWm4xJf84p4yyX+7gr5qGiB1UxAxh+88J3Yeycpsy9jfK/0GOk
tUvlhwQNXlRjc2KgKU2MZkXRRKkb56E1u853YrO4TczIOF7fZxKnaKshHiKAnRTTNqaa1p3jUvGQ
vFHyA0OkULMYMOtBz3LdjizVpoOhQ0kOwxI8xeJ0nT1yraKsHTgKikdRI3mvmJ8G+1/t+lhaqj8p
D26wwuHbv1P6w45dkSlsrlpmj6inQ1MIDd62RxzPobjADNRhqv52ibOjOb73yulh0hjinKOnymp5
az84trJjWbayYAQBQHLCVFD9lw5HgxdSz2dTirdFb8JTVH2d4ZfSX657KDliFLfg+wIATEF7CwKO
OnB39ZCUj7n+q5meGBnT4v98pBATlM88k8klEs5LV4aVXEV1ivJxVl5L5zWm6b87KSZdLo+cGigp
B3SLRqtqdW4hWygfW+8JdN2KhkXTPu1WH8VP/WM7nJnZpHtxMbtxale/V8uip9LtcYLI/ODBgzAs
ImY2I6aXawWf0tjaWlo+auND7SK2m/1rjL4k1ZfrX10mjcOUj0hcaU1D+SG2xdl5Wpwsa5Vq5JsM
nm+4/RH0FqLfyTNXbDc+iCwxmRo/tz6m+SE5rZH96Hbe/QrP2PhT9T5e/zlSr89+jfj3s1+jLLra
NsNQItRt3BTHLuLr6X3g7Y1wSTY7bd3fSQv97D/qcVE9TJVW0kHKveneO1oZsgT1X5A7nRvZ1uOs
VauXPqYSXpav5vg1tN8r9rtkT4dL1r5gKA9AKZeJkPfc7BTw9nrimBSn6TJWi+NPN3yzRlUFR7Jl
3ayJjbp6+Xj9Q0kXkJqsJXReGQjcRKW0qLUmhVj3MVFv4rrxU+Wd1u/EeslmgBkTUnZuckgWt5GP
bozjlAMARtNcDuMUBUtVnTKw52EWH667I8nJLkxt6u+hUard3APIdOcXyMyqB8ex/c5aDxrji9dN
Sd7AF6Y276O4XVVdcTBVW8fw09JU71L7oRxeW/tdk30NvXrHtT17mwzdawE8Ni6ruKhPdjo+JHlP
anNH7SFQyp9xV95Ge2IFsroG3HPUEUh0Pfbk1qZrh+2iAXxcu+dU1f1WYU4Uoa3VNA5LHPumoL0P
dCeiPdS4O5zCsq15bnxzHng5FJpe47COlqCu+ZrxbA8/rn9E8f/YhP8LBzdRkxdEtEwlNrSxOsC3
d4jsZscNuQluY3JrQxQvLkNhCtlzPZm85gWp2JsuCrtjqCnOzvtNtjt4OPNspHiJOufmSynq0rZd
YwGspLwMZz2Ndb9NT90y3DLOOqg/vb0R5j2Lm89Dec8o2wGLk1BA8aYgit2D1lKX0b90/V02vC+X
vaej1CYkwrwbBWXcNhJzUY98qJD9mMzBNNXBbD2s3UOUveilBmhVlNr3HhOykAL8+t82NyFFT8hi
FdMDpKB/1aon5BJuIQ4j38nTd//pZuSBR7/conJHkmZtdkqpR4mrWLSvOtowJ02bnqdWTQ7XjUjO
tLDCgxVSD9Eo2+wUe8mb2ciRj26bGYkK5ZSOQWNYN/qo+V30fRmA5c/Jw/gptHb2qATJjmmKC7+f
mFSbNyEznxM1X3W6Z3mj3lbRlxQOHBOGsAwIRNt/1psXjdwYobLlI2SDY+nQX9BQflHqHYatP2+k
yx+yXYOuTrjzaJWY+tOU5yKz7IwXJhCvr/WfRx8zPA8praNkQ3Hv8ugbhdciPV/RLXEaPyxf0z10
856BzYK6SmvYbYEfdvHG6OPAWl+ueyBJSnBBDBMKbAPV7c0zLXONoWgdPpkem7dZZ53q7l2pPo3l
u3QZUIS6z2eIQ5c9IqA/q7CYFcAnygTEs+3s32IhYTdqiE/r+ZHkpP2hK++KpDj2qnvYbdpLVxHd
GNH5ESdjs4pzqiGRMwtjseM7yjuqMP71ZfzzKsMdUSwCykuy9QfNamjp8RpjIYvRyQRfNADMrqr/
PBu+NLNxhEcf+AZhpqAnK4bEuvJpsYa/ckZANgTjLhWpy12dttCwDOH635LdDL2A74Z///qCSaY+
4FZiy1niqUwHZ7Pv0pwyranC2li8MQt/ISp05HBv0uHG1F+tzgiisA/iJWOIMQLKtLftZR/s3Pym
tpOBfknCgpPrLgHZ65vC/qAjZ+yqT0qu+cV4UGpmKodXN7WOvd7cOtCQFgqE9vbujOGf949gmaL8
w9MO4qdtvHa7yg0LkxNo3jTt9yhpmW/5mTLqsr/of9ZGLk2Jg3L2apuj3FLSBq9T5DLD5hRHb5Yk
O6HuEBTJoXILX5uC8vv1Ty07fef+iU9xZrQO7X5cliIXxQTHfKnGvQv8z6RBeOWC7xMpA3WLSwNN
q1aqutLsV1W+oHNskvdR9BKZt/bN/KIoO6dDFrmY7ifeI2UkBA4vrTmtUVpuhLVC1LBuo+mQa99n
68bKPsRgGa6vneweOze2PYo5AI2uACkyVq5vmS+RFfno2TNqf7puaM+rzXnIV7UuzQWvkmiMT1rN
kGO4KIh4Ol12Zw8OZBQD0zuOk+94KA8EqH0L4JBQPti46DBR66jzmD8uvH+n/lcR9W/q+Kn7Xin3
uvFdMZD6DI8qomYjBGH/OaaCvYO2rzh/KiTZm6+pN05aGzV4h7l4ZaIk6Z7K+Nf1pZWGGkqtXDw0
Enj8X24YdYVmxlj0/NGw7tL+jTqd1ObDdRPSrwfdD5JXAmW7LQnaqRrpUWNw/cB4ED8Z06+WMbby
1mh+0LYOrhuT+nNmbHMJrXPrrqFAblhz5PchugNxMO3J4UrKx3wYCGcRmYc+B4bqy1WDGFlLUh2k
hoP0WjIchvDWMB8n6+vovBrOoendgPn9LH8vhCH/xsF/TG/2hBnCT+cOOOjEL4IQxVY+de24c+DE
tr58mOIfqpMQLYFgoA976Z9RIWinhHyyRBvmm2g1TH9xW+2gFS0UTI1r7HXYJYxYwiKNGY2xDE7a
JlmFeLmfktIlOTfXw9CAn/OhNxsOlvE0ocDJvRCgHuRZz1lEjSOjWL6nrCvdpme/YOOzxjx1pAz8
AjWYrM9tFvlpeZPfU6N30r0wLV/ff7zdnDrPjifu+JBX0Mp8Vfxzzj4oIfNL6afrm0V2+TCkBAUq
CHNymc3lszoWXcI+LR6tL3FzVzmHzvlcJss7K3qr9/1Rb5SdjfM7IG53DhQgfExAkAY14cudM+sW
M5x5TJ/Ba837bjIKvzeErNw4TkwFZwWzq/Z6IvlO7oalio/gSZVbr++Gt1NWG4FWjfX91IfKx8oL
v5VOMVBK5mlvNeiUlECd/ZKhlKPQ4bixy8G9z+IWgmtz9p5cLfEeaIhHOw9H2ceC4dn5jbrkJb5x
KY8qpaMZnT8qbndyDCCQfRL0anZs3b0BKVn0QoeJl4AYK+PJc7l6o5VMmQ1vy6PVzb7ewjrU+Iq6
842kryoGCAUNOmw09lapWjVRxosEnGWN9DBYpyU61O741SzXJPCq6VuaDflJa/PANAu4JMbleH1X
yn8AjX6mlgAR/6laZNp110wK2789MMi8PvTFKTefYuPZ/ZyV/vj1uj1ZDitwBf/P3CZkpnOeADrg
tFEm/dHmL1qIlpBeH+0iPfT9zuik2A1/HAAYOTRgiioUf5tcZe5hlPMcgCuGEqzlSfn+X6Sd2W7c
yNKtn4gA5+GWrEEqlWzLltxt3xB2t8R5nvn0/5c+57SraJ4i7B/YQF8I21GZjIyMjFhrRdqM72L7
3rDj91Pm/zUWW2Lrq8tjE6l50eqhkn7tNBPCZn0T9tk5ydpdUD2IUYcOOKV8J4XJH1yvCFUJsUaY
6AwOuLZVd4k6KQlAjaKqD5VU7uXCORXl1nWwvqSfZhabaM0MbMjiTpgB3VWExx6qEz2QnerPp2i2
t4YursV++jdC6NKyqO0tYr+ahtQSzSI798GuMdKdnO2MYDy2jXTi2zN67em2R66WwS4NLg66HPqI
T1hA2NTi89jexUgq1Hl9pweAOGSvzosjJb6w+rtttoaurIUYqL0qhVruWl4K119QSaVYrXTwPUrz
lJtMOo0eo+L3tYZo3v80sqyUmiN1KcvHTVLrLkSfLo6L3dB5TnLsst+HJ2AL4BqQY9RDYVMtFmTW
hd6FBpgBM9O9Xplyb5YQYWAy+9ayVvfOpLv5Q4yBytq1KWtuFKvrB9xS682HWJmnXSHb92pu/EkC
BtZGoEfJMTlp15YKDXnjqfTBCdilK3Xjrgs/y5CBk3IjFq95Pl4P4F/QcZkJeW0oTuQeYj/Insg4
SHOyG/qPsu5WL7af7+2uf77t92tX6aW1RfgIkdtCVA4oCdn5uJ8jDXBoZ3ljaYUH3SKRvm1uZXHs
n6Ly9gAjhYTi9eLMeDDyWCcWN4zSmmYE+r8jUaC2p7x6lyUbZ3plbVRIaAPTl+Odv2T3OEVXlEMn
Ykh1NzVnMPChiUa2vfHBVnyQshe3Jm1aTvGyZZoAPApymlNnGQS4YXtVdzI2x3evxF8QqIRDG69g
kMfC0bXJmCcnwf2ofoaBvpfGryZayp35FSzBxkdawUSK+gj1aQZACT7xwgU7qYIcVCf5OVMp5mrP
tl0csk4n8FvF2Wn0s9a8SWB6ZUrMgW6/JbJ+DI8+j/5QedDyaev3iGC/uMEhT9EC4QUkBh4uYnOb
T22uA7SkDrUPx9C1bXq5Uv0otJ3D4IOeepqz6/q/AwdR0VR5ve2zPzDov5qnU007Hjj10rwutdMY
NEAp8iQ6lv5pGO4r6aEOJUp9/ROB5xA0E0/MxqvHTvaM/GWQK2TMHkcTTsSDIb361qFLjkP3LqfL
PSinXnvNeTJJ6kOkHrP23t4itq1wwoAqiyYDCE5EUOVFuKozWerCucnPlbVLI4pBZnCXOroHSiz0
rH8zwy2DaS8pM8NSe5df1cuMsniXDI9iJmAzW0eS4fdDs5VP62ufkvkPQP6ZVfVLuiKPZk9GDWxB
UotgP5InHUu9arfKxStxhvoMP5EUk7RaE3+/KCJ2it/oRg2JwfkUDqc+/MfKvzAg2i202GPYVz3M
D2MTvHe+xfVrm72GUf+pU2uX8Mowwbu+9jeytJVQJOpFQJrpswnM3vXvGYROLaAHIdiVeG3avXWz
epxj6+NQbl2Ja6bQewRPS4kMWc9F5tT70exXQuwsi5KdHd6rRuwWY+w5+VYX4wf2fXEw4P+TdIL6
IiotAyzlTikfOgY9Rqq9S33Hk9Lvkp17RmC8s8Z/m2Ns8GSZ+oOttZ9Cv9mF/l2r9YeAKglbTUNT
YkTfh9vHdW39PxCrjBET2KdFOhVLtlmXMwI/c/234h8YsWGWX8Yt3OBK0OdgMTudGrJGYXexyxOE
LqrIcHwpBNpz6dKcdP2Pv78SAVhFhlaz8eHFZTnJaeZXdUA3jzCsk0rFyQEPc6NpCwW/upoLSwv3
NGtwHeheUl1Sn435nAUZIs0bUXztSAJA5Oqnd6iiXX99BHwHaEWW0Tef5jt5pLHmHKAParILdIQ5
B7e3biXM2JfGxN8vzj/nrS/NEGNR8U6PkA9Gdvq2hdXl0LyjCkFlhVkA1xasnCTR6kQj9KtEn9w1
mZhsyM+y9bHZCuYrHk0oRyhTtEVoli++DkNvyzQq8Wg1GHeNrlJraRgoYri6XG/EqZW38pWpxeEp
1Dyw5xwQR5427y29+eQE8rvUpN5nx+azwiBNUOeAfLLx7fZ2rr2/AFUQSdhRMQNvcaA09BAYoYIm
gp1p59B5CavoQ+w7e81/iNC0pkIVZ8GuGyfXNjbyxLVFX5peeGagz8zc7pFGmEkrZuXeGf4t36O4
prxocuOlpnrYWOuK71ytdeGdvLi6JG25nfyiUj4YVhscGMWRvAvGlgEDdRcf6lRt3S5RJG9itoun
0fDwnJE5nBFUT3foo/4w+U34nA1pZAKjNPLioEKcP6ApO/4+OAIRYdIu8Kr49PIuTUA7JmrIrzWS
fN8qTAdTvtsydW5T2gh4qtjpxYUi1Ca5IW1UIrhYrg+Vn+eVVarcXQhhH8Zqb8etOxr2DhGHO615
0LKHAGlhCsNeY+dH1PgV65BX/+TRXes7O7k8OqZXjBR6kPWZWjd2yr+1bgt0tNZruPqVC1dtpyZI
/QLBwybb980X3rbuNL3vte4gIesBhOavcJj/zuv7pn+ndcnG/bbqPLxEhX4RGjRLdEJaDok0D+xR
G539VHU1hlMEzn3ZZm5PRVb6X5pbHA51LqUqTEChpoIO+mT6CK4zPJVpy4Gv7QA5/JE9mqVI/FBE
WNazIilkuILF5iKd4Er2i6Q1rgnwR0IkTlKfu6DZuCp+ROpfnO4Hj0ZA8YHlXDtdSRTNjQn1Q2Og
9N8nwDdj5pxr7amWzF0JqVnL76b8pY7ru3SQD5FveXY1v2STf+8rH7P5zNgwZFzi921xKJxDoNmf
bweMtQuAqVLiQqOciKDJ9S+0zSqw6kjnAuh7mnQS42RVqz2U6rQ3Z23aACiuhUO2Xmw/2R1w/mtr
YWl1aoHe1zkpir2eaqiyctiz10wLPlRMhGka9XXOzbvba1xJQcQ3Bz8iWvK/zEFv2xxyHwAOeHjP
kpUzbeTOmv++bWN1H6EnCFAkxNxlaljIFRyCiqTNir+1rSlgXkJAIdqSGFuzQ+4J8VZ0JKmsXe+g
nwX1/xG3UONTyQwgWQsYXXYwg62X+losuDS0cAxJbbQ8MMnbmpCRclXwPNpPSPD1ensca3+vNcHx
9g6Kf3B5VuCkMouNugD4qEU0oI1a9O0PcIb/Mgb6Y64/yr1X2tYpYzjXH9hCfwJKnZh1tCScFvLQ
B60CmM2OdMSthm5fID9ROu/aJLpD6XVLR2U1BaG3/5/BxeJqv02nzATuwpDrWTqkof6iyN+RHNsV
ncfMX8bP7HyOOSopt1e6BmpAnZKeP/OycMslpgf1FqOJdYBateUEd70kAEVNNTMBsdOp0drSMTf9
9CFPquAhGTXFY5Jiz4iwgPE0lWo8KhA7NsLi2nlkOAIT0IAsEncWV3Fj9aFTpQMwowZ4mvNmM3Aq
2Eo3V7ecoreoB/AfIOXXJ6VqLbPvNIUWrz68G9B9LkZrZ/TZSQlM/tse1cjZNZJ+MrqnpJ0Pf7Lv
ojAOdI1It2wk5rOWW+NgkcQHKdqzvtrvqilK9zIzU1x9qHqPsNR6epL7u7gbbVCpY+61Ju+jviul
s5glvOELq/sOkoFygIku9hJhImdjkUaGaPR3qZvEFoOWvibdljLO2jnmyzJsHXcXws3X+247edMV
g5BdaKrdTMNxL8el4/pRFx+rLnvXZBs59ppB6hFgN4WQhbnsezsmwjB9D8q4ic3HbPiiyCcKZPpc
n8woub/9WcWFvQxSl7ZE1Lx4/M2O6Y+zwKg2oRD5V31pH0y6tXFhrfquJcNTR1sFptGSsVjodjoE
Doc2dqryAHEs3oeh7R+g/yL8Pw3jnSF3014blXxvprOjuHnu1+fJzsyNqLx2DQg0KZpj1KB/6SBp
RT2ZfQoaS59LlEjEUK4AbZlDHySjl2phi+yZ8zxEbb8RJNYuOl6kEFFBAlu8UK93Og8q5ob57HSv
vdXUPB39seninf37E5C5bBQHM0gmIzG+TNHUpBl1nwX27UwCYuvJHaXWatdOwZ88trm16Vsh+oIg
wCL7mXq4FE3JrWNokWvU7WPCtNAweeNpvhF91k46Txx4UEL7FPWu683TS90fmg7/yeqPcEHcCHVX
NZv+IJ6gCqqhfYJn/EIigALS5FVPx6Ugg37k6fDSaqF1NzuBv3Ffr66HRgglco2x2Ib4+8Wxm+a8
Z4gdNHsaLWr0FgyG62zhgNccjhzxPxvi7xc21CJ0AsOmpROLK6NyreLdmP5jhH/w5AVfS81FYTrT
LzPExkJL2h8AE8Yshn650+17C9HiMPt2O1KtbtmFnaULaE5e2znXX9TUYihJiGBgmWxEh7VwyHOa
7pHAsIAsvN4zAlOZcJEQDhUNnme283G22+tY/SwXJhbX+DBJudTmoGRK/5j79k5XP4DBlrdQfuvb
9XMli7Npk5vVas1KUv8+V1465772X2+vZGuzFhfjWNddEQBbPSuh7UpV5QWytRE0t1axCGZ+GnaS
XglxIMUqvKgOdzYAYZSz/iTAOCQ3XLmMTCKzvP7wwAOdwPIx1OnJQVO/aUl5r9hvtzds7dPT9oS8
g7KCkFS+NlKYYR4kA8ACTr1jfW0MyQ3HcjfG7YYbrz1LBZOZh6kDSmIZLiOznPzZgahvkhmmT1H/
TXFosmVeKP1Vj8FeGX87ZQGoB64A/An/Q2rhemVVQs/XGjicyWjeW9OH2W5cmalzlZrcD/WX391G
SDXomv2QjqCws/hWyVhBnctpuTY5KupvU3Euh69BucUI+XUTUe8h0wZCyg7+IoMlF1bmODU95EE/
RKa8s+XsUPcld8/kWYHpEXgZwTD9fqokRIMQO0Dpg1L5su1vaMM0ZCFlZQRE4uhoaG/a4Mcu6A1P
ggSZ6Ik7RoWXzNNZ3hq09+txwzb1OsIGAjrKcmejVKZ4ktIK4N67LzXEeoYRJP6We/56Dq7MLEnN
ehG1ul1CRUTF2I0zhqZSt1I+mvbhtqOIlOo6ub22swi1plEp+Qy15GwP2T6pwJcNj4PWeuP0PMhb
ivTreydErnEYrvVFqFKqOY6lISQZyt+n6XulaeF2/TbjXCyIUdvkDOIZuLBR9ZKfyXJAl4sHT9o8
lsqTaf17e9PW1/HTxiJPneR6Lm0FG2Usf9Qqx7Xb6lEdtkqJaz5AuEXRVAd4AnjtOmJ0oHmGEGWs
sxzfyd+ar04XwNx/vb2WLSOLtbTNoPephpFM611z+KhkKPPpibfZFFyLFTzUBDWUloyhLz8Myyl7
wVYchCsn9yMogv51UIyTJcH7y1QvzbLd7cWtfSgQfzzIVbAe9IGud1AzB3VQs4aaT5N6CW/E6F+a
BRtG1nbw0sgi1iq1aY2zEMa0YtkllSjt4BD18Q5J1T9YDf1hC518suIlaMcxZtRfxGrUEJn87LVV
j5sZ8cqOMbKZAgr6xcjYLPVrGo1BL3IjIxWnx/RCTqCE3IxH0u2VrGyZQlNdyAjKXMFLIcyaqdxw
MIGJ5YP0ZI7Fzm5s8Hxf/oDBCuoId6PrbTFYZSmP4vd2l0sWYKq2G8Vy6Adt5BFrG0a3DxYr70mW
s0hYxslM+lhmw/LU2Q/xvtX1bbnSlSgtwFP/GVmcHfRw6ngoAfGB6UzgpZPgeWn0WDnBodmS0Fxf
kJhCI5qKyE9dn5kgDZXeL0mMGtNqz0jxpgep7mUKd31wuO0Gq6aI1LyIRKNkGRLiHGqA2qe5UAdp
22xHBh7VW4+JNSO8UiDYiy4QGKHr9UTw4bU2RyEniJ7aCuHmtnXRQvvtdzENFXTHhBIPA2yWlezW
ivUpEXpCiKrodOvSk929/f5uoZtFx57GBlIqYqEXj9UklmS51DARlbMnMc8kE1KfxkaQWTuaFNTA
VGhAvjg311biXMn8lJIPzwnGFEcaqLInRuBYcbSxY2s+jTgXsCpc2yQPvzZk9U2lp4man53gI9zC
Bo0AoUEjQ19GJXd/e+/WViWWRMbPB/qluJZavF6s2kG+KMrvYz32cDWFEdvhvAXsXVmWKugx1FtZ
Fuy+62VB9kYjvIT6MKeMAe7ulfxulqO7LDUQG/jtugK0lQtbC4+QJ9OWQglbw0mfol0rew3a5Fsf
auUAidjDZGkCtgr/4HpFWVDEWexQiAn7BySX5uF9uNWtW8EX6lc2Frs2T3GYWAKfL39tQqYrNB+b
rD7oFJXa+qhXz8b4L11DbXKz+GAHcJXRT2uGs0MnjGOxk6c7aWvZKy5z9ZMWm1urjVSgjs5PavPA
raQgctvqn5nnyM6SM3/DQcUCF3k41lCEpVhInHcWp2FOa82ZbcEXmDI3CT4q9cvtE7BlYHGuI7md
dJ8JBWdqx3vHaB46Jt/cNrHuKP9vDazi2lEqyMlTI2Gisz/1wctg+26TbYSn28tA+eLaRpAFtpWI
fbLtT/n0r9R/v72GFZ6i8MSfi1gUhZRO72P4kHwIw+w8BFvbTwiZCVmIMfBG6CrvtTJAX8pk4sic
JgUi6LJyiPQ2uW9HJ3XjUDW8jiGWH2//sK3NXZzCImUgUCgWbjF9BFn0vP4wOIfbNlY3l2oB6RJJ
Jh2s683tQUoEUiLE5OhXqeFpbLYO1ZaFhZv3WpRb/oR6YNHVkP5lRkMcb69h9dhS9gAtKfLXZRtl
0kYmQNYzTliiGlV6nXqQP03UWm6bWf0cF2YWC9HmoAtMCTNS/C0aT3L+FYWs3zdBDQdiJ4UOoSF4
/TUmvxsUOSJJdvTyKA3dY2bKj3GQvN02s/ZJLs2Iv1+kFbrc9HHVCYJI901uvzab1N+1rbo0IP5+
YaAxkyAemDF71nvLba1HJZS8rSLo1iKEV1zYmAZdk8ZZZa+YYavYz6r97+1dWnMrJOwEBUkVU3gW
3zvvO0PuxcfIB/WO+XevpvSutGBztfPvI1t1EO1CWxbQNQzOxXeXSsMZhf7q2Z+rtxzhRReGQFE1
z5b+95g8zla4pcW9unsXFhcuUGf93Fkqu9ekTLNOX9LuD6L25ZIWLqDkuhWGsjBQfh6Zy1IYW0tY
aZ+KXdOEno9O88tZxK4ui5VKGyzB8Ev7Xa2Er45a7+akYXCv6SWgrtD2iWfjbwZH3cv+Vh1tfQtB
M4ITZp7cMptFNJ2aucm10Rsvcfna979fPWZ5P//9xfWdT+U8jXAmSSvLwfXD8FT1+snKP8+Dfqxl
YAS3/X310AqRfx7NjMdbqg8bHRKyFAPQz5UOBrqik/yQbo67WcuVgYXx1ET6SUA2rk+tFpDwF1YA
MWiKv1fp7M6QxszmLlX13VbNbmXAKA4C8MeCMEZpcFk0VpIuGNqIx+aQ9rCL9CkA4BjMd7M99Z5i
SL4nw736ZLcQHEKtiA9xUz2Vcfylt6XWgwMA9zBgcL3ixM5dArgHalaJaI/TjVtviNXN50Vsi18M
MHPhy2iB61IQ5rBtuu9T+dLX77p645rcMLEc5TCmhW7VGSaUwGesgmjzG+64JU+waoWmN7ORQRty
KV9/YD0vitgO6/zs2/47SGcR+ldyiNjDFnJtNTw7ZM7IcUOKWcLnwY5Ws5TzOhn0+qCMkZuHCohi
fw989/bBWDvo4h0kmO08j5cJaGpPw1w2iBPbsuQmzmd/U6BfHOXlU+DSwiIDtftyqDMJCxKYj7r/
UKEF1Zqnylbdpj7r7T6Jv9xe05bFxY0jxy00i5ajYbXAcYODPexs/19p+mew4zu61JO11UVZ20XR
u+EipZnCZMRrx4C5gXDlrOfn0nrVYuhi8f72ktY8jwc4wH+CJuONFwaaTjFjqyS0oDeefbHSqvZM
KwvPcc+IltumVtQOwPiBt2Mg0w+Zt0VuYGmt30ozZ8mYoeUXT00uH4I42svquZSVp1koqRqvmb2V
TK+tkcXRj6XmhOzhYo1VXFhlE8JjtKppX8ah50Sv8bzBfVsxAg8VsgiiUyQj5iJGW2E8jGoIfNcy
UvNTXQbjQRu18VS2vb+RJawcYu5v4D+iIsRQx0W0MIce0Q2HbiJdty8h41ciGpZmFN/F1sYhXrsM
rkwtVlVGdTcEQu22iPxDFUbvtRB8k9ru5uo4Wie/GLkS5AFpkxcV2qXl9E8gC9380UZjuk2UzFWd
iG6M322oS6xgN6GlXmzC4vS3U26FRgdgPemmA2MYqhA9hJfORnVbe69od355Nsd0Z0b7MYlP87wF
1Fz/CKCIGAzOAVp2+Qujl1Ofl+A5yRt3Ct7UBCanca+mf98+Nat+RY3//9pZwkgomk+IMNLDzYbJ
f98OWXZvRNMzvNgt7YdVS6hZQBMXI9OWDHjbmCVjKFEZ1gBMGwz5YhR1MZqH2+tZYTnz4S7MLE5j
XwGpLVXGJpqzB8MvYhKq7M65f5iV/nvS68SAag8O6LEP9HdyMRyasj/0AxN4Mnne20HnycOWbK+w
ubhKQLrBQhBcG6B84mNfPIuYQ1dM9Edwc9mO7hCg2KXG+GLW1VMmd59He9zSMl81CNSfy54KNQzn
a4OjP1ShKcEtC2CtFMZOnt3iS5cMu2SL4SX+pV+WdmFpkRAzLZrqdYWlaXpWlWcpTlyFMaKmTVFw
OkjD88bnXbmxABQjYQUohdKCs9jKOHHisIpplA+xPHtylcV7oxzCXarJgdeOqe+OVdLulNAfXeR1
+vu8D6o7vUQ4eA6T737ZjruwLu2Ny2fVuaGyCX4LDOgljMUe1LE3xODLJj+BzXWruXbV7tPtxa/E
BGDbHB1GGqlCVuT6q6La1ZexAtEhnmpnp09PnXhlB+VTSLV+f9vWyj7/mMhAJVRM2FkuKPcNoKYl
ccHIta913d6FXfPhtokVoWCeHPRKYRSjO24YCy8F4k5l17ahcyfa33M036V0nfQsQqjYHcZPmWq4
udLv+vZdXTd8V/lbrBZfdc50okcbl97Kibn6LQs/bv1YneQALEEQpvo9uFvLlZOpPFld6bvpLGWH
MZuH48YObFg1F1dtXPS9bOXAS9q5umeUjev3PHhMZFATL1fplVefi+TznBUuyLIv6hB7wTjuLOqb
g1J4+UT9vd36KsLm4kQz64g57GhbEj2sxU4MUeOkdslOZMMLM5xclUtYrt/s4M2Xba+GjBZa2p1U
bdElVj3up92lFEseheXQDuxFZcSNV4YNeb0iz/cbW75uxgb/STIFiE6c5ItYXBZhNc86urZSZKh0
1cZ2n6YRyOOyVRiZ0SszU2Gc+q+YCcL3ZTdK73iPJntJqgJPkfzYs+Omc4vY9zeSoZUQwr7//GGL
yGZ2zeRzvoGZyDnDDKrdNL7+AYeJI3dhZHHkBj3Rmtrm43ZBsA8Cy+2mtyYE0muHvx8Rrywt3Kht
kgGODTLnY3eqoJ2b/r2dbslkiX/kF18l5WZIIVAm2orXHzPI+jhuY5ajAEtOlFPGpM7M+hDLzyIA
C0EC+KK3HWj1yF6YXKwr6SoKTALY1Ma+Z3QHYlXcfHfSU158u21p1VP/s0R0ul6cmrUzrsCdoljD
ae4+xpG5cRjW1wIfCG42+I8lSMssGN0eTiBZZrjnx7nxg6cm84+B47tZN0RHXe3il9uLWiED44EG
DwuKaA7S0ov9m017GrPR5CEzhGd99Ip4N+SpO+oynI4RhqDeuNLcfOq4zwe7Dt0haVzmUCLGMJYn
J2v2CDm5gxF4ej3uNJrHrbHLO593ZffJUvItXvDqsfz5e5cIwEKtc742+WSlf0nQPTRjoJRb4IiV
LIpNEf0eMP3QsRefuh970edkU6IydE1kZ4bwH007pfLf7aNpbb0tVpdkkkCgYSewP4tTE7Ux+9WJ
HMquH+W8G45tpzI5b3A2GuNbhhbfurdGuc0KLnh6TZ5hPVkt2WEwbZzItZqzDgaV24qpCgok6uuD
wrBc24lrzFT5SalyT8nvk7zzUIAhEOSRuQva/Scr30qyV88nj/4f/F36BIt0LNbVVE4sIlxt5vdq
m90V1cajfzXhu7CgXi8MMqSsWkLAoxo0t5uDD3Am37e66erxFnru/7OJP1ezKD5NuR+VkwBTpqF0
h8oGXLh+jxQGeUjgNqFzZw73sSLv5jD9q6n859thYfUAXKx08QlTC8KeDtHk3DmFO2qWq0by1yh4
YBRe6trhedQ30pytjydC40UaUKRZ2ZB+Qr5Wn3QreLR6Z+M+X99R8IHIWVOnRJb52kQfScUwJ+xo
UXVeHffHvjB34TTfo0bBaDBt8Chff6qd7lNYh+ew20KQrS4RQTYqJOjZ8Ga4tm8PkiUpAunZTGnj
qkAjP+ZVPX6//eXWrABVFCUKyGrMlrq2UrZ5FkcjZDGZoR5BY8N0+XzbwhoqhcraTxML53CQqdDS
GBPUZLyZLsiYKbvZ4J0QqF5RPtD9b5lNoZ/04Tlq533SywzRDe/aRHNppR8mpbqvYwXpieg8hObG
NS0+4zIHgbsmCxi6DSNnEQa0DqnasgJ3mqX3AaNj46iingA9/I47kEy+v8v1eHd7S9Yu7kubi8CQ
mHZeQKdnR4Jvca97QdJ5Wfnss9ikebtt68eN/OsCYbPJtBAgiS8WaBdxmNnBhHR57yKdkxxpWQCA
ro59JT+27cdACnejCfinfqgo7eYDJOaa1xRairuwqw/AMw4OV+bsz56eS39yzKDp/ffzFnvR62kd
W0yUOVva5wzUS1Y590Uwfkl6A2FY81Hv90qNKFlofI2SYisdXCsU0iWA/MDSbbpnC+dU0gZ+sSpD
9hpmN4JVHQ7v8vZ1LF+r8VXTZlfO6U5XDxJpjOLr+2brAK7Vva9+gbiFL0JZkphaXTi8aIoq9VI/
9Prmo2IUXhbIHxtb8Wrf3yNF56MIt+EZa09FWCcWhxNuyy/yhbIaIBwADePcyaVnVU+FnQscjtdP
szerIOGc7BS0D3XU3922vOr/kEaFFAPd+V8KalFtKqiR8ojT0ISpnMda+aZkp8yBCoX09W1ja1kM
aun/GVtcFakCPy0S81bS4COcqKMUPjl/AsPkI/40sgjWbWYMfR8MYiC5es6M/Kgz/aQrateym2MF
Xf72mtYyC+b/Ik1Azgmrc3E3lclI3Bav4DDrD5J1QqfhAJbHS3HW25ZWP9VPS8sSh10MFfBvzoda
O1407Gsj9mL5a0mBZY6+/+9sLSIVFGk7r8WqonwfNzxfmu+T5Ha8KEy92poMuHq/X+zhUsxYi3o5
kCWVlyByp3XxkKgPvgEpPS68yfpO0tLHQPCqc1n2G3nhqkdCm+bRi5ALVd7rEz9LSLs5ORFZsUOv
Zc5DVHlDuWFk1UV4IgAKJn/4BQppmSX6/wOb6dT3mfqVWQ8uBJUjfLCPt7/a6gV6YWjhi3bqFErb
YQhy5tEOTk2c7ZKeK8U/tP1zp9Zuq8jebZuri2Pr6BRatLiWdxoocRsJiIoLNB2nYzH1PSlEOSNJ
FThu2xUb2ebqB2OYLugx0VSyF5dE2AZ11Q7cUSkaEzCC+wjtnS19mtV6qsIMFTJOXWScixhiynFf
tGKMyeCku9ZuunvfoslilIqXdTZqaylqRwx7n/+JmxTJldDtlQMSYHczWiiTvVUTX91jh6uRWXAi
bVh817qV065z8NK6e1c12ezaRefq+rzXYjKE299zbYNVipVEUHht5o+qw8UdGBgod/mqmNahvumY
6vuX/o9C2aWRxVdUhnhQ2xDm7VCkntr9q/RHM9TclvaNClz+9orEP7bMui6NiRVfrAh9j7aJRgMC
XVjumMCWgaS4bWHt+6AAJwbeMLCM/tS1hcnhjRWQ29FSLrwqR9RonO6bEHEzTsNtU6ufB9a9htwl
uKzlfZ1ZqAuFJjtnOC9537hRtE9h3v/vjCzcX/eVwYo0Czpgf7IlxTPzR6necuqtlSycuqTxTDpj
Qx82Y69Wd3lj79ASu70S8Ut/+fbg58QgORIrQ73+MnMXx4YzQyjozeqZIpxXz8lL1+mnUZWPTVH+
E9CuvG1y7ZqGbUYVCs0cJpksnKFXeynReGido6g6GyYdbe0+KmmEAM+i3nbb2KpvQzVBc4qembFc
X6npftW0qFcocstlKVvD0Y61ciPGr34qJGyF5g4w6iUYqc+0PJTGDMJE4uSeUOP3dLNTuDCH/Hh7
QatHCS6tEN6Bf7Rc0CjFjlHLkBQcGNil/rkOg8PYJa4Vb6i4bRlavLZRoybZn+HlG5aPXqf9vbY/
hGm1z8xgf3tJ67v3c0mLYNeC4rL8AqB7yaTxuh/3zvCSbCoWrXkCasYgWyijCXrgtacnU5E2OsJL
56CdATqYepf8U5jSlsOtebfO3ftD0UYgbK/NpL2md53J9TBM/cMkcQeWQfkadspHnRlZ0Eg+3d68
NfoCthw0DWBvAYhbHKfMAtI4yA2KJnZhe+qEuqrlNMZTo9voist24pVT3d7rQdKD6XReO9MPvE6T
JQ/xoXMsVabXoMz3B256+avENl3cKVIUR0zAxE1L7bNl/6vI3+hbhFm3cfDWnPTSzCIQQ2EPgkqG
RVTVtZfbr7FKZUhqDvnWeI81H2WIldCphrpI0nO9HnXIMwY8tcQR5jWY7UncKUMbbESrtWgMZVFM
6zWZ/eKIX3Gxa2Zq29qowjFQCxSBbaZHd8VXq61OjSrt447yaLQ1knttBzkTCFChnSic6NpkbQRt
bk8AtYtu1tyw/6Bqtqd0qeyO3VaY3LK1OOhARVrbEDh3GvV/59G+S+NdwIvd9+fd7VOxdgqpkqGc
CKRAJVG7XhXJUyFLExNENHU8x4Zy9mNpj/rAMU3NQ5kmGy19ETuWtygoEdTiwR7C0Ft4u67Uepm1
YA+nzMlcszPfNSPCsc5DaIhxBkf+XydnNDci9IqOLFhtMdcA0DaqlOZiP/UwNUcphL1jhBRdwvbJ
j5r3OZWJzNaOmkE5cs69rIgf5Wp4MGffjYZmI/ysflLYlUyGgTH4S/6gTnE0qRb0HmeqTkNl/ZXF
mlcm/Z1VbVW5100xhUlIXjmE2Otvik8mhWKAWc1R+Rid4Z0F7KefjEf7T/JVMcpHRzQSHQamZVyb
ypEichzmXp7t/LNdz17NuJYqt+jAvtz205U1URnhCSWApKivLQ68qpQGisV8wUp5RMrvQ5695dNJ
Mq3ffxWiK8HDiLI5oqzLrNho7IQqDwhjXZLvAwBLmdwcN5lYK+HrysriGGhzG5ahgMX2vfS+Bwdl
Sp9UqRVdlbyNdr7VboT/lah8ZXDxnSp9DBu7LwAVU5yLraeIcaVxsaUjunbOMAMPCHibuAMWMbKc
hsGISoE1t8zOZZgbkppPpvF5QuxGLvdFXbhF0LuV/FcwBC5Q8vvbXrK2TJyDijgEY877wvMLJ5f6
oZA55/roltkbzw292KjBbNhYojMbk8aC2mEj09Ght540W3eN35crE9pBtBN4pnPnLJOjKE1pMZYw
wGP1zcqpFdRPMaJ1t3dr7UypSOoTkFEdpSl2fXi7uZL7qkiL8xzpxbGbzNL1M+21lKv3qDnUGzfN
qjVYqYI8SSFk+W06VFcNBFaBZAfzfY3oelBVnzot3OV5t7EwEc4XtwxUIwItVzAPtiWITbWbMTe0
uDgPfco0zbeu2lJ3WnOCSwsLR6tktSxNX8rPZlXsc789UU99THrt4+0vJP6ZXxeCAoTQFeTVtLi3
rLG15whCylmBBsQ0ir52nXam9btPovHBGvWdVJUPUmZ+vm13fXk/7Yq/X6RXXROiX9UlBcv7zP6Z
zovcv902sZaOU8gEz85cB3Bf/0Paee3WjTRb+IkIMIdbcgcFypY0crwh7LHNnDOf/nzUuRiRm9iE
/A8MzGBkqNjd1dUV11oD0hYZDlVjaMy75pVytgrI0YpQae3QazKsrolRxDk5D9Bqfu4Vg1mjwnDi
LFLAqjfUW6ptM9P6CPDP9Q/b0lNmrsCFBcgKb28VlxRVH/QWqUhXLsczKP1ECtNpVB7yaS+d9Ort
rI+XmXZIR3CFeNZWxztIXY0TjRZJkXY7muVpim+V0jwaveWYjSNSHutD64Zxcsd/tBrt5Bn9YczD
x94cHLn6R1f32lC2bg4zgrCssHye9NXDVI0McvphnrtZqZW2Wam+E6je+5F3iS3fSFm9RlXfy3mn
oNbDUFfYnEpzZChEbNMbi9P109x8kniTmHdRVKgb1wlYJc/lUJqynATKH6OUnJ4GniKca369yLD4
fSHdDPL9mNHeaBm3ejkcrn/A1lUiTgG7FdRlXKTVVdKGlOFEo8rdnH4bXl5zLG1wpP83IbNOv7mv
Y5+VadOWHFstHMLkPFXeIRj+RgixMwRErwVGeSnEEr1aSYyBlQRPBNNOWT1k3ft51Xnu5nkEnu8Z
Q3MVj1h9OuU84YVb+HVuG8lD0UW/ZY1xk+Rvnj/aW4CfJVhkWm2lhXXkt3rTlAVcZ/AnZcLPUf5X
SsN7Ltb109mIsbDeKrOJ2BMQDleXaozEUKjjBkI3FVZuqxBOQuPfmQauctQftPTLdXEbGrcQt1qX
0XgpeZ06d812tL38hxRT2NiludySgr8/VzZMHJV1dt8b0hImTxGVo6sza+qzfxNq8V+M/MCaTgzD
+agMxKwcSk8MuDZDUbi1YJ57S30M/E9FGz7ozCZNdXHI8x90KTpZVNm1l55pZYB5vNlR/A2jyCpf
adSYOcU4rhRf07IkbOvCNfPiNq+qu2wPbHdDQxhF4a2hXw6syFcj9ub+kotvkzZKCreC9aH0PgTq
2Qf/UkkD24OH57p+bCyH5KvCZs6g5BfNMQbkCKaRjAWhvqRMB7S//K4FARHBdTlbi6I+DaMWyJ4i
8L7LbevV1pumUcZeWE0CZ4Kc3ep9Fp06GAZtr2AixZyCPSbzjcXhW1LSYHUAA67ng1MKTX0HCoqr
JcUxnkH960j+iwlKto63RJ0HeSjrLVfWSKYmWINV0LFtmeemEOK7MLCEOzUf6p0bsLGJ8ynBO4bP
bGBElqKySmxJ05H/D/kLp0HrlDu1bENbn3TllGUQNhl5o+wEwVubiECyQkB5gs+9erOGxmqF1MtK
0H+rH0Iwd/9a3vm6dmzYDwZmmJsk88SMztr9Cz1NrIZALcHFfzAZeq6sgvnaPcCIrZVQ4yW8wQWw
0Inl9jXdKNdmH1Y8J9GNOVW/0+hvhuiANmByweSkKP6v9FxpJK1qlaJyw04/+4ZwkEr/2LbezfUN
u/RLWQR43BSE8Jcv4AebqEh4rIKcJu1/jOhb6jEGon+MhW//m5jVarK8qsH+9QkKdd+t1O86XI5V
2thduIdsdXk2LIgLxNEQrTEevDybAtgAH0bh3BVimCiMQxbrh+trudQxfFhQK6k+Y/F4e5cSKACP
TaEjofLOBoylTfPZDHYu6NYq6OYkzKRPfB51XsrQ5Kr2y0Fnv8zRzrqZqfgvFvFGwGoRYpmRxvMN
vIfqyQw/g84G4Pd1EZeqRYaB2z6rFtZ67XT5WaYOItUBV889xTHV0rsdUuFbJtIfp1RptZNB2RO3
UjE1E4MxUaXcjWuYpwJdbCHrLKioFkXkDEI/OdeXdxlFz8tjaoopBygk5FlN3r6unhBkrTKhBoLS
HzKIRWyVN0Hqq6Pc/SqV5jBIuWB7Y79zZS+N9yx4BunnqYXjYOWWd94UGoqHx0xXQgpxRebDEPsA
m5wTxk/vX+OcG50REBkhWBftmNCI2kzmsbWMyk2BI4Hx0QOn1ExPMvjPuWnY+vsf+BnsfGaKwIGm
m3kVEGRyZEAwK9ZuP4QEcB88O/I/5qEdmzuLu7xjS0GrO5bHucLLiiBF+d2oD/X7SQj4/XRCMFPJ
bI+8RqicUY0sZZJrHLxfffIBXYDRBWzXPc9rQx94KRADXiBv3hrUM01rzZgGr3YDXbspDEatX1oh
d6ayu0u0nZrHpe1jTWQOUXd4U7T1sGgODPgki2GDHQ/tnEl5NcCz3HksNoWAuTvnp5iBNVcaUOXC
5JsqQnz2K48+d+0pqT+/W7Pp4P5PxurwBQmYCkhFG2bURcdMoruSzjroGw9jKB6D4rfSA2neyOGO
97qpc1Aj6oBazX7KyuxWnerp45g2zEw/Z9lT3++lEDesIFhMs8HFM4HzcRVVJGbOwENeN65YPiaD
R1JgOGCRBlk+Xt/AjZVQ+zKgveI1ZL5y1so35q/KSlGBI6d1Q+bZjgpcS7d1E1o7Rnaj6ZpSz9xv
z/wY3R1rWKRGaALPatXWHbPJSazkcx6YD50knfq4gdSufx7b9FmdsjstPOvxnWR+1rvv11d6aehp
KaF1YcbTIgZYG3reD6o2utIx8e1lx4Cq6SkSZLJ3cu/R/h4nx8Cn7AiM7602jOntdemXB4p0OmgY
mpbIK6y95qbA02lKs3OZEXI6a7IT8cxraxf6jnu+0V1OcY/3hEkjUNdILCxPtA69yqz1rnebPipj
4AiT8k5UMvOYAQHmhFNjnSwr9Rw6Uiu7GHzpJIh1/m4Hno+gw15TZ8hdUkLLjwilVI8aFMtNJ+8w
+MztRoMtVOrOPdzYVVJnFJPQX+oU6yzN4HnZqPVgFZn9MXqs/Xnoyg2KbEfMperM4RW4UmDG4mav
03Q1qefEiCvRlbRSvC+UdnoIBIYjlC750RgA/+mjWN+oyfgPzanKjp+wQYwJ6QUd+4DJ0ChqrBdZ
TN1kDrkhuRooCKMKVPr0UiQPya8+OsT31vQ8ypEN/Z/XnrT4rnnmF51H76X7k6n/xN6tqIfOHg7M
5b6b8/geNA7M+Zhs/vJ4UznTGMYKZDcc6uI4VmJlPFlZ1JWOFmg5ozQFCfEdS7Wh2MDozLADNFFT
F1g/Wl0rJ12TTCBqG52tMKuSWi3jQqYN6JetltYhT4zjOEXHSn+/laQNEsRg4OPJVVxYSV+KkrxO
JMlVUgHWgljX3Dpsypf32gik0IM0A2HPXIurm1smVUdPrM+uZqF0K3Z6Jdg58zt2qxBr9Qzi7tiK
yxeap+XVE6DQh+z552+MfxlNg2kUo+wyDyUDG6QDzPEzqbQqfYiGPDR3NHlDa8Aye8Ue+X/i3KU4
MfK0qjdz6XX4u+gf20OulQ7Qide3caPPnzTcGzmrxzOvSKNHeS25on5IS0c1oBSwC+UApCksA9aH
lAmAYce+b5gIINRmrQRZChd7ZfDiEl+fZIzkGqnaVc6kNVLqJHmVEU4kcZk7pNpAKDaLZjr4wcRg
SioAnXR95ZcuJC73/zeUY6RAnl5uMLD2pjAIHR8hSPKZbIZ5GABQOUlRZdxqU3jqWzXcuZZbMmfX
GIQXInVe1qVMID+nQaEo4A6j6Y568DBSQLFzxapA/RVdqMR3Frm109SjLRwJOnZohV4KTGAiVhtQ
i9ws6/8NAgaYQLySU7q6gL66yaLYEfLaLuNqR3s3LguvwJyqpD41J7WXcqUqkKtwwObRmCQczaFv
fuRyajlNVHfjjr+0cVOYLJ+J76S501tdHaSVpvh/4LK6qug/Nx2Dp3F5bHXgJXAZruvMpQPIq6bS
s0wOfX5KVzYg7oWi6oCvATVVDX6UetWdZKESdzZvWwq5PPrIQMR5te1vLI2vhfkkYYFcWjlDOx2L
9iYu+ve3wALlgB9LRADuL97P8oj6vsn7xIgU10yggxaV9o8a+I1T0ry1c923lIG4ifFBuv0oeq0O
qOCmxVGcKFB/az+HXvtn1JoPQrdHg7Yphlcf5wPPGTCq5YJIvlLhSlLFrScZlIzBt85zEuOmKMVp
J1Vl8quW5WawX0H8m5uhWdJavadA1ITa12VX65I7ejEcpfxSVqKTdo+KIJz5c13vNpZG0QSrITHJ
ACni6qxKw5CDlhlitx2+ZVNiWwy8yHt4BpdqBzkyhCkqcBnUJteIHC2ghW0q9tyjgHKCLUj+Z4N2
o3+vL2VTypylpOCFTVrPJoWxrHmZXMpM/Ucg72WKXJ0lzOHv62Iud4zFvPZOASyLtZ0t8Zs7VBZS
4xcp4IiNkSSHyKJ3NhFExSl1aTheF7W5IvowEUIzJld2KSoPZSnr6wZbp4bwSjdDx4yqYe6k+ral
zIw8gMvNQdlSCrBZk2kGHeOTUWo9M+YQnfQsMA/X13KxbUBP47vTSk4vIkmP1bapZinVtIfkeAPx
TWg0tBO0knC05L2YfU/QfMPenI9emoqXabRHJHp3kLM/ef9kFOF7DSmroRZItE5LCP3Gq9fP88Y6
COesYa43BLB5/pKJbfreg5mF4EAAlEH6gYGP5UqqQEgEzySr3HZhnNia34YfoNzL9sCSLxRglkMh
n7OZ6zDr5INmJUAxWCatHn7o3fYpQGFMRu9Rya49FFKeJCEVYN5IXgOSuVKzoEnNqqUt9F4fnUKK
nbaNbI8owRjPg//OdwFZtMtRTXgFV2CAarlzvT4aWqF52n0iPprN4JQHo2l2FPo14Htrql+F8Lph
NXH2wAtcChmTke5KhpHuxUgXbCUJos+TCqR1l8jaXTla/tfGqMK7qczMs69MoWPiMn0RW92HM6pK
zq3A2DfdO/VdViS4aan6b55bCtMckervoS28BhGrryV+5VWa8RQxj6vtL5RprMw0Me9pYUsdD2zj
W4l6qEM8VZ0pJA4HeAfKYzOU4IybYfxBr+vhLDQ67CGj1Hp3uWyWR8/Igw9GXXsPhhDmL5WYN89J
ahYHKA2F8zQFXnSg2CIemgZHnIC81eqjatBCBT97AgTpdaOydtA4AgKM2duHzZVq6OoICnEExgqL
eN9N9z7k4wp4L2n4Me4+/29yVtUQpSdROwDBdE9ywc6LsyTXt0L7PU6tv1kQA+3zKwb9g74yXpOc
NU0IYsK9ocEjNOlHKwu/F2p5hML7dH1NG/cRp/Y/USsTNuptLqaBad5TSX70aE80ylMzPjQa3Bly
v2PKtg7KIuOG245ndFGGkJM2VLoxsu6Tji7+nubt25oA8cYc2w+qMUo757W2aLNewJ1IMo9dZKJg
/pw3b4DYKYEn5YjrKws8Sz1rD5Uc7uWjXtthF3eKfjFCEeJNAiBi+NWdinO/jCyjDNxeBuvXoWHb
K45d0HRfar8zmJ0zevlHzQuOBRqTYHCGemwBSh3kZnTi3GpfWlPMgkNFpzWt1n2s4R2JQkZOa8xj
Feh/f5x+dnqaPPlWDXF7MOiV6jS0m07HOqCF4l4sKiWh8Bt31j3LlPqjmPuyeksDiybeMGqhDadQ
9kvTeaf26ARh4NATGJF5p3VuucMppTwpD3vfbYS7VIx4zMtzIp+N3gQjfW9M8KIPlbmXhbR10De2
oWdIg+9aUWb3nfmUWOGNWmnsViYw5v69KxnFVsCyqdMvE/8r4vqobXcchb1c58W1ef0UqjW0w8L/
tY57iW1GLYBp3Q2TL6EiHLvxTxe8ABd03w1fr+/x2pN5XTWpWyYxVVpQL/C5wOFp63zyaT0tD7J3
N6SGPe7Vxi9uJtlwa27CoTdidmhWW2tpOSgsuRG6VWo+tN5nT4rPPShWartT7LqAI2I5SJqDDJgg
dPJdS5XpLMvzgnSIXFUS7jUj749KYLlNqeT/9KUynuMhH46JxKSP7kvx4xCY9WkMyLtBHNSdvUiU
n8RemNxcwrEreTcfPZzKj22mPOedZTz3dc/AwvUjuGhN5aPps4V3DVtCgVhcbc8YCllYKlHkltGv
wC+Z7R0P8qSeiQ1OEDPa5XhPK9Mh+8IdTYxpJzO4KX5uK2fchQ/BgVruWZkHeTWKWkRzOSBCZV4f
mXe5a7TO9lOJGY0Bo6M9QnDnV1/aWj0EUbc3MLKh8NbbT1i9E7kUg+Op6WByjD/8iMCtsT3h0MHW
puwRws2rWdlT3FyRfBJhInWwldkOBkOltZvVeuNNX/4ZvMn2u+8piC6y/0kDq+n64V6qPoUodpZn
kMiEbO9yc/tMoWFVbgNXCt3O1J3KDA+ZpR219Od1QZcXGSgHqu9MOYvgfFx02QmFaOaqErhxLztW
Kdup8Cmtd0ADt1YzD25AsQhFLTZ5uZooyZq2S/zQLfPfguD4T5l131Q/3r8SFfCDmavGoPVsVpY3
D2tcjpoctXXIJaydpDgk4GRI426N4eL9BomCLBVDeDOhHB72Uoxg+ApU7VroKsMXQ0kfRT8/50bw
bFbxqYDtI6QVvFK/Wn4xQF5cfZxG4U8plrbQ3lxf79amcmw0BOgkSOCUXH7INIyFFUZJNONTF/Ir
QE1VtqAs72XLt1QE7ZgbFdFJSDKXgpKwDMrE7CNXFyIn60O71Qbbj3ayS1vLAdCOUJ+eAzIKq7go
UHMhmFQ1cn2xtQWsZTG1NjFKp+4Y+y1BpNIZ6JyhvWllXi6HVklJn4YqcueWVb1oPhZKDt3Ik1+Z
O5K2VOWtpNXGiVInB76Xc0JR85hLaW/PtvxwXQ02hZDUJPEDpg8t78vlyGo5WFbcRm5kpJFdCdFH
Ueh3IdHmaGVp/uZZKDJ/UGcRqq2zmUOZF1WVoAOj3A3nKsCZG6xJO1SggNiVYv47CopoG76WHJts
sI5eb0U7792lseexA3Rmbpol8bPGXlRlb6BdRYxcI9SCg2CZ91Ut98dAVP6MdaEdBpWH+vrebmk+
UCpk9F/Rs9eMd+S7q8GLZ52MrDMRBHDmVhg7ETP3O4vbkIT9ZbAXXiK6OZTVKfpB2xZqJESuJifH
Cj5tr9cgHLWO1xe0ofsLMSuN1AuxLfvMB39Y+5NzTNhhJa6cKDR23q/Zoq/0ZXbcrJl9lhL/Olfs
x0bTpWEM+m1vlcfCy/zeHifrpx6ltUPSHKYi05NsRuJ7/yAX/bhzKy6Ak6j4Lz5gbR2FEMCOMge9
XxK/AmB3bkXtYzIKN56o9/Zgqh8iXflSQiQwtkAAYI/8oxqBtpdG1I2HJBVtSil7kKxbx0zgNwOy
EEJTpl5e1izXkiSL+Kqg0mxjiI7J9GwU2nsjWtauEAHBNT6X3NZD+WWkgNHYsPm1VD+U5Y8AehM5
vLEIRK6r08aVhEyAKgc5Z4Kt9Vy82CpG79Vp7LZANSR2kH2S6t95EzufrsvZ2ra3cuafv3naw6LW
Q9FK2DalOkpqYwPGVpd7WcANSzonNeeQkYoAjXxLKb3SWVFfAVomyIDLVF2R48n2x/cvhXl3XJS5
Y5ZM4FJI6ldKXWsF5rr+KiefI/mmiv5cF7F1yefiJ8g/9MaDXLAUIZWpx4B6iQj/Q+o9D/Ft6x30
vXalrd2yGMWl8oRTfAGSWbaU6gcNU6LkU/E7suraYdBF38PqvugLmy/yWzmrK1PVRS70UhC7xdck
zmyBkRYpg1TBs0UKd1Upnr00uUuoqoBWkBjBh0xSd+7TlppTgXqtgjLSv64P1GEe1lofwfUiuGOY
fhySxoFLr48DGgj3cDA3dJ34He9/7rqYk8TL02srJiiNCGKZdABkVP/j15mdGNqOGm7oCAVDSioU
PObgcbWrnVAGvVfB0lSYP0VYtKAms/qEbX0vZwDHB0UOZSIqBYRPa4SHyDfbsh7AWpfaCt4J35mm
uzHbm8XbUEakcG9BD503b3Wr+jIL68iARiUwdfTDd8S6+osdIzNAbZ9iLhAF8ye8sUFJz8AfUE0g
klf/htNT18HcOJV2vDftt3UyOsaBajsACBzPUo4eeSolWIul4J4qfWCrbJqSnClevt/nmK8uEGFM
FTL1tFqR5ivV0NAa62qQkbTqFyv3Qbd6f+g3GwmeIXw2huBW6hx3ZeelHTCJGn3Evnm0/I9S8FAm
e6W1DYdDw65Cpj5XEJC13DYtHYWhTpFTx8CvhPGxqsLbWC8PTe12uX8XtOYdM7vn66b2Misw7x6J
gblBlj1cJflJiopp2oGHOEmP8WAz7F08NfXpl1p8uS5oSyuw5wTPzPfR/rVaXiYWpUAUzzZ2vqOn
Pxl9sTuxdnZD9S3zM7ct0+rFgw665XIfO7EKZoBH+GSb6FeuM/82ifeaXh+ur2dPzOrCCrU4BKMA
kBuQ7TdZFtxOyfjdUKO952NLDk8hA/nAekBZvXoLqa56SjYBS9fDOGK3dZqe4t6f8yhau6Pp886s
XF74dUjp0wY9xycrXaAaQs1NmgHjlEh3JE+BRMDYy3ht6AFgmHiOBiM9Fr0/y+MZ/Mqy+gmFqyEQ
DzTDFmrZIR9KGXbHOmwktmVGnshwzEDYcw5qKcowSzNpTTCSo/YORAeb9hU5+VKC9FFQtvhX7O7G
8Gfq/yDfXEqaMzZ7Rn1zrdRJKcyAmnhRmIm8KleGXgE/WbwxcPoKutO80PH/4oli+gAUVwt/iRLz
KlSQpFyzOhEkOS9Jz3kpH0mBCcFOunS+oCvtmEFi8R7mpUhrO9jqsBSJjQfIpELv23SeElC8lafG
+yzszXxuGCWq/vQCg8tFnmodqzcldR8tRhEz3zPtLvUj27Ki9JyO6gD9ES5nqin1QziGyftvNbh4
DAfPs2DEBPOJvnkjibeguuYf11CBJvrdwgn6/hoH0HDEkxTOuWUMLC1FKB0AhoEfBG7b/CwGiixa
Ts/iXToGtkUK+t1WiqTKPMg6A0Ey3LMSNow1TPRj6E5B4WSgw/lwDY5P14VsqDnNLa9tVbQeMC6y
FBIa8Ef0KglFQ3vWPePQCj+i/Dnv9/Ine3JWpqOjsinHmhoyx/GUTu1B1P6AOP03VRsZ80eGdLYa
cwPCcj1qLSmggVohBLSJo+KvyxEkFaC1iXvosBt3aiFpFbAxkjVUg2CGNJZGRxNf6RBqEul/KbbH
NP4+dcUeiN/Gc7KQuDIVVsuoJkm4EEYCEq5KBPoC/qa+E2/sSVlZ3iApokyCvMVVao+aYi+yOP3H
0Brvf7F444ngwHizSBms7hJwAl6smRnlk0obzpYU33QKI0TX1XvDGiGEijdgjriBaz4viL3hbJQI
eGOxPibqDyWrnEo0bgTpQU+UA57gTupp4x1eCFzpedzXmkiXXTQn6BlC/mPE46/rS9qSgGtOneE1
5rjoGYQqoPZ0JJCV/5gp/Q08GZ+vi7hUAQVnRaJ/a24SgFt9eYlIEHqDlGLDhcJ08iBm9vgnqObX
hVwezSwEpgCCM9R2nXKnXw+EA1Jdbl54p8TSPkTKp1BX74Nh+BikzR0P2c11iZc2iDohDwSlVowE
fuZyWZUnqBZtO+D39rrd8RANj775sktRvSdmpdhh4TVQowN0m+kwAcKNHtakB1J4hyrr9/UVXdog
VjRnbUmNG0zhraydbAmJGYl9SpXuI3RLnxv4HYqh/jAVvj0EexPpWyfGkBzZKby/uS12uX+e2Ao4
bbh/QUQpJiSOFobPpUoDc9X8CaZ0P367UMT55hrA9tCCR6ZnPdgk+AZY6FPRumoSVYeaZoJDHHf5
jdIOw87F3RDFqw46AYUmvM51TsKg3pmPgdS5ceipD+mQfB0iXz5NhtbuKP5sAhbOGJUMSZ9h0qW5
5XM9e5Z6iV5XBZLQcsgkWrE9CmUJrU0WNzeUuyNHECv5pGq1dRjiQfp0XWcu7MdK/MUt0GXEdZ1L
ueQgGMUhSG6vS7jQylkC4Bs0gVLNotNoqSdd6QXqmMgdCFknHyQuQ37xD5XyQd4rDF3ctFkQtAQE
3qT5MSRLQXkRVWpqspO1fp8Az+gBQBMZzjj9e31Bm7rxRs5qQbkXimMYqZyY8tgNP3vzIVe+/28i
VkZjaspYCiT2rBE/x8qD6n9OlHciAREf0mmKRSctPw9Wr4xFEIWRMphC54rhYIsgcAzKHoXJlm69
FbE6ECk2sjpQENFE3+XmY9Q9v3+X3v7++aDeuPhJ4491aPi9m2TlIZdKJ6cgnO0h7l7YuXmjmG1m
TGqOY9bkGmFKMhI0+d7NflF3cCLtpU7PkNdVEFju9dFsqBa4G/gmzG1iPNddU2Zr9JLis6Kiesqi
l4T5pOjl+qZt3JK3ItapAbktaKgtrQ4+sRp/7odifhtM0ZHe/aDDRPJmKevHKM+LwoiZfXRl6Vue
/OL8y/xjDbTIo5Tv6MGGhUEUWUNyemCvrPsLCdplaTQ4oQYcxbimKSsTjrHiCGDe6juytrfvP1kr
e8nEbdR3SsgJKY7Vm+CPE+yJiLT24Kw3bg/TQUBSgPU3432sLqgvjvJoFknvhjQfZOpk98QSf6EL
TIrO7g9cCeLKzADbOjVxkfduL8Jt65/MgBSvfqMO6Y6vtXVCc6IBxpHXBO/qpprloPVq0g60zoOK
OdwmxRcz+zZHYlK789xsbRuIvfh0CiX6C1pCOcr9XlTrYR58M5wEMhinrbJ3Oz9oN3EKPjfjIEzY
rXauN1MjFwYWFCjxvf5LkP1DOH6R/aMknWmD2CGh2zILb6XN2/vG0I1Ed9YQdwMZ1+iQ5uB5eE9d
e7iuDBuOCEvCswJzjNu0hkCpJNK5dVMN7ljeM5UPABBo9OW3qrQV75eZnNR2L9m1cVSkTUhpGPKM
vrfO6tWK3glCOAxuDyQpZfhqD2dqY98WAlZqN/TlFLdCP7hSyW3VHgIcVYLkd+/bQshKFZTcTES1
RYgeD8c+jhxykp5/jDXFTmTDjmYuiJ2jupxSoApJwolnCYwKYjN5qRBenlVgIKN+9DDToGQ+qLF8
YJq1aclwMKwAL81kHLz0uQyOyvAyZae6sClLJpYjJoeyhVvxlHferRoXFMHO5nRqrA+1NOxszcUQ
PE7G4jtXrlIkErAUeOduHN12o29Pik54UB+7Vrfj6CBiDQyACUT98/UzuUwYrwSvDoUhu2hKLayA
WbtJfZDYlz6co4XvZftVCfOjOGh2bv1UY80eO9M2ZYigi+POV1x0Ks1fwegAWWN6IIhtl8dkSn6r
0pA7uCFl4iEp7IrEdEIyMtUcY7A770PUnFqA73bkbur9G7mrbQ9AuhQrdRxcxfphJufkUejO4ycQ
sGblCL51/vf6UHSKPTUy/w6dfucD5t1dxTSLdc8X/429ItMBDUOA/EH8x/JzO/niqx513Z1XZcNi
gRsC7h55MOpd6yBNLjQ/SnS21wxFVwmFY1/8YU75NAm1I4cQDw6fBG/neXmNxy7W9kboyhYnbd8E
AO8ObianTyaQRxoDC1F+x3iBpt37nWPKn1UjuRW5cQHILVO+kym7AAx4vVRcHNBhIJ4gj7Xc3b6K
mNxXJC6/rp00Lz001qPXnpXh4FUPPVKfpfG28Pbawi4b02dtfiN3pVXSZJa9PCE31tLsrDQvrRIf
G6/+LpUnVeyOrTHelmAL+cohiBsnq6DOlf7pAgFArfw29u+r6bthPbSJd5f6exd+U+VAJqaoweOP
M7jclMC0YgDK+DjAuG+nqb3xSwcYcltz9egcBA+1KvGjz4qYOxl+lC/YVXzbTfBdVXuNVRsBAwr5
36estD9L89Sb+vl8IN2Z/HOjOEnqP1SC9WMatKNpCju9nZvXnSIci0c3KBIs165PhpAXPqQnRXuW
uwdNfimUHRGXV43mOQr0DN3zH4SNSxHTWCvhWEgjiPfZi1A5NbE8PHiAT5dljnf6TS66X9et2OWq
kDQ34OqUmmHKWF20MrbyWEpNaD94JYA/8vQaJDjnupBLtVkKmc/yjaWyIArL9EQf3dR0PFwqZvek
6FDv9i1f6sRCzhqCJlb6aapUbXSjF1G3s+os0Kr6pRKfWrqlry9p49GdZdGGO0N9zWSNqzVNeVno
AhunRl8y5j3OWXpSMYmJ8h0MA4uxRmXQdoRuH9Z/Muefv9nHcugSxe+RqaunpmDcA67LYW+U9DKK
YLgDbKGZR+I1N7cUwlT82MEJjBLGp8j6t4/ORvOhsBwrVXYesI3lMLcMYAF9mzPB23wd3iwHVNzR
iut4cotIZMfaj4UFs0R53Dmp2Sgt3xKcbaqT88Wl92k96tMWTTP0UzS5Rv4xfwbZ1YvttCCfaYfi
x8G0G6Hj1PamQTeeMMSCP0VRlFzqhadP8YWEUMPqpvjkBQ9qBa1V9dL1d95zzLytIRxV5Sio480Y
DIQBP6+v+vIqLKWvVEVP86kvNKTXKsPt+X3GONrgaMqLTx65CW+uS7vUmaW02QC8PcmScmkO7Kib
hYWjil9L/cv4lRqr0/d//kYSRRJ1RkMi4bmUpNZtwiUXRrrL/omET6L3Paj+KN5vwrXrgrbPj6YY
WgRAYNTX0xam1bXMVwUT3RAGuOvhMS5DG9ssEOjU3YlyYOElh44GQUl4Kr53tB3tfMGlY8uuAhfN
xAfuFyMoy7XKaduklYnijuKDMP1T/8gd5asiHvTQZFbidmDG+LrEy/dnKXB1IeVUbETLR2lG3dZ1
u5XP0nRSVUpRiVMad/LzdXGbWkMwDKYh6JYXLfDmpERNEJQTzcRp8Wx6pF8/yuUhVoPzdUGzUlxY
gDeC5g95o55VnZn1YOWTa3nfQutnPOws5PJ9Y9/++/3q6t02RhoqYyji3WZi8FYt7XqqbCqFwXh7
fSGXTe4UMN5KWjlgIFYDHp0jSRVhxvZp8p0O2nSKxZc8+Zp5L0WgHavuLIu+UxTSLZUCZ6xvm3bH
uryGvusdpQoGEsOMH8sgynJHizpLxqSeANTxkwdQ31KnUWrzRhDF5FjIk/CQ9i1QwFndObleHBMj
L2/Tqo2ICH3ldH1Ttk6XTrh5igeIGmZHl9/SiJ00lqE8uWH5rxF8zPZKK5emlLkheAMBC1Fxzdc9
73CgeV4h657rp/HBFHh2HzXhMYptPNz+vahy5Lq46fjM9AHT07PuPLaCKTby2PfcICtttbltxx1d
vbx0YHvODUlgL8jMD62MitkXjL2amK0BBNS2/JAelfhJBQKj2bl0a0EgklBrZgRQJq0KwddKRUB7
7IayUARXwLP0w19Z0dkJOIC0wzt5uSNsfUazMDqfcMTAXqDEt3rumrGqZMgH/QfF827DwWSgrBRO
ZY0b5sPWHckTzeN7AfjWCt8KXb16HrljPZ8i/6Gpb7NH1P4m9SHIpkwSTDsNIhfu5v8vcK63zVgM
jFYulVyvWzVqW0Gg13CwW/9Fn859f+M/hLdD8cefJHrlfl2/VuvH4FUibGJ0WCsojDav/o3RHHPZ
M2qB1UnNWdYO5SDa4lfyvrbhPY+3RrgXcG/Kw5KQZED/wVVcyssZR02mmCOcwgTMzPxQdpkt1T5O
y63yKUj/kcNPvscgzz0ljmgecC6cujt3WWAHo90Vv+VpryNybdfZAur8JNMV8tCXVi5XUeC2V/0H
Pzun7cc6eBq8R6og9vWdXhuwVzGEXnMyHR779RgKJd0ww8igR2b3zQurW7+N93yJDV2lZkNzFgEL
0/VrLI8kM8tWl1pC9OpzZ34nHLTz9tCM/1bfzPLTWB+0wKn6o1D9qt2YTuPSDtNPGk/Z9aVu3NPF
Z6w8DNMKgWqRu+Ah8SC2YaTaUp5U4RC3d0p8jvb63S+SOOysRp8LQ8JYopnfbalTPawl/0fYlzVX
imtL/yIiAAGCV2APnu2yy9ML4XK5AAmEEJrQr//S3325p/rG6ZcT0dF9vPcGaQ25cmWSoXDjTeUf
0xwqXLeuVw3FLHY48ztUUTf5v+kX/aNu/P5MjGDAEsc+GnjIf6XoaJrBNy7CeEP6D4fFZAkUttvu
ZsiavDp/ZeRTKlspDkVmmih/+e/P9x86QH9/+l+/OPFYn/fVPt7M2zVcNT0skY6KXrLsOD54cSbV
MVvbonuaxt/9ca6H8jru2qX8l9f8f9xlbIF8TxxAXMF06K/X7LGJxyWWWm548VIOtO7yJk+6mr8v
FK50SXcQUC7477/872YSuR96UegksdwOca+/F0KCxEqsARZ9Y+XTCPFXqYAZnv/7Z/zjon5/Bmym
IIOFLQooP/7ncZqGwWK71/obQ2XtsKbD2b+1jf94cvgISMR8CwihIMbO2H9+RKni1Lq932/2U9ie
8qiNPz08tbcYK0EXlfi33vgfYeGvjyP/+XFbWUKWecXHLfI+BoZ9pHXKa6braoBe0tPwO+quFtCp
tuiqB6KCzg4bWUb+W3b7t1/9/eD/V66xQzGyyuFraHUxsHoCSfWP+Yo+C3OA56gYmvQCGjNX2d00
PkSyjlvx+q+sgH9eHezIgRUA4yaUtaA+/XVoO2sr6JTa6WZOAeFcbNvPbRHt+j6Kl2Sulw1DQWiX
QpVhv3Ed9o0w4dlqvdWYfFTs35iu/8e3wfYUNMpQ0cIpBhHsPx8JyhexJQJeN6NYAHAva3+D483b
TnbxqUo7fUjzfj0lu9cHrYL+zERaXYhqmW/5txbgtIvhKMp0xMrvPp/ctkQ32NfpD2GM43+5F/+8
e/iuGVaLvkvkb5ft//yuPs0CXVK23cjlzZCttfMj8/+2rAnFjX9kj+/y/tupFUIMKPb/VthKe+6p
MX65XVM//ORzCaurWGtzvwiwu8CMCzE7mD4u7VlX0cobOEbO+TFOJtCgJCmjL7pjg7zdSGC3eu/I
WAczbBnswFbI5iCid7WF1aA4YHa056grxuldB1n29eIi8coL3X3ESlvV7pKLdwqPZOTRfQaSOU5l
qlrhYtqUEXUvCPvQ5Z4jxu5m0VX8IiGrOLJEQGdQq2268YUfXthcbK7OZWCo4JZdvrCVWXVEgY53
m002W9+8qfJGRBnc5mUsyGvov43ubMzJI6W2HJqCrStvp7lQ/ky3ZP7qctMPzVw4DwMtHBBYzUyz
Oa9BKV+rxJcj/mX/UM3JBOUwkWUv+2bF1NBN21seluy9zMM01CWDLXvNlFMznlA1TbXsVpgORxqh
SUB28BPHTWQ1EyQWTV75ccLMXCV/YOmLpQoPeA/oFsrZtY7NpnQTiuJRB8O33wYaVUjE+Bon7KEQ
4WoWB1CSeymhrLJC3YI0lAN+OS4zEdEtVWF5FpBuG05958TL5Atxi8Ao4oZJWzJE4xHrhjQbxk9D
MoNFczX56nr3ZQKfmJRVl9g/Ivk54MfwHxnVmW0Y9GxQ9Rh4ptZxxd0NhZNz2oZRurke1ygTNaQO
+xHe7ax733CkkmsGHW7ZmHL/bZe98G8++V4fsZ2VB1FY6AYkglS1GRE5BmxwjY3EzN2flQ/ret4G
s491zjgGWkXKYLOyw4AmbYKkbmzWXFS/k2EjN5bm2F8PMKLKD5DL2tVVNAXyMUIAin87s5CfHA6S
edN5qBHdLYnb1h8b1YS2c6kRGLcIY3HKEV+uJyI0x9BI5K+a9fCEjQqcyC7aIR487KV9xf+rg2ZX
KkJ/ttG4C8yu94LXleU2OpCln8SB+YEuNcQlcX5woUAomWILIXJ0mWN5PfOib2AD2rV9MGM79+BJ
o+n6UcKPXvN6oErxxxlL49VtQZ1IJFRSmJVxg+WIKIlvy86LiRwXtuZd2WQlVPp+hRnzCtXOqSc6
r2ewR50/YihoI/MwTTxZk3uotfWkOIFdN+/6sGDmNOzYyCuZSXgAzyFU2hME66h41yAHp41OC0Uu
y4zP2AZThcOCB5a2b9WSVAiU1PNWGxH9gQgavy7KZQunoUqneznjxkCGdoUE2sBXRU+dNPPnzl3m
Wr+7asKcK9nL01xR9lVxX8irPNDpC+LKzDQVtVNey20fORbROqlqP9v+M4lAsrw2Yg/DITfcxldJ
6cFpmKjZ8Gdhg1HdGowyMkiz9RV4gzpxGJyIvZy/X01Ha+yUxw+9X7LosGBu+zjIUpXNCrAbTt2j
he7+YGi/3ogYnIBzJqyfDpS4DSq+xdB9TLP140UoC40ylJNCt2VmoYvSy4rqc8W6hDxR0nfDhenT
/lMqphVsOXjQtpZsJnsr1N6B020oyKxmiHxa256Y1164BEqao2BX2RzvhzIJGfxx4hy0CDmMxUNF
qsU1oNt+azJGi05PeUjC0xZvZmxEbxSpWaUr22yzHfFHLaM40irrPnOyTl+RItgrGXxO5kM+8cnV
DjjpcPZ7hv19vy0Y/ZSRzjCKWcLw4YYth1r+pumlZwokhGXfUdBEVhfID9W67fWUByiFJ3SILguf
llBuHMwA01VURqaRO4pNgFhDYO2k/Apt8YkMSZ3xVf+IFPWwJgS0+CSmBAz3PcVm3EHutLjf40F9
eCH9q+c6Cw10Ksc31L20bHW/ldcOueAXWMmzrAlFDrnyrCsvU5/EYAVhxopvGivE8Wzr6dDwcoQW
z0IMBhXfVAgMMzDmrEkCSkmuw/5R7AkgKeiY5lmTbjm+p153ATJEL4epUd1oPwtB98e+n1LTRoWO
68ExROyFRdjNzXZIL9fllCw/ZyEwZofrwNA3I4soa0hYlwxXoLLzwQxi/Ji7cl+ajVvYamRdPqO0
X3T8LrLVrhe6V11oY1HBS0Q5St94j5eHkt+nNwxBoe2pLn445E7Ev5XBCMgj6YZmBRfqaSoofaj6
NPwOhZ8uEfaj4eBjN+LZrln0E1ozoJkg4/ChniF7UdU5XhkEPfkg4XNNbNwo3KwfYVbZUximeKgX
YeythgrHoeAJFKU1M+prhDAPDnucYaIuCYzk5kTJJzrpi7jokj+9XtP4sGQ9wzZTzlmosxIhNOu8
vpZRPB4zBREPZVKyY6Ip9uIizSyLz1FY2IJRWa+XOspwRGuIwhcT0osW9/k+TK8AQPKqVdAJPWah
XxA8RMRdvfYT0P2Y8LtiTfkVlb6c6tQE7J9BDGP7My9p+LORlY9NPCbr47xu/GErSviV0yjFT6+M
iKEH39HwDKfmAjvX+K9I77fqKqzGN1miYzSE3eZ/umgALobUvf2oOJd3VbmOXVPYbX8cAYW6U4eV
6zcaSAy7ghxfAu94JV+CpUNeb5ngyI4JQWhaHGRIEc/m8ez9ntY7SYBadlWp/4w7RjMFn0p4FC2Z
dHXVj/7T57Tjp8SB2Q3qVB59aJ/ncx27ydE6xLL4se0eOd1UDDVH4hg9T3iiX6qP7Y12Y5kcYuLT
Rzdkv7xEFDy4xNFjslcVlCH0Dqtk7vXwEo9V+uarTN5aUP9VbVwV86aPxzG0KxYO3lAOV9jWzeC7
WEnAR0sqsS0syyo1dXDFrJp4z3nfQioGMheSsvVmSfbeNyUo3dCgTRf9M/2GbKY+Y+pAkQborxWD
HF2ndIckXWAEosVACvReD0OZ36/YNR0vswElHaaNs8X142N6EaGy2UGOwgILqgYZXVQeVhu44gyS
TpYhUK8oWJaGQ/cC1ndb4b+QUCBDsIiR43/LaLyUxZw+JksCy17InurvKqBcHlClxaAy7htu7oxZ
uNzk9DuecjrU8nvvo66cTy8YRAm++iiE+4EYaOPnWHargyjn9IBCxugWre681gOKtLstDuDhIkmz
X0CpaZvGkn7C0RdbAHsCAWo4WXh3RP4dQyOWUQ8tgjFgM4rKoeEdaIitnjf2GVCJuzqjZLJAZyHC
HMffUppRydWpTPfsM8u1fPhWGgWU2+9pk0sy36EErl5TUYS7FQXHm033ytUk34Q86Dh1e+0LsgC5
AlcmB0JKplsMmPsvGGaZ36CWY2o3u2QHGw6qUrWS8zcOYrLlMBbgGZ23mdlbNnfdH2hr3S6mhPld
OqG2rJ0oTFSHbN1eYhOzcyqwcNZUZSf5ARO66qlKHYyiaGYii/QzFznUlarxo7Jp8T4iKKx1kvoJ
5Q5S4kua9fyxK4fl3lV8OcwhgwxtPzOcgYqYb2MQou/TCal2Rb5I622c1lOZ9TgTGLmUKLmo+Uzx
j3A07te5UZL6n2Wx4fwb7EoPTQIfnqFGzBFwiNgqNR5UMWdJEwcbQ69rNusPxWIcHczKxZsrcoRw
vtuuOKemtLeDwioT0bz8ypEYHkmY6T2FIy6puRP7n2IvIbWxlOSIdfounLKIlXPjWTpNjSycjU5i
LTH0Meu+f8qMswT5fyoRH5SMZU3Fnm610Vh0uo0c8WfoYi9LE2mabiepCR8/o4gvb1Wq4T9V55Uk
FdScIS7bGGwTPpoOWtqHIXV4Xtjs95eyhHZjwwXyMyiWGNaqeMvDTyTjFPun86be1nQfoV6sCUES
nabQ9Db1HdxfQn6bLkM21lbk610FMa6LeIiS0LANKt045hny3Iy4U/a0fOmZLlKUBODzEbH0Pzqm
gm1mP2yXIPMguCjB+Y5Mvq4D9rS27XFA4Z/VISSYrSiFIrfOVMzvYRNX/di3uHtNjCf3e68RM1gn
hjuXcgpvLtbTD56gUe+jzEBMNC/BuC+gpDlE1eRrGXOljoKS/UzC1qN037WAmseoC0iY8xGgOWNu
+My6KasuwzLFT7kdh6vZ+/AC+hYAAUZtgajEdtSPyTxXLZx1yZWJCWhlWi3mjEWVIm1HNhKcnp3A
RMquG96qxxRX1j3tM6Dy8bxF9aS4f4yiDBLCprff3PZluibl3J0ibp4jVUZRDX8afi/1LvhBaKIY
HmBvLhXkuNMGFBA0VVtWUojYkeSrXPj+MHe7IDjCClxOKomC/blX/Uu2csjbz0ifT0R15Sdm8glp
XLdCd3EqN/O+RUK/wZTTv615hhCZplq5s3JF+oy8qC80FIwbvw7zR0z78QfYXHq9GCI78yaNkdmb
PkkMCLrL96dvWB1pt7HI+4ZmbnBHmSj6MjmjinrWJHomrA+XNtrVtapiBdCsj2P8iaIrRQMZMu6b
bp3BmfEhrOMBKUA8+T2g5lZ5yIs6nzNyHYJw1wH60LRF9EINnu25XepqhN5vXSJ9XusMx1BaF9V2
y9x1TyfxaXJRTui4+BI1aFaqdyqT8pcwqZcQGhDkKZrV9pqtUSxaXubAgkfkCezsdAavaQzlg8nH
aWljng7fM0DsjjVgW+5vUzyZR0hdLsD/COrGA2CDMrQB5tXybqjCikTJ+yE9jLOKTIO9/Ph5FxHQ
VkI3qEAnimAAVrAlLU6dKPu8yURZwJdiJrB682pfH6krwAqMpZxIAyXB+N1kdrhn2GCCgizZI5By
tr7vD8sesqkOgzVQtE/Xo/eQT8AGEqplNTMWtftt4qJVtZXQZdruZQjnTs39ne69ek4dvDca7Nl3
T851iWzVMI7I9V2/mANiynzVS2A79TTZbmoWq4o3aTJsiybIslMLk6LpBQos+jelA/c3C1fwjKTO
mvIAZ48R/UBfRFs94oB98e8lhdqVgdl6mGZJjgPwnbQx6JM/IV7TL8dYcnq0BlXLuYM70XCIo627
ZpLnn85w85GORd/KnJhjn23dn3xZ2b1ReQZdckwUgdNjLHinQqnPYzZCPjwUEUyWSane184A9jAr
VPZacGb4h+yj9C52sX/vnES7TqMsvigDTlVDwwqjMr1k5CJscfEBZZOdND6e2aOywEwOWcjkIcS2
Mq2BJSBSPRkkbRIOKBTOvvyn0JNP2ipy67snSwWXQAbrrra3XQxVsG0kd7O0oBkNbiDP/3/SfVaK
+ehi672JWwaJd9CgIWnJW2YjFh5DzxSgEE/258wWOfhCQWZx21cj6L5ioPt0CHYIqI77Ybwozdbp
S/hvJoeQpOzCT44/o1sNt31UoVlZwhJ+L9mEs75A8KJsiDbxeCjlPLIWT0zZGjiMI7WQixaNSdPu
gvHebQfsRVN+dkUsrzpgbGmbxHt08humG02RuBKNDNOda9ZhGY5D1WOkAz2+Ysa/zP3DjinpcKAC
cjR12o28gF5knyXngHINTOXejeIS0iYrPWTpShsVNsePQ7at03nUtlzOwHsg1gHg8mODR1VST3pD
vzWTLgYqmMixjbfUArtczC81V+ufZDTl28IkobWNAjv1aT7quoc4X1xXZa9/FKhkf8+sVFcgUa3P
bpAI+BKghjuWwc0trJfUKQeIjCqwmOiLXel3+wGAVSJMDIUCzIOBYW1DIW89cd0bjNr6nwVXmT2O
vOrfosmQn3IeFiA2ftrA/F/cviNsRuIuDSRa60pngGfXxSNpRfhVWS24LTdcQmwTHrye/yfgcl0H
ss2y8SPd4JZjizOAsGAanefre2TFt2GbXs11hFvwW0dJh1PDYf7cxy56xzBxfcTlXl+F3iAHkUmi
jzzz1QhkHmsitSPZ+hHnhD0vLu7Qb8OuF+Zg/dMWBvFd3HXD795nHal7TcbxxtM9om1RdNtxEGGz
Fykoer/GbK9+2QV463G0kTV1BoaNa9d8QHVHjYDnRDZ28x8AnNafuyIS9ygHIn7aqAhVvS1e66ZD
kwHEo/tWyTA51+VFZzEAOEzDDC+6PYfDaOPKdLg0MWx42y6kydJomMOhiui36QPaQCxD3o0H1yJh
r/sREmVldx3HMAiE6eHKLlKEq7sxkfnNdxDGjabTgNMTGZmesYIwmhrT/qVr4OSTFydUP/njCpeH
7pBFS0JPZp32F6PsTJthpPY95Wo8Y5a8V6CbJ8q3oKbCyM4WwZomj0z5XsZMfqZ8SaMGPoXVJR1L
/Plymueh3uHp2h3XPprGWu4kkm26beQhHbwAmxRwsXiPZGWX56ofMM6IxzKXl/lK4uhUDKJkrxRl
ZbirfCeWqDWJzilqXDnRscGZtcuDqUKVYyFnUebkDOse105V1Q1DCwHOI/k+0v1G3B8gfCgRvvVz
TINWfn+Xwo8/aN4VL/1UGXW0GMAnNe4pjw4jtKOKtgir/ISEafRH9wkKNPyqcNW5bDDnqMQLhF3Z
votjQKJoRohP0O9yPUViq2b+e+y1HZqoWAVFNku0OQD0FihSVj87TNmnEWMGPErfhGQ1+iTGUhQN
1irX35TjLtTMrft2GpCbXgaNqrhZEFcPw7oNoU1ytM3OWfVLboZ/IbOIHa3ayqN2iE2ftSl4WT+W
jIsXO5YRe5NRCQCyk7t6ossWQxqIdnN0s3RcQutLGyLb0kfgNu7bhAYt5oAY6NRLqMMNaFWWqnzL
B0RpUY3y3bm9wwqWSi+D9PZJWDU/LdVmutO2F+Zn5XusPS3SiNfVoL2r0XuEk521i8H78RjB50O1
/YJjqi8A/BfSHxgcN95G6rdWiBXVuBoGn51CFiczMvUM7iVzFSrN3oHnxlIdIbOmcKVo9oTPD6TE
eL/Ot8285pk0vIEOxHDObHWdZgroZAIQzKO+FcKij8gmtCPLAoC1XPvLFTRodFWhxHRv14xeRX2/
6FMmw/Ztn7FVxV2f4ZAy7O7jEjlavXuTabD7kOyf96Eq72fJoDkeOQBBrcbbzRpiS/GUpzsdj4F0
tiVbSKqLnAJeqrthi8eaxmZgB5IhUTS+MFNZxwMOemtH1b34GC73lgOSb1CahJ+ljVHTxHqaRmiO
r9t6zKMl/cWpGZZDpHVhmiwUClRYuqp6Za7HZhwGQS9DMhCQOIfCvO583+3PrYeGciVycHRJLp/l
umI3SkNd+joW2XZfdFl4YjwenwfNZ4EKbaAr9A4LsKZ6YWAFIpJ8eAJ3jduzTQhq986qZT6tpMBw
mnQprMcc/r47GlpgQjBs24yar8CJ7KYIhWcHT6JPXfY+vhRLimBl8xi40BRHUTiXsP+LDybQ9U9v
LEThABz1pCnoBqGfjpflm97Y/KQ5w68SMlrueRezR1QUM9BSoXxy3HhVYNsrs3DbAMdNv2M1S18v
jgJyRzqd0drq9GqulDsVyOwOzdyev+0urGhmynmcTiqr0DR7cG77libb/E7LvqTNnKrkiGyYLMCl
/VRjQLEUtU/24tIWDKrXcNEsdO3FOmw1wDlXXie2wK7/3lPDEBedBwuNI22eq1zor1QV8XLCyBRS
j7nC4uSRYPz4WipmKxRxtFiOqAeJqzElRHMONC1ZW1lMubxWu8vEcQQwg32kdTXvQHYMRd1OZnfX
A4cYLxxlwZziWKh3JnOL6gw2UKcV8KCsQ5dANY6yYf3yuS/ekb0k0ppIWMNsye+XzpVoS0f2TiOm
0nrpkyppE1pueSvM4gmmhwt/V85EyRWUlxxHk1iNFkOqarvgTudl3YXA8us1cmy60lBPIg1TgArg
hCRoUo8u61RLIe67tCaL8qSRFQHln2ECZA/ZUCT3qifPgHWgqlLs9tugr+strn+MfAjG0O6hfkdN
5w+lS34t4G694lWhAbZcwzgWE3wA2zzO1d7KbU7cm9nIhmn4vPj+XGYywyZihVuLbsMjhzRRkrvh
UK4LuZgWqp/SsVQPOerhGwxosOgJlyr9KWigexshYVSvIIsLcRGI2sLXtlv/7MWYGryTjHDwG7Og
qkNArFo+q04nPdysJtemxTBhxgj8lNeo0r1pSnjIAEFfF5G23aBswHoPOG5LVQyyTuCApBpt2QoM
OrHR0uZwE3wgO8OxrVIbX2YJlN6Q2NfhEdsVWXQVUkSYlnkgJLdbMcwAO5SsshacQXCBd+k0Vm5y
IPLVWCDD4EqWDLBEol+w3rcVjaGheurAHrL1kpX+pRvN4F6+faYSGKEXo2ms+j7rrufZF4ZXeFss
3pPuHBuzJk0EzUW8Sx9I2pQ65HjfsLw9YYS6zy0FcA+Y2H1PXLrw3ZmtPcl5s1VMbg1ZxvhqH6tu
Bk45Zk9Q6F67uoPrQ14XmHUDS+yjyLR7MOYp81LIlk4KU1m5jF3X0lS5Kw2VeLBK8VDvMN4Ehq47
0CQxuFvmJl+MMwe0Z7HFGCjrcOng+Q7bhnWLIe62FOkVGh/zbnlioRNu2X4zA7GExgXvOn8S9ttZ
JYO75kNcbsq2mQGOD82xHKC/nonFOBNz6M+8B6ZYj1BEvsVjZL4NWkCuc6J9/LNkhZRNAsBPYNMj
Q1nX7RPdGhigqvsN1dnUAv4Hzh5V+D6HPFPlByGmzNoE9i4SzzI1gDN68JyRfAOwRNyfeT0UzFh9
cBGUc5q4FPERQ0YAYRVSzgvsA4pfImYL/jkm7EVPcQxdRbT/zaJ88dx3NtmbzIVlaaXpMEzoJYqg
Ep00jI0wu6ydxHQRtRyCI1AnV3wiL0C+wPixRPAkuSdHD9Q3QZs47QgTfQUy+lZNht6MIdb3/Rjt
9wNcI+M2KfF1T8Vc+T/QUUPnzHJtlhpL/6gZIil/LiRFLVCSiefnZPOYhinT558z73ZbB04sUL9i
4D9IQUFNlCsxtzkgpex1GiJsD/htnR8zr6b0ACrnMmIS7dllhzVSi1lRzC+6UnbyHASMrBzYeGKE
VmcCa0aBQD/K6oZ6EYFb2uUpqMMyiVDqAHO1oHhRt2/sY2TArBrwXLL5Msmi1bUqz6vppuqx+fIQ
xwCM7zN466lLhD/7ByQYyBMAxzLDaZ1z8QJdoyi/WpDZtqdhifeuhic6mE6jmMrbkW8BDcAY41Xj
py0M7A4MGOqwkAhDCZYBCZnLASyHnZmoOmx9l/GbbUlVcoGOPHOHWXg3PYc57+8d8CYNLcY1/sHj
clJXrIKi4YFxDEzrFYJWUE+kW66uOkFQn2amSoDz+GKNasxIwueQJBrESAlH+QbgW6ePacz7txLd
FXq6uMv/AOtZPA7AsNCaEpZf5LbUl2DFpOysgiurRkxpdwea5GgO1lfbg4t8Qi6ypeujw5ZvrDt1
qiNPGezyPkKWuPUQKiOhijFJODpM0w5iNcoL7Vxj+cyhKGh4hcVmCh+W/ULFUxyuJlyV8oFFGFoR
wVFde7Ya11Y67fXlJimWqpBURuANqJpwrydWRi2Tau1A8HCkO6TxjITU45KfV/jB/dSpIC+GlYyh
o9MQtMg2CHZDfLRX7/AkJR4BOd7jescF+FBgF7xVgke4sx7AZO3BNf+doj5FfbBxWCH1rvL2xQEG
xYEziKnHpdxJBoV+P4MP4BMNQZ14QnNY9QhmNCjeVvviM2gmz3vfWuDYy8UsF3LTo9Ygt6C1xL7F
QHkosAiM7vlBQiEfF99yo040d93SWOr6HxEprL3zhavMEcocrMcoWEZjeUBp3OnGRyJJ6nniTDfx
uihyhhlQjwnTsHjaYhKFF/htaPUkeG7t0Rido4vbaHeocKgAoEZZWqDdAXwKBg1Vb1JF24Yif5ov
0B+ZqU3UWBRIBp1Y74oeq8soJuM3iT3g/D4G9gLEh5H5nGDA/JnrWM2H3uT5hnvnw9xYlqaX3GTp
cHYA/PpLYNEdcF40Z+5VVA6Qaj47Md7yqqv0F9AYUYV66mawejHfnyiKiWG/lf2cPSOHVUtLWOKh
r5Gmbn3cwRZGPwoQZMHXLfPpecTm4XixSm5/Q+us3xBtPUpfKSl5y0W03/J4x9lcxkVy4OBG/vTM
z490nAKtc3Rq7wYVwe+Mw02w5SgCr8QwotmF/NAOIInEIIfR0uePeQcr9DZXJXmZwA1ybcQqmNX1
oCAseKooRxsn9YIiadUgWwL5FYA38T1htIZ49pxbyeEoqcb+We46RQIuduUPBEZLS70iQk+P/53u
+g99B1DsAM7noL/HEAzM/+bbcTsnJaay+ibeMWD4f6Sdx27kytJun4gAvZmWNxJLUkvtJkRbeu/5
9HdRwD1HxSKK6PMPdu+BgAqmz4z4zCc5irdxBJHQbCiziqtBcF/dIdrVqXQ0D9V6rWNyt/AJI3Tw
I9Ho/ROwtRjhtmiIGhOAqkCMhjO0fmyjvN82BaSHghrsNm3b7AA0jy0zhV+GX1te7wTd+EYupj2K
jSfzeOMJtQBsvmEEwL6SVQldbhQ3gDpOKB9a3RSSl6b1YyIX26Y/BPEfrFW9doGI944knjSbOLBi
KcRCwTAndA+I7bUs+UX9aD531SvKo93ReNRADq4N6dVPHouNwtXyjG5dCmHuEi+RMW5xwbST7W2U
HES2bEoXGAzfkFOxqh8tdHCH2h7qs9asElfcZ+7GCneWlh27/q9aUEzG7WUg618de+Wv3Aq7LA0X
ZsEtvpSVKI58IhEirTHVNy4qK0FHxWoeuTVeXIoBRvMY5C/3p9psEDy+sM8wDLw0R/DpBwwyb0wF
8RCzeZTU+Jkq+FmpXwJ1YUnNBpFH1WnsUxRGeBIkcZVKV53mMdKaz7Cw/6Cc9Gx6ygKgehqGyYls
BYw4VGuwnTHHv39oiy5YJYTSLLik/pdCepGNNzP/9xCSiP4CuHtNhegwwSd7jaKpKTpdlwgxSmBD
lCO+qvrzv40J7bgKMlluPlj7ISoIUhY/Zf+3aV0wk7gfYrqipyEmIxL4cqdaDSFa50lz7dD5KwbU
Z/9x3KdRJthyH+CfGrhacFECcxUKf6jKUen9R0O16yCI212PuiRnWmWaanAJ8CQIX2iKbP0s6oUo
UxLENMqEoZAJneN1vhJcDP9Ndv+U6cKYz/8+iST0KNBWmJIseMFnWBTqwSXJeLFxGz2J1bCkmTQ7
6shecLhhio1t+nVXxZaT8hp3w4uXXUyZi4ymrSX/d4Gwy79PL5wwcH8ysBFRpgeG0KQoanhedGms
vfwjwW0lNrklL4W54QeOo/IxzoSaQuLMAg/iRthNG6sYqIVH6qQEiuZbe1XeWLnEkb0zSADcb98U
kj+NO1k+HdWJXnDC6OIN8jaqqI8iBzOAnCqEDPBYuwq/3A94czROI06WktEkkgjSN7r41YOenv3y
wazDrR81myH71mvKoeL2HbrGbpAvjvE1HJJXBd2RbiR9URu3Om9hbUtzk+nd+Jspi0jvVFW5NkNJ
BIASXaxEuEiZBP72SQYHF+5jdyV8Cl+Mn97aRwvypD/EKvVRUV0i8sx+gkoFCFMXCbrtZMMHCKnV
PeWbC9Ky9dYTSLSna1VbMpm+IdSNnW9yH8DbR8IKeOqP10umQ7Gqii6AX+GarTR/G4XPg/TNWRnP
6m4QeWu40dJt6GZLGBGtuok4nwGsHZP769ValbEQV2UoPcYxtXmgvqH+rAUb9+vQPmvuqYyfZWHX
KK9laK5aR6DorS98wswX4P85fgRS1jJfc/0FpR9WstXlMhSB2o7z4i2Mwv39iX0zhDxA8JlFp2SU
nuLSfR2i9vuirqUCjCwSPLq5FcRvRvxXNxbH8OZyQCCkAGHKmTrmx9YkEFk711BDVX4U5GrdNGRh
IBWdRaSs6nSbNDak2iL7CRT+mGlfzHyDmJqxQEed686PnzDZNRTSsYKe8gl+4vC235Xan/udORuA
lYj6CpdGYEnXnSmrguHHbEWPWpgCLLXVNNjcj3C7447dCLQYEypxlAKahFCiCKy5FiiPceDsGu8B
uoLVJDtnSDeW99vybVOsNkoW7+7HnVLljDEsS09j/WEOZI3T6MPVrixEB+GMGJJIDM4w2QLMJe1G
MRnndyGAG/3lfrybDZ6UGjdiRFBEESOaqbec1w5hpGEG+NhV5poCEZiZbCtnMPFwuM2pdeYLDbwh
0MJOxskOxzz0/HQNoYLrFoZ5kJkS5+ajBiJdKKpt7pjHRDJWbV9vEmC6RnIKwXIIowRD8VS7gIEE
Kof32327Sq6/YrLiMyGo3XSInUdD/tOH+zS55MbCil8KMRlKQTag2PSR80iyYxdER6s9tZCC/4d2
jBBExk+jayfTlAOrF4EtOo8lqY0me6ryh9paeC7erraRlce0HMWcJNbc9Yj1aTFICOV7tqu41rqO
ySMLpVostOR25l9HmRz8kGEEKQLkaZvhSfsq4eK7FYPfpXWJEn1VFgtb1A0BE0MT0cQNCTUCnXvo
VDYKDFMcZIYPUXBIjnH6yVdJMq0B7Pd5TyLxc1xgJuyFW5JPxXBsFUDSgCMhjCHBnZGbabZOby50
wTgjPqYFpt806YJczgQ0st3ADsB25sknpbWObvTcJEuzf2YRIpbPMSGisaRzUEyGNKpxqFAB0Ngm
UJTc+JIl6RojxotLEfkZ7LqNekj3x9Ke7s/W9/vwpIUIjykQx7ksK9b0gTxYQRWYTRPZEcwf72lI
Vz4pVZ2yVFKfG+mnFCbr5Lei7QMqsyCN9zjAC9EBkL4sfKVoE373441ZnwV0KsE4B1+i5FPsbSSy
uu6lyDdBfoHYGX1XimMYrk3xi0Vh7n4bblcD9zDFAlSEegQSYJP9KxhCWECFHtl5lP42pXSnGt2n
+yFud47rEJPNSWl8Dd1qI7IhiIfiufS3AAT/byEmm5NHclmtIkK43OnS5tjpm75YeHvPnKGsMASk
R/sHvHWnSYSSHFSSuXVqk1rFJxu3wJyayIim3FePoMm8pbNlfNdNptdVwEnHia3rak5ZprZQ5LvS
eJKKTyqEU5LLq6TfRNoR4gkgtnDvLT2bx332XuRJfzptVytDWqV2bH76rqTFFgjvOHFbeWH6zewR
+HeobFj4VrCOJk9bsVNjOP0ZfVpDcSXjUP8w0j2J0839CTLboA9x5OtNH2xODE0vpUHqNwHF3cYQ
VnL2LU8scLFLUoE3glPsfLSKHLQKSR/o9eQYg4BDgaSm+7w2X5fSUfdO1MOMigdW8AgmsNOfwGB7
41RdEOWcn6Qm03O8npO4m4ycNSRAP4Q8tZ3hWHjCJn6LQDOl+6p8M8SnwnnogoVdcO7sGTXnQI8q
MrehqX2AWPpm3QdGZvf1D/VP3MhrD5KuAFBVeBjSg95unV9ysFfNx/bSh9Zbw/u2+2Y0Wx3ewP1h
vr3/kYqR0b8lW0kqWpwcOWCvTdFIksxOM9LQWrMOe3dNKiGQD7ILGUBZUsOZDYgajoT7PA/MqQxD
21euhwJSZpfaV2QA1mL7CPZ0E+h2mbakNv59uZAG4q6JE7Slsa1eT+PcGATKtHJmYyhH9i/ZC04O
fHgd1NbC4T1zLuBjZ2GrA/bY0KdvdFHHB1zI49wuMtL2mChAI7o/VnMRNDIA+HMzb8jcX7cFeGlA
lTfJ7dKPpXNnmB5cj3ppE52PYikKWzZ3Sm2SZkwtIc0SAAl2Bh6C0nMmPcEj6Bfm3WwUqk7jFEBp
Tp6MS5FQUCzDPkeQAPh+fIZYvTDycwtbQ+GUX9cYFZpy3V2+i6uXZ/m5rYEfQpWMR42zEau9tU9Q
veLYM4Mlq7LxJ69OAcA4KPuiXDkubjwnrkNqWVqjnccckAxQIIUBnlTXQLkXqtFs7k+G21zNdazp
JqKgFIZxcpjbVfvXOcBsi3ssDS+DggDGsNOMz+nwWcqthXF7T4XcaeLUkgQspCvlJmF15Wvngh47
etInwfuGRugaNi560Cg9GRs3Xgto3LQUtBYOeVm538nTZeA5AKUTly+Iu9c4+P2n/+4162ojVOce
Jr2pXmBVrLNnJwFYvtKwzPnO//ufRXdq3tB9AVftygsr8+awHG+zGrONNwVWINNXu5KJld/odW2b
LbBW/bmRTrKRrJE5I1/2+/7A38wxTWH3RBCRSa0pWMZezzEEuqH06Hph53H0NQvdXZLJ67KuP/97
mHcDbmTFuGdM8/RhSYtjsKZ2q8mvQZqtzdh6HNR0oTU31xla8zHM5CGS4GmiRUBc7bKHFaR88rVs
36aPLTXz++2ZCYSz1fjooOTK23+yeaL9kWkU1wmU2aPPqOm9GdkuxTDzfpyZ4WEijC5kUBPJqEy2
z5ElaY4wQdtANKUMnvztwPv1fozbtY8AFmU/1cIODL2caSmoCkDSaFJQ2pIuIO7U5EqyGiTQa0Of
bdIApk1YOijKNCGYSSRGVl0phNsG6O/CYpyZ+Ij1KmSIjPd/Jq0VY0r2GboNtmgg/6ipe9H/FarJ
2jH8jQpL4367b5c+7caOGZ1OZBIZx8n+GiQBKoKmW+DG921wf+HtSzJuo8ikxtbDg9KmByF7ilLv
rct21ve2Qjc+3vSS7YkHDTldsi+6Ua9SdDgaiAfAQBa+b2zu1eb4/n08Djn+x7Ta5PvCIoTQ0pq5
XRfWoUqStf7LQ2xBUb5LJxCM4WtmrDwFHdVTFPo7Uzlm3WPpGXvT2fbqY2HBMFtYxjfn7PhFGg9V
6A8Wyf1xM/2QT6zrIaw60+A07/MvFJHWVagupIdmZrxBqXvMDqGjaumTOUDVBMpHm1d2Jg0b2T91
oFtC/d/3CQOVb/zLFSy9bg7zCKyynuhFZQOwWcs1hb1faEL6+vf7Izgzn6/CjLvIh+7y69LA7qas
7DQ8ScPf3LI2QWDhvTCAhYsW3sc3V2FtVFDlwEBFUEOSbDJbyCl1TeGlta1XPwXgxSblO8nFbkF+
lMU3jeTT/cbJ8u30NCmI8nYErkw5cfLKUlo3Q1yvrW3P3CtVsOVJDlms/FpV8kqxbGROo5VvbPtf
6at4Do/pq9W8WeGJmWrr51I93P+c23mDGqYEQw1UxmgLN5maURz1QqT6FFySp0r/Y8YPAZod/x6D
N6XElAFZr04vs56aRgIKU7VdQDrw3UuSRuD8FnIpt2tMpTjLCiAvhErK9EnuKa2akdjCtB3pnXUl
dRcZfYSFlryjYK73FlXmlWpioD76V2uTk9I3LIhQCjIGkRo/tq96y0WmOloFQkD+W+w9D3X2Vezi
Y186J8i6vfPodOqu1NV1rWzdVy/btgiiRY9pslbyT+DdHnTAXRZCJs7L/U6/rZiy4RgmxTw0+dl6
jMmnZkWBHgCiY3Y8PNbuOlHXkEPWg/rDe1JjZOovbouQiJU+dWLyOfure7tg2LpytDDBZsbl6jMm
6wsFKYm7Yt7YjlkKQGkbf4sIyp/7jZ0JonHKI+VIIhlc0WT3a1IYfyDEezsANomo/Gqp1jWzTDQ0
YhHEGo96+AfXW5LghW0olDK4/4SMNMh/KT0jeLG534zb6xGLA6kjrHDQV+bBfB1Fj1IsBTrYBVLS
HcBvAn001knyBTHT+4HeV8P1POboBnVGDgD0Ejno60iDORhJ3qayjbhWuE4Mf+UIXwKYU+ofTURy
A7kIpOMcqEMvqfy5KHeouO3CpL34Dt4lPBMzfTg0iN71W3lJ2HScmJNvA+zEYJIz4JI4vbwVXuzr
4PBVe0CRDcKxpG4GyB2HqMsgu6mxDgZRrFciNKX9/W6Zj8w5ihgklgDWpP8NM7UUtSRyQea9JTuO
RstKRDHvmJZfEcZZuA3fzlrS/khq61RANFw6JoNgGmIAszhQbb/QAR5mu0rwF3bFmdPG5K7GY5hD
22TeTpok9UZMjstS7crbZk8BEIIKQbIVSmp/Ijt+yGwIlSGWYQ9FvFFwPAmp9z1JO38jrWEE3e/e
mS3p+mMmB3vgWAlsA1O1+2cRgop+ltQ1tXfXX+OkWNYHcxfnr8Nn+F89jsE7a8lR8RbXovEBwA41
XQRlwRK4nvYpvk/oJ9EbsGUo464V6dk/O0bylgXySq9P2JTK9Sk0T5oEWtyEmLELtJ9B/dL+vN8V
7zvSZJLzJezO6MOPqZdxbny44whabuQ6LC7b+GVGlLBXavUSuhdh7T9p/gX1vFrYx/ljfpZP3km1
g2f9Upyil+EPwr7ySv4iGQcKUtYBBn7GGlnYH8ZNefp1vG3IjuKFgCLWZLsL0VbAhJiv66tfNfy4
ynqOlb9/1WZTwGFIsy/3e+N2d0X7HONTOoIiPw/q686oQogNhh5r5O2blQ6TAASipj7dD6LIc436
EGXS5W4ctegKhZqtXNqRQbCqnrph577gOqLtoONH+xZoS/dCeRW1Jfecf0Z9QX5svmH21TwKu0Hd
yhXG2c+afkiEbp25wzbfCXtfXQJ8zTwtRzH48SBAbZms/NiUD7ND9qTONcpWs50ejhnCYyo3mhcf
bm8HF1aFxaEiHxKGO317v5NuawCsEFSJDBMsOIK4UyiCBSmwj4VGszF60M6Cs0mkTTKqza4Qw6n8
S48CTi2+DP7C6MxOgf/Gnd4Rtd6Raq2s0AsSPhc+Sn/7Nlvq1tt3BW0zQQDRPBLqU4gz2U1Pt7pO
s7VI22ttpK+NPvtVkIGIRtU9P6qzhR1+tlUfIk7u+kXVIgKaDpqNdJA9IH8Bi2cPq2vh8TdzbgFo
oh46jp1MtvV6uqCh6ESUdDQ7yr6FxdmvIOpqSFA5q1bwD14nLMySuY7EVEomA8BLRpraFqR6aCiD
q2s26rcr1f2iye0eaQCYXwjQxAt9OHdKjuAAHs/jlWia0o/9ovNFTdZsapv6ShgsY4sNkrGw481k
NUx9ROGQo2bfU+Wxjz8sOa8WtDrRZdXWoa4kZrvWwpc4+qwCIhbVrc6wdVsLGcVt22zhqpLLDJNd
buH7As90ZynfAmpjlYgsWrxFE+T+spw9xnWc2sdio6WgP3D9dRqUwloOddVOguhU5VCAgenBpmvh
Q3qIZkHFWmuOsHYcGEoDwqMDPMx9LK0V3KgsJMC+WOrK+QS5tKkfIn/pUXubkGbbgMpgvDsVj4CG
6+8r+qFSYKWpttQXcBVRx1y1RXlwNnW2+uFsgHHU2ov/1ArmphfhyS/cLGYn5Ifwk8HrVJ7aTHeu
jB1CepXXt1s/yPNN6foYM2s6zCSrVxZWwdzEBC2D4CD4Porrk5cNnB2jNXrOEwfNjT3FrwBpKSva
3R/6uS0EpCKHMU8DiXLzdc+S9lNKpDhVW4m+qShetgXCQQuTf677PsaYdF9mtk2FtgSXxAHuWvBm
9OfWyJHsuEiISN5vzw3hyWCqfAg2fXo4qC2VZq/SIOA7WXGingx3Asq99FPAflPdxm8oCKPcdHbg
id4PPnevgdzCqFHvGmko150ZqrUC/ZWN0u2/p92hGQ8ad1UNF788i9quSOKFgHNzhHQcYEK2L050
+TpgXpm5UPjUVXNHXGnhyfUWcmXj8E9vaiQ8WHtgwrhJTgKYfafKQzMG0M697SgoSfjfqcwszJDZ
MCTSKRUD0SX3cd0OQasKy5NL3e4YLpMCrmTCVsPF8sf9AZrtrw9xJnWV0iBZUFW1btduh3qUUYJJ
ysN+4UiZW1OkSP/TmkmnDblnojBOlAZNoro/NcohjZdcZueDGCO4iySfqU4OZbEw4Uw2nW6j5c8F
7gEmm6QsPalmx4UhQc/L4BU5ndBI6kFkR+DedpGg/SUGmywv1lK5dI+Zu2CAuv9PmLGtHw5HiJyN
6yWJbvcoGqSfAfRkb0aHFA8vxvTn/Skwt0axq3tP4rOrapMNT0LLo9C9XLcz/D8CBY8I/NW8fNN1
zxxyHelZy3q5H3Jm/2OcqOOAsMQaTJ00z8ySwEUsT7ctre/PpuTl28qX9kOmP5a8qdf54C9EnBk3
+CpIIKh4MVFCnGxEhp/KiVhHui2F6gqejwDHUh12cZwuLNyZBXUVaNI0q1eN2BXYH5RC+iIFPLyb
8vV+781MdJgKUKFoEP9NS8FDhdKjUdCWKvxOU2rjIHWP/7cQk7UUDcg9hRIh8vw35TxvVFLqFsCo
s0NC6kfVeIFqKG5dz3FL75sItUS2uEhPUGXrX3Wdpxd+s9EqBA11v0VzUw7wIiAFbbRTe3+sflhR
sou5cokKsi0gkLptvFRZYUsdopvgiXst9r19nXoLK2tuoAiIBxb1G1mapreCwtQlMIe6bYJqLV4C
+Rj5C0Cu2WZ9CDFZvLEAKgDQPgNlVa+V35mIqtcYvJDEVC0cxLRMXd3vyNlGsXJRXmQKQue9HrY2
6WKomJJuq8OldT8NgBtbc2GGzy0i6tb/iTGZfpZbFoJfqWxJQ/sLVYFfQlpu7zdjruPQHRofVYha
kAC+bgbCo33XpwZjo7nqTnYjfe/G6ddsVD2v5fiiA5Hb3A85N+FJh5hjnVRSblgHXJNChL0jw9aM
tz46ciNL8a2V03DhtJ1tGvgFzkE4DFy7rpsWJVqRa5rACJWIaKnNZ7WTvxi+hNOB22s4KHTN7n7L
5uYEL+H/RBzH88Piivu6bwvJN7hFgMxCbDLdRA01GKT8lvwJZ0MZpFaBTppA98bGfwiVIKDYRWph
2JZwEvRnUfyD3sDCQM124MgIAyTOOf+OZPwQQzBCrW/c1LBzDBLW5JOfSkS4kXMgE6Q8oU35P/Qe
0ngisEhUCYxJ71FmGWTfqQxbjdHd6vHlMX9Uw9v9IDOVNPB5ZD8VPNiBLUwN+YzeU3FCqfEGcdBJ
bs+jFDsnR/+3q3DJQrtvZ5kgUMWnHKOUSt1jExE5Z+QiV8nBF166JlzlmEF0COP2TvvoIumEVXBZ
P4lLIJxbDNtobM3UBeZBgZ106PUYtx1aswjfG7bjxSCqRvHZc8tF2z3K1QZ5Lb3swcvK1v8wDgaD
gLEnNXd2heuwRauY8IJwT5HaUVHMqJ4FIYn3DimChSrB3CSGZi6CTaBoeDPiqqIlWgT7x/YH/ZXD
51UvjBznG1lcmMnq3J5jcMni+AEHge7FdZukHGmVzLUMG6d6dHE21tc+/S20e61CzPisx3bgoVal
8wq1QAn+FCRAVSkibcc+3aqtvG6GbueXJhrCQHqEs6Ucwbwg3Hbuy4MSnE0k7k1sVrHEUaCveKe4
Q3w5vJT1rhTWKOEl+Ro3BdH2dXKocblpdWeluEct69fIyN6f4uM6mTzNOGv/29bJWSgEXdUNncEM
byTcYmCRLRWQ5nsT+h1oHO4s07OvxFiC+eqattE9VUi3Rf6rqSTrtF7YT2eu/zjHo1BBqo+SlTE5
Y5tcrgzFC0wbu0Wx/5F0CLi4P/Lkh6XlW9WMt/c77pagwoL7GG+y4IK8y5UqI55h/hTdR0fZIeOr
l61teKC0s3wl5usYd4NoY539oF1b3c5Jjh6yY3r/XGGuVxbdGh1KpVcY2jP3+7UD+SH+VOabSPrW
S+vBcdexgK7GS9R8NptPoYPCYHgIhSUk2ly6A7dVUNakxqjCWZMDwjNC3fLy2LQb5GmHNP6iWV9Q
p1zrF9jDrvWcmTk+E/hB+FinPKPQ7WhLZJnZDezjN0yutl3dpm6u8Q3R0ey+OW6Atc/WOqqHJjwP
qt0t5PLfEWDTmf8x3mTnkjw4AyNGzO6QqPLWTvLJkPuVj3cYytbWHkyerD4Dr1wrMMhjpKy7rSH+
EP3ipfAOmeespEXY9hjy5pNGlB5FFVD/xiSxUImeWPghU6pl/G0FIU8r/YVgnK6fIveQBwtr/5bb
xRTmJAaJjL0vGZNJvF5HSLZ0U9PWul1V6ucGdVw9xvao3ejIzvbluioRqgDafUY6oMRW5P4amrsz
fIw/WbJ1h5mC1hI/t7KTInw18XoTjyKKfZrnLVzB58pVV42drNe8zBIhdTPTRnVLKbfakzbYve3i
EbDGjGQ1QANKj/fbNzue3E8A4JN7pfRxfZAEqqf1plMwpXtpBYtwbZUbpPVXo8Ss/iQr+TpcypLO
L6P/xpxa0EdKphQKQBNbUbbqvsXfx2BASbJT40Gb50v2Jjl/7zdz7mSmrsHVGZbbKNF03UxTC3JF
MFv06zRxUyVfRYqQafh6P8jsXCHfInPD4dI8hZ3AiZfUtDANOwjitS8fnDbaIEVWYe8luAtwu9lx
4x7LU4dwpjhZF56gy2XSshVpXoIrHXOxD88hrmuGvgv77ntY5Gjhfr3fwLnzi6QzWgrASqghTW4d
6P3WZPAJapYI02OthE7Evrag0aYY30lv96PNjtmHaJNzP6+KMMg1pgneKKtM/qnKv3tuqveDzN6f
OSUBOQMeGNPL1zOjRwQ7kQWPDU34HGOSGuk/m/JYt6+u+zWqDhFWRwAERJ899jFI7Fg6YAwFtQf5
AeNnYD32I+UDC4JVn20LJftSudW+8PeZuc/aw/1vnev+sbAPTxO9aTJE158ae2g5l01n2n14ck5x
6T+Ezu/cfTF8fZP4zUK02WX6Idz73z88l1xpqPJMaExbcreetk3TffxS41TMa8YD2yS9lEu7/UID
3/fHDxFrJ62DqGeV9mG4RaxlTfKjiy4pUHo3ardo8C6soqWAk23BiDFNC+hW2/d5kbiD8M3F+SXF
38o3fhVh+7XlSL0/iHMLl7QsN03qJmgHTEJqtayUBQ85O8aSQSiwUjxgmKIDQUhXkvm1Fv79ADN5
HVqEAsoNGOx60kRCFkEbIiESOd/RL1yN1z7JrDcRDkCesDBnZi7SV8EmS1Zymx5EKcGYO1vD/Sln
5aEycAdsy4V1OxsJ4I8F2pgd/f3e8GGquI3n4j7rGdh0UhDygp2Kr0Cpp2tJXEpNzIH8zHFvgMk3
ygZMr54hapDo/JIGodrlB0fwbINx1NNfw6YRvoXdFju/TfiG8Vb1s5ce/LJfw8mRq1N9VLrXXt/j
ObDw/ps5afgiSsW8NXlPvxfhP7Q+JK2ld0ls2BifIur5h6L7pkr/4CCyIo280NVzG8FVtMkWmYdW
kQgx0WK8ZtXhrZBeVBON2++ZEB+N9Elx08+K8uX+OpkdYPZjMuEcOFR9r+dtPfj4tg4Zb2np1Mek
O2sft0vHwNzG75cKWeOPTW615lhb/P/BJosEOyc98WtaKPqxvI4i6vsYTS6x3GabRGNGpTtKWcrk
zMZAIcDZsSTHFXwzK/Yz9WdZfpGxYrvfdXOt0TmiqTEiSkDm47rr0PNHoDwmz9KZr/5gm9Xv+78/
N/tGkAhXHQuNtqngY2E0TgXszrBNqVlpuD6r0cpKPiPEumq1H/djzezQ4BFQA0EOZHz5TXaUXGmD
IBBlEh3qdpALzA8/RQMGU88luZxoYW9+L1BN58HHaGPLP6wrkoOoAUckcJLSPCrpo5hKazX4VghH
KfnhKbvQWRcae40XnYPI22SFtEXf99RFxRY9KLTEvnQldrHl0fQ+Gx3S5dbFaZ+xP2icNTpXOASu
Ov8c5idJPI6o+qE8QXo6Io1jNizgFxD3sNNWiQAkMXkYPVKxg4tfcABbyf3mfs/OHERXPTv2/Ie2
orTi+DCvDBuj6pe22pu6gH/vAET3DJa0PVbSUv51bl4iky2OxDUqXeLk6GutqMC9lLGM8WlF6vrR
FLLj/UbNLTGmJPR3cn1cjSdLzMJiqocYb9hhqqqrJpKttaHAQhFjHs6Z6xoLB94t+52UIhwUUq94
oWr6lFnojfZRreyQ5B3VbVcxhpb6OfQOen0Uh2PThevWrkrUbE4iFf8BPTDgEZQq+xXmHPfbPrcs
2Vg4qVjyQA4nbQ9VZfDantu5i08wdt+q8wKJDS/EpwLPl/ux5t7l5GBgbowoR8hhk9mTS5icKT3v
Ri/6nhq7sqyPjY+UjrYztFXTPo9YveFPFoWrOD12S+WxOQT0VfjJVTi0MJhiOvFsJW1JHiY/eN5+
MA49fYsDOEh8DsJwE9YrDsgOVyJwyW7wqrWv9/thOt9Ig3D/GDlIIx0f2cTJIhpcfBIRkj3L8nMM
AKLADvYoagtl25koYwByeSBTqI1MWqtmyPaJnuY9SF/17gfAOTV/FcWXf27KSEMca1ijis40s4Oa
tx6onYk4mHFQw72/lowzdlj3g0znKP1lvlOkLJF0PGqW1/1lCp6X503tP2BCJSNMvM2Fg9n/KZcy
utOthoLweNfVQafwsBOngmet18dR5iIzZvUPuLlJycKterwQfDwo+H2ZJz47GR0FBGqC41GiPJQU
w/MfgmrbQ5UZDqTK73fVXIgRqQiHwmCLmVarJLColuXzyCu3OudDv0ve7geY6SPqMCMqnSv5qPF7
PRYWZgJeoib+Q4KI3ijKsdCA27EG/WkhsA5JT5G5MFz/PreosC76yn8YvE0X/nhNzE1evnb/Wrhm
KEbxIlGSQAeNN8XrMJVqRgMHSfAgVGvVfRTNHwgs3e+pmaEYN1RGYqwisctfh7C6wFIivA4eyshf
C5/z7k9iLqAmZjqLEGPlE61BALrj3z+cxmmAtU0Z5MFDh35cc2q7E3eqyA6q3f/QFIvRoADBnjKF
HOtyU0dgi4MHYxVa9daq63U8LKBsZ7vrQ4zJxKpENdB1TIofFOdktj+kDfWVhRGZmbtQcRXQTYYk
oSI6CZHiUNQZuJA96NrON1amuIC/mGvCh9+fwuiVbChYHPx+XYDV2lr6pl0saczFUCVu0aN8ORWN
8e8fhjx2wkDETj148ES7e5FijH8WVuBcBDCaSBDp8EVRKbyOUFqDA/ukCB/Uk+Ssk+9Leotzo/BO
vYGU/X5wXP9+gdtPpblW8JDEl8K/lN72nyfryDtn84MtiEvLpIewx8X7LHD4/v6NVJz2GrzdD3BT
VWLz4PhGdVMed3QkXK5bkHYk1Vwtjx64auNiVOz/4PKDOzw89/6Tka1qZ/PX+bEQ9OY45z0DZlIh
44hoEvIq10GjxPXC3jC6c/VVPbWPwtpY+2/uW/ioPgW2cCre0p/lz/7lftSZoCMhj31y5EkxIa6D
ZnHJakqU4QwQP94OpKX3wRKK8ma+gcDChWFUpGDYbk6UOIDV6eb1cG5P4nP/e8nQ4KY+wkBZICkA
nHL6jsL0121ArkVW46QZzurJ+Jp/piad7ADCfzXx9z3KP+932G1jJHJ0kHeYGJLE0/M6GCkfUw90
3FuclNzwXys61ebz/RDjLnV1izBgjPPbKJZyPHIjug6Bmpsv9Q2WUoFw+oPALS5yWr/NhP3/Lcxk
6KsaecTQJYwnrD19X8s79ZgVNnxMfaFBNxvC2CBIgWw1KifMVMu/FRNs/lRrOCub5lAsLNbbGXz9
45PewliqdAeTH6+EU5i+ZN7joK+TJRePsTNuxoSrqaQjUE3SbzLHZFfwuszHQTMpDnBANOHc4qXH
vb7d3R+VueZwXyGLR0KU3X/syw/bf2J5uOIBIzzz+keqLA7OQbJNws/3o4yXrGlzOOx5OZApREZp
cglzrRC5AqUQz+4hkmyUvvV+h9qnsEn27lL9cq5FEHtZnyOjnw37ukWIX0bYu4g4pMmnvt9X4tqp
90gi3G/RTToSJwdqa0BfSG+Bb56WQcS+LK1Od5pz+qM5RpuXYd/vvokP2rf7cW5bA7QTMjG3C5hM
EKOuW+NladMqetyev6vHJ2WhtH87y+CKc++2dBBvLJrJjTLJgkRL0w64FmkDH/GuVafte23bLF3C
b7eYMRAaLoCEQJxMectOhAj64Iot+I4DrnO/OGiOEA7ud9XtJCMI0n/wM8YdeprYSdR4yFKPINGx
fRT1tXkpj0KwSk7lws1y5gS4jjQZlNDTijJNBlz0doW/y9/ivbIXHzBePGoBdo4L7brJcpB6vmrY
OEc+rNFA6XrHwCfsrFy8p6Yiwd98qTfeSdzVRwkC55f7/Tgz5a7CTTbqgd0tMzrC9ev4BRpUe2kX
k/njzLreEK6bNLk5R/IABkklRvBUPCniStjWO/zYd8UJ760lNuDMWr2ONtl+6jLSY8McO/ArleI/
zrd4rfxVD765KhdKeTeZuMlYTYuHflNXli9K7bmOVrm/jg8JPrDDZjjLyZrGeSvvLOzNnbjaoD3p
fV+amePmdtOv4wsR3gPg96mSrhXEsS8IrAH3PCib9E+VIv9PqF3T7kbD9z5nlXvbHgPKw/1ZM875
e5Ena8LAjQsfSSKr4dYM9p62N4d+aSXMTk3OKRQWMFUw3wf6w0rIcHwPcM1jN0yO6p6n3Rl1aczj
LwXwY1SojtFWpBT1vKikfUOJHMdVFUe4LjwPkq2TCRvIvlcVStCdgwcI46a33kVnzwaxehAelWf9
E6lqZX+/R+c2TbJUXM6BWRtQga+XvaE0cl5bUXd23tQ1qZ3/R9p17UhuLNkfWgL05jXpyrC9me55
IbqnZ+i959fvyb7YO1VZRCWkhUaCBAEVTBcZGRHnHGLdzgeI9F23sjWlaGsCTAKXP7qE2XUrSlNb
13I+6j6VWhmJddBfrpu46CD7nrwTG4wDk+upKFcZI8kD3a12kduBiPa2udEOAOfvxsN8MO6Tz9VD
l/ydsr9u/DIYxMKBlgGBFJVkY2HihQht+x7y5UfoFBOuiAzv1xlfWeRQpFI7/HrrSASizPvE73eZ
b9i1rz4KXgGap+vDuegU+Z7Lk/EwvmxGg3U4j7AoPHnNY/3cudEHBBv2UKXYr7vkAHGzg75v9rOf
7+S39NZ4D2+XY3fPc3RbngYpL9pKjZ4tBFvnu9PU165W6LxaXvLSP6kH0wUgfpcEoAPcDzwMwAXX
x/ewT8wxcaqS6llVlfV87P50O+sJQjau4iWudKx30/30Ft/mH08QA+Y4tQukNmuWOfYLpM7xxKjm
49jsgNFGO80e8GNSOqajO9Khe1LJ2pLsXnMbW3kYD9LB5H0CTeKyjhWIZ6QGDIhKIIt5PtG6EelS
3nfzsdBJRJTPNVg+TL/dCST2jBvxF7ys/ivdHZR33C4CxP14dwr1M9c+gIkSq6SGwq/Z4wMepoaU
7wBA5uVNOT5mnvZbF4k10WbQ69t86zY5HTTj+xbIBotJDZuQyzFBypG4IJD7/5lgNnC8IoisOpho
Vp/W9KGJIbrXTVzwb/xn+/xdO8a5qv0wZxbal4/FcgeJmkNn61/ABnZQV0WrWkI+hpp3LrciK2xJ
SkdjYG+ybSJi2Exd2DXzMXudDmij9uR9vQt3td36mXd9eJsXFG4oYIuQAkWV43xn4lio4pJP83EF
05Bt3YaeuYO4QMOJR7fP/okdxuWF3RqLYILFIZSdOwXqxuAefptu1x/gptUD4zB96YMd/qoclKrL
yL4+yMvkHL35/2sdmfHzUUI+OIlBRTcfxYfwRn/obMO1bDC/OSYBjPXQEpmzMS/Kit+75sQi4+uq
BEnZVRqxhKGrNI4Eb9fY+/HYHqeUoDm13AV14STPFueq3HxonA6V2a5RiEqMYMDVoHMUzd3VH9CN
mvvodyYTObfNJ8A1S6JxrNLVY90LuprAWYjaCd6IjIud2gnpLUmeEThCS9seSleoXb2BOg9CV5Cu
ctZz68YGqzBCY6QI8VRkjn1adxLI6WGu3gs2T1Rsy22d/jizcnOspVk14MezXbHT3wTOe30zCj39
fWaBaFw8Q1NrPso3BXmY72Ynr0nzkH5ID9Fzb//Bf3DO+NZbF0zfFPEO0AMg1cyQGk2tgb1X5ONQ
+kvnNX782r1DwSUBXcmX/sldn61NeGaQGWPfi1ByDWEQ714SFS6IJDKSf+hPWUKUj+g+UpwhJBVv
nHTdmW0IdjrQQEOxDMNliSzUOjPA9mvIR6hajrEDWcAbPRhVTxyIdKv51utw3/IYAje2PnIhYKZD
nxTIbdnYVGmr2OxbQTpK3WF57dHvohLo0Ad6f0g6zmti4xFMi/dAMIEWFTwjLNHv2oJ0aMX/Pw6G
bTyNiyeJ9qjsp3GXA3+D9uH0nwcOtCEFlQ0RA0SOkVnJUZD0oa9N7QhS8+jRbEkN/mSIIIOjYyFN
Ybc//xT//HijpxXgKWR9gYED/v/cW2sJUIhTsZhHUT3K1usSc6bx8s6DAibgtagHIS2H/PL57wN8
06pCL5rHGULm4df4MNwpq9/XnqY61y+ey80BS98pebzn0efG3Dvg1tOKeRDMo1W9hyWB5soQOfni
2lBun3gtyJeOC/UY5BfhGEFggGzJ+bBQY1jbXu4QTiePtX6QISWW8q61y0AWKQkcLux44PEv6iby
JOpLicwDwoU2QM9Zr+zinPjZMzjue06vysbkATyOauN3YRBCFefjieZpyroRtjSQI1a1Pxgu6HDs
4WvKOZY2NsSZJeYFKIF4pIlbWGolZync2UPpTv1q8B7kgQQu1ojKH9OCBtwt9jjriZehlMYmk+Mg
Efdx4kaZAwHh63vu4nJkTDDTJjSWWGbTEgf6ofTax+s/fvn9qDPTkBTPRpFeVedrEsd9hYdrkgRW
HNRALwA51fBQPfQDz7w4OEbA5KsAmoC8iciqRUhdEk7CkFdB8aiEkLt6mzowWE2cIHvLii4raHlG
1IJAm3EyUhZ2UtZWVdCR2XyAtk0c74xxf3266MY5HwqYA9DShX5v+Bqo7p5Plx6GFP2SFgHwkJF4
A+rA8mUy96LF8TOsHZSzZNwHeFzSR8MFnfmkaMO0iHoBIjFi7BBSz5JtQNKJ95b+LvKcDggNaoC1
4pbD8gCEzMqFJ20vQJTUKoLGHVzJG4N+r7rSs+VVhwJ/ZQ/JYT2Ox35nuPcofIOLUd+1fnyokRX6
syueWpISczf6lVO6hZd4vDTxt5O78oEsImzVATSRhbAIdAPcX65oC3eDi9Spl+/je/Mw7pXHaqSt
fF0OyfbbFZh1XkfJxS3NTBLbylcDlpG0kVAEvfM2ubGduWR4A3f67vrm+q64sGO1VNTjsPS0Y5S5
XSa9b6ymNEscFDCC7u+iloSvAC78Bl+6Ddg1gUS5KyNh9uM9sls7c8ChDm7SxIs8+u+ZYzmhG7rX
v+pyK6LJAhcQ0qtIKQFUcb7lTbkpU2OZqqC3KJxcqP1R97RnkaeLyPpsUB+d2WEGnzRmV4Yi7EwP
Rn9o7FpDT6wdvmW8WiR7DX0b+p5fYP6QrmYMpUMrqKE5V8Fi2KDwBzVGbJIIb8eod2fZuz57G3sH
w9JR+UIIi8cU62CLyBqFcLLg/G6TY2MLBhFesvvhSS7IynuJbC2VimgBrb4i4le2+x7IxTpUBANT
eLgD7zihfyueRd4q4skp6Q/1R/LGywRcJD/pfGJv6AjAwLqPqPl8g0gZWkpaI2kCaiza9ftoF+3a
/QR3EnUk9Mt9vTcP0bHfZzvVDndtfBPlgeiA5zGIeS1/3w7r/Ax9k0ggokZxFn1adI5OqhFWZPSq
oNdNcDToDLz2wehopPWqnYb//vmJjDCJHcDWvP/8ldm/R3u1F0dyQxLZmo2WUHt2F5wnkfBqu+wd
hamCgDqVTFJp/wDbQZAak1yP49qhW5DIPipQBSl46e+Lc4QmdnS3g20LrRa0Be58AkK1G2bANOMg
jt1Sc8WMGJYXemr+M6o5DutivzGmmOChkodiQA4hRpsoieon+S36CseD2ZPrZ2jTDO1IRBs1Emgs
Ye7Y9a2hCVIcVIZTdR6e8TeGcC9w4gc2zMLhxJ1LOznxzqSE/ufzZmJt5LxbkwBE7Y7AiRsu3QDz
68y2RJQfl/pIf70l6w8Q9O9+mV7u6oSzJBfZze9hUBZycA4h4mL9zSqrAMZGaN2N7wUcOeBv6qf8
uDiI7UCjAtYtnuDQBQaOWqQHTae0v5TQ+nzisrbs2qYTk0B+0HUiHQERV18iF91EbnYsfmoQVM/J
9Jx+GIc0Ivsm9XTOK+bCo+MLoA0MolD05sABMldUH2aSHqZWEgD4I8AFRe4amPdN4fEk3C+jEWoJ
GBWkV8Fwjhzy+VgF08q7GcnHYHHnJ/W1fDBRIRseo4fpUd+rnrFb/dzJgvGhTezoE1KD10/CRemD
zvWpfWakiWmslqDAfl4RPAcd7dd8Pztg0n9AoiL5CUK9o+UKLpg7xvAWleVjuQetx8v1r9g6j9hb
oDgDVyUK2sxetpIJVessTYPlkOzSp0HGpHOryltuDAAS4Mjoix4Vu/OZruqoDTvAvIPFXvHQfoDy
efmUvgFNPfmArURecifa1nv1JLwL7xMv/r7IsH1PNCjsERwboEBgUwqGPEhrBDxzoD/M+yRzwlfQ
9jdv4X1ImvLt6/qEbu5fmq7HbFI5BmZCjU5G0c4a0VL8YeyGl8yuoEtuA2zlXLez6YWwbv81RCf9
5HLU5UGokhJ9xb3zZ1btZ5AHB+vteAtmqOuWqOc/u4XpPkVrGQQmkPjBlj03NEozOo8LjAjAuODA
o1C/uEaZX2dcdSmsU1jT9mhv/lR8NEd+Xv/67WN28vnMglRlkqJcAwOjt7jhR++Bf17ad6/Cm4Vy
Y3RAigQPzOVX+G78VCWCh6CXa0Ru/OvfcZF2/d6FqGbSRnZEDmy3QT1YqahG+I7JLtzlwfKiQxd8
rTbeg263DzneZXMbnlhjFq0CWzDYxL6t1YFsq6jNj380+8/1QW0u3okVZvGUwYgWs53ToNiZ94uj
HnnPqItSDTtrTFgCpueyjBVYGD6Q9CfDDUp9LrTMHQXVtt4fnNlfHjMuDRH1SBd7/mRgzKbRhHYE
BcaSBtBSIelIigcV/KZOExiZrdX37cRJcl0UwdhxMqdZSGP4KHqaVyc6vAPhZmvH/kdih8f2IXlq
XB5r3TcK+doI6QY6cR9rUQJOFWOEqi9BQfenipp753QkQ+icHSy3Q6njeXFi54fgizvlPbYbv9qJ
RwQCO82B7rq9eLykokL3C/tRUDUAUAKALnhq5qJI8mRQQhFIA0e8Ee6EvWorewXQlRzixmR9TnYZ
0vjKrvwQXOmgH42IGA+xi2aQ3zqKvrg6n6Nfii3eiwHaBG95qelvYYBrn8e8Nld5wYcX+LzBLZ1p
N799SV6MWYvvpg/lTnT7z/UH5GcPmi/twrsaniS9ATQSejE7qPq9mLSZyS/wfLl+CjcPyem0MYd9
XobU6pYwDaynDA+kxVV2g1v4OalswR5dFN7fygNPFGlzy55aZY5mtxaaUGWwquAx9trQP4b9viI0
PfzOeLcdHcK1qWcC00VOajQZwtjoqTYEcPAe/lWSApmU3Ad4mmduy7Gdjo05/4MgpmpmUnM4EvEd
kOjIjcXe4kXOjFyNQlL/leNLNy/0U5uMCximqYmnFbtL9JPHdTfYyYPqFF7j9D85+4Xu02uTyZx9
JZSTKJ9hSbhrPdmtHdBrkcSNP2gGSvWuW9u6iU6GdYGx0qQQ+lOYysnVAmA6iOWn7kTih+tmNh3a
qR3Gd+BRU6tZgkEZHqSYJh+Ym0Pjj1+5nwfzU3QsAwtvlw79cF1Q+/2f6g2KD8+K27vDfnDq2+hX
7fMeM5svuNOPYk6mCZ7sRk0xePEADXqi+N6bRABTdj94QfZGlGaC3IKWAdFBeVGQkdBVAP3mKQnU
yen1jyz8DHl+hm56ZtsgXY5aNeYS2WWNneG47QSqfhhIPWSTb7zBQH3Bgyre9ZXcNIOnAmqpkFi8
eJdBAqCvBslMAg3SzKXbJQeTEhK+TCHnlNMDdTGeE0OMOxdUfVG6Eg8wGJKiF6huyEqQukt/LP3r
Q+JZYraBXnXy1PQ6MgbSHn1sot0odr2ilyCsOZa2tgHAU5DZwIsWKTzGiahLPyW6lKFL0LrJst8t
9MquD2XTAJrkZKoJgQQBM2lt1yz9qDcgpVJmG1PGt7ARBKDwA0AWUGzfZHVYtr+RyfWv3fDjEOxD
VwXSqJSslfnazjDqYomxlyBMF96/ZcZrqOyum9jYrmcmmLVVIqsvQIafBILgJKurHZvxuVCcmHcF
8oZCp+3vtPyPiBZ7bRqMJDBRni6cMXTC8NDwyvvbVr5hnljgC9RNExtxNoJKKgDcdu5s1BIzt+Gh
Ezb2EF0PA9ltIHuQ3zwfCsoTxpJD5yOYarur77v3iYf43LaAHnYRfgTpDWZRYrPJ1jqN0qCOJ6eO
R4fLzLc5UdBmwRsfcHHoCJ+PYagGUSoUJE7CF0io3yfPPBL/rXgAs/TXAv2CkwXXh9xIKxFZE/1Q
WG4egnXDhmbPMBySXwJoa7zr+3jDR52ZYxbFEMYqb5AKQnArJQQqEma0iz+n3rXS1+uWNg/4ycAY
H1WtqWnFBqYuvicDB2DPWxYmtClzRan7BqMIIfzU+ubsJ92NKL9cH8Hmmf87AoNJHeLhpMhrAStS
7qFZcjBdeEIV/IG8rDxnOCxbB9DMvRwC9xFUyEuq0DRc36+PZPOgANeNfh4UBVFoON9knRCVVTmX
eAaKfm4iQgGdUcPL8WwuOF51CE7AzHnhhZNpnFJhQAIOLUpoMos52f7NnXvy88xht5owLKoKP98V
LoijUQSsdLsqIIPi1ryH+tZ8gXMIVLUo5EN3gImBUg2aO4ZRAQu/fqXR88wrLmxEy5BU0aFOhBoc
XuB0Q5wc+nlUNBCnLLhe/7TvQ0agHfu4Cq4eOrz899asnVpiznssmUVtiDRgfIEdfSLml/gepnfZ
v8gfYkhIvlLEMG3pOB+SmXR0KqUkuGufhv3EaYK7XBDoqFD9c5CUybRR+vzXV3SbdnWK7GTxqueo
MhNF9q8fkcszSNH0aAkCiQAgPBd1gkKe9HXt0iC1XiTtJgMeyeU2b2wNg5JEIOhBjhoFz/NhVJFi
hh3NDpbI9+R+Ob2Ajv36ODby4BSMCo1MWtpFcM3sraZZpEUD/UgQvUbAIKs2uLPqmoj7Wj6IvYss
Wsljt7mA6yH0OrPJ7DI9r6em7fo0yF5/ozn/0Dpa8Bm+x179ah0gB3rQ74sn45knwLWREoFdCtBD
1x0Im1jkrQ6J1LWQYBda4RW5G3U/dtT75mUWyaiT/rExIadB4oxMP5bP6/O8tV9gFTJFUDBD0YFZ
SmgBrHE6yMjG3GF2yzuldHk9cZcOFQAl8HFBYQEkaDrLZN8Ah5sJfZIFxg8J2ex/XnZG1RQETiaE
dlC2YYu0ml6BtiLBzw9/FNRrZrJM5BYCiTyyiq1Nf2KHTQ2InZElixlngey+i8S+vgwb+Slw7Ei0
Bx1HFwROTOzfRnqtJ8pMaUUIugXx7ratH9Kz8SP7Lf4qviTDAd6/41Km0bv//FUJs1h/2MYSieza
mGOqNoKqZMGCcm1gfEZQxf01fohkqByo6P6bQepAo6JbFq8+NmO6DO0ArNqQwf0BYF489LvVrneK
+wWmaEdwTCSsrlu8DH0wvBODzKx2S6eVdQuDBvlETcE+5Bx3K19egecWGI++CE0Rph0szBTzp6Hr
BHQGfkKinzi4xOuCw+Qkzo/IHV0cbqfZR3ej+/J75XZLXd6Q5x/CXFx5NGjLTIc6od5gOuUedGnP
MS/dsXUILA3QfQPxEepsTPSytEVp4crPA6l7mOuDau6tjpPw2zABGRpQWlHBWwQVzIwa3ZrnTTWh
UcfVfgBWO3OO2saeAIkK7QfFDQ9UFOPkcasMdVLNORpnfbWxx10z3uBsyTxmmM1xALuAeIFiadnk
RmTm5tymOvJ5rduVhyl1BV4akWeCeT/EkSWI+QATk+Rr3Q1MGDzGiY3GA7Bi4l2HgAVa9nAT53d9
qbe1UnQIiF4lR3RnYEtlJLQNWyetHTo/qnsRCahXi/B4lr79NuOazgwzAcCcmJWqrTAsOQNpboeD
5EE0yFbgGSsbnKR7aZfd1t7qGEfdaWzp9md3aPcxigi+4qCI7YiO6lUe2ryfxIrIXv4AaRA73gEg
iY9V0LSYAJHLSzte6Jsghjj7bGZ7JdFQCs2AzxZiYkH/nSzH6HYMxJfV01DiyI+f0q53wLPkJt7g
DE+pne8ap3oZ/NJRjoun7lp3pDUDFFqfFq/mneCNLO/5BzIP2jXTeyGnHxj62jH0Ug9SjOjvXHZf
L7yAiu4NdgmRyEJfAXw9GByZuaitcGlkNUZcg67R3cJr7946yQgMwVQE5iUgFpitCVhoKsgKnlL1
/YxNGdnZtMsU0tcf12+RjRgJHT5IASF20Whz0/kRUIS5WbJJg50siLU9WsDQ7GvyOj+2JosSNaBn
Hc0YFyTs2VJkYdQYqOIE1qfyb5ZCgc9GNI3WGVBinY9ByzNJrhoRWSwESE88FYCtlQCIDl0XlEQM
9ATnvz4WxbjIWYN7dvGy9sNQA6jUImXncAFhWy7v1BKzFtOIRmFBxkLIHdlDYQJNXf98sVU8bPDK
Q/VAZts49VwQB3GosqDu3BC8+9HBKP115JTQt4ahoZUfcChwkoGf6nzCWqmuaQsdbusxkBpfWV1J
v//nAzk1wcxUtlYhStcw0cauOt9YoW2pD5nsXreytWuRrEZeEdlRGf0izEBaNZ3TdEA6wzVcXplo
I6YBLzKCDeDh0MrDwrfiRNcnPcWRgCox1C5CgSiSa3VeukDJ2r8+EDodrK9CIR/oNOASqDTB+UBS
cx1aU8K6Ny0ZJicEH5126HnSoFvTBYZ80ObiLQQydOYYxnNXIs2Pg7KCTdsenq+PYesVAX8I74He
MYp7Y9Z87YVw1Va6eVcPEf2beQNdzsiW110LZvLsUduJkNMRB1974Vim68xOnwGxSXq34JXH0gGX
4jSqdTRiYBaRxttYcZpDW7q6cBh0v3/bWZyhbh0g5AagIIH0P/4wEwnu06rHyyUL+oHMsY88B49O
d2tD4F2MLUFBkhe9nVmd0BK3kQWmdGg+oE8o5S7vfbJpg5JJgpkMyX82RqwGXVf7rECs+xP5muEW
PSIZGOuvr83WVFmgOqGve3TgfT9hTrJ06lpC+8fC0xLIN6SYm/bGSF6vm9g4qGD0BCchMmZ4hrCM
+FMlKvkQCVj96h0ZDBBDaMhoi1AtcP5ct7QxGHBfYH9TEUsACJmQNxKrBuI4fR4AqgE2CHDSxiPn
AbKxKDSjAAMQdwPWijExAxcrzAvexP1gl191f4ysXcRrSNlwBDgq8ARoMUXugo0p9Kle1Kys8kBB
P61CJp4w69Y8nf4+E3ppKerrUY7fL4xj/QkCcB46Z2uWIPKB1zUVQUAD+7m/1PVQilWr/H7erMNB
qw5lfkD97Z8vN2IvIHe/6flZKWXBUNM2WsGFChNQLRBgYnq4bmJ7IH9NMAPJDEuIRLMF3WpJL/xi
sqFpZimcQ7hlBbEqpgpczei2ZfxVPfZmpeVKHqguKj0ZEtiKnRicoWwtOqXPpl3xEOFin865VLV9
BDBBsGLzjq+diBwOJ4O9UegDiSIkmFCphOQeMOTn6x5HRiKr0IGmEV4YHRY0Nz5oL7pMFjQ7LU7L
U7rZSLAAV/0fXQ8o3bD7rFnUMh5MjGl80//kTyVC7x14/Lr2x7+4UihXILJvVMIUUez5yOaprUcL
2t2oKYaN/dmazvWNtrU6p7/P+JW6HAWzLfIiEI3jUAUIK6ORE/NtmYCiLPXzwFQiCDgfgt4oaTSL
RUHTM8gG5MmNMXPiJJ4JZpb0PA6t1oQJYfARHINNU604uX+eCSYU6xNNKxcLCwETRkVNjPO/MYH3
EBpPcGXhIjmfqDpP9FQzGoA7xZ+YKDTs/LuJMgFup2JBQCDTUZ5cu3mILNpSaAX1K1S3FL7L4OXK
tu5dwJJo7ACsH3btuY2kXC2jE5RvG4JM1IbET+bzGN9M/5hJCHkNvIGRA6KFAvAdM1trkrVchVA2
TP0By94adDIIde/BcryEJP+p82jC6QIw8SQeYFBjoNkzCXqb5yMDq19TxZLyjTdphWOzz97H33XK
8cpblRdgleiLFSB0RJHMBIZTFpXqgAyF/GC8GdATXkn3E7SI2Yt5N36Eb/3HDGVu9P/B5Vz3BupG
BHBmmrl3pDSv5ahAXwlkdv0xEHaA5pVOuK/vK3vyyxT0XkBO0ZQRKQAZzNz3lx+trRxeRlfbRfeo
BqBVd2/4pZ0hFZftM+cVNTE79fP9+Pv6t37nRNnVwMrjVYSUL1hV6VhO9rJeJ5EkSKhbVqs9gXiJ
4JLsbiKSVARMM3+s2ZF+pgRy4stz92xyErYbNwC9zCDCDoQ7WIEYv4kiv2YOcpQFluyYvbd+9DmJ
Rjv5ZcIe53rb2nbAk5kUUAZWFFbgItXlrE7BTw/cQ/UqBflTjeiPs/Ibh5Zi1v5rgxlPl01rEfWw
MWuuPD/Ejat8VHEwmGTg1nfo/mUX7sQWWw5Wq3jNgFdBn6ns/BwmUkMf005XIqdoUuS2tW7MHjIA
VB4T00epAM+3yTrPqVCICD4WJGgN8tvweX1lWwf2zARzaqYoqRcNcs5BrT8mJLErJ3vO9iIJ76qg
tkdPOwjgXec1OmzcSOCfg9OjvSdgsGGsKoKeTVGKJ0GtkO59hPRt6l4/YpsWdHhW2nYCTg/mhI3r
UsZFi9fmWgPOp1mutfv/GaAfcHKEh6bOoR8BA2B3HivK8lP/83cTArW/Q2BuCFOpow4IaDyYF/vT
6r3wWPD2M2+WmGs7XIdmiCC7HYTye1yTdvxYeTtsaw+jV1SmiF/KhMrMk14vsbUkeC1H6BgdahI2
N1m4n8yHr+vrseH+IbiJiw0QQ1p6ZW4eM9SsyphlpOckxwBTnvJ6/fc3WszBD0N7U/F0AomPyezZ
OlyrqpZNLMcN+FsCcWfeKE7vacdxJzvaQwZgl/6U3PR36yfS2g66K4BFF/zIg2QNOvkNXyQ6r+F3
K0F19lHMNkexoA87FXtEuCt2Ago4xSH0pB/hTgzkIPWHffJ0fRo2nC3o2JFNp9hqqtRwvu0L2n4M
JV3UZ8cnubGTysX2z3bRvu4fr1va2jgIIACopoTLGOW5JQN4m2TV0VpbwAXlr4mT7mNO1phjgm3W
ACVx38/URLw39xrKV3b7AG3Y6+PYOmMn42Ap8SYT6kxtjtbdEijHH8Pd9V/f6uuBytZ/p4mVGFgl
MWqbAX35KoIdWoWTXns/uxnuhIkYd7xe9q1TdmqNWf41HhHL6loSeFy8O3VnzNV6NhDG3clxWy1S
g3mqSO1Y+EcA6F20k9878O1OvnVb6mQKuNJSG9HQmVnGBTbGDEbvEmZbB2+Kt3GX7SNbsnnlV97o
mN0siHUfgyIoCcCvdwMm9hvn+j7YgKfJp+PQma5US2xxn1pYGQukGMf4K7a1Nw3VyBmhV+6GByWQ
vKKAmAq4Ovrj7KvAV9yrx+J9dqu78Fdx199mXkbmFwvRIOfjvpMKV9aWxYCP8SqGcYTRw0G5SGXD
cbgRcrPuAhL3iJiH+t3qCTpQLXvZJ/tZuJ2+UNAF0mRn7K9P1Lfcz7VvYfy4BF7XaDTxLQ5EX2T7
Dxg/31Mnu5Xd5+g4vSQN+Q3SYdnL7uXjAqZOP3sbX/IdT73ugm0SD8CzBWNct6LHXRvRg9t/LbeC
PT9lfo5oaCGyXT9NOUl2bX07VTcL7ynIOcMszUOiQb9DE7BTRNfl8blyPCpboS7VcKo0utD6aoMy
dgUJC+/l/N0yemUB2f7roUbnWE190OLmTkGyo+KnAID+VJ0+EH93D+X9epTeFC8FgrSwUcsG8kqa
X3pAiSSOb98q/uMZBSVSdO+gXGcyUYehLlMohhhveJM7K2gjRE8JzAA7OQGzFS9XtOmrTqwx74Eq
11Oxo9aKP8mh8GsQdAsvqghE+/UzwrPDbM3cGKxaWQGcaeFLQBFWEMVF31DxYzmG//yBeDaBjPs1
F2XWgTiDX0QDG17aewOQDcO7Pp6toAW9oKg94L0LLW1mPPGI5xUCDIwH9Dkz3E1bEzeS7+eJM3Gb
2x/lZ1DPQJZZ+3bSJ4+CKkGF1ZzRZOsZKK7Oviy7qUoiXl56azxo4UV+CBkiCJYzvn6U+qVJYjRq
9I7uWmh7gftweTgdnhFma6/l2BRFDSODq+3be2qCeufrK/Nd/mcP8+lQmC09Rmtr6iWsKHcNcMsz
IurQrt/VAyQMqlt1DwaYw+wrT5o9eYuT+HlJVLf8TL31dnHm2zhACy94osGZ9hnvSptHn7xBIEEF
1f5ONXNbrJ0K0tOJ9sQ41a2F/ohbq7MD1cmO8n372ID5ewBcP/OkQ/ge7VvowYs/rk/RZoR3+gnM
7p27SP8PwkG2oTtNUtsAjtZ0ir1MTJ4/2wpWT20xQVg/pWYWUVnHxTY8y80Ar6/89ph62YvqZXfK
e/qw8jJ3mzfhqVHGB0Rqr4wi1au8mb/us/1MIKXsjkQBXd6NsbfuCk7MvBWLndqjO//klKpibSbW
CHsrxIxv10OGrX19zWTe4aEe9sREMsTVuNB5lB/mYNnph9ifbqKf06MxkeGheND3uCE+gc9cIbFQ
Pixehcfi8NQMBMqADmSiyPUP4qwrS+3WFckqT2GOhKOLJnjF5unMbpWxTs/J9+v5ZMB5gZ4VnaJ8
8r3mqH526Ak4DxE18QLpDSqVsxPJ+tg4X5QJmB+Kqo799P4zdFpX8FdbCn4V97z3zpZDP9kq35wV
J8My2r4wWuF7HUvvN3gbCY/UfKsh9Gzm6NKdmNAgqQ1fDhAWKvCIhes7xMTVQXZ1R3ut70Sofdjj
TXk7v1YY6PD1YfDO31Y8aIHLF7UBNGnh8jr/ANCGNnM3l2iVl1HghJRy5VzffN/cuYyT176lmqF9
i6Y2lXHyMioSfaahqYmCdCC8+R76IWQtdpBufqqfIXw/+OaDFLuCRcTGBum6FruieF+Ghb0rSfTO
peKnBtkPgiajRDmpgO5hWfHndRRK1Nuz4Ib26b/drK2zrG6ZONN932Wki+kfziRseB2qA/l/Nr9P
0Mk6R4owSXMFXIWOftriAzyVvvRW7Awv/tWLxH+ukEd2l0Dz40fNVhTSuNltus8Q2d7l/7xad/Yp
zNWulBbgIwOGXxDQk6KfiXdlbWwpGADlOS1uAYHBGKhaQdGzmGJI7NibwbAABQsJIZ6XgGjMAkNJ
F5JkSThTvOHkUHKCYQssxeDdZawKaBsfk4w2NyRIzHvl/FPtOQXhjcgYJWfQEhugQJYvmuk1c1Ib
o0K7TF89NGQOHSkFkX0VUHQuhwtvw/UAuoxa2jdwEs/S82M5VV3ZxFJdBG3jIM2WgUX1h9gf0DV1
fWNuobQolRi8KhQiaGf6uaEkV8OxDVGB7tJdmRD5T30f4i0V2yakaB4jLN6P1Z//6Ak4and56syc
Od0YKGBGKAVA8BEhs844wFDWG2FSlyKYFn8VoR1X/5wWR185u4Nnhglt9BJFt2aGGQBFUQ0s0JpS
2pAzFnn4LJ4h+v9PDrrYjUsRVjCEcjswHRQcDPGoCrlSzjHe8ChnE8csXKZDYHIMYehnVdlWQaKU
5Dye/A0bVMAUPRBogoFUC2OjFlp9biSrCKImJeh1rrrD0N5wk6RbZtAfLKFvD+wioKE9n7M6kuoy
BXde0Eg31fSgGA72OZcfY+u5juZAmbKYUF5ZllfX6GMtNk1Uu+Ah5NTRPwSwcUP2SSQm0AUgghNI
mfsNKDavn7GNcPDMLnOWl34NIzEUs6CLUYtGekkHnqLb83p7NtzumRn5fBZBSZincSShJnXweB0e
278NBkUgkyE8wcr+VtbcoQF6yQIgAuWA1yu0FT/i0//+PHNoCqvL27xA+aYjQBw4M6H8VSrJXR7y
eav2fmaJif6rTh+lMIelfL+8qH7xuzhYdv4EXue71j1Ugr241r63ee2vdAczIQd2HDp6wVONq4mt
NQil2EtRhvbx8KYrHYHqNGedAziqecsb4uZSnZhitkEkxwLOAHp5AWPKel+Y7Ou7eatojNYFEBni
1gAXNgvdhGxuF5YhyreGYlvBY33MDoJrfFZ+R34pDQC24k71Eue61Y3b/cwoc4bMEtIDowGjLUif
H3vOmDYcENW2Rc8tEkFg6mfmLDRiSYpTdNwaAA8lM/lscErVwrs+hksrEGeQle/WInSpsiITqpzo
g1kiQhklC0zeUC1VUodX1bpcflSUaP+zBqZJiNoxR8ls5Rp6fi1QbMmXWdyEC2chLp0Zfh9iGeDn
AfQFnaTnXmZVp6qAXhhabUeSRHs4S+mxc3q7mX5fn63Li/TcEB3oyUWaFss8rD0MpYCMxwswrYmz
8s4lzwgTfYypAHEiDfDIdv49qrYeQKG7G0iOV8n10Xw/TM89AIYDmCQNT9HAxqpnDJkZFxKEOpFQ
M0CzCzpcUhxA5lPUNmVGEwACrLwiwH2UvtZuSxIMFyDYu8ST/PJjfZU/i0/JlZD24R2trW158mWs
CKJZQQ7dKvBlnSuAVk+yeU/MzUn+O3SW4GBE/iqbaSNtvZccVPVA4idyEskXMqh4W51OLwsFyeqq
TbsKNtpAXkh3bI7ZR/xL+dPNgP79L2lf2uM2rnT9iwRol/WVWrzKdu9JvgiddFr7vuvXv4d9H8zY
tGC+ySBzgZk7GJdIFou1nDpVO6XbWxqGJD0KTys0CPLqsF8ZlDuny0K6BNFIx0KB+GKnkxcVNJpo
odudTafc/K5JavmkI41TWx85bKRlrSxUKCoHc5IFzkYsXk8DWmbSGU1AL1/fmi5LlLgTgIwGLaWt
wWk/SBt9a0Sb++q8pDMw/wBJYuIMOvkYc1y0sRol8uqrVzavKF5dk7aixqnQL/gFX9N4/hHD2GUa
0vlNaAAW/6v7gSiyWJcVumalx/mVi/5cyLRCGBaENml03qBd4XrrCqDK515KMiR7xYmkh/BZBmtA
/zPA1OPB7nmto7cvGhWHlhs8othFFl0sryq1CCi6OEs38OAnClO6f0hLEuByYGoFqka07et6QWWe
AuutSNlhSnaFSmpxG/3Fi3Ypgdmytstb1HDk7BA2XpE4fW1l/jYPOJHOgv3AHAR03Chg1kZnDBMe
BKk2aoqAKATY3662pt5boWxbHXLe1IkFrUazF9DesNA0GmEuj1FqidTMAo5E2mk5QWJGxgBA3sHz
pDAPmyxPmRD7kAIHDS0ScbHrVza3J3Jh0zBrDxBPHD9tJmQOPxjVOjRLJGGKdCeORFDeKQzOOHec
h21hNcDwAWOH9gU4tmynX6DO0Uot6+TwrTXXQ3Us9W8Trw6z4NMA3wl7A3wXWjzZFyoXS62VdTh/
07rccFy/pX1CtyWILXXQtmCK1vUl0aS+mVsfAUHb7BCyg8HX3Ner/ef9q7i0SxqoM4GZQhYU0ymu
pShjnflVn4Am4RF9VpNK5HrHy40vrURT0WUFUDGyRmxdUEjKWp58yJC+Gauf1aPRvVTBAd3695ey
IMYEdQGaVSizIlzN66Xkqdk3Y+cjYZzbGBGhgGvLzsw/9jIxapB2KuFoQJbAQkaEVJ5nuYZWyesI
458D8H5LVvr7/kpugzIIod2ImLFCs0/MFcn8dBTjIEQXEaAgM82hCO+x4FD6sGeVlwTgCWP0LKtX
xQoA4vTgg7hgJjPSDQPxUwtpmxoQ9YBzSvTbrx0SkHKg9x0xjY5rw7Z6qUGmY/5llR9sodn8lJLt
/a1b/Hnk7FA5AP0HAJHXStCbA9CcGBpO26FBjIXum7/oW8EKaDMGTAscDZZZRE+Br20CKT9MhWOq
VESfv99fxe2txH1HRGaij58y8zPPV6RnsxqWRn7AnRRUD+nAJvNAMHJfyq31upbCPF+dJJRz0On5
QSLfeTmfhXOQAcbEZV8B4gBEwPU5zEKT6J0Y54exXfdPgrR7uP/tCzsEcAsSPiDvg/liD6GRu7nQ
aUuMK3+q375zfn3p69G1AdpiGbDCm779TAebUNUm2P9eI83vWOwwwPTPNRU9lWh6AVUnbblg7l2M
JtsJrXw5LbC1phsNT2386y826UIEo0aiHqPxJctz6p8g5ZurXgnw/F8o69VCGDUy207J0CuYH8rA
bod1pB7n+mXFWcryifyzW2yopsWCYgwDXYr8ACtlSrt5du7v1u37gSwLPQsQpNEBIMyBpEGMOZgm
DmQUDxKoqtCSA4KlH6r/fF/OkurS2VmoRIFi8MZpUIZiNsqqzg/zalPGp3TfzW6ScIQs7BfGwMO9
RvoIa2FbzmtdnytjQF406lsib320gcScRoBFEbBNmDCMjBv4La6vuDJ1HQZE4L1tiOHbKrxGjge0
IAAOr4ohQLgfQFux6huM5aoLTCS/wrUZn/Rmm/uvf3wWEIGcISqCaDti58gknVzn3RDhpRXXeoYm
8/f2ReTxFy/Y2Ssh9N9fJIzSpgjzoYhpHqM/C5//bQVUqy9+XMxbM8wFPN8zJobK3rzpwQKhcAKd
xZNAfhB1P3hYUKxrIXqAGv0k4yTsXDxK/bnQX+6vYnGLaEsryjloamabckO5EPpUR54zETeJpXfr
v/l5BBsg5QQO7gvqc7FJHYY3z+mIY66A2tr8t99mzEYXdqOZSAE8aJglr3u6/+tLO4/OeEreJ8Fn
YimdpbAdwkxr4DsDjBMds+eE1+q9tPWoTqPECTpCBU1d12ebJ5PqlzUyJuJgIQXFg/XS/5zx9xB+
oTiN8gL4IVlYrKjBl43UoDiE5kvtkznbxhiSMmwUXjJvYafgCmCP0O5rImJi1jHGiDdlJcF83tnC
M2RkxBz+GKGFtli4NdQnAxku63SUQRbrWV4XAKPsJnmX/WjKknDu88IyMDMBQE04/2jrYV+hRPPj
vDDi+qDAgzXml75/qQXnj5XqSgazVWgelxslTmpMeVOsdQVovZRwLMatVqGihHv8VVbC6F/G5jWx
obeT0hcguZIm0vIOm/fzdBcvLrRa6VEQdvj5wWmsjuOZLSTc4DSZSNuC4wYzaW+qy+OQjTre6UPd
WyuE9hhG8tJX4NMGN2yUe9KfTn1Gt+tX6h1UPpS6XWVMiNSvcj/wjf6QAOqQukPpDpo1B56gc15U
+mJeXkaYV12jtJwrAH4pufb1tpWx6IMBKdf3watROi5mAjm913+/r13sjYcQJA8lXDY8FRhLy2iX
YCRdJxfGap9gCE5ge0L9uGl5RBs3K0E7N9xzyoBEG7rZPvVMUcdZizUBs5+a6qXHYPGNKFlCvPa5
dKYUtny1aRAF04ib/zWRkA1lygaAhhUcEcoU3rrVsSL5z6m2d9mJxxZzU8EEyTZlJEe3Gnw2RJfM
+agAnWTRgGbx0CeSupUCNA9vRZVkZ3MnYYzSe/Ph+7brP+S/pYSDd6HuGrNMyEbEiTuLXBALjtJz
P2wkFT3EXWYLvtUUh/mhkIgZr8eBVJxqwE0CHWdG/S1K9WFQXnG66RcXeOVHgRwb6IdGLy9aSyov
JZUV6uix4r1vN7eZisIFowTmAC4hIL0WFSNzWg91EMFWjAd/p1uPugqKJwFVLB672O0e0hcIUSOU
H2AvliAv0aYmFpoGkypmJ3LcTMPU3/rB/K1yJgrcoE3pmi4FMRZDj6cmKnIIktfVo/JNdOKQkNpw
H6qfKXKqZy6QluZNrrUD1xkuOAyIBCYKNm1TYRBjaWRAnBon6aS/rj50G4004qa2Avy5b0BukNd0
dchFwvKCPN0AZcP1iXWDJgZ5M9NGgtVDfNZ3AWqSj9lj/ywdKtCRFqAFnzYdTydpbYhdIwJ+5KTA
bojktHIt1ogpjz7tY0GHmj4BAz2cUzSpNVvF4QF42feLrvBSFPs81qLctrTbq3E0h5d7ucETsb/O
vI7lHI9SKuDXB8ukQ6kb8oZIFsjn1uLJYt0ViMJcJ7h2JoYd0Ij2es8mrS3h3IkoSqWW4sg5lzH7
1voC3QWiRnScU15Ok1lL0aQdRgIAFLpKSP5RrWz99+p7iUy4HRYOj2l3aecopx7FViO7C+LE6+Wk
WVdP8yBhOZQq5GB2RFznp1X+LtvdR5+Q6U/bWbB/VwKZx7IU41rtEyrwWUbfmPACvK+jcByamxcZ
QtCRA+MH15WOcLheVQm6qmw0UQTWvTI8gHH2A1CC1U/OrV04qSsp1DhemPQ4XhWV3qPCu9JJ5qzy
x8TFoEHjdf4dJBZIQ+6L46yJxS2jQ2eOAgPSxmb9I35PvgPK6D/el7FkZi+X9PW0XCxpLgIp1ASV
8pLtZyPdjD8CQLAGp8Usj8Tqk30Uu01pd9UucTmiFyyEjjIZhSl/5T6Y3ZyTYErUIcpg4XtX3A2O
6GBKSUvOoCncjqCD0WyORKrbjPm7lMgWs0L0hcz4X4ZOZwUDDWf7Z7YbyW+0ZQRW7mgYMcgbaXgr
Ee61DpQvJs9SDnDmbqudmbZCV4CeabKk1jG641we9Y6DWL691MjuIJeLoBCRNCw7c8fCVSHlmFvQ
H/pfqvygWlvJIME2fyx6AgpmMOxwrhu9Tlcb+SUPFw4hENL4LJxzlRV6Uq2kHqppFb/BXksKu+zs
mTf27OYKMHLoe3ahnUEQhVUvQo43/zqHtrT784eYkUC9ggsJSqfGsm9CQpHa1Wtmqdvot+mgh8aJ
rJdP0U7cl/tKeKMRVCAGJKB4A48CRZZrgRhpFTRDJfeH+VcRgce7kG3nvoQbbgo8IVcimF0TC0Qn
lab0hzB6jBs7qs8YOdJuDn5PypT0r8HbiDm+2ofAu9E39pERzLz5BfzQLKNrS0KMSstsM7TUbyWm
29rto5mvfZljIbkrZa5XqVXBnAZYqXaSTcxUQa9iWFlvg6uIG233vX5Hu+lfbC4dX49AArl07cug
XihMqEhCU6nhcPDHbVlui9GpwqPyPjwDGnEU9y/RCUTof1isoQd6KZPZ1yYEti0OouEgYwjdVt/z
YGh0m9jrDHyxokAtaczJuDhllMtZmuP3/dGSCVycmuPvLtkLdBoAEolENCWiZZW+S4ZVXAwwvNOn
Scj4+c4zgTevCd2jCxHMGsI89eUeWejDJP0QlYOpuZJVk5B8poB8qT9wKJw10efpdtP+XRNzKGGf
jG1tUIFWienHkWX8bA0yo4t6RpXZvq92CxsIvBIdUwQgDg0ZrjcwLeIhipRiRHDSPzcAy0tOWVkN
xsRkHNN+G7eagC2Z8ENBtYPuFDavJYRwOrSoHw8tpmWCqsAv1qKwGXUyA6C/LbhDvxds/JU85g4P
vqQPg9aN6JDs3caKT8WLcaxsHy1/EgKHkHxkQOryWKS4y2Q8xnocB3NS2vEg10cJw9csw7T6o5h5
YUMETG/mhF4Lq0SYRxsgEJ7jCjA3YK7qJO3yAbtqV15J3nc8dbz15BBDXEpgLsAUgKixVHFugK66
CkCO7c+Dtpu+tRgt7lvF232FXDAZkPbVNoAaOKqJ1wrpI/tWaQAjH57PFg/XdEM0AXt39ePM1Wpr
tc3UAT8+WOF5WPdbXGbM79XWDRJ6qg0Kk32zrp3icJxH6Kiw17aZXbgf95e4cOeuvoJRzCkV6yTo
8RXptnweHP97dygBsL8vZFkvcKVpDRNMFsyp1Xq8qsthwqm5g0C2u27DQ3AtPZJYx78imN0URrkf
knCkqidbMXZScoEct8P3PgVxHiaXxxzLyFsTs3EoRPZTa0LXO3HdjDbIVRuTtCAl5rKAUC1jbDAI
FSUdRQQYxxs/VJlCuZ47aTxoT8Lm2UfkAEaCc2Wb24ij78u7eCGKucByFqVhNUIUutgk99m30Sa8
Pjowi+v0eOCRUi+Zp6uVMXqRV1Eew/ceD4KEDllLmm39IHwKmV0+5Fa4vq+Et5oOVDwwAUjYIIYG
7Of6MhdNOSpBIU2Hb6nbOhY65TmO2g0PEfp9wX2KDlGkXdF0zBb5ZLFVxWlSJvqoyFb7MwA3zGZ6
VTBqKtoZoDKLto37u3YMnVRwP2zzPPx84s0FX1zmxUcweulPImDGAT5C+YaGujG2kL0/d6eYN6Jk
Wc5KA5gVlHXgML7eThN05qNWYztlHYFlbal7wfY5d+yGFe9rR4GYxUxM5DvA/nstRJDSqGxFYzqM
II9aOa3b0u5/MuxW1nQks6U5wJyCOKR2cvQ3JOCs0ckuJ7saPQYGPod3xAuLphUlpBbBpC7etCZN
UqYqZVMh/wwW12cfHZF7H5NTzfN9Vb3pIkNwi5ohUB9AXQFlz8I5jUGejSRPZrABCuSUb1tXdApn
hlkTnN+dq4TWdJD4zWv0vl1bmmuxzJkGiS4MeZvNh/bX6mXQrbjYCIa7aa2aEg2OJBIwnIJza6Tb
WBFCEc7TyjJ8JDasn9NZLqc2nUGTVzhtaBfhpoRX6/hP4aO5862n7il/CH8nPFu3KBfy0GCAaURg
fr7WrdJQssIoixmli97VHa8+JWgcwZ+tSnzygcEbXKayW/X56gz9RyT99xdh1apTQLcylPNBtKS9
ahs7jCfCOKf7ynNDKvOlPBcLYy5NbQQJKNEgpXPyk2w9zyS05s3p8WdPvge2ZOVrxUrXBfp/FIvj
TXwF9qwGAR2MaSmo1QBTzxjZvNZ8tFpC9ugiLH6dNyMpN+0mtQ33lBNlJ2ESme7mOw2c8G88C79g
gAGzvpDO+GtD0DW9EEO6vkPq36pA0BW6kVdvDCQ6RgsfYPlWbate7AlbdQ9iZMLxgG/6hOjmK6hj
4tkC6T70+fqIMxA/FEFT4Qq5aHc6je7KCVzNbpxyi74hydYHCwEUXAUZBWKSI9np3D/+JbUGohLF
KwlwLkB0rz+gm1NDLrJ+BvuCdmj32SHldjEsmYlLEYwaG1q6ylWxm8GFXZFpLa9rMDiNW/+zPzQP
eMRVuwQpWmC9fy+tVw2GuLM+JhI7L+vjy8sKNMCm9ZiS98D6vn7GXChMBEd7WmM574cAXDmHY32U
Xc1q108vw15/5NnwG0aC/x3RvzvEHFGiKVPTh9ih4hUzQ5LH+jk/y+9Gb+fH4U3et5Zi9XhP8v1w
4vWB0s2/vh4mugCQgECTAepirK1LMdjTV0NtdWhV6wz+ikO+4/EDLLwdKP7S4a1QAfg5LIdqJDdq
agyxf1i9VK+iE4L8p7FSd7REV96C+YA4IRqfB445Xbj5EAtQAsBNEjiXWRihFop93si1f3DL0Jnf
sops+5/qM0x52ljrkkxb9W1qiejboHgSzjyahwWrB/mAogNuj0lKSPFc672QBcrQZa1/2JsphgHL
r8Ix+ZF/oJ18a/4wvcEunqtzu443zQYEKGfxyGv1/JqHyhwuMHXAdtGCp4gy6/UXSG0pmYVm+Ajo
MDz0FL2Do801T/J6cDQ3emxI6iZrHc3nM4nI86NuB+R8fNPJ21GysvOwBcmaLbs9mHxjMjsy7s19
y3BbjwU8GSk2QJ/Qt4shBMyLF4ll6rejYB7UteBq35p18VI6gMS8AdJ1LJ7ytXQOeW7igo9/LZQx
FmD+8NHxHPiH5rHdz2vohkM58HOLh7pY0kBQOwDtg1Y0TFBi2eD9oh1aNFoLh2wivhee+62yR+e9
V4pE3YpbfxMeQYDzou6Dk38UDjwsBDUbl8ePjB9CCwzmpeJB/sAY3nEKyhpUc4FXP59WsR15+jaB
pmOxPznnuCwJaXVa5BZvuFtKAObzMhSwBCS6DyD0dFM7tus93F8Qe+KFRUcqQbPvyTw3G45s1oJ9
rRItjMhxQpNW7MC9VBprTBzAKsFWB+f05O86L3lBq4m6RSvYIT6mx25bepFIeMmlG7tNRQPNZdLh
DxRRx7zugFDmYBUqA08jUu3Fv8o3/3t5wtARC/ia3ay4YFUSDsrL5ApbHiLki92HPd1L4TJzuYeq
m1YlhFdO52QOJoKesneUD63Eiw5aiLEP79O+d8Sno3DuBTLw8Jfss47FI28CFJuCxCXCIubRUvIB
9MWdGnjNZ7+bLQ7M76a/mP48BsSj3x4mFL4wo7whYO5w2zCKJN6u1qW72s12tms8beMJjv6B5ksM
pNuZ9uyVDzHY+324jpsNYiAEZKlnIhVxX81uPDl8Dx0UZwLdBqInzGS53u46C40qKMbICzGfzAK9
01sLrAjAHCGJVKBPkTctHfU0OvDkPqe9aGN2crH3G4uj719w06tzRzSPfDTqjaBhhclkbKakyVWZ
pNXoZaSAn4I581YDfhUZEHDdmr/h//7x8/x9shN85EzeapSBQuAzRgf87AhQdfJbsHryNqMIhhTl
piOmPcC+W7YII7gP7BJeKahvCNfu3tCi4RmmHiiGh4oG2u9ZxG7XCkNqhuHkTdYPb9/bG+tbbc+/
OifYwDeXLYzYfovID1Dckm+qQ05ubq/1rQbmgNPzCWMBCdn+eN7+6klov/UoFT49PCjE3h166/tn
RnaDqxKdnDOrxQOWWhuaUTlKa/xtbX/21vtn5ySYsJ2CVfJTP6Eh0VXwjx8UJ7YbrNp9WpHRWpFk
m5IjnETthHBkfVDWb4P9PScvh5Q4HSed8OX7sod5uSXMJc5738cAmWDy3NccK/W+nQqU0/YJ8Uws
+xklG8tCWfSb6z620LDD2jnv1oenN3TU718e8FkfPGf0qwXs3iexbktfDJ1q4JP23g9PtMAS/lqQ
rffxY7t+9GzvtK0d/HVwdrv39eF3vf624XgFNwadURNGwfVJVQNjxgck4IT7ZoA56P5V/mpRubdC
5ipn0RhngwQB+o/Wrg+6tf1xcn+77tmxsdcleXJ6stbJmjgb53iwXjcHh5Az2ZH1u73iZnBueDJw
LYAfANqJThGiGMlry2IIRjxowpx63wTS23a7DfYgzDmmp9HOV0TbgKzbqmxpXW9WW+hAu14FxMcl
sWukAyr3M/bal3zkxOzUCbreIzrqF98lYtQoeNkYLagMExAAM248PQGG+9lE/yYYvVZE55El3viA
gKMCM67pmLKAge1Iulwvv9JzoxzNsvUQkk6wAoGTWCvbtzMv2+JRtQKXZ8uXRKKKDCsKqZgHxE4E
0so5lA2h6LzsHRmzskV2RXPglE0fmje4PhE3ZkxCyQ1Nzq6yqo2CAPAHoMNBGximd7CYMy1M0nFo
ZfRmqVbTnRQ0OE1OLbt6zYn6eYIYFZcwia4Vegjq8Xi2Tt2RTt/U6abtOJfpxptGKxjSjjq8S0wh
wcvI3FZxAh68UvTZ66zOGUDyiIzcVgKbyynjrIl1Mqkkin+lA4/B98GmIDOtyIyoD0RPIaM9boVj
ZK1cccOryrN+DStGvdbHyTTANC0IWNButJNNAuY0zhN+czhfCzEpMgnzgOAyX0tI/XhUJvFrIYMD
2sGDbPO6yW+wyf9bxb8yGO9sSLVVk9HNau0BORHNXdnqLyJjSAvvDVver38ksa96aCpRXMyQlGxC
27Tkw5+yszNLMRgvuwj8rOvjWITbEOxjcH8bD/JGQArn/rNwU2pi5TCGyIyMTBTUCFu2Nd0YsfCK
NPav4GztQMp8+LgvjaMDrDIHZRNGkRyKnoxRV+VeAW6ct6Cbei67IEaTK9Gcm2GADOOpLUhWWXTK
wuN4wOre/BPmYeO4Bjs6h/vwOPwyH3ygXDA2zjVAY3p/tYtWgkJ3/k/lDeY5EdJGzescn4JORXu2
Q2RC5W3+3q95ynITk7GLZuwRIK9DqfWQ5D+YXwTryUYiwUPyUu7No7xVrMqV33wRXi+vc4QrmjG6
M+guqmyEos6u6WbjRvnpnxMrB9cVxcTUln40z2pjmZ0dcIWz7zW7bMamtFogV9kA2Q0I8unBmrvI
5uZr6BW49Aq+pNAYCDlDBCAsnEKW/anJV4kIXEjnTE6yMTa+nW/CjeIUNpeolSeNcYxqNWkqJUhF
r4cdjpwMKjPYowOsVGBzC81sTZtdGntZcvA7aSGEtTbmt+5SW95WtrFegdePp6NU2e/tInMZciQx
5iaGqO3j5uFvLhqQr8g5Ie0IHpzrt0UVemEOlUr06NvVEN8GQGqXo2jF0/ZFhftHEGbbXQvyS6HD
2LCSCqIKJ2/B/Grxdmrxyb8Qwpj+0hflNJggpMGkBNWi74uxay0ecoInhrH8XaqnuZ9g0zpcnhS+
JzwYq30QH//T4aDmf71nptJngpBDDmYvoQIFjpd9ci49n7ugZXt7sXGMNvd5NxUrDZJ6u9+O29gG
quvTwqDa/7okRpelOFPEii5pcPptQ4AR8jq07NfrguP9cZfEGHZz7E0JlLnYPLcgFTIf5hFZGEvd
8CBdC0+zhEZcUPDAyOlITl+fUrnqgS0wsaQR71QMXZgO2dt9TVi4PFciGEUozUQDC35NFa5Be5qI
Z2nY8LR6yaG5ksIoQSCmUzRHjehVFKJrtUjMSkjL5pvImmQEORSieX9dN2g4WNErkYw6dEkNfooO
C1NO+gM124KVb9KUdLZo7z7/RieuxDE6MceqFnSrL+1rSGwjOiZ0eCfXfVl4HECBbiI+RdCGuJhR
Cclvg7joDfo4AH6MLqERmme8R3bKdaeXT+1CFqMbWdbUphJ8yaIWPLUb738GqXJ7r7ZCBFr3D+2m
TPF1aBcSGT0ZzDgxyvZLYnbseyt4REOj3SDNBgTLQX7yT5JVfIAcfSfu/UfeQ7IUqtAahUa7U2kj
LPNkgc9NSuN+hc2NiApfGGlUpL0UIHhSixdD3mTN6VoRrQJlC6otxOCsxoyakCtDLOFFEU6mCcxT
hJzOfBiOMGAH+ZXOZ1sPmEpt+6f2nWJ2Gk5m+wZewn4C46pJYRUlGB8uwWTKVmpj0N9PuSTDdzo9
pLRWKAQBN/pTFP/mmDUKgqWAZrgGzGMqNGkQtkkieSFw+63t1Qd11x6ijetKx/Vohe+SJX3O2Hhe
T+INBOFrxReSmevTSzKmTEygOu922qkM7fA5eoweqXE1nAYUsFNBImR1H/MjzVZz7SD9ecbfolMo
UAVF3h6kd4z4dsZkmlTsJBilFlONGktAihjTWVMC1DjXZ7npCvpa7YU45gKbxuirgt/Qfe7t7Gi6
IZywEZGWT4RdyTnVRXNxuTjm8tZdZvrzqqbaRMdJ+TDw2a6HvOzsYzMBr9neNxfLp3mxPsbGrwI5
CmodErtd+xXJ+UhQ9qdhjSGwtuBJVnOu4DWbtsCNI29KCOzeMtd3bJVJ6IwWsnF3+m28IqY7260t
kMABGdHGJ5UrPGhwRUvLsM1NYKeIg7hbwNMoJtJDkNfowgSN6pyyJMlG+cpLNPZka2gVeeKh5m+K
YeyyGZMh6v0UKBGWXYSWDqGDZTzR/TbxujYgcEeSB9k3iSj7EaNDafjnb0DvpxP/l/8L484rlx/u
3uAb2I9i7HYsRGErzNBzc6OdVg+1PTx0u9mVAe4I7VQEmUHza7L7dYmaUw/1p0rBUUUaZNy52Wzu
yagVbVCo8v9Q9v+7ZTTDherf5r6gmxw9s1Y2B6UDhWxm9MBXD/6uOmKXHYXox+CtBeq/xMU+Ie4+
IZ27MS305fW79FVHbctqnaonxq6zU5ShA6v8/wnK6Q2/twmMeZO0oZDFCeeA/Xe0TeOF8Pb9DXVR
0FWEih7PYeBZODZ5hejTwPgyqv7QOpoIADzbMh7zzWRjzCrPH79J17Obz5i4wY/irlCxwNFO7RAm
rvD8s7ydLZCaeAKeb+GZe8OXPL4Ls8omrLJqWJlaD5mF89qACsa3z2vtgU6ju69Zi94Pmn4wKkE1
MWfnC8NzgcCMdcWP8nzA6Vnwuaz8FD3QxwkNwSeed77s/FzIYjSlFrpBb6KeOj+9LT2NLm3y6CE1
RFAQnFtiAFRP9SbGy2Fwc1SL0cHlWpmXEddVGnN0wSP+pVnA/tm3e2ocUIeWicoPgJYP8d+9ZRSn
BNN9jBY4ydPRyGp8WYh+R6XFG17CfSmiu1wa8ygac9FFUYCt7XYmavJIrsIAxzx28KWrjnku4L9E
yVDH38EUXChLqqRIIEwSldLaMbDYM5D8gYPD2/YwMiuXx7C7GBvAZQTFlQHSU8i8lpgNBngeB0EC
DGP6HG35VWm3z7QaWR2EyYlKsim9wg29AtGksNZ4vjLdNta2fY2nAHwKlUjWXcfpxVXXg36utv2H
4tjj1dP2mID3aaAnWfktkhYVwr+4kZcymce9m3zTzMpQ9kxozAq3gvapR/Ck4JbzkhpLuYZLWczD
LkfZ2KgxZIH9xG3e+2cD5V4fU+naz/o9P1Yu+PIhd3rkrHHp4byUyxxr1a3EtNWxr9MaKQjPtEbg
CwD95AZcS/cCpE3oaNR0hBzswynpRRtVc4vN3NDiYPS72fZrrh+wdNEvpTD3IoJRW2korOKiU2cs
cKhhGTGDQPIqTuqG7syNRl4siLFhrTzIxpwO8lcVMsVELcw1GnFQvDXx5DC2q8jnBq0AWBLIhA40
GqfXHEviaeCiJlyshzFcSSZUhRRgPbU92sMxckKk2MMN3Gj7b3TuQhLjuyu9L7VNCEm0JCki8s2s
eTfZNRDwHEmLVuNCEnODC3TEo98fkrodfWeSjfo+Half3KKi18FLn4u1+cERytNB5irXUykbWd5T
xehPzQPVwgJ5vX6tvkUcusBFp+FS35nr6/u+lNRahwVigEl/KnYBgCvKeh6JuOflZziKyJJO9Bp6
qpIKsuijTV0FhB1rDU72/f3jiaHbe/G0aXUz+EHxtaQERaV+N9gy8R3duS9mqUiHZggM9EFjN+i0
WC6mRsDkPVGbZW//rTzLTrJH2ziQcsCQAQQCOpLYydx0zVMOqtuM1biSql6vrmlXvayhr8gziCfZ
wb50T9uzUx6b88vmg3Oll4LkK2HMlTayuQtTdZJRWx6OyQZgiYNi/2pRzwaSzSfvL9hbp3p6CuyH
B47sJRfvSjZzyVujUkp5hGz0YlhygvDcx41rDtl5POrwupTn++e55KBcCWTuujmOUavW2NlvFSm/
i5YArMO83f6mqOPv32W3sL+IFXyAG+9LXlDYK8HMfY9ndHCpMVbaOSoyWRFSpTFBHzHnXiwleMAU
Dn4l9BJQ6j7mrmtNouRS2UCO9ZUwBMo5JtQtobE1CqG2KfxVVHIplGXRiwDDkdCUQi3o/6ogiVfu
2yMtm3OLygsuAqZ3rdDDiN5C2tR+fTdUqZTz1qA38qf3U7FpJ8J6fUYqcFw/oSeW9zgsndulOMZX
8DEODx2Fkgxso79L9j8TJ3BEj75GPcGcJHuwww0GrQ9AZPBUZtH4XMpmzICWqLmKqyl70sl/yB47
gD5FR7Gfe/LVMfqagoe3PSrOsPlzXb2Uy1gEtZaNEVUZepzgNSUx+m465GN4Npy7Pub293InYoCR
In9h0pMj+h0wAkA4gg4J8w1HOtFMdxUMhcI14diBpaz6lRYxdqDLuiSTYmytuu6RDkSxGHmo7WOC
FIzsIg9ii3hN7u/qUjx9JZO5mqBjKtQyhypNlr4GrVVFTj9SGwPdI7wnOqxtTePa/UA+/qMmrdjy
e9gqRi9hEBFaDyacKAarb0/P6zMN3t8xUB2Znwde+mDREoGKD/3G6LJAawlzuqM0tV1YabIXhsg0
u95z8HWu8jfxl7YTbF77zE3fGPI+8qU8xsIatRBVRQ55lZMWJEZb7Mk9ReQ3GtZrR5dov97n/RNd
1qKLJTInavbgmiv8/9tW1VJBtllYkEePMgUn5WcHIlGOTGpwWN/gYpksDYDSSkocBZCJ4iKq9cWu
Qvqg3dWP+qa0eNWnRWMroStMwmQhsE4y1q9pglnVI132ys4aZTIlRP1YmXSUbsnTUZ4oJlISEEdX
rQBR+bcAw3p7u3wDmLJSHJ1H2bdo0i8WxZrVKEg1IzRo+BdlpPEwaqaciBJY00b+r7IYU5p0xWAq
FValSCRDO4WGcD2CdfnVfUQ8kh56oW4149/DYi6cqNd1Lecr2YvQrHp4HEo0unCUjx7CjQhwB6D7
Ey3CAHZdP756M+RmtooVr6lQBdUrkgVWFRHRXeEPEoWn4e3vFB6NU6KB1h4wiLDHJQ5pKSWh4g2T
k20GGEoV71/zqwIPnIyQ3fzOE7moIKqJKQPgfsNMBuZxaOKqVrs4UTyzslcpEVU710j0MT3HLyOP
QXxRFiidwbQMJwkTo6531BfAnBe0heIVNVm9Sm++QKKICA9SYEl/EZvJICn4RxZzm8XIRCNQXCqe
8JQ8JogC/ZwUz+ASLThP3VLEeSWJucxF1KxApARJ3WfwmG36jXBUjuNr8py4qkHuKyU9jRudvFgV
ox9CgFERxpAr3mplaSCn+jV+lhVJZfe+GN5BMTc5BClL6acQg4PyayKWroHy8zl+rHfC+b+JYvRv
6LtZG0yIGtApWBDpWVdI8Bx8FDaXLJV+9b3NYx7NRK11OaGbJxDRi34gVtBh2zNU4JLztKlfmp/G
dgCr+cv9FS6UKOmYN4psp5x5mO54rfYKgEYtKBDRbOlM68nKHIKCkB27wTpwJFtwGntlo+ZO6nUG
ZwxNc2vdBUGh+yJ9rHikdLdGjQ5rxjwOzJtEk5zOfItq9MH/Y+7Llhw3kmx/pa3fUYN9GZtpsxsA
uCfIZC7FzBdYboV93/H190RK9zYZxBAt6WG61FJbWUnpiM3Dw/34OWpcabHDL5WPZjmiyTu0+3Ql
3Y22oZgNhGtye5jbthOFcTQz0+YOaMR9pxcup2Accm/gczV3wvUIOneoCeGKQIW2NfmTcVfswtWv
VWpyBx2itrdnf+LJf2ma7vWz7Ende7UMNt7c4Va8KS3CRfQkroNlvzXsKDbrEBHFiHSob5ffvX0g
zQW+RLezn3I1c3gnoraLT2H9n1ZFeaf7mIXgbVykh3fO7A4yOu1sHesubhH7x0+aNeegpvYf1TIE
HzHaNLH4jNv1VAmaQWFQOO0ifqwfR6QDBBLuObuwWjCbcDY24p2PNggXxANvA/EefFtfJYt02bx7
D8a6nPEuE3hF3GxnH8T45lHiE0D88EFgyQZCAgRqaCL09uJMTWiiDA/KI2x3dITiGYCGksulN6Di
KpRFDR3KNejuwbAbrXhbtpVtT8Beoa5GOz7m5lMHMPNTPNvjPlGcvTTP7DxZ6ZKyKWFe3KSP3CkA
2p5DmdRaApq5A3o6JNnLXJKJXgCXPg42RdoWrCnQZGHVDBRPKfQ66gvHWImb8GMoiPuiWqVdgYLI
3arvnpW83z5gk7v6zCSbEAHMQQ6yaigcf618SCcM9xkN7u/pNlgPATE24ZEW34A8eJwxfJ2fp4xW
lKGcMq3BmV0ur5JWvh4hgHFANIUm38UhRmZkM9f1OT0+FTBuRQZoXGSVc2PoW3LSADVTwBqWACcv
OBsQDh9yDTsJ5eBmK31SUshf4RzX8ETGEAM8s8wMsEzSATLhsKyg4bHE41k5xlt5P5pvhtVstZn5
vIotFAlaUDgoUGwAhTLPbFchkKNQ7obSGZ5laHma5aGQ7caYOfxXTx+cfJDUUjlHBUVT9pUFOjal
kuu8cfQB3pi39XAZJst2JPofbvRjLDFxWZ7yahU2sDQu0OMjpcTDmxXldP+PjwhXO5oXKVHMNZlK
VXjeCGRl66TWgmbLQyLP3Np05i8ONUjVziywz+BGLYzQV2ABIdKiAI9BsNYX93MR83XOBmrHvADa
AmwAaGCySjUt0J98nrQDDnIqEukUHcPH5hksjYfKTECGEhPvEBx0lDlGCDSI5HOuAnEVoOEDqEQJ
OA1USErJ9MCfXdVBEjQpzxWjc7IO5m1ncUVSAGrri5/NXIJDqXEQ58HPHsz3ZBkCKKOv5XW6GpfV
qbLeqtUAnhXVwZ0HDgOU1O1sdfsLrjOAzBcwt15XpypfVyX9ghFYaWmbP1BkHoU/pvawHUhwQNYm
XI4PM4bp0JjtczF05iDIYoi+2hJDN4i8fG+3NTKOinkfgaZvxtLV7YPemm9BJbQHfJN7XS4gJ6dF
pyah4vTtUtt0OweccOTpzXn4tG5b+hZEvxwTWq8VHuJNCh7nEA+5tKTloMWIOkl26seoJzZw0UfD
3B09sng1yOJjGRAksdf4reZwlmnbu81P+4u87d6eHpot2B4+fbJZPdjL3ctqdb9anR5/3T+gmd/a
Wp5z2qIpaHs/zMzO991765sZB+u5fJ7XvSY721MGtiG8BNB8MFoZEZcxuOUKgpobBO11YMsPHhHr
TbXDImmWMptt/yZYYj8F0mxoQEaHPRj1mC1RqZ4/pFqsOgkZNgk5nQzyvn9H4wgpd6f3xeNat74S
E830wEsePrpTij7wnMC5gY578UZJM6LF/Tazm+1zM6uKIE1to/Ovo39+5gcGw0vBCYCvW6zXnLkG
Kd6XasnkQ7M188u1vg4Buv7BjYVOdPKw0tbx6RkEamQ4fs693b5dDjNR8BxUK0GWKMcj8ylN7vqN
kPCq0y8SghKlRp7D5TMAnTbttEHOztx75Euzl8fD4eWgW0cyLFKyA77QMjukuFe/5ulCvlHZVx8F
6lKqZQouGJ3xZbXEl00ALhan2gwbYPAadKvU+D4FNKkNKELK0xZkDJuTBM4XbLXHrwy1P3w8lEGo
ME1mHr/WIHWL1ireHoEpIymvma4PbJ0M7pBoHT5DFIr8bM1qQXiCut39nKcQr4MNXaO9/hBy16AF
ymL7vFhXyiJINOdEU7sltv9zgKJLjH4vPIJRoYgBGUUBH5w1OjC9JxEQXnABrBLFvu1JZLrV2cmE
FByY2vFAQrzFPBLKrskrLpQ0pzHbRY+/FFwAA1jBcC7xaAD+/piuewvShljwPVa7JxFIjFqb0sTE
5OAtvzyb7AKzEokPiOvm/r4xjRnxKenah+vYhCC1QaCBXCTP+Dt/jPN4SAwNIYBG4nUEOgxhQcsb
YEXxVoJFk/8t+YjJLlvnKGdTKF+HmF8xfYLvmZmz64saXyOhIgl6b7yu2DkDNRF0MFJ8TYl5ycgJ
ORRLw/ZLiESwYEhyGHhtqSa+6ujuPPvrQycfH5SDpsDEgdCX/6A7bABN7H1kpSAOQWvDXPX0+vkH
CTlwCPDQxYMWmfCdGThzI8Bd5a7qZTrOLhhZwS7pm/2Kg6RLTw46+ZniC2hTBQjIHDx6rbmGmisG
G8wLCEJ4GcQW6DcFBPLSjalcC43RKtSdnMqercM1Dw6PCoxyHgi4OHjXRwOT54uYvIyMqMy9exDF
UHcHSCxSNMLTm0uS9e4JRbLYBMcyziLScSDnefq8vZ6Tp5GSHOKRw+s6csGXX9qVXYrbSVUcWvrV
UdeGWMsqP0gLpKfIqwyWBBXVUWTnyCPlXW3JY2WOmsXXdjrb2jyx0/Gi0w2E0xAvRS8S8y1SaNQJ
n2lOfKp56330iOTi6QpI59F7jl9vj/wavY4zD01GjA20I4ASMBchVblKmtrVnLuTQqwRTlRcguFI
I6fXu/fQes+wq0/4p0fgLk16smT8tVRjs326/SnX6QJ8CuSjwROiYCXwTZcDN/RA8gS9QJdTsVLr
YMUVtuoe4+GYhSQwllJhpuEvF81f6Hz7ktGHFc0ca5G+JxlXSB8wENChRMaQ37j8Ar2JWy5ra90R
A8T/IF9pkvFBzny7jh9CaS+6d6Jne+FHnfxSpMewWw8fo1cRBY144QsfDGafE0GqSCkqpOgqIoif
9Uvy0GszPvu6Fon9wdO7Ax6Rpx3dlx/ayJzXekWlO65xUrBXE6CiysTS0/JOGRJTl4GuCbdJDbJ+
yQB7obsaRqusO0sIZp5mE6EKsMYCKBqRTUVjLBMftJ6QBHkn6E43jkQDTPSPyhpgcDBA4R94MQOW
xR6HJqgKN5V1x0gfFeO9UyFDIc28YK9LGIwRZuF9T8pytVJ0p9aXDW0O4up7QbkLKzMq7nNVJkW1
Debe59fpDWoVCizobUR/o8q2jmKXtLmecbrj8SHiuQRMSnIiF7jms6cUZ9Js/T5c9IgUiab14Uqv
yvKODxv9XtU4lQi5UcycgImoBIThlKURn4U8BXPLVmKRJkKN1azRrFUs3QOnbGPDlJLj7bN+nQTR
wbkOXkYN3MOoNTNHvaqLUC4iLGqUVIT3c0uMtk21SlFthr/zu8e/Zo6JFw0uyptxgLmwMeskI3q+
EEqJiIWt7cLWum1sIja4GBuzYQchG9yqlHRHD+5q8S0P7pRgLnycclT0UoduOaVB5BkbuljHUSNn
hpOAvjESHqUG4QR3gsjUzIa47ufBHj23xJwMGYwpUL5MDacS85+xcgyGmKSlvKzchdZV28wgWvFW
NQS3YT2b/5scJpKbcMcgKYX46KWbEzKpMpqgADnLUh6XUXSIUThyG1MS95FgkLxYK82xNja59AjR
3zB8kqIIOLvb6zn1EdTBIcEFnBQUGS4/Qh5kKaiUynCg2WHWjWeOSopknWdW+kxLw9Tpg0YngiWI
I6JSwZy+NBODOhw5w3HF1FK83ZA0ULFeC8G93j3fHtTUJj03xQwqDeuwN1rPdRJ+U7lorpZNrdLJ
bSMTGR/4NfD34j5HHIh6/uXUZejOGrgQmyeIHwrFSmNTaU5CBb7X4M7r1rFOhGDdJa8aB/hCYRto
0myWEDmsuZU284C4XkW0UIEYjMf/4Sb5vlHPYuG40+K6VXFi4px/yYTihCdPQzitW8RSNSew+e2/
LgMJ5H9QgKCoTKoASL/mzBpfCECedgJWUgA3OBoPy+WorRQNGycA12a8AMtvPhMUXC8pbEIlikeg
DbNsTNBFSCz2deg6dV0Qr140om/OidFPD+zMCBPSV7U48IHuu04V/wrDo7FIwXS6HNV1OX5wEm+l
YzuziegeYacSeQcDXUbIeOE5czmVSLMNvKvCnfrSEcKAL1mgOqUHJJ//Gae7iptxeFOz+I2lRdJD
hMthzLVy7iPfEBoOH2/qYYTuJV+Ec0Wqq8INWN3PjTAHvZI0tGVLvuHIClpzJSgdrioNLPu1uEzD
+974qbqfA5c/zxzH65cFzH5rUkIlnVLzXU5livu4ikacgS51MjHcAIRlSW1AynXTZFTJufPbJUSr
rU6fuYAnYvtL08y0GklWGzpXGk4ZIfUXPd0DYCYAfu43xA2XqaV/GuhF1tuFltncLAB0euBUHBN3
CKJ7xg9pcoDQ3qfzLaQNSbuvsFlUd5K4SkfcZtDyQWHc856qUZ7ZTVObF5UeILQpowTaMi5nPCwS
qYWqtOGoT0qHYpJniqrdgm9ZEF/kuQT7tx42e1TOrTHrqyp5XQbUGtgyjo++KSDT9aGZKuAVnEmZ
3AHNsT3yOhL8Fs/YZXm0hi3l+E0BhzMjfXF7w00kIPCKRTEWpW5IAKMkezl8L6iaTNVrHCYdal0B
HkSBsiz4U+cai7IEvWG5cGU4K0E3S3ReAgXcS3daP0YkUdC7Hlh888mXCy1GIsz7yKqlFhxufyJd
gKspw1HEQwoNjAbPLBB4wyNP9UcQbajqwed8j5Sld7xt4/paxyxQfUqU/FGtZXF0mRDXFQixDcdA
2bQqAMnvjxV0YIt1G4gzG27qykVDHc0coI8FbB5MvIb2lkz3PAUHrZLMSFjjReh16O/QQQiNbgfU
A4nE7floGXDQbBfBaqwus3y89/vIrnSNyPqjB+rq2zMwOcvo8QNPjggddzbZGQhZkhsVbg21jd50
H1DPvq6ebtugHuRqJc9siJd7rRHLaix4BE9cI99VQboyfHEj47EYzrx45wwxMyzHpS9rgYu7HRk+
dJy2rikAUFPNyW/M2WG2ZlD6ihCWGNDQ2wrU2pKl78/2YE5e6PLZtDE+Q8azKBpzWBld04V0u7z0
sG+ePjSwXDaHQZtzCXR2rpZJ13Cfo2MXhVZmmRQt5GNhSFwnItwDjzSp/4jWYbMijyjv10gtaUsV
5bmdtnFalM1u7xE6GNY4Kry0lIF+euDzL/dIXQ0C10L1xqm7pSa/Fsl9ocxgbqYO+7kJ5qkZy73s
FQrGpyk+SRFeNgFK7z95mhxvZ2xN3S4I90BTTB0Y8veXwwkqFwKTNWz5/YMGothQIE2/daW1IG3U
uZW7rsEjjgcPM3CyyFoA5n9pTC1Swc/HCqnihN8hODG1WLM4n/tSg9QudXEndh9lN/MimjPKnIE6
qINcHXLXaYaUCIW/Uo1tyePlZ6SkHmMU76AR6ov+XNA5aRcE10iKqri5WcCBiyORRWXpInMNIqQc
h4+Mg+kKYHxS5t6XE09szOyZMWbLSFKtGRnEaBzV7fdtfSeHGuF1jwT9nZcdc+Q/+W2kCru+Sxal
6K/+xJk4s85sokZO8yTksa5e+iuPHnX5s5gVw5iKd89HyOydxK08Tg4xQkWtSLIRQRIP2F8/vIbR
XTjamaeQ24OaSK3ROQX+C2J/aI77TvidPcCyRM3HIYFFPQxDIqj2kLznwpvk3Rv5g5CsjFoivETi
aBMNkpUeb5ufdAJn1pk5HccwHrq8dh2wI5CCz2yl11ZaB95yRAfmbVtTdysYu/A/6CYgzmIceFjK
aSR4ePbFvhVq1pxM2eRJUPFWAI4QaqgKszlBeW0ojQKXGSCaM7W6svpA0cysdZdta/enOjPxHy1v
j2kiv43loz8aypeYEoVx1JBjN/Q8EXAkgtrMgL2RSQTF49GKc9grTrUO4SYz8F6DGgptYWYWxc9G
mNPIvu5qwjecfwYzeB5VmEjt8BlRI5EsAVH6w5ijJ3CA6G1vFdBDQ0lI5JAdtnpuZg9NOXcNJWIk
KyD/rSt0Yc52cKUHXp8FcO5DuKqjFzQuEKmCWnxJKlDuKXOSLZMn5hslCvEQSiHCuNrQ19Kw47HQ
wJuYvZo8tfK6MEzZhW5MuqvrwOQlPBX5yM41hfCADjUz19nU7Yw3PkJE0IlAL4ieqrMR62LbdIoA
Z6+OT11HvPKu9vwZxzA5q2c26J+f2UjzIeS5kdpQIGsYLox8matbt7BEcafnM7fXpGc/HxGzhno8
Dl7CwbciFnBLMLuKr7HUOKXwM3ATU+i8VeLnPGm6cZGnVtrHc+doKtrC5sF8UoYUiQVKuI1UxX6i
uU6I3CWEBUavsBQ8rzLaL5Rs63bRxO96fpcGgMsGC417vn2Qp7zHuX3GEYbIQwhA2UDBqrTjCq/f
Pj4W5sAvcqV94PH4n+2LmjyzuozyPPaQDmgP4zoGPgyhbmDg3HTqMokcRfwYy5+lu+WzeOnKkDtr
NQvAd6F+L7zQBuvhnYo26dvjnigowXvhF0pWAM+AMfZyn4k1X+d8n0CIwOttY3jwm7VejGTQW6Tm
cjPrQf1VgXxNCh1QUjzMWJ+YdjCRAtmEdgPAGVXmThD1rqjg0zkn3FGkfQ9WXA7pFixAYYIad6mv
A5tLbLFbpGaxmqv7T70pwKcIIlwqb4d3L7PqftNVZSTKHN32agyNoWCRyMfWjvYGcBu2Kx5mxjsR
X8AgoP3AicJzsePtXS2Jo1jknErjzbrgbKElzXDXoriku0st/8UbnSnNni7q/pnnxIVZ+oI7cyZC
Isg5Vo9zsvihFw5iA0ShBsqxkgixuuDAyOI0lVX6wdzumhwvlKEheYGGWwSpjGE/8KUxb3DniwFy
KiTp0G9o1zrt2ay3DTrl1GQmzJh4jaINHx0U6JFDiZ7FkgQ4ar1ewuTAFcQA7tuP0UWpbJvMX99e
zQkXDUlqVcZrAzBYnSXuqzMwkYUcLt0209c6shR6sE0SfaWrAbrkfmrdbJli6rhABNuAFCSQKhJL
o5CHfVUMsgg3zaEMgsLSAO0Nl/TqOtBBROPei0JrDlxsQy2VNFppah16Y5HBQVhrheIp9R5E70ma
iwAmokgAw8B9AA9CkZ7UuZ9tL0XwIBHb+JyjudAQq6qUdIqj5qRoFeiMzYrt0FPJ7uZzc0wA4HtK
IEppiJb82H/BGVJS/L0LJbhJvDCFlFRDs/SqpZhANSQrZvb05KoD0gf1bHApo/nzcrBBXIqdXuQY
bL8I/RDbOmlWgxQgzIgSEuegthBm8/ATsTPws0DgURlEJMyYA5zWDddgPTngPdCpIYqNle6NepG5
+9TNSdYYRK+QNwMFXpVtxWKfJtusn7kiJweuAspBe2xRI2PuKynq4oYLUs7p1aVe1AutgDgDytI4
zaX0KaJkdPt4TURZQEZCFJzqKiFVyMS0lTpycY+Mj5NHKm8ZOQo4ASekVqtlc9q7kxcBmslV9Nrp
GhIUzJaqe971Iq+CLeQqTOyuFefz/boF5gi9ttmdZ3AeieJM2XSZP5i+oM5dxJOzi1oHni4o4F4p
EXKDHw+Nz3OOi4NjxMga+ChZbRsDXdP1ix//vD25U0cWxr5l+Kh4FD1jZ0c24nm1kQQsZlISdcwh
+9e0pI/fZ2mspm6Ac0OMbxiNbujdBIaqZOuGkVX9klVTqZV9WhBNiQje2fxcVXNqLqHHBcg5gmOs
KHWjZ4PryratOcXgnFJ1X9IiW+SxjEankcSvVWjKtTdTsp06nSiGo/KOtycuO+Z0RkHAuxldu66H
CG2Dpr0/43TOLTBOJ4sEsUkiWGg0M6yDJahal0Ijmnzx2Cer21tj6gI9t0Vn92z2CvDYpHU+cM6z
X4s2hBkDzubCOWDI1FUGsASuCyQ4kaljTpxaqrWQGAi91EK96/WV1z/q7jovoNQmFHDptn//J4YF
FBowpjoKbN9Q9rNhKXIWVhS04KSjYYWcYdZu68QSv+Tn2owmvQkq6mhmRJ5DQoRwOYOqxCEboGK1
JGxwPt4K2kgkh3dXSHqWX97PEVJmtwc35SvPLTJxVq/XsTu2CPAM8Vfc/NKNfd6+/DUTzCYvGgEU
RwlC11x57tRdqp1899dtE1PPUPj7f04cs80LMGCoJVLfjhsvO9eunkd9pUFJz12nILEPpC/jS5+r
/U0dXrDWAsQKPBn6vpmpM4quDsAk6e21uOOtUVIgMJqmc0DsqboyjX/RuIdUH+2DvNwTSeCKXpnn
AOdYBQGtDxC6AdHs3H55ytGiwa/mLE4d43OD7DGu3NwVJEBaitRYJoLdGu9tCUUYwZg5WNdtl3g7
ApIvQdAO4BkM8HJoSuYbI+drAD8lX413527qU2k8IfA3w6wnbWLzCw4C3ZnTg1EW0mqpzTW7MZrF
mk4dgrPvYAMUPfdrXQ9U1LChThWp0SIY34oN8MlpB53dfBOVdz6Y1nEJDfgGaKqr4UsyHm/v4alp
Vw0gomlsSAGKl5MRQ4BX7cTedcA9BDoaQDTDu2I0SBvVM2d+KhGGBNE/TTErrHqjnsT6CIjL4Nk6
ekOAS9ikargKC2XfGS1SRcco5UmvC3eKfCybGd6VqZOD9jHajoH3zxWtbhXmlZKmeP9AnWXgfOL3
My6HzhUT6ONgUpQZMGZgQmBcTqtqmaaPqbevjNAEYT98Ke7X6NWHQrdUzQaBE0tn0GccXDagF9eS
hrlQeY0U+/vklwylZm4fr/VNYkd3/TELiPvgodcKNBR/mMIDHby0Cw/AIcR9QEpe7phiGNOuzjR/
LwTpXWm8+mJMuGFvVM9gULbKdFOGh9t79OruZSwywZ83xKFUtLAYo74tWRTnAAoFuSZKsMu1RdHN
xEdX6wh7GpJ7GJ8B3RKZcRCNUHtZ58revq1iu0jlVdkt4+i+MOQnd46h9WoRqS0wPQMVBaQ3Hg+X
s6n3SeOFke7tG/dQdBJx8S6qE5EU0ePtSZwzxAS2SZH/PijAvYDJWRYZMJAat5xFy0waAssQKEAo
DpmNlHRkqEq8GLx930pWGLkAzR/C0Vhn4vvtEU1tC1RodRnXE4+MHP2QswiJR4Isa/rI3wMv0LvR
mms3lYoGZjmxogr90nFiCd7XbZvXToyu15lR1l+GvOenne/v1cQpu9AWwsFCYsWSk2zTS8E2joGn
Q+ONypk4B3z2+qcWEgLwGnjrkaIC6uxy2JqUV7FkJP6ex+OyTk9yV5iqu54tLk6tI97NaIMFYA9n
gYkK28rNGqXP/b0cr3jvq0bOL4sefeN4e0anDtu5GSaeCQuv9dUaZlpvsPOgIUqEPrmoMqsCvVVz
p+A61sX64dlKE9gqUtnf+p1nmyYvciXBKwzm6sEU4FFewqAjru94emsrTwN3ikLBuj3E66Q1NQr2
DLwdaE8xe9Onw1DU8QBPndnyklt19+HOX/uVIy3VudIavUQv7iBqimotgW4B8lkaM51FXre9L3T+
npPRpLLzsCnv3OCJE5f+3FmYXDm6NSQU82jL3uVGjLMcL4q69feeIx9qUq5kMs6lGb6pga/Gc2aE
uW08TtHbgRrZnl41Utn7vUCgS/+5AJnvAk1VYCckR/uIhmxyPIbW4gsEiahaQkfr8cs+PL4enJ9f
NSgTd+jE2zjmi2MfRtPx7c9f98/G+n47mCsNra0bNNa+rB7uP9H0e28+3Jv2ZmYT0ONyayCMo49A
1iS1WY/Z8kLEPmqjItz05oKCq5iSLj+aXoBVxttRY6nf0WYCJBhXwjlsBCt9m8HXXhP/Mj+eGUSF
NtIy8hrc/Qo4rrK3Vg6IHwHbN3xw/GaUA1NM+mULoic0MHereoQAqzeYfPRYqse0yc2Oy0jbSRZQ
Zcvbh2xyfqF3heeyDM949Yjl+jgIhdHfR+lWjWLi5zOOasoAFMzAxUEDPOTqL7d700Vy22UGTlas
4HYp4Kr8oSxmtsnUFFOODIQCkJIEsRVzwURugIRbrSOq00Jz9BOip4Kt1Xtk9KF085Vrj7pgqcEz
l8ROHZFetkC7GOVrXvjlQ/TP/RewnBM3wcUnsYF7FgFy79JPOpIDpTn9wyt38eOZC62tG1ALDZjY
tk3kvZ4rwlpyu5l+zAm/iBIEChGYPQjf6cy0hknXgaCMwxiKrZ7zVgj4WMOXSF3+zGJwGRlz5FgT
3vHCIDNpUeJVfCK72I+kPviGa1X81nB9i8tmRvadrmM8y4UlZv46faxB7AhLUrTjdfAooMdyRHqU
FpSKWAX4+04eQivWGqI1+laQ/GUPmgVhy+mftZCZyvCeiy++99j16MRctqHVKDEJ/cDEQYWPmYnm
v5GIN76XxYB1gDPHgov1Hj+AnCaPuvX4vodocwTy4BNExdBF3ZJ683P3Yvem/ambG/K2kvoZfzEV
CZxPG0te5rdpG6DqifAx8tGxhg7zlR+aoXQvReAzQDJgmKn0TcSrMCijGxj9uMCfMDtC6iox8Jso
2A/8S9ECkplakoAe8cpKJNXUlBdlPN0+Wdc1exSjEXFQYiQJrU9s64qslmlYZnGwl8qToMP3CjVo
hHxxKXJgbnCNNQf8uMH1azV4kjkOLH2HUQQwqJsjw55wnmjzAvUtT4tCGP2l86ygu1plHsbeawKE
yoQBxP9JPseDN3nmzqwwh7xO+SGtKy/Yt+GrvAyVZeM/16ldlQ+353XKmUDZEJMr4a5BRuNyNK7q
BlzCDeEeAiv3aEAF9ZvXQCdOMUEtctvU1KY5N8U824IG75+6gal6REOZk3kbt00jUrXvaeITA62t
Jp5Yt21ODQ9QW/TmCToKWWx9QC2GAE/RLNwLtdkOi7i2gdQs5INb33GzaaFJd6CIyGOgLw9lWfbC
a9tWMNymhrWEtzlombUhrQ12j1y+dD3hLmgLs2hJqd5z/qIAxqJEZ5QRPPYh5qHrnKL96jjpI3mX
d1Vllv2bqJMi+Nmg0NgjPAmrta+uNGEX1OtQfAUR2cz1NbXpABLEfCHqxtOBOdaBOjYjFxbhPhjr
JQphALKpyS4RCrOeq+BPnSIVqSvQxaGPHq9rZt/VQRRzRhzuxeATuflwLqE9tdlUSn8Er07TZMxN
UhXBoBgRlsJAYMq14zoc74p4V/g6ASaxq8E7U5cz0zcRsSIVByJkZEGQlGPFrkKtatxsbMN9qqJl
SGpJGG6Qnp3Z0pMj+6cV9q2C8aSqYDThns9+9cmdYlhC+szrK1+NiJ69hHON0ZMrdWaPebbIeIGh
BtVhpdTQIEmtf6KoEtm3z+nUzgNRyjecg5JsMMtV90oF9VVMnag98EplCxpu7X2gVYtUnglLp0LA
M1PsnS100oDAFKYEz/KjXcxDpVduCZeOM9thckyoQiFUoylUiZk4kIz2AQQucZrq0hLbo9GgAMuZ
Rvkccl+3p2/qWQ5tWogfQ1cDXUosoo2PDC1TI7xmRE85JEO60kueIKFz70aDHbmjJSlEGU2dewqC
OSD1xDhhmxLvICa4XjvV6zkDOXZ/3+ggJ86BCVXDndRDsWFUj5G8vj3UieU7t8YunxzLXcyJGGkr
HfN8BSJuGZeWurxt5bpoRMkqMBwZtWw0p7GcVoMYyDEy68G+CUXIVkdxYfGxBsqjPG1sSKPHttJ1
47IXChDk5Jq71aogvPNVzV2gtQrMxVyWPQ8d3oa11gQzW3jCBQCuDq8GH/0N8Lp0nmAmE1xEygi/
DG9ZgYQCafXPWk5In6AVXHItoapfoXj5dntSJvwbmIyAV8QtPgEjV7lQy+Uel2nX549RlDykGk8k
ae65MRXOIgcj054VQEJAgn45PEWsvDrUongP1CLIoBOjIM0YlkTxHA4gArH2EPBlJE2Q90VrAjfj
i65rodB3kmkNCecIW4BNF0ajpnG10cT7biDFAMImmSOpkxQkhDZG9VOclUmcmNgLg/TPzzJ5UDyR
kiJp430ZpiTqTfVl7OI/7o1gAx22AE0jztOomz+zEfJp4Lroh9mXpR7Z2Cz8XQUabEDmUv+kCVVx
8ORkjtOadQ1ITwJ9iI5aEHsjxGTvKl/l3SQAtca+E1vgeJea5yiAhRWqtgylmYzOVT6bGkM7DliK
QEoCaCkTUkicr461BGMe/5I34LMSOBB1x4iwUlPfG5rVCi8NWOkSSLloghmpM0U5dhWpfQWyYKpM
MaaCxNxhveoafVq68V5yY4Jsdg9ISqT8GSO0uIllROcmq3afoMpiRECM70ulIqrysy9rwoEl+Y+d
9O+h/NMKS7PkjWBR46Mg2Q8oq4B53swod8dQzYQyV486agd/A3qOtweKHMwV2ctdFXa1EO+hK7+o
9J4jfvqEDiMZYvYbTVjySroWEn0hczV44ypHx1PTmxnrVTvs90eA7QG4QkrsxTI6CULJtY2OKQWA
UrdqFwKGklmbQL9DcP3h8/NXsu+Agbg9w1MnA9S+ILNC2RFcssxmQVnVS/QYmyWr/SM/bpCKxP50
F0JsZ/wc4mfyaICVGWODXgbIBJn8thaJPi+VdIjjvmpyq0XMg6QfLZLHyB5VUb8OjJ4UeJOMRbzK
/V8JWO//xIhBVYYTClY8mc0ZKHHqFqXrJ3sed4ipd7hWPYRHINJH77GbVy6Jsz5Y3TZ61SWExQX3
HlWDwJWCRDLjWsEEMbrgk0/2CthYOPc1G1din73Eoml04PZQNzG0eYSjZLzzSmKRAVz3GkrckvJb
aus/Pvr/9L6yw29Joeof/4Xff2T5UAaeXzO//cf/aaq6fIuDt/RvpCm/3pq/Zb/+9lC/1Wj8DT6q
/6I/7P//x/+4/C1+1u+2rLf67eI3dooex+G++SqH41fVxPXtP/3tq/DR9AcdsiCtH7OrH/Ev/Uvf
o/0ff9Dfvr6/63HIv/7772+fSZBaGGcZfNR///2P1p///XcR5ERYk/+4+lnf47n1M2LMW9184odz
gvEDUDZIv1GE9vevv/8tzlLv9z8XJOkHunmhOkVR/zB1NpP/0wRcfc/EJN3+dy6+/SNr0pqujxdk
6fn4afDxrwye+QFngxeVH2AhAdYSTmRy8PIPGU96UFFS5kKU0v6XpuDGFlCQCvpXJoH5EWeTICk/
ZOTicCsBrvL963IHyMYP0HCC80BG3PO/sgOYb//tcHyfAGC3/vIJEMUfCkAK4IcDOeHvq3x+AmT5
B9K1YOnCPfTvNXw8j+m1/xeXX/2hA28MLBwY46aHT7VcKJPe/9sd/2azgHAR8epfnAX+B5Q+0QxC
+UDPVx+nA94BbXSq+O85fDzylL98BiTxB1DnVIXst0HSCT2fBVmDD/hW9kH6B7/+7RyhJAId/Vc3
gSz8+L/MnckOgjAQhl+FJ/BkOHrh4smLRs8TbVKSAslQY3h7/27YsrikFzlC+afTMtOvZcMNXdA0
viZjN+TWpBXKDf4qgcdhzYuefxYEWCzLHgkwHG5LvHyGpTB/GaT+I1OaSMBTxz+MBF8Aw0hMlazV
zQIV/kYfUdnHAgEn5gIRL4EXknIGr5zyC7d2yVhjaSc6GOjHmvGne//mlhNbwamwc18LJr7KwR4Y
fC0P1IDJItat8P1KTao4CeZadzzE/IPlUXT5q3ozVBxT4jtrB/Eojt1dy+JCSvRB0AGmTS3ZFjrW
UnC75oWl2FwjuFpE2ytqb4kHDhByxV37jP0SW8CisUmWuRZO1DfU1hSUTPP7nJYrfca0oeOJtCOH
XOmL6LXp2OWWcSnpvY2l6BknGfOYmkzS1gogqo3wVQni3RMAAP//</cx:binary>
              </cx:geoCache>
            </cx:geography>
          </cx:layoutPr>
        </cx:series>
        <cx:series layoutId="regionMap" hidden="1" uniqueId="{7217A242-D479-4EDF-9B2E-5864C11091D4}" formatIdx="1">
          <cx:dataId val="1"/>
          <cx:layoutPr>
            <cx:geography cultureLanguage="en-US" cultureRegion="US" attribution="Powered by Bing">
              <cx:geoCache provider="{E9337A44-BEBE-4D9F-B70C-5C5E7DAFC167}">
                <cx:binary>3HxXk9RIuvZfIbj+xKRVpjZ2TsRKZdpUA42HG0VP08h7r19/HsEyVKm1pYWze/ENY6G69OjN17v8
+33/t/v44a580idxWv3tvv/9qV/X+d9++6269x+Su+pZEtyXWZV9qZ/dZ8lv2Zcvwf3Db5/Luy5I
vd8YoeK3e/+urB/6p//zdzzNe8gO2f1dHWTpbfNQDq8eqiauqzOfLX705D5r0nr6uocn/f70H01V
l3dxcPf0yd3nJEg3AX4f3Nf06KP0iXOXB/Vd/OTNQ1kGdVYOT588pHVQD2+G/OH3pyfffPrktzny
o7d8EoOQuvmM7xpcPhNam5Yiwvr26+mTOEu9f35OhfWMECYJE+I76vO7BN/889V/8v2+vt3d58/l
Q1WB6K//XXvaCYX4YefN0zMnGVSZ8+2YnWyi8R9vvx7Kb6ds/J+/z/4AxzT7kyNOz8907aMzr3dC
DBj9/KF78jprav/J+7v4ofp+yv8J3rJn1JQm1fqfrNUz3irwVlOLg/vTL/od+xuHf+LFlpn66AEn
pIPy1+//SnzMytp/KNP/ippS65mgQlmUkkU15fwZN4XmypQzJv7UW/0LPi48Y87Kv5JGvoMFzsrJ
KP/nzKz5TEsom8noV1WbdO3EzIpnnAhmEWV+t8LfsL+p4r/zRsu8+/HNGcfeXTp/IeWDPX5Iq/gu
/fwfZBpjz6SpiDnx5euvx0yTQlqUq++g37j1773MMr+Ovzvj2O1h8xfi2DeX92cU8f0E/xNujzyj
RBMYQ3aqZIh1NKeaKpMtKdlPvNEy7x49YMbA1//4C/Hv/UNVT97uv8FBhqDUNCVTCE2+c+rYWkIx
JzYKNQ9Kf+qllpm48IgZG9//ldj45q5K7tL/qK8T9JmFYERwzr+ZTX6qhsJ8Ji1JJdewp8de7t95
l2Wm/fjmjFdv/vH6/2OdOw4/7o8zx5/N8qBQimmCAJEuKhQXz4RFqOJcfHd0x4z5Fzp++krLnDn6
6smPH6V8T5/8dzK2f53N/ZkRb+7qu+3XVPoooTv/6VcyUQ6YffUkVDyh9LuMX37+/SmFR/ozP5+e
cCL/R2f17fS/f+XhrqrxZWnBsVnURMBhWpJPD+tghfEJZc8sRpmwuLaQBkxmMZ2CdiT4+I5g+Kow
qaUksRSClWpKN/GZ4M+UQOKvpEZmQTnTf1Y7Xmbx4GXpn2fxz98/SZvkZRakdfX7U2ST+befmt5T
I4dUwNaIYzkETXO8RH5/9woFFfww/X9ekqna8jt2UC/S1E59O+id7kOWb9Joe3QsC0jWChJynmOk
0XNFpGTLDpGmdkC2XnBlxvboZPR5WVwbQtrn8cwVvOnzI8p6Onok5sCr1Qu70JdtvHH78BdApOBw
ehYDRyxyCpILEUqjGOgBxalNGH9iyX1Jw72f8RWg6XTmfJKWZlJKMB0FglOgRJVBP7QeO6SVviyC
3NHad6IcweeforvAowUUNXkBpUz8pQjE7vjM4pZwmSWZOHh9272pBzd3YhKoTRRX/OI81CRYM4IA
heSYm5JAlGdQqi/D1ItLcSg6ph2l4nHTC9+9OY+yIARKUCY15ZQgPJmJd5uxnMKpiUPaFcGGt/JN
43X+dsx1fjO0lVjhEls6QInSDGVcoPrGZlS12jMKzbQ4mII0zDESlbzNuoyGdh/0XoDT5Dq2A1m2
ga27llxFkVfeNWXSR5sqsyq59TrpdrYhxjJ2WpWruybscm9HZW349uiH4Zusr0cn4CT84hdlF2yC
lLUfvUCx5mU7dNZFmEeR3EY9Plwhj8LXP2KaSaiEJCpUGelMCpuqI8IbG3HgAfG3NS2eiyjwNr6h
xQUZldO7xotENJ9ytx6v4sqo7KLU/HCep3RSqpnoWOZUNkH1yzTB3VMpNXO3MOsWh8y4QTesJ7aw
6ptQD4FdDeHOIMVW5rWdWuTSL8c1lV86BAuB7NeExGTISk7hRaaIW/NRHkSUZw738uE2pa+qshq3
oq7jQxCKDVKdYmOZ4WVklPyFVL15tXIIj1mhUZqwGDwBsyBss7eoNQuTOmjkgdGo+GA2qXtBlP7Y
tmF0ETDWbYeYRDfNMDZ7o6jzLXUDelH1sXF5/kUe6TF8GlyYIhxCr5Rkp6eRc6vinc6MazMazP1g
qf71KDt3xTA95jlgJEHuAK5DmQnC02PLxAWteMUa47r0Nsodr3qVf7YiY7S5SRw/9HO7ozqEuAU3
HqLLc0ZxiUKJ5FRzmBFL8dlJ9xmNutIbjWtNr0oa25356TzAIyM10fYDQMycyDB6JYlYZ1wzdpsM
V23pNNYlkSumcDI9J1ojueRcS6kFNykM7+kJZrGijVVZ1nXdcurQQL4WRrkLShZuwtCNLjwd+9uf
JuwEciYblS7LpIqUda1exMVHyt7q6G3F354HeWRyZ3TNJKOLfK9tM9O69sinLr2T9LKLb89DLDAI
wRtjhEiKw1MzBhFuVpEhAv9gGKMTetqxWOP03m3L2915pAVZO0GaMamrwpSy0fcPDXV3mdT7Jujf
n4dYkIMpEjWn0rNmhM1seKFb1idF6B+6vPH37Vhc6sirtqlnXkduPtxUfkBW/MYSVXD22pzyfybU
jKo2Hpq6yGtAeuW+GLqPpalenqdqDWImam3pDUVWAKIcSt/mqvTsXK6FlJOmz1RIoYCBWhSxJOLv
GQgd3abM3cY/QFFdr73Sxn6AO68hBql1rYvXteab83QtiZ6SCukBMj2Gnt+p1jZkKFjMAemxG+Kx
SeqM7jaovF9h0Q+cuYjT3ApVKzv/YEblXnS0tf0h6VdAHiUbkk+RJWwPch5NprbHsREnsVsGsgUI
fWGm20zYzRC/aMNhrxPbKNaCsUVuHaHNBD2JIjUG2eAfEi/Zsya5oiX5nPiDnVl844bULqvckZ1a
MXpfPe8jKTnCncWAdDBbI3KBW/qvSFHvK6vZeMVVHto+Yx/aYthEnrQpLe2gaZwkuvbjB8+/SCrX
CYxPXXmDNnjXCnv06huva+0u24ZmtEusaF9xue+zepNqz6bGhVcOv2Dpjjk0cfAoaaqJKnQSE/+Q
d/6OIqbAEW56g9syuTsv2Etm6BhpJtidrM1GDpAFv7ktSf68GP3PXvneC3xmG03lnEdjk2o+YorS
aMRpkzA9JdTHhLVWY3Rq5P6hlYE96gtMGVjVJzqW9jg0H3mr33hISPvigxFuEmm78W2Yp7ZfDpts
VJsmvQrbWzMcHK5cW6udJ+MV3VhwY0odveDs5N2w8UmpLVj+LLZ2BAHm86YnviPGYc0tL9lKTRAI
oPFIkFPOFCMgvUnzhvqHOIvLTSOFaTdCJJfnj3zJch2jzE58aE3frWUPNQjuqqa86YxP9SCuEpas
nNwiOYxBmCRmQNCKO2VtGFcyQnLsHyLyxs+zTcvGFYQl3ug/EVAzOUUISDh2ZQtSaiO2I6u0dXn7
K3GMAi8Y4cIShPEZV5qsHsYyGP2DS2+9gV9kpHAMnq+k3YukyClUR1KM4GxGShbkKc9rFyYYom+0
7/LxU5ev5CaLGObUBWAEvVNr+vzIiDAzI2YQmv4hTG/ckTtRtQ9lseIYH6dhcCb6CGV2XpyPoLDw
g0PPUmIntWCbyvT8y9H18m0QshuT5x/yoHMqT36UVZ1sPV72K2+xZMWOX2Im5L30uCsYSB37yrCL
WFiboQ+4HQy9tLXhbUnWrRVpFjEVQQaOygUKwLNoyg0GUkQNWHiZDK3dZr2tR+EI9mJ49QsafATE
Tvkoe7MpWzWZpLaxDX4nUReCkxqHbuUUF03FEdAshA+nrKXttX/IrNd1m9u9bhzJr3Seb89TtCiZ
SnDyNVdFanhKEXybxTsUUg6p8dYL1bYc3hrBWgCwSI2mSLGIAoPoTCYaVvCuNMLgELIvyhvtKHxu
6Xgjan/FqdFFy6dRJJZTFQC15FNy+iY1VFkFwaHlpl0M9UYn+6K7Sf+IfJQ/0oveIaE9WhuS7ior
sI0Vti2cpkZVTaIFgajYMmfwUReHgeonQq23NX/rI/9aMyVLef8Jxkw0WEnqtJfAMIWxRxSsrswh
2Oa7eogvhqLaG/FnQ7MVMVk4V00lbDHmPjSqDjPT0ijWIVD1goN2u9uwkBtKTN/+aVGcprg0YCwh
Uco65Z2rmtqo0iQ4uI3cITU2eLQt3WJFRBYpOUKZ2YrGNMK652lw8N3YblRhW6jSnSdkCQJVKGoS
E//Ad50SkhWt3xOrDg6jvmnScue15grCgkIhUUV13USdGL2SmQxYrR97dVoFh5K8C9hN12evfHbD
SbxSWFySZ5gGxi203NCrnh1WwN3KjwsJeTYfRPLK6N7W8VqYt5CUoNnyA2OmM1mF7kcYi+Ag/LG5
8iJeOE0m8j1K+ldJrt6HVhXdEl3cdmG0ln6t0Tc7x3okhdG0wK70S6t9F8qPtfXlvDDQ6RmzOPuE
vpk0jDqgfV+ZwcG4rqi5lxfmYI+t7XqhzR+SobAV3Yums5F6qWTtcJcE5fhwpwM4CjxqxrvG73hw
iJrYHtJtId8HCbGt6P48lYs4CJ+VJThaaGoWq4u80RHxJYKoD2Z/17VbUbwh5NUvgKDRIylHhKHV
7CSzXpihmJwiVxci2gcOVdfxmkgsUnIEMjsxM6WGz0cFhzhY3VZWwSuzZINdlRF3gl5o51doshC7
wPcyqmZwKhJGUjAYVuXHduXlG7O+igtMWLM1UVgIktAhwCiKZF+LTjPz2gtRNKWC3yipbyOiZmHn
mEGzEX1pJ831ebKWHPEJ2sxy0MF1iyYE2lhu1PvEKO0yvqWjjQaTX103Ibfz/m2XwfyqrRd59jCI
lZNdtCvoohGOBILxeWkq7fPIpQo2svdQL2BonjjN0Gm7JK3YlNRy7bjg46Ycom6fuXm1IqyLpuUI
fjILR5pnFYzWdDpuwxrsJlC2a7xdLcN+jWfmxkUQc2pXKyYw4H6KMia+NkhTTga6tg3jRdEGkNKb
MPkQwL1Z5Xv1lmaXiIo26KetJDWTTj/CpgSzGOgjMkvORLchJopifhMc3g1ZZftBZset72TRter5
jqtfyNO0OIKbFPfoQLMw9JK4BBzpY1uq27h8GMN358V2iWnHGLNA1RNGr1gPjLy9yrK7oLkd5Mqp
LanhMcTMUmrD94uinSA2gt2kbFsYF3p4qOiK+C/GiYIqcMeC0jMxOy/XpS3XA+S/8hsHIbGdea+8
nGzCxvjc+PmBpKPrpO1lHUXPz5/iMjSDXDJrioLm0HkXc5pNLj3JPX5pjklgW13TbwKa670icWt7
blHuUd+jB15W3d5MEm/lnBf9LvIadAKxOMCUnh10aMRBQSgB/ew2M4dsFzXFZmw5FljKGw4GcGO8
nMqGPCfb2Ni33WWQkpUW06JAHb3ErBJD6rL0AtEHh4LeWGVpk+p2tVm2qIdCmEqrKfOZF6q1rKI2
rjMEUCWNnNS1zEtpeum2iUd5GeWNsMthuCYyF/fn+bwoygJRoUDlHxH7zB+bnUiyNgZwncfkirZi
H1I6Ojo1243ypN4ERT9cnsdcZivG7pCEwKqTr2XNIzPQ5EMbxk0Bsy6Nm6Z4G7UXjG+zut5RY2Oh
Htnod24ktgGNt6gqbduP519gIuqR1ZMCRVOMVFMTs0YnZqirtduY7ZSlhO6NqsUG7akV1V0UmiOI
mdDoMDDNskOKQrJ3Y144I7nhZrGSbS1KzQ+Qedmr9H3ClA8QI8k/IDoNo9e9auykCm7b4D6OV2Rl
KayCcGqpzWliks0dleuKcrBy0JRcjcNgx/EVqs1+suJ1F0XSRDBFMJQh0NM75U5LR124JkSy14ON
MS5HyU+xTDc0WNe7RZIUw8AFOl+oG7JTLBqH5RD3wAp77QQBc+rsS86GrezWTNmiQCikxAwMg0mf
KZrVxXmdVzDlWVzZvfvZH3as2Wl5Pcauc2np3EGzLahTW5iOiwjLTNtdN3w+L/hrLzF9fqR4aa3g
TCgULwzv/DJw6uBqDP44j7EolKgSTUUADODRGUaic59ghCM4WAjPpL7oQ+r4xUvP36l8544raMsU
/UCbCYvnRqMsSuTp0seYRLlJKmrn/u15khbtxRFJ85AiFXEUxOBdzQrHdD95+S9p8hHCzCIpjvGm
rMKhpY1Tm6+8xN36/riL296x3pWjt2KdvjLhkQU8wpuZp6ZXYdm7LWpsoeuw/kUUFXZYvciCy6kV
1ARXeZ9FtiSvQpnsJW82flbbHiQyWhv5WTnbuVGJTNqFQQLK/Th0QnXrupF9nnuLIqLRoBcCA1ao
S50K/Tgalq/iAVYyaL5UjRovR1N+SHuercRMi8bkCGgm+UVXyD42cah9dEeTyME+sO0nie221QpJ
a0gzqaduKTAjB6R0lBcFy67QusGYwybN7s6f3SJ3jkiaSb5O0ybndQeDMXqdHZgPUVCuyf4af2ay
P4iky8oGGKN6m/h8m1Z/0CjZnidkDWQm8JgRVtwnEDMNpkTuF0wcrAZxy1zBFhYRiCu0nvGfhKJK
RA9BS2i879LRNpIvA+kPdbAiaMvE/ACasZ97qW8JDyemCvM64Q960Fuj1CtCtuiHNWJvjM4Kyb5G
cUfOIq87lQ0MwXfvSYUpLq5sTH5ndkjltowDeq09Gq4YpmXKfmDOdDWLC4yPSmA27R2hwxYSl/f5
Csiih7JQd8XUE0KMuUHIiecjsx+RVWRfopjbZnshgoeWOKW561Ny+fOSh/2hr6PvpmnNpSKtwya0
egu1fj8l+yIzxCZ3w25fRVm8AvW1CTM362ggCux3ouuKAf1TU1c1UdkIzERiJGm8qCxqazitKN5W
frbP8r1V76YksouqbdQOGzXeStW8rhtxVZHaiQwS2WM97M/Tv6QVEis4GDRjGCWXM/Vmuh2tLMI7
BUG/QShH0y9pbdh9sz2Ps2SqJGa8JabWp3nGmVJ04ZDXvY7DQ+y9GrwvaIKdf/6S1Bw/f2YKQ99F
5clIwkOWYrLHtDmN7Mh7nw+NU8JBptHmPN5iBo7ZboxnYtUanYIZoB9JUYz1RJDVFbuyiMRujExu
h32mLrycRXYVW55TmJFl516ffBgszOief4klfZzm2zAahrKjqedmU0V1Jk0QTb13zCMOWmGG+e48
xhLjTC2pNW2SwMxMnx/ZmSgdm3pkWXhI4+RthWzfxnhY/gvGDCbZ5Ax1BILZ4lOQIiiGIRvS8FBU
qXAa4rcOwTTQps3z+ypv4awts/8FO4OWrKkRemAbZt5wQ124HEg2hIeB3HjV21bGTpR9pG7iJMnN
YGUrJE68mCu/mia3GbIZQeZbG0FsoUfhN+FBh+pdzm3WfAzZRZ9eBL37kuYvkX+uSMciInaSmeAY
IUWqdnqoGSdBbMRmeGirLWKeTKfIW4bayYSHkqmyvaL/UEi9Oy8v9LEmCsKx+YCNA/Qy0dQ6ha1k
nuR+76FRca92It4UyTWNneYP9wEVmp46Vn8ohr3oHGwitNHVaFaOj/EWb7Uc/1hy8SLI6SxMb+O8
5+WpDsOEce4V/sEaDg3Z0HRFgBZKwwDAeoypQew04nxK6eCTAqvFmJOMOqQcdbAZL4zSfWkOBSap
33b9w5DmTlcWDjfc50NjrkjU4kGjM0mphfYhn68kFLkyB3+s/AN8je1Fpd2hI9/S0qm3tfiIvuIK
3uOIAytgiCNgvynK0XJGbqzytMTWl38oVOUE7acq7522u4/NnZ+EK25pCUti5UhN3XBspc2KGXFu
JH7mYQyEt/mWJa/HN4YaMQptJ+Kn64cCbVdMhmIsDQNQ8xEoq/GVH2UIAAzxJQoRRMVXNApWROWx
Kgr03TGWxBiDqZnbt4TWRjAmKAXVAdojyduiDx3rbjDvjPSBvbe6lYx4QTIAJ1E6g1ef+sqnglkm
rJfVgJ5F1sXoihgb7r4X7o5FlzqzEFB9XlF5hued2raJvB940+dHPsLAREqQVkjzqRnvcpc6bS4v
Y1/tNW3fccwNe/2Xsf5kXMZBba9VNBbqlafoM7ksfd13ekDZxPCNC6V7Oxvdnavyqyq4CiP3xmrk
tsr1hdvVO0ayTd5KBznAinYsBAR4jalBhF0lLNA+Wi4jrs7kVFkxrf6S1cwR5NMQvhviYF/FlcP5
x6Hx7Jav+c7HQQCU0rIwrY16KeLKWSDiJoR6VhbDzJmRra3WRgsHfe41EV4oSmCMHsOO00IC6otz
GUa5NpBDjGn3cfhM9j7Z5P7gRMJ3fEHtIbHfyktzP7YXqWFn1Uqzc8EcwMyi+K4wwz1dzXAqYJOB
KAYvQNVK3dO+suPwTVk+WOHLMLxfkeXJssxk+QRqFlNp1QhtdIAqurtweMjk8yDJbNN7pca9MK9c
vcuy9yuYC/pzjDmvsohR0RzNFOhrVNnVc19eBNl16O77P+rylS+Fjb+FhQrafgV4iVi0kFB1QdET
SfbsXD23xHH3UB0/Poj2gRR30UNFuONFjaPrN0J7u8RYS/YfpxyYTsTqL1iJDUkkA6fMdDNaNkOP
/Lgvt1Nh19UWFnJHh6UrZnChRX6KNItddVSNzJvqaMnYONhiNKr3acm2SLm4hZ1ZJzNiZyDXfu6/
ZCzZ+9Yrd+h/esAH7zDNKWETBXr61Wwc2ca+cseQTNS2hkGd0uhy21UYEDF5mK14mUUVRU5CMD0N
Y4x1m9OTHdxq9BM6BFilzRzB64s4f+ElaOVeFEJEttDvqMB2rXI3SiTbqUvI4ujgh+O2ZO5KQrbg
8kD3j3eZnb3J2pA3GfpyKUqGeWrZrnUXqdI2TWWPTWKHfuCsVreXbOEx6CzktbCWNaXzsME0emvl
etOlaqe7h/Nqs0iahVa54BijQ9ZyesxVbkoskVhQ15FelHrPG2tT1+ZGi/Ih1JtRcCdsyMV50IVo
FqkR2jvY/EKoOe/4ZmnbmMSnqL3EWJNoc2E4CefNihdb0s1jlJkzYZnh6aJD8YUZ8b722UVT3PIO
hYe1OYBFIArDjc1kdM/J9PmRWiS9bBu3MSAeKKRtMc6X7zOpvggo4I5Wnl6J8hZPD1UHMeUCJuo9
p3D1KHVXZAJbVAMmZMbbIWs25/mzSNC0eYjwWGLjYyZ6UVNhktKADU8Ky+HyhpJsa3hXq9XFpTiD
Td2w70Czk2sGIx37CYj68qASf1v4zAn79hJdgg2tWtMOxn5HrPAeZYeP/zciZ+LRc+mV9eSHzfEi
HHdF/DLPQpt6w4oYLrILeRVKUugDCznD0Tl2BV2JzRnEUw6WdXgybs9TshAiY3sDm4hT8mQiqTkV
CB6XXYxVEWw+sHSDJqmLSNmkH+I62OVoN6t+xdVO7J+HFdgWoeAb/qXmyTiPiwh/jM2BsN4OJkZi
L+qf76Rg9/8IYiYYg8HbEGucwWGoX4Vtv6m82GbD2ir6opwfocxYw2VKmJFhE6D7koEEpW6xzjHm
d+fZMz3l3HHNApMcwS5uHAAtPSvtKC62RX8d9c/7sHHycEUU1iiaiUJipWgIY6z80OTVjQ6Hq8x/
6Iv3LCxfnSdqEQj3qKDKipkhMh+dbyKjpTWB9hRk2IjiHR34TUU2vVeuBAKLwnYENHNQGOMqpTel
mxXNEZvTKQO05Cc3LeSKV1rkE/ZTMQZlTZuikyIfmfEyyamVRuAT7gVwBn4VoUv4pg7RVhOZ/+X8
8S2q7BHWRPURFsXgaD+GmAtRohpfdKlL9smgX9SKPpSVCvZpMvxhkjFb0dxFruHWGw17hFrrvHJN
K5YIv8EQgiJ1tlUedkWy1H2dConVfz/sf8X0WShHKBO7/2I+81eNZBCFBFysUGuVWQRnjxW+FZlf
khBUrjVyVVwPhP85PcuxdHOV5/G3UT/ocM1v1634GshMsYJIJ62epmwielXLEjuwN2a2dj/IkquY
FidQ6UMJB4HRKSVuXmA230Kto1K8eE3borClEWYrCehC70ZgqPcHzEz4Qq8R9ZD28LqWlV2kYcEx
axd/issw2cWxFWKqmA4brxybbW815tZlEdm0ruFvUtM0t+0YJXYXm/yC+oGF4Hf0rnB1zOrqyhTH
zO3m8WtOwnykI73HzG9DQCVzMrPD1EC97T1cVMHlhRZXjXvNrchBtlev1riWuY2hLS6UxorY7IRo
4caWFaCjVW2xaK2HXfr2vP4v2RpU6v4EmNHGJS6yCUZUmRDwXGPEUG9LkW5xvVOC8o7/QozBiuYv
hlpTfKopjPZU6T09zW5Ay84bEA3LPLe2eWNkm6QjmW2kXbSNWBnZReOlTqqR1OV1ln8sZbZWZV48
VlgCRHziq1U4fYc47MzGdxm8E/2E3UkrLG0/+uP8yS5ZVlTrsZ6JIWOl5UyHUg83gTA3QhNQbQi7
Kni1MZD5p58wseBVK+3xr9XHRzJ6hDY7VWplJkk5bE/AyE65DhkGRMrDLZpA27bOd0b5KeEDgrJm
q1l1eZ7URXMhcZcLqrG420DPSLVokPupgE1K232pnf5XzDd49efzZ8S57QDdMPD83k02lGX2GKwF
x5PZfHR+RxAzPTD60RhUBw8him4XsWDH6HU1NBcheZPxd7K3V4PXRc07Qpw+P7IqtexCg48gKhT3
cW9o2/KjDW582lSD/xDS3XkWLUr8EdrMNyXEYLobIY0hhpfHonwxOY3GK3+hMAOfLkzcDIGLcMic
U1S3JPy6vRDdFeEfYXj1Kxsh8BooCpu4NBGX5s1v2YFjiJpygMka/Q1acG9SvSmqN/3arROLKoVM
CQPhUxkYgcMpgxqMUcQ+QaErDpvrOsucMHkzmhjYrU07VsLWvMN1Cj5KFEGzHxK9VhxeYhkKeeje
chh+QWYso2YhgqxDNi/ZlxiTTmiiNIA+LxcLVgpPB6sQtaCvNrfGnCcBSTOAlC1aaryy82Yfh3yD
osUm8zO7S1dsxYKiARC5GqZR4AHmQRLGRgblUnSlMQLnhG74QhB4VIZrBAfrnZTBVUOuarXWtp3U
d6bemHTFVj4G6hmuqptZqNIwy6Ixi/BQWqjdmabxpgqim9oo3E1KVPzzqQKMFUbaMRCK+0PkrDCS
iaiPRR99ncuI0aLM6U2nb88zbsF8nGCwU+mUYYolADcMDzUalINwryI12H5/0zXvykBvzoMtSsnU
p8BtaWiGzLuUbocYjntteBDj1z5+UtuFFP6OuSTeZaS7MwovQ35vPpzHXVABzNP+wJ2xrRY6HrWR
hwejdoR3Q/RdtXahyBIEyDJhSlC4eJSJZMixiBV34cHq9I3n1teomLf9yij09J5z8cMFoVg4QFMF
G3MzOiqzbYjlAUQxTOk8ZGptg3xJvrFcgIVXa5ofn9vdnlYSC5IqPExRIq5oCHYmJjBT99V5fiwJ
3THMzEtWPHWRuGH6IYhxfU28Y/qSXQRlshHhh/NISxJ3jDTzjii7FbwcQJAadkZbpnZMyIdeFmj2
UTvV25j//EqjwO1tP45weqMjf5wKdBEIEeGBW3dS3ZjBti18G4s2/zfCJvt4BGOpoa4QLYYHj16K
DjcnGdlhKvZE76KitOO8XLG3i/L9g6x5qyRsuayVyyHfI7q0yq2carrjsUm+nKdryV3i/NBIxOIS
ynHzQbwxklaUGi4mY1JMaKnkI+PsknTl8zCr74t215KH8kH6KAmOGVm72GVRXDDZgBlUXIeGoYPT
Uy3dtnQrbmBSTWPIr8rTjUlTrOGHsZ0rLKuNuMPp/jzBa5CzehAu2nLHLgFkR+mLuEEskuJyxhA3
eVTVpYjzre9lv2Dzp/mN71TOzAju60zzlkXRITJDJ/dNb1cmPLOzjhp26ccXSddGK5CL4oNobkrU
cZfNvK+Yj7gwtpyGiFm8bdBmD1GerMyVRsIiCHawp+UoXCw3vxutN6ociypow4jmDjObfvN2tW25
yC2kndP+Ey5MMmfaHed+iEtxkfEFHXOiActl5A83R9aJsUZ2wdyVCGBZG47wZmoeGZmfpgXw8iC8
9YrOHvMrPd7QYNeyaktcZif8Moo/5mv59eJZ/gCer9VZRkFwkQNHwfp/SbuyHrlxXvuLDHiX/Sov
tXW5q9d08mL0ktiW93359fe4gTtTpTLKmHwZIMGggaYlUSRFHh5Ku0xFj6JuOCj+n24r/7IUQAtn
l4n7xm2n0aR+HQ06sDfIh5N8XyUVqKc2t4UseU1QNYpzpxJcJ984D/o+EjUphDBNuour5NCp/vtt
EUvrmAF1SLaC9gQM2pd2Q5fDHlkXiIiBkR+zd9V8ASvfX8gAgRJ6CvDFV8XqTEvzVosiRLzNXkCn
XzpWlCH7flvKUgQAvPE/UqTLlRhBB64aPYCdrx4yZXKGBsxy6V4TtBWH8t0qyAcz55I4W6sPiQ+2
8QaOMgyqnZBoKR0AJNs2bTg4VVRUdqA05EEUwKhYqql+YnLyUPf9T9KTkArBNGxyKYhooRq5HY5R
ScWpnegQiqBVrowfhh6gzT5HZ32tBOauZBH6+6Ik3JChae8aQPdB3YmHUBfUaywri+qA+HaGyaPe
z2NG/EIBFQ3yz3cTYxZJGgeRe0TWnNU3euhqB9Fei/crWpyB/bs8K8Wf8B4LAHPWEhdw572pjJah
pnMfiO6MMnuRkydZnVHPQHlVD6HOXiVWWp1+UrKPloX21Oe7uvfAi5waDwDVu6L8EgiypWVOk3gC
eM4olNq9rWFL6VplDmJBUoxSOWKKy89OGRgmxBDRuF4cWJ8+RB3QvVO+00Jmi+N0N7Lw2KTAiGdl
aNIuBI1y3m7KuqY5iWyZKPsxkh2/HMUVa7t4bGcfxt3iWNFZUWuAbOvtYA2soNG+Vv3t7eWvCZl/
fh64DcxUEgWY7TqJLOG1HH5nxkr2ZNHgoTMZaO2ZrohvmCzLsYS+VIgNh0dmMksUV8zdopE4E8Ct
IazLehQiCOgTG9SnUC9ZfoqD19s7tfRKkM+kzF9xtlM56zDagOGxPRi7rNv3wx6cDonHmhWFXPLp
53K4N0IlGSaUCYZI1jwi2APQ1yAErQQTdYMvaODtVS0lroEHBjEAYEe4APzptJOBsQcltAyhkCJP
Vk/QPzukADw91rXNKumAR34nrD0YZmNwZSzOxHJnlvuClE89EiZV6BigsVQR0NJiGiwpJLRWTEsf
JNpK5Rq2fvEUz+Rypxj1kZHEcxJD8e9FIJ+wMAkNcZrpVIiob+/toix0WM9NPDP9I+e8xhqdJqOG
k+zIPmlin8YSuvKTblv7ERK+a/S/85ZdbemZOM6DMaJFnVpBQc3gHXUlEA285OmK11+MANEIAWpD
YDsx64Ez8maVqlo+oDdB9gfdkopwPxmWNL376LhOweISNJsiFV5BmptV7OVv9vMf2bwfy6Yy7YYe
svvk5I/1tlFrC0ggWhi/zehvsl1nC5W5wws7ocoLgp4PAa8gPEuSfNMCNvuQxVP6F7hczOgAl9Lc
8YRKK+eCVCnMq7xHIupQaKUlF2AcFoeVWsqiMp7J4LzJ1IJdMO0lGHqxpU1jWGP6rlfM7kFLj3Lf
7ZNaVMUzYfPPz2wlrsOYg0ib3aWk+CEJkeNr5Es0dfu2mGXjhe5ncKqAZQCjEC/l6G0ZNGGFlrRC
qeioJfeFrx2KdN/l+U6IJ6/I9oVppR8rYuezv7ppxkz4NlOIAs5wKXZoxYykE8SWfm3njFhp8QKO
raZ7HoqEKl1OFZQAN1O5hrlbdKWoEiDBjHcl2skuBQsIYNiEKRuYqpASi0TDsOt9sd7cXt+aFG55
voQ+50qepYCv1hJIMdp+DPN1W8qijgAJMtOkYnYBX0kE6rNNhgqOh4CztnXMmWx6WqnFz+d/dVBn
Mjg9VEt0N6QDHikKC+U5N69ZUyLCyY2hNaAn6X9cEqeODfJsul5jSYq/N/p3yY7jtZbX5RWBSAuV
ZmR39fman92suB20UBkhQsQ4E+WPBqKy5pll6V+owJyIB54ONW1icIo26iqJ+h6+JGkmQBV2Y6g6
//34zyVwSiYHTIllucZrgXzmNRAP/n1ZrkY3S6oMxChQVMDIzGNQL7dLiAYhEXq4+6reoxN5CGyD
xTZKu7aK19hoDclRSreCWLlZ8JhmXuZXKzqxZHfR4obiEGhIQZQzf+HZgY3x1GHKCw5MhYKDwR78
Y63qtLpmZ5FuT1r88hf7eiaPV/nEbMwmhTwhNXboXbeUtjgK+bjyblhqpUHrnqKiSxmcQ6h5Xa6r
DJIoSQc8HNqusCtyNPuRFuUeSTUwAXYgUgwNmuL9pmS2MICe/Lldmz0wr4S/3OdfwOloxMSiy0Z8
gZG9tpXmTqlpGWyNk3dRg87WyelpHkfxQBpI0TU3ItQQV/zy2io4368UUwWYwbyPlYfuf/jIXshW
dHB5DcCkgTZDQ5KD08FO7gQtbvDENXzlIwx0wwoLabL/RvH+FcIpHgMrQ+bPjblICEWlvDe0z8bP
VtRuebf+FcJZ2FirM6Wf5hg3KrZ+YNjFIG1XEeeLUr5RYqBnBB/C/EQ7u7NGV7LcEBH75XoJ1o8W
FHp1B3LLSRBS9/auLZoHNNXPgzsAXze4a1RIeTEGDKJCSXfImzDGdMi3Wh846l/tHQBXUOZ5PB9P
6ZuEuYa01jTXqEUrC37NsPM6XUl6L/mnGdX1/0K4S6mojQbnhcjPlCOdSlOPaXP9SFxFTTNwgylr
iNzF/dPmMYVI38wdApdHFRGjwjgwEaqtCxISkA2z0EETuoIUV3ZmqiiZRH26kplZalxW0Cn9j1TO
rahhWkxNhfLTVFd7uZ4sXRI3owRqqzxzps7ckbGz5Xe1M90hMr/QHeIRLbjT2WmK2V4RHma00swo
c1uZFvUWPbCoNwB/KvH5a0ABSnkyDYTdyL7FZFOpgWWgYvq/SeEWryV1PWqlCY8m4q2HSqn5oo9r
WfJFPQLO4Hs2JdpgOSF9kIkpIt34LpcNG+yPvgjqNXO0pm5FYZf37P8FYWjZpQL5OZqERkFg37ny
uFP3Imkohgz+jXX8Zz2ApVyKwSNSZHWH9RTmYMuBudXV2E5WKYZndb/yiWdiOG+l1kyYgS9gR/Bl
FwXZE9rmTRZZbXOcGwbR8/EX7gu0kuB7AFsBWlk595X6MROFGPc9FL3hUUqxpr9Qt3MJnPMq+j4s
JxFmK+yfwun32B3baC13vaQE6B4BeEdGOw7KvZenI+dFbIDsGsFoxrZhrm7RZ820cEUHlg4H2Ex0
PyNwn8kdLqUIAqmDNmbxXVSPFDzUTgwEAKoZkpBZQjlRxlYOZ8k4avMUy7kXl2Cu/KVABd2+yuQ3
Mfp/2ohm7eh/BVNELKPsDKswMVpA9qW/scjAdWEeydyOA67yS6H+kJhG16fxnaq+FZkLZ7oRXrXQ
iqpic9sQLe7nmSROM7Q+q4YsqOI7v+vduQc19N3K6EBfAZtnln2wFZU1bVyWiecXOtHQoM+T4HRl
L+fK1Md3bQnMNAqz+aZolGQ3mTFmUsWD6ODx7kQx01ey6Iu5DtDW/COZs4hj7g9FBnrRu7Ea0eIr
BUAUj8e2lTBa0AI6LKQyJjlV7API7hV/t3Q9EJzMOUwQQ6Fx/fJIswStsXKuxZhyEP8YsnHcqWP8
Fo16sGKMFxeJvjsTRCsYSQws5KWksQyNPIkQqSp94eQ+Qu7Q6uLc1T5qRT90xWvam3ZtfN1WpKV7
ciaVp5CQR9/oUhWhay4dw+aQFQKQxk9DsAdQc2Url/zauSjOD6S9DDLMuYqQAjJSA9JWVsc6ClAU
fLm9pu9hp7wrOJfEuQIBaxLjGZ1V5TSLEqeMADAa0t8AuMU+MlSkc2MxoeqIOqTfv7Xphg37vH+f
8s7r167qfBWvPgY4GtAegF8FsIfLc21JkJIwR+pWrwob862GtHBvr3dJRzFp5B8J3MZGKI2BTAYS
wDlqtzFxsLGrD4Nl/UQfIMqEiDWvmphEnyCmjAbE0KG2SdCRnotoJkLM6ft2P3U0VwaZNm17EJK1
lu1FJT0TzV1Co5Ki3J/wUqgSV4L9DgZqphXI4xur11epeeYDuT6wfxfK+SqDpBpCecTVofkC/Kql
B5Hb1DFmF8riplY3/QBCS1O8b5iw4u8XVQXNlqicKiKw3ZwvlnxG5ECboV3Bu+H/CYKVi7F4A89+
P2diighTaeIKiDjMvymq6p5kGy3MHbBDryxkWdA8yhJoT1TeOUfIxtgckhEZd1XOnSGZMLBO2kyZ
KwCPf1v3F1UDERgYo2a2OB7voakMkeWMvmtS0ZoLuZi+7US14ZSKZldrLSCLN+1MGqeIoVLHKFBi
AwXz6BtAfoBLX/91e0XzIZyrHwDiGBhkzOOJwOQh8cCmuM17Uyl1jFGRaIrnlWb7mMJgi5/tV7SW
HeHPiZfFKYSoV1UlZ4Z8RPsFu3tEg45/f3s1fNDASeDRS3UdTKoeYTUF5rLKFG989cswKYaOFGud
vSsbx3eva1GQaCQkGC92jFJaHycRaU6qBNa4lddquFfW8HtdsxnEkx7lY75DRkmSoc41phxT5rsd
GJgq2+wycAPnthl+mZFniI2tFGs5k6vcIy+X00C97jMzNSAXUJnpDmzcKbCZYJtzDfwnHev7/sfa
VLMrBq9vmZhnhnFLQFShb+fSg2kieJ+lOFSO/eik216nQLmaVv1ZpphtRkEo/3NN5OJRYnY14LsI
59BacCkRWINKbVmsHM3SBuhIBLu5RqOv8Zm9DGzFVl3Vdb+XhzYFFHVltHny7+0c1iJps0I5tn+Q
CN92W8FTvOE1fo5dlawIW1zYP7JQt7tcWN+1GMFtZthKzBnNqfQMLsTgOfjKbePj9sXjDePlqgC2
vJQkBCpK2T0kGYaldW79OfwB/Voiu7fFXLGp8HLkSzngB9TleJYjUPEY/UJJVcfdTmlnxadxW73U
H2TXE6qvuLK1jeR0sq5AJDUpqXLs0HQSYaAQZhhNdmPswGQnsEO5xj60Jo97cIVoKir8BMvMEXdg
fkLhgqUlPrHHai+cbm/pmijuiouRmYD5DPooPMWP8T5w/Izmz6NIc+d/EzR7h7Ncry90IMVq8u81
gfTmhy9QMKsK6HG2JGVF8a/9gE6QegXIDPBPdD9xih+iVS3Bi9k8Dqi/s1gE8T4o64p7DMfAgOGv
KCjXFHPWgEs/CqJasP4C4YMIBJWay9XFJStArJb7Ry3EjMSqcUof6CWJ0H4E0ynuHcn2cdVRgcVU
qk5tINgjRomvrHs+rFtfwV2PQmBtkE8pRjTIv8d4k2f3JdncPsY1EdxVEGQSd8KY+MdWlV2W7Mx+
36ut9RdC5jFyOD8NM6I4XUE/94ixUZ1/rIOadsWpKe9ac6Vkfa34YBrFHw1hHDLMvHFUtVGQEmQ+
PSPea2/SfaE4Ivuqzfsk0zH4aiVy5INt1CQvpHH6MebVJOHlH3oBQKlWm2YSFWp1jWTiKl8OLjYR
3YYqOE0AP71iNA170D4WJGJeM2W7NH+KVIphCTmmoGHcNMOrHvPQ9TB2zIlW065XShoS4B3j5J6B
1JHpneOP//Ulzn8Tt/RSLoQm7gPmMdXcl9mT0pu7IHnosjXtXwhXQCqKshvYxMEAZfBqk7QaWjFR
hPaMqLFL8qPIcgtTv+6D0DYfRBp6ckSH36a2YkK/H9WX1w5lb/A1g64ZWUeTx58pU1Q3Yt4mXuuM
G8TpDiWPmc3cYBM4ki04tW3Yg4VhYJuUynZIo43uxnbjvkhfxkom8psb89a3cCZgMlnDjK5LvEQG
hvY05TRqQKOjdEhLHjoJRPFojv/C/HBmID9Zd5sRI7SSLRrjZOGtiWj8K0ptA+9qwelB28B+JNlT
GtoSYzS4r0qblfejRpNfSgVyI8sQf5jJWpL4+q4guYAIEG9SQENknbPebIpHuaz0xCuT/MuQcgRG
w9N/NTCXIjidDAvRVJuEJF4gwt11u0G3x2oFm7Wkjhfr4I5CJV2gJzWEiBvtEyilhorMAbuwcpwc
U0OpgMqFM64FfdcG+nJpnIFWOlBCyiOkaoIdi4c6cmR55Zm1EMTCyAAKhvZpdHSCiOHS24l9EGh+
XeeeUJVuTU5S9aSCnrCPAN4e7UTbzZQIfR2jF2dF9HWgeSmZOzi/H1plypvcS42nX0peOUZizerb
yyuudOHNdSmJO70adYWsCNrcK2KXSHaARz6jkUB7Y9McRwrCt9squbgyEAShwxgDlmBKLve0UIAl
MdEn7qXqTwE5ko4I0I+fJWj6InktQJodKGclQE36rzDOwYqDmkZSWmBxbQcWxnulfSf5purXJjov
vOawi+hhRvMKnnRXpRjCyqmKW5xX2JdWLe30cI+gnaC7RGBHyX8a9BMoO8L5Eq5YwuUDBKQKrBKY
kI3ercsNNaeslXKhzD1/2lUhZgG+JCKt8k1TvxDxVPl3A1txBFctDnB14O7RkR7FlC681rltJXVc
9EaoF170PrnZ6UOw+hPwT5pjwO7LB6vdJi/EXousl7z+hdhZtc5CaxHp7XZkpACh9bv6O+1kax7z
K9ROLdxN+VbvHf9TZhvVOPb3SJa9IKk5DD9J5+h64NzWYnnBeF98C7frzRA0aoGR656wFS3FZW78
Iu+izXAwnTixgBoAxaTl09BBFxPt6RhQUbQMJ/+hrpXPvyHSnJJffMocAZ5tyzQWwSgWOA22Ay+e
l08UOS4r24LI/s08lnds+2eLguDJcKTd7V24fn9ADzDQGT2qiC0x0fxSMpNLQyRZVng5cJ2jhtfp
GFjx4IJdXg4KGijjirVaFAisIOCqiJcxmO5SYD82QYhXeeHV2htAC5bYH5kf2Ez3ahB1gNr09voW
zMdceQSFPeZzAAzCWeGSTII/tnLhpWPoxX62EfwStXxQbJorL4GlW6yhKi2DbQdVKjAsXq5sUsRU
iqqo9H7V1LfjDZIz9CW4l1cKYksx3LkcfhZAoCuhNDHI6dzkuXme3kpoC7sXnNLuDiqCOARzx9A1
bN8drPeRBk/op9imbrZpP4Inc1e5t7d46R7BZqLygQoIAQPr5bpFPWMwXmnpVQWz8pxZ/Rp1wZKE
GVoD0Cas1dXAbrlo2aApWenVUSodBoJUNiPtmluTZz/J30KMqlCAvALo46o2buYF+O/LpvSKnWyV
VHHjLWq3jnYY6F1g6dvJSR4L66W3yeYlsdZye8uL/Fc6Z5FzU8iLTG4h3agrJ80K6SSH0bhi9Rby
UkAznC2SOy1V69OqrbBIeZ89C2/RFs87kTJ7I1nqneFGjOY/V96viytD8X++7rgWV5wkWZcmdTyW
XjwBF5oezNU54VdczbM7A4zxHxFcSKIFWmk08VB65lbes09M7fZ/6nbl1HeS4x/0j8BeRfwvREEX
IrnzmmoJrDU1VhXutE/lDRv6yuzqIztEuxHzVPfs0XBDx7TN59vXbdHOoG8TO4l2gzn7fHnfooBF
dWji/msZara1hWSRb4vNxtxkAYhjM2qghfKvZM6UqmjKx3hIfn+zOgQfNiu9xlYt2XFPiVfR/Vov
w2JUAuM5Xz6Q0mPI0eXSkqH1BWXsSw+DmzbxNnEFB5FQ6Fv1HViRaXtQvnoa0j+rFcalF5B2Jvl7
0888cJVmYwpoIjb1frCr3UC1x+Sg3k/Wu2m3B7JyhvN2XVgaUC2hlAXsxhyBIf93uU6tyMEWmsFk
gjs0tyoStlsd9PigpCOdffvo5PkVdUsW53BDXzIZONpKLx2eU/b1e/yF+TiNLTSH0QzQ53Nfo1RS
PPiZDbIbrblnv/Dv+FEN++4l2NWjm6yCR66NELd+7pz7qg2k0sA36cobAPgS2YXSkxD+LKfQEkMa
77p4w4gdpJYwbqbeImssYdfvwosvQPLu8gQwEQWTpBV8QdP/8be+/ycdray8n5TeridXI6/59CqV
5or1vbIZ31gvFG+Q+0Itkz93pcD0zE5vW8/oU6fQHzppL5PMwpRS2gRftw/+Ssc0gG7hlmeC/pns
hXtdR0RpyxKDar0yTd6KOHCzQrbqtn29LWY2cxfqBTEo9pkYE4QyGDLYlxuZDVqvJRPE1GPg5MpT
pBWbPkdJbA3ssLSec0GcvY1rJLTSFoLA0fTM8sIyUvM4qfnKti2sB/5xTo7p6AlFS83leohaF1pa
RVhP4RUDeHHCF8w2zc21EvOCKmiAFcJ8Y8KKfmXFpUiNmdqPQPi/qoDcWNWpRA+I6d4+nYVNu5DC
Xf5C7zsjV6fKI2Jm1ewUORNyxrdlXN8l9LMi6AUdE5hTkASb46oz29mwpAAymtWepAvjMe9KJaOT
VHU23jXohdN0K6792MIkrtIy5aCkQy3EIGuM16rAS3sKaAXqJWT+i6dXEdOu6gtNKT2RYJCJpm7E
6DNWM8tHV75qriVxry0r1g1n9T0QEqUU/m3BMtbLiRFU3lT8nILPvJRR47YVGYU21KCVPt8KxSnJ
w5ehcM1ffRNsmtQeJS8Ut5rcWahF6JjonBc06e7NgazN3vxufuWuJr4P6clvXpErVY6ruMvE3ii9
tjK3TZZZ+meooBlR+SXtWW3FzwWhoYJWpz1G4LqGsiuGYz3P3fGdUT1WJg2T19uqol4bC7S0IlWK
JjLQjRicprTtFDeDQRDjjuWP0sSQ4lhdCTYXNJ6gV36ulYBC4KpEjgalcMj6svHmdhY52g+BTmN9
xUgsKBroTgGoB4gH5I9XIVhbk3KK68bL4700/SlN02bMtORwokRJVrKzCxbpQhh3h5M8AHm1XjWe
BspRub0Pi8+u+B2t4WvmX8NpC84Ebgkd/yDO59tOUGEZugqAPE9vPgRlHgZUoQ9eppp8lMUXDaWY
27pw/dzCY0AEteXMpAW+gSsS/T4o0Lzat16IIRgNQ/0hSG2tfmsamSqmV++yhAKPPH7mz+Ih3uXP
ZvdixntoqqcfanV7+3Ou9UadZzHiZY0eR6CUZ9U9M2LA3Y9Cokatl2anRv9tpHeMrDENLMlAenHm
C1VAwaNx6h+qeSKkStZ6FUOxI7jPcuSZuv+ad8YS5nwHDhFlOqROLxdSZKJes7Zovclt8D7IaKA6
kU/ltefytb5cypkXe7ZhGIum1WoDOcB7Ka7oGGzD0k03UaNaudLXVmOWhDuNZ+s8ApHfNqVXCxSL
Wq9V9NBqpOFezvI1a76wHKSygYkHGhWPKp7VrS6DYMLAkc7LbDe2kGqm6kqadw5qLy8YCB7PJHDL
aHU0yIQaJADi4pZWbkU7w31Yy5fL1+YC7MgGaoqYhImmAh4jFBETE5cV1nmJmh77Z71HBN/sTAwS
DCPMYH6Y2uJNHNLdWPv7ZHJG/+gPqlvrmJypOMFzWDi9EtHkCC5qUKLnUY5xHYmLiZbCGsniwrni
SwkCVPSJIBzmYnBjbCU8TsrO841a2DVJBybCevx9+15fgZ7R5HAhhQvoiqoaqmJEl0s6HdvAwoTQ
JIR/Vt/Dk5oOlnYf9FlJzfw0iNlr8UcPXUw0wjzJFfuysFgQ3eDezwVvANm5z+hy3S8wn3r0mIwB
Hl1LtZWFfocbnH5BAmwqIkoR/Xzco6pDG6RYpN2IhEQGC/oWP7Ln9hUjqk+1lW50O6HBKToZoQ2+
onon0y/dub3V842/+oCZSAUMtDIQLZyCC2Hcx0Itj16doXafhpaUH5K6sW9LWdBvOHe8OkDWB9f7
HZWd2R09QSfWNPijJ2XDVmeoWfTEyrIf8lpC7rpYgRQgKImBOtZ1tHyq85GeSeqbTBebupo89JjZ
w045FE+BI+8Gq7czZzyMNDoF1h+2mZ5ur3BpH8/lzj8/kxulUZuJ6P7x3uzTWiJnVjP+jM5/97y7
Z79blVmD0ST43SZVNx/doaEJ1ayH2F1DnS5Ex5e7N8dQZ5LGigjoPoak0fpAI4GdH42dusu206Z+
q+33ejtuBFf3kJWmvVXZvpOv3LiFCwGOTODVUW0AEzIMzOUXTMZEsrLPZW8Y+9jKSIRplj8Y5mKo
vzXRSVsLxUuL+D1NHnP5tardvEIjRNbfR35NCZKUBQYVdTlGFjqyQW+f8bW7AQYLYwFgnUC7hwEh
l99WhSnAv4GkepOQTBZGgan2JOvhNhmKjlYgk3MFHawsIlP0zd9IRowMejMTs4S4cyEY4qmoSF56
FTAmPbAXmZFScdgEu7x+iwxpReOu7R4ALuiMAFW6itift0oGEZkAkjnViyr9qAmFi2GmKxHPQiRp
4B2GdBoCcuSBFW5J0khS1BRN1WtCpzgxH1Xb3WRQY5P+Trz0rvBkgcYy7e9A4KuobhMD2XaSXDAu
Wd1ar8KCv7n8GE7rmG9maewbqjc+iCUmeB8k1SKIwiJwaO3qdmu4afk8vQ5AOjVb2TXb3e3zvU6i
gvUTsKq55ZOAAIdPt+cYwTZicqLqlaoAwKelSA/RAV0qLwWTqd7uk/Aot/vY2GsSJaBqMhKXaR+s
few/bn/JdaXq+0vg4MEvgHQ1nzUWtJKU+sRAWvZpJEB9U7V5jIN7wYpOWnSfak4rbNLyWB7kfbhX
Pfag31f75HH6LfmOTOUfEtkCemVuQYFc4I6sOJLreMyAkwJnio6RxOAd4Q4qrmo0eTJ83dh8tkVG
G/MhVf78UTu7KjGFtPhxezeuaxTYjXN5nH8WVBgjjFvXvKHbkH1/55l7n768e09fKwtTZkd7aeQh
SQcBN0iyYWN5lFeQJr2cxbHmKfdoKTNq2pyGyQ0eIyfWXB3ky5veoP3wCHwfOsGCQ/lqSq587H5O
v0h3FNxJdeTGnciDpmMg62AVweSUrrCJ1LWGmGtXd/mlXMjQxFXTET3VAJLpqD6zx057TV0DO1w7
PUhB7QnQ7nnmNj9qWw6lISB1r3k+Zs5WEzVVvCIeI9CtDWFF1ZCqakPNOHbXIqJrUMl85ohx0RmG
JkkUSC/NvKnV+ZgKHcbAlp/aQQAJv2Rntd2lVBm3TXQ/AhTeio9TtLLkxX09k8uFLtroS61WNxos
H1jynzOcePFXZwcuDAnLm4NOLnyvmh7UFPmkeW3UeBOJt53RbBRtWHn9zcb7SpnPxHCeEsXCEDOR
B83TEm2jYQqSRcbis0JSNjExvCdK2jVCpQXfPDsq5MxxdjIS25eHJqUYRgSMkOYlxc+4OkSNW8fa
YwW/giEV23AQnNuWYWmFIFvEgE4Q5puSxsVkuR4TZQp0zeuHjKrBD03uNwwzwnIQf1RrRBVL/ngG
3CIFh+BZ45GnmHw0RKIGIkl0WulUmEzi5FlGVkzQQvQHUCuQ7XhKw8LiBXa5h2EraG2my6qnJ2gz
N3pLix/T5FXV0JOjOjoUZXBMkQ5O3zkZiGfHjzhzS3PXYHRw5JrKTwawVSNqtE1BBrmiUosBgz5P
g8KDfO6m4XZcA11AK8e66mUs2TelQf00tQWcLxo0Ql0GUxEehr5g+b6fW9N7kk60rTepZCnKM4ga
Cu2HqVL/yWS0a++SaC01dl0fg9kAow3aHU0CH8536Vfj1Cg9WqI9CRTKmmLJNe2reosu1oK++zag
0a32GJ16wbBH8QUj0v9CIc/Ec9szYE6aAnVHcDqkJW3CsXciVpaYCYkGMuwmsBHmqKzcgiXFBPIc
DBSYcA+0JueOxaIBbfIIp+XLdb1BgovZ6mgm7srS5m/nzck87A3pKTSowXpdKiYpQI4Q9wpixWdE
+I6j0kfTunsMqPvLpO7nJqJH0drhf4kn2Jbj3O1/OL/p+937y1N7sEb6FdL99snZ3P3cbh+227fn
Pw9Przm1D3bgvR32vnV4WINMLdmH80/mnGRh9F1Tg38NUPkGrL8vZDz0pHQ76V4CXOP2/ixGKefC
OI/lp8FUG6Oqegog9kW1B+BRJi9q5kofQumqqpO+KHvjjhUH31ir/y95rXPZnNdCZUepWYazUZKf
KpKXfWW3a1HfFas3IGcgLfhXATjrHvhiUTQDUb3DW04HFyB4KuJ9n1N5k+wILSlGfDsDNWxinUAb
3OzrOzyPia3Za0/kpQDUIARKP2fCwZt2qYqx2ipKEsPPBOOvfNh2s58OaDPdR/VB1NwqW2OqWLpi
qIlgUBusPwIiTvfLxiiFKgLUrvRFqqGFKlzp0f1+W/C3C0la2C5wDSHm55YEREEGGFeie+5uJ1i7
54n+1m2VfhKHWL99+/cpskpbpw4DiuNpS3bJ2ysmjNPx8WutEW7pnp9/CWfDjBFkjlM3r1U7jJ6v
9HiB/QIQYsXRfR/SrRVzjq7Wg3DMCFac0nGf0rc3k37cf4BshFZ3bx/u886wf6dWAESgaZ0++7eM
+rSgSDAPluy+h7SxYvfhkDvt4RVkgCtft3ShTLSVzTximBjLo3wncGdkUdHqXucrtB33nbLN027F
ZCzu9JkQbgcEranMUK51b4CtMICwlAwKbhmSv982TYvaeyaHcxA1Qba4abCYNhgyqyU1GkXKeFzJ
VyxvGZkbc7S5Y2D+irO0lVgZmTl1g+4pmoyHwl03biVlLUmwFGGC1heVBsRI4PHnLHqf5l2AsRk6
6P0AmXxFT0LxQgZ0iiI5kX/c3rbF4zmTxRl0WfQ1FXNGdS8wD9OnyOyirCypXgual4yZOUNAkW6D
99a4my91bV/pYal7BeaFMmVX16I1hqU9DA8IpgYUE03z8fbKFvwizgnPW7hxcDTxQ+2NImNBkSi6
Z2rjeDCksHSaCHwKhX6skSWyyilakbigggSxM6CuIvq2gCe+VA5zVEkaCDAqSiX9wAicB7Grn28v
auG4LkRwWQIS5XImtrAnUqxSBbBeFWmTyU3/M/0Y/CBBvwEeAZg8Aqgdp+jJFAVNLEFQWX4BGRKi
W34cVnoJFy7ThQxOKaZGJAGpIKOJf2EtLdlKwwocenG/kMxUNSQ6ZmYr7kj0sUuaEeo9JHpGu2l8
1nU88VWhTmiMNo7bp7Okcmj2AnAP8+7AMc15UDnI0ryeet0T5Dx0ujBXQGhoxNSvQ7ROpVG4afNw
5QJ/86ZyLgZpYkJkdO6hEMFj1drCD1spFbFEN6VHQgl9ZZvXyu6dHOFKREvrPqC/ibN5PJ1+ngz7
kWJ8Lr0DBZRt9VSm2z89XYtdFjfi7Ju4jUgFgArB9QDtMZvnJgLtTWy0mV2iEKOaI+20/yPtunYb
V5btFxFgDq/dJJUsOYm27BfCkTlnfv1d9AbOllqEiHPuGBgM9mxMsVN1ddWqtfIlmcq5vXQ+C+Ll
QoelrgrohlMPOhozy6dQ3MTBQoV21gTciQoIxNSayWzXLu0TlUNN/SBDIdx7BqkoeqgWzvecCwHA
7D82pv18dr8YXlVyQS3DT47dVy/UX1xWWbc3qTpNxdWGObPBnIla4ssGmXy0VGyH7Utl4U1Na+wd
vKbxE5HytNNpsz1JpLQRBB9/QOk9bawIWwvNCxl9+tk84fhsVDQEBVQmAdWo65MefyytaBO+QOqR
vLa0sglP1or5+L9sL1VCQmTSqDHQl3U5S20lD/2QaVhsxZNt0YvVFaR4TvmgbsRGTO5V9EyZC7M2
M2nImeoTWgrlWZkxiTg9Ejot1g6K5gzxBi+gDNo4Yhb99wEG2v1BnAa2eCBA2YJIMjRDB+ImDWEM
WhigZZyZcYvqe1fpHbk9pLlD+q8pFEsvZzFOlbJQFA77uSqfQ7l9kXvxVQuEmqjeoFC/6Vv7tsUr
xZ/pVkF5G/zPSJ1NOc9Lk16sw2aQaIdTbU5AavgqpHPMmIZ4Z6Hbi8b3FeFIa9embnX0JFoCQUp6
jWLA7S+ZO8sIrkDHh6zvdWNTqigFtElL7WBwW0595PkfUMIubJnZ+QUsBZq54FEG2PZysCCNUobW
y7RD4Y8hRQ3socpwwhQFOWXpYQxX/8OQwB+ImjdEepFxvTQHcMEoBm6tHeQkJAr60TL9ox6d20bE
uQsVVVPkydEIg2iO8ewaeN25YGi0Q+lCZ7XbdTUaPNfC8NvXDyCHa3Xb0NEcyT8UKjJ08qpoaOzu
0hEqnOuAe+pb6JqDC6eHjMrgdnvPB3lSbFbNA78EPb7uhJg226QECsVbVDtYLpeur8uqrAft4II4
l3KSDaa+Dg89byPWpiJQFe0ZtBKN/2EdoFyEcsKEAUTbwOU6lJ2kg7VD0g5C1+Kdo9WPHAe6fRfJ
xoXK5l9lgvXk56amHXh2W5Qd+gS4EKYa2to9fhQUywcKKUQcpgK/B0/ppjcTPDcLco8woCcR9e5a
a0TvYkwevNWPZ5G7ALNAfIP628fHhhr/Q5QHQi5wOKCXQQSr6OVHIoGeKjEYRA7BqB4RBB3VUiuo
24v8wnn7C6+upgPBvgoYFSpbLNLYH+M8HhIDPho3VbyJSGsK9mBV5B5lrLVg3gfkpyVfMbnLNjnR
CUgiUPUVLPg6goHfPil/74tbX8OexyLN/dzD18Qq6Dcb0zgN2TfXrZR65aY7NTmEfkUlFTk7A/05
n5wA+H1GymozZJYMdcZ27G2QLBGhACyb2xnSBrhlM1d3ELKRwp0e4jkd0RpClBJoP/wtZCtIE91X
jV1xNO/w+qWqTvhDoKKClVRmp7qg9dooEDFQ26XBYg1vjXUKa842Ihf2dT/2GrwCZGnDALxCS0CB
Ob+DUjHq1dObDvnZSwsVhDFwxj39oPUP9SiSODjqUkqzZuGKmsvYoE8M6joTeAgADOZMoWjhBX6K
ZStxbjJyAieTqSE2Qk2O4FYCLYaB3j+VYjM9uXee9fOlk68vmaikwMGqLcp/TeHPQHTrMTKRiSAm
NPQWtvpMhmCSUMTVhfIhdCqYl2ZbiLUm+aF+kLwPfvhI+wqMZh9F+mEohSXrycJteU3GAVd6bo+5
ysKiLyTIAWD29U/e27uSXcRrsKodNB+3dl4QvqBJR+TYNHZB2FGjt9104yMoVIfHWoRWatnTWLCk
QcIG3OFtTl1kTZPnqjBj4W0Q6Oh64AWEIMRT3L7o7TPUY5QxWkeL0gaz18I0b1MTBzAhLJSzb7rM
K5REP8QbvX9zwakHvUZjI6/baDfKh36h1jqXMge7/b/2mJjH1yLV8AvYa+uajlnyqhivPBSi1Hsl
o57xmOvw1CBHGAMLalGgL3SVJSKS6w5yrN/5N7C+yAdRwdSNcOghYuZTN33WRADUSgJCCMNYoftD
lB8RwVBJgyoG9bve0vgPPiifSn+d+y4RFrt2py3DugzUbUGNhHIRgMjMNVnzPl+C9Vg/dFj/g1Qg
A5R95TlV1W3srYtwwUPNtKFMdXaUUBG9a1O289KBFBBD5jIv1w+JgrZIS3lQgD07eP1bAR2yiozg
/8g2t6+AuULiuU22Bo4se+6qXoZpBwIaFD42RITWnAXyHvKgk9cUfgJ0aOZA3AMasc1koZB53bY4
Lfu/Y2bzEYNaVH412Vd6cLFOdMg9kJctRRubWq38oaJ1dQ+FhSTdyaJZZUuNoZOvvF7j/8z5HxLl
7Fpoei+slQ72CyPfStxJl6jGb3gJ/ZO+v/Camd1PiHxlkBXoaAJntngo+8qguyWO9SAQsEdRozJj
RKShtuPUB1EqoNG54IXnXcmZTebai6VcKiUAdw+SZIHhVkuohslFIRjIB6LWr7kjuL+399TcwwW1
dzwPwSiEvghmmOBsLSRO7/RDoPBmnZ54oHGy6HjbyOy6IVcLEnCwVwLkcHlWhrIR5KzUtUMYJjQQ
1y50MjXXqiGfx3kL/St/L+erTYI9AvgzMnR49V4aU7kWePUKjgDd32a4CTc8RSciGYlHZFSJPHI0
cA/7YIFCFW40OfKJKthavXvI7jrzbcJIuSTZ3Dkd+Y5pilAO5Cioooi28317VmZ3GN5ySDxgYq7e
yz6nilXawZErfnrQXezgIdpFjYlXiB0N/XtUFsRLT7eNzt30qEgCZQw4KBAZTDjCC1mDejiM6pVE
0gjRyF2yagxQr2WISYSF593s7jqzxqxFUZdRWCjY0CpcYi5+yuL3gNfa7SHNviERT6C90QDoCS1F
lys+GEmUipwP18+9JE1FYvWzrTZNd/S8U1yv45o0APZBBlnS9mF6SIR1D9HGBOozqfYZGvthIgpo
QEM15FYp5a81NCTLYJXrq7xb3/7WmZOACAGsPwqiQYj+MjmSSJZGqNFg+j0oMKj9m+w+oXOQRN1D
GS4RXs1hQ5HyQVPGBAqbFHcu5yUyIIJoQPr5ECPQR1xSrH1/NWrroZxEkH1glMlYR2aEJF1L+hH/
UQQl8FHpFo7/rF+bsIHgLBOQZOOZD/GEsS5yrtUPgmf5ipVlq+SpKSmkhYkPaLTwVC1dz3Pb/Nwi
Ew1oieyFoT+5tQBvdW/k3rw0Ap9/jR6vrzLqTh1CkttLu2SSOVmNC3b5eIDJIYqsUUZcXx/7+D5D
l7IXd5bMKQuebsng9Pdnt2GC4Y1V208Gt+42qaC27n4X3pMGWbc0aNe3hzfnrVBxw3MJ2IGJ0vPS
mtKIUlUig3NIVCQ/yp2grzuOqEAxgkBXPzXcQoA1m9tDB/bEojY17f3FwWfD68ouBXoCODUREBl9
2+PV5K3zB8kGcyB5l62CqNupJiGQYwTypJYcKzpqePpaabywtNNuYa4UsJqDIwJgTnQ5aczSCl47
QJYC+WFsZEvzPsUc2q+aTrJuiZtpzj+cW2LWNObyGFwbsBS77zVfkuktJOiNGUfIjnELSzo7LFlA
Nz2EdEG6zCyp1/peAeJ27YDiEyKo0JZFj1RqRgV+KTf8B3S6msK/Fg3gT1DSZFxAlLejVxSBNqFP
gnCDRoBR26jZ12i23FsEJRo/NyOn4Uj9OQiTPg0FDwTgMM1G6o+DuhKjJUGkOa+ko3dXVZFLglNm
sVlFZJQplyB5nHQJip5OKTzJuuWr7zmXbLTsQfKyF0l6vX2MZhf4zCjzeotQW1D7FEZb+Fyu/wFy
0ayznwZ9IqhfLtyM0wJeTTouRBRcceMjc3x5ZnlOUtOggTE+SEQax0AQcnGxxPkxu43OrDCnoxmD
mG/HHAk5YTskqMShGtSiC76LSDAsASbm3l3ghcG9Bp4t0GCyaelOAhkgrm6kwU41b36OHpFckO5A
duPJe4kXEEazQ8PU4YzgxQ2S7csJHIUijNOwQlo/fNNrOHH5s6peRW4J1DK3UCoiMgBnpl7oqwBZ
C2KpTQbt0OvHYDzo9fd/v+smhO1fPKzLbCd8qbVuje4I7QAuZqIUbz1IIIz0pZA90ikft21NLord
dOizmaYLrThXLfGF1IVhiDY3dIRao1iSTHyOR9RgHiukr5c881x6DdDR/1hjOVFRD4lF4Ke1Q1rp
Gynb8xmYpcK3ktsI6YcPUi2Xlgo8mx/vwtg381IAx8+47ePSgpYFGSEnVHWUrza6/6L10Fo07t3u
EXIcrUs5sN33SHIHu6jYCvxmagMeqy14JzbgOtdbHNwntAiDHYSkHDpH0juQWDcD4ZInzQuIOJi3
Z3bmCr4YK5OzBPWzG4D8QjtUov/U1SsoDlJA4tFJtUPLT7ephaWS09y+1HHSJoYSQCvYkl6H6FGK
UDU9JFpIw5Tf61y+uT2ouSMG4QY0zOFUI5EyDfrsmjfcphlAU6kdokyWSRuLBtUkEAHwCTJKuedp
C5eeNL0GrvangcIrlAZA9MnWDDXej5KmdrXD/qQQE1gXQDFfpgz/6X3/GZqfGZKzJ/zuEZSk6ZTX
l/GzUmPaOreHPtPyiX4Z9EzhMYbCM3i9L8fug5Za6kR8itxbElSQNDNRd5G/VpsNP27aPqLdoa7A
9L3lAXYbfbxbbMTuYEmsl+g7mFMLdDcql2iiRT86VOiQEL/8FFEcy9BIxdSxU9zDAk/de+RQF+ae
5Qj5xwrKKUiXgZIALImXVjp+krDI5dR5sTOQCPpmtQ96UieEbieM5rAe1t36GTASIV0KJ6fDcbbs
V6aZW8rgNM+LNSl1dqbd/PjmSAIrtcEf0KJLFCrF9BdN6J8Q/fLsqKILJ5dNmF5ZZ6ZXbbouSmsM
vPyqrDwgvpKQ5kilF97cQnu8tB87gvS+Z66XLDNH+B/LeBsr0DjHrP+hN87OVyBxaP7sApC8Sl9Z
SHoAANTCJ+EYoJqn6y+Vv8rrmCr+phNJGZekCRfKiiwG+u8TNGhuyShhQlKN9dGaHHdDypeJ07ck
1Fd4+dbVHr3N1jAV6YefJLKH0OSj1ShvjFW0L8GnTdOVbKuQCrgTfsbEEtdVvQuDdaospNMZ9/PP
t00FexTWsfFZHEYXeq3YRXziGELtm1ymi3YxpDAd5tB9q5cQXVOYy+5CAO5wzpBXnMAflwdgKAW5
QHCcOEk/rMckRgdOWT7i5by67VokJs78GxeAkTjSsKVBA+rSkISModyqdeqoOdU+25xk3EPiEQMU
qC/CG1hJ+Z8q72nVkTzfRuABtrnSHkGR89X3Kz43tdCMXWuEnKa89UDbKG6jV/FOfirEhzpYuYAT
/3qJNUam3z3e/nQ2y3z16cxJdTspqhu/SR0dUtR9QouO4o0Zd3u+pOBfDzcgUMjW3X22kN5m80j/
GEasB6wDmFXRLnQ5Z0E0aK6nwQe66Pq6M6aHJUSfWvMhozJVSDasauJXBDoZq8pxQzK0aFxEP/tX
XJHqLpA3jbKwjGzG/+qTmGcTmp58v+3xSbVtDmAHHX7sjfqwAvSQfOW/8nqd08QGZ+GqoeLT7XVg
0fVXtpkt5Au15hfCmDrhRn2MPk7y733wpO3UTYIKf7nzwlVt/dLKpNvkObCVzUGg3j0Fc+KqtkVz
qe2aDfz/Pgf+Cz1eSD6AfZMJFHhIyNdDkWSO7A9RsQElKwdmQVdKTm0r8C813oytKQUD8MauGKTP
zZjwL0OtJ6dMMmJv4T6Z8xsGnAao+BURPEbMy2Dw8XeVPmZOU/ujzVfgL4nk5At6B8pzW/L9wktu
5jhPDXQTJhPgU4mlqgRfV4gOSy1zwHoqb/RAEO2cLwRT40CYLxV6QuIyXpJAZuOTacqRp1TRYTE1
1cELXR4IcRAiIQdJuSPGpqqQMrRwJMtsLT2VNXFXwvAkm8W+VHeSsIZcRlTa8npJJYNtMP/nI0C/
AawHDibeYpcfIQ3+ICp5kzncWhX2eFBA96q4KyJbGVDnpI3JbyrZgrSk2NhjTvIvbSFCndt5cKKQ
kwXRETo1NWatZd8TNV8pMufzM7JQmH7PjjUt7ODz9oFj87V/I4WiN/SeISIANCJz4MDHK428j5G6
ZUww0Go8Fj464rCbikikMmTGVFILCo08jjSlR8fRUl4io6EFBBIXPmbmpkJfJrhd0EyP1MHVoFWt
jT05xdqX6BLYOttnztzKdz5BkPL9suB653w+9LgArEJRYioQMa63bH28tJQhcyLUrQlCgF2ZEDWl
CpqHACLVUjvnyFJoNCXbmcsYJSmIvSISRVM+20SgtxEnNDyfOR2fdyZXQHJCRKUKDZfAonFZOhCt
lTwr9vVjZ3juamz5pTw1m+Wc1hyHC4uN0AP1i797/Cw8a5FhcHHy8Q2uy7/2gcd9pz34Qs1UdKWQ
CGXmgzsl7rqj0XVBjqK2jnSEGymGvyrcNkL63gehP1JJsTfSYmggQGpIQRWZ/BCJrxBUk1+1Po16
MJ1WSFfKAGTiztAy4c7rYt4ghtj5L24uKi9lWrWVnWic7EhtmuvW7R01d5dpqHYhgwwhB0SDTAwM
/LZcukaeOxnezKol5JhedMIB1gf4Bld8im/4HG4LTYfsoSsy0gBS99mdClt1KYhCulAhYMhZcKx/
SU5mE6D5Gt8DOmeEgazgr9iPYKj2Bc8x5HylAR8aibaAjOgKBZJ66206s9NcEvfWKC3gv/9gxZem
Dbz78BCden9A1MYEOkXjyXrUp4Fjnt4HK93sIZ22QW47I2gO5ch9RcHoAeYu39Q3uO8Joc/m7+Mj
BZFDZ97dwQ2aLWB3b5SuH/FrPZDn55Q+56hZpqCw2G639HnpPXF9700P1kl8Gik4XA6ML2zqPCkk
w3WPQvGWdkgX15vIf/D7hcDn+r67NDM94s+Ohe9mCqQbOPfY8IrlxYeqhDiGpNBk3EnQnF3Ymde+
7tIa4328rMDFE8Ga15kDzQEjbs3qN7/b7/f2MaObn6/BIP22p+Ru/I0elgo5Myfj0j4T5QltXXb8
ZN9UV5Aa2tufFerUHtnIDw+vvJ0TFQEVqHMo4L4Lfn5p6Mydo4uRrkWTac215fxXiO4jMKjent9p
+th9fr5nmH3uebmHNDts+LFTNOghqRdO0szNiQkEEw9KMxBsBTXP5Xbhut7tRinjjsnaffhZgUx6
e+iI8b2XyE4BHub2eCZHdTUeaNlN5iZde2bO+EL1WqlsuCPIA0lfbwoZbwHuoBWftfraKQvP59kV
gm+arqmJ4oA5ca5YyiM3tLCmoLQNXgDtRRqWuCJnYhwDiFrcwRoONzBUTGF6GDv0yqccd8zQj5ys
9DudbH89E402C5M350AwLxNgX0NoKTPhHFhXdK3qXe7Ye4nd56CGlUhV7Yv6vw+ZMaIzQ8y8SZWc
KUEOQ0ba4e0mkVbmCXi4ScB/xYvaXDNh6qU5xmNVVSNXbmlwx51CoqfOEh85nGC8r78EaqUW3aq7
hYfy3LFCSAqJgwlIoLOBcSkVUjzKGCCYSSyV84mCd/vtnT6z9xAAguYKeiZoHWUBXzn49BoxSDwn
VsvXMijvCk5uiB8sAUJnThQg1qiy/EHcgaa7PL+6FnZhO1aek1bZFkRl964SnYw0+JSKgRRJa0On
cOFYzWSlgEY6s8ksWC/3vi/pmefsbSDZQ9Mjf4D2n58NWW0ILlu6XbuHGG/a54Vol22xQ9B3aZpx
V0KpqFUN2KhzOvH0RbVegLJfZWuko217Y1j4hM/j5P+Rbyg9AjAdmtgbk9YrZAmr9S43zd/17YWe
uW8vJoO5gTROMkKlLjwnCIy1OrpWq/B3RS+YSVnTqlrqNJg1ByczvaqAJ2C7PkIh110xgbJ6BMio
aAWNAmz5Oqp3ebbEQjB3uaJBCNzJkHOZGhqZoYktmJN7WfecZlvotPIwoUA+6aTfhPf1Q2oq0Htw
SR3jgvXQ4egS2T1mRP7oACHN3sDNd3umWZKmv8U//x7m9qhLVBULTvQcs7GE0z6UaWhL+/43rIhH
3YWbcUqKMFfVxeCZq7f3SiVqK8NzqnFVPLV3vLD7UJBIUvZDvgBHYWlk/hkYxLhByYIaArKOl4eY
62s+KaLYd3boG4WmlGAN39+7lxi5qe9uvdjV/rdwV2M7s8e8J0LXV1o+gL0u3LT1TtCcaOe3NogX
Q54E7hr5gQBMOk1sxr4EJr5dG9wL/Ckx0K+z6ywewuTcVkstDYKAfQrwjLYQ9/w9IG99IZOyGvx4
dPk29B3ImID01UbRY6ouIbz89rb0ILyLoVmT2vo53t/bT3fcKj7Q50fztN+tn+XP4D4A3n/tWt+a
2UESbF283t6K80fj3xlk5YBTSctH2Y98R1R2wH7Vr1VoGhUJVBpq21DZZNvBD5GJ2Ihm/Dio++JY
CaT/qJ+4lA7aY+4vJONnEk7gpjz7ICY4QG4kCLoKS6ro+9p9Ezg004CQz83NrjYcJbMzUBNJyD3x
pVlG2yo3JVMzfkp9r7ceFF2XqIlmXof4IAiYAjuBrAQUaS73ND+ofZHyie9MECTZqlbjqwhWEf7U
mYnpujSm/MKJnbsKzy0y19KQikZS+6Dx18q1WtChsmMzHd6RmveXcpjz0z0BnKdOKg3pzMvRNcjw
thCC8Z1CtqWEiokpP5cHP6CJYXWHmKSm5t9XPIoBq9HKQN460kV9oWkGr84Iap9AlQGEg5CQ+YZB
LRMja7Dk9QrCHhbHS9vQ++g8WkC1oE7DTaJHKxRJScxXoMlauPjmAl+UlyfNEsQ3uIoYr6W0apvG
KewPK4UUv8BZQ5MKqDIKppSFe3/WQ2KykesBQ6xy1c/fjr6H7TT4TsIltle9RKOVuL7Z8o9isAtV
tDt7NADFsPhWQAyPM3mNQhvm9qFf/AhmS4+5wft9MvpOoz03OjX0tQDwDCiIMnN4jPzHYahMIYOE
BapyGxFPfLVc0hBl0WB/VwVg9eCDw3WBpg3mG6J8hMR0jW9AKdROYhM9wm8STQ/pwXGcBBrAmQ3d
Jbi8hZB5fvBTJlmEHhKyPcwzp68UvfZ4FR4PasSaHZpgXVuvWsv6UOh39qkspI5n7ygEOf+xxzi0
oNLkoldgr9ma/V15TB8iq77T1tleNf2Pci0dxi23AoU1yWm89Qk089C9vLTkc2cMQEo08+K9CtYK
5pyXXoku9rgKHK59jnkzeNRKS0BPp7fVjEMS3Xnf3FbKye2NNhvlnltlbr/AV8K+bGHVl6gNcIUP
rd8KSHx7ugfBBrBLNwPVyGCpgfWgEpVAyEyhB+egryEJTZzn4XW3xPk151116HRA8QsbD7j7S29j
5FFtJJrrO0G+8utj2exS8U2Tdj40kZZmffLUrGebnApye9CfhIu5tBWlXj7GEo/0HgjtiLcd9gHR
a0oPYPxTqPC/3J1wLDoUNdAIBNqYS3NGmRQA63CBkzWepchfnkYk0crRymcYdqM+8JAAqCwu+62L
n+IuCU0fwjFgAkjKVWwsPb4nY8zYMbvA18jA9OClz8wzymAAe3pi6Bg1kDNrgX/s3FWoLARYk2++
sgIlKPD4AZ8HgO7lkHspBKXZIIVOW285idaSGVmD/6CP37e38vTvMHYAV9HkSX8FRBdsMV2UG12v
FS52oiYHxRAovaHX0GyCfSmtAxEIRLAH3rY4M39gsZ7EgUEbCaEj1m8ILdToeyOGn7qvt4M9PN3+
92cKLsjgnhlgPHBZhYObNjCQHcZdaoo/+Q7YD8R7ZNIQ7D45+7bB+QEh041IClAQ9uAVKUKAWoY9
GXQt1SvwXum4DdOP21ZmyikYFhpY4duhYnOl3SkkSSlWRZg44CHJSjTYaiQ81nftHWDUd3hTj+Sp
Jbn1AF3lTZpa9YuANPnzQkwxPd/Z7XL+EczB9wFw8toGHwHKPUsee5J5n7fHOTObqBECtc0jNgU0
jwlaOrHR0EFZAKjV4+IeN0EQk654XKSbux4ILg10OMIQ9iLrUsrUjfMhw0DKNnnR+Fq3hbLMrdtj
mYvALqwwg2kNQfblekIoGfdtu5XugHKkYXKKhf2QnSQw+EMYrVqKxaabnlmkC6vMndiUcumPuZ8g
so+0Z2X8rcZHKE6m3lGo8B7ahN3m9jhnnAgiXBlOBK0/AJcwoUeZBUYLmuzE6UCMgy77MHoa+rey
tnuxIbn/uPQev9ojcIiT2DbwmyB+Q9smJuCshNJqYlxkapY6wRBSoY9zlI1XIFEMaByJC+7qyhEz
tpgllPUy6YUwSh2h0sywhZYXbydVuwrc3mz4r9sTeXW8YAxB9JSWNKBrxFLaZKk2VBpEK5wWzspr
P9uy+r5t4frZN5mYgA8glUFlgS1V5kIctoLQAqcIYIWPmlB7OgkuDRXbexB3O25pM04e4WIzKugj
RmeUjl9AgbMHTcqLMIhi0PJNnEjIZqDDBdkgsFkSbTVCAATB8O0RXj/9GYvMiqEOr/YRJ+XOLu93
nx4JVi2aaH5CuyUQoKCPDfle0+hrWZN9ZvWmpN+EvgUIF4jAy22ZBS66tL2gcPC6Md+NncsR1yae
aH5AUzY0v5fqDVfHDgMFmALMPLhI0ebC2POCTNXdvisceZWh2G35tuLTMSL5T7+QUb6KLRlLzMs9
TAykGTVYaoLvWDWfG548D/8lBhysc5fDmab37FQrISem7WQELSvQEJXXqkEc3TUXHkpLs8ZeYSoX
iaUrFE5heQmaApGIhk69T4Q35RgE9u3NeB2MTIMChyuKDOA51P9u9bNBIU5UIhyPAttffdff7eTd
qA7N5qNdPUMupV26cK4Cc5gD4BygCzz6QRfADE6t/arOgbt0gHvVyC74KDK7ks1XMPo9e6aakCWU
x3WiZbIINVYRwj7QLVWZrcG7cl4FXlc6qK4NZMRrL7Z5lfj3GrJWBO0JR4WmGXqiaRs/19xT/DMu
RZTXeWfmG5id0wbJiCdgXTp73D/evmlM0I/XPqU5gAK9Yt5e0zmPdj5iZo5zDS0nhdGXTml763i3
1Pcx56EvZpS53XgoREuZWpVOEWxwrom5t8F7wVdvfWSupQftuKQ7fx2mMPPHeEwFlDFi5jWlkxp7
RV21J07E7gmTx8LdGhVgs+DGuT2Hi9uGiVGgMqNEtYRtg8YWgTNH0MVXr7KVJ3b4lYtEbu+zBG0D
ItDSAAYSgYuo9AaojLJ4ZK6iJQweYGJ0BiBpg8h68hdnJ7TuIiAQuaRyBO8p6c1YT4kmbEeX1t06
7B4h7EYWxj7jgaBSgCcKQNk4+3+ZnDOLiOGHJojcyunLUwQ4nBO/QiIBnfmAqYcHnWj7dGLfGre6
LSFRdNv6TDwDORv4IzRkgQ5QZc4Kz7dSGBtG5eTNKQQZlqm2zwlaQZZkIGeuDDQfTlACqKihvM8s
MMB+iS5kSe2E4dMorTXHK/fYSFAd7xeqMyzlznRxqHhNoi6DNlZoTTD3IHIiRcMhd+7wFlrk7U/g
jDTb2wbOcR+WaHL52EJ8k0KIkCfpCmKRlFpPz+XP7lQQUJEv9cHPxR/4HOSieOAp4fGZ8zsWg6G4
nVo7cUP9xOYgU2Sld8FO63+xsuuYNKvR2EX1RhnXok865Ns5Uz7ov/GpXBJAuE5H/s3Nvx/DHG1v
DMK2K/Ual2r7He0+OwuqPCCHsA2EYah4oBMIuDTf0ki388zdUupm2k1M9Dfp+U78zxBhQK7w8nCB
HVltuXxonFLlenSgSSNFG+XiKGeuPXAlQmsUTdXAevztkLMTVXaJ5DbcZGaE1uqaE1/ichOsjJZU
iRUKVFv7LfjlCOR35G6FNlGpIgpaRtoPvXv19V0o75qGZv7b7bP2ByK4HD70kHDrA8YAjmo0d14O
H4/5sNESsUcDLlGfXM4aVm1pSV+Rqa1jjozeypdBzUC74m4UzS6zBOk+DsHfsNZSswNlRrFpVoNg
5tW3awqcJRskzCx3/I7Ekd7+VvF6Di+/ldm2SRxlkeDxvVORPXYlEgzvqBpMyIERRKaBdUx3+UGh
zzFFJPG9YPzaJV4aZ7YpsoyBnhVjjyfre0z3A5rfXyDaYn5OydPj3iDvrwF5+1BWAnXo4fVjwf41
xGViKkUkjYo9zi00Xy8XijPkPtULpUeYBqEnkBysE8APo9KE3pjtmRNZoIufBbPTlLLb49wqczoS
yah1WTF6p+4Pg4L4LK7MzFgnwtJLQbo+h5fjY6I0URllOagwPvQE2vfm+0B7u7FGtIqBQcS06B2y
1J8Tl0yygpQVEc2SUH5H4a3JUp76uheFmevpW88OK1TderUQ3N5JXtI76RX6L+a4Bkuujx/AwWk9
Edp8o6HbfETZwLSKhRtQuL7xLyeDOZXjpI4rNPgAr/gW6l0K7QD5LmpkIqZvUZhPwM/YW7r1Z8+X
AKYQtCijIoc03uWwucDLRF7gMGwifNn+88P7hvuqN6ENDryPD0kDGta9dw8SRMV4j3DApy2csesb
GcMGHQ/Skbj24ZEuP0DxAkMcdW9wYH6IyR60fEdIV5CnH/l79bSJn1foFVQoqGwO3+tfWtKlovx1
59a08sAHgWcCvSWAXl1+AcfFoQyBoMF52Z3u98HuE+R4h3uUqkAQmO9Wq9XBeh7IdvtRbQ7ONrYg
bZHSx/XL7Ym4jt8vv4JZfiGuxcwVY8wDmCPLV62KSAaZhdtG5g4cllPCy29ihmFbcQE9yLWyygcn
GC230izoYFm3Lcwt57kF5kiXlZupflkMTpV0tFcmOXoc3GjlCZBYgTCjOiwxXSjXseNUvv93UMz6
CUPYo7M8G5zcfNnvUSzIyG54PJ327z69Pxb7I654CLPRp55sRrJxof5zlHabhK4IBIKcTCCOv8Vt
R4yH9XNItlZ6QHOs85vSJeW+Oc86qdwgxOXRHspmCGVuKtAmOGwd2Jk65TEc33Oodyf6wjLP2oH0
Ot4OgMui1/lyR4fuOIbJdKZy5MKn1KeO4IpXAaCof28v99yunQrraKEB0AvN1ZeWclfK28GIBgf/
U0cUBQ2DqtiRFhnQ/5chg/FTFbSwlHg6pEby5oq7mnck4XTbxOys/TsWllcSOZ4qb+RwcDQwhfje
XYKHgRC9evlSrW5h0liAcdsonoHbdHAaGTKhSYpzmGYjWo78ze0RzR33s9UxmMOo1NnADRoMuR3e
VAbq/Fn9P6wLOmoQ4sJ1Th1FlxugAeFLxsfl4LQgUhNigEe9gxIupGv/wNBsSHJuhbkk/o+z7+qN
HOei/EUClMOrYkWXq+xyehFst60cKFHx1++RG/t1Fa0tYRYeDBrTGF+RvLy88ZxO6zuR5JCCVNEu
m4KTl/2Bdw7ufblqzVO/PZ1a67V1Xt9l0XznTRvzGbe38qdedusTGK8IvROtL1dQwNJ+2RamNmHa
7V33cMJT5Y1399IRnAzvTmE/THwMqWXflj93lEi/GxjjEQGhwF7pAbg6f/UfmIy2XkzQwQvQK3Na
eSlhsuwXDlBdxmoQ91hgnaBnIbTV4KkUljr0/h8n+W8drMFQMlGrU0iJ4lVmPu2LqTvhsD4pyIif
T939p2x28D1ap7Pv4O1Ne4kZjAX7uLDUH1fsYqlaF0+8hvgIOtlH40s5p4F7+7zmRKCIh9gPA5QS
vIvr3RTanjRaMOBeYHq7zhXXJ/oaKJoLajETSaNYiJ4eeYJ4As4is59pEstSI7Yj+l0o4BVBebbG
8Lm9TvamsxPtwKo22ntprZaGy2aym1eC2epaaEi5qlAIBstE6KnvUbKt34Aa35o+BuXklXG/xHQ0
51rASeSnac0JSpFRUF6oYiqBnuWcoYlpyIENFJtxc0Kc/JbEC9mbadvY2w45mOXHCCqPIPn6+PKB
5KTuxPGsD7nZpA+NUNqlZPIvXHw0pHKTkaWZndlg71Ikc5IxzYsiq6URwd52sBrEmqIVrN4k+9EN
zibozHP0PSz1DM1GHRMjhooMBWYa2FzARCQc660+nsfEBRsj6UHaCeSvTHqOOLPjd03jYFp1ffty
zNQfBLgM/6ROT/HFBQwao88N4o/ntrEG1cxbB03Emmy1zbdgGdl9dC8AAiB78cXVbcmz53ohmPGM
qrQlvFhCsGjcRxsBMOTJK1+8hpJXbbJ8wczMOaaXq2SUqNB8cGHmk7Dg2IEvQfkqCy/tj0u9JSzC
zkQBje0EcwSsAIBl2WpHgsHaIJOU8bzf19bWRRZp1T6SM+d4mGK0Ipe3z4L1ObjO+3GCRG9Wpfcd
g5LuuGCNZhcMtA0gCMq4qOxsrUB8KeoMYzwjUy/pLl1JwLy0Fisrs4d4IYbdV7BwgIQIYvJy3x4G
AkIyE2D6hqUbT1RcuiKzIbIKmj10BsGhBhrAtbLWjRChsyzkz4IJ1kPnFDiPh483BUOjh4/1+rQG
uIobcIt9yb9ffOAEIiOPDBDOF+2T12JJ0+RNQ7n2zI/imVNKS5GWrJz0+5WaZGCsFKgKcBR5RkZR
BSGpmrg7w6PBS6xaxoewxUts5of1V776BMI1gHruNjUFnePZN8PV+2YF4BzNDp5vX8yZ/Mv1pzC7
jA6DUkuDpDs/SaZ0APiHKbgI4NBClHnolF7za+/5FTNyd/Xh4UiW+lR/9zHhKl7uxLRTFxZJ57Qs
B45od9bPL8M3Zv+tA5hrJuHw79Td57N8UM3XuztqARfy7RvV+tvrnz/tfyfBWMQxkWs1oTiJcnjO
6IFoC7XyGS2+XiBj+WjXpVogY4ETSnPrvriyNSKx9UUD897JJwDmjbVa/dEdY8Hkzhj7a8nMddUb
vtOqIu3gWIKqPuMRkdoGwNKNBAiJtanVKyP1QuFQKfdpvs3KxWnjSYuvH/PrD2Be1pHq/Ngl2FvJ
fEnuwIDlhvajtFqvTdn2HN7dlJsHWMQlL3PGN7uSy/qAWjj2iTDJ3U7I18D5St3Hr1P8DNaSjRU6
K+5+hWHZ23o0k9y/FsqEShmnxZlYQCg4uRsTJE0AWWsfHpPjY7FZrz3FeU6RvM5N3n2Fc2g2wlSC
70x7yTOdeZSuP4QJmAalA3zfj20hznSdO+ftjQIKHKCEiJxU6zG2T16+NbPd7rVQnDvYcPNhGrtJ
vT8LKrh0u39U9OJ2i0ZDiiKH8nOrpxfgXYAF2FItd+3bdBvaJ5Dr7RwNU/6iKZw3R8M+LtzuxQ+Y
rv/FB4CJa8iyEKci7iloSSbvDu8HNiEy173plat7TrOeHWeDHUj3x9BbiKB/v8zXh8GYt2HQlazl
ID/EeKHfgcDjLADaxM+tmCzEkb8x565N6c/s+MVaY91oemMypcTJUNLby85h7Yjre0fY3FkiHhJw
Ld9W+sXtZYybVJdl05QQia4EBXjF6/AhMNvJL0BceUK7026X2TDcG0z0P/85Sn/U09Jc/0wa+XqL
GTOnJT4XReJ02wFqsJ0aFdCtwG+qHQ4axCRmv01As3f//AzAeUBIgErFdFKM/Jj+oTTRoo6jX60W
jv0HQeuG6WPBHpM8I0HVTh+175wDco1425H+PHmfJgxfdA+bH0DbpQUH/ydsuCH3R0cudGA0Qi5L
JrmJKe8z06a7vath1ta3T6f+tDO5I1QBXXaISxeu2oKm/xjlC8k+kHX8hIdkiZA18lXuUBbbiAZW
nIxu0YrObdX7DTR4re1su1tV1UWYlZBX2S/kfS/t4A+aXgeGzuAeS3wIXHvhUGdititN+3nqL5ZY
gI6ZS1KILG1/73uKG238lXzwt8OS3VzwD1mAtjT7vy/YNKu137e7sQANWW7/MF7vvHuk3HLVvJOc
B6jRVvrP8dP1OhmjRY2+LozpRqmZR2vPx8R9VlnpuOaSpdfq93A6c4yM/5XofllWBmQNnh1HJmgz
98R0UX4Ctff6dK9Zn/rDawE7Zp+/j4A32C6orTSZh183ZuKcBc0a6ANkxhXXh7SOwbnaneX99qVB
apNY7inZn4BP3FleiIzOcR26dCudULUocHUi18qP02O10sepZ2+xkXOmZQT7f/FJzKNFgkivaIxP
Go4ycHatPUy5udZG9I/67qd5hxTdg4VYYGErZm/whVjm2DEamJFMwlEAnspWrVJ/zaLS8okHXpbb
l/eni+rWpjOnXoBYPW0NvBvgqD+2n1NwzMP5F62PHFOgE6t7YArbxwpasMatvrsTbRR/C1QAMaXr
Vk+7ZwltvDzAglrzq6LmSVw/N+5rfKdsHIAE2UeMCYh7bqcOS5s07f2tL2dePDENxV6Ws+7c+OJd
k/BnTpCW6vPzMRlUcWpo56ca6bXXQvycRIY+uU3ISGmTx4JslI/brznAzM5NTHU4mGFZ5SiebYOP
FVkcH/utCwDn5kG+CWBrzFmx9aWRiHWrURQsGz61Y0rXjc9VFu9nd6KumTmvpfZtlRCmNV1v7JVE
ttBE8lbo4jAfzjYnmskXOGJjR94eORvKuCDqt3W9FsVs7wCcqmQMsTjgYXvKYQvW3u0eWFjwWUKb
LNyqSZV/rQtFUliYKf/FdtgJbUGrtse6/NCKiIl5V3vhNs10T2I9MF5TG6oBGEMm5x3VmPYbRhRi
Aa8xDd2/vQUrwBKM5vNw0BvzzjqOuXt7D2dsFDrnASI2EfuC7YStPxmo2fUxDUbsYeN0aBj7OJzG
lWqDujjFyJFpnWOnM79ja8nfm3mF0U0vYzACMEEYW2DnmP0EEQXXKMM5bjZD55QaSFHpXU3R0gXc
V41+ArDBzMulpOLvd+JaLONmtqIYihGBWGROHfx2Dk7mLg4sbsGF+42lAHqfy/UxUXNMAGIfYlr9
/IQkW24fkA9Jto/AycPMn7GtrY/aO0RObQnINoIAdn9Y7xxxu4nsM+CGvXPhqqvW22xa7464D9TC
P5vCfeBN3gTMOLIotxVhTr0BcYR02TRlDPCRa1Ol0hjkoUo4noXhId8ScjYiN+nCBRWfCTSwKRdi
JrN84XoJck2MqoO6iZvmSMCc7X2mpuc4d1Oh6vshdawVdVcPq/fETr3bK5wzhcgHwhTLIF6Gvl+L
FkmZlZmUj+cATIsUqPkS+tHiLSeB2FLWF4TNBA46wKlAsoLkMkASFSZ6N/wYVcgCdYF8x21LgORB
BTgEDyfN+kCN7lnHKfomt0f2pPKWeqEm1WJt1aVw5jBFv66qJkWCNwBJ5VOpwtnRkOUVv2uYrYrA
AaGLwBNzdv9SJnOyrREabZBhwcKuxwhvudI0K+KAf1xJ5oBq6DPRjrcPdM6CYABJFY0J1AyhCOPo
CF2etlIqtGftGSYfkMaFS2RbNvbt2c/WeNNvy5vZ1StxjLPTVBlHgp5vz/ImtjETB8xNAcxC9X0Q
ej5daKWf0dYrYdPfX1wUOR0VmtZYm2xpnDvkNqleyIEukc/N7iE8g6mTFyVbDCZfyzFaqsZ6Qbtz
z6fpvaoke70riBn6g+I0BKwUXZwJpgwE66wJDU+RB27pGZ80g9FWXBTg+ANfbeqoZZ5xdKiqMgqz
7TnqbT72lHJCsuQ22bN4Kj7Ih9SZ2cftk1RnPIcrkcyqs0gVytaHSJn3yuq1AfnwhxxZZbTlc1Mg
dgQmGGEd9q88jrm3lXJP8mMJHNvc64196j9lw4GinVIB5u1XYlDgvW703uqHfeGfZPzfRuqo8Epw
eMpxeAN0gdq74WhnhVUTK9K9NPea0uwexo2EqiT9EwM1d5PzFqHPYfqpKp95d1Ib8FSulbq2Mn+n
lk6vraMN+I+AcUItALuqwwJR9W9UQgVQA+DdwWsMDmngE14rQ9s3qJFUKJnI5XZ8qAWLcxv5kAzT
SFURbpoeQM6OpAOb/T7HCPZzv9SLNvM4X30AY0SQeBhSKY+Q9uhseTCz7yH8Rok6a71GXahQz8wX
YLEyJvExHAKn60dHLm6YxJdUpHiMziJxFbPcgVp6J9lufGjdys29dL3VQzCWjtvs7LtjirSiZPlu
hhD2QXvrrSo1gYPBLbwbcz7g1VcxRiYte64VBnwV4C1fFN/co212ap/lnBcOQH11tG1CzyrPC7Z0
xtwAU4cHtxQmZsB3wTgrmVqqgBNO+3M+qlBR3sobOEdIKROM7cUvt6/fzIUHBS2mYVGUm8ACGBcM
BVg9LTrSnzXKRU8tolNTVnt/QZtnygcgYdOB0QfAS6CIsLMqilGEoq+jTV9LQSsuyG7q20Yf2oBq
Kluz0s4jyquo0vvwcDM7ktAU0Vlpp1ny8KBWm7oGdl3Fgf3XEaQFt3vupmGuzkAzEu4aJlwYAxTr
gTAko9afY0xB9W6V7WSlNI8k/BKBhYFiJRCFEUvXts9ZhHjBEtHWTGgKFpeLD2CvehZHMMhoHc+e
gPDlvnXOix18JObxe4XKygq4riSwxNeWN7Nhi/+ylIObuelAAZgaptGLBSQn5n0TSQtazArhVIXe
dWSL/M7eJyv3MJr8QT10u+i+Xseb1W3Fm2lCw6ovpDKaR7sReE4iGpe21E3RMWEmdwRk5gf38ZR5
X9Tcde7uU7PQ1tqtN/3+bC18wFx0fPUBzD3DXkyUhVN0jHdAcAHp09r9uxigReth4V2d22EUvmWA
BmCcHqCY18Z8KHhODQYeHijmzxQUKvqnfHwcs9VgrDV96bLNvKigzgJjC6IHzEex4bEKVyGve2E8
h5klvTTvCdookHy7N1X78/n5rnUwHgvoxK+HKsFKl7Z1Sfr09xe2XAs5oncapFOyBwYn7KaEwR/T
8EdzkCwCVwbALslKCy3xMSR3oXNbr2ZKtEBmQg81KGs0QMSyLQ5pkqhJSQe0Vmku2YeCqQffaATY
hohkU38XKIexXQXga+UXJM8c8pVgduFVpwGvqUc8Fa9EYROopqjvNLkFiZkVFgvR20yMiEkacI2g
KVVRELdf77JByobTK4QVVNq1H7LxXfWPhrawopl2dERGU1pA1xRAhrBxGkGEKFADr4NkPg1W5ygv
8R/1u98JLtDuLcUl5tvotjZvjTvd694Fd//oobVhtMp3vNJk1zq7V4w5bBxvt3Peh7XgyKBtWj+P
1u51s/k+LliyuROQNYDxiwB3gCljDKmWt3wXF+JwTssj4CoNYhsJJm0oCGfgNN/Ws5myEKhELoQx
/lGFoVZeiyBsuz+o76kNuPWzqZ3o6tPzHExFA0CSA+a6+NwtGuyZ6OdKNKNprSE1aMEUhrPoEbhF
kfnhbv887WtMkaVPhrd559bKggWbs5ZXMhmF60BZ71MFMjOTPIHvLF7vhbvyKV4wH3PBuowObE0F
9AhSBKxipzKtubHFthZIgOV2YamIOQApzYN+G7OnmH9wqaO/ZDY5cGvt/o/yCNiLxyU6n5lSGE73
4jOYN7H1Y38IO3wGAOMF4PjeUWyuuBlfHPnAndsPzFr2GN4D5uv6QcA8obKgXjN+GVrQ8QPaRYyE
sPTLsl8X2AXcvKH4quO7Wj/dVt+fZlom0oMABBdgVJ1QZaa7dGGmx3hEMbWv+zPaOd7atWSPO/lJ
36B3X0U7QWqjXOBVTrImla155weURgz7eyIJALgad99igJGCPWhA6mTpFs8v/d+XMe8yQmDCZz3t
z5HG19skUEByrqcPt9c/XZEby//p7b5YPu0MKgllBSG++CqKQfNEcniXmFrK97clzS5nYijEYzzN
TjOaFAwYXGgINjqMwweiY9ZeWnrwl0QwZykptdLGftOfn5rBykAAgSM9lO5PT9AuW2P8UJWs180D
atS31zZ7W5WLxbFnJfbcKPxIfhE3e1fCnFnhnSIPjrtNbOdVhH6svo11iqrKUmZt9gj/yWbT5Wou
6S1p2v7cqsqq459444NXx4UncO6dvVigxnhuPOV64BNBGYPii/q21j8LkRuHmX17I2fFYORkghbB
BCELf9zXAPBppb4/l2Vg6fQjkNy2fKgRet+WMxfswF/4J4hRlWxMgKMiDv1ZF2onyzGtrfiVCQ0q
zByD2yEah5MIybRY/JZizSqBvNe2KE/5iuwSrV8Hovxk9NmCBk9Sf93Gi69i1EhS0Axv8DjKEUXM
R7HWEzdMKzRKUvSfhCFJjkMrf1ScLi20Es7E2tgOVD0wQ4i5TWW6WRdmIAM1iK9wmIquS3rsxMgh
5DiMT0oubnljKeM+0xaP6g5GDUREwBgPZRPRfc4h6ifIy/o1mmUiW63M3EDHuFmDRG/8I1OM9m3S
ZwokF8B19N8gSx8lIB8u5DNn3/IJGGOqn+GNZW+OorQGiGvQBUy+s+DFF2Q7lZyi3cfSuya7cQ8S
HbDqjMbLgvJNaX32mCcQs6moBtbWnwToxW6HodjyfhvwaPbgrQJp4j13V5rZvf8cLuRQ5nKpgLFE
3kwFxQF6EBh3JR/6NsjFbDzbwrMAUJMPr0GxOzfr52bBBs44Y3hBQcSDIiFIaFl8R1DcjpWfo5YR
r2lj9XaNDrh+MNPTUmQD4Ojf+/fDtQ70KySJkWi/1tYmqWWalHD6DTCW7I1+9FWnpkgGu4A3FnQz
JVQMLTL6cu+mosZ9kF72X4aibzmP1/NeNYMpMDSTEFfCKqRQAYxsq3LFVy+FNHlschAbYkZClwOT
D9D8bhWymOQnTQ1qNB1VBHmIKC3KdKdTLVIdtZSNwikyZG//JGni8y7Y5DgdCVa9iCxdVvjBruSW
zw99mCkT5Rgmlp1ppDR38wadrKYoUYAuGCCFkMwgGYbI7rsgVtfd2BlHKWtT6VBoRZ9u5aEQg30V
RhVnqyHnS2YmiCXvjQXqKFsAK4jxIcupUr1ohdYW920cVca6p+iW9Ko6lUo87WqEHtGxS2XX6FNJ
2BblMFQbMVP9qYYg+uoeLMYEwymdLwluntbBI2xg2D9kQ5TW+1BRQs2qgPkNNjuFAHC2qKIYUZ4h
A/TcUOWI3idZV8buiI6xxssKQ69seSwHjGYMGdjvIp9LgMQjpnzjKL4ohSuh0vsIsE6ET86FnLb5
p6Jk6GQ3wxFZso9MLEVwmSV+wYV3qA/I5VHNOkNeaT2A+Y8aaULMlA2VxJkiFUnhpLWWDtj6qo9G
S++yInvLgVilOhESBvUn1cWg+pTrJguAXjXWXL5qCtnoNgHHKfETEG3C2AkxBZs+FkksJsSsakzS
gdEgi9W7ttWU6Az6hQBjbKgBYYjeSPoS9Z6qNZCUD4JGi6y2VnPhFBRdM9op/kyoSZQG/y6NPD8n
Bjh8na4M2mBbV0iMfKeBEKXdpm5TJbzjmkZVXvFrSrRHZFrXvlGJUgr6utx4TMd0GMweZIaiQ5os
LWyfAJDZEbHT+CIj1vo7WnFh6DRDLKoe6L2jeNeIRgieMFH2E2WHBA0Xbf3K5/M9lyIh5sGA6Pil
mDDfSqPccGbWtkXvDFGRBw5f+DXJrLoqlMTSCeaBAX9V50P1GIDdUIrBnGJ0+UNZltq4yzUCwpFU
7FPOkjmMR62kPBElR9WwSYJZIlnR2fgWGqwp+FVzoHXnueA0XCVlW1LwOTYv7KgCtlR4NQJG32ii
9yaGJQ0woNddRtZZ1gnkHggEqYb23oEMw8qPuJp/UPQeLTOjoVb6W9BpWvwxFlWpeMHAqTUKH2rU
gpQ8NQZLFKM2dAU1SCQcldTLd6MKlCTcjQY85eGgArSiFBveS+sqzYHYQgTjk8szECLwQRMo9gi+
ty8DKZ7QBYtlEB7Cqgy5O6HKhcRJs4BQh9OjvnCFSOTLymx5Lh3tAMMo+neX55wDuJbxuQe0TwDW
o67/WnhkZp50wCWj4gusNMyCsNhP8tgmeIWL8RzRCEVlY9vGZ55fa9EZNUrTUPZ9/tbqjyT5QD+O
ScLou+9L2/C/ogw4r8b3wufMvHl/ka/Ago7kMhvPVtmYo9FkKnUHLkdNkNYJHtLJuikotk6829Jm
3EhU1ZH8Q80Iq2eHpHND8DngrvLnXNUzV+L0J0WP3JxvYjvmh8y9LW0m7MCTBxoreC1A9FAY31iq
Jge8xRDjECvEzmkUOOibeb0tRJiVgmlQkCigXQEIvdePnkQbPeZDjC+mHAbMEY435Z3QYPsokvPK
ozJiEIOaCLyokwaA1DAqu9B1W12cT2U2FzVtQDgD50nAG4wuGRY6dBQNcBwCyWwnxw+UtyXpLY42
8fn2chlvghECPKfr1eqon4Qlp4OHMXjnqr0EgyeqTtx/CUG34kDqmPZLQ2HsDv+VCThDEZNTmPD9
yQJeuGWxn4dVJ/kwlf1jp9xzUmUbFRLEOtDRRjQHKuAQDSutdJQCICooeGY5cUo9rzdltpRynN1k
JM4ARm5MsKaTC3TxLT4XCwmt8S1RFpl0jPZFFlu9T60EXVe3t5pRrL/LvhA1fcqFqHLomqRJjHgH
9fJqHuVjYYlJm7FFf0UAmxJY8QKwYNnS0mCUYaf2YbKT6r0YQikzZM/U0cK7ZHLq0+31zAoD5Bzw
jqbJ+p9jvliPoTctR0sIq+rwqVc3VK5cLmg8LlnrZbNUHmZ80b9LQ/sOeE2A0Y465fXuAVe6pYkB
aVx29LXEqvJNOkoLWe7ZIwKqFzDedCyLbdqsurJOFC1Kdhnl3pRYG+55LQsXYsA5lcNyQGOCYgnI
7hk9CEO0oCVSmex4YGvG2R6DbbDTQYiIuFkQNbdp6OtAP+GEC4hm1OtNqw08nnFcJTt5A0Tg/K14
/u8qcPn7GVvZKVmJwRiS7DTB5hE65sAf1tNhU/KF06Wxe1va/GpQ0prKplgVY/8NkrYK3Ph41/Oq
mSFzKMWG1eZLJFxsLPejaiBB+J8cRtVyfgi4RJDjXZruEpD4hDy1tPoZPd2m4GeuoFdmX37VyZJh
nFUM9EAgtpORh+WZrESbpllJQ9iivN2A/tYKyXOY/UkXZ4DntFz7J4cN66qWKyhgVCAnO1TRoV4K
HGfPCU4B6o8qzPtPTujCMOhJoPl1FCc7IuzLpHIMkIUYS61Dc9YH9I//E8KodgsfOxIJrmqS237y
JzTSByFRa7PhNh3lF3KqbPHlr0pcSGMU3c/yrmuGydYNbs7lZqjUZhJYwmtZe2oh7oZRP6T8gwrS
oaA7hlQGDx1Zl4YzhmCXD96y6pg1KL1ahmDV6YnHIDmvUbMnykKefe4915BARDkWwQG6uq5vfJQL
vlrL2Ps8tQzuTVQ5R6F/uE4zOW5dS+cgWch8zB72hUBmZ/SuRjTaJLBmFSYC4QTFNDHzYaFjZ/a0
L6QwV0MLda2PeEihzVce5A6XrHjjUYntFGTYt63M7O0AlpSB/mSAqv/MZl5orxQOEdcPMM+t5n+i
cNzW/edtCfNb9k/C9AUXEmK/F6hO6mTXlYVTVmA3AWmYFVMlcm4LmjUo6OqFbz7VqH9G2C8EhVmt
R7VIk50Rv/lxZCXdpvMbK164HWye8e/tuJDDvGh8EXWBwuGZydJN33ZW3m77aKt3BA12rTOklp9+
hOIZU/nW0G+NrtxrcXCkZb1C3szsi3phg2e15eJ7mEtQEWREqYoN7tEvF686RXsouNokpPECRA0L
ft3scSJYAL/0D4oM81wkbeWrXFvgyhmpWZJN1Y5mt0SQMF2ji1Tm3y0GFI4i88Cj/wUWlkul0Y39
mOwUrXshoXwEbbpbxDu1sBuiurEWLaFTsSg1PyLRsa0Z+AEohcLc7DEB8qHaQmSgS1bHrdps45MX
TmsshWzVorBlubH0Gl6LpWqv/11z4YYhcJ5A1n/FPkVnDBmX5pDN3aM8uzYK6vRA30VouVDDn7sj
/yT9CoBUmau5isfpCSPZhDnn6tWxM5R7RC4LerIkiXFf9CGmmqpCkpFiFM0YDmlA90jcWXwExvvb
+zenk5erYnQSI8RZFHJpsovQF9Fxb5V+3y/x18yuByjxIIRHTh8l3WszBn68sMgy3DLaebIcboN6
nxQEM4b1gkVmJwf+auKFJOlaklJxXMCDG3XXD7olRz3wwzTH8G2uymyhVv8E3bBP+8ozsuwemTgr
0/IjGv/uw3h0hJFf1e91Az6kuHUD9N6ZguYl3WvYjauBrw0zlft1yFFM2+iglRz5Jbdu/iJhBmtK
XWC+gs3Yd3mQZk2Ez887ZO0VyWwirxo+BfSY6opVc8m2UeQ7JdO3IfqEgNa4YJ9nD0pDvmTqcMBY
HmMOm6IpOwzU4DJlfuIJsa6u2yKTniSQu95VXLlEkjOrfGgwBFsBagpoKr0+LgxQ9TH4jqB8aV3b
Mt+oLs0zCqNIljCJZn11Ha2kQGAFKKSmMUrYqoMkxRxkFf49cKm9UdMLq0jLB1BkbXh9OOtB5ah+
C8rI+v72HZtzFC5FM1pJQ9qXAxGSHZBAC+Q8W83qW7H0bkuZ3UzwQ6kY4UNbJOvQiWMYw9dTYPhL
jHFwbw3d8xhbuS1kTkMm7lD8gKIbD8z1iYH4Ff5I4cO9zel61PJ1mFSrpEH/C3psF2qvc9sGOCAA
AgEpX0US+lpWkUg10XIOgbyYPGi9bolFHS+sZ27TLmUwGihSLlfDblpPUFtRv6djDl7SBZ90dtMm
1wqdQ6Bz0xkhOsnETEkNWCWK8lfwVpacFUaNG8dLL8fsll1IYo4HIKFNo/g6JEnfeg78kfb79vnP
7teFAMZClATFijDAfkW8h3QcSvK8tejCLO0X4080oRb7gJXHe8HtpRRJomo/tK7IL801zi5moigA
I8PkvzBylK6glC+xGKM6FllqVsN5jJ9ub9jsiVzIYOIRP9ATUNFCiXM0Z9WRBWOwoMKzuzWxWOCO
CEDaZyS0NU0rPUvSHUkKp6qpR6UjSagTgIDy9lp+KhSMb4lYR8KoGmDsphH66xsJ2qMA5a4GJqaO
OlMM4dBxHFpBBNTtBVTegmTbBj5voUUCtAY+fZEGf9+kcbVV2iSy0WyMXmalMyudU79vf9vMWV59
GqOYGtf38VAjyufbyur6DU1Vs9MXQtj5DQBXIjgtpiYFjTFJXNBmTd9wMRjHAzso5FUcnDvOJJjP
KfynakCBecNprSkHpRWpyC9s4443USNYOPO51U4DsRiLwCwwXIXrg4g0oeW1AlkGreJcijp1Aiy4
4vzft/RSiHgtZMgDXY5bCBmQ2oowCBnpiUk1fnVbzIz+gjcL/cIYKsWzzHYYpWEf6ZoKvlYu1uwm
58ASYnNQZSlb2rU5SQbGSQDkOfGf8Mzp+ZlSg4sCkvAdDuFCO2xKV9C2SrfkyU3axl4UECEjHpJ0
wEOzliVQNIlyFPE0MuKRLVIZjOwtqDe4+hV5qsJqozJYuJxzKnEpkjEDRqlm6IJFNgLUhmbpD6cU
9J1BLNj//bQw9qWJaCYAsTTrRiWVEOQjxlJ2XDdBULdhsyLtKmwOipLK/z02QViHcgvKFKCYYt1h
f+h0EsSwzzJAZFep8rhU05oxzsDuhgMK6AMZcRpjz4S8TRuFBukuDcGSlaPp1eoNYDfd3rKZk7mS
wpgmPi0JL+RRCp/J7ZveTGA2ab/UGDwrBacyMYAB9JwtFiikIoIwxunOF5BWHE+k2uuULHiy04vI
6DVaD/4JYZYCQAzgqAcZ3ppC6xzgvT3wXaXYYUx1M5KL1KFco9vxGL//f2wh+tKwLBg8FJKvTVEc
Ns3YGsiy80If2TwBDSqw9myt+e8BENb3Tw5jIVLOCCK1xSbmZbwy8qdQA2B90Vtau2D0ZgwEBGGa
FqZPMdDid72griLyGFVVugMy5crPKIyEfCem4qrlBMEcFkHKZ7UD/UtoB8MkNLIl1/Iko6lCrcrT
Hc1EF4GxzTXfdaotqMdcfg8wl+D7UQEeDI+d8ajSMkQPEdozdh0AtFEaCUyapo6W8Bh3Scyh8e86
/aOLtZcArYR03IRq6yYx2FYeDcHh6vKs50vw7DNG/+qTmJWjcUjxkT9Jd33ltAiJknw1vWNtEy2E
K7NH+m/tClMgF4pWH4a2Tnetf+59eSXUHdJdhZX3btYUC/ozlypQeLSFYiZanvxxxnSFYk2xtWh4
QxM3fULPUbwmnRBarSCLFpdl+VEv9eaUS0HrjHES27ogvsudHB9Jmy/1T85qlwpaVnR4yKgXMddG
zYS0iEdoF+YGHjme4AHSeDtPlph7fxxM1v4IaAvFBJmCqUiWb1kfRToaHPbYH9PORDKsgeFR8spE
/1kl+i4fA8FKbrxWxhgu78nJd4YicPKQpMc+XFD2uUVffAvbqC+hnSftRShWXCOqQ1sC2NbRcrjg
cs5p1aUUxtPDoIRYDDnOmU+eObS7yWYre5LyulQ1n+u1QJz9v62VGG+v6LMQuXmCQqbZ/B/SrmzH
bSRIfhEB3scrb4lqqdW3/ULY7Tbv++bXb5QXOyOVCBU8a8wYmIdRsq6srMzIiNbqW++r7iwABKXc
XJ612hxC+3fIcOtbZ/PSJuXWZakDF7cOd8HXklOgClCkndUUryhwMgLmzfMCuAMBBcDtynTE3Keq
EXE8Vmtszlpno2YKh7QqeyHdiR1E4585zckEKx2f799cW3knPBj+NUzNay1NuE+TCfM6hy437ifA
2ABjnl0VGvIoCPJI840Ni2Fpc3NeWKVmth7aPIr1Ae4BOFBu7MwwhLwV6z20aQV0zURTUEB7CLU5
o65YunHFnsnXyo463TTAYjX9lxOAQjeRqcezU6Mc+Ij26lbNcOYH4XsstR7UIPEeWWvOBJ6RtU3I
F9MOBp3+pPOIEDjRp0BU5YIb5bI46PLg9KKwA0rGj1a3V58NfhdOoxOBaLX5nvaMuHprKlXA1Uhb
I2zTzTgJ4vdIS7riENbHKULpbQJqmmVky5kQC4BVEkA4nSJUWqFQO80oDq2m/hom/qWrR3cuxJca
+K05YYWkN9EivAkRo0XTIxHIoRGGy4xMM5dGc6DlFkqWHC+4MeLfDk2vkuxF3cyYwy17GBouGdIv
LtPvO73o83Se5ikQB6P6BGq1teDyIjtGbc8dS+UHyle6X6UdS0CP7lsAVgtPIXBk8RJ6exVwXF+H
V3yjhnPLT1PQD2r6WChx9jRn6nsir4YPdfQTLzW/hp4XD1KZjocYRBM7SDuIjN17s7z4Cvg2ScHy
IiqgmTmmslvAZR7PQTFIyMd+L0vFzI3GM+qAR6H/vmO78d14PwP4pOApTfhADOrOb0clq6NMw+LO
R2lMnUxWHgCI8ZNSZRTebm991HUEYBUAU8Oj8yZPl5dRnC0aTPUf8n564MDwmrxGr9mD/JgeuT30
h392P1l8/xvjg1FkbJFjQYb45npH703RavocLMD7LVNlgaPPASWoWcQshMqWKWwaGcrh5PDT79xl
7fQBcqlLMGejaTT7vI/NWngos7f7S0aW5Mq5YR5BciGBvkNDDotm3dOKSoWO17AEYvoeNR8pK8+9
dQxA2wX4JVwnD5Yw6q4zUForpExfAvQfuJz2lgqlBfyalVblQc9LOwaqnKs1axU/JpXFprU1OgN/
EIAiw4NH/fUZlPhhzavEmAM89kWrjwrAQfOGJSu1sVYAMiMBiGQnchJ0qNvPQtJmPcAJHa84as+f
24R/qNCtZbZIXd1frw1/Rjp3JBxmNGchv3s9IlFcy7XpIkynWo92P6qNPdYThCkrsfiZaAl/qLAc
PoIoFmPAzW0EjjckxfGwAHwOjbjkyy7xIKuWLEuhzEGdQ6VLQIuE8NCojMf2phF0nsJrIfuCc31t
hJe4SsjFeAn4LDS7RrFgRBT/NsQkI0EbHV7buIx4+kW6CD0vZUOyBEP+lWU9eJtSRCkWS6lnw/Ui
KYaqGwS04AzpTBJagGS0KfBLkKufoOJSUBXL871soONlZMFIyEamjjGOFnlmQbwanFdkXi8WR5G4
PkQLwRqgsOAVdfSCnrz9Iv1OeZCqipbQvg7qzAjCttZKUgBDRWkRmBiajWeeSpBnSDhcYAIzQ/lc
6jnkBVjKiVuzCHergQpVx9uWPsIGMEdxlWhLUAMgk3FO3Ulf+VIfh1oLprx07h+vDYdByoqQfgU/
HLnCr+ex4uW2zdp1DcpkaL/0Ih9GE7g8VkP7lscAa4BMgA8SVo2EnBfL1c25WqWysgRJ3Ml2rRrw
GZAvPI0ZvH0l9CKDGn7La+i4kvEvKgQoEVzbk3p5MkJNWgOhLHy+DqSY+xxbUBllbtesbqck1v15
3NiPiAVIVo6Qw0k85aa6dDC0TI75AGx0TiysTgkJikZ6UzuvEJ1ZtlGdYpjcmFOY1IApR0cJXBRl
sh/SjitSmIwb0DUbhQPWg7L5klg0+xsbEirm0DAHMw4CAZr+a1k1JLHUgQ/CTqjB5ZfK36sK/UVg
S9Q9LpfzE7+CM/n+fG4sICmDALYsSzpS09S+BGNt0pWauAbJfNa7wQ3zIBMU8NRA4GEGO3fp37e3
NZmX9qgNU+MNLislNoySmIWzhk7vpayrbGsiL21QkcGy5HobVvIajMpOy89TPzmG6Kn5Q92zKDw3
XBVQEKS+A2Q2Wq2ou6tUFK2sFhBSAUflcR1QxcXotFPI6FXemDU8oeANCewN1qhZ6+emLxe5XoJl
Bs1GErbnmXfSYQz6mlXb3DJF2EiR7yM61XTjWJFlbVJCOScYaivrs1dOhr6L0om2rkSMqH5r8i5N
UQer0hZRGgSYypUnNBKauFnC9en+ftvYC0QKGQ9srBIAipQNkADwfJ/OS6AO0B+ST/LnMAIPoZk1
K1+44eEJ9SfomJH1xHVJ7TrIfwqxksH1hpCV44AwFdev+2O5Te/gyYjgDOSTuLQI/vHa23J9LAqz
LGAwUX2ukscw8vX+peZ37ZQ4Y0NIVfcZ/3Lf6tYqoSkKvg/7Dg6XCnWxJ1cInYi4UhRuMblk9SUp
g+ZENJz/g6E/pJ/oPwUVAXWWUimV0LSJ0WE7RGFjpy1e8kbq3LeyPYkQhf7zeIUdyoyuTu2iclin
ukrthfudhT8mNzlBR2Q3cseFhZIhP0cFUCi5IL7FziC3MmWuj5CQ09D7GQDhYEc8wKqFyWWal4r7
dln2scQxBrhxgGEQrwadR88VcEDXmyTkqzXOu3oN5FkBGLeqXpMYgIkQGAu3XsVPxnSS5N7N+ACQ
Qe8j4g7YvDZniFGsDXO3Bk0jT3tJmzJzRtXQ0rJp8mu0TJmLDC7RpI31IEtmyZf4pDypWq62ZrIY
fZChN5RxY28cRZTeEQShm09GupA6iqKwcovY9wi2hphHjGqk1tigCff+0DcOBqxgBxl4VqBwTJ1G
pI/LKGqGNZj2/Hn5FTJ+fiPSgT48kpAAvwHJRSfpel6PZL6aEFqFmteCN0560vPPXMt2E3pb0efR
ZztprhinfcNfoocVEQioOYgwJ3XauQGuRNUWTJ0KkqmutMflqShxFXSrPaw/78/g1hv+0hpdxpra
QZSLcsRe3WsfzdsMmTpXt5cPHVx5O5FlbXNGkdPBPwge4Umvt2o4o4lb6zCjrdYHtcj76CD0m1B9
WYbPPD8p4Su6mh6kztZWG3QKDXrqp/TQFAj6IqtQngo+5v2EKcqwdWCRutSApcS9ASzu9WfFq7qi
oxb7SJKeZPEhhcaRvB5TFsXwxmSDyRgNF7ifoD8I/pVrO5HeSgDAwhOpkCQxnjXU7Jv8oWp/K0L/
liYyxBZPobrnwr9/Q8IwynVg9RFVJA3Jnrt4lETFOmSa0mCVu5+NMZoRwlt9tFTlq/0eK2bcsYCj
twsNEAcCGNySgogcNzm5FwYXXp3zrGkRZPLlET4SBdgBK1iDBQHtFtMurYXJzpWF4XZuHQIxSxAk
JBBAVfra7GSsU6n1cIVq/s5JXm88rwnD3d7eJgSeAl/La3iz3rROgkMd/WUxTFSlQ3hClkkyZePN
WMBSOlZu+Nc4Xw32EHAQxi70HtGB56DlHQeGbdxeuSj64OZId3jBxN+FOmEkaG7L+X9MQUcayWRw
4d88s5ZVnnGVrEH9WTalV3CDPcjdoe1ns29iexrxpIxKNFjFwdwdp745F+tBlXOrGqIR5f7JknOW
nMzWRsKG1XFeAMLDn+sVzZBMEqAFBR9cfEPPibmAfdocRb+LDj0SjX8dD+NdiyMKFDqBvdAp0zVq
dDVV+TUIq+PE/UaD4sAqot3ejNcmqAGh/NKGmSxgkqf3cf0p/f17CM1A6MpBCRKdfiJNU9AXKqhO
yFsZCHQX/Ec4evHwxmkJA+W8dQ5Q6YTTRMoSLfKUL+sHtGRnUYI3OdDNqjcAZ7Kr2+PsRSojKr29
EDGiC0sk/rnwJauuwZc2sASVDjMVBtcwEhu9R8ESxXZoMFwIa1zUXSAjeygsI6yl3P5L7K1IshSI
grBIvbc8FQBm6FZGXkNECfB6UO2iFEqvk21QpnaYQwkb5b95CRmjuS2E40wDNYAaES5dUlC9tgNW
nBYxDLILHFyGmpiTNJhpDAHuOW7sKf5VGu2zMNenKYs8sPd0iWEyIgyyPNfh6fUXUBseZ7cMEc7g
KuhTl4u7A/GaRmTsl8zFKybn+7c8qd0ktMXcyXpr5lmQ0825Bnks5pmwq9Ev0HDo5GnsMQd8fdSB
NaiUA9f/bUc9mWeomCCMQBYOZdDreVa4Ma/7ERkPdfpRrk/oeWIm0Lc8B9YRaAbsF1RdqHMw8WXf
455AlGKPfvt6f5luQyB8/8WPU9u+kMUuWnX8eM/ts+qpjh9A+g4N8ftWNo8yIGlIsSEGQkLgepbE
COXKOgkR27Z+WFkKF4CCJm2tYXLvG9q6NvB+xZqTfl1Acq8N8YsWCj00yQPUdR64eD3lYfaF3v43
SfTDcHwBQ45mahUjF7u10ZDmwLGGvyL1omurKZeP2cRnfFBnHWjKHjjxVAIf/x+GdmGEmkOFT4Gj
UVI+mEfjrY4gezqPLqgJIOomWnomOq2muUWVeffNbvlFvOMAX0QQCW4Hyt8nS4dk/dTA37cvqvao
NgMkck6Y2TTFe6F9v29taybRtoXyCkp7RIv9eibFvF6wWWHN6OePjosCbu4OBZfu7pvZ2vWXZqhB
lUbcN01c80FSOspoFWmQlshnv923srUZ/3DMI+rHXUn74MjIJFScWz6I/Fw4io2pLu7ohJxdemBY
u29rc+LIcxWVUeDe6Zrs0shqA/5IPlBE5I7jyBHSdwPXy30rm/MGXDgKzISIiEaWGEPZdGiN4AM9
8Rd0aY3SSUOlbcwYWdet0YCuBiQ8SBeBBZm6vdpQitK2GxHMwEnIMXRYMGFC+vPvR3NphdpsbSkV
hMCOD6bz0H0J2ge3eOJf9+3ggkBkjXc9MqE6npnXOzoBfHPMK54PFnG/LF7PW+HgJQNjwrYcLDYY
6jLo2UMRlEzoRazEYfVBJijx6Bw9lhiDPHTWHFnGuDjsyiT5ZOpmB+MO4EX4W0CBhriMC2PlLCLB
BW2SYF0RMvdzBm2Qsp2f76/OLccGajLQYyHXBhFCoKEn+Ha+TZdwDBrQ02kfU+mGVVDWB138xglv
bWOH6X75kh+n1CvKIAHVR74c9OeE28d+hcakzAwt+ac02F3OuGU2MpnXn0ZNN790nTGjizSofoy7
3H5avcX9xh+Ub/engNYSQLXy2g45jxcznWZGGeox7PRgKlgfQE1pSpWtGU4p7eLONL5N2VmW/PiV
6U9ofu4b09RNmmHppWmE6bbaJfxOgjYuZHgjE8oCSucX6Ts0koQPLtbMBRKmhZW8VNxj7YKqpgVP
mvG0qsi2RofMX2VHNL560WvVQ7s+RPifKwh+xq/pUx2ZZd/4HbcvdTRvQ4usZDisPwmH27367yai
9qquTWMrjcYYgPF2SvZt+qqHgilOr72gmhkqLRrUpZFvAofpOlnx8lU9dEXlRtxTknoZEORptdPn
D6WOd3KgRB+gP4TckSKXZl/L6Iiz8zWzlMEs9deU+91NkZmAVSJl3P20SNXNapCr5mIjqPGsQQYh
mgK5fERxEISBq6SaauQT8pnVHK3qNf4szHanhfYKfzmARvmkgLweq9AEOTAysZ9oR87KovdFt0dj
14+xnaVvFXSm1KA/JWdwK+9FRwbDmzE4mDQTy9LuheK5cqtHDhIGy0k+68a5SF8z7jhDLMucnue3
RjCT7DQe1Qw6E+CkR8PggQ9PRmGD7YZNYUx88s16AtkkEZop0m19PRH1onPdjJRDAMYsQP6WonNU
qNjtiqYCcfUM3uS0ygszktQTOE+nl6IbwN82L6xG8z+0L9cfAmUkcOMjzkRoDobf6w8R8rEZximZ
ghXbBRhMS1DGlxH5bmRWrbXtA/2r0WSzBZCiagQnN1RH4nfG8j1TDDOdJGeGTi5yLL3J5QmkhjIH
HGM+SfbmcWY2vNkMnNV7g9r6Osnso09WL4K+U31eZYSvzLFQkyoOFRQRjRi4Rm6/xJb2ofiQwkyr
kxREmTNHOjC4zjz7xmAnBai2YmSLUZqsdplwSk+SZsqcnzjJ6FWZFYr2WP2q3HiPBKMmnasB1Kez
qfx1BIfpB/oMwQ6KLbiMrqc/rqtxksBFG3yXd4/S41/73etfpyYkkWI8KnP8etivWAvoEolerwO3
XlmkmsEJIMNdnX4pvg3SoasjPJpiVu72T+P7zQ4jCjLoLsRWo+8/PW1TvhjSCYiS5cTx3CP4wMxq
ih+rTNmXyWqCmxfgZbixCgWDRbT5xgrD3KtE42nQ12fw6H4if/cQt5AXzsfuYWxCH1WbpzAqsKhW
Ikh2hN5FDnTEgl+uk9NLrqQH2vA0lYBDa6oVcSxHdnN8MbFAgsmkwAJQDnWh1bw0FrleTkGbFsBA
pnZVjCh2OCFqHvfXkFazhcu8NkXtkBr8xU0btRNiB/WpjUo07QKzUqlnsIK8Skpi5yUUDVXN5qXl
YZzyjxFK6OVTH3/lXW+CbcYfdd4cpB9Tu5cK2YJAlicWPuMrb2MpfCVBGCDIQWGUJoAPo1Gvunid
gihPNHfhRhecvJ1dRKpql1yfHiouPAIzDp+fyeDqBdFpL4+pzXWLYTZ5KVhgUZZx8IbBbQAocWXQ
UBziqAT5xFyWTtLoJrxkgTzLquLJ2KtuJ8r90/1h0FJ1/zvZiKWBpgc1BTgjro8jGh/AyGF0U1CB
9FETQfo4gCeUq5Qd+HC9TtnpujcvP2TOMuKHxkhdHbzzwuTqwrKrEclM2Q+xWRmXPzFKHSCga1DE
QxEEPYUatQOA3xPI1E7BpIdPpeH11VmIZHfoCh+w1GYM4rVnRIYbywmT6AMlpUmErOL1PMwN+o2N
jIfJrLXWdA/6yP8yKIg0GCoAbXhbSNcW6l6buD4H+r1EABDHXi8eNTG3uhGEyW417KuFgcsms3Qz
ixcGyZAvQg+0SJZKVcHgNDvQxdPRQqB4UAQdWSd2o0wmAr1p/KFpQFWOxmK3BjdP+YzJEzQ/rVIf
MdaDcoz4Y/fZvo156EYCw0kQP347tn8tUi/AMNfDYo1gMUn9zqo+gTffDSy446YRhCwA2GrAtuvU
nhgiOdPVSpgCvQ6hoPfdCDk3KZ6keATF+PeRVQjY3PUX5qgNUsrFWlcxxpTvpgdetfRTt+NSs9x3
jI1BfPXN5F0YojbGIspLky0wBIJrsSoQjf7SuANIuhhnauO1hX1xYYh6bQ1drhaaDh8pfRTe8BV+
g6zcbxn9nWbHKG5sb8ELU9T9lItrjx5ymEof20eJNzlncAtbdds9LhCNcZRZE0j5pxV511qbYQyi
OU9o459OYJFgOGay2vcWiYpkUgm1Ba0lc3eKH8fe7H+O74Md73l32AHQNrwz7N3G59drRV0EUHZo
uwqxBEQV0RzQvBae5PGH2IQiGBDFLKqH2zzRlTW6blc2s1HJ2jKhxuCPw7GbsRcz1hQyzi8NXkjG
oTcSHud3gKRcYhV+GZvlaq+BWFrYF9BKCDhPd3nT1kYn/s44ZZtDxJ5DLQdAcDQBX7tfbk7AWR/C
/aIbYZ938PQQ0ChZjYQbmQbM5IUZai8aaVEkHIfDHAWrZENrqLJnZBpGd5xcI46spYHnjx3wW7F0
MFkDpHaoxolCmpIrU84cPfVixdNXlqL9Rm8RGR5aHUifDwICygfXxRCl/SjiuVDuZC89SEGVQ2gs
PbW9qQ5mtcsdfjS5s9wyAt5tj0J6xqA2j+Ca7hnrwa6SgT8EWxTZkFFc/eHDUKAtVwZ6Bu0MHl1H
9TdwplmTHDL8yx/MOX34CYENOhxJdwn9Rs3XHrJCoYLrrYnPcu516ruWj55cHlb+pEggnY1+tjJE
fcGGJT4ISWLLUTB03tS+LOTjjG+84Uay//cksUTdmweqEdQIBBtKeYkwqUZQxOZoPEme6uk3t35f
pjeGJ9raV//auAGJpWIS98DdzEF6UFQf3HpuHsRH1Zx90E2d1Wdz2knefZubJkmwCfYvwERo3iCe
K7WoFjCsZf7Rice58mTtfN/EljMCCP8fE+QTLqIxTYIo34AOrCCEGvzqQ3jgOO9jVii2FUNcWqGc
jgJSKTw+shku71mDhqWact6aA/Ciei2/63qfSQZGCx6SFwSOh4SnA3L+KthHrgcm1hPUwEQMDGQZ
TuVHDsoL2rF5UPaG1frjft5rj8nP1YWsykna3Z/UrYv40jblHbSi1JV1LdFT5o2onqA7b6++3jdx
23hPxoeqP0EQiSDWoWwUSAAJcgcbrQ28ta/vEq/3MwjV1Z78xLmFqzNKAiT8og//pUEqDiz4TJ77
GgYnazZZzEebM3YxGir266Ri0tK+wIwVE1rcm5Mw/4y58YgVZJypP+ije+Ogdvzchks4jxgH9+w2
T/VL50Q/wLG0G019t/rJvrGzvbprdrOX++JHetS+hccl6B4ZoeHm2QasBrQqoDdFtx61P9NQ7sUM
I1bA7n3MOcUU6pIVamxFa+ivAeBLhymeLl/rwCPWElkzw01e+2d5rzsgnPaTQ3vsdsPoMvYkudRv
pvbCHHX1SqmaVVVZo8vxd+cbzz1OnuQmjhDU/vQ4fcTH/Mcz8r/+fbObe+fCKuX8s3LNE9UgGxN0
/ZMDuKRVNC/ZwEjiMcz8eVVceMqCn8uhUmFm1H2ufR7X0yofF1ZmfivNBFjGP0tGA9VA9I7+HkiE
BWPjF4Wte/VObUwox0Jtwxb23bNsriBQfFScxpLO417Y6/+/+aRjmyWqQK02NJhP9YOfvTiGwFo7
g8aWEU5snoA/FK5ogADghEz4xYTGK163VdfPQbN6AJGijs2UsN70WRcmqCi00EDAGyLBH8xGCnTq
UcBU3t98G8Ao+OELE9Ser5J6TBcdoyjOU2OW3xSIo5UP5fgE1NyXyqNrFIh5hlGR1KtvDxphv/3f
qaO2vKpFqpD3GBey55Ep/VwPyw/da32w4LnaA/+JgFf9TP299A3PCa42WRQNjFEDZX69dnI/zJnR
tfiA5dSZ6r6z1F9ybXYTkjkmOt9/DCyC8vu7BRmxa4tL1448VNTgLxNH57wkgVIg44bbdl/YioKm
4ZAZ1FIWEUTOWgXuS0dHh/pWRM/NI7iGIUXHWL/NIB6n+B9L1PrxYTN1UGKbg+xt2oMN1xV3tR/6
tQWekv/klBF8aeiPJSTG1EUTdmvMq8MAhyLaJ2k018qUPqbj+m5EpnrQ9tMvdbDCz8rGS7eMWM+V
zRvowjp1yKMwLmVOw05NCwsiLtVvAym/XfSViSayjPpz86srmcWczYcKyHr+GTN17pO2FpsRkB/g
1FHZNKIDL9lSt0tPs8Rbet6a+nIujV2Uv8fqTyOOofvnhtMu6T+zqHyPytd0Ho/9IvkLq4mIrOzN
yb34MmqPNSDfquSarEb7LosceJKcFdrzn2VyhoRh9t9eqpdTQW21KgEn9yqM2GqhIzW2gFu5sXYo
w+O6RKXHLP1DXdjJi7H7L47x35HSuRQhlNN1hZRykDa7/LFdIrTSvautG40vrfCryb+PAkIu/dwz
sQbbsfGFacpXDJyBRqkUy8+fwwf1DMFAx7Cg0mjrZmPP+9YUGZ5j8565MCheO6feUPgknPg5iPRK
sBtuRldiyEmM1M1mBHJhhYrAE1HIFzGdMKzUb6GXiLeFke1l5kuXTM+dPUoXCpWlyrJoIK4WzBE7
cfxW8KdBkM00NKVaJWX5ijtJy8jwimTr3zNLOSrEPDK/5BgeeJMyyziGru4vENt8v78xty4S9GRD
HgVFFRWNJddrVYRtnOb9OgcVhEXV2RtrRI0sGphNI2hXQfMeGK5g6drIzAlVmUKNkqC0jFqwmv4s
KqzmGJYRysvFFehUILuKJ670Fg26yau7vny6P1tbO1u5GAjlr9JaHqNOhA09fA7TnxyE3u4b2HKI
lwao5ZjaCX0SAgwAX6Uv1gDtndpRmx0aReYKzWqMC2lzPMhdocERRXA0LV4vTFp3wiBUMFfvOItF
DbG5IBc/Ti3IHCtpVg348cxHSfCDY7xA/nRs0yeENAv938dTi0GykfPc4PfFh8I8z6cZ8kRmc05/
COfopbd+4z/c+6uz6UovTdLLo+v61GsCXpDJK3iAAMwL973WWEMBuc8ODFHdF+jOyuW5blpABHmw
q7aDuUTfGN9Bpo4aOtpQyMCR5DPQ6329bm0YyX2qyThQeVJo1qhI9Q9dT+J9Ki555Mi5oi5mMvEA
lQk5XzyHcS2DvSIVhHmXtZrhj+hTzm1OhjIxaNkKfa8o5XzoFWOIABOrWTj+re8lPaVYLfiamx4o
PdVzrp/ItobgLiRsCu6zaprcEyNo1pahEgfaKrGaQTaNEm8DVSk0OdEFz1mc+QSM73hRja/i9MPo
dk0t493zq5af76/Hxk4nfeR495AsPwTlrpdjhDZLPuWwlM2SbMtNrPqp2FYWHgYGY9dvDArcXWBN
B+Et3r70ykdSzQ0yD1QttF/4JkM/53qAKFfIPSxq8XJ/WBtXEMCuAJMgVULaGKjdvhitHHZyCOD9
yL8j8wqolXEkLXlSdeTT1QaRxvm+xY07HS1WkAIkrBOSQRNjjyhUor1d4NHJYERusWaGrUPcbjeA
Aq6Dvon3H8yRiURCGW2z9Ns+LvWymkqghw1QZkooknC97GW8/hVp0OW+b2tj4dCXRHpZJLSw37Cu
JnoBTbUpFwK5CkEe3FrxvFoZOtlVeX1pe1bJaWvtBBDpATACmCv69K+3ZFPHmtoD0A4updVNFr/v
WsNOUs7RI23faeVHowpf90e4tXiE4AUzCVw5CEKvTY5axPNhofNB9lsqpN9F30Bu4lMQld//wQ6W
DKATAb3wdK63T1oNiraDEJTZaylnFhrVe8HsuoZxOW6cargOvHxBDCwQNOT1eASxUcqsH0G0WMUf
mlG706rYoD9lbMKtAjy6h9FeC84GCa9SaqmqLoMKO7hBA5Gr1zMU4nu7wCvMFWZhdnRj1Jxl7rsv
3Ug50OSO0W6EHrh9f043dieRCCZkWERZmyZXGMRsjhLUCgMd8NQ+G91cr109ih56Q3Ti7Nd9a1sv
/itzlGcR5LiSIV8hBFrKWzWKkrXW2PL8Ey7UyDNPxQWkypE1l6obQ4iUcRTJr1O3J6yD5x8QR2Ab
ZepBNC9C2JTgYw0qoTK1EFfeGnqToQMu/VDXXs7Lv3KuZjTBbhxI3NfguiF9NxDkoYzqstR1mH0h
KMr4BYq65Xs5SjuOf6mU3JXUmoE63VpQBbhGEFjAoEKff10o49AYAdgFsZNdpgCXh/UhaTK36CII
qiohI4G/NTwErujyJSJDPM1iK2aryFdqIQZRbK08KqGAA0bNwxiBObo9pACw3N9Cm+Mjouvg1ZNR
fqR2UL8sg1qh5hxU62AS4mPjoOSJXwCVXYgscq4Nz4aOnH+M0cludZ1mvdE6MRhG9P6MQoOGJjxq
iySJH/uRpae4EZSDehQtj+g4VkHAKl77nVjNxUyTGxHdGKAbw5sGgHmIETBO/LYVUGFgV+KSp70O
n3XhoGWtGHRTD+hlov5Wy6Rg+bYtH4rdR8IIoqVIA4nRvLIOvTxgmVp9rM22T9fHkm+XR6SiOgdv
NmSaCsWJaqj81iHU7bgKnOTpDCm5eMalHEeNtK/5VTVxtbBk+7ZwC1AOgBQPofMFPynZ1Bc5dz2Z
17YRJzGI4xXcbkjCxYaXqcZuEkq7yINQKX4MyRB07ZnXvbLRzGh9awsPynVgMGMQBWztaFAsarqC
UBKqONSOBjwkLTgFDgJQ+6H7YRRgw6y8EBLxasYwtbX2QNbrAoALOLS0skocrUpXiZwQgARh8DPs
NSvP0K58/4huQaxV1PNwQP880f484C6mNy/buhiHCFusgChDtYqyP4Xx6CszpjfRS/5pxTPGrvTo
vQqxzgq6xTy0Uu+gj/WiyuqwG/RpdttFExwBLYXuLK6R1U6jZMn4ZbS4hujSKSGTpPe56C5TWNld
KOSOrqNDyZBW1R+VWjHLshHsfuLeFCkrdvEohJhW/qMbZtnNhoIlyLzlCnUVkRfRaRQRgF3vqkar
snFaZTFowjT2B50PA7mus0857r5NBeplqtDq9py3EiMw2jSM6ibpzwUMR6F2UJwZUtVHhhisHDB1
4MAu49Ktu/akgVJYipZ9lQuMl8/WTgIUF82EpBUTXCjXY+VA+jjHci4FMSJeM0r2c4cWh/v7aDNa
ADEIrsg/wTMd8DWKXBNGXrjf0ls6t/Hit+6bsYIvzkS6/iczK7IF1wKD5L8GqVFB0EwYxBAGAfAz
AecXfoKyOP+hPqOzXvoRPUaSPYRm5TLGSX6WjkvQwA0Rb7xyNBBrXU+mXGea0I6aGExQV4zt/JQ9
qIdRdvnBFI6KZ7wNjy2LzXwrpQGyVV2G10H0AV94bbQr5XkG8QUO6TBY6IJLITE2OQr/rqfOvEd7
jYHn3lvKc2ae/ka/E2PMW1ergdsHDbyoxwBOdW1+rkKEDlMoBhynr2gBkdv3MG+01ZIhkbMrqnpy
R15dHRSCgVOOuMZtIq3aV5Gs24rRPJcc9FFUoc+cKSnbQ8dslNy6wRBAgSMGhPJg3KPuiMTgoAbD
pVIg1Pr6VKHjyRGlXvEqaWKBMbbO77+mbnh2smUpDSmPJGAEHTWJLVXeGWKIxstqh6DgIFaMEGCr
bgnd0P8bG54Y15M/ZYvaihnGNsj1fmnGh6Xg3Ylrjni0uSkSGLUYCFLucupixVNjtSxR280R/2EU
ILI6Bg23R+vRiPs5kZAX0ivQ4XQfNc/borZ+r1XwDKdr5JUJE3K6sedIPkMBMp1Q4MhkyS/uJZUP
Zy5K8VBNpH02616oRJa8iEdj/dW/R+emR3lsfoi0OhA13V7xIY02eQs4iNnHb2N74bzjEkYMAsow
uuc7jIywjFekBTTSRaK8hB0XNIlqJU4+HpeBN8Wa3/P1KVL9tnhSy/Ax0r/zYcS4OjaCDyJ6iqgD
7Pdo3aCmJNaiLpfkSSAUPVhpuJ/QWdYQPaZfGXhh/v7Qwxq4pNC5D79DYx3KeWqmOiSvTbxFFAHa
PuXi6XX2PqmKKQI5GNY2WrudXBzwVAk0LbLLIjrPbfeYlL3DMYstW1eMBlphFeTMoDIEFcP1lhgX
NS4qDk/Clm/eVvE1lkMzzItnYyz+h7Qva25bV7r9RaziTOKV1GBLVDwktpO8sDI4nAeQBDj8+rvg
r757JIhXKJ+7H/beVUmpCaDR6GH16q0zY6rl5CcBSab7wXoza1WjxNrugxhapBCBYYAmXEpnhesy
girJkWvAqs0Hoy+29YiZMeOrQZ5vb/5K8IvhxP8rC5xMl7Ksrkn9oYMsoz/Mr0MdjHZA3tzIHQ6Z
Kr+29rggjQfPGjyCAkYguUI5jt4v28I82ii1G3wOQasYpH+f8g79zFUwusnJHeZwHtIQxKI0fprB
e3V7vSseiieY9FF6AjIQjBCX6yUuywubEVywxB82mFQbh8QrE8Xb/UFCIr3daDOD1wf8oXBTpHcM
TZgZiA0zBG083hvJb4xi+GahBuB2QCNb6aGZuiOPNxzkhjqtgxhZabbs2rb9l87GnsAClWMWZsnf
pubhtFT3RpvuOdXv80SFNLo2ushAiuGDSH+AHlxOf5R2i3mLBaLZoWMjoq4tTV6yYdtb93q8yRLv
/fYBrIiDLwquJPDW+YDWSjpgAd1qdBOCrDbhorZIaNA5dx0C9YxjIPcgauHuaCmOfcWHgzUFHBTJ
SKQkkca7PHeDpDVMnWEeywQN/e7vKm7DimyIk58YO7iYq7D8KelfG1weFSY8F4Mqpfb/+AIHoSUo
qYA5lF5XMAsQbQRh5xF53zzslwb8fHHE9Pjf7P+ujH+pln9NRlA5a/17nJl45+uQT3x/e/uv77vY
BxD3oSuUgKRdsi1TiskfqMqYR/elcrxtilbLudoxzG1nxLmjxdOsin9WjOmlSMnE1F2TVBzcRwDl
M/Q0FxbdectiPZtDPm792as2dm7Xf3ubVbuutMpwqNBtpLH28xRVlx8iHIGzh77B7PUMRt08Ei3X
dlOZ0seZLOXOBnrq6fY2rxgAyALwGGQauP448UtZrobUbONi0V1q73LbRseWnb3mZFNzJ9T6h4w8
YUhVM03bFhxNbgOQa7C8Dm7oxg/VtPOnPx4qhRiehZZu0e2PQSm3v3Al23H5hdJuJBgAM3SDiRRd
E/+10WWeDDuLcGSXMdhqOrTlV9Owd5n+Fvv3FcYbNWFifMkQZzFD9SnCGl5ay8tPkZ7bpUNdbsFm
HpkXel/5vDP0ENnQkd+VFHyWmy5XgEVWAPCQiJ5o1GDg4ugywDhtSzJ4wAUfdasfg3F8cMdgGaOu
9YPcMe5N/y/N2zuj2U8OUEBorzK+zRndD6kHt3Q3o3GjCP1E8VUfJMnyPuBzxAwUZGHgi18qDTVb
2mgtwuee8fKbOWf9tk74tNHn5QSaHu1hcfIsGNAW/JzznsCA1fo2GYwncOeWAZjBf3hsGDckdv2Q
Nmm5yYiPQbKk/4W/dMQ4LP0RNcvvxuAVqFOX9VNTmNUXNpRsMwENEtpLNd9z1hv/hdEBiQQYeYBl
RfO19BqKJ9/lXPtIgYw8QH5wfmoM0oW+3Whh47uPFkm8Omh0gwQe6hkKD3PtzUGjg6hkiLyjPBXF
xhQr01og3+X2hqLWhm5ev80CcHdosxt0pFLxCaz0aGMyCspFgJbDzcB5Xh6l62leTNPaAgiVgbCE
693XCd3nG5aV6R+n9ubIsvkMkvsewzOdRi/CdrGipDC6O7PM5k3XJeTX2A5GmGS0fCcNJuHUJU0j
jcaW4v6Jmy6pHZ5+ZG1A8iw4hqSXCbWeMqcGt456suypbWI8DWXmBihWFpqAbn063SjImQTqHnUB
VJkkw1NP3MgZaPxQXv1u2hnKyJ9XNxgMFIYB6gf9HZHMCc+Szk7K0T7GdQ9iDbqhvh9Y7pObxWFS
sruyCPq329ZU/KS8hegPd8GeJVrR5cbBpmq41w65fVxMPKOVpeenkoHWxUp9I9RZnm9b5ra720JX
SoWArPqYASFoW+HTSDvpwogNdpk5x25pvruJfU+t9FuckbuFsQe03CfJtO+X7ICx8QpTtXKjEKei
No8YEQkPOU00kZpQh/v2kXQm6G3sJd3mjTNtCZ/cXVZogJJzLXvv6qRTHK6wgdJOi2fVQaOdmAMu
+4+x5zI/RsR6LDkBRLOCrr52s+L5vo4SMIUbUYrohMa9kHnE/NZAIgp1jGPRafk2mTMvIBq1FNmu
tU1EiQwlF7xFKCxL5n6qtCbPZ8c56gM/jhiv6qW/pvg+TdJtC56ntl++KhRGONfy5iGmRF4NsSVK
nZL3h0HILhta3zlilHDyLIossDt6sGCm8BzQKux+/qtUoLKVqwEPCHU5tPFg4JY8QRCvQs/apnIF
SKqudnqxz8BSMSdVWBeTosawJgupS89ADccB64nY8TMPz5xowlBEckGrYu4zV9saaKElQMRbNRhQ
0u+K7VzxWz78O9cWHNUArF+KY0ZPARHBtPtBO9nLAaN66mzfNFYamMUTZ35E7A1IIhWxzLXagOAO
OwrWBrgwyBBfSu0okF0OGs2PVTxuk9rgAHwhXiBuF+jTuHGtKg9JN2WKV+L6TohpKRZuBVQH4FAp
cOtJujSIV/2j2RXzrjUAsy3y5F6xpdfX+1KK9G7OGjBOjV37R0bT71aCebJG9oxLuIn9Zmf1MfDD
9HF8sxKQPKVH9K+Aefkvz7NtOykMzbUu4Utg05GRwtQb5MQvt9nTaK7pLPGPLRjLquyElHc7g18J
NFto0b697OsX+FKWVKqJSU+5i7fiWKf54+KjhTBGd1j50JaYa3tb1MqjIWQhvQqHCKSC8mAQsJnY
1Ok6HwMXsKUaz35lRT+FetEWG5Z0gCI0nXlIKncC77PnnVxajG+3v2FNlSy4YchuoTsTgLLLrZ2K
BkyDY++DL5kDmTsMI7DTtq04wNWVYhQZGDqhrhglJ+kS+OFsfamZf0zyr1PbBmmF2Z3WQ0VrYDGr
fR5TWD5/k6vY69dOE0kfJNOQb3BQwblcnulhzEGbYIcbWtF7oAWmJyfRT1466SfLHXXFnVkTZzuw
rx9Dg/GgXIortJ7UvFj8jxdR0x7G7meWIngxVEmUtWM7FyRZADJZzUzp7B951YYImXNf1TCmkiCd
mJNlYJurIEG3jyZ5nVOFSqyZTpSVwAaOmihACEL+2fswsbGzNYwcOU4a+A//8if2YC37od05qqza
dZ7FFrytYKKFIuDZkw6lrgqnmpjmH0nzIwY/IAtZsinnLUbXB6OjQNusbRtUXDTg2xhpIiMzM7/D
ppWuf6yKeAiBKOzC1sDwx9u3dsU0A/cmxnJ5qO5ezVDjg8umruu9Y629NJMezn4TlrNiKSoh0r61
BcHUl2zwjjmodXuuBxhg+f8tRFZki9V+3DKspExCs/0CENwmUwE4VlYCVwsRoOCeNy0Z7kAMhO7m
jBkBc5bcjWUMXogipHa3uX0qKyqNKAqmBgncD9aLS5XuzHF0Mq3Sjy4YJUjSPLTgAbU3XWm/CRIB
t58UyLUVcwMiRjB8oUMAJkdumZvrpVpgsQED9vau880LG6sLiCpDs7Z7aOHHfAV4jeghFV9xdlNr
PZnYXC36Eb4zv/OzclOA8GGXTqrGmjVBgL34/wM0htd/KcjDBHt9MLF/udP87Fwa1il55N2osDyr
YlBSBfoFhvcq7wr0oWs2McRYaCtLvVOaf2XOy+dVQTB5iXwWdEG2bmlb6K1Nev1Y0SGYO9DD8i1v
33n95g+BqjotHrHLUEJMugGi2BJpdcRCl/tWIygCCA5qkHwZ4tNAmw11XSTrDkwRaq4YN4yyFSPn
YHaQT5E0ITeTRc+9QT9q7m87/jc2n05HYCFnvy+91r1hYtDmiN9f5i9+8+u/+334WQAMCLf9w0s5
02QLowxLl4Jem/m0h9FEJ2lBurvbR7+mXgIuKia4IO8he1TUqdKuzYGUL5r30qLhBPSGUf+5LWT1
yM+ESLY5xuR5wHlMrIRnWxLzB+hx4qS/LP1nAy7e28LWzMz5iiQbjUkJScEHgPGBqNxb5q96YkHh
FhtH1ReyZkBhojFXAjB1DMyS9MuaXTvnODrRY9WAHvN1Wp5tiHR3lSp3sarKAqqO4T+4MvL8ihhT
8ojVE9jqHhXBJXD/iyFbH4MYoGdAEID6Uzoi2xmNBSE+Oiaq6pc52M/6TA8WaIYTVev02vkguSZy
m2I6uezgpJqzeCkKn0fX2lV24FCEo0HDe4UarJ2OsM4ox2OKBApTl2bGB3YureD5HB1GAvZlwLBz
5IgN7oW6nqJYrfCl1+4RquGi3wQhH1Jcl+LarEgbCymEoxdrDzkq1fg726b4cVu3V5A2H4BevDZw
DYEvEIpyZhOqHDAix8tEhZ+e6mQ6ZpioifYxfzc4B5ewYMiSwOjY89Ak0aSXGyWZ29q+Yn4y0WFQ
UQ2XSf9jtFplHWZ5HmeQItvstfEfSQFRM5jDN035dHvBKmmSWi5u67ZxUQFhWqVBZ7fbHjyQGOMZ
+MkOQwy3dLAahbe6ZqyQkvHwQOE/gLJdbrFeF2VnDA7clHhvozHTH/ke1Ohi2iZHa8Hn14fhkAio
oQ/AEIlo4Ow8dZoXHMSTGG7Q4hgncmTIwfjJvMFISGAwAydTNS2sLg/TGNGmZCALK0t088QypgaK
agIYbFZFwGsaWNUdss5wMlWoibVrgZZQ0esoZrHLUETM6wLJttmDqwYUYu7BjE9OrugSXykTw504
kyHd9GrJGuIUqFNN8PyB98L1s8PB/zYaxma2zcCu71AP49mfgSlszNpewiqLQM3BYHv5hcaLysx+
7AyRxlswsalJ/oyuFk7zHu7m7ramrO2kmNYHPCcyA7j9l5pipNxicwJZLo23ceG81rQNh75SaP+6
GAfJQXREgAVVEiNGwc8FmnkRfj5ZLOihIGPZKoSsPQFQBjEUFeYZCZbLtSAPSTU4osZxTGg4FvsE
g3M7/3GZFDHhyrMJkjJgisVorevRvLXbgnVZxAIYd7gEE8p1d2bTm9vbJ7OyGmEmRLIIGSO0Pl2u
ZrGNeWrqCeNWWDVtE8vut9ZiBDyZMAet1RQWceWAENsguQhI/EcryaW0ZmwcKx3hS9n519w7Lf1z
u+xvL2hdBFgsodkgsZNf6BgBE4sZXugScLJAT9xTPfeYCk1VRK4qQdLNnfy+aCkWe3Tbfyw7tunT
7Cic9FURqMSIpCHGXMtFhAE1bzMTa5mXGp3wB7xfoAVVbNiqnqHzDoRjKB9cNbhWWqZl6ZgaR8uI
h1M1E/seVdO326eyqmaitc62YAZ0XdqsEf0tTmG0xrG0x2HTxk4RarYT3w0LWpEzAmjtbXlrdlV4
m+A7R+Pidf/B0pPRaVhtHPWFsvtR05aN7dA8RKpHR65IS7deVjl7o6BQdJ6jrcIw2w3XRhUCam3l
It+M4Y8OyGdk3L7gdXU8LYfL0eRBYp56Er/yeuNq7Fmx5Ou6jOhcBA8o0JPAlcrzds1Rd+ca7Kkg
y+iipT8MmNpSBvviG1zGQaGZwixIcTCGBghEmcj2waZfXuQJpQPujZAF5FfggKhohoOBKe9e2+5s
++X2ylb8KIEoAHoRw6xMFGAvhbXJOE96j7NsKjQOHjUfkFz358LajW+9KqdorktDcQvW3QQ2UPz5
mVdjoGRN0w5L6/ACY4oBKpKh/ZeCU9FVvMBrqoFH6v9KkvynYchh/CtI4kageb/b6ufojKFbK85q
zYqciZGd3nIkaHke4TT1/ht3u1BPf1VEYdjFp8r6cC5DcnWTaRyLngt9CPx90+6Zt/0yLCH7O5aK
1axpHlxOHShTTKHCZI7L41mITzmmUcCVsFoTfBNLvbW9rLuHi8rCumqTh2VIVa/k1fKAkYS3Cews
sDSoB0rq3me5jiZdnxzNZQnMOLkfE/59YLuJkHsOkrNs+TsW6etttb86N6SZhFmGjwHIHED6lyvV
u8zmHTe1o1Y1Dxq9x6iOZ+L0Kg/0ymwIMcDCCuSICDjlkKFsK43YsXYsK3BBkW9gbaMBRZ8UWu+S
HctAe1krkqkrK8NTgEIuGpbQViPH63WxoKnB1tOoAAQp7/cDX0CKp1BJlRDpyZlh/DktzDTCaKk0
2ybFxvK/f/qELtYhbR2mPZpWhWl4UeqC8Q5ZOtxgFcnd1fMsAuWzvZJUT6MEQd04p5F7qHfdp98M
/DpAJbhNSDmLbr1LHeNZiZ/3cBJj/QU5/cB5I96Pctol02Fo/iXVHPr882ot8vYA4qI1ECQJ4tzO
7Ct17bYZqiWN5hHoZ9IF6PANJ64wE1e2VSwMeSXRV4IPl1ujxyRFKWhw0wg+dqjpBTAffWBUh5n/
u60DV/boUpAcRum172q9aaURz2MEv29VFsWgMAbQWlchvK41GpkgNBgKIDPWdPXogj6scTunijJc
GzBkDiVGgX36tcAPnwuRjof3NhIkC4RoaXzQCSRo/a6qPn05IQX9/8KtxfRxGZAdz07OeW5X0eL/
sqc+rMtDnSpO5iNtdfEoiaWcCZGWgvFjBdKFVhV5CQBT1bjllbfp2uL77PMT6OiNYIy7wGT2Np2B
QrQ6tBi2NAJOMZy6Fs1IqvTF2gGCghltfmCTARhdevDTdMBA1TrLIpJGreOhTLVXTqRRyJAngtrL
bOepkWbRRH52OgnFHaZgd7it9Sop0ntvFyl4WjuspHNfnL4NKuMrM1WcpiohkgUf635uMyGEJM+Z
3obGPGycLFHE2dfMqYDHIiJFwAhgB1peJY+iN7Os6Sq9inpeBoWf3s1xEhR2AMCEz4qTztptw5oA
zACR0bxl7rtVdjveV8BrF2FRvkN57vTevjezFjy84+b2Tl8bMsTnKDvjC5E/B6vEpbkkejq2wHE1
UWv3gA57WrFjhothiAPm0s0Wy/a35V2/N5fypJP1ijYxCi9tIgr4kb30m5j9f0qQjrUoGYYijUUT
TUWC6YHvmSpeuPbWLpcgPctcj+fUcbAE1DM5E5RfkKO9G+5T17gbpEW37qR4SFW7Jr3SfVEgpGzL
JrIaByMbT9zTFbu2chku9ED8+dmzScama1icNxEz9tNCjotzcIpMgSRcFYJhcK6HRAD4taSjmZ0s
TcqpbaIZNZUQhdvvvIUNievu/fNaJt5/hOi4cKiqX66myDA43ltoE1XpIoZ+Zpn9Bd1hKjDUyuVB
OQjOzcc4Awi6FGP0wHFraB2OMAsp9kL/+9ij13JUWJA1KXAyQHMA9iIAvKVd6weMs8zg1USFtq1a
/Yk2+j+7vwdmXQVGWVEznAza5sCDjRqG3Chbj2hE5m7dRGSpm2PspuaOZP3r7bNZUQJR7gQREyoI
YoLG5abp6BBp7cpuolxP+vvJ6JLfmJqVBwPSdyoTv7Z157KkrRsxVBypYcjKlheddveO82PCm2xj
6NztRV3D4hA0ImMr0jDwClG+u1zVwGdkTriLG+ppuxIeQbgUbN92XWhZ5YbrVdjQ5KFMXcyeeLwt
e8UeXYiWNhRJpUowQ+BWoSoeQPfNTQlXNG22Q/mX5F3gaWXEMnDK3Za7urkmyP9MB86i4UnuhlHE
vVF0TRP1weQ/lTpmud15/P62kFVt+Y8QOUoFQQS4RDhusj76m7h9YXkKDimPqypba6qPVAnS+mgN
Rn5f2kTgRHUbRQRo5ZDaBwvj4jZzSVVTSa69eZFCA3mIaA0xUR251BLT75zCjpMW3hPqglp1nDz2
BZmwPxnaWgNiq1iCV3cPzSDQR9BhgSHoUp7VMLu2PKiGnzX1tpiXZquVnb9r9NRUaMPaBnqoW6MI
44qJhZIt7AvmuJ1VtBGh8b43e7S9xg4DRubz+gBYEYwHIKjokZCVjhkVvqBpo95/nF26SREJ9RXf
3payshgkDwT0Czgp2HfpnIas9BeLDm1k63sTfXN99V/4XUiMwCUUjLCIv6WTSYdcK9OO06jI2ke/
KY9NurzbZvru1J+e6QPUPgCGgmAepCeo3l4qASurojZIVkV5/ktr3hAV2N7T7f261rNLEdLhDxUb
GW/yKkKxb+JZgCYLo365LePazEEG+h2QqAXQ9IptbUmzmGMWcRVhbvF97B5p+kLHk588W+VeBz+N
avDc9V29lCdtmxvHKJuZkEeQr9BPc1jUL6N/r5PN7XWt7R28IfDWIaeOVIz48zPPyyzwDzL4VdT2
mCiauMcyO9kgZ/isFLhDDtgg0Kv3IehSip83iavVUxVNk72d5mdu1xtlMun6iCDEt1DMtuAVwYu4
FEIpjCd1EdyPdAmbCVOVMfd54f+ydArRbNns+0bFwXn9CF2KlOz2MJuDxzgi/dzRQmN89YDSg0KM
/qc1HHII0McYYwc4sPwOAViUuZNuQs5obyt0SBEwDSgxtCurAfJAyPmgqXCkezS3eIQK16sisy1D
LzYQlVVIGuhflUd1beFgpc8kSXZ0Xiq9HRxIIuwtm05kVLEOXQsAIsuCYUNvqI60r3Qwpq8ZSCjN
8ZFi3GDR7+ZMBc+73izRjiTAn/C9AP6UTGhRp5bR9g05aqzbFtprUi1o7q4PtamaFXXd1i2wWAAv
gbsFDUkI/y4Ve16MtrMsGgNG8bceNkR/RcFjt3hxYM6Btph3XDug2Vnz598tMgntECXdvTVkW0xc
/uw9Rj4L4z0B2xLQdLlTr80JWyy+gO5s9seo9TimOYwoE3REV012vgZUIXKCIgK/h2KV68ms/GmH
oYZtMcSohQz71n8f0nxrDc3dpJmHqSofXYxQp3Mf8PJ31i4vjZl/Ol4UiDFRoyAAqV4xG46gWusR
5WjH1uIb04qy5KVOVLmmazuPZaJBHO4R3nxUAS/PdmqIZY0DMqzUjncEw1dgHZOZ7Ob0J0Znf/r0
oKgohAj8AOguJQPpOx21Wp5kETgbf5fez9p4Kmrn9baQlZsHA4KnEm8kWjllkkPaV0NBnSKJsomy
zQKyM3Ce2Cqcysq2EXiwwNoBqgg+BmkpZsnoMiM5DbTdCawsX6z+S24/GRU/2PPv2wsSVu8y0Yqo
FxVuT3TGwqZIVtGsUpDXxBoSdT7fVCk4xpd9bPU7A7X2sv1HXUVy//pFhjw01YtTwg2TqRtZCpd5
SUkW2fF8Z6dL5LTakYBI4/ay5B0U2WmkJ9C1jSyyIGm6VLzMnhYvKxiSnFnFj7TXKEpIVb3TGw2+
M3hDwxy78ckrhdY7JF7QYQDcD/5tScmrKk9KG1FoHvX1QTNeRElp+Hd7XbL+QQR6YT8YeFFFvSos
9nHm1WaRFVHqoT2nmZKviVOp2rSvN89BsAGuISi6iQKm5DVlo5+TYh6KKAaEzQe2IvbM7czHPw0Y
C/NRpe2ySog1oTsU9GEAS3lYlnRW3Kp1BzxukdcjRZsHSF5m3o/b+yZ7Tx8yfOQPkFOCqss1JY/5
Wd6RqYjqug1njOYDcN6dHsFlEEzsW9UFvPv5eYno7MVbArcTwZukDAtYfKvWL8qo7Yw/HcuWx7yx
xwcfhn1D+y6/T2N33k8YHbUvaK9i5JKvtVgvXhUwOiF9AcYQSf8x3U7vOj0vI5uAvyIf/LuWOd8H
f9ywcdpby0Hp9KztMDCCYKTG7QaXptDcM1d76gY7M0E1FvmL2W/Q8WuF8TjsbJ16QakVeeiUVrOt
Oh1TzsEForjvV14EFow4HNhkmDHk8mT0rMY05k9Oidm1zIezmtFu7xglD8HU7Wy8fmz3+tDSbWG2
7M5oSQ5ezCkn9/U0MSuo3Xremo7Dn5shLo9Z1TXPZaVnimTSyuVFf74n0NofmDDJ1vLEifPKMspo
Kr1iW2p297N0tE6FChCadW7SP7ZCzIIGgQmwlHInEmjEat+gfhnFL037L38A3rHZu99AxBifCjNs
p7B9t7S72+q+YjMErB6gR7gzuGLSJSZW7JuLgeNvjX8df0+/mNqh+pq/3JayotYXUiS31GZeU6He
U0ZFfUzgHBVtYHjfwIdFnTLQVTQ/7upG/mdN0hV2rAEDe3OrjIbKmcLR7BJw1zj6Ni4tkIP3Q7K5
vboVQwisCOg/cHVB+iI7FzwpCsH/U0ZzA7ZGvPeHylY8v2vHBP0A05PgTcGvXd5SpyxYjxtURg1r
09DRc3JCUJQeaqP0HhuzXIK2U3maa4cGkAqMIdxqZL8lmcggZUNRQR9Z/DhvSbAExvInpf/y99vb
t2KBML8EeR9ELDbyV5Kc2U+p7nUIw3uuoak0SexnzI3qT21c0+08as490q3pl7nRfgM1qyqNrUoX
TLAiZgbDiKQsWoHudNDiVBGdih3GqcxBS394FPjsbssxYXTp0591odCYNQ2Fc438I0GqDA795XGO
9kiBY3WReYiLQNQ+MdEk7r7629s7u6aYeKFRi4EzD5pN8edntr3OnMEbO4gph0MPMhorObWqkv+a
ZqJ18qOQi45DGVYwWg4bZ13IyALvDuCFyQi9LhhV82U/WlVk82gjaQtnDVsH9PTlYjKe2COp2jqa
28csy5AW0kNQcOf9k6UHeg2+vWZXMWAKfnbxgHGbDw3BeBqy7dwkGHMMHo0tgKwHD43R2UM/fjfS
u5inh3ZRRcZru37+oWLHznadtfh8nvd1ZIFEFwXrYLF2S1EpzvZahRDMgPfJE51RwDZIt0ZndB7n
Ajgxk78UzxZi7sUo70BNrnqWrpcjRtTg9QHGFWwnshkYKAOasdXraKqawABnk2b8piwP9KUJBSeI
MwJPNKQvRvHV1zXE+QXQqUvAmbNLtb+3FXrFXRBTJWy0ElnIEF8Fi/WIZrDZjYHH6XYYUhZ/Kcl+
WP5m1QEOwi4dxrtqMcGZbR396W/rZE/U6sLZ/Tdmu9tfcgVhwLW9+BJp/xeXtpqp4Utcb2PPWyCe
HtiW7zDB5D599A/83npueFDwoC93bfNlKQL0X9z+hqsCm/wN0rPaWsCDgJsaKebN93GbhsU2YN+H
L6qr9wGSubx6l2uVbGTWDZpWYaBHRLdsa+x4NNzbW+Mb2TUHvHWH4ik7LEd+HO687SPYY3faHqzB
e9wtTHX/d1d97QK0Rd3xfbOpt2Ab3nkKc3r9UuH7EO/gLoj4TZ6DRacupyBCrSNaFN2usBbcf9/r
QqNkbK87ubXtUzfe1vWgOoKVWwjJIkdiImbAEJ3Lu24tZe6aeV5HxaIFQ7unLOzKoB/ub5/0mhiw
NwFUL/q+kPC8FFNpcAv0idaR7pQlIh9MjbCbU1emYaZKx6ztpYvowwHUF20wH4SGZ9aLwJb7pIX1
mjqQ9TkAizIeWfERTGrA49AfTqEyMOLjZe0S3pPgykWvgkwqsfjlDAhVWkclvXd0utPGdw8Ly39i
ApgVG2goL8ESm0SOcTcqWr6vehbEDTqTLWds0AwZD0DF1lG3/CHpvjeQwE5+lHTYxFlAmyc2/Wn4
LlFNMVfKlaxHvLR5kTeQS3x3541kU/WPTXpvHAj0qLHChYH/cf7ZYDbIbU1as+Y+eiJEmtvG0iXP
IzebpeZzh6uidXmYFnWOQjxyRkbfqGpsa5qE8qygQYFrRXzheZ1pUmrPIxom7TrKHND8YrKUtmdg
ycHko3HZNWTIt7nrMdAR1lRxXT5cRlmlzkTLU2/Hii4lcOx1lLhOaBX2C3F/DuPOIPmO28O9MbgB
IIgLeDa/knmD+HKcDpn5NnXlKXa7/Tw8IlF/Zz66FFHm7QO4yiALlTv/NunoPTuzPPCO4OjJwfQ2
vXGXpGhTEVxeu2R+JNsJMQueL6J4LT6KZtebIjrbQEOBgS6S4NEdKKEYPQdkDhIp9w/gQI9f3SZ8
7wIjRGYlGMJyawZt8PYD007CYoM2k7ANs12yE/9fbOBPbWOFG3PtfmM3kDtCNl2Aoh3Jsg3d4BKt
GGFA6z3LmrCZH5Zq15T1Pg1oToJuUdHEXd8AMfIMhwCkKlJ+crUcs1wmk4G9LcrLxQm8LjnGRMdY
5JTe3T7pa6N9Lggp+0v9zzurN+1iAKyP+8e48N4S0Hl1th92umIT7SsLKiQJmDImv4gq2aUkjCga
kUUBUIOw9DeySyzkZZUqHtkVxb2UIulPz1yWDi4HsssjcAKH0GzfCaUhIrpwbpYgdbqtwTDcQNti
rEIftI6tyM2tHh2y3oLbHZ1dH194ZlEce1y0SeyoR16QqO2Mk26+3D60a6OFRaL3GPbKQgZBfmkz
6vd1rI9NND55w4GGGOOzpGH8vUgVduA6broUJM70bC2+SevcAx4/Ggja4jdau+fuzvmmd4prvyrn
476LDDdWdClnLiyb5kzHng0ObtObkX8lPQuz7uCDCPf25q1q/JkscX5na0rjgfptAlkD2IGs7Wyk
YUK3ymTItc3A1p2JEZ9xJiZnnWbH/gRwlxcmboDWaeCfEgwWT4btZO5ur0m1f1I05yd+V1Wz0URu
9s9PcyQmn0vk/zRXSXSjWpb0NM+sqOq2NAHrYg26uepT7k1dgKnPgQm0M6938Ww8zFai6AxSLVB8
1tlu9iPmZZUuFtgt9qmM7Tsv5xtnvEOOIvAsBW5zfY0wuh4GyaLJSjq63pgS4KcdCJv+xdlfxxwC
DOSGMhpVFnqPkzEqVHJ9df8RKB1fvQBfMlNsquH8xuT03qdhfx/bD+7zbTVZt46gV/3flUmn53K4
VimI66I8i9iro/nf5mE75j/nju+X8Y7AbycFu0ecjhYphY5+tKFcPu3iRvxHuHSG4OctDcTgbQTo
eh1kbV8EmlMgk98Bdhkk7vzdM2YUK4DB9LZ5QUBmadHsLXbdfONWeX3wBw0UnxqYvBXbIp6eqy9z
wbyIKAlZBFs68CohXItHoO2qL9mRhpoXaC/FI/tqVsGiSNOvhMPYBdGzLUZKAZAgmTrHqnqSzXge
Un+f2d+tJrDiKXS/9mM46D9MHz5Ou/9v1oeNR48sSGMQM13eHlLiFekd2KJhN+vONibfOf1q+nvX
etbGl2R5n6jihRKrkHcULG8GUHiozKNMdCmxNYw+5hWM7NLWjykhp8GYt7dXtXZLUf8CtkPknK+4
I0a9BIFh7UOXvbsBZmCsjikbw1F/rOIySIef1P5cCfbjpYX/IurZSCWCSvNyUahojgUZuHVyQJ0d
xzX40pGy4SRRJefk6Rj/IwmMvWDpNMGhfUUn1i0gIa8889S6g3Fy+PCTD2BoZyB/2FVN8mjYLQH3
q6GF3DOSTWFQQZ8E73xZ6APNhllxQ6Tj/PgePMyI36G5SONJF2RpNT5agNWdWtQ0u+rdil9vH6bc
k/U/EhDP++gxQ1wvw7B9BwyhS29Yp97WkQc1mNXvfcwIvGvseY4DvTe714xmY71BbiVLA8vpSpCy
92UyhH2msWk7smHSwtR0mjQsES2D9pcN1Q/Fd0qmQnyngEWh3Rw0EmiIk7wHQqe0zSfXOnltbwdl
UXp7VnQccykJ3cxApITO0mEqnBWDcoz6v1E6nBX5ALHZZ3fr4xMEdT9aGNGY65iSHR2dwmNjx+xT
7v+y2CGh5K4m1a6KTYW+SzfsQxA8dcB3RK8E8GCX+j7/H9LOazdutOnWV0SAOZyS7KDQlGzL8YSw
xzZzzrz6/6EG2J+a3WhCsycKM4CKb66wai0fWcS4a9RTV050U/dNaqcGPkVNQ8tBE0to3KsRAbS0
RY1nVPwNp3D9YPxrH2Q+ZZ2FY3G9JwKhjGupH9VTAam7WkR2LMbPU9sc0a5/CJLMRRVDhbBXIgui
tk6gSW6ZPfdzt7H7lzVdTzhVA2OpTpCVMFbPs+Fr1HGBZ54MK91XAJltw4oeaJ5+ub25ri0sGmNw
FvJOWhcQMUtM2jqWS23pQXSsZj5MYrob+sAWow1LV0f0xtIqoJWj2iwCs9BOSV27afs1yqL7Rvx5
ezgrr+Z1+VBzZma4OmAsWF0adQmdR9CO2klTmwhnbRycUZs+JwYsx2kHPeIkdVv8n9cGBk52UbBb
qGbXYgdq7jcsramdUFFDUHUyRlc2U3VftlW6vz28K6u1JPlhfCSxKsKUc346UmQzGv6hnoKyfNYt
+kZC8VGrf1c4M7ctrcK9ZSLBGSsLTZHCs7NuxqbZka7KqtJOqabfC8Z9qURuKOZ2Jf1S6j/5VjDx
2pe02u84QmS9XmsqmD4fGTiuvuxaWGsybRY7F2jBJLPlpekgdfNYO2MVWujkWMk3UE/wz7UUmg6G
kMegX9SqaI6DNGleBXRdtHsdMmYn1ZQ6tE1/DnI709rwtwo2LHEHIx0KZPRmkSjJKHVbiY3o1+3J
W/u8/84eaW+GREsAfO2r0fiw/CugR07i5MgV9T9/WjAjhzL4PpqiE0u1W4pPHSQl0zDajHxj9dZp
1NcPgCUYRC0fgbOyOmyqUiFpi6jPyQiIzAr/45DGdtl8VcLYa78a4j0gfLtt92koV1tX6JXnCjeT
dYSgghtcWV1dY4VYtjEb2kkef0az5si1/yNpnimmO2U0EjrFZEbG0ja21O2uvB0LueuCSGG/UKA/
n/UsaYwx1kD4+bDko+gW9Lswa4Vj3lvzEdKJYmfWpkQEUI6BnUKmvbu97FcuAlruSJHQaUIFbl3z
qJR5xr/qZfTMasUNRvDrWmyVThUpW7m6ddF3WWDeBsTUgB3iXa+bTnxaFZUpxFuLZ3C2gurG1vcq
8p8SWNZ9xZnCZpcgXAU3yF6vXwKVwk9/nPJjqXll8CedDhZ6U5I/2o3EC0uaQJH2RutYsXJ3e1LW
wce/X0qJBsJ7ifvx4kuh+eC/pspJlb77VQRWzPpdAxww5cdGytyu7Pf1qBwbYN8bli9vS+4uk05L
xEgWXpHVfvDnQjBjHCc82uAoK8HB94+s2jcTxBDuum4+ilV6VBPtYCjUNbpjGLVHP0fgWguP4B43
IuHLt2n5HDxNXnU+ag06gFlKysJ00lH03dGfJniePH0tyo1NeNUKZ4mmChCjNKmdH4LagDAhrEX9
JGoBerGzEN0ncb20IXTiPoDv2Wk6891PO7h94nsYDpby8/pZmpTYLH2QnKeimYeD39CQEssEshn6
Ssfbi3p5xkE4AAITgSvDGry+2Gqx1PW6VXW8CMtBqOtDHTXOkFFHHpW9GSxVRh3vYqtt8spWWoJY
UN94v5zw1ayWoRaqIKj1k5C/TPVzOP6TBqeGa+Q/jO6NmdW7IQt5OomBqZ+UuNgXTflHgv9Oybsn
Gkk8H080DHR3EDZyT1uDW13YHNw863ABTryryXE0Tsa9Gb4vmcYtwLoBkmBDLniwV2n6N8m0Puzq
ytBT41TVg3GQQz14CMeyukvTPHNNoWx3ZtlsCZVfXsjnRler1oazboRJYJx6motdagSzrfbFt6Dy
293thbtyy2FKlXHMwJ7QFr3yzPIWGpEhYV/m1s/I9z8a1pGbyZFT8ZjLiBjd9+ExLLf2y9UBvrEq
nx/2quzROFhOA5c5RSR83d4O5o3Yb7kmz12zZWga0mSsHHf4ahZLSRfCINP0k5650nystpp/rg/i
f79/ten1UtWbqef3E+LZafsSSF90P944WVtGVntcTusmB1HLyRoltzZ02481Gqbc29vgqhUqiOSI
IDAGxHa+HoEV64JeWFy+VhDsmgr5yC7Lf1NR2WIxvbooeBs4mGw7ekJXlvpyrGQB+u8YCORRl2Iq
Mokg7W+P55oVcPOUqcnjAUJc5W7NSqwTUpjGacil4s4cpNIlWxNveIyXsQa4fCR+QFMpBBvrpsZE
nzWdEol5ykV4ROqsolPDSk17FKzmHiGRGdBc9SsNjS2xk2uGyUsD3loeZDpUzicxM/RpEsTRPFF4
n2xVz/S95BeZawTRvBtjIz1KrdwctCQvdrcndl2IX+5DYCQwI+MS4Bqt21ToIsrFUBjMk1a+zOKX
sA33WTQcZ3h+8ujHaMW7RDqqmrDrtft+yesYom3q4IXUybaa4hiazT2tSodIjO4NEtjbjMNXPxHQ
yeKyIVdEW/357ARZGpdGJHDu2zT+MwRF+dIJKBKbsl89qYJaOGalwGTGvXEo9fmxmnXcULMKnd6X
BNcMlW5fSYP2hJYViMRYNT/H1qBTmaIVu5OEX2M2J5DpCMPGrr3iIwAGVqDEXYBHZE/OP7zsSnWB
zugnY0a+ddJcMXeL/mso3s3FP231LGnfb6/mlWOCR4ILBPSO1oR1mXmKJgu5uNw4TQjs7kAe//BB
WG/cLWtt0tctQ1fJglGgZZajfz4so+qLgg43HTWW6lRYu8x4iORTm4WIJc92YIX7efql+3/yOLSz
8ClArh7VwUD3UG/3pHzYR+bw0BAO1XYy7GrzpTOPlfxYNG5u7ZIQ5Giv18+3Z+YVsLt6PJgUCB8o
S1PVWiPQBLVsGp9b8STOUsHeTmv/k6TX1kvU6m3mjIlC03xn9Jkb06tf2XS1W4HTVvn0t1OjvrMr
QLwz9EZjBG9WWKHlU1tRYBuyL1a2joTqna4OgoSiRyK3rpwJlRdqWfvPOGsghvIhiRQXEjH1nxh5
5ZDGwCinRR8/vHH7pUncTYq2S3dUhWjbL8O4yxxl6WV0w3yyfmhVY5i2JmTVyQf9lUBD6MuVLada
2u3aUp5TN7Sm5h6f0f9olqn0TQ0TnxREI5O/KOCZ7bjLfKo7XSrRM5InmXVIzUH9GsxKPdjWqNWf
2zATITjsm/xrarSEakFTAEhGYbOzUylAFawcauUzgohC4AhWxOPYZFPTudMwpMG93hvEl3VNknan
dYUeHbKg1ku4Q5ruh4jioLwT2qhQD7o2VSCnDOO7HvT0jjFFfuAYXU4ZLihgJ7PTWdbKXaqU+Sex
U2pj4xGW1sEJVZMFVgaiRYZplkbN8y0s1LMiCFwsXj3GYBH1JAAU6DemVjqyHEsjKk1kUpVWKEZb
EHTNVUMrfTYE2UzscLYm9Lz83BFnU94r/RDTLNFLw2+rToMvWVY07/RZqSItqmVkRQnZVJoYzr82
agyrnRuBxB6MX4dCaq07qRxj1yp6tIQGud35IXSFGyeGX/r2wPxrFJAFySNNAlp8blSsJfiI+kg/
Tcmx+2IWqgsPh9Ts2+i96YrFEi1qPO48ReiXroZXQ+shyUpJTGMpth/qXyzYickLvTO6AAHK1Ujc
JIGwYv1XPkQWlWopZiLpIIEDq7myrzvmcFCUZuOCvEh6LZa4YnhOiEWXXtPzqUvz0p/7vtVOU/x7
bJonJa4OQ/8YoTzZ9trTaCoHMf/QJtbPZIg2tvb6zcG2TK7ekpa9wkhXtrUKfOLs4/n5U3sI5Xhf
K6C/c+3egFNHivi7tvVuw3FaVuh8r5wbXe0VRQv0JIWz9aSEP8P0s0ADTPTeGGoZGLufaVUXH3CN
+0ktvUliXr5TV9Eq0MZuLTROoG6R3Vx4G9hBjIMuP9Ig5BDW4pZdF/qSXEvmSSpy85A2pugNdKQ6
QiBLe7lrZTdIdbTCxqq5g9Zn/tboTbk3e+tbYsjdw5QN0mny8ZTSWiv3k9YqJ4Eqvi20SXyn9ln9
4Gu5vvelcAv/tUa8m8un0yjIjoM/Fodp5YtHc1coahP7pwgSTCWBHz0Uss99IO5F/9E3D9Ui0otc
itHYgS88DlO9y1GpyEUwnpmrCZ+MIdjVgWTXYerE5tb3XWSjSf8u9DdLKxt1HoDS5+eirZNAJJ/u
nyTpD4jKEIZxqfmQ7NQqcHNx3tUDyTCEcGqpeSzqrZVdO0eLddgH0GVeEjcokJ9bl9ucBW9S/5T1
mmUXkQD3k69veGBXx4g+AUiK5QzCJnFuRZBCo6wDDT9jqP4qRrmzYvno/xF8RxFOkd+8aMGw1wJp
H/eZE8Tiy+1bex34MUhImQEEcCBJy2rL/3+T3ggLmeIPruzJVGGQExHZDWO3Qcrz/8/M6spWdD8M
zH4STnI02a12EMrfUmRsGLnIZSyDgYSDzlfCWLzN1Vw2qa4GiW8Jp9pMDjLttn1m6wPwA+173YOQ
TRvYZUtAsXRH3h7fa4B8fqPRlUXZiUAQtCZ9b+fzmMWt0Mt5HHi+dKhLwxVU44h1TX/2wVVO0LHN
ivYrVfpPQtc+d5n6D7JXbQtZsDDey7lOAvs5Sh1z+nj7wy6c72VOFlwJCXwmhxbo8w8LSZEnepUF
Xo8oxeAZTeIoeuRVxT7V7gzDnoTeDfKPGXQiWrpvLSRhio9q3Dh9b7pSdpTqzO7iz3Gxs6yPXb2X
43xXjsc47slD105U3puNutFAcPkmES4QZPIqMpd0QZ5/M1rBseLLJd8sgMGxIixR+gJMvCtiCAhF
pq40bcGvzY3H8PJdWgzzDNMahdm1DxOGsarNcht4ViR7gzHYk1F5cJTskiy8u70wl6Ze67zwewH9
4X5bbp83By+VjEBKwz7xKt803daI940q0cyagy+b9++2xYiQc4H8cskEr2qU6dJ+mqlz6lUlsATq
e8cg9++p9Tmqlm1suMu1085srfKJhpyWFaix1Jun1Gfh/MEtpsm1ABDv89D8FgvqvA/FJLoLxLg5
/oeBgsumD5Po2Vo7vpXPdiJzkXpC/CgGe4gK0xppy26rinXFY1s0wrll0Eah0XRdZSabXWdWFmce
sRnyrKpd1J9L9S+Jh91MpTft7SE8VLngaoWx4ZZePkvISi8uG04uMfUF2505pr7VBpnHl7Wf0kqV
HjKQgR9uz+Q6w0TAswh/8DDRxLPQXZ1vz2r2fdMYk8zTej+6H6nQOWFvlACKRjlicKLyOSOPSHNo
Xfsb2/WabZxh4jnkCXiTVrZTvxDzUWgyz0fya4h3oor8aSjETg9/UyIrH0ql/Pb+4SKxSVproWu4
ABpWUicLVqdkXtDCpz6zZ5WDEX9jnvdJ0zrJFn/7lXhyYUjANyWohPVnNURTnopcGbXMy/tYQVok
G8JAcMtiHPLneixi+WAl5lwfQRsl5u/bY722gSAvE3VAeToECKvboJ2KtGqaOfPmbAIEh4qbQ7SV
u++3Ql2No0G4j2+x3BNv7jdZSAowSWLmJW2ecbeJ0pNVbuIar7hPYFcQUIG9SV74RFbXTZANYgZ5
U+ZRWbQNLXTa4TCl/ZG+FCcMx72gBTt6g8LM/CT43Sk1tzybK060thDpQMUPYxVURKulFEHgcpQm
0LCBXNiiHrf7ysg80UBFUev8fTfOoZ0UBtfR2PpOrs4/oW+jr1ec9n7T6Ie8TV9GjpqTEIzZC0bR
CVq520G6ru4jSq/vf3lAx5CCJ1CHg2XdZ1zNdR4lCR/cWsJeh/545IVv6ufaDzcO8rW3AClJjjHk
4EAzV3ugEq3EqtRlauq9Lt03h2AXDfdxfsh3xRaR4ZX3FG0RGqgXzgbguytH1kSzuxPFPvPkzk++
mJ3lo0Wojc9DaqnsPG1LzeTaCSZa5gwj/CDTLH++v41OsXI94xSJ6R/LSmywPxmP+XCfB1u0u688
IefOpba0VHHXQ80Gh8xyot+cJT008kqdBeYxEsoPSR8OD3IgiUctoIM3jMEk9G1ROGIm1DsrE7il
0y53VU2KD7FeF3tFyaxHPP3YGURZcYwh6mmKrIUPWRAgjSo15nGyWjrXmlB7CLQqOVC+fQroh96p
cV4ehlgJ7kVl0G25rfo/qhnCB9cWqVOIdWWXJATvJrkh0C0Mc09Wzz8GUdJuvO3XXgVScBAScJ/g
yq4WuE/Bs5JSzL1OmP/g/L+EENhIUrLnDDlqEziTCKb39iV2dVNR+pXJaMGYu86PZ6gkyfVY515k
LVJGdOQLj2qYn4z2+21Dl7uJG4z7mFgTWg727/kKJ20bCbTCZ16B0yS2+0xK3ZbLI5mNp6yfX25b
uzyXS2fuIsezJLf0NcODPxNTWnqZe4r+T28c6fhKIF6qh79qkD7Qa/hxU33qlXTjfAtjEuWphW5s
8cxWAwzGNhpEqS49LewL1q0D1W8nQmT9bsOCKkAhsW0cX7HqwiHn0A720KTCkxKOxVcxKbTPslGZ
k2305Uy/aaErnV2KiXI3t7n8HU738pMVatXPABRJ74pZFoz2pJXaj0Yf/b0KgPPz7Sm8tmAS+FMS
JwteZf289UFegYtD8AWCkzkvRZt8ODi16SUxB0fr4i0x22tLRhRHrY8p5I/VdTOGQZMQehWAKfS7
6VTrpyCf9qlFysYXj5aCoAE/3x7j5Ynj0gQXCoWLiVyvIp9vyqnX5cGcgtzTu9QurX2u/6jM4h5Y
QhOGO4tg+ra9K141BmGnhiyLUPpCT9mEqcsAoZ15oSi01CKqxv+WAdC/D4bS/wzNutk7mZKYn0LQ
5mjNKinp0LEvEN4M6djYSo1eHT/SbBwQZPBoLzgf/zynFnn+KudJSRJHjakShnmvuGOfoGpRoY8Z
qBnMpXCSbMz8cpetTws5WaIVNKsWP/jcckeVRBQTDqg5qm6PoGiSHODufneYzTTj6FOIYup4V86t
+NLYjY0/5d5AH74IhCH+2FPqGYrZMcThACJrR1rjnaAMTGFUgZyKVo1lK58bla2kT0WkGD1l0MiS
PBEdb3ie1yYPGSbIeHDKltzmuYUqDyw/sIrcq5P9UOD7Jad0s/R/7fwrC1obgAF15nVIHUJbq+Cz
5V4ACXBCj0UlfBz9Tz5IpGD+ePtcXL5CtNHw8DFvbGt89vMBtcFYKdOoMGUKPKi9ioPbOUo+7+S+
+XHb1JUUGtkz0i4mQRDl2jWcuYqmGnbjqvASAW2E4JNYfhZVWw0iG88t/zmZPxqr3t02uizIereD
Tlt2Bpqw4GDPx5f1cgMassBmNvj7xtBmNx6gjbht5frQaJnlSNFWjc9+bmbqx4YOoqbwpLB0EsDN
/XOYV44/veRHQyzd0tTszabga5tRX/I7lMWW53ZZ2zeuW6+0iTHLZgH//UOZvaTafS1uZSOu3VNv
bazeBvI4eR/2VuE18WSL4d1cHvLJDnobJIPTbWUUr+38t9aWr3kzombWa0Opg9KztHTXQWOXG6Wt
lF/ipj1qSvHubAdLha8CwxJ9RGDwzq2JQxfHQk98p2mAReIWP48G3q0K3JUTRt+dAcwPJ2WhDTu3
ko5S1c55UnqBnue7ZjYUOmX9Tj5MYxYd81RVNo70lS3PmIiO0Vejd2XNUTZbcVrmaVd6QlGG+4C6
tx1F8hYzxRUrPFygoIgbTFAMq4M1mnBtItNVe+oo+099py9gRWGLq+dKcRw2OZK1i2dOoW3NGi4A
ak8KKHu8PCErO7yUI6KE4otaDwS45XNK5blVprvl32E87xR9KTS2h0Ct7SLr96TyXR85itvH/RVI
dnarLMzfVAKgsV0Km6+J8Tf7lLiz1xrG7PVGN35PpySKnTLuqccNk1oc20qJRKejLBC7SpQIbh9r
+kFVaKFzpS6rNHv0feNnAjbiZzv58n0fVC38GY1UN84UT+qHeI4gXFFrK9wt/ALGTm3DYXSqugGu
OWlVS4MELaa/hU5Wg73gx63uUPgc/sRQO4z7VPeH7mOR61Bc1WWdKHZVJU1jG4Mlo7Ro9EvmMvcT
fgwmetOlUt7stliuvIs5IsVGuptND57sfN/LiVUOVhnqeLGVcqdn5Z0vZmS9m0G8o3O9cIy5NSY7
CsNGtps6UGjgFGdntobo0SyqLVnSSweQV3vpRgJyA7COtMn598RVSCwK6sZjmVq7SJW7ImtdxTpI
qeIacnCfzhCS0+wVJPGHedhiRru4rF/Nk+wivAQRuyamj/JUMjsj1b2hCfZ5pUvEKZET+kW04ele
3NiLIbIGbM2l8rYmSEJCoIv7udS9wswBw2T2lNZEEJldt3sE2h4H3719GjYMrlmRrApa0JywyaPT
w+4kijnlyWhKVLZU20j+CNaX2/auriR54yV0IMt0ybphGmE7iJw+gOH9jkp08aBE6t+5o6+DZgIV
ScRiVl+aio6FPleKfTkM+kGALWrDyb22pqC2WVRq89hZbaksC1WkbifAZEgRd9ZBlXYk6zbW87oR
oC8sKk7t2rXAQcv0dmR6W4CNDRVOauLc+/btSd2ysjqtmUXKJvBzrKBLTVLTyA+qtuEAXm4Utj6J
cAqF5Dv48fwEqkYaAtdTFc+nZZReQFk6+sldWaeOkn6RInNjX75WZM5vIE4a7SVUUZbTsE58hGIb
5bUWqx4uVOaAA55LGuOgds2iD3LyPKnfRfmLSIpaVHOnJW9V99Nen8VToNI+lG69mNeG/+Zz1iFR
qwejEjR8jqLAi165hQ6by5dW3o/xw5Bv1FguPVJgSjgdwAjYoZQ6Vh4pez+JDU0wvKwVdZT8csMO
SuCQPt7cHrRp7clZwFvAk/Kh10o0KA0/3t/eVBc+At9gEvxR92TgIKvOFxzR1QRkqGF4Ke8jlS43
yb693wIVAN5gsGgwOSxz/uYhNmPViK25Mb1SFFT0ZZTCFdNS3DiCV1aOFAXwUvIxEOutr9SmaLpi
Zq69ohv2gvIHAPCjgMYMipKpS5j+7muFjAgVFIAbQN1QQD0fVB8JiK4JCdNmiveaTAo9h5lYLXT1
3YeeKh8xGf8EOQuG9twQHPMlXLmN4YlT/5A3bUR9Pvog+dbGSbxwgZdq4hs764MvNxQqROwkw2yb
8BAm0RfAyLty2CA+vvI0LJaAnFB84KfXks6b/RCxxc1emgwv51LYm12j2GIQpHYHFtn1U1+469vZ
P0pSpLmDPwr7rsvhfEvzLTLdCx4Fwml047l8oN5YnPCVfyzGLQDXwNe9ZhLsIWmdLPuC7HmeqS8+
7abVwZjdqhyfYi3/VI7jC/XBBfCaJtXu9hG5yO4tnWE8lovrwSW4borQA6hfh0a2PGIU6slSjvpD
agzHScmTHY53T/OpL+2rNjDu/EmW7t5vnkZwiwsAuDxphvM9FsJ8Gls55oXB0lxSjW5p4AZCZ/Wo
iNbdLAoQRdqyoG0M+yKUfMVVcQWS2FwQaKv7r6mLhcpTs7zuZ5XYIFCQnlHtbCPjdG1y4bn4f1ZW
z2bE4Y+CxYr4QXT65+5zHzvUSf5UW3Way/d5gYn9z9By1b7Z2NIot2o2YwieGlKFX9I/t5fpcroo
DhAGk8AAYgsA4Pz3xzzMtHtoaOlNT370TSMpGc1/zPzO1zaCp8spg72PWx8qJQBNMKucW/InIdG6
uR692SocSejsLhkdwf9KirUaVHKfgqOLWynuyxtooQxcGpCoGAJwWD7qzfRNgxIOWiCPnqR9BC+G
93Ey0udcnzZeiivTSCy82IK1EYmC1eCaTmwmMTRGr6L7sq0kuzNz2vSB5kufkCvYcKheL5FzD0cl
t0Wic2GUxwFdXTLWGPoJpYrJ611u0+9mZY8md7hTqXan2onuwEtjH75//tR9rQ/CfQpJqt0eon04
2uWf8U/5obzPna3I73Kr8lFsJGhRyPNdpFWgdOsaf4gnjwalxwFERylMhyDP/8NUk7uknwcW/ct4
bjTjWqA0OXnNwl81PIch2P3cbmunfD91wBLvvzW2esE6kwYMfcwnz4DfD8F6sahdeCBPSpr9zdWf
dfPYC+VjUR4jYWOY12YTp2Ph0Fjgf+s2YlEQ1d5P2slD+DQyhLs8sXUQSO8+/WAp/mdkdfrRqqWH
WKwmj+ztAc5RG2b7B9jRw90sbK3blaMI+pq/yIctfd8rl22kr9FCmmf2lBjQa/RdaWRHFH8ZyobT
ccUDXjip8D2BT0jETqvDURucu1zvZk+oaY8wDuY3saWfzS3w8d023eXpht92CRiBC/KtxdVblwxy
AkcIFo1u3ptq8bF7nivbdMhHFZIL7ddolscchr5+w/JrELi6CMAloKZIp6F6GSTSi9NFojzM3rdv
p8jenz48FPaPp8h+suzMruzIPqHG6lR26FROsLtLdsnygx3uf/2q7MaWkGsIds8fvz6+FN8c0+53
3337c2hPtmzXBwLoQ7gjr21Hrmx/OHLcXMP9tLM/Hh4f7/9+eAjtv7//3t6Ra/5ZfF/m8s2IVi9r
bZkjgi6MSLML+2n/8NDvkSfaASB2rH1zmuEPj5+snf+ou9aP5rE9aJoTPbUfnONg3wN9t4+KvfHY
X1/fN9+0eoTjpB51PVi+6cnPs11dHjJSWXty+3rys/4ALK+ZP265GMsvXS3tqxgZUHp4BC78tyQW
hqmSUtGLY3LikbBLymTjSX49c2sbsFHQx7zwQtDTev480mYqJr5WiJ5kF84vpBn5E30mJ7W/fv4Z
2qLtqR831vfKNUBn4P9MLvfemxc5i9R+hulP9FTlu+4kx9QVnNbOnJdvy4b9AQ+H3eyzbwpT7Dl/
TU+5A69n67vOll1xDz+HXti8LfL++7ClkHvFQzn7tNVlL01xEhkSnyamyk4TSsI+LYZ2sm3wU6Jd
M0VotcGbooob1/DVOQGWjECGQtvHGj0lUfWXJqUWPaPvnvvimGd3jfkrUbvvtyf/coC02dJbDoUW
1yOq6OdzD+yynuo4kDyxd5v20Sp7Oys9RXAnuUelQdkZze/bFq9cxvQyI2a5iD9S8l5TVGSzmrZS
okse7GzqnNlxIzly/HdI4fDKH/TuPumHuyDKnjfsLkM539lLDzU9OmShCd7XUGhF60ziZk3y8kfB
PM6qREJ+Qr71n9626IBt80+Vnu8kY3fb7qUfuJjF/wEwtrDwr7ZQnHbc1Z0peXFD5JE8JMKPtm/t
6CkSNjIgl7mJc0srj7Mv5VaKR4O1bGO7+ykGL7L4Ja8SN7z3uy3UwvVlBAuHNwRqiQ62850j9kYb
aTHjaqbd/GThKcAZ42uDXceSXeY+VFi/A57Z27N5bYzMFwVqSscqYfW51Qh1s0BTc9kzDXo6LZQ7
ng3Jgeeui34K4saEXhvjoodKWonAGY6c1c1Ui1Eyx2YhexkdmMPgRo2t0lRZmbuMl7Q6CT2SIdMW
1eTl2V/6/RfWIhKjiFKsZrZsQ32a41T2KvEEzrRLml0+vQQQab57LrGzDA+PiKrxamdWyFpFlV7L
3lg2Dvp4oWTYcVSCvuPCt7T7VNsw+JrWXR3BM4ur1UvzsZ81o2H1isROYAQtCjvvvwGsERSnGqtD
L7hqYzlyaNhk+uBWt+gVcQt+bMd/Gq2Ccv3QZvZQNU7CNmsi44DK8yGVDUdTaHLZgpZe3QGgPLku
FmJJdt35fkOGW+70rpK9UtjHaC7Jce3mewDpUgXpfoW0JG3+/sYmv5K7ggUGV5UcCVcl0Khzq+Ek
laBaevZdqP32g9QZrWgnKm5JjCz+Jni1LVomO4jG6Q843t4Vl07GwrzAbqc8RoPDuh9V0uph7upO
xik3ofFPm2I/++kW8/CVdwc5JhxUONDgu1mLAw11NZtZ6LMT4vyTP85eNStOEcFnrudQI4gsp0I2
vNm4jK/NLFxMtMEtTbcs52o99bAeaoFMuVf0/0BNOmBhEtxUsxW8YtOOclv50wiye3tOr5pd+KZe
jxmIoVVUFfaVXDawj3tLj/ZU7xthckc9s83xTpe+lUn5WRf2cvQI3eSGp3ptOd9aXjnPBS0UiZEE
mleMVU3//4Dn0orzxo69tpw8AzCFSPgs4JXPN6ySRkoe+6HmxT4V+ITG/fbvVN0JheoEfb8bPlSx
cdiY0yVoW10mwF0W9kBQy7RTrYI6cdaoEnNkvaCxxV07fZLhna3iw1B8FlNjP6CcJG34EJeTSfCI
M7ek4xe+2dVkTrAgCLOZzF4qow3UdZF+1whGfXd7ZNesgEXBNVrIHi9O4BSqs1KE5ezJM/79FEky
EaSu7/+DFZmUCcUF+jvWnl/ti0meVNXs6QLCGWYEWZc5KtHGbXL5li0NRP+zstr4RWbpgF2Ik/o+
HR+NKIh3U4TMWoam+Z3lq8PG3F2xx7tJygmUCC2Ja8DsaM1y6ieJ5Pmxov8oNGvaS72Je6D5YW2D
Koo3jvbiApzvQvzYV2bTfz3atQOth1ZNWIbTBfCMJgu/DWm4hMdRKKq23zhmyzE6N2ZwYaKbTks1
x2xdDgrzEaSo0Bsempi2MRG1j8Tl8Uct+DObD0q8ccQuJ/Pc3OpUj5UwZBbYcCCOi5zr5HDgnEb7
XL+/VnNuaLle3kSAMpUntQ1EA/ha8U9apo9hFM92J9uyEdqC8SAI2kId3T2p/vdBSTfcksXruJjV
pR4ClQWh1prIxzBL3Urwc72M/vnfU3Cnfy/TPwmkke89cWTWluYv2q/pxVrvzbSJwkrwE9Ob6+BX
Rn8MD52/Je93uR8xQqsnWAiidzLQ51MpFcY4mkVmelaKMgLAXsZErZnWoHb4L+N5Y2rlzelZbuol
RFSUj6HIN9Qy30UjXNT/YdbeWFltwiGY476YGJDpZ/u2ne252KKJu7YB3s7ZavvlNdotiLGaXma4
uVDmTgYSoDNeTD2Flyn+fHtA107VG2vrcuBCB1ToPtMmaWmztzq/c4O5/TRZwWNST/OGx3OlMMCG
oGYNTwVJtAu6WXVG669XKtObptyV4Uf02+bUWNJOjE137u+ttjskfX2nyp0j3idTakeddJCK7ocV
+9/Kj0lv/LES31bmgyIR/FAqDBPpKVN0BEhdA8ozdsFhohmnUBHo7XFJP96esMvlWfaxTDoKx4IX
cfWGzHUE3zxoOjgsxxnsLG+77Lajq/r/R9p17UauK9sfugKUw6tCR3nctsfxRZjgUaASlaWvv4ve
9+zppnWbmDk7ARsDdIlkkSxWrVprX+q26IxdSe1BVxVxDFIieLd/ohbXp7yGiBDREHw/Z84OHehF
9dCiOJk0IMdN+9mLpu6XJp2SQnX7QvpjQgh0FTNyYAQ1CDVQ0Lncwa3EIOdSrX0ZwDbro0auuXom
i7BhKy8bdFzYsIXYgbHnc7FMTCUJPXqp+YVqtVu2vi4FePNZT+qmbb6Ot2UiEhT67Peog4FNzgaL
CejUeZlqp0LHVxw1gEgNiowUDH2uCySdZPIqUWcQhL38KoLT2UGTB0vCA4yFxwx3OGkL1dWsiKCv
0SPZP3lKE6GjR6mPqpMcqkL21BRjdvD+TO/t9j4Bd4LgeOQu609fwB1cTgzRh1SXqrDXQR18IMRA
g6aJk9gqjtCk9Rdpe32fcEf//xkE6QsYB7HTeYEyXYZWtRlhyHq+6wd0Uhc7iHQLLktuFT+MaKCQ
BuTuoy+BcxvU1Up7GjIUMIyf2nSMqthbTDc2BGPhX0z/2GEDYSk5JHo4O/IQJwthmixOnINS78Xx
cgVFYsNVPEfdqt+H6qEDq+f1GeRxYh9WYQ8eA6gGSvncTSDPet1Ii16F8ZMkHbKwRXryq2xuirL0
te0MBi76M0o3lG7p7KFppu03gi/gDrv/+wJgNADdZAqh3O6XF72ONMmCjtjhliL3zv7VNo77Urkg
xXC7Q/0tfaHP162uuSpq1EhyIDjBq58t+ln8pfWTNioWZIBy9DZ2+W2KknFeV16RblUIjMSzYJ7X
7KFrBgcsjnQ4E7e4eIQagxRrdWhP3SM4DSAkcVPmL2WduJbk7Ka2u7s+wLWtgdZWaDh8aNXz9FNK
bdSVgwauUG3s4cuozv0+H61D3szK7rolPsf1sYDoB2LShLaMTcItoELAmdZYKQ3ZusW7bh/v4l2z
H6F/izAs2pb7em8f4mO3Jzvdi3ZNchPnoexDLSVMRLAu/pT/9DXcTCvNQko7z2ioVa8VuA0iUGNE
N1lkbVtkHGpqoE+6QwucIMZZ3Ujns6BfelSr2wsYf2F3AgZdhyxIYYOaD6Tzj1hjhTBsh+/EL3G+
Ue6H2TOr2wav9160nVZ2E6AQ7L2OLBraSZhfnDn2YGZRWY/4DOKMfgY2WNA3oR/NBTUYUHSC2tkH
KenZQ4JNNh5mQDmyZgiALTlrTmx1umTWNDxabOc+dSEE0dxmU+0M/P/bd1ZbTfw4SDb//E2898Fb
PHQCBJEbe4Yn+4o3BTNKq7KrCXIXazciy80grYcudXBBcfkSMg8gRZwwFzpkgCHl57hL+rqgdx2N
BHs5k9BhfSPZ/X4kczAbOVoXRJwiK6uBqIrFcehQAiyPO12JDjJreyzasB/v2VaP3WbeJ8ptBga6
67tw5YABTQPOF2Tv0VLNY5hSPZGXsRjacLS/dNLka/lNK3deuRyaadf9IdUBW3dYYwgX0HczTP+l
l2XWqNbDsLQhaG/U7eKjqFWIigKfdzJ8GJTYCJ5APABNAO6MNtoqIW1RJ2Eev6n54JOdbXtO3vtI
fqMW4Q91DVYowT5mK3Lh0cwoYlGdtQ8BRsetGOCnpWN0Y4LEpEzQFKiidjYnVYC2EXJTFsAXtapG
PChD3bZkSQVB3Cd/QeWfSd6CKgUhL5KLl/Oa5JG5VOC1COe8yMIRKCOP6EUUONRq0Kwbmy6Z+0IQ
trGTiRsyymh4n4PQD4lwndvE2cTYcUstAZOB7NFIeZ3aoflT90T+EKlgtOHrzEn5+zbSgYJVLdhA
g3NpBDKBlMsGDeT5W1wL7qOVObwwxf787AREG7O9IMGRhHCVh1QDxeR8MoZ7ieonpby/vutEtrj1
qtS+6DVDT8ISNOv1g/oS/4wGSAQKZm9tK4BfitHII7pHUZXbb0Mvz7ZRKvCL7LnpQcuQfLHoNof+
lJ8fi27ZTfX79ZF9ZHY/ecWZSe4+i4HC1gqDeUU93SMHfmQiZ+lk+ObcoVUQuqhpt+mj6U5GHtW0
vEV/L9BNff0rVuf37CM41xzargGOH+OuLL9qN2RX3FjSSSR3wH7l01BR1wWjNVqb8Qa99JihzZZ6
VuExLfg38mLxUutuAXfC9bF8vo7YHjgzww1mBmFPCVofOGa7Vatmmy6V62jSVknvUv9G6f2yum8W
MDULDH96wHB2uXO0QglEciLYTdR38GQGy6R76O8vGlHl5f8ZIWgo0NsPWhoeU+8sctyVS5qGxNZB
SVOjRI4XROo5S/WgZErqFaR8Ver5R9WlYFWuIIUDNfuvGjiKBXf/2piRpEb3nY7bCcX6yyUlTQLA
IsWYiVofjDSw7SFwAMCXBHbWzk7g6ww8P8GJ/olZoXdoarYVxDEMUrfbvlKfrVGn/nXP+XS3YwHP
jXAnWlZUSqbNBgbTkHdz9KoftU68WMk8Oa19s+5F/Purs4debsD30a4EoPLl7PUt0dJJxagc+UTm
V8eqPcv0OvXh+rg+P3kxMICgEa0g34UeYe6yhd6iaYMBPg2rwU+sLcTmvSw7DHLvzg8AD86qJ53U
QfTmXZtOsB+oyMuAMwXw2cvRxXoKGt5mgpfKOzBZQUrd+t5EgLUyVQHB3lvzj3Nb3N4bQWJL0gK2
lAp4igL/1oIYXGSBc444mtR5mmHBUcBtC27hvBcUK9YtoJ9Dt/F0xe19OV82gj01b5c0BODFl/bX
fWDt7AUXyr8/zrlaDkEge2YuIFNouplvBnAn5Z+yLyDggKOdWeHuT0gvJaU5sCGAL/Q5DYbdD3uT
B6YriD1Eo2FTeRZ7yGpjSLKExUjiR71HzkQGBFZTgutzJloQzoFBU5iXsz6n4UIMpGfvhLLhIgOc
10a6WdlZhemK1NgrkzsmCfbfDYHzWq3pOowBQ+hB8T+DHLVLBbDgtTMMHXgIOS3c6QirL5dCUpSE
qDaWgiqWR9U5KDMb3DpvVKSvtXqcsOwZ2C/A+MIDtAZjaHValNjitr43svTJ0W5b7R53E173ys1A
ZoGTrV6z6Ij51yL7ojMvW1SdGnUMi8lJQlZFB4nQQ36cfcNyFQ8NRUPlXV+tVbc+M8jN5SjPFkh6
KgzReoTkaUCbm9EUGeEJvz82KXIIKIyilg0KRc6tSVO2DW3lNFTvTNNVjnLu6o9xYG77gByLN+NO
3+Tu+DX7Zh2y2N3TbGMKfIZvXPvnEwALBToA+QwgdC9ntqVSMamtmYb5vBnvlh+Fb9KjEx2W+s7I
9XDWnlpksW6lH3ECuUIRan8t2mU8uf+xzk0ANCjicdYsnIXtN22wvbRDswW9scf3AsCr60u6tsWR
NsdbE1qeADVytpykSowy0tkWN0HCTcbCB2Go6f+NFRRmAd6C+/OIFSNidEJQCg1NPd05TnaYZ1Fm
dW2fA1sLvl9Ah1mW/nLJyq7tmUIbjnZZdvVqE7+Y89M0CdKpzMP5JwIoL1iDA+CJNl87AvF8Cvri
CFZQQoT6NOKGTu+9zkC3iA6uz8HTQNV+ffJWX33nRrmhEQ3bXDdhtJjfULcZ0cDUbI1nU3k3YzRr
98k+EvGnro2TMSGBeBEc7aD0uZzNLiIKpLacNETUJSGZGwdLaJ9osfmrwbH8JCiRoPCEUPPSEjEi
G+o1SRaifI+n0DYvPWsGIzXy8VJyl0wakJmxO4ryozzc/2OLQ8LDRqYMUCMM9NJu1bbUrDpsMg23
Tqqjf6ovVM8yKhcZUhp/mZ8l5ZZG9KBGd7Puqd+L/UA3zXtmfkUPqWAX8iSn/3zNR/0KGAngariv
kWwnb6FqlYbAZT/oT+Wd/X3Z9Pfx3Xhv7lFF22FifBIOUDX04u8oUFx3MZWtJ+/XUIZE2ekf+9xV
ktrW4kga7ENpLboxfOPHdJp8EBHfdaWbvinb5egEUoCm1SH6AirIY7nPd+bj9a9Ydbqzj+CuF7Vt
21Sm8HN1fKSmFCBD5zaL1xSg6d2ga9bNYyKY+LVLG7c1GG4tA0VaPudVx2hzULMsC/NFO5gqsA/9
zVD60BTexKfi+/XxrZ3r58a4cMpJRycBsUoWzod0lz0A5QP6dcGAVt9SAAUqKDizqeTDkFTpe6nq
8ywctNg1ClDimN2vOBrcWdcONaEnFpZqDrmJo9e0FQFK1rcVCoiQDEcVGv/htlUdNxHkDTBG0Da6
5K7K/PIhe1k6d9yOpybepLey57xWD9Kr9DqKmuzXRw+CKQgtWCjT8utpqb2yxAZypubdtE+JHz0R
4tKX6ARUfvny8/p6rgZgKB0CrQwBRHRYcy+ipIWy3gQ6i7Dppp083o039o8UzTkVo2l6RBem4T/2
gtTw6iaBo4J3D3VLAPQvJxgYcogwOUMW9t+sXf9IvOo2T732KGKdWt0ZZ3a4saGntayHbMxCw3hy
QBfQ2FADC3X9G+gDmklw/qxecewN/p9RsfPpLJQ1VThtWsJa5/9CWupr5PchoJNfhH1Nq6Edo0Kx
ULNAsZuvJhRL50REwvxVBdDlyQZtwoZHk11qB+Z+eJq0bU7c6qm1blSUSaErcd1n1sKUc/PcQV9K
YFWqCQa6mb5r2w6H+fXfX3eP38PjDnJiOWCfTfH76g0TBATS2gGdrvUVLx7ohrlUYO7/Wbjf9rgz
O5ug/UgAiwjLVnvPgHUu62Lf2aeoMiELso+mL7EGVTTRY4tFBZ/uq9+ryJf0BmUCxr2AWW1DwoMZ
XJ/E9evw7Oc556/KNItailkcNnMQfes2oFJT9u2T9OL49jY+JJDGlt35R/RqvemKK9+AKtZwVbq9
/h2iUXK7Qh3Axju0+IyYQMZVehuG24YK+uc/xK4/TSXCZpScAGNHhH659aQswZHJtt7ix4dXazd7
xrF7Tr3o2NylDzQQYWtXD5Yze9zcynol23E6ZyGptoV+t6AG5LT32nhjzLeVKowv2c9dGx43h4bU
DKivwZy/qC6DtN3p26X2aWgRz6hPjZB+RRMYZH9+dpTVvZPJeoz5HL0imO8QSBza8OfiQcohaPci
Tt/V/X42m9zboNLMAXfEh7U6VD3dAyneL8P7dd0RV0+tMyvMUc/GpPWgyLMhzRcWO/s0+/qx2l03
8Bk2gQcg6MP+9UIuNgJrXVkmGiz036YjYvGb6VgENVqdtS3ZdNven7bzPRExMH8wr1zzDu44XooS
z+IE3qFvlcEjb7pb+q0PqBpwCeTgBG3t0q+zn/jP0lbeaa/oHd9WO/mIVMQOTC5u5M2b7i/yrOdT
wR3hy4huTChBZmGkF7BjWGh4KnoRUIA5Bj9yxCxARXzESXyBu60TIJ8g+hGm4CJKohoZBsHptTq5
jPUQ8p6sJZ/vjUGKB/WJ1MHTbjOA/2erH8YDOt1+5ts8nB7iYxk6yOSgm3HXhvW2+1W9tNviqxZ0
Qb/vfZCF/qi3wtQO2++fx/37o7gLC7pHaZxDRjeUbiG2FNTopUdPapB8Q8uXp28Ebr12GJxNAQ95
ntUUikB4SeMi0b3UA72L+6NEhze0srbg+Pevm9NE5rizdYG2qGkWGFwflP64m15+KpsEDp3cjt+0
W/QKfV+em6A4GFvQzt3WuLayG4Q7qgudz233CGXlnbQtANsRfNe6s/076XwhKc3TXotkfJcv30i3
0l73tL3We9A0bip3+Zru0O3zpO3Kb3j0Hcwj8DHWXRJYXv1u1uh1RLYv/qF58kkOMzf6kggcdfUK
PF8l7siGVoshVQSrpAGt9ETZP5b3uiCLengngjVafTScG2NzdXaW2nENTaEMxuSDA1IKbbt5UVzd
zYJvorfgWvhwbok7tQ0jBgyD7b9cf+/zk1b/KkSpytVz+9wGd25D9znTCShFAfhq3eRWcgcXQoKb
eRP7kwcNaDfbPv267k2rb8xzm9yhXWmNZIAdH2GRPW/qvvZAcbiponzbxfMOUp8HqW936djdTaS/
tZ3kywDa6zqffGmZAeWnQazYj0t/K4mqGcLZ4I7uae4zp53xZc4DAQBuDrRdHxTbHIwSYCEKQC7w
Uh5qkUexCO3Kkca38fTjSJMRlMehvE3vlx0gGXe6X2yo3wlixbVg42zi+Wo6VM4iU+4xvDEwwuWo
u842C0Y3ubu+wKt+C6U/1NPRaghOrssd0pJWnqUiJiFJG79RtgVajbNJsOl54b6PlBuym/+x8vGy
OduHYBRqjUpKSKg0+zT7pUzJzrJ3Dl5N0zycJrSDJyYasofay8reG7RxlyheEc1eB4hbvhRfR4g3
l3231SI0Ctcdinz6jlApiLMm6Czt1pGbm4jmD6yHZGhFlHZsY3GLDuQdo1xFrwREWLmwvVZGoHqL
Lgn1evHqrnF1LfHU+LEcBaux9sQDhSZjYURf9OcSQdFNOuSTLEDhOrqr7Py2bTYpCRzoc5PHXvPb
AZ1WuSj/sOIECB0gjMZ4kgC4550AjL144bVpGAP81gzJRjMRPVfL6Y997dwMn6+aY520fdEh8dkd
kiHzZwUSV3Iu2KJrgwGEkRFogYoPkMlLj8ZC9kqmI/EGOQgv6OV3Yal2xR2AkPxtgTvrqeRUnQ5W
FiQyy+NYGYfCnjZNMz8tvby5PmXsEOM8D4SmoJIFjAmZe4d9ytnGiZqFLrOKqrCaB2RIfXsGW0o+
LX6fBWC2yrdDYguSXuxE/2zS0BjPOpCJPL1yOg4ZHq+Yv3EKSpAANNCpz3qQdjvlDngH7/oAV1cL
PAD/scZFUYrVgkukAhZBH/3O/Eai75EoIhINiHuVAstpt72EvvfOWqZtFFuOLxXO4BnF9N4bIIHI
dF2U5F+1ycgNEHgbYN/mnFBJmlaScpT6IJgqJzeb3trSBTTc7vXZW7kkUBf7bYbzxLbWazWG2HxI
G/W+HBNwRkTovJd206IEkLxKGbZHmv5Qn4wd58DxIIEBAS+wG/DolFwtmshoDYAhsvHHZCxbR038
kYBjnaCN5foQV3cAMtxAK+H0/SSoYVatOtIOQ0yVPfU0oGU1r15cuolqwS0lssS5oqSbs9aWqMug
hUqJH5vYVbUQneTdsRRYWvWOszFxHom2hK7qFdRPWbMWNBrSA1gbI/IopEpf3V1nhrhgWwbmSrcJ
M5TJ26w6dAsBqYwADbUWZduQS/h3iThnH+ngSGTBEiV6v01VYwOWl2Fr2qGiveXFtrRQTjMTN25n
r20EU8l++9NpBW4GB1Q26IjgH32mnkmmQVGE0Jb3Jb6bRD0mot/nnAJUtW0HqU7Ev+kvQ34T3iVr
v4+ucEi4QFaFCYVeHvCD3VrO3BW4rWr6rUi05TCpziDYQ+yW4Cfp3AgXKndGkVdGnX3sIeC9CDqA
Mv1k97+ub9U1b0NLIAMXIgHxqRymz92YmgpJw8a5IeS9USXBcbe2b5BAtCCkztD6OjeO2UALdd5j
spC7Mpt5K8eSi9PBVYqDlAkfGKtLc2aNi4oSYvWRTYDAyZJxBM1HVHX+nMRoo8k7xyW9OgQFqFS+
Vll7t1jNwNqNxi+M4NkflaL1x3J8BI1HLlhMwWcZXDAKJdXKSkaGfUpjcMuAjnJDGrkRWFldSySs
oE0IQBeSSpd+2bR07gaTArCpTR6OQvFirt1daM/71wK3s4a+nLquhwVglh8qcP9IU+SmKjj3+v2g
626t6ocuFRwXKx7ECI9Q9Qc/uA2U6OWwlC5RWGkeNxeEyLqBHNu2PvW97Ckd6xVK4t0fb4kLe9xJ
b9nFRCnUWZCAT90ELR5WfDPTv7iPL6xwx3yS5HigKLBSOzf6dJP3v/L0pjcFL9IVl0BfPKqG0J/B
zPGsRiCQ0ohMEdOUdrTLjWyPBjJb4HYrzo2udB3gblCPIMS4XJ/rc7/WTnHxY9zk9wC+mUTHvdRC
omRTxil4dJL41HZVMGep4qakrDaVVf0iAyFhZlLgzrT4eW60Zd9OvahV+wNYwh3D+B4o62qMiBaU
NZfOZ8YG+Ltz3Maxkx9Lkx7k+FtNouc0JRsnMV2zRgJeQ+vm4mYV7kt7Bnn9piLq1iLkmOvjq5yZ
369P0uqGYFpseGGgtewj/3P2wNBipytyDXMkSX66BMaRDl+RuUpEqTiRHe4wzSJad/KM4Cqpq8OQ
qzt5GVyaGHulghppVgn2ufn5xkMw8O+w+Be7nJuFMfZAHNmTC5jdEPlRdACf2/XJE1nhFrS1rBqy
01jQwpWj0wuxniJNcICsm9DBkY7GOIY+vfQZJTO6aGowb2qG1Ox0GP1ce9GGu78ZyG8rbPXOvIAm
VgIpQ1hJLXdqPQDbSSA8pVb3NroLwVGESA0S05yRVtezfgH6jNp272aTYXkzmUTwLhYDfNpkZ1a4
GAE4GbvUVYkFIQcL+qV6q22j5dRC68CIDMiuCKLfdcf+PSrOsTWrzZAPSFGUN7pjZtaPJH+r85Ns
tkBxi9gtrg4OfIrcrVwojY5cLFBNmaa6igWikDx35Ze+uiVq4gnTUasnvoH2edYgidZMbi6RLLKQ
GsLYxtrDPdm+jiKaGp1tkU/LhR47RMCMcNjinGLQ7alqKEYEefo0yAqL+rGdVN5MieTOQ5l97UvZ
cPWe5AHNKNnENn2ZtBbkb1Kqu0oN5VZEL5mrd/TXPAFkFSdQClzSofCwdxxvmcZvoMDp3U4pn5Jk
Jr5VZNER4FbbbRMtjtHeGQG9saTzk9PXkTcocXK7jLHiVxW6Tmua225JhyZAUqTy9MmcQiUBZYQu
l1agxKPklnpjgqoBXILXd+X69P+eG276E5uSpc7iLKyT0a+TwZdigfOuni5oHAO4iZH38F14OHXs
HmlZZLONOyUOtXmXy4NriKKutbQm7pffdthIz84XaO5aWSXDjnkonACy0JLhRTpi5UP6Q9pDMev6
xK2eNGfmuEOzAp2qk1hwquTk9n/GmcxyHxdD4RwWIn2dGin47QqIUf22OSyv1z9etCbcqptD15jV
jLmKsyhotMdmtLxYPU3Z039nhzu4ylzT6o7CTpQfumZrAxHc3sjq439lhReh6qteVgoN0xU99l/s
U/p1ElTwV4/E32vNRYz/Y0lDlVMgPVGGVVK3ldEnu0u+j13giCZs9aQ/s8SFk8AuaOpSwJKSb9BG
2tsB3kVot5RF3dTr+/7f3fJJyTDWZpTOYchCXXaCtmtyg83jXl+Y1dGglGEg8gNNAh+M6u3YY/XZ
8jf3DgBWktljV9qu9W6KKCtWx8Oe6/gLeQ4+hmmluKzKqQTwQ94i/HU1KExREY5sdTxQ/GHwB+AN
TXYmnB0xOdgMpNSgWWiPvobGv7K13ALEfmj+o6YgXFr1OSQ/kbW2IWalcseZQ6OoqCokhdoiyNJg
GjZA4FUFGmvFElOrZ9mZLe4sQzp+zKQetuzGBTItEdwAop/njjN1GQrwYwLC3PfICrVEt/w+jgSH
wKoDnI2BO9IkqhWNJWMM5fSlM96N6lCniSAWX11/EI7orLNVBbz8cv1jlBjwakViCBn3ZEHLYa64
TZ64lRyOuWD9V+8z8FnDywAMhpIvtyhx3UuQFIKzqSiWBPOwfLFGKm/jtlT8eIbOJprTbnR71v25
n2qI5Ci14PRem1JWskXDMFPg4B/jmdEy0oIKU7r8zOKv01/0iEJJ9ffvc7eDaSd1SRrArWnc+SVh
Ao3fqSbwizWAMNMMZa2o4KDGVrpcNI2CqyXRUBGsx2MuU+ohWx123Wnqc5C3Ure0Us8Cva+GBSXF
HcRmN6PRQV30ZKWZ4EBcm1FEimi9AhUJO0Yuv6WvMjOaEnwLmGZ1Hzkh6lV5fju0oqfwqiFGsgLI
PpgSeV6qtnIiFWp06PdZ1PclKp1AS6XeT7HvgutnPFskPrgGTS1jqNXAv87XddOqm5La6tFwVpHH
oe7Der4t5X2yqF7bvlRoZVxE6qFrRyNmkGkU20DM82wqxgR1raad8JIk8abYNU7pJpk3xyq0yWM3
EtEfsI32aYRn5jg3TYquUhuo6wG+YO0VB6LkdQGQgUJd0Orv/2I2f9viERmDWoERYMDQ7OoJ7fpu
MjZu6SzudK+pd1qy+LKo/2CtxQLkI3gcofrFxGk4nyw7CoraFO2Z5bQxFHKswJaU39vKFNhO4ebQ
oD6a6S1NR8FeWLsVoCkGWkjgQhhLwOVeKKGMMIA4Etkamsa/kI/vPGmslL84w86tsLfh2ZUtQ0kT
txtGZwzZrgbxfJJtlq7eXF+2NRc5t8KFbUXuzHKfw4qlzm9q6yKIO4CWzEt1EcxlbWOjGwfEV4g/
kObj7tIWzpHoMp7LEdIFu7YovqNRWfbSZPqLGgD4rfBsQ38nAhteIHSidjFE7I1gLnYXFAuBwlxL
RQKyq17w2wqPBFDn2JI0HQkbSJDqeJODFkbgZ6spUSBPQFwCvAtjrr90gQ6a4IrWoTJl0MAB2r/b
gFdd+gIBu0o7Ot17P+3nn+iGN+aXLC69fPGKaq+2p+sushY72OiJRK8pWmaB0r38Cm2R+s6iNZqA
yT4d401S7Wn6ZTDnjZaI2nPX3BFthzghQd4H8hLuxAKRe9PVDRAdQ1Rsh9Z7LfLYSwcRofHaOXxm
hl+7RLGL2pIZruKxh4Lb6No/5dcouyUinqS1O+bcELeJp0Ez6NDjNiO/mleYIpN7v0iBGfmi9oK1
7YUyM04lKOOxS/pyley0ZaEQzvrb5gEEcn8Oe3HOf52roTTAGOSRgV8vgHFZ5NAyXkiDeo3x2kS7
6+62NhCQ90HqRUGwiufX5UAKqQDLGuvQLqfm3qTGfVJ1O0N6/wsrqDSgZc4wmGzjpZU5wa92IAAK
Cwj1xEihjQ/WLOQxZtPCX8Co+QJtBZFLUJlyN1Q/ErmdcoBrpiagKFpotPcN5ysxba8oHejW7Jxi
ayZbsJy4pXaQZGtzfZhr+wliwkypB2pl0GS+HCaRm0wdZkym1WQ9msSdTQ1sFpSfy8aNpTj54/QP
0q7oRv/o4UdXGzerSy9FRe3gKdNN1Bs6ED3ScccSJ0YtCDc+DwyWcHHBKW3wQ1vMi85ux6V3rJg2
aLvCAxACiT1oZuS0CSY0BEb69vokfvbIS1ucRy6t0rd1BlvFk5m7C5ZRFVhYHw3Ca9Z+Do5UbvMW
NhjPWwPPMzIC7ZkpWrYrq6J1BzN1XNsi9n9pj9vOi4ZN0Q49cCESOlycX1r5CztMyHiyPnFIjoOM
Cs9Bi3P/rqFxNegzXudS/Q3Y1VPZ5l+kOBfxJ61gbCCNjKo1QgscgZ+a1qPSBv19jPEoOdSL48Sz
IM5g4m1C4wxhfOeaTrbLW7SWtN/6et/VIoWxtQU8/wBupFKhjuay4EGYOY+KcUOkGy0YRVC9lYAX
w8SrCPVf9BQ7Nreb5bLVpRaP6jBPg66pXZRAkzHzY1rgZEELkJ54g1G6Og0MEfZ2bSnPTPMxbxVr
dtSyXrISvXj5FuANRZRsWXnvoqwNQaAP0l4LJJ6Xe9qwsGr11GESeykwmp39WqMPHpUOEIP4yfxj
mn1qDB54uzWsaE9ANhYdoA71fH27r6D6L7+D2x1mXo+0afEd5Om99cxD4xvh9+g12dRPzoFupIN5
Kh6sr7EvsMtOx8vb4tIu996ndFZmo4QTxU9xGZS6x3AetSvva/UgdwF6zkpRnnMlVwObyAeB9IKR
wsqcTdkpqjEqsXPiskMXvu61kwuMdcCwcGZ06Afqan2YLJ5grGsb5twud36bTTcshYI5rqDS4t4O
5jbx9RN9BBoT0V53T23XhLYKccfn+bvANvOjT/MM9krkw0wwtGjcmOuUgIZDwmmrS4YrNz+cPgmS
ZNqqzrTpk+om68pTnm5UZcDA8zejnEVhobX2BRA6QXDPsL0fO+Hs9mrqIaJZIiN/NI9f5AbtX077
HTHWM22lm3bQXwUjXvUsJGMBQ4QQIkRWLndWvxR0gYoM6AHkygfS/ZBKY+zOtX1vPNqZ18rPzbQ3
wOnqElkw26sLzbId6HDHPcCz4TQWRVG7V1HCvIUvl7daGeSCIsfqbJ6Z4HzJQhwTRZaC0z/x7YK4
ZQP+KdOV0t6jIrAg841PvnNmiw33bOUKc9Hi2dKR3O7tH52ju6ki3V9fLbYYn0xAJBNah4y2gs/V
z2UzINkF51gQFWqdFKD4VA3gVVPeU+nGhv5cJbpZ1k53DStkQl8PBIt8xlYzF+ikQ5gpHAxsf/MN
HE+K2vvXx7W6TGdG2J+fTV3WVDWY9S08mAunCjKoUgUQM3KXlmRubUGzqaFFIrC56n3oFPngxUDS
jbuXm8zG/VEYWTipT6WcuDZ5sqa3CiDEPx8bCJrxxIKsKWNzuBxbCuK4Wm2wwSaMxAdKcwjnyBgg
rjqknjqSn2B7UAQ2V89uVpgGDxqLPT7FwFEyzIWDO3k0j/R5mk8mlOSbNPa00vGm/GDTu8IS7LW1
CdWBAQSpPtwE3nk5UFJmw6DZ2M4J6JgkL8qQgpZOeqUILog1Zzm3wznLQszJyE3YGabmuwzxF5Js
nWeQV25mKXLc66unr+w4kOwCbcnSwQhALgdFl7oiUpeS0HpWQK8g4g1nTsZv6POf55xDq1V1KseC
hHR5G+PIrcGAX0sPvXRQu8Sbp/fro1nbzOfmuCWqET0B/FqinWyEWvd4Z4OqTUjyuXZInRvh1qd1
uoTmDQMGDg54qk7RmPvKdGdMvmMHJAbkSwikZ2nVa9PI7eVS6qapKWEyrrZls8viJ5DqugNyzFLz
3LVbxXjJFv3u+mSu+vuZa3A3Zw1qy6nocoLEB/i4lHt05LiKcrsgl3Pd0ErHJkpmDspSUOhBRptP
oPetSqJuqQho47aNCd6xLnfj0YH4SJ/czlK6TQ0zmMbKa8h+kKONUixB9WCAKmyRq6Mc9YIduOZG
oIS08ShFgxVquZebYlLyzpCMhoSzfGPpj3giCtsH1ib3I6WIUhrUj/gh6xIki6fcICFyEq4y/GJM
13FruipEnq7P7pq7opSGBBjUbExw5l0ORlZLB1JLJgkrUDgm+3hQjl0ZH3PW910etIV8HRoBIHjt
UEF9ALkJJHBBs829IgZLm+VW00nYaJOb4U0qBKCtdIsz+lsWKgCEhuOYO1iaxonGlKIoaMe36Lb3
MumGdYmO/li8LUelRneVhtIEXqRy0I6b3vzj8jjsI274UAdgTX+Xs0oTaaoL9igkvV1uklp6LJ3o
zxObl0a4Hagn6RyDHw+vwqjcaA1xG2vyxPyva+5+NpaPy/YsOolb6nS2hodQ3qr7eLpDbnIn9sNV
KwBZMkJydLTwsV1dO6PNED9htqBRo1QAwKWl8k1yehG909qlg1QSmmVBkswa7S7XpnZ6FD5tRD61
lHtj7mwTB7V2HbTDLk6hbd/GMgQCktvr+2x1R4NpHTSecEdD5qzGqYESlczCg2Y/QzWSovmjx3LR
vxoeE28AHaUMrhb1cngalqsp2fAAut9lmrUDh5aR4XGTapuimqFHIAq3VpfuzCK3n2W0zSaVgRiZ
knmv0W0/Q7LFEIRXq6tm4S2OZnOIbvANW0ZDtagb4B/EfEHvTLsxor0yPtEal08jqOusHlCssqQh
Q23jWLycwi7JmwJlH6R0rLE7xYUq3VYF7YPrHrE6IhvQeTw74Yx8StgwKwsoLcRWPbKMrP4xj+6X
vgWHznU7q8tzZodzCLm1SDrbaKJXg1fZFdyFq279v6R9WW/cutLtLxKgeXjV0JPbjr1tx0leBCdx
NFEjNf/6b9HASdQM0bzxPdg4LwFcTbFYLFatWgtDJIyGFNcUD6MbrWSo29RFXVvHlKW+Bv1sQibr
vi4l6cY7QwKf5IBt1wBKgI3/2LyX4dSuOh4tZ5dO7tdeKaxwiWcvAHYmPcVsWDVfE5QNkvWct7ke
gFgj9U1zsG+aUYlQe7dDlZTmoZ2151TRIIJU6WTXeDk5aouBWfm4WUPa5fQl62drB54K1XczVEjr
lfw3lt3kO8WAUkyqN5/GHL8jmQcNgiVNdpjJlAW1DcidWttLBPRPsR/rMr1J8Jd9Iwc4CopHtuTT
s4jBfxCmHYUyFSjykBddeilInlu3ttbiPCvF49Kbjyhl2A+kMEjYNkn6NVU6S2JSeK8C4QyYBh5X
kC7irpwusRs7M2bkJYvfhRpIUQLvRXtyXoo39Uf5U3PCvAuAoLvuweKV/rbKNyWzUitUI4fVJqw9
epqdr0n3phjJcbKer1sSnXyQvHsYqUQTBYQKl9+0sDDvTWt8U7MF4LBTi6cubmUfUZSuo238TgUA
Ygg+f0SNq9MGZSkwEKUf5v6l8Lp7FfAkb9633qGsJl8lrT9kT9fXJphrwr22scttXoa/qowe8q60
Vhp/UovnVcvaT40VqzflnFQPSZXkGHuZlnByLeUY69qXKtGMcF7K5gjIgEztRPhO3/wintfOBQqu
VTAeBg0lvzk73xNtp/8YX1V/qEOXSrxIFKrQf4PuJnrAeKNzy1co1fohhbEkx8hedyQlhn/LaMC3
vv6hxYaA+EERAK0IvmeVpeZSeIi6Z0jtqOg+aH3vO6/p23UrwkMBzCLoPiB/BTnIS1elCwX7Z4c4
5PjfQSgXnMj+ugHxYd9Y4C6OZeiGsQIwC909Axo0D/0BLCYHI/qZ+kuohC74g/4/LXIxnlhOkY/T
CBJl50cXochHzOGrUvUHLT0AOo3S5eLeWmPtG9AHcIg/VjLlH9GlzJCg//uqXFAlyWAtM/uqIK8I
Qad6LPbZUyrzkPey8l+xe2OG3dmbnHpR2jLOKczMiKK+BeVFaF/tMz/5hhK/v6NnDGxl4QvqgBHa
AGF7TD6N0fPbGsmgfqL1ouiGhjQSGoxtcOsdjRGEJXqMW7VdgxysOR3YxJv282JGJbXxMqslh0OU
jSAFRpEMTPB4dXK5FcqEmamVOcEYMhQxPDX7iQHLu7KQlcmEdizkCcB2Yzyevx2XDjACAExghz7M
zcl0j6BXve6uAhOMVhhfzWblAL7K6NCVkLaeoI8ZWS/kJpUx7gpOuIYMHnrEAK44uI0unQQtr6HJ
6pmwuocJ1MChHaERGejxv2/JhR1uS6g5OpXtjeRcNr+AsQYdQiNj3BSERMBJMIGPhWASmBfMTbKi
cBV7IeeGOLtlvGVjq1R9kyKshVtiewzcjG63zQ+5p4mnqGSwyXnS9ha9nfIIQJwP7PrGBBd3E5e4
c5fDBJArtDrBBDjwr5sQde0ZxguwGJ3RR/FDFqjx9goZgMGJ99ZNvMt3uK79PlgOP59l9R9RVnBh
i4vyKKOPRkphC1ryznQyJrCCAyTqGbWvpmFlh6Cu7upoIv8Z5IeshPGuq80FwgvrXMTPkqFSWrZS
JfW9Hy7xl5vkbjyrz+sOJdqA3HzXDn043/RRthvC4TEPyKEN6+dhD83jm2VnHroIjYSMEbc+gmlO
GqkFydrFD+QCZGV3jVGyz/NZC9Vo9tejDmtOYPtdEIcv9b0KmpfPnp9G131A6MkbF+AOP0R31rxB
fnYmU7zvrGhS9b277q4bEUaYjRHu5M8D9KvtBkas5gnpdan8p84vWrB4Eod+R1Nd22b2Qzb33Zy5
tWmx1Wjh4Ld3w0nbuUc7gHh8UAdpkB+1Q3HX7NbQubHDNtDuvtFTd0zByLc3QlCnh2po7kDhFgyP
0P7Sd+RBgzZtelh8G1/e8Isw28k5Mdne8r+atRpZ6Rn3I19FbLx4aXUGZIWOeHdY1vD61xehVgDl
w6WLMqMFCmDu6KWxOjhEgZhCg4F+w1/LXVxg8rj/TEmUtH5DfMcuP5WO5N4SBeOtWe7M6bZCiZVh
WU7u7PoZwy7FrJ81e3i1x1SmWCpIMLBGqGmz6j0jdL/ceRtunBgW1ljo9jGne1TZtCrZkYNn7agj
SVlF/oy3KYp6yDAgFsHFZjOLY6thc6m064JcrW5Q245o/ZCpM3is/70ixeYVfhvjdq8kUG6IR8C2
jXS5sxx6mwxfbWcMs671Va3YTaZMTEy4cVCKBmUGw0a4XExwE9T8mgpDVzkFtG9pWpAu25hXqjpT
83PMhhyuO6jYHgqyFsQqAOjnTq2Xg4rMGzGulGjHb8c8R742N7LXMPM2/pChhIFmCvq0KCRxMUjN
5kSnbCKp0T6rTbMbUbbRs0e9/ZKax2k4JnrqE4z+OsVbax7K7uX6GkVxdmueW+NSZctK4gYaCrEN
2G6N6lW8PiZt9991O+x1+fcy0QFnZWdUe7hD14D7KAGyFqNfxldTtW6MvD905aPuvrbaPcnLaOxl
NBPipf0xyR29BGhhAECAmsK8BA1BsfZm9sD4lXYrWZvo2KEV8XttnF8mRqmsWoktXPJu39te2Czj
Q+82aWDYra9AY+D6txTF5a09zmXWTIkxFMb8EkxGmfnf4P68bkD25TinUKfB02JmoHmyhjRo6kfT
kgRhmT+wuLm5EdscIxpjC7+rBsiTEdDBDrjl1HsQ7xkFga7SLwMYr+vLEu6ThhETHGUVaqHcPi2o
biq6ARBycz8ji0mCYjoUht83r9ftCD8fCoQoB+Nl9BeLYdyqRbwyCFtOne9LPBZBrMW38yyj7BT6
gYH3BCNxYzPJl9/QaonlVj2Dq83P9nBQrMcPrAP0EqrpQnMBstuXfz9LhxolMeCNJlBNlRaQK8CV
qqOMdkDU4MZk1B87zFc2vhCrS6HYE3obigZT8a4swDSJ4f1fKMPtJ0cHbKY1A9K5XzFd1fsVvbcK
oLr1+VxiMxNMx15ftyju6wjGqCrrDHXNrdtQ5nYpJtYhQ63QOqKcvxa+KxMCEltB9gkBM9Dw8TpA
CjSFFWvFqoEMps33Hk9Cc7o3C0nuKXRGUMv9zwwXLMrEnnrQKqFxBMZECBwXM+aBiAy3KLPCRQxn
NpcqrbEYAzKpYabYD0MGoXEpV54wbEDbFR4Jsl/0jS5dBecgXldEBkjjxN5NvnhuYJRQ+m6LEi2I
Yer2nUfdY623oaJ1slUKDxzOswtcLETZ+PyqWMoiTloA1caz992QhSfmVvwViTwAvV9MqBmAOV+u
LU+B8zBKQMUIWaLO6Y+Z1QcTHXdl86TTff3vxGSsj/jHHnclezM4YRwF9hwDhAwKZJrQTLSbl+uH
SRR0t1bYN90c7rqhWgWFU1z89owd8m5X6n2y+/40es0hL/69dQl4JMbZoY3O5jC5kIipIW/J8d+5
M1cV3ALJHBizJn25iF7FKOExtkak2eiWXy6qAYtBT1RExtaqd6Z6UOqw04POnfarXYULISFGz0NQ
HO2uf0xRzNja5Q5zA0UMBZhMDDCWd96470u680DEh87ddTsiR9/a4Y6ZRQpNr1sW+dGWfZwO1/+6
KFhs/zoXXxVvqvqRfT2dEj9XXtVEjdxCk9z2Qiu45TEwCJk3jX9dTo2Vt7Ol4LB6zX7CBKtdmnK4
m9C9N1b4Q+SBCVldQQRvaZ9tSJT0OpDpRI3q5Y0az9e/m9AWpMARekDWgUnZS69TMDJmLmjKnQHN
snzDAmm7UWRqqHdJvkcCCjb/pqD760ZFnxHE1Szg4o7W+PmOpIo1uBna9Jr5hv5RQCDZ+6FLysQj
i+mieiwRuFxZjOWWjQtk4mxqd6Ol3iW9dTcv3gcSddPEhDGYsxxgULjNGstyXPSiRc9oAfnnq2Oe
qyQEf1xYfOTtsbXELWgagYNRdOQP8LtjmvpQAP7AtmDcB+A4EFnDvy+/WDIZ89D0MNCqJcOBQ/c4
9P6d5wraBhsj3I1kE0Ud1AHIw4ZGcRHVycmp9usoKSQIPQxXKihBdIzt809DYzQBs1Mn1gyK1PYu
L6sgxW1+/XuJIqeFEQc8sVlP0uJiTrHWMUSALIDu0ghcn14ceOZDoUfXrQhEUnUUs/6Y4Y6oulCT
OkaGnkjXQEBnXKegW7Wv2lKr1F9jjPcqZQmAgk3TaI4HNxh6pwlqE9h9tY9PACg1geEs1T43JwWj
XLbnJ6gQhKOxgnl9HsGashjr0/VfLdqAzY/+i7RWaxoUXfBtpvGstXtjjTRbci+LchtQMWLOREXy
hvGWS3ftxzxPxg5PosS+GYZn0KF+0unoeyPTp3ibjE6yEcIlQa4LUBkUi3BDX9pr1aQGVTgAiKXX
5+HYW+qNAYiw73W5JQmQorsSHKC/TXFL6zozn3MwpZ5p5ET/ro8DfwJzGuSvMRWEGdDLdaxkGjRM
viMnVBOflk6QQkrDmyRvBOHh2FhhF88mR+sMoIaICStUr0K3aE7WQgJveF3t4fEDrgY3sPG5YJAf
u6C6pjULk7bss1fLeUCvTdoDEy4GlARoHIF0DjDYy8XYZGgX0iMFtPLnBYrXDkRebe9Bmj6zfeXT
dYiB/rbDXSamRwtFX5GLlYMRWU0WmEobtArI2mc3SBdIyEKnY04lH1CEGUFN3gY6GswPuJO5m2XJ
EosuE5KnxWqClHyaoD6TNME8Tge7yiCT9kNPnADSDTJXFPo53iWYjcOL1fkLoVrr+WxMSARIngdt
/MvD2PoHnGNjgR3qjRtihNfsUorH3Rw/g7M11kBCO3y+bkMYiMClBuS1gwk/HnydZrY92TmecG61
V6EgqfiGFnl0ly/BLJORFOVr6Iz/tsVtFQWSY8kU2CoaF9R3kz+bn+Jk75gY67NkvOvC7QEcH4VU
0CNgmu/y46U2mDiTBSmUm6iqr5bVfV0TyRS/JvJ5/Gm8eQB2RMzjjDiz3U19lwNDZD14QChBexYq
DLvZfVX0qK8/m4+5GajkJe6ifPEtCvQfXHMOGxDBF3q1u76Xou8LwikcBh0FKoN/MA9Kvy4zwfjM
qGIqtnzQxzpcPJRqyocJyMjrxkQ3CiSGDMwwGQy/zC29jsGODulvuP+xVkHE592C8UJyAISfFwfb
AU0CBIX41+uieU08g8TyPPTKKc8xvF2SqOlUvxgxfuQicTBKADItZZYYFjkPpiB0sInhO6Krc+k8
vV30WguM4VmdqscKezbNxfH69xNu1sYEFy6LAQJDSow6lOoGkFl+xDB8bnTQdhmC2TEkmyUzxp28
0gVhjWKhgmeQXTE1ZzBOGl22S8z5DOpciTFRSNl+PC5sKcOs0TxmiHPwhFlkDW0w7JKpjJz4jhJM
terSNFPojOjwoTH1TqXIHGkTKcva64DDpWhZU9Q5/Gop6yGgSolcUk115aWyqy73iVtWla8OGmaF
co32Yb3U+nez7J3Wz6DM1YAJIR1+gGSQ3pdLkeVgB1iyXbOCL6iOu+kt8boSzX4aq0/p7GQxm62P
7weiuTEO99hlt0pBZkmqKF4bSIVAGAJCOT7lweRDUQwNizEE9SHNT/rDpMkqeUIjJoRDgHPFDKjL
eWOcrIm6oJx3VmJoS64Yo2191Xy97vLCU4URTFaix+vmHWC43SWFVHhxYC5Nn+LsJnPWJapnS6b0
I8p3EO8ZvYqHfMTjfCF316FzNTzSMEoxTGFcRqt16jXJ8RWuBXQxDgRZ0drwuBOVzhTMoA7C35r5
XjA8Xf9Swu1wVHwqF+RcHo9bAu9wkVHwNp8t77nI75y08/tUcvMLV7CxwQVw1VRqs8rwYqZTCdXv
ulL8NnNpeH0lItQoWkwo0QCUjnlfvjS49grUzdm0XrPuAOv94t4uPlOfWw8d6GiK/6wDGD0DddjL
sNuimMfEnixcHCh/8oi/eVnSxSaYZCNZuUQ0GWhAnGo9KuNa3yiTetYtcCZeX61o37Y22b9vPFwb
1CqnPSDVbTXtVrW5LVG6pt0s+ajipYHMD7yPuoahMs5MRmk3TUAUp6YRxm4etrkZ6mp17w2qX3YS
SishLgVCE5heQ3IBGgb2czarqtRpNJsEMNzVw/DhXWqE7amrIls5Dfa+/3LwPuD9qCQb8BuGZfa4
r+jMVZKQHkWDtr7HaDNKolak5LVkr0QfEbMLAFNihAT5EmelyYzKKkcFe2WB5wkkD7QED+PNqJbn
ppapVrM/xj+OADbH+BXoNFiz5PIT1muGp+QKsHmcjyFqCv3k+MO/cxfD3TdGuKxFse0Y1RYd6VI9
B/nY+eDmWKG7E8duaAwP/+7qIKBhrQWLHWzOB+sFA+4QfGDJZseGp+es88dZMjcp/mx/jHCel9de
MYEfH7KiYHLN13ifjVZoqZnkPMnMcNURzyB1j8EDcMYO/pzuQUpUSXIimQXuUhrLdaFJx0pKVh40
o4Xkle4zGeeAKfSy35+LL1wtiTUnRovP5Vo0GAfqd6sEpiBcB+OqxvFUdUSfSz+2ptiqY4cdmhxc
vt73PC9A6yvL+4VWbFB6gAyOgcO5/dCqtvcMBeuw1F9Vd5uAnwQPOEmOLzPCbUmTEehyERdj5Gym
2rotl/+H6X9RMuL+WQk/uF00GRP6ZTuindpXEt9ogPJJvFdowzEgR4WxDx1p4uWe5LGJa7sEZr9M
X4zhV2Xsp/TcmpKdl1nhIpi2uFmaTimCsnZbhV2uIZ2+H0dJVBFbAQ8J5txR4uOHILsRL1g9xzgA
plkOenoqem9nkL1Xv16PXmxz/4rHwBn8zw7nx4mbQSKkKcgZYyRQpwzUhuKJAqEkJ/cz4zsB36o0
4ZKtjcux6wGd7r4oUQv/BojDcAfJ9MJMJF4txIqzISNwrLC8h/eGvoSUoYVvAUbv+5UNlBm6r9Aj
6YN3LjDVp+Zbsz61oMJuDTO6/llFZ8pDX8x5B3CgH3zpiuZa4ZXuATpcN0wJou1unezzdRPCgh9q
bgCiY74UMgDsN2yyEbtQNerl6Po1Zgz5ZJXszWy5c0YalcCkL58GK/EBisSDrJIcNMHDFqBcXLCM
NRRNbu42mmrVIEOC4LfWX8HFNbW+Bc0LFfCR8Nf1RQpcBfAlDbUyRigBTszLNa6pli7z3JJzPlkH
lP7Mod2R4lDJKnJiO1gJiJowisEjmttVafJW68jZNZXn2aSv4+QcqyU51XiOSjxT4BtY0x9b7Lds
9i1R67Ysqp6cnf5kZRFWlY6SGCVI6S5McBukt4W11A6WM7a4AMusH33dyO87UjwUMyDGrYymXHDh
AnjIKBVZ3xHYkcs1lYbR0tqEL6rpy+oMvitrawri1IUBbkXEJdSYe+SNK5TLh6jVl31SHt17gDl3
dkf3pky9VrwilJbBZ4J+AS8k2nS9pRGdJSqJ/abo1j0mnp4+4NzAe7jguWRa1Nx9NXuro8wYsUa2
FVQ/m/4m8Q5JIzmrwnWAtw5jRpj7AX7ocmdmqsatoiLAV3N5GF1rl8oUY2QW2L9v/HlVEy9uIZx1
doFUQ++mj2V0SMITs1kDF+lQmzdKoJHJ2dYfWsB3SPcTzdQPHEsGs4bYBVpQcOPLZVg5dLMTgvui
dG6a74N3lI0Uir7T1gC3CntqFhMKieSMCaLY8KdCklqLjgj6WpgqQIeLEQJcLkDt1NFEmxgLUEfG
25EE6+IdiO74zpIBQvigLeqjpaeHf/firVnuZM5LT6YK6PtzGt+q9E0xUf+GXEgiazOJ7ju8G/+s
j7tTZ5SgclvH+nKm+RhXOhRHe5BIjVZ2T6xPZNE+LZn3rZpMG830uJS8/kWX3tY8lyYn2jiYegPz
XfxpJU/jNPmrPyxNtFh1QGOJNdGFBA4DME1jLBuNNe7YZiNNSWPAmglhhJX6uhkq5FRZsjkuoR3I
SsAChFr/UgzBS1lLTQ+7B4zFOpww5liRE9QKr/uI6ADj/tYB4Xkv1HBbp4D+sEtWXOMwEU8PWIm0
VS0zwW0PSR3qJCxTALUF7p/CeXFQdXcr2b0g/mC/l8LzrRSOpySqi6sVsFlAX8opWNud96FgxLin
GMEcNoc/yw1AhCCrJufefXYTN0Q4mhoZ4YIwILGKIHCzIPs2uORKW5QuVnp8MkNRqrBs0QxRcquR
7L0oF8HthtergxOKUt1lWFr6Sq81qP6dqWaH2PxYvW+1U1eOoS6bAxItCK8l9HAcFaCd9y7l5iYq
lalyyl4jZ6+puxCD8NAhrotFEmdFngaArAY7oMT4C5akrLo1ZjFmdvOMzL4Rf131LCQeuCKvHxqR
pzGeLFAnMhAJD0prxh40JsSARwPvsy8gOWAEmSN5ZwoXg9LwezeCpdmXu0O0uusTXcfJRBoyfqYq
+CUkoUzkACAO+J8JnqVkMYid9jp2pdROTZcfMOZsJ3tNdQKvkNUyRR4AajMkVfA3PPr45RhZ0a7W
WJ5pm+zw8GJl5+u7IrSAOin2XgcujKfmILqCN3OKXIQRoSvN4lcfANfpxsYCV2Aom3G2jPfnMX2l
RXmqhl8qeU4cIrm4hRfq1hB3/tPEyXSzwlIAdoyT05KHxoP1jDrzMu7MJQSzz/VPJ/K1rT3uTssH
w5s6lsaxT8dwHB3YRiUvH9GhwZgYphp0EPc5fE7tFsMyYEqcnPXY2Cud7Rc03a39t7iW8YkJLUGs
DGh/nE+Tf+K3Zd05g4YQbaif6/beQ1UhAx2IV8pYfkSfDZOwmIN9FwvnIWup18emZoLuAO9FmhlH
OEMhvdZEbr01wh0cRIGiyXsEtcS2UDU40V6moCJchgGNFvwPLx6eFSI3h3gcRliYIFPQoydJrTcp
G5rMCHdvGomm2HqJb2VmZegNv9gB9aYp/HdHBtXs76VwKe9kjklBwUN5bqqkDsnoOsHsQg0bUsIy
dAn77lx9TjdxAaCnj5kjFF0u43O7mFU6uIjP4xf7F3msMHB0UHKfdi+yZpMoTGOk29IA3wEZEl8C
IWrsKdWal2evW+1wrbrpJ00a109TVXlYqup1tAddEhGEZwhQTMipMOE2vvUEtV/wQJGixFUao/U5
g6kUglLVGNrT2/UtE1mCzo2OTTNRqOCf85mSKm1dgdpIs860qaCN9QDiafDASugMRQ4IaBdK9Ri8
A+KX26956prRS6oS8qkgyPreuR9wve3fZ/Y3KU5TjYrblViH6twM9Rmw62SU4CxELrc1wZ0hzGnN
VWOVMJG+zNNN8VpPN8DoBoPxhtZAICUGZp+Ed3FM/wIwCeEb0Ntz9x1YaZfKcNsSZ3bxV9v0hw9g
+5ANslIpkDHIRLhCi06hoJd0WFHRxv5QtFFlf8m+gkTfdepATrEjvFgB/GEQHMwUIExcblK5IvNs
yhr2YnpPy/ShRosgUaFnntuKP5PvSfVrynYadNT/3cu3hrlP2Y2gJispDNO02yvr4i/ZuIvLByID
BovcHFS1bDoRNLJ/0SP1mQWNAw9urgx7pz7Fw/4jLU+mlvfbBOfpEPZYZ4p5Ksxx4mNlwTKcxuTX
9e8lWwbn6nZr5MmswjFAhgTCGpLdOv8uYoc0cbMM7q6wSRp7nQsT+FKYk8CXMv9dD5iZYOgYVMoN
bMiluxlWnrqYaSwxQp+sOzzDtKAznF/WoiXR9e8lCg2Mxx1HCfV4kE9fWoJkXKNVIyy5cz9hJkMb
8ZCzgCj2ulkFrXvS3w6x3R7Wtte+raMua+wL9+uPfR4O1JDMzi0HocJWv2G/4uL5Y/vFmHZxfBE0
+LPbJwphfUwcIbcJXHBn12tgykYDRLcRIFO/jXDnVHEnXMGOW56zZNonyRxO40Pm6vdSfinhB9sY
4lJ8cJGr9lJaiERVxCbQUHlxZHRfosQBvE/AfzMBX43H1ZMC8kqtFYM1MFX9rrulUFauVMWPJFef
qACHO4K1Q6Fp9HdJrFo9hyrG+1oUHZpFfvroPkHMW3ojiVa0tcRd4lZv08odTdyAehKm1XPc/jLJ
uOspmPhH2SuM7TV//UFEg0FHMH4GzOHlmZqA+DYRYLGsX6AaXzFqcWOE9+4QLLFPvtmlJOUSaSZh
hv2PPW5xY5mNmZbDJYx1ODujDT7prg7cyvbtPo0WjA8AUTzvJ++toMUunfRTP1hfPH0O2kJGBy78
0GyQHhkgKDgtbu1qPE4Qekmr86CeptTYDTQOnOqmtx7jyTxej10CW0jZ2bwSSmp/gy4za15cTK6C
Uavx7E/tokIqJSlLX5kwkOXQsob0Rk0kAVMTWgUknqUBoE21uANolU6fGUmXnTHcEsSfa2tX2v7s
+a3+CTw1kWdk91p+S5QR3Kbf5gkVZe1Fq4eoB89FNeyufwJB2DHQnkNFCRzOoMrhwo49ecpgjdDl
1L1+V+0smvq2ss9aGZeh2A6rJuGKwN3H5T+VZaVqpUMneY7zdoepG+qb4O2PMI81HTDm1koiA3NZ
7gihdg1eDTyQUJHj8ztFoRNiA6SmlwGT6msRV+EwW7rEiiCWXljhvh6YhzIH7DTZ2cDkc9Xt0mxX
2UTipUIjYCJhiDJMPfJNnKlxaGp20Bntu2rv6PdlA77ZTBIDhPuzMcKcdvuIKCs8790RTRTMhuZP
sfEGXXfj3ysxKPYD6IfXPsoxfHUZIjprozlYyagbp0KN3tYlcLtCUlx8fx38tfcbM1wIyRZr0dcY
KtJJkQaFdirsT5mp7BtrCabefATTPeT9HrTqeVHBdGkHHp3DuKWhqd9BsczvIm8G39frsviOe+iM
A87yWSnosZ5yYOM/WUegZ6OhUaKY3rqyzE0UHQAkxQgfaBmBveTyqVGfoPGpQWyT1H6n3LTH4uv4
1nwARYZT/9sKX7Isaz0ZexNWkIIitwuKAm+s3gyuBxfhWlCnAPASozAqX+adSw1dZmalMoIYDZ4V
yhz3cf9iOk8fMOSoQFGjRgz4BfPujfdqswN54QEtQAtw6nviJj+7PtPDNS6VvQV28tBtcI1ctyk6
lriiftvkTsyaKhOhAxaHKyOwy9dZO2Uy3nvRqcQ0PUaoULe0MOpzuS6rnycU4sGbhuaP35e34Aiq
nX2yu76Sd2I5/sBgXgk3AOpwKJRyS9Fy0uhJCTNtZO7Hs3IA10IVxsfmvg6mfQVtW9/xNcYx6Ze7
dFdEX59fusA4PY+RdUjuQWOu+9PR2VcBTk9QHIvwM2QGg3xPjuOb5LcK4vr2p3Jtw3GBelPmgJAv
q5AL0e+psb9uQAQSM7YWuAOozCMleoyPYdjFHv24nT33/qg+Eb2N5tIAjuXUWQ/mGDpO7VeyAXcR
wdHW/PvU+MaV46lIKnPAAvUH54uT+cPq02+AXxbP7qfxNf7Sv853IMpOH1Dyu75y0ZWJksj71Dta
v3z1OjG7Uc0JqMmcNsE8OqmaMAXTruTYiIQx8cdRDcNVhkEUXgbBjqsWF3YHLiNlZ+XfID4TgXLo
0Ax+4Zs088Ew6aMhWC0h+Bb/M6cDepB2Me4w4ZmkabhImx6iKLX9Qdwh88oZoqQJJpodEC52mHuY
tWDWncCMUXuaJZe5ePmMugIn7X04lzvSaVqq6VDBvegSNHERriDtK+IvqesXw61xW32fdZB2jztI
tO7mW+0/ddklGhOJIKMMoiVc+ea3cOe+zRclqW3suG2HzvpjUsCUWB9q229AdXbduUSzLph6BFc4
Or5gaea5QYiB/qw1Yco+Vh+q3MXMTu8X2q3SnuLF2cVJ5sd96HhPTRbNzWFhzIbTKKnEClPv7Y/g
8jW7ydAN0DBSjhf8dDMiagUryCj9rPaTp/6XN4fat9xfMPDwRJ9ks3+iC2NrnPOzFPgXs2TiQEtS
hkwf0bID2knCF4tOf4VyVM/fZVE94J4v3cvLuqWdV6wQpP1IfHX9xIiXy++qcR7HV0A7ouv7Krqh
MIcCrKnDqiM8Kbq1NpVXWdhWdKLaDJ1JoD6zGnUfGTJBVEGF1hHU1lnRFs8CLqtL8iZWAMEDC2Ax
BlX6X6s5AevmxVkTeCOGOBCl8Uj87/r6RAM+ED0H2QyOq4bCJvdwKY0id8oU465z4+3alQQr2cXd
zwkSf+ci92699Vmr1lMuSZVFXNPQbwH4zGZ5GrohlxupqWljkAkiSJ7+I9dnNBLryLIyf6pvqjQJ
u9QElmvx+wTM/+vq2xk94I0lqUQId3fzIzhvmuMqy6kFAgHVeQHiLphAU4CRz2Muk74WuS1cCDA1
IEU17PHlao25tNxBTwqsNnT73frKdOvGIPvh4ixK3geiew4tBYyCMLZdCLld2tJmGxycq42nTma9
1U03BamSO5Jrjv1g/hw6uEMxdYQiBubQLo3QYlpL3ClwGyvS54e0jYzXOj0Prj/ImsGiKL41xcUV
AODQp21gagrqz9qZPDZAjcrCN/u919bDnT6zTteimGAEFIvfhslvSuho5Kuv5wGmYmWs7sKv56Ir
DOol8G++H45NEuTktZu7CazFjnpcTNZ+9ueHZNbA0DH6MZW4uSgyQ13eYdNaOOr8a8hxs5xhhBA0
JyMLqja+9Qj5FXex7PIXbRUksiF2h64qyKU4r1jsJPEKFXwjvdEdLG0My/JmBTMxaLzTG7Kck7by
M/tO9z6DQLibdkS1D3QM0vUp0WSYJdExgJ4W+rr4RbiRuQAz15Pagf0KnGdGUxxdp8+jLKGa5LCJ
DjYOGRC0kMnG1AUXQap6NZZmNqFDPMb7lChRlQGun9LQgwRUX51oOz7kTiO56EUbimEfHYwPyCvw
f5enD1Q4GP5AE+Scjm4AtgenKULpVSv6gFsj7N83TqpptalNwNCf1+6hWT+b6So5dO+k0fyh21rg
tiheGT9tjY+Xep9qewhjDOpbZX1SQSpROatfJuxZXUIDNi0/5cWtgowVSiF5W+ybsp8w4mb6eOVD
kCADjNO5y6coIevONPYUTNhad+j1nZPJ5uVFTr791dyWF0unYHiabTnEiuoomV0/Jt8yEvSFLPSJ
9xm04lAWBZT9L0ly8CUXtYdLEkwAwCtBTRglRaLtrucAwo0GWB7tGWQBGGi43OgV/AljEb/rEboA
mmeBUkiatMJ1bCxwG61QbZ3nHp+s1gBUnezATc91JYMnia1A5ROVGPbQ49YxJCYpB4pT4cxOOKL1
w2pY87K//rVEsRsyAL+tcGsps7hNQT4ArqP1Vo+t0Jve0PQbIaeu62GlJv9OwGt4wMOAFRhvSszp
XG5OPS2zWXrgCsmqO9Tzyrm4HcCyCaReIjmOws8HWBXK15B0Q4v70lLWxUVFY1AoMyrKBRmDNz3L
xT3Z7/3rzG+scOvBUtfaYcyu6dBEZFge3JF1UU8rlb33RaGZlRhVCGCiZ2+yc7yJX45ddL0TY6MI
hIIrwB5aK7DIF4xqNGYRaWOECul11xBGho1F5jobi1nlJEqa4SDRegxjXd8tXpv47pgc6j596WJZ
q0XoihaQZQBPAnvx147VRdkWjDa5qDoP08uddZhteqyqovFbkmThBH/akzmXPVaErrIxzG1iCibM
Oatwz9tsxHy41c03DFp9xB+hjwqJIEOknQbQXLzGYMuNPWMPRGiBKgq1Hz6wZWAOQw8X0c/mR2CS
OKWYFUPMQAPUH4z8OL9444pbpd57hUwtWtSIhGQpG3JAWZXNN186iFnFI+0VxEG3yfxUWw/gq/Tw
0hrRESd+Cv2TW/VU+hCiI3vHjhwZO7/g8AEpCgg3VooXNF98S5P/I+3LduTWkWC/SIAkauOrVFJt
vanbbbv7RfCqfd/19TfoM/ecKpq3CPvOgweYATqLVDKZzMyIIIpmFhDqzhSU30ncfG6TFpz2s+1F
cS1JUoTGUGwFAgtFa9Vh5/PiNNhjtxS5AsqXWV2r3dIVk1cPJdk5IE7zkZDKiJuE9iChAlQa+558
wpfmjjmb8wAKhIUA4Dppp3LtPXWrfD1Nvt12G8EBwKS1BVI9gqTa4SvKZevojYrDh3Y50ANxsaCs
BHD8zmiiTPLSkpnigkq/1lmigDrnTotQAUhHV1syt9NkeBVRYRaeiVjCKHXBPMud6TlOmxXtBWBr
refUBYP4Lv+QH1U3eqzvGm8KzJPi1UdF8mQQhMwrq1yQRlqQKaXKMilo/9juD3uf725/KnamuAsH
ij1omjCaO6Y+c+2GSrFO5WgDp9nNE+hnVCcAKv/ttg3BVYMrDehgg+KdBa3xaxvJHFd2YwI5abTJ
4oIF5KzGub/VPuk1v07LN1BHDcrP20ZFjoHJEAhlQ7wa2H8umKxzkdU1cZCHApeVd+8F6viK7PsI
rhg0t4BAQ5UGgAl+GLe0Ojsb8IC6G+Ley6keqPGzeUqgZqm8StlvRc6AiV8ECzAfQRSQ28ZyHS1F
3WCsrj6WEAVK30kWuXNWehjo+4vNAwoIE/OMh/U3lrem6VTQi2BdWU3cOFLUPYawSq/p1lXigMJV
XZjiHmvKVuCN0+AApxgKUIf3eX5enccOdZK2kV3MImcH8ATBFlUtNC+4at44NWNRzlgWjZ8nC5Oe
ELG5vXGiOiWuLsb26aD8A0D8ta9n+ZzYM8EdAhSxG9MWOe+KeZrVywvFTfttn5bfTRS/qfoXmFjG
tYinvAHtb6R115aJYuVznAE83BC3f5taD0/624sTXSEEpEAOAgZC+29FSXtOMlTUwIu1Fh+KcXHr
uj6lGfVTWRtcdHgvLXHRdkrSdcws0M7EQ9d4Wmo1bhZBicUxC1XifzJTXAAkm5MtdQ0ekjb52ZQ/
p+7dMU5/s28I5Di6KM5b3MHtrJIWtY3VqEbm1RAswYBsVcdBOkquC/FaMDTGXsRA/PL+3TbF1jVY
y7z4U30okLxICtNiF/jPArcUhzRxb8DT7pzV+4qZoej8N+gWTCT9Z0K/9uNoG9sxZvRJkf6WMJnV
L5vs0pPtExdzQKVSJeAyBHdAczQCk/r0cPuLi4IaCOoYSTkTxOMDjdWsCV1TsH1AVaKDbFHU3ufR
cXbC77ftiALapR3uc3QkH7O8gp0JQgLgV1Wycv/nFkCKjQILRXUUYe36aziRSWt7AXNWp+0wD7OS
j7f//i/cMp+AXBrgEjjazApUdRmtQuH2pPd1v649NOjig729zOnPrTpmaL+Xmz9Pjdd8GsDRvHlt
8b6W1M1OWXyE1nkCnKpk4SIfAfE0YKPI9zDmxS18XZWh6x38LtsBI63yY4nlYq+iz4duFhpoIBnB
XcuFubkliz3ZFHdftaLrqmGuWHJeRQ1nZF7/meCWEcV6SWslBm64zA6xfr9ms2ctO0zqP0YZps9J
pLoahh6X9sPQOW77ktc7c7X3tZbvSPJspueukc21iLImNtMCt8IUAB5b1z61kmbKpxG/Kbbre916
SdbvWtae9Yo8dMQ4QrBFNqbOVvmbk2G8hb17GNaM2+hC3fQJhI7gi6ifNK0NGvv7yCrS5dkqX287
tGj+zGDD8DgtaOFhCv96dU201XWjgz3LubdO1Z16cO7JbgjM83TQd2aYe6VvvaT3w+P2FTSFO8Nt
PIiEY6xn8IxdGdh71bVkGHVR//3yR/H990UpNSvO8aMiHYfIyA5Iu72JGodUdfb52u8GkFAa4/2y
Gp6TpmHVL0/O4HzCpG9we3+kP4WLWeiMDFFv4ApRHsuDAjXT8hQF2qfoAN7Ju2w/HtOX2xbZx+U/
Pr46AJlAtYMtmTNoRHmjL+zOGoFmTWZXXz5NDWjDn2+bEXn1pRnu3irh6bqSYIuXCZqMXlr7uITz
A+LTILEk6kobaG6AWhp1O+RJLHZd1A60zphIZqOHObbGCzW77zQezkZhDu6WfnCMXZ77FcYaos7e
aZ0ludtEgRFPezxE8KLTcCtcG+9HpdRbcPze5WQfbbbXDkmw1LKpdNGJxWg2RhkwCIkSJbebMVmJ
Cek/DIvmk2tlrYJpzApgWkAkmsn4lvSKpFUlNIh+LYi74SlAnl0vCyMHw7BY2NPk6BxNiOR6XVjJ
ygjCvbswwu2dps8xiJoNTA2iVzOBhrCl77ojOWGiWwVQw39XwnnHlkwYwLbM9C5wJZ/+FzUDf5Qu
/zQXR8emt/OG/enVL3alm5/JPmswoWbshjv1Rx9WT9tZ+0yC7Gh4eC0+gQ1hry2vQ3pyZKMnhH2Q
W7+Fu9mo2uGxQ/FbaLKLz8n3xDM/m1AAX9AJL/zoRO60ABdbFcx3yXBe9pgpyp+Mc/m2+PVj9K18
HB7yIHeXV4phg93tWCDMai43igWLixM6JZsaJTG8CeHNByss4oEfg9XOX1OvRNH71LzRwXXg0N56
TI+L8jB/h3L34KkHW/IokDk2dx/Z+qqnG3PsEiWq4mO6y46JRJdHFGH/Wy3u2evVKmozJFChglvv
xnsr6O4l23nbo9GDu/77qVnUqqngU6u+H3u3P9Xt7QFe4PpvV0Y01yb7Usgqv9W7zVN3jeT9d/vU
m/zsElXyCAkefr5lndXyNFsHzZG0EGU7xP7/C39TrG2cCzaOrEwnnFG312SqEbJ9+i2qRAk6OGyf
Cnci4AWFesL3HOw9qG/c/iKixjcI1/9vAEOsul6MhmsvnhyY2kX1g+79xKDtW7bLH3T/Q3yeX9PW
/QGORj3In/Tzitf0Pv88vRYHTeIZsj3lAkymRoaRYyTkbnPua8g5r4ksOWd++/8OYUgerhe6aWrc
tSOuAwPz1kybXfs47NHBfFRm136s9rf3VeaGXCCYoaZGugIXd3UXLJ9GST9D2L25+Gp88YFYSd/F
bDHD9/VB8ZaXfF+gErW6ute84HGXHrrmYa7vV1mqIKzNX1rmwoOedPWqtVhY7TY7in/ussmND/pb
f2yP854+AMo2QzBO4qdsv258vV+j5BdnzpgSQEMjuOkGbmTHrdOgN91pV60/ifOSjBJnkVnj8pPW
XhQFhM/pXbcDavPzdMiPsad5if//5ST8tMOSKMaS6iyQKLs2aYKcFH5rSe4L4VqgHgIMEBp9gFFc
+31hj7RB4Q1rwdWdnDBNRvxk8cpP61lGmyZ2ywtbnHN0SZVYcYZ9UxVMoiy6SzfdXRZ7P1GMy3Qr
RFI+a7WbFGWYjjYGoYu9BTFhxyond8hlA+DCmHLxa7jbxln0ZFgdXAV2OmXettjPRkOk09bsr/zm
mRdWOF+xjXWOVOaZ0X2x2wL7oAbkzrlDupEGUyADtAtvhgtr3N3jrGSxUC3G7Z+6JTAfR3veNfbf
JLUXRrjrp55zjS4qO+OV5q/t61oqEs+XfRru1hkNc2hLCgu0ei/nc63KJi7Ez7aLNXAXClBIiTmP
sKCQj9lo+FF2XLMRItY+ZknS+aQl066G5IODiuHtUy07cNxFUxdWpvbMIcqf6ancN752Vl4NVH6O
t+38P07brxlHNl7Lx8QuXbqFxiOmUfUc/L/VaFrQTx/zMfWapay0naPWq4kHXb7OLsSf5zDTHAgK
t5u9QWqmJs1h1LUq3UdVaQENO6S4DmlFZFRqbMG/n5D/fid3QpIJXV4UTBCBosBYkI93jevH+tMy
S3ZEmBrjNckUSwAX+q0SrG26RRieqMsjDwgbN1qDaG53k/JDsvXCQ39hiQt06pQSJ15jTGv3hZdZ
gM3Q+0z5sDwPQDK+GhCosBDRILZFtJfbpoVrhMi2aeCpDrJUzq/NnhZKRZjAul66aUY0d3Kob0Xk
hO8sy9eFX+7CGOfKZFPraVyAWknS7X2dY3K0q4W11xLVaydApVbomwXO2skKwsIzBL1caNuijQ0E
/vWlBfXTzkxKjAkP0VeK6mg6P676XTwHXfyYYZoIQym3t1W40guD7Add5BeFqSlRMsHg2s97sB1j
XulhARtOoqGLZJq7ZPubd4oDmAWGfYCz4r/j1kL5A6M9OLw/M1KdVq3/aGnAA91elvC6gK4qMcBx
zEj5rpdVpxDWc5Y+uwtsaOote2heZYYby3gMhZ1YDGuwDwakPUS+r+3MmBdc7RqrqcBosAG5qH+r
0/2qFK7WPQGY6tYtRmllM6m/cHJ8ZIH0DPwDwFe04LjlpWNSTxBMYQi+5W49WKdkP9/H7/OzPbtj
WIbWEbfwV11xt3NzqMI1qFH+HV/a0e1eUXrfy15TwpB8+YO4fRjmzMlj9oNWzw6on/u2V++7cxbk
r0aQP5K3LNykVx2Ln7d2gbtMk2IlcxTBqIr1Z09fo13nK/vN0+6+lU+yh43Ioy5XyMUfG0w3dqf8
2vIq+AFwmVtJcoNfAoG31sMd/q03zDSdYQLNpgcKleYH2nt3qLSe9afuuT003nhAEAq0U/QWH7vT
eFQ/3T42Yn++cCw+HJRQjrVG/ITiaO6MfX4a3M6N8OqVPQFE4fxiO/mHXNTpUZlTGAKNTzeETXMC
DzYEwz7eXhDzuxtb+itbughvGCzcoHaG8IZCueoSTzZuSiRuweciU7x1jlVhHeSxPYz+giZM5DVv
xsm1H+oH4xj722nZkxfTm4N1l+6LyjX86msWbA/rbnlI7uZP+O+T7uZfk0PlmZLMQITxwpDhv5GC
h7lkW5aghonft1YfOwz+3Rtek7hpAcklL32odqr9NaJnC8+U2xsvzEMvDXMhauljqwSPFkKUN3uq
m3n22XCdXXnUXUdycER32KUpLvhs1dSWZcN8yTeP3RPKAj6reEoWJHMlLtrExkCgtQQr98v3p/y4
uL07+RN86gdkNo70sZTUOmSr4gLOpA1rmyawN+wsnwbjjq1LpgohO4ZcyDHUxknpBCOb5ioP2ymH
jdv79mug9dYR5EKKCd4fLANoZMA3UZVuQJfu1Sfdt3bmx+ZRPY6TN91XD8vHGuF7/P4FEjC3f4Fw
jQB1srYsxpYI5x50S9XM3nBH0y4EJpYu7z15tUdJuUEYCECfAnghmIDBpHKdCawAOsVROWDw3HTb
avQgz5bR3RZ7UkVp8WULgACkX5FxYKTy2lQNJsmqJEAJkBcb7PdOMAP54qQfF00LJkf30IJ1R2Av
7NEAzxDAc/dm+aUEA8ntfRU2WYEKBIQUADpItbLHwkVwzdTSWrIIS9YGb26+x1bQNv4EVYnPqfre
gUrJ2haXZqVfmncbOcnmIkU0ChCyxAw3cjyNcUtd20dwLxxzYdPpjeGN+TdjXVwDXJHVfJh/llkw
Q4p0PmrLaaHfJUsXfm1wjzHgIGZNecZn1UlMo0kwRa47k4u4utRvKSgTgEVSjEM9qsFQ7tGEZuB+
pI3eYITq0Lrb2rhMHUWmpcWO0G9HDBMH0AUDQzQoNq43ooKCmtkUDIuWV45bdMrLWNOXdICeHgWk
0s+KLHFnTH+DYit/k2yFqL4MwPS/xrknYT40Xac0QFxAiGyXdNoHg7xN8R0wLsctMx76EYxpZezX
P5O/UBEwMOuLDi7mzU2QbF4vG1WOuB5G4HIg/TI496lzNzePi4ytUbS5DMDiMC5cnDjOy6s67azB
orhduukcp9VJb0asrP3QJjpeS8OXrdM+gyDu2+19FXnYpVmueBD1G/BFG8zq+wHAhLgpfSWq3Mhu
74d1lBxl0d2GoX14MgVdLabpr3dytYjSDBt2Mm9+QkywBt5Wqhwlus/AewSqVXZmdf5p2xtFkigo
eMEzYq8mb8j6jLra5Zm/jmAHqjVJ2BdW7EHIjl476r9ACnBhUtXb+h9oTmOiM9p/iVuQ/7e9W3Uh
PYyFEjQJukxATasUHYT00Ooo3A6b7zTOlyZRJc0z4RYDSQPeF6geYFLkeotHRS0MJcH3JEbnKtpr
ToDItWX4O2HaBTYfE4UgECPifX1tZl6zRs8dBWcCvC7kOA65q+Y2cJHTbsp8kK4YjZdWHno/t91V
uDzwrTA2Xcyp/+pVX9wF0baZZTJkUMGbHKa3YC7Wbo4kbipcHRgnTEgKwY8wcX+9Ol0b9II0I6bT
07Q+O5VKvJz0iU8jNTsOmz4EqH+S89rgf6qdNzK31nlEtV1SixKRfGD6CpO2bHQPc/JcLjh0U0YV
VBzvpvUpznddOrtQTXSJebBtv958UyH3EIpqt34XV8mbbhwi415BEaJmWtZDfPjzzb/8OZynQxvb
7AC4waipnR1GkL5sy2ulyHxLFAjBgwkIOygjgJnnAj2khKt5bnHLlL3t2/R9XbpzbQMcbIHEsY8f
bL1121rGosw5FlDdlkoI0JcAzkOEnp9r3shQjLSuSNgZg5dkj3YOSpXl4+0N5GLTLyOA5SOFgRYN
5tu5YEuyhdiR0ZHQmb/YNNzm3o0xVhEdwTc71bJpcC60/88asDAYrILgN49cUvuunWx9IWG+pQqw
Famvj0Xvg+hv15gz0PrTnwFY/zHIWBEx4wToGf/l6LJ0SjZrJMTIdjaGmBVnZPsxTb3b28hi2EUe
8j87uEZAkoZ4a3DXCIljrahxXEJMzYweZBIcANy0cX/bCpfP/2aFCwJNChHXFPR+YYLumdnvE8ix
L3HrFuuflSr/Z4jx5RJEtd+2rejLFtT6hISGogLGMaJ1YLqRJbEiXs5/Vrj8AupBrVkOWA5SnGDO
MZ2KWTQN6DlZQ1R0klA3/3c5nJMrUKvWayCNQnifO1bPSfvRkQlhiDzA0tHUQJ5ksrHB6wC9rVtq
gniChP2SG+cMrK+PuVHINMdExxW0BCDNwbgj7jguEtUUcyj6hqR6pC9O/GiiWv+MK2Df6NNLrBD0
ePRF1lQVHVobk7bgrmMUPRa3MtI2YzZh8DOsus53uh+R8rwBUkanFSxtevDnLn5pjAvoTrT0RdYo
8An9vknfjOaYdF5k/tmT9Zd/A2YDWlom6Akw0fXHUqYBOV+dGqE+Zx/NxUe26el3mpWAtEHW+BRt
H4UgEyv6I0HgPxkp2nREDDLC5EM6vVsY5YzJ93KY/KyR7J3ABeF6JqRCkT7raBhdr0o3wIHlLJkV
xtHWHedisd2syDv/9hcSrIdFOZBBAuTFHj/XVroO3OdjnNthXEGfwpnMcNI6r7YwY69E2VczjT/f
Nsj8i4utuHLZO5uRUTu8KLO5GbmVZ6UdNjh9O0UvTc9uzXMR5blnrurhL6yBr5epP7MRXM4Bh3wG
CX4Pa+uAfpQ3xX2m7RazWEbw1m3OV2tUEyK5PQSnGhTReNHhUsR0rMnF9XFMyWpsuKWU9p7ExNvA
kgxcRuU81FH22MWdxFEE8VBHFAEnBmThAaTj1gg5VJOWvUnCSJt3Vv2lxHQIyP8lqxJ+twsr3CGr
yLC1bY24oW8HMoETZYxBsDWhFiC5R2TL4bYvU5fczMDCHGrGhn6/Vn+x5qJxbXBlSJbEp78scCDs
gmAdUDPQXKn8zpE5qccsNsJqwMjrFipr+tTG07kihVsMD5R4+lq7bV4dOmc6r+YjmXdK7CXJYSsL
z2xb2TAKl5r+84McE44DHiBAIlhMuHh9VHrZqVETkXCj9wONfq4FBgIeEmu/RWHTl8DmzrKcW/Rd
Kai1kegArWg63Hdd2lrPrbIxw4Lorq1WwZS/lOuPpJcVdwTfFUxiwHsiCQGEmof/9tVqqwNY6MJV
eXCU0Ej9ybr749N+ZYL9hIvty1CXynoyWGGybekepOzHXMWDMcoK00W0kRF1CyI0YSEM3WyGNOar
DfEEiKfuRLh36jQ+05WNZlWRTJRNtG/QwkHsApIe8YQ7D86qLVAgzs0QHGnI5jN36lK3hYfe3jvB
RQBUMrJqvHvRZiGcmd5CEr9OlRkmhg8xV7+oEneDPPVovKrLH1IvMj+HMeTXeOAj8+GdrqymsTCK
zgwjOkHXA2XXaTd0X6v1tS+SQNVdkn+8vTzBycLjC45uM7ykzT8dGjrH0HeFxTXWX0mS5KexJK89
aF28fnFwBxVpcpxWDPKBU0YG2xbcCAzyjhor7lkLtBnXflmteYypltoMLQAooy8ELRB1PMzjKRsk
d4HgNMMSdSDTg6uA8ulJizQpUpUBp1khbqm/L2PiFhGD24e391PoLkzDEVETxPF8gmzRGdMVW2SG
ylD4g/pjIF/s7nkY52CW9T5FphAzwL0GRnSUSbmgSHvMyyFEWaHm5vdb7C6eRXe3V8P3i3855KUN
7gsNjp0VWl5ZoBBag2xuX2NwuNDuR10BmTEkXq8s+z6OnrJUFvJFXwxoZwDFUZIA3TtX8x6rZY5r
ullhaVWmuxF7h0avZw700dHSn5JliiLWpTHuwTHEabdV2WqFlh5hvkNNLVVFV6NoIGWh0W/ahnF7
yPBZTzSfThMo6O+VfszfV8hmBYnmYHY3go/HXp/r9NPt3ybcB3ArobKKf5FeX5+RLJm1eXEKK4za
+ts6vOvxCHHI8r2MUv+2Jb769utj4+YHlYyjGRYIvjhTUdv+c03UK5BS207RdlFlH4ZB8dA+TFAA
G+v+x7CUga59uW1b9AGgyaQZSEZRXOSrQAagDWDWjaxwzv19MUtWJtrDy7/OJfNmZCqahSnrEOiZ
dd3nXrHti9fbK2Angcvf8VjVoMkBwCaYIbjX9+Bs/eoAch469UOc4DTqp795fWNrcNjxPEW05BuD
hVkMRaXWdggZ6hprGQfJi1G0UaATwrQTupyoqnNJT7ousa21rR12iW9O3hofGu0+HSXlKtFW4aZB
7Z6ROYMg8trPViuq835dLBSq9pC7aF+Aab/9MYRx69IE58qrVpXOMsGEqsR722mPBU39yFE8tCP0
NvYgLHVMQduaNZokTRdtoQ1NYmD2QewPRurrxc1FhMIFi1t15HfoEGu9Daqrkz5OktgsujwvDPET
NrSYlHwadcSsBD2PyYMEoaKhIIe6sFpqLiV/89XA5mKi88DeqNzCRtKtjtZQC7M8pqvSOoidCLPv
leTxIXSO/8zwqivasJE522Am6Wznsey1+bDMy7c+zfe3fUQUctBIwRwmXokgJeACqwJGoRbFZzsc
7NhFY99DAzW4bULkCw50IfEChUY5dCKvfWHdyLJ2G6YSHaXx9Ln3Nj0s9QykpYokSxVYgrvhyILI
Eh+HcgcX/KiJgleEFdrqxxn59tadI83dwHl7e0WCnOPKDucE0bBsmB7DioruaDvPDvrOo13ubD1c
bRmVm8AT/rMFPCCXAdB5jOaKOZw6EFdfDoqDqXbjcHtBwo1DsgbCNpVRKHAL2tZkomqGqwGBwtjV
pAJJTLJ1ntatvdvptqynLfA6sJphqEADtSxuXO5D0UFzIkdH4aUdvtWa5VWyOWrhrl0Y4BaUxRtQ
owYMpNpbXjz0mHqv4uNfbBoFJRbKVcjb+anYvARTVbNWdmgOR8382Wx3aRP2uSz7ZD+Vu1KxV/+Z
Yd/u4tkKfLqmdCOWAnbJyDe7Ot/TEj2BqtZSr+/XL2M9msfWwixEUjSScCfKhkAJ6kCGGRoT0KDj
3I9QyIRs1eKEZtZ7+rQeqsk1tle8OCGZ3h2S5EUvv4zm82SMkkPGD76wROzKNBea9FZpt9SGaYjW
uhoZTl237bUk39mIUt8qo/DiaPFjYhwqWjz2USFJA8Rrh0q8qunQz/2NZHrOM3TXp9wJh7IOxgUq
3kVyQhHEH9a72YjOupWcswaSQplTP9f559vuJTojuGSQhaIUj9oLFzbbwsinGrdNqE8Q8ygKPfdS
VZWlu+yk8d5F0DJzkE2xSgULdRfetUGWrS7bzgmRGbpL95bVRTAbz1kGwZo0mMeftxfFT1P981Ex
xcIGySE+wBcSzMzKlSVSnVCLdwuAjc6urv1IOTRqdKCxshusbrc5H5RpeW1atwMgfaKyxooofOM5
BxZO8HGyvb1ec9OP8NahpOF9jDlW9QD9XUcB6ECSmojMgMmODZuw7g0vwJdjQsKOV5ToldnyZzod
YjynxthvLOsYywTURBHcRDOFgpQDQnwWF/DssbXyfjassFiaOXAq9COBczCPpd5Yge6UsitQFGBR
Q7CR7YP/GG3D6z0Ep0+s5CnBwxRKGa5qNsRFTR/Em5n+fttlhCtzkI+jfg3wDz/25UxFbdIJK1un
4TD0duV1M8Zo2hiwFRkhBz/G+cs9QTf7rzEu5pgDsAg9Mtpw0VIzc+e1sA6NWWPUUOkiQNpVsOZP
rdHvSAxWEm0pfVPPQHA66B/qqMYk3lavwUwSjANHtvbk9NAhXIqWnPAqqg7KCiZ+kvaSZFsUKdjW
oLMJPRhgTq6/RYKGLUZ2LSts6/VVJfoRuyW5B8QmkFhRwECQ+HIm8qStVowJWmFaWD8arX1f1VU2
eSE6L2wKAvIgYA1BPed6GRCt6JdhMLH3JmgnIm3vjON5cSIv1rr9oCcSlhKRX6GmzR4pTNnQ5pa0
Qho9rSHsFm7lrN2bpECzbqXz3tCT9WuxLJPkNSa0p0FuHoAdXKU8Kwod196aKJLThFiuuW5B2tdu
X9/3tApunxjRx4ILQwYIC0NKxzlxqYAHZq5ZGjzZKaihcSwtq93c21aE60FSj/EgVunjb46mN9fa
aliKVc37XK+Pw6R7W4NXWEElmZZwQRemuHQRIN8UYiNoQyoDSsFpBKZ9pwQE7/aCRCENySg0nDFl
i5YHl+robNwiTlI7pFGju4o19G5ib1Pg0Ej2JJKZ4r7QPBcTuqosqa+t/VxaEDNJt9otlu3l9ppE
JQADKDuQnaKohHkV9ksu7veoGZbcMjI8vqqnbPqp2JizL8DUHaSgtjBr4GXTp1g2wSZ0DTYyZoFg
DM1pbidXjbYZzWDUbOpTORpPnVM/GYlxNq3++fYCha6BbAK5BIjJ0Ra7Xl/SRvM6FajVqEbxQBK0
BNX6cNuEaDV4HSP5hcw99M24q3UoYquDtpkdTu1wnGkXZFH8EaOTdxgh+3rblCgEXpjis+1idvJ2
c2AqN/qTaf1IySd9bAO6bm5WSmyJluWwGEGhMQ8eEO4jIU+YUKRx7HCGtIR6HkuIP/mFsr+9IpkV
ztPByzFnKOnaoaa7zfbcQI4byKE6+HMrUK4GRxzeyqhxsl9x4eVYo9ZoJSKePkL3Oz3pMXHXpfUU
zGb9sSU0pRDx8Ehmrz7OUuxsjqKx91DTbJWHR9dnDUJrzgB6JIe2sse/wB+QQaI+iCoePJCvNkWU
kXd1CQ2XPt1DoxsZCL6mtyq1t+Tjj5JEhcTZBecJ2GNU7JBMWBgH5y7hCtN8LTDBNDSt4gd0yMCx
tChUUt0SPGmZGjd8jsEaAGy4/lx92ZnlPA807EZPL9zuCM+Ieh+w9ea9bvzbX0wQa038BzRr4PLV
kbtcGys1ZBVOOtJQy7bGVTPIWfRW+qGRCs+LPhYKaVAYs1i7nL8/Ipq0W0I6Chz+D2jF0U4JLBgr
at2zyae/WBSFigB7xOBfzg2Rkjcr7VYaxuMzhtwq7T6X1afZn+Behuyd9q8JttyLM5VnSUopMpYQ
0GMPjZIghqqjGldAa8soBEQ7h8cQe7+grooU+9qUvqRlO7dYzWR/nTJyql+7onO35guSRMn5Fbke
5lTQXwaOGQq33H1RdLVFJ3SzwgnYYduDnNhDdnIGd35BR+n2NxLVD9gM97+2uItjzZ0uXjsVO1h4
5Wn7iglO+pwe08n1ldx3/lCWgL1dLsyBvvp6F+d4rWsFIJ4QtBhdf9bbu+WTpX6/vSjx/gGKhJjK
RIL1ayOgU1d6ZzVoOM/vffpRM15Lupv70aXxo27kuyWXvDyEvmH+Z5ALSBOkFpwYEBFMhIHszSp8
Vfucb0+1CoTRH8qX/bODwM+x8IeLhIeR1pOqrWiTUXTiw37+MNVPcztIYp/oWCE1Z4cWUBR0EK43
cLMWQNqnIgohUO1pVWjWEFwyfur6l9sfShT2INdiIJulKAvw7aUKHPCD1sPRo2TIdxgmbZ5pp5b3
lS7DjAtXBMUDPDXQLkO/7HpF8YD2x2ZE8DvyEZokYG96Rm0l+YvOCwsQ6CHg/Y0GI3dpNMZQz2Aq
jMIu2uWmN1K3lKlf/6KU52Oejb4lKrpov/5+V5SDoRWqGoW6aWYBdrc/OtrQe51RZd7QJtUdxO0+
6brT+ailQfrUnhXwj9vVfiw15TFboURnbMm2h9Cl6pMpx2wWUdd78Got7mBqluRuY9GK/71skAPF
LAdT/fy4ZGvY6zLYNAqHTb2PuvipUu6q6KWYpr2J1tRK3247legwXtrjIlqUJXE91UoUYsSe9n6E
NnUff4mb3W0zolfLrwGV/62Lz01VBfulmVEUJqb+nUaa7dpZCQBKf8Joi5vmGp4uUZD1UMk2ZHUB
0cHBABpr7qH6+tvBcbYiX3Pi0DCdv0D+xVWGr04jq3WIzgxQNUyiE48kDDVcnxl7LhySDlkUlkyG
eVLmfK/l5G1ojQH6HeDov72hgu8GwBuELjCQBiwrz44NdT0aDQmCjmk+6+nPdpzYKbUSaCrIlA0E
FwReY2xGA+6oYYj3emW02TAV3BRKmCvjDgwoYIZePW26W6fO7TLPAHfPBiGM2+sTfDPUPKFDAXUq
zPbzOV5UOcVaNDY7ByDlgYymAgi2xClFNnSGG0TDHnkDH1DbToGCzGooYTbr+wngkqjSA/qHtLa4
gtioIIrGuL+Z9gC3fbHWmsvSwDF0nK84MVxCJ1c3JDVV5l7XcePaym+xNNIoJnmi0KqAnDbqXTJJ
ItPvDs4soO0LwCoCFP9OilQ2ljhXUVgMh5l8juZkpwz35fT0px/+2gxz/IskdZzVMiJpjXMEJNg5
pcZ20qLqUFfUlnz+34/QtSUucUyX3kjHDQuyK8Bxdgn4Zeh+kaHNRVZQYMWUnkogAs3n9WXaIwGZ
dMogWmXkeKoa2JioyqBZlxPJU0+QnyIBBsDQhEww6K95gZWOLEOpNQ28YAjK8VFdJ8807ta59JQi
sPKnQv8Qz0pQUJkmieCeZZbBH4D5ajbhyX02vFyavjGxmXX/VcteO/JLhbMpg8ba6+R5S4IeEFaa
Oo/RU9UFquIrtkuXRzXJPxuR86ErZWi138MWfhE2A7BLDCmgLXTtSEk0mSRFjR+grvdqgkq05U3g
b/hOl1d9TDwZq7HgAKKpC04kcClAGYHvDaG42A3IsKMwLhAUu0lJdlkNfP8fnw6WpoO+GrNMqsPL
9s2KGm/z3GObwRSKyxopodvKUIWCnQMMBXcLcjsTeRm3c7Wd5rOiIOBv7RKAyqeYPiaY0sXN2ay7
df1W2t9vr0qQHUDMGPVtDOtqwMTzNU2NAI9eDZ0S2nW/dH6raKDoVQCVAY/uNixfranLdBd4j/LD
/yHtSnvjxpXtLxKgffkqqVe3NyV2En8RPEmshRRFrZT069+R57473WyhhczFZJIABlLiVixWnTpH
QWGqg8RFBp2gpmm9PwcyzBvYc3CFz13Bcr+z1fSV4jJLedYKC8X5qnofzH6t4VCmt5kvBfRU40LA
0xh106uX3dgP3lgaGLA7i38WB9NhIaRrfGN0A0jHULZp2nvXII9oWdh2Cvq1/hw8iE+YkbxzX7t1
9TSywFecoGNMeRb6Ma+/xd3ObQJrjf/y+o69tCLtJV6PxIo9R3lW+PfGfTJGhqTh7vb2uY6ZYWPO
BCFAQcVKPhQdxEi0OiFJhNRJRnc7R7zkZTh+Kf+85RHJGfQhQq4ZKD9USC5dyiQ6TUxakUR5sgN4
OCQcGvc5KDx+3B7Q0qSd25mv4rM70GnsrmltmkRpDuDbWB2ruXePr9wWCzfTxWgkl51NVZNYNqYt
zycUR45lv48t22dQaOvXlmhxw4M+AYfbBOjZlpnfqqHineY2STSVP6ixoWYIbss9NCWfLPOQchrm
9ZNFK0iZN3p16IZqDX8n0yp8HrnzL5AWzy7SBPpMbRK9ZrYPJILh2yIsnru7zPFTEvAMqaOgjoNT
UFQr5dylmcatPOcHQHyHWPByPSuduriO+iQyCSguN3mzA/0nDtyqwPDSxgGLD546SIsieyQ93CcF
xOGKbSQRrR8537jdblWvcCEMtM5NSNkboVh6GU9mEs1JRMWofdt4cGi6W237XbqFXA3wQtzhgCvJ
sYxXMNdJszqN2qcxOzbZb7TttxyMGMl7Vz/GarYGDpoDcSmEhhf5r0H5ncMmqzZrtU0jBmKAfvpd
KfmGzQOM02BSoT+d+noWcZo3K2+dJf819+dCnA5JKjwgL7fHXHd1ugmGSQ1OaddCmPQNXODNaKKm
d+92f0gs9XkSzu1JuwRKqrg3nSaNvE7zm/F5IrEfK+G41six0G/noDaO4He+1fEXaWAVuKCGhok0
0sneGr/x5i61fwq39GvnBMgZQuEyudchnssibXob2JdG2VZFv8uqlRti6Vycf4g0YidLVTSw6GkE
KhyavDX6azqsbJ9lE+bMKoV2I4hKXS4i9fJhSnWoQnHskzbWA5WUftuvVauW9gpqYiDg/ZvSQhrJ
0OkGZAaTLGrTUCvfBl69asU+j1qnfSfu19v30NJZPzcmnXU3NWsiWjdF+A71q8G8I9pTWvt6027+
N0NSlFAVGpBHjZNGWUZCPv7WKAvMRkPiRF+xJM8fOtBwf89dBkj4eFiuy2VyWpxmI87Fc8U2Xq5u
Gy3k1RawRTDGgo5l5Yr9PLrnPkU2J92xnWbmaLMj4tnEjYc6n85CLf1rcn4mdqTbYHwef43ZFkJi
t+dTvnCAGYJqMp4Jn72Knixnr3Mrs6zYUJ+nutpSqEb7piuiGkpXQdmQQ5upH39uEK8t5Ijmai36
PS+ntdDqurdJoQE564FGzt5T9dUBh09sZUGfrcnNLw0Pjy0k2VCvQkuHtIi6KJ1KGFx7Hgg4gawG
XJBM3ca1+73rx+csMdceBfJd5OBYz42sOt4DgNrIgAG34CCvQwvE86SSwOmtEzOmV1Upj8hrBwnt
nowq3rTVHwqXQAHuwqwMHhgzJ7FHArMILD48BCme2rzeXrj5ZJ1vUNmE5KJzcF7gmZki/0v0Y0Hb
LQqeK0du9nyXJsA2pyKZDSYc5L8+A7OzaLbmScpB7J5EXlJsJ8fb4brYZ/W32wO5XqJLK9JJM20v
62OK2FwdqI9mooAZXlBoXyBZfkiRk2i9exQiv9w2uja02ducDY1mRaz3LYwaHXpaEyBBy41XaSun
ed7OVxMIDKgHGCigbXIGcSTmxAcLVkzW+EZdBU4jAnST0nwNlrVmSdoNsTcyhYwsiVrliOzCoG6G
ckes3b+YNQ0RyMyNhOS1lBEVFusGcEFCDXoyQuaB16UKV+/jq5wCUDdIVM7oHhxbZP4lK5XCQWY2
IBYW0GMLmkTxGwfNx/Sp2TKSfvY8E3TPheCMeL49vuszBcvYxAhbkQ0D0fXlrmCUmQ3rIKNspuB8
71iehkNurok+LOw9ZCkQNSLWAPuEnL22mZlAtSBGFKezAzgU/FZLDsReYXNd2BEXVuafn+3wREl1
kgIIEWmuu0nZCwdnd8u3SrXSyn/1QJyXC+93PBCRekLaaR7umaHB4LlhFghsjPiddMXWTd3QYs98
+Kjqh6J561TNH62DGNCW0e8AONncXjT5Tvm0j4QwUCyYVLS5XdoHmB5A2IRluCW1MLWykA0v4xcg
9Nei76V1mzsAZmw+OK0s6YzpSeE2XoqXRB5PO9Y792qv7B3z6fZwltYNjYguihvA/uDteTmcAdhB
l6ZDFmlWBmYXJ9DjxwYKC2JNv2vRkAvxUATzgOTIMk2tzWqnc8csstxdQ+0DfEaq8sAZ4pXU59Kp
chFfgM8KKHXgYaQRJVVCWK9mUWykb3FSEB8KUWvix1cBG1L0KsBz2IqYPexCaXVAUsAUxjiJiu6l
GJ87h4eT1h6ouXVJuQX8I5iq3McTZq0p6KqPYraM5yeqh+Dmm0/05fj0blTdxDDySHFG3wLj4eTu
VBtN6Y+DMu2h4LRzQKSe3ZlOs1XbKqzp9zo3w9vb5nqSASBEdwooO+A3AY68/Ig6i2OuZDGJymcW
rRHXXKVgMEQ0viM7gVr857a8/NeZKbiSOwmNkgK9DAevPJA4GrrulEEL1FM3BPi77AEqijs33Xls
ePTSPeRin+FxVjbT9SFEKyaqwXh1Y5HNT2XgM29TmxnIdfqxiEb60+C/gJOsxIpHWzKBnQSYH1Cm
Fuqnl4PN9EnrQXBbRPX3qnvU7v8YnYbZBP/PPwbmDzgbQ5pSq9Trsohiy/KV6o772oiA+z5Hov72
rlgcigefBeQJwL+O9A4cQZZcdKIqItENBxHv7ZI9gBX0cNvKtSdx56lCOA/cCcDN0rVZT23ddKZW
ROloH03UN3T6lxpXT8X467ahhdAAlnDG5swEag5ywsXJuJqMsY6loU2QVdTvvrcMRCvkWHZNoI15
YJsIIuM1VNzSAbgwLL3ep8R2RyWHYZtHqaj8vnzJzCMfzB0teEB6JeT4gwTNFBq4eLrxA6GrjXSh
F92eAvkZPO8dUKeh+A1qAguKMZd7B6RUAHFPdhFVfecneeIn4mspDjZcj+ncj6iF/wt7n/E/wMmA
9EoDd1LqOkiK4Lxp44vJW3DJUs5qpFoH+yAMiLZMGqPbvDT7lSf49b0+t3PCoaO8hBBDhpPTslcG
MOmANtDsjjbFS8CBzlKYuea3QRlWjC05cXCBebgI55QX2KYu57WiVl3VycRwUgoEK4CdPJo5z8KO
x2GuCB4UbQa568JsQ3TCKbvSdegprkR90Moi3SftSEJ3YHQFcre03CjO4lzBY4CKSXIVAo2PbKw4
XLrHTmZsvRQ2PRg0Pow8fqjYY50Dvnh7xRf3Ovi1AWWaC1yoSF9OhaU16dBlNosc7WH4nopdb8C9
D9UOhd8q2fWgHS/7J9s56lrjzyAZ8kqPfI2RcOFCQxkPzUczgx8wVdJGLyvgcpKYlVGdoKFtMip3
o/X5uHKdLLkuD1hN5KqRWYIA9OVYW80sdLydysjdoRz0Sp1QXVnBJRd8bkE6QIY11vqkwkKKECTT
f6XTs7liQpYWRboByzX3/aDRA2jxK6Zr0eoC6R0WTWCWRnXGVL7HG138NHfuCNkYHprxXk9VX7BN
bR8pfQdHmriLQW9bfIzld/YAeoZp2Ih2J/DisvRtB+mSFUeyMA+YYg0HDCkuAK2keWiVLmeDhu5c
Ox93Y9v84iY4R9N6Lc961auMyUA1Gv2sYGdzwRgnHZmpsDqNmT3D094sfIe7YZarARDhm846qn/x
7JWjOs6tgMShsgpeWNhQF9alOMxj0yRYiry4Cr4q92ESD4p2JNn77TO6OJnza8dDThRlASlrl9ke
GQFwhFuIFTx0iN9WJMzTtRfPZ1L1MoGBuZzf4XghzI3J0vFQmRcrSgpXkEz7BjIuSvLYI/ffeP4E
uJXI72u+yyeBF2wZeG7EIBaavIMGLdAJNNPcY/6SZY/JsG2HQOOdT71hx9yTFtdHRayU6hb8BV5G
yA6D7gYRoswtmrUC3FO6wyJaggbKglSa33GyBgpaWl5gwUBI5OHEOTLIgHvDNPS2yaJKvCeDusvA
2FxOfup+3F7g66QYauIzzSe6nMCFJvdFqxqFpkZLy6hyvngAvGbNhxuTYAQQzfsLAh8i/kMBs9mH
XFiUvH4+tNBsQOkjcsEnV7GwylnIyYdeFVD1y1acweIhBa0T0N0AXgMIKW1gLTUKYzJFGY1jkJfQ
EOOvpfPkNU1Y122QZPYr6Q51byJnYT5X2UpuZOmxiIhiJkXC/QLwvOwjKBB3SMMglis5JDsGX83S
+9jtt5WjPAk+vjFoQ5ld/7UYGj+emmnl2lnarDhVyILP6i1XRLjpmMV9CphkxNRY2TZtxb6NjaKu
pBIWrMyMtABp472Ey1Q6vZ6d0pxWhEdDBQJ14UIbpMhrbSV0WtiqyIogeMLLfm5ik+ayUezKc3qT
R535nSYPGVN2sarttUzbetwJHAEkRP+HoElsVsDkgGoEwBRXnsw0V1elXXdaWUUFad0Acn5G0Pfm
Gu3oQgQKA9gdYMpBsu5TFufsnUanlCWK0lQRCFK+qnSTJf3eSUSQ2b9XkQYLHv3ClnRvcDN3qxLZ
gcgaUX6czLu0GY+WJ1Z2/vViYdOrSJkBQYREgQxqtFihZk3F6kg1t103GHtTr8xtPeTHPOcPela/
ta2qbx03XWvdvI5kYRmkt3OoBVy/DMGhOAijpoF6cCyOZY4nkveATJCSk9DwIjVe6/i5ns/ZHBAI
c8Mtcu/z2Thbu7rXgTxz7Doq7LDp75TyAaCZFS+2MJn4YoDXkJBANUtuu65hW/MoayNNVHcAwD26
zRvJ7kAguUWJ763MNsZqeHN9piE/i8cfAnM8BNEVeDkuUQu9cpq8xZRxazuKXA+UDgDN29fPwuyh
C9+Ymw+RZUGq4tJKb9eMatTuotr5qVjPzCr9Iv9+28bS7KH1RndABA5gkS57J0GqzOFWF0FaNVQz
BYEqSY89ZF6PkPL8IDwB2KjZ3Ta6kK0GLt0zZzYXJBDw/+XISsHshpC2jazCeCxbD2hF4+D1iY/i
T5VCNirLfELy7x1JQzvOoGHykNNmxTEv5DHmrwDcAFg0FF3lYKWYaJbHXdlGUEYI7WGDi9Lv6KYZ
f5jGg6aofln2QYWegJXRL6zrhd15Tc5OhULcSoihaqPuQ7iha/pEiThIe6bQekhfnc2YbgZUpwzf
Y4Gz9kxZuHUvRu1KeaIimSxcurCuZup73f8SYpckpj9ozQZefGz2INMCB05o4tK9PfBrTz7XkTSw
IQJkCBFYaa8NSG86eV/DMvtlWQddHAhHRbPzp6bZ3Db1mYG8jJkvbemXcwwyUELwAsAOmzmZdjx+
bM1XJkBjABEMMEOPleLzvyAV88iaBBmNU+H9RBGyFpthZZutjVp6Qpsj6vpN0reRnvYHywMbxLCj
1nuhu6fRzFaMLbwV5nEjFQ63hPmUH6EQYXBAcli0Ebep/ss1hHpEvgg6j1Op1h/d1Ik6yMYYekcE
5A6d78a5qh1IXbNya/ai20xxXvCnqkWJKiks86+G5Zz62UCdL2XBdA5iBiKszWTr2bOZ13oTgqKe
KDtNpbzYpaXVqYehsXPjzlVY+pgZgq0xxn86pavFhWYLJCcQg+AhcLm4TeeRQbdGLK6vbsrdsM8f
jb2zj4/qhh8UyED4otvZd1/KvyBVbR1CZyU3vei/kAv67wdIOzmrjaG22NRG7Xeeb6Ew/KxvCnI3
DD8ndZ9Xne8c6iok2krAev3uweJC5H1GgQK5ISvvuVzkpEsx7i7raMDtOIbgHyv2gxP335wiTqKV
UzRP5NVEnxmU9y5hZe2BZijKh8ovsmqvA4fj6AfilGGLrGMxvBbmFChr7VkL9ytKHGg6wO/IsMrk
TTin1OWa3kZZoUPrKSHCt/op2d4e3pIfBmIeFwC43Geu68ttpFht3aoO7aKquGuzH7H+WzdWIr2F
NB4eGGc2pEjBiRNHTaBlFNnWd7WPKnrs643YlNVJgLKguQMQpnmx/e5Ob+7r6j0BAPv2IBf9/fkX
SLcN08WUdIJ0iNKPadLd11D7JvXvlKAnetPeuUZ7V4vua0vWuBqWFhH5H2zXuWcePEmX08vTRveU
uuoiZXLVL2WO8AWdAfHL7fEtWkFKAZl4FImQL720Ao6apOJ63UWWVaoHqtfVwUIn8Qo8ceGpjKwe
AlgQQACRifLKpZkY0l8xJ0YXoXdva767OzsoA/3AX42gfWDmyk35qZsmH7xzc9LcpUbfdjzTu0hk
aLm1soGANXbo3kxhp+HE8+7Ea2V6RCshWvYNjd0Zdow8kOZ2AQh7ss00JW2InIb6gPbtHBXswj3Q
gfVbNZ3EtlHQh2vqcfVaEY8+lOoEevUkW2shug6wAPSf8eqoHgAZcMXFP+LpYzaZ20eFwtNfRkVT
iHTW2lMpEu00NTxGH7ZBwWwArQYQ8PCpPWpgk/15e4dcHXN8BZ5Zn63SBtiRpUddZzh9M+ZUAD5u
HDLwktRpcmjbNbakq404m8E2RI7OmIVJpTtBSUcAtfRO4KRb9HvitvYAXheBXofbw7m6BD7tIL0M
vuc5OSX5ZENhJBFjLaIKVeiQGsUH68EIaNIRKlVZGd62tjh5ILX7f2vzqM9iVT13LZYgYIpsj8WB
Z1NlM1GwvNdIlPypO/4cGMpMc5cxWmalCWSkqoe4akSEkoNf6fGRFn3oZNPK5b28Tv+YkSLDCqCf
3ABvVpS61le0tsdHvffSFb+/OG0gAACRsI6uCZmnJlM7wbO0x7Tl9Y5pw8au6qNwtc3t1VncC/+Y
kUFanWcSt0dbadTqv9v+KLwx6PMvlb6m5rwyHENaGodM3FIsLI2LTmUH1Yy86Xy71Vfc3uzVLrwe
8kg4Q0hHAt2D5kPJyXKP6BmJBxGpeZX+KJ0YjKZpHfe+UO1+YwIjHsaZPoaQFlvLIiyMEHRZqO6B
igLwJflFTzlUDJyCDlGnNIFL8RC0642GrunbC7Y0QhCowlNA3QLMavNnnB2nVMswa1o5IJm14Wak
NyNE2QctqFMMrXMBEy/WOncW9shMnY9OTsA1ELNKk6rzBhyC+jQANWIUflV3pe+o+e8sLdGbMbTj
/vYI18xJN5dbG0af22KIhBBbz5kavwV/gM/jYgit2F25lxcOMxrcsWGQHUHP7hV8qtVrZqTqEDFa
7E2136G49afwUWzKcxNSgGF2ugBfnD5ENv1mNiJslHtivsfxmjzO4g78Zyifl+nZ1mB1B1S2bgwR
od8gSrLRSAUdknHFMUkb0EGW7D+tDxALwGaQvB+lNgWeHmqe3Pko9B5bvQ+mV2eA/EkxBaCV+bMn
y3/sASGE2Gk+1tJTbYRaTJvoDlTYyQu6ELc5yIWgTNWtUftLs/e3HbyLwEI244Xk+CzJmjhxR+js
KuZHqrhhBz35dTm7RSuQ7/yUm0KpWroNExP9HH3LIETb0Hur+53kYIGaft8+QfOBPPOCfw/lzMj8
EWcbYayKquomTk6AqgVj9QEwdmM+TUWI2Cm8bUo6Plem5sN8ZkpRACBpBowHqNLQPXXqWvgwH45b
Y5GcD2tI1ql5SU62ML5pKH4XdrcZavPgUB6kqnmA5uEmy50/pBO5GpjkhWIQtg0Jw8AA8v3VzsyO
2fBrspW7SYUA8+1JlN94fxubCy9oXUIFT97jNYr+TuLCWN9uzPRZHQLVfmLA4PaPLHl3NQAep3vH
SX1u3yfq9wRc5aUigoHmu9tfsrg9zz5EuqYt7unCFPgQnuWBpr/oNllvF17cMyB0Q+gJWN410pcg
qE16bE8tSUKnSP2U2ivbUrpD/p7QMxPS6o1TP9pKj12TNOlDbVuhUzfb1DF/FY29sniLU3ZmSvLu
UM8xRT+PBrVdlXOfp7+5s/kXy4LuRJTnZvFIOUqzgLEQqmjx4FYZiLV/g/zTR+PN/2ZEWnvqtQXv
cN5OLoT5IOSu9vc9Hoe3jSy6prORSLeHKEakLD0Y0QsvKPmOK1+1sgymvgzK5MdtW8srg0491AhU
qP9IvklX+zFpQe5/Qnc6wpYX7ph+vQZYXjQCHCjKU6iZ4l1/6QD7rBA92mvIyWli4TNL9Ht3AJNS
y1dlC9ZMzT8/87WipJoWo33sFLNX1hWhqJ7R3L8SXy4eTkCgwUFuo+FKji/HOmNdbAhyamrnRUzu
b6VZA5J/FlyvfDqeNKBfACgQj8zLgRROaptFM0Lz3UECmaT9A/Bbd6ygYdJ226xon1ocU73P7xVO
gqrf2CzJNk2WhsRITsKOV2LAxYk9+x5pDXWN9HFqD/OYR78Uz431m6/p4S14JHQ2zGxRJmBTaCK6
HHPNeoyzwz5hXbcfVDff2ToHSxAF4hOUOyshp5xfnh3ghTnJAXLdK/tkwDIW4K5nNdyF+Eub1BdX
Fd9YncPlIgV7UBoQXhTFhnFwUK7lmhcCRbxR5lwXBowqmbTK0CQwoWrbI9TJQWffFL6ldEGtTht0
tDzlw3O6RnWxsHUvDErLSOxUBYPnRE4t3k3+UDnjxgSP1coVueDBLqxIp7AxCmoCl0ZOY/nh5iHf
atZOoErAVwGcsy+UjsmFJcl/Ic7ocjD0wVIXpfYz9MvDzrif9sR6IjgrZunH9X3LwqFby0TJycq/
tw8wdxrA4CBWl1GbpkpdlTQGLjX7C8HtnPCtk/kq2REN1LzWGIAs7t4do8HWHxABrvighfOIgaN1
F7WKWSRQCvnZkKsjIzo5TX0RkvZIusFXaHT7dlgILGdGKAuVW5QHQFV0eSBdDr44ZDvzU/ZR2H79
HJt31IJ443TSEe0V9u/b5j4bfq5W8x97clNa1ZRJrfZ9fkqLrWCH9ET26XNHw048qjXxaeo7Axrj
v47QVtLAH23+rptfmvWIFAazwkT4fNhojyiTrXU3rn6ZdPEjyau1xMJM2NSfIAX6I97hKsv26cn7
wr8mmQ9mmmct3Sier1YBpIGtdKOqTywugj3zkx9rTZCL53gWyJ7Zj9DJJ33P4OSt1zsjXpjmx2C/
le7KUiyeYDA9AMY6U3TIqDEl77D5UjU/mYN2l4pXsMfqaZhYH8CgrDyW5Sry3wcJjKHoQ0brMm7U
y13G9URrdehenDSIaSrfRBFq5qveTv5Yo5W0+ApgVEhN5+SWSdDbW7TcpNYWKZZQQfhv229rteTl
D8LrFhgvAE+Bibr8oAwfmg4ePqhTj9CCtXlIHkpebxP9DWhXSu8qx/N7N2R8l5kvesi7t8ncA4Hm
e6uKJ4sLPVN+YCUAU5eBNw64x6Yxm/LTYJeBZf3wstfbh27xjJ8ZkG7BqUZhwxuwk+LmFT1yO1EN
B8M9WtXP2nR/DMYr9dbejYu+68yk5Fa0HPuA9zDJ6IuZHZO8R37OCG+PS66L/L2tZm7GTxWcK0gb
fGap5YULKzwvN7Sd7A1BOnSrq6CHUL0WIjwZm/wE2t5hZirxrteyfuUiXJxcdIwCBg6AFNi5L3dS
YYtKpKkCB8rfjW/YRRu8W5lK/MaYApDg3x7yYjSBczQ3xQECIjPr9KqBlsMYIx5N6xHeKhzG0W/E
3urZkTwNaruGPFvcnGcGpYMSq2WKIj3yQX17n0x4QIAR7faQFifQRWoVbagQCpTBsyTjmkXcjJwM
hfg5fS+6QGsC9pdNNjHjgWKtxfbLBkFvPifTbJz0yxXLeY6HkoGz71gp/Lh5AmXKxszpJimUILdC
E62joEa8PUq5fPz3XsXzyMTlB+1uOSdftXkKzXdUi9NW0BBUI1ngDNwOO53Gu6IbPB/SjBCFpc6u
trx8rzsj0IVekq3s16WTObcFgYEdpd4rKKHBvDYD+AEhsc9xbQX6t9sDlZEznwM9NzB/wNn7LDEU
oQ0l1tPeGWHxnmzETvte7J1t+rNV/d3XMsinzXiydmlkBYbhVxvykAPB5DePdAVFv+ggzr9Fih0d
lTbAgeNbENLYO61UN5rxAebvbVFDIuBNi08pXXG2i0Hjuc353j0b/zD1CouhJne6H6nPv99PdThO
G5aFAu85uIV0/nV7zpcOKYgZ5qc3cklgB7k0KWKvNQeVImdBQCJWfej2j9sG5Iay/yzqPxbmM3U2
qLJWDJvME4m6+HY4dKArCDQoTm2zY7b3Nsa+if1sXAXW3x4YEAOXZttR7WoXCMcT7/3cZO86YGV3
atf/YGV/GNpHaDwkw2vCXhLa+BNU0Bp7xeEuL+dMp/TZKoyH+uUnmFWDKwZpjJPd8t+kh4ClM2pb
Chk7pR0eqUN3YKm20ixQkn2T6Eed6fuVyZ+vEDlmRqP+3CaKFYCE0OUnjDkkVZIGuX9FS19ZXvh2
Dt84KUFh63u9VgNVH3wLbYxdrmwH89/4y3Pz0u6ivYoJcHEFoLUmMGMeVFbl67+01AxUI1Dr0HDy
lZt90UmdjVjablqeW9WAJu1T1r2zzAlLJOISdVw5NksXgTZzLs+cjWi/lTxVxtpSHbU4PyUT9Vu1
3yC6r8V3I3lTy1NhVVvDrFdyLIseyVBxTpG/tK8JpQnxiJU2KjyS0yBE+N4OXgiALhhcwolNAZ6y
sZiei16s3D9LJwkFOBNCmxDjhee/3ENO2uvV6DhIBRPbdwdEtWvP1dmXyrsUZTfkW8DOjBqVdFB6
oY0NUeCEuHdvKDlgbq/gT/SH5OP2cZh3+y07csCV6i1YuJGcZ+YQ0jbOAoMaCJz1DtcKbli8JwBz
u21zKew6H5t+OXvtxGvV5cihTmTrVq/DL7d860K9Fj7tm3+xUggPDAe90cCfyj4PLdGGKvIarrb8
UOLKt62VdpOlw4V3D/4DXwZo4qTBeMNQK86ENPr0JW/u0ZYcZlAkuz1hn9DRq1UCNZbrIs4CilZy
GrnKksSDtOgJjcb6PotdUPZmZQuenV4JGgXUS6NIlM3AMi8wetqFjmhRvrcqy4cIAn+jPXkmHkQ8
kzgOUkfM0dJYgweodoO4AYGYR5M1POzSxCAomqX7kJtE3uVylUlnpHmmKgiN0OFHoNDg+na/1pm2
aATM2Cj84IwA5HRpRAFLWp+RigKb74OXmg1vZvt0e/KXzjouLJxBIDFAASSdkKyL0SeWZvREkfHX
+g9WkpXlXToPeMXPst5YYrBNXw5iaBpupioGgVxRoODtUTRJ0NjQsn/vQJbM12CDi5N2Zk/aTSbD
+9VFSuiU6M91YW77UgSruemlQSHyR6yDApOJ5P/loFKrt5juNPSU67aPvqXA0qaNpUKQQq23XZnv
zWatjWhppc5NSitl9UpTAslPTxxiF4MIVbdc8SaL8cu5CWlTeyoFPDcW9NRVvbOza6FD7TcVd16F
7neGl11Ql+2046pTHpUMmq7MwHYpUqpBQxva3SvfszZi43KS6USVzrEw4hSvPXSF+mINwbB0q0Nm
B3BnNPzPbaCXFixXmJVTtvTUls+4fuJQy+/tU3lSrCBeaVVf2pYo3KL1ciYARHfrpanWdkH11nN6
svo7XX/WOlCzKi+3D/PStQo1YQe1A0gKX7Ggk9Sq61ib16/0gp4JPzcOneaFq2dscd5w6cytXyhW
yN6vqw0+9hC/PuGIBNMw7Uz1LbfeUmYd47QM69HZpGTt8b+4PXFNqHOdBq3fhhSXoOdNUbgG9gm9
ob4qrOcSwhEZNY+l8VX008YYvxUOyA5z1ElTEcYe+BpuT/BSPIEGvrkFGoyKmixRj2uoj7Upnsed
Tv5cLvLtaVblGdzj6LCN0rDwtsUFRwPOORVdb6CQQveX5M3mTuFSHwpUZJUJFPJ3IHfqzcdxIoFN
37K1635hfEDK4rYBDRf6+mTcWsy6KhUU65rqJ518Y8PP+p2XD9NaaW/JjoMutFklUZv1OS8PA2HE
QRnYpifB7sz4RGzrcWyaF6ubfLTLvd+ewqV0CgILMCMYYOCE0rZ0ygkkHJx+ttY4he5PvcZD3ox8
Q+rcQ3nb+0q9AkBO6rRBibblQE1NiMnS+g9lKOeH8Sz2DSp2cPggzJFGXXGtVrWuKE5A6Ac9/zl1
oYtotFtjrlk4nYAeohIA6kpw9cudHKAkIAz6LcWpNpHkFBAdcA/VAdyS2uSb5m9G1sL5xeX8x6D8
7hVlw6pUmw1WIRSpUWGfvqnAldPNykounQbsGrg4Df2tV52TOOtxX8eYwSbfs8zXP/hTbIZgPXB1
HxRdSDV8m3bDh535VrCnebhWC1hwsGAm+Me+dEHyPCuGzIL93MbbQf2igCdHgzZOCzr620NdGilA
xjj1UDWEL5f2ipFowmG9RU9lvFHUfEtyHZIvdroVpbdneVUgZ72m1rZUAocaClLx5syvYTiSg9WZ
kiYuiLNOjibyh6FRf2ixDfCEF6eeL2jJA5eTYhtT13rokonvdBD/vAxo+gu9XEwbbmh4fN+eiIV7
E93Ms3oPWn6vdaRNAYUjEEAUJ5b04GItaBdkKRyS0+trcJ6lbYwg9dP5Acoh0//UhNdgEvHoyZl+
2/V47NWjCPGY2/XKKnXe0k5C+A6aFmCvodcpRXNcMzKtz1hxAg2xeOhTJ97EYCMH9jBNIOeuZZAP
Kt1NBkRAMGoCmA/cEptBdHxDBZqINMF6QCFUcTdMbNiqTbWGjV2cDShHmjNlMXiE55+fpfFaAx3z
41gXqL6WYFQtubGzWOptSQn9w8lCG6UZx+xwe7UXpwV8PjOa9FOy8tJo02bG1AKNeUKL6kPiGE/j
+L221dJXV7G/C9Gljbvcsa256w0l20tTGs2yRDBsdl5D5fiZgszkj8cydzyAWwmgVVzd81jPJpAZ
6EeZ0Mdx4lbUZ5ES+0LTgsrc3zazsE4zYR/4wZF5RNeI9BRpswSJFG3EOqW4T90H6k6+NSj+qLeH
avh529jCpKGvCFEdisBo75Hp8dHm6iV2quE0ssccUlpMXZm0JQMG/B2Q0iBdRLfn5aSBe59QLcdo
mpK7G2Joit82rbO7PYyFbYYGfIDq9PnNe9USQOycWX0MK29A0nkF6OR8NFnetrG0Luc2pJHYjGdJ
NcwjAVoIKS6yQZtBAxwAXckT/h9p37UbSY80+0QEypvbMu3U0kgtaYxuCuPEsixvn/4Etf/Z6WYX
mphZYLHfxQDKJiuZTGZGRqxEyIvFCAd1hhvPeQ9DPVoG+rT46vSKAqbkw8iWI1xISgvqyQgSTkcC
EZDq0IAlxtkvpZ/IdLlkhnh2c3ZsIs2qyQguxeM4bxfF19+rt3EOLNnpXHU0QFnA8gC9WCAnLs0M
cw0+UeYUR9dAp77BIzFEF002XbPmaCARR/2W62OiLXBppS2mvkS7vjwqbfTdjR6j2N6MmbOjebW9
7W4rXgBYDqqpeCZw0jghnGEIPdHrxcD3qWr7rjHa1rNjo9glBpWxo68sCggEmOCof9SlhHd53ThT
zIhbHB2SB3P9WhXvOrThhkZSfFx78KHZC/51zuF5TZpvFqwCs6pWHHnd8USMz731o1mOzAShG7lz
/EX3x+6RdJKTu1Z4ByWNzqfi8ERBCn351eIp4tmFXhyVstvNcRYaw8ll492oUozv0PvSbFDBurMt
IrG8trPAdwO8jvCnGJp2aZj2boQWFpySv3A7Q/do+W0CR5P2ettZVu2Av4Vz4fBJG+EwV6QBq6GK
L0jBDAwSqLI99M09k+Hx1nwSTHRgTUckv76aaAtodtUn7Jhr7/V4705vaixp266bAMaBC2OA905w
+35BvqrYBTtO5I3ZbzFwYSAJu71bK6ECerN4QHL5M7TB+W6eRaS4mJw4BYEsX4aJNmJb/MvnODMg
RPCyUqbGSmt2bNx7ILyXJfPq5l7aDVn76ryDhTMFEArIcS/XUVG1YqlesWOt3gOzq9sBXmiRLBCt
WUENAXQJoFmyAEa7tMKg4NhYagqV4uGuchLPyH4M9GtSfr39UVbNoMyLGjyqysCKXZohs6Zgzr1n
R6CHt0XYUuyZ1vlScb2PrF/oToBD+L+GPoLF2def7SxrSDnAw3rX050uhMFNniVPSBrBr8TfPQl4
cXPzJc2DZAPC3CPY0g/L1HnDb8V9+etlA87zkR5j3hmJ2OWyzUWtZojooqPF3ozhW2SdiPWY/KXc
Aa9UXFgR4gOt+rFUQSl+zN3x4IYmhgmX6m9H1f9jxcaMBm5GeKUl3COYLNMSG3o9HHFRzrY3brGX
tQKdsfxgmtsFomeaziSjyCsBA7yqDnQoUYZB0VfwGxCtqHWqAYycKNsYmmopeVQ7ycW14pvg2HNR
pVBBV4ySj/CR7Na2WT9jxMuYg2Gk/lyWmwwDVxG4lW77A/+5gndemBJOm9sAnl47MDUr91Y63CV5
h2Rmj5qXT9jvuGU7KhuAXknQLkzy1Z8diEhnSjt1wP470yu0m8s7cH14rbkE6izjJJGtTvD2uFkU
jdgwVZlh9Hmuy8fUumP9W2M91tm3yK0ku7lWKoTyOuYs8KQCC7ArXMA4FFEzqwDEL+1TqmheQ2Jv
rupwgdrSHMeekXjgENFsPBiK2vn7FsGFceE84I1aqFqFb6mx91FTPVV/svpft/1lLae6MCL4pt3F
Zuw4fIWon6WB9Z2ovk1RzPKc2HMVbyZgS9rWpi15P/C/Kzrq+c4KjopHMp1HhsWpQxkMVR9Qq5bs
H49Kt0wIjjl3S0SVCHiJNvbHLQCIlt8G7V7W4JetRHBKqAUBJ0bV7DgeNpMknVn/28iXOBc3SpxC
dMIEZVtC0iY7okarHWWXx9pdho//3z/vCrWCsrUGNeKd9nwPTvNt8bs4uH7+DATLpyY8lMSfQ3ff
+bLCmmRVIpluWvRtNRqoJEL2tH1oadSGkUrsvcS1+a+//v5/Vicc3sJt8yYvsDrgxL0umLzcK33D
y8Pcv21pLSxx/C50cDHcj+7hZQQkTIFwTWaiMnqPhg+5iwkgAAHa/6i+/I+mhJsYbRodU+owNWol
ZNhHkDM4gdqg7Kx9bbs9KIbYLKv8yZYnOCFR5qZpa9gs0ctuxg1AbV6Tbtq53zH3rld+uzIdhVUH
+bOhYg2LajFBUDawSnWbdVsM6t7+YGvjwoBBI9HAQ4Qr2QjbGEMMLWIRpnNs3XePp+ouO5DQ/lFu
W++nXnugx9tBuTK4bXUt1Tg3Kuyjw0bSDzaMNgENT51kTWvXMJh0Ubo0IEyCOehLJ9QSvJyJ4QJs
qH1Ty3tFUXZW8YrHT54+3l7HWjpzbknYvMiOVTUG3f7RroMymbwfNWKrUWxuW1n1urP1CLuFB9aA
qyHiF9Pkj9AdmMy7pb2j2avGVMxtcZyFrKh17XeoZaLxD8YYYCXR9LzcQ6bRxCEm0C8tAA8bVR2f
xkaRucFKUsGtoDYLGQOOsxHeXdac1xMol3K0xybLy8kmBcWlbm61AVqm9OfcYwp2Su6Gz5G5v72n
118OloEc/CimAsIu7Cnya6t3GLA3g+p6Gw0dEz0NYkn9UWJEZAa0WpBmDRmQDYZ2P+Y5f7q2+mtk
SMyszMBeLEbkKsqnRMkXDcCevFZ2Jf2a9hUel1mYAVbadF+0+lVF1cSdjvNLWmwHZgP/oFa7mVSS
UdFVr0FFj4tEYNbqag6ONLrVFFiwVTzonHJ9eb392SQGxME3vXCbqs5L4Djs2ovYWyqb+1ypcGEv
OTkIh3jytvil42eO3heNjb3UYmOXteamah+Zcj+wx3TuvYYd8knx6Cyj1efn6fKGhlmOO0fZHTen
GIZBTsYzkAlm8xBPsOaXRh6LpAg7xQmk2MXVXYR+I4eM8OMnHLspVVk2TNxYbHtgN8djWpLTXgd4
LIc3XzCohiflB6Pc2UsojUwtXmJYyGILGfTs9ZiDLEuZlKfMDF/omRkU0ADz5GYKQKw4YULL7mez
/6fFcOQqdKZ4CfLSCujRNbOPFvSQipaPdGOcklBJervSYYZcHlzO5NVNQD90wUiOtqehZFjKAyQq
MPTgtng2PqQ9qPHezFb3KdfmmDPwk1BA1SXnajWEnJsXdjID8DiJChwsZ/bxRn8orGctSXxHuSe5
6oH6DAqMXtG/OakZdlq9s8vYKwjmTaxKJi9/fX1jJ0CizYG1FjCWwvXttKUTFQZOoLGtm580aTBO
/jvFZLl806/z4ktTwi030dwkaY1Vpw3bRvUmpg9zkm3KcfaLJCidwlNHn/38+xh2vj4hwlSR1Q3z
XOS8MGsbr+Ugu7v5HxBjCXARmHJA9oM7XFhV3SiloixAByoKvqAd1smJ0ldq7Kzt9EqI5HSsRS4d
bGUuSoGQLRAxNfmiVMyYYQ1U+PFGrcC+Ec1khmGIE1u9nXtDjwF9286D2/soMSxia+xGZ6ZDYbjg
/Y4dHYNc/TmZWzN7joECvW2M+//Vnv5ZpRgynUarUiuDsTH55RT30Sz5+2upwtkuinByaDLUtC14
PlI6nmm8UpN6M2OeyiTJ5HqgAfslx2ej/yCiF2yw19jKNOTHGVXEsXsvaPdQxfftz5IcNP0n0bea
HoVKUvmDfrBkWN3VjwYlHvA4oBKOqtFlmOOovQIiA/lRxywr3aOYop7aoPPr8fftD7YaRc4MCVFk
SIlRZSYQn830ezB865iysIXcDEbQ/zdDwmlLi3nqlw4rSr/Fm3j25iDBEIrkSbN20QGMgbIpGpnQ
BuHueXbRgd8/rXSIVh+n4g1j7El7z+L32+tY9UA0LTmkHheQSNPglPFUuYWGjD8kXuGrvizFWf0i
ZwaENQwAy4AoGwaqvRoMGJpMfEWSf36Mx1wd0zMbwlVNQKA8lTpslAfLewWX/QFA7cOjG1a731Cp
80FR7bVh4/9ieN36vuN/1Td1+G7siOSXrH6wsx8i+LmypKDMn/FDdHOfdg/KuFHq59sf7OONcmux
gouD+qpJ2xI2mqOG+eW7+i77Hv/U39vJm8ImrDaDbzZedSLPzq4OegkdwQezzi3zguP3mRMX6gLz
fWhv4Pf+4hUHkBJA/HC5Mzzi2X65AWKOeunnKmy8BAejCdRPyUbdsu/LZ+1H8UMN1b2Gf7m9M6tB
BhAcTgMACIPIBdAXmZ72REew/q4HkMw1j+rO2tvJ7n8zI2yAlSpUozXMZPmhiO/18b0BVQzb6fUv
oGr/JQKcrUnIGpapcZaIA8vNiXpd5A0JSrm6pD2z6rXQTQYxMQRzwWVyGWaMyM2J08OIHb9ibM+z
yOe2GTa3t22l0I6s68yK4LdqgbHtVANa3ca3Sfqgj3a6cRzNb4P9htZrDeEH0OJlgK3GsqbQapCD
ahkGFgGwvhIv08uIJSTCJ0vUftrSRTe82WnUQC2amnm1o8sAwCszv1gsWvB4DX/ct0LUMxzajQlz
8DY3lqCvMUnk5UHWB6Z+P1a9h+zTb5Dsm08ZRfMmA4rCkHjO6mk4+wVCTFRBkkZJj1+g+KP5pQFZ
bcq2+QHgDTuVJYPr+/tntYIDQV5qxEsiQkhawFES/56yZxKBAyT9fNuH1lJcEH1AZAfTvHgxiafB
NoHt69LiaH6N631pB639hSXzo0k/aV0XajXZ3Da4MpAPGVvcirxMZXLWrcujAYUH8CTlMQAobmMc
2hHstZ3epWEyDCPoxLIC/FDWssETP9n3cwlNeoWRndu1/acxq3RfLYfqMHYReSnd6Duzix7tci6L
Xs/gacBcqcdA7BAORY/5ItY7hyxuDGCUJvce8iHuHWCsdH97TWsfC0pFoCsCqBnC80LPI6claQEh
zY/EaTeoxnpVl/idAnJ35++ZTLB7nEaZz/jglatd7t5gJmNmge31aOJy0pqQstqTUnav1m44MpJP
+ehghBS8gg8FRm2MwDL97N8wW19u0aCckGGCU7aVhMrVzftjS+SVKrvUSDINpwqFeVYfzPJgqnvF
lJX21l6ogMgiJ8N7DkMSwpIU6PralOPqF6pF/jLONKic4ZvBlsR3y/E7JDjyjdrkvmEUIKQc5vC2
j6yWaM9+wNU6q6HDXAhQ5lWAMg7mX1403/0y/KCDR8Zg+JeKDqiNHAPNCHxFsdaiObVRUgXrLfId
EKjzxnRlK1rdUmCowceCsVo0/S59MTGsqq1HghjVBGB0W+66YpMb97H+5HzJmDd8u72Da2kvh2z/
f3PCbZdOEBbEiwrvrbr81eSvajRsqVaFVpEGXSdJyrg7iDkZptww0wNGFuiACsamrqsa18bX0om/
sA35mbfTQ+rsTSf9BJTql6k0JYFxdXkYk0W/DdgmZLyXuzlHdj208VAcs6ILaH1n9RgvwwgIun9x
JrnJ1tITA4AjjBoBhQNxg0tbTZ9pM4ioi2NZN5uaVKFSuoeykt3Z60v6Y0ZwEHtBVapIe24GE0Jl
vB3AcwJkUaBFyyFZnE7yglw9YxyxxIcGIX0mShcqcQSuTxtTQlr5eep2KQgsG9bsDAq8uuJDDGmL
5lVcf+1ambTHWm5wblnYUS2P0UK1yuI40KA180ApApNO264lB7id745Ptw/D2hc0UeBEdxgJEcRY
Lr+gmkMwvTYwOqG2T8xKfJbcJ6WMAnnt+50bEVIua4KYtx3BTXJ7F5eql6ZlMPa+m237QobpW10Q
rk8Ds3qYNBCnVVSrKY0+NoH4tQrDH9SZ+QsB/aVtKrJlrZqCNhCf8cQKRPo3kNerdj+McEt9sO5S
dZmDUnH2GgD7kjPNHVyMIhhj4BOIeAmgUXv5lUp9thaIiQPl61Qe6aegjz8roCDLqvDv3QFOj7XA
FxC1BHeoWB73mGwqjnN2KEGoq+yTf1nKmQXBF7qedc6sAygdt/dlFg5QqY/2TFa9XztG5+vgn+6s
PJNmygBqSKwjMTdkyYJxOCmGV786EQsdSMbe3rXVz3O2Jv7vZ9ZiMML3Nge04yk4hUuiY1Cyt/2p
suONYeNBddvcyuLgBxDOgcoXSk/i4ImVjiZLDdwp0ID35uUwWj9Acql1B1ZDrlMSIFbWhqI/8JsA
0qF0LZIwuWVfVmPPA1K9m9sj5sFjK/IH5+8dD50c3P7AV35Eo8stzDD+QBlQZUcF09Cm49f9wSSy
A7sShy6MCN8JzYXJ1Pk0QMbCvvHn4R5U26wG5YrkAlkzhD4bNNhwjExEh8vV6LO5zG6G84rOYUyN
kExvFskhGvIGtLHEG9Y+EEC2AHyjuQfAtODqmjYXJI0IhlDUbZSFaXkAweMySPJemRVh66ABmqnt
AiuFejAZaIU8rX5KZcnmCviF90m4KhTCD4ZKueufnaSe1OBKaTJ2LDQ0dfUXx0HFqjdw69vl0W2N
o96+EwDOFPSyqQEBUsXYxtsILY1YvdOZrAmwVhkBlwzwFiAX4qQLwjOpY3PHDAwwoh8VxlPsOQ5g
pKS5VyE9HdNHI/d1N+iHr9RlXpSrv28f9A86GSHuwzxwucABYx7bFIKlQbp5oi0A3SxLIFJ5GMd9
Te6amKDlNzzh1tnQdkZ9pvWbqVd8k72OSg31gPvJAqnCnUl+R/amz7Zj/8CA6R3Vw6D/ZihqEO0u
0bZFt3dkPD8rFDmgc+BgA0xGKsAUC1vWFArp46UFdN8O8gS9E4vuctfwMeAT+/avwvQqOodEXXyb
DB5+1QAl1eQhG+/VKfXaxd7iufppbGUvXr5XV3upQZYRqmImqKIE11Ima8CbFyBtopU0nJAkbyuj
7iRt45WTz0WC4L0YREUk4/9+5sB0MprYrRIA0vKDAmJj/TveS679KGuBr1C9AuePwhl/x3D+bcFQ
r0atYTZgW3Cf4/EwxD9t9o2BGKfUUz9XgmZc7qaWfnK/p83vrvgdJ8NzrzUe7j5byXYYTZc8BVYC
BG+EYCQZ4CGMdQm/Z4QrQIMH/FWNmvlQNISYqLZdUvs0VrIwvmYKDI+Yh0XLTMcmXO7xECVLVHMt
gyLJAifea5CwK6fUd5kMNbFuCQ8bDOzgk16RVhlL4hgVYP9fO3c71g+V9XWWAZ/WugZcmui/RoTk
Di1cwsa+Bsxfc4I8cn2S/yAO801qPtjTr3abmqgmzMMGWozPcdQGcbTr9GFDUQ/G5wQSjBy7vwfS
6cBW8FkozH3j7hc+Z0ocq6kWAAKX5qsabZLxYFXfJtn42sqZvLAinEmmVGaHGUGMBGyrncQh+S8U
zruDcXCuLQgKFNAEXHqJqQ7t0kWA2HbtAYOgBYTa7xrn7v12iOa3q2gF7BUYPccdgXa78PFm0Cuh
tw8COvQBnaXygOXyotM/2MB16OqocwJpLSTlVgOkP/RqUCPXXszlWFBMAcvGCdY8nU+X/n8bwk0z
K3kR1Q1soLgLwKThp9kGZx3sl25wezVr35wrS4GsD5cD5DsuvwsCxVBZMcCgSflgQMi7pzL2nZX8
2Dm3IHhV5AK/XxSwMC87ZQKgyt2ABQpjAxiMME3JclY3DmPZoGvBUCvmaC6XA6VfbNwAmFByMpNw
NlBMPcSS5HjNlcEygL/Pq90g+L20AVRPo80RbKhfbedHfbL715pi4lOSta7u25kZobRpMzw97Z4j
7d4I0J6eFYENXnlR7FMryxJWymLIESB8xHE3wHwK7lZqjDoLA26b5e0nqIA+u1R5yC30X5zUeoG4
+haz+xhgKSbJeV35XBeGhWyZgBkkTypEHI1OQWtoqO+3HjhoPUNpJAFobY1IYzWuQQAot1gppsZi
UzKA33RBzrioe3f8VX2CqIT6qiutn1va5vbBWksJ0DX4r0Hx1YFaSp/lHVKCqKzVR9Pu6CbVWfZA
p64Ii6ZPN02udV6fqZieiKABpQN14rtTM/sJiMC8cUiGzYyC/Usx5omFAUUTst8aSCI3EB2bJA35
tSLbxc8VTw7IV3WHgoDVKfRj7L7GdfKYRmDdje4S12vRu0kLGvTT7Dnm0+2tWvMCHnrg0ABlXclD
ZJhMzLQYO2XiJdipszeoPxwF7VWLSGK3xoOzcEFw9SCkRA7YWDH9e3l2I8Zqu9KQrOgtKIbr0Ek7
bzKdAGSpOx0Cz8UdhRYdeoJ+67BtGnuqvWH1T5bsusgNlGrrQkp4QvkYJOVcWdOtvurQaLy9H2vv
nLNfecXO2c0tzaOyxzxKEQ7tN1TMvHn+NOj9hoAkF0DwL/G4fGXNvh0e9D57vG1+JfAA0w7lQcCP
wOEtAse0pSJ1nCHNyjlz2JMVMWiG++owezTSA8Ba/0d7gufl1ZiRZcQ36ZIjZow8fTT21N1XXeEN
aP6RfzIHNB4Y0tHD/3j0nr0JEhI7U2Zjc0FR6hHnleitZ9mjRyD6QbSXnraSO+kDX37ldB/EJ3w8
H/f6pdNVCGbMnCEuY47o+g4ZRhLTxIv17tAQK6hAt6ez3cxem7TZ5aOySSLbd+rltZijfaSeiuVY
6TpIkdNPXbkp3Q3Vnc+3P/naCYR4O7+m0aSAttblL3SsmtpNgjEabRiAzyAY7NfsblNpc2gt+iwZ
t1sLxdh6vv1ItYFBubQWV3avlZBLOGZlGRq5DikvHHbMlOn0sW5Nr2213wuzdrfXuJIb8m8OgDIn
bMR3uLTadQxsTEAIgzjphdjMW6advXy9bWN1HzG2y+e7gI0XCyalUmMev0b+aaffu87iEw2cqjSR
KTSs2cFDAJRwHCcCsODlWqKCNv8hkdXSQ+XOnqJTn/Ubi8rKWfwPia57bkiIl0RrdUYtJKJt3G+K
mr5MzhMUTAaj205NFOqtTDB7JbkCpxWAfJhV5wB8wTcAbimH7gP9G71O1Lhnxr0y+JVjHwpNRne3
agssrOiIg2gJ5GWXu1gq40A7FeMYTmKA433swxJ0pZX70GXJDspdMr7i1TsWRYj/GhRcsIm6fC4s
4KmT4tdCNnlsvKrKDyg2BGXvT/RpSY0gwjEHG/Ftv1xdqYUWJKejMNFPvVwpy92hnXqMSBksyD1D
9+c4KGRPiTXoLETqAZF0MHMHvlLh24GK2WxTA1DPxnbpbiAcFt/WS2AvvYH2kkO2zIryO2iH0zvL
qqcwdYanWKXuc1Jr5r0KbgRJ6F0786aC+Szwb4DrWiwYtvYQu3U+AisP7ebefXeap4nKMsvVz4p2
HS9m4T8YeLvc3bqzraHXVSCIjPFhhCBhOdmBORQHlVr4b7fVEhdKxMbB7J+ybtnc/rbr2w42HT5/
gWgqDpWyRWf2NNp4KNAcym+RNgT1nOShUsV4PI714CP0db6RsShI+8nBzNPE/M7Cw3XoK3JUFkgL
3/5Nq/sODBtqTBZq4OKrUimmMk9MjiPrcy9LbW+Z37JexnK95tX4so4KwkEu9iecX8dlbV+OnHS0
rYMF4I9QSSvXi5I+3dZ98dAWT7eXtWYQRS74EadxxU1++aFdC2TFw4B5vDa17ovxm6pg9PneWJqD
lWT727b4jxcj77ktwakW14qmhQ9atTEXhtUiEtLZsCWX4qrvfqiog1kY6nM6v2nOsqHScPKRujiz
qVtXGxDWpGEcO9EGnHBQcp3HaWcq/Rzqk8pCK19c1WMsao6zU1jb2wteu2r4SBT0A9B1wve8/CV6
2czWgDnso7FU4OEdADikIMbeDDSb/FyPO0gYuC9j0g2SILF2mSINBAEWZmFtvEIuDTNax0YaYacH
/b1Bwd417ts+DZx/wDyj/uXCDGoTXFX+0k6lZe1kRFggIENIchwj26FPUAfdTGUP+tUlodJmAWqo
gCVSiPfzgEugrXCzmTrgvU13n+mQ/s3e8fyXRJ+1k45iKaBIXJ4KUf9yUUZlRGPLBxaK5oQhfS+B
ypdWzP8QTyDcpIP5F56BWvOlFYyUgyh2QI+1RJZ+j+fCa6fH9m5xaSR5e63tHHJE1LK1D0iecMS1
Mnap6aDBmvJwXnt2+TDlP81Y8txe3bYzM8Lpnhc2JLkDikd0cLXknY6m58q67qtL4V0ANH8gNCBO
HgHon3Uf+EW3eYqjKgDtng1dubj4fvvgrq7ljx3xvYhmHWschusvaRsuZB1D/KPKJNFhLRziyY42
LodImiJLHQJTleEiQThUdVAlFUEEZ7u9jvX9+mOC//tZKBxnwkjHAMKsoi2LnMDQHjFIqPwDiBwP
gz9mBF92kP81WoOV5EBaqK+9u2+i37dXItssIZROTdOXFBNlRzV2PFLXPlVsSdBc/+h/ViGc+wjI
FGLUnBpbtcHl2MSBg2Ez8Mb/S4BxkdzgyrUw8ihqfAB97lI7gqHeyDa69l3PMB/jvN/esLVPj/Yg
+M3A6IiyB9/Qs09fWjGj2QhIFI6ja7+1JvEw7hNMaSdxY74t4q3OWcfw+HWBlBbDZWJVc7S4IAi0
kBnmT8nwHfP1JZRGYvKlmWioTn+dsgAHDkQUgHP43xUeoc6A8rBHHM5swojH/Lg4radQYPm1bD82
3/52GzG4Blb/D8pKFI8Ev8umGoQjDHiBlkHo8n0uj9X4RsGVddvMdaYASmeUKji/sIqvJQRPkmvL
ojUoUGnbJIRzh1Wo+rnkDF1/KRhBOo8xCGjYGCL6WyntwnUbIEZG8HtYSuAoxaYZKlxwM2iPLB83
CFSW593tpa3kY5yuGkyO4Ji1UT0WzpWpj/NYxCjFg7o2Tbam/q6PUeoB3OYTUOBkRuZNSelny3xU
or8+07CNwiNONbYWU9uXpyDJFVSBcnRqcLnuKx000eOE0VHZGbg+bJdmhDhrlElnOBV/jNatlxab
DjV/Sz1Zzub2XvJAennWLu0IgdYya5UtGMI+OmMRZjXgt+P9qHf+NL+Mikwm9DoecmNc7RAOg9xB
yLjUeklTMsbIuNinPP+kth1YEP6OgQ7NRgx0oGKG+giX9rKE4+X2KYaGO3s6RbTz9e6X2r5Gy+n2
pgnruLIh+F/VYzaYlWQ6Te3sx3XmQ7LDH6LPt60In+Y/VlwcLj5mC8404dMwaM3nURPPp6hblOe4
IyQwSyXd1ZWKOfYm0R6saB4lIwlC2Pg/o4jxUDQFkljM82u363uQTEwnTI5YY+ACpeV4dVzP82ZJ
jOanaSfGl7Kcqs0Yk6jd316yOH3xYR6xGJbx0EJeLrh9TRYAtgh2dkyrB2fZEf1o5gDbDPthWLxR
S0+9uQNP022zazuNJ7IJmnLIcQGfeHmmLbNhSzqm88noTwbJwz4OSP82Wocxfrltif/+s+P2n/Xh
auNtfgwOXEWPDD352I2nk+3m0FWImk1UIhO0ywJczBEoaW+bW/uaH5oYoD9V8S4QXMguMrDCEX0+
zVRvT247TnjppI01bFDkhdTe0PBptZnOGKWJrJIu/7CxwBZxIi80Sa5qAUa+ZCrmkpbTUjXHsU4C
p3B3aO39zsn0TdcHWVPo6kMCPA1CXKi6gj6Gv+suP+SAx0gx1APk6aHDOJsj2GoHvxl+kPgnY5KM
/upTcltIF/B2xKMOj4dLW6oOdoQWk44nKxk3rNI28YSLYKB7TZPs4vWpgKkP2QhkC+hqinl9mY2D
3erNcLKsPrTGe7jr1oimTR/9yu3Ko6Dq6ePkpbdko3h8DRfuCpJQhFOQzfItRcH5co124TR6Njrj
Ka+oPyU/nPiQxIqfg2v92xCZ217GfrmyqQZeLzzzwyjIFYNJXqfuUrJEOTXqsWKDH8XVkzalmzIf
JB2udUs61OWAesMKhaU5cYLkqEyVk5Z8qTQ0Krcp1byKUMkRXNlCFI3Q2EJRGVBksVZP1WSa4sVV
TlljP1Rax2d2jqgq1oARdik05af0R1n8HfQVXVsuL/nHqJD8qTQ2kx4V6BNtE7Di7xX6C+d/1n/c
Di9rewjpBdy3MMXVJi/dI2Vd3Ncz1hb/UpQehJefLa32Z11yK1xFMYj6GCjcQhKBQ86uWoMdbUc1
a9VTFcffNOBVujIoDPXBiIdjpvl9bIW31yUmmNg/VIUAf1DAFMnzCGFhdFCpok+GccJp3EAyw9dL
c+vkrs9AUJ0CiTo5k6/01XOtZHdT8lNi/npfUePDMwu7ijY8rqXLfQXSkZSmtTgnTH5uu/gBsoFb
1rjeUoSl8uwm79X0LV2e2LbWd2mShZb1Rh6dUrILV1kOcmtOhozMA80fW2QTcmemsyi3olNOmthj
FiN3I0pm2AtVl4ycXcdtNH0BRcMDFoOkujgekDhzrgJdEj8XwG/pR5d8QtY708qPslfJ3upXIQ27
Ck+Cw+IChjdd7i2kLuPCnvvkWW9z80Bp/XUcE/Uhm5m2MRkpvkArUw1mRc/9NleWfa1an9psbA8Z
6+50i2iShOtql01sMOSAMG3KoYsiobdZ6Yldqfg9g/OpHV5GNoaZrW8kq746QrCCFgAyYhwf/n+X
q85UnJf4Y9U0KN7tT0PwY9ql74k/fivTcIL0EIg8begMedNjJBODuL6/PqwjrKMGigKliPKpNDXS
ANxJnifIDPbLi108x/1T5yRhpr2XVRNq2uDNMiEFXo+4uLy4VRRC+QgSJpRF/1U0aoPYAjuLVlpo
Aq3SmbLO73WgEGwINRGsig1zzL/eV6RWmp8GbpiU3vBeedWrLXnarO/j2Yq4L51VYEiSM21QuuS5
D8cxTIkP0fqA+io0W1GKD2/7jGz7eJA6M2aYJCtJD2MEGPdI/5VApeq2BZEwjIOZ8IWAMsIQn8Vn
8C9N6JFb9BQQrufWq/bZHX1yw+HQQ+siBBr8ftyRly4wZazXV7GGG0WRnDfFuOyF8MkgfWtbmYZ1
pbiJfRVcyZj2xn3cOSeM4L8VGpV8tqtoLhgUvhoG/l1Lo/ARyqgHhZ9Dqv1orK9WNUgMrYUS5GkY
ZeAdTmDELrezTZo808wpeQYLXArC3Ih4OTJGf3SUv+w1/OfLnZkSNtGOc40UJUzN+fNMHMilRR5e
GzIH4WHp6gjj6QB9F34FiUmaVaCttWgRjpfym5bq1oq7p7bQ75PpkOfVXv8+avWe5OQhs6U4hKuL
gn+2M9tCDpVHeqN1tps8GxDhzP3ECaqN2vtN9KMm97Xm2dke8+uT6eFZc/tcrDgM8OvQgMFbFChM
sUxCGzOx1AHHAkqw+6yeTy4YHLycqU9638kYlVachusR8MklPBCvjOVlR7IxwZds9Jz6eC2eiJmz
7eDIij8r5w7UwJyACrMmKBcKVxAbnRw/BN9S/WT2z7URJrqXNGGxSHZvdUGoLyGgcACTWAvPTTvW
QdCSPCMj3xH3NcsxvK5KEparrB6PE3RDkWMDmQWdM8H/e9o3cd/k6TNKjUt6TLomIOopVbclbrip
6gJdRuIsksDwI3dhUggjaE5qeKfH6XP5DvreuPS+ssD59lv7pdo+Rildz9q1MvCPCLL8P6McBIoH
LtdmvAwpqA0iRYyL9BliQMV7+VC8GSHI3/cWRJ/3xeA7kpbf+r7+sSeGsNSsUYuHvaE/uF8qTKwr
XsJ8ow41c0t+3T5nMmPCR2TNTDootqTPaQxyrwivP+pA3DywyXPh7sfJwdOC+rdtrmUM+Ix/Vih8
xsFs0j5PsUIajV5vvNSKN2VBpY9o309hFv2m46ZBrcYcJbeD9FsKFzqYU3RlmuGz6s+yT/eD6uwI
QPnzc9odB2hADRYQlUPsu+lD3w772+vmeylE8otl8+hwnk3kQ60UDfZ6NggL8wqCwhjaZ+FtK2sZ
Eh5sCJ4mOB4A0RQyCvAGz+WQsvQZAjkGToW9zct9onlQhmuIhwEzmVzBqg+dGRSiWoEhi9ZV8Dkt
f9kBCl3iLIIAZP4i8VURH/ufk3hmSDiJdYRuhKbCUPL5/5H2Zb2R40i3f+gK0L68asnddtmyXeV6
Eewql1ZqFyXx198jz0w7k9aXRHejgekBjM5QkMFgMJZz5j91aB3td/I6xO4YIJFO3F+Fqx1eAP6A
lk2vfFA85UmwtIuALzt49gH80ZT1KZt7mE+FHueHeXIBPrWRN6PfPPZba+8LxC3n4Jo4/nCOBmN0
grjJT3Tvp/r+Tb+rAy3xpu3J+eZn76KpGNFOcgezTnqD5BJMp41uqA7c6XBEqkFBUm9MHqrHLPub
sAL/3VHwXsESLfChcQIl4LEXko4dHevbCTwA5Z/iZ1ttrq/j+jJ+CuEOfaPF2RxXXRZGjUo2AzPf
ErVVvHSeRAVHvsXuv/qAbxXZp6U/idOnzLMSvAZtFvYYblSsw7yJ9hpoE58M8xBnv5p2Nz+2eeZm
kyxwqv/H4fgUzWlpdapRanWfhfZ0FxXvYI9DCatrPDTjurN87FS/bX6Zj8NrNnh69xzriRv9KmoA
Hjb3hvNdtzdZXbrXV36R+dWAP7+J83iEjGiES7EccSZFgOjK0RvsmIovOXqIVv7gujThEnApK+SI
SVpZFS4zDG20+oi4pABMnPMWG/RbD1AuazqYhVfXh+lPkin70d5NyibLd2zY1FXqqQwX7b0GSvtC
BJi3frI+V2L5+5nv73RggRnL7sjkqB5MbyJ76jpPMTDDBWu+esugPe2/JshDuxuo+wGJZlkEo1Uw
DgImj04vRTCK6zfpmRjO6Ve6k9j1CIUc50m1gvxEWzAIu8S3v2eH5P36zvIzUv85V0CyWvLwgKTh
h7IkNJH0cU9xxZBAdm6judhW9LHSWpDQbhrnqdhn7dPYecf6t90d52FTSPsO/EYv179j3cI+v4O/
W00nx8C+DleCqYOKecZmKLc6uynMGaf9jpi3JsCo6s5VDR8YUu5UdUs5JNCtU97dS9FukF5N4uoP
gs9aSW2hEf6v5eHfFRlltVaYWB5KkxfJ3pQdSCV3RXOHx1pXVPf60HjMBKdqvcudX2r2QoAarDwg
4T9rWVAOuovh5HrGBJNfAHevUG9iUvmstY7a6Bb2HJBUVFZZd5Vn37zctWcnYiz0Ii9R1wgB3f2z
CPP75oZsp2B81L8n94A7FNUBV2+BM3nc3V0AjAfgW2oWNlHMNnNnT67eRK3XW6MIEJCfDf8wV3h/
IAp8sBTy0GgFaXtk43A4QNHsZhXxUhLvZfoA1Ila3vUJQ+L8UWMbs/eYTd2IPM4xhskwwet1CPat
3iWxwHRXw8Lzb+J8MSg0DKnuG6w3+us79qKjmSjNgM4usY3W/8oL263pT9QwBLfv6kafC+a88qip
TG96nJkkPlZlqFWZq6V34J0o2V2VblCdBEJG7dfWKf2b4wxf9oHzuvXYaFbGILqWpe/YCimLT6Dn
c5MftpoLorU1v3um5sf6n9mzWbdO1uOfsAVUli6nLhiyrx/ztdv0XALncnU9UzBdgx0k6rwrZnVP
mm7HKtWTLRHp6eoTTV2Iq20Mg5hoQr48nXFqzrUqQ5uuDHArBtKr5dVbUObc0JtZoNe6aZ4J41wB
Y1bfNnSEMDlAzWEcfGrVxzqIgHyRDzuJ/ZjNVBAsrOYSzjXk/IFkonjdafCZKgVPRO0Z/a5VvfbR
ubPnQwV4c2Qy7MFrqnsL6L0iLqI1b3QunQ/tp66w1A7eL2rsCjiGUeo7k457a0R4f91sVq/qc1nL
t5xZZlKXgL5LliisOprMI/KNIrdo772xB1eaTnRMvbi9qza2KBRZjhcf/p0L5kJSZbImls8QjBbs
SfvTIIXheJOb99E2tX5bj9f1XLsEz6VxDi6XHKOt8fIN0/K2lcsgG8Blpv2MKDJFMUM0LDjw69ph
TBwZQ7h5vruQTpIqxf0MJ783mj0bMezm1SPQeXw71FphLnY5cV8X81McZ6+xlndktKGeg8bjOohv
lAfLM2bMQ2IQwUcWWvQ2W3VoyCCiRGgDCJPnD2nbEgw+kQ2BiQRe2jFlLjOQRLi+a2sFEAxzfIrh
rgc1LYHFleJezoq7RHMVtrGau2E44IC6+uSOxrsebTQpMEtQuAIQU/UsU5QWWvWsZ9/A3RMA7C+Y
keEbRjkgW+2oKK78XpVe3X1vf2vfat/Mbwvl0a4PnQQUrUqUY/zga/2yuX99AJAJL49onNBUKgYF
l7OMIushfqKla9hPA4ByyBbzNhgB6fOHfDzZ99X3HNPl0iEFqbw9Zx5Vsy2xUrdTv6XNy2g/gElh
+6/2yOAH9spiGJB8wecReVtkGzrcJv126N9YvilBbW9vWHSP/slepntZYn7GqGs3isCPrZ7vszXi
b4lo0umomkifbR1MJRYevQ8LQdPI6r23YJmhPo4GNWS2LzeiUNWhARx9GjrHPEPFA4PNevqbWKey
/5m1gzvUit/agSFCt1110ueCuWPAgHFloac3DaP8eUj+kMdbyXQP8tId+lvK3OHt/vqerpm8thCx
oFq2oH9zitb9nBCgMcFvGNl27u9k8tTFhldnorh7zY2cC+IUSwvWYy65Qa1xGt06HT1DNJS+Zhjn
ErjTG1FwyfYdVMmN2lPzAfDOoBK4G7O3ptwYlArClVVxugOgXoxyoheHWzmA7uuSsexUrzReU5c+
IF5cAkC3yDIyrxp0xdeydnN9u3iIvY9QVsckAATLKILw/TAZ2ExrSUEprvf7X1JYTb4R+aA2cyk4
KfLfWuBhOHPHBB1iq6HZmVgeljifaiazBmIH5Obd9i7+qT3IG/ZT/i4kQFqzyHNRXMippKQczRHF
sayIPJMeQWHQx/emkKJ28aW8r8VkHTLFS7MJHn2XRxydLzqdtSVdnQ8yXiDS5KdqWj21Kfg/zLK9
b2ewkZOmcU6Y1e2/6bmR7a/v5mIi1z5hWYqziMzpbE0iQ5aFluLrbe8mw56Ws1vaR0mEabl2/NDB
+NH2gvF1PiM5yJjhlRukg2K7sQ+kbg0XqS9JEAutJmgwxotiMbpMACHInXKroxUucrxNrDmk8WFs
nnHuNPaneS/RsqnfKwPQDX4zY5O9RbI/OruoDsY7++36uq4pe/4VnCeoZmWQug7vvTiWza0JCNRN
KReidsZVX22haxLT6w68p81ZEBtM4ONnCN6LJNAsyZuoGhjSUaq+RcgqLDCo9o2M6c3fkzC793HO
edM5l82ZTs8wwd06CAPN6a5M00PUSwfgvO7J9KTKByovVcnMm7oXtf6VAidoVjY5PYFzO233tHub
DZ9mO0Dsd9UG9u/H0atUZ/tcyXZ6SryYSPtsAjke3V7fmf9jzfDIWxizMOnNrZlpFmXbz4iWMWMR
92+VfMOYsZNc3Ypc9pzk+xT50LbeWM/XBS+/+3W9lrEmwEVg6J7zKj1znE5GjBR2iY4Wm8LRjraW
NNtZ0szNdVGr1oehjv+J4gIUsxiRbh4ZyjWYIAiSvma7WlEerwtZTPiaPtwzgNoRejZ7Gc/WWtnl
hwQoUGacA9U0CqP4NRrtwIpFbVCrUREG9P/SbNH8zF/RJkLjEsHm2Uq8jyMDkKWZZwFmCK1lfqxV
foLuSJOdJsyMZbN/XeO1HcTM/tKnhH5ooPFfCi9MtM+PI94h+jQNgVoZwOPPEwlT3mb5D/wyoj5M
D2KyHJc7p6ckK1rl9M6SqgItCervKfWBJxDI1ATVhiACW9XLQN0LHgScmLzLRIa1MecsyUMtSjDY
lKDFNh271B9KJno8ikRxflEvZzS0EJKHTV+Y2xzP4SDP43QjE1uUzFl1UGgG+Z9aJveUkYdcitTM
LEK5bgst6O22B2aK01nDpk0pa24ipoxkPkgGclmePGp67Y7pGN11I1OMIEepMA1qU021nZZFubIn
AGQbjr2jTqqvgrVzOMZaCWKjYbQkcm/FVdr+UeQE8BWw0mk7R0ZWuUbZmvPRHtXOcWNz6ppdK9cY
O6ZUxsQVm5PK9nCMwJopiA7X8kogALWX1iVkBTDheGmuDjBpgFKi5YiYmuCNuY3/3nmp+yv2MPXq
ibKOaxfvwqSDOBTDQjihnH9rWF7gwPdF2Nq/gaJ/sHAnRXqUoKNCDqXqvaszN5GQei7YaZjLmzEN
9PyxHKPNqL1PUhgZv520+339yK6EyBpSMYAuQKerAcd7uQalMxb9VMck1JPWVSXZLeVyYxZz4NQb
WdPceny5LnDNQ0Hix7zEUnd1uGsRgWPdzVJKwn7TA3rCp5Lnvmuv7GkISSLa4uXzOR+MxgrE4hh6
UTEBw/lgUFpY1ehAGK7UkGzBRkWfi4NH7rJDI2gGWjm5F6I4j1QlkKXSRa8C13NiW+9JnbwaChG5
vlVDOldq+ZIzH2+MUQQ8LEiaD2O+G0BcL7vR/KRVlR9JO8CXlIGExzAwyYibPtvyd2PcZdTP6ifB
Vq4ZD7whyJQ0DCRjcvfyQ4hd1uDwaEg4tTeTGiygHvIUOGO6eVJ/tA9NE5T3wK8CijlZmHTSh1LF
EPbWqB6uf8hKkL60z/z1Hdy901oY1WykioSE9K4z+0pzRIEYrSWxiMxz2cSv9vQpibMnsy7NcXQg
qdyk95WoCL9WjbpQhLMhK07nuQSPR5hiIrnys3ab5Y9Z4c7H8r15AwExfWdoSfDk7/OufLJvR2y8
KGZeq5wuEweYLFxIsr6MivWFngD4vId5Rd/avWnf1kCy8uXOdcAG/tJSTxl/9c/xdChbt9OCavjW
UFfZWi0em6WwZ331WKGhT9MwrYHcJre3pGS0UBt8zXCYCvAsRi9UOhIbhai53vXSET0BifGim3fT
0G8I7QClmB6MRIBvt1YaA9IcWJowmAjwI75u27N8khSNkvBZ0V9ZWQGovnUtGhSGC1Yjle4iJdSl
l1x/HTXRRbW6IyYewOgRxYgLbqrLczY1QA627Qn2/YCRz2Cv79lbs023ZG/d0+DJ2fae/AYsy9tq
1x0HgV9bM/lP4V8SnnJC27LWGQlrO0enQncksrC1ftlE/lgtb1GAtqGHGQB4lwoaxdxZaS7D5Bhg
sL1C33QodpwS0zOe2ycncXsraA1BlvIjI3JNKpceAsV427byoplP/TEo/TR3i01/p4PO2Z3cwc+/
SQcteNn3d8ZpetyWD/R2uk12xp/KRwX4IX277sY+8hnXPoh7micAdOrsCh9kuOqhe603b4nXednv
mwYTB9QfAiN0dqMXvTe7++ro4Bvbo/Twq/OtIN46TzY4ZtN9v4tvCvcF8dxWwX/HXGs7PGZggr3+
sR/jDtc+ljPKHlRRsUrxsQVGSZBWuwegbRH2nuSr3wPlwQiGXXQrfx/2vbe7LvrrtYNOZgT/S2c2
ip58jlvtwA2sg4A7LKTe1eTcdZINSsYD3BOybBGSvtflLZpcaoqRJ1gnOoqXZjG+vAIw45I2bd2H
9hMUpftfaNFsn4kvyr+upPCARY86LhgekdZGAYk7BuPCwpXmEJTuEzQYDA+OehpH3bWAXCLl+2bA
mLCgN3w5WrxyAM1F/IvIFLPP3I3WOTRuqqrqQz0zjkqGiV0n+d1SbUPV+s/1dfzqSUCzAZxepPPw
xFc/4pqzuCWaiJ7aaK0K404+GaqOl1QqSF58jQQuRXBGaWdjWZtz04fWOG2KrkaNb9c0fmor6JER
3AkCdfh5oHLOzcFIIWvq9Ye4AJRNJOqCFongDEKuzaxShkWduXVBV+Bm8ffre/L1LGHz8VQHgCT+
19E4CUkHKGtqFNgTwNi4KoazOlB0srQClk0VZM34x5FbQelGJJO70tFvo8tRRPqQRIDINpv9bMdu
Sb7Bn4BvAb02usBhrC0jwBIAZAB6dHCTcNdLpmVWqZdYRrAGmcFsZYYLFK0f11dyJW+2LOWnFO46
GeNWLxoF5t243RNzEz8/fY8Glx08I/UnQbp/fQ0/hS1/PztLaV9WzHDKPpy9eXbTV+dnP7uG93xd
p6/B16VK3HEiTgtw7whSpk3ymDyLbuC10/q5YsDQuFRCGbELcQ/fY3SgcGKh4VAEeCEmNYAuel2T
NTd3LoqzcxDSouGMLT68+1UDdrYrNk9SX/8jKeAq0IGWCjfHOVNFb5IuTSGFTRJYwbcpkM1aLXvr
B9v9J/p8SlpM/mz/HSfJpgrEv2FVLsxIavyQKuURfUfPUlMJIsBVK8CQOYJftH5j+vdSltH3U54Z
M2ytif0SlGi68sYQlF3XaP38ILJeiCuWBknulI7ooa9B8QcKlvYm7tCUDdZcySn3tZ26VhKoVnyb
RJpXxdoPo2YBmOBern/Bqp5LeI1ha0DY8BCnaUwA0lHKfVjkL5UDNYuTmI9bJIQ7uOZQmS1JFGjp
SJtkTI6FNH4jUirwsStPSYDMI55eILk/cAEuNy2KHWmw9AgGQt4jZJYwPeihY0vGUGebuX1O3IK9
q2OF2g/B3ECQURIMFeoRVXZn5JWn4gnapI81S3bXV3klcLz8Mm4F0K3SpENr4crBI9KXWj96aNHo
/idiAbm1dqOCrmDferJuwfJo/rZDO+pcQw9F75qvzgefgZr6QgTtABdl2aizEzT0emlHE8VwX+54
ifptUpVjQQ4z8HZNYdFtudIuo6wlU43XNJqil4Imp7MkScbc6fWwdCMzQP+TfZu/Vk5g/IybV7xx
XXR6SuQdaEKCs/v16kPXE0DFAfmCuAt0hpda2vUEkBALI4yJ9dMwj23+dn03V2JWCFjwCUBLBcBQ
fdH8bBnbQWdVoWc07LuRmq5T57JyQ3NU+k9ksJ10i//vvCmSPWi+TmxmuWbeWDtVQp+Wf/1bvh4t
DNCj1re8CTAdylfA5ZzFuR0lU4gktZL6QOGQd9lsyrWv2roIb+LrhQJhoBAHMjyAu9Dtfqn3IBEl
VptyCqWi2OsErAa1Ap8xZaDTmEpR6LyqGsDTgQ+AwjtIly6lATe4GuyunkK0uciH2YzM2wnAfXvV
kkXEVKuigEoETFvkZ4HXzokCMl5e6hSKzYCuwmxqsVONSjtqEYYNr2/Y6hoCScPAY2d5fHBHsLVT
2iSROoVZlXZurO6SvDYwCDEFgzGz4LqwlXT/giuFLCVaQZahC24NUXkfEU3XcyhPkvPNic2OupUR
A9kKgEIO82JrrvNvOMeFl8dxu7FIb7WHtLGKt3qgePNZVVRMbmkp9LEfSUGer3/g16OK70N+B29N
FViBPBR1OwwVKzESGEZoHj4SSy+XyS5VsAxf1xzz+zq4LPF4Rickz3VlsdiSGk2awwYDXUdM4c8H
U5KSfV916SPQzhtBx96KVthdYOKgBwdj1Nwr6foKfTVNfPvZb3FBHBJEamTG+hya99pbvje/X//5
ldLE5e9zvgyQLnEkpfh9NfHyn/kxCfdOB7BzoGMAZRf/Fsj7egVdyuMDK5KB6kWDPCc5Ff2x6LbK
98z8ObXbCb2itv4wSYHSu/K+zhIPRTp3nEDL/bvRRTP8K+nNyy/hvBmrTSOuJw3TtXGgDUfz1axv
VKTjmtds05SeXBpusXWGu1fBCnzt8LmUy3kAR9UlhtrNHA7Oj7rx23zXsQ0BHZ4ff49/Fdvr4tZs
H5OLS5ss4K1xHV66No0qjkq6koVprqL6XqUzequjOydtIpeq1d9lEUAnGIJlXLofQ75AueD2N+1A
DoHrkYWDpvpm+p6nbvMY7V+Yshuo7RVBKgLIXDtt5oJSgqgPFz5PJjw7Spdqo8zwLDC7TQbw/M1s
9aJE1RKtXEYzQJI6k8KtY1M4STSNlIV2W3mtEm2rejt8AJJHR9vJBKHs2ikxgXcNQo+FVpSvABR9
UWZK7bDQsWNyK+Od4Ba91ewVqdO2nV6FFHTn++uWsrqOZzK5naNKO45w0pAp0wxNQvW0JU1lC0Lh
dSkowSMhtrCjcO9fE7F2b/Upqr+q3t8UNvsxoldJIGTN6BdwQQe5D8R/vMOfcnBPDjJKzGo/xTcx
4OLVSHsoLLv059TQBQu35qLhodFvhRecganDyyOG9KVURTWRQ4Yrzh3tof+FZS5vjXJoBDfZSugJ
M0QmcYEzBIKizbnrmOpM7yKbhWh71PbTVBYopXeVpzv27JW5HD/THnVHa6yr26Yt5oM1OqYgD7O6
uqida4he8C8+WloGUxRrRO6CIW96yHK7d1NtmP0cmRMvYfbvf2CXNrpwlygB0ji7ZLlKJisCrJpF
p27DiCK7dltL3t+XgjkCC10KC64pz0VkEEltjDGRw8oa78s8b0C0Mjz8Oxm8D3EGyUoL2H5OJMVN
aR971BHVMldK5ehhQ5RjwCMiw83j61q5VdoamSAFGfwDpm27o2XPzj6a5v5hkJGYy+3OCdrYAmSN
3qK/NJ5NV4lAoNyg0TswUsnZjN3YukozM3+QzPQxrsFKnRRzKmA2Xjs6wIBBTQPjiICT5+5ClNKb
0gEtN/o/o8jPcT2FtAfg05AVeXh98ddFOQBbVcFbAXawy1MqZaCH7HJHDjtpmD21SOhTBfYK15jR
CXJd1JqPQ9US4IQYB0aFj4vZJsNI06LTYEvyEN8CUpkFutrL/8SazqRwrqBviWal8Nihag/6Jhnq
am8Wgy6IH1aXzZEB74iX0VKIvVw2Wy0mmpuxEgLZAgicFL2DNVOzW6SkTMERXBm2geV+yuLBymsd
TTggCZZDgowCKkB2W9KTMs3VuIs1Jg8nOqfa7Eodo62vOQ2Zd1rqyODatFiHkn1hDEiRFbrpyqnR
xW7fGhh9rvQMgwrXd3h9VRZkcxko2Sb/Nh3kapB6JZIxIJfXB6W3jB+zPHb30VA5gpLLssB84GHL
gEJb3i/okObsFi1xVt07uYLuRvVpYsZb26gPiRHGCgZAED0vvSX95u+rB7Cp5Y4BXabFgwq1ic6a
qYPMsa0TVzKawaulJNmgeSIWiFqLdAAGDiIi7D3gLLVL+5oRDlClqpUwyUo3PfamP0Vgi9y0oyAm
WDuU54KWv58lbaIoytXMrhZDLr+RJPWKmAgSTysXI64nNG4g3wU4WR7ceNSXp/ZiFXEXH8oeJNtA
93CNkaCx5en6Dq2921ChhctcmNAsWMelOjMFJfxEoY4MrHNPjalv9gkw/qd2urX1VvL6tBpPfauj
sm/YN+Zgz9+JpNWCVV2Z/EC6BJNIiFVhKwqfQK4LzE7HU6agTcJ046q4mXTM5qvPrV24GHLwmoPe
A+AnVv2xxgt/Nm+7YgiGgt6RqtpLZTwJjubKebn4IPtyYeq2cqRRXc5L4pl6ulGL6hhhFYZ5dPNx
Bo7wSRc1Aa/YFmQCEA60jABm58N1ewI5ZpJ2kAlKFz37JpeiWfF1rT4lcMdkwpPL6VtI0Nsk2hSo
6DlTOIzpU0tB2yWl9/UUnRpnFLxD1hJIF5pxZsaQ1q2LtlfCufxt5t+l29hBBonNj5msbyvwf1a9
X8+p52gNWD+s27xyU0cAwLpSJcHi2iBzRc8zerR4kPSSlYipJfgIdGVp6FOppdHLLcMrQURajyVB
8jE6ZGa/iZTJdMtMO4HoK7h+4Baz4dzwxTdwZmV1uFGcGfdgO+bDqyzJoKIqKR2+TxSREgPY92nM
qeozUnYCF7nqVs7U565gcwQtUbqob2EaQbJ/IXr1dOuNFaJk8rpT+ZTEX8BN22QxWpbhI8MicrPM
lW6RvM6em8fxTn8T4aasXKJYUqBiofykIVjiApg2StOEZq0Smv1J10Kp2+giromV2+VCBHdsKFWL
Yh4beCfzFzQCyqBKXuPRxnW2v24f65v0qQx3UHoyGqNp4qAQ5qFDaGfYxK3M6q6YBAHZWnx/oRMX
ECDmnOtYhisYkJ9t8n1LNmane5r+rqJOKSWjr4BlJdO+sZxsJntbU2xe6rf6vJmp+V0n2ruRyr+v
q7/qn872clmes9tVwdtMIQYW2lZektSXwfKus8OY/uyku1K505Lwury1hzDq9EixmsBlxswhJ7Ac
sjRDjgJxA3Vb2KoGlIRX8zdRXRudSvVDJ2qDXfdCZxIXWztTkVRMnqdl3bskCuoGpGrM2db5fTrH
W116rcCxM6jbupIrt6PPRi9wxat3zJl4zgENpJkTMxqWlkun3Sa2krld3GQCN7cWg2Nd0bMENPyl
H5azY6uaAJhXQoxpe+rTXsfpZ4DoOqkusjUA1/BEz5jVI3omkDPnXgK4t2Tj4OjgD5mL1h1sNZCU
F1Infi9iNl51OWfCOKuJh75OmYM9rKv6ZzcUpWdniuKSosi96wa6eiDOJHHWMlqzNc4TJDGjD4hx
n9tBq+068wTipbpmHpJRAomrHuhMImcgDhlJNlqQaNFya0e7mf7oCIbm6OZvaQaM34UjaCkfY3IT
XLGcHIKCkJzF4AjSq1uVeQ5xpddMCoAjND/qoj5gbsO+COPuvlluGbpYYoBKgAhCaxzX7psbdRSR
m3O7xYvhx4JIa1col0KnyEB04zLZRbQYFV4M/IDKG0U5GoFWfIKgoVJEZBlamSCWLbqbWrk3LYFH
5szhQyXwzaEwjBYWUIJy2zSYljwmjID/MdvJr91PB1CU1fx+3RZEQrjtQf1bp4UGIUSjrjk+KCRH
0J17s+NfF7S2QaYOJF+MXQBnl+8yaqBOTQtwTo8LzVa+n2zXoO+jYhwsydjURAXlCRHIXFNuYVgC
vwPCE4PnPFBaEwgxFPSjVia7oDms7XiT0szvTIFrXzOHc0Gcr9DMUR1RpAGDd4c6LNh409/oXhRo
syrE1NGwgLQ7HtpctOUYDA/+RYiaJFis917dCrk6V2RgVgCjTkgeLHiZXOKr0+whkzuZnCw9A1zb
YXZyl4Al9rotrOwLWCFAeaPJaPcB/dblRdyOaTFjrIucylG6R0HBtzugAhsvmSjUWn7oLOZfjhAE
oVSPQTs0IfCZ54jaQylZDjn1w7So01j19roq3OX3HwkqBokQBIPUnJ9ysEH/mY1gCzsp3X0O0GiQ
T3pFetMgzdIZgmfU2ubgcfofWcvSXS7bNJs5zWRsDnjUgzELel33a9GDcV0IFktGMQTluOXvZ0ES
OgsUGtVghuxMqz+VWlVspJbKYC6noszRqqiliQnZbvR7fUwWnInKMLUnqbQoT6m87Xvig4IUjEEC
W1sTYmgyksYoJqEUxy0aerdtrS+z8hSn932DlDhwEy1FE1zdq1JQe1CRYlUt9MJfrpqOLrwEF1t5
AtP87k0RkXCv/jzalBa4P7ygHU4J6owtssNVeWqTQDFuLKBCVn8vkf9hyHDLf4ngTn6P6YQ5z6DB
iFw3+1EWB3v4c/2srGqBuvJCrwWmFJnzknkmyXKtQUSK8EnCCATRTU82BL54zbkYH9U8TF8tCbbL
rchKBQEOWLvBCGv6IxDwJfXeMF6sLP0ne462S5R3QSQEvIZLQWbR1lYXK+VprgJwdWNTqIgAbc27
GJ8iuD6U/2fRrgGMpVqenPjB0J86zdiyFMlxFAglqQ6ub8/awqEGquHpsAyM8F4Z8WyrAPuhPE1p
uc/0zMN5VKrST5goAF1zy+eSFkM5O/iDItUsHkwAiLsvo+C8i7RY/n7226lJmJ7UVnky0kACg3oS
dORmagVrtbIxGAWBCaNOhzYwvu03U0rbSWqpOLHi5zwNe6XcMTndEUzWZcrfS0ovJ/NCFnds5Nm0
pUSCrPGgz6nfy153KhSRNa+s23K3YMYZ9zJYGrl1a9VOqiQKJnC5B4dKIwGhsG9+MRRQfEsmkWD9
+H7aD6XOxXFKsQWZwDLBby7/7ABP0HUPHWk3OnjU+3arN4/G9NtoXdSKSLax45O+RXtrN54cLfbg
Rnx53kmiFVisjgsWLlaAcxwkrsAZ4GAFEnocyhMb7xJzd/2IrRg+RKDLE9OCy/AxF8KxotUcZtfg
d0bHbh4/KO3TdQHrOnwK4O4hcPihBL4IsMDWkmn7sv02Opt/J4OL3sCqp82d1JLTYAOL52m0IxdH
7LoMPm39X/v4VGRR9OwYK4NOs5ghDMFU/uCpSroMQTi2bxoTaBIxxnen1XG1yU0lCViBpDVgAJRN
qvf5vp8cMMglquENJc0frn+YaAe5YxKT2LbyZYFtOywBnUbf/t3vc+cilftZj2IsrlmwwMHg6pDk
gubGVRuxwVsNdjbAJ/CFJyZ1mAGTERFN/ZaGknK4/wcqAL0MUTfeKhiOvdw6OuVWLAGpHqzvsqsm
hwkEif9OArcJVEtLK5rT8lQNrUdSGcDr2+sSVtcI0TxaspdnEB8Fa7ieYlNi5CRlr2BCksufXSnw
BctHfnE3ZyI4JWZtMsu5hYgBgw6k9gZ1I4ezLcJmWTNYcKFjOtPCqBwQii53Q5c7mjUDHigpih79
zw5ktH9/qc4E8IDwczSMipziMefo9VYahxtiyjdZnP/5d2K4+LQz8zgbTYjRqYXJ6hslkTzLvy5D
sFZ8PWMedU0CGRZUiQdXsR9VUSfU2p5r4Npa4FyB6spHwCUdDJkua1WO6g5VyHdTuq2tmLk9q/+J
LkBu+Q/RM4YLLvddKXUrSWTo0tXPE2YcKkNEHbbch7wBL9gw/5PA7YhUG85kJVAmYs2f0spzdxz3
VdM9WvqPKb9hViKSuLo/ZxK567MllA0o30KnInfl4qkYRNfO8s1fddLACQZ2m6Vf7XLVBpIpjTZa
5ETjgvqtkrw7auuzvNNcdMvkIya3beCPGj8qed7LkagTdvHuX8Vb6JRDxgoV+WUBzm69cq7ZPGGe
GmFljfRlkhwaqh+s8pmN+raVp/IfOFJN/ZTHueoYLdRIP+KWpcZTVr9TKrgKVu397Pe55ezUgVWm
hN/fqH/0Hy+CX19z0vDONiYD0MCA2frL1TIwDaUhY0VOk7QxMG8HGpKiEtnc6pYs2YmlgwrJcs7m
tBgPrsqKyxPwyd6aAqnleArMbleoui/K+PKVwY+oRwNBOlAzIBEjXpcaKTm4GntQUJ5Aqp1sIx2w
/XSO2Y7ZMxBMDCny5NwwQ3uhf0mAdL/JwK5SZ9kLtaXea2umezSOY19xMmeXR30BrMA6RXF/mERv
uNXFNxHLLtVmvBu4xScApMeMd453FjXc7j0DOTETER2syzAUGwVxY6lpXS7HVFS61ZISkUQceQpz
vAqypuz5utf//6R9aXPctrbtH3qs4jx8JXtQtyjZsiwl9heWndgkQRIgwAEkf/1dVN496YZ4G2Wf
SlKVKie9uTFs7HGtzUOKBNT/SlEWHWB6TmO7kNLmu14eS/dxES/hX7eF3FIFg15qGopYkQUCXmRw
gv7cR4dSPvdEI+KWHqsIxR6bPpFVvq5WRUE3e6buQ9sm2pSEThH1PiAPauQFpPDh+9y+jOJxEMf/
bq2c6233iOEEUq6K2E+o5UTWedHNVW1qgZFGB8OmYASOlLVyKRhswkLQNAuzR2f2MKxrmEWM/Jfm
Gd7cFAxTmJjbxLShmsHJM4cvBkU4KV1xsEBgSwsr9v1szyaNW78eU/XtWEN34Pz4SHupvoVJeswZ
YuwAJ4wmRn4I5S7M/jbmv4BteFc03+Yg0+i29RxfSlSuJ4hb5NJ2DU1D04ir6DXjTONb6nRSrmY4
tlI0BiQYcroT40femnHvnzk6BDqRuv2+Il9un70tc/9mbTx0gyGEUcxanROTVhHu6WQifolnltTh
jn51s8+35WydCyTZkWEHPe46CXB9xh3JFrRO4wAu4V1LPtT3w3KoKo2QrQ3ycOgwXQoMKvx1LWRu
GtIMiwvLFvwAZnQ86poNtq4REmBgF8Yj77+bEO4GyydBi8dxKmjzJai5SEAtWaRkHH6V4frtbfQ9
E62SJopg70Y8A6cHFu0Cq+CtY/zsqaPmISfl3rTT1rSelrqPhfejCXXB5paOUM5GmwqAZuDsXi8i
Jyxou0LiXvF5v860ReUPsvx69h0kDxi2AmQ6wnLVWw8KIic0/1Rp4NX+s2jz6eBMznRu+zHT+bgb
fjscXB8dychbr6C11wq1pRhkHs5VysrswIsSvT3TYbT73cKPU3DO2ARXw5Rx77zYk58E0fjkj0NM
H8KIYwYfTIh2VKIUnQ2/huqz7vDVh63H+cL79SUmX6porFLLir4UaFMsWx77JbkjWprvVUfFWF6J
Uja1n2lQeMNQpdUAWioz5sW5BJhjCCIK54PlAD469aca4297oEjg+Sl3v3z9IR+NkOjQWRuNFTPD
vNGsM2RK8FZ38Zz/tCsTEdrJrv+8LWfj8F7JUUw06oVz1PlelTZyzj5gALg5eeX8uRvpLzbU/7N5
PnqO0FCPrImpSAq9Baj17VKlDsATPe9rAWhONukwkNVu5XdiFJM2cj+rW9uuUjDNoJG7TJBtiBea
HRZr/F6NLmwA31e9eBhz99Fk8gA046NrTy3QHJd9mA+AhA1Ov7HIuLprsz2eDHXCQvj+wtErVKUY
CIrtE/rUY6Ip/W48SzB5AERAk70HSAblzi61AfBx28KdNcPyTlABIrXpxRf8qTGH1ymcTM0B3RQI
GA44R2ulLlLu4pRJXiByq9Lc+KNg3s5cYvZlqOSumn7eXr1Nc3QhSbmKjgff2OeQNM+fbeuzQarY
AiOFHyLZPx8M+fm2uK3MsoPEHv5BUgTIMIpmpIpIwQnoRCQxQZTGG7L3WlnsQN2bJ/2EJtOJV/3O
wrQo2KHq8UQBNnbnttSKl6L6nrU96FJFq8PG2bypmNVAadTByKialQWU8DR6Jj6ro2fUmWO+iNge
nm8rrxOirvU8DIW1ZBASwxt0U6kjUdlwa1w4uuiiD+ATAE772oTTsB5bYgVVSmYR7dz5CTTesZW3
IJk25/1tZdaNUmw4ZK34uGjwgIOt2FCaQfzUwraBmPSrEP1dMXQfb4uwNq4BZGA6AmNnwMlS+7wI
A6BzQLFg/cJPFB3B2YigG4ghXZXQFXOBv7LqdWlYzP36iy1Jkk9gt0YBQlosoTPKVr3umzY28eqb
lAiMA9jCGMOwSqPK+XMpl7saTRNuUybcwaw92Nu8mFrjbuwfhehwmM1vxGZfXdjKytUh9ujWR7FL
fUYA7ZGjDw7thO7JH+sgNqu5PQdDmwGrx0D/crPI4+1d2dx4G+w5eEFhnULFd6Zl0cpeYlO4R4Bg
UnSIPixz+XWrjoGtf6Uoy2zmUxsOeQSXrDhG5IPfnWj2elsRtQd6fc2uZCjLJ8suqsMWy9fIlxI+
lQ3fyxQ/w/xnZoaJAD5LETh3BtcNo2xeU0xRYtApQG9MoFzTarDBvoUurNQ1j35zLsZv/YvZJRrt
tvfpXynKPrWs4MviLnVqlJ6NNoyp39d1Wd0BldKqd+VoLfeBH4k/iCTi1A6T8YjsVrU3DJ4nlgGY
vZB0Q8xIlmlCZd2HKVtbd6ygkpE67fbjR0Pznm1ez4u1VfbUH7oZnHD4cdOkcefx3Tz9KIOn22ur
28BVwwtXWbqV04kQB2fI832eB/Ew/+wKL45CHcKZTpLyZJi0jwpqoLF2mQ65/bDcjcudcH49/ME9
+PekrB9xoU7fVXIgOc7jNJx5Dj607BRqG7o3bRUCOAfM9ShNhorrWA18xWDCmvUkS7zhAHNJuu9R
fabs2+3d2Txf/0pS27Xspl+w+XjLMWV/XoZPpPR/xzhdSFCulp8jbz/bME47aj5a40fmv9xWYV2M
d4/rhQDliuQN8Cl6gsWygFxRWeeGF3ETfCTm59UxyV0wI+siiO39AaAnxlXRFapm2n1mZaSY0d+6
jE13XLosf+qa7JhHWdzAWMGLH4hGy8276iEKRgkE82lvGNYX547BDOJAIJrg7pcquu98EnuGrgPx
zTl/t5YXUpS1XPxwnprJx0sii9SdEkZ2coV9cM24tSeK2bMuNpbueYADKkNQncgKAD4UMcuIPG7U
dHsMFcfSy5N12N9BS1bv7egAFqtgAMUTcL1v7/2GR45Sx1q+dzCe46m5qXEa124gfG+J2WEfzGOy
+MtxzrX5Z//gB7pQeHMPfPiKK6EDyjmKKSt7AlWG1R8PxYOJZ+nYD3bCXRlp+qh0gtY/v9jsMZjM
vmHwm9A6kHjBU9Aj0sh1BCWbd/9CHcWUFTacs9qHOsBxQyv9oPF91Am/f1wGbAoCbbBhQdC1FkaH
zjMioAWnZwsoRxY9VXRI+gYlmM+09Hd5v38OqC4e3FYL+EMgV8Kknzovz+qm7eB3VqltP7lB/hCM
keZR3jx1SLL9rwQlgVAHwYRZBLwBQ8TiyQliuzS/lvm90fI6Dot0cnWO9Gok393LC4nKgwDSghLT
3rBxdWHctX7RxOO4DwYKzz6PuyK68+WJWOZuKeo/Oq7LAN9e0XcQ9cS1a7MKoK8Az5DdN3eMa17V
zaf7P/oBKfv6qAjSwfUDnELKpRMPS/4xLN0PPcAVXKKbTdApo5i4oRgmIBxAFFhcowdd2Kr7dcWl
AlKDudQTloqfp+PdbWO3faEwTrGiSWOoQl0lMKMyuVT4dAaQBEHG48j8XTEvJ7pYf5bMwaQyAElF
BDRKUaTFoOvq31QOGEfIqQLqKFDBeEJpBIa1DsZ0c93FNsZVPlEupu+31dxquFxpIJBrBEUGtFTs
RmQXjVMTWqfIfIIVHvzhDeDFPUSNuZ2w9h4tdCAbjt2zKz+XPQicRvOQ1QV4YZ0YDV2H2eInQazD
xMtUFv5veEyXX6dYzbanAGECFlJqdmBz6sAVX73eXoAthwbhFobPMYMPR2/1Pi6svzMETtVyzAI1
9SkX3Z6U/DACTcC8g3eAeH68oy7Z3Za55dFcylRMWuWHlBnBuub5NwL65hzkoU37OcNyVt3P27I2
zzEw2zDrgLomngnlkoxuLUhgwX0KnNcGDYQNj04McMPV6CUL9R/ccW+JfD8V3teyYjrnTYXufXuX
LsWvx/xifUNGiibM5zrFHBko0KojSvcYV+PHkZsPff8pN4rd5KNxV9xzVIioXMd+kTzYDcWuGEDD
Aiz6CL7Xki2JSw3N47L19oNKFV7/iixrq0Ucq+hl0XhYHGs+sPKx+Vx1Gu9iM5a3gD4aQLsQnSJq
TF35DpArEO0yXid1ViRj98nyWNLk5qcutBKRZfuwSzJDRxir4iD+s/QXkhU7b9VdZo+2CeMrl7js
gA8oH2n/Y2p/8OmH4yyxCazent8bcCutzN13OuPyf+iO6T7zjTtSxYQz7TxkYyDwdpttEvAnFtK1
ITcZ5yVZbPSsR8057+9B0Kax3ps3DBkg8MEBuA34Etenrm88OY65xKJndtp4mIvpnGRgYLkJuyMv
dUOMm8foQpxyyNHAUYuymOAx5GDL5kejeIq0cyU6nRRLvZTCt5g7IG3iiJjz6EFY36zm3ETtyaqa
/W2zsSkMM1grkp+DtkRlAUMmOabkcHZsEYEfEIQ1JCHm1xaJvKXUvEE6WcrqsZGHVKz5oJLuSYd4
DnyhRjwg+vFd3mqCmC3nBwy8/1FMWcW2mvCmrMKKZjwYwRngSwe0+yY17sLtJdy2vBeilMfLKUcz
Nw0biQX/eyPYfWXfZ56xzwlL5uA7XNeRoFeep207ajy8zfPohi4SGh4cc3XAdTF84UcURtcCVk4v
f4qSJ7LVCNl8ORGd2ShLuxHqldd3LKwjZvUDVtIqwmOYnzvS7KoRxjw79ONnpBLj3jKT22u6uXsX
MtejdPGaBOgu8yvwnaaRODX2V+piytppjqC7+fQbgrB06CkAIrb1ZtkuBGHoLaRjz/FE19N8ZPM4
wg1ql11n5lHcD0wTc2xuWIhM1z+VbhUsq+hzwXuJdwjYVeAKeBlLEfu65OCbL6cGNhaaV+HTAngb
abXr1fNNMrK+hVWUUb3rw244ZQHKsV5rJYA3jzu/fhEEKBfLX6Srjy3aKUbrUDTV3ZLv2BzqSlub
mwloKYBrAi8bTsL154jerIchwikVwyPvGuDGsyF23WXvEDgBt/dza4HtlY0LEIEmwmPlsOZexobM
BglCgI5TiBrHl1F741dDpa7vpRBFIdc2+66cPEz/F+1O0DOoETRqbJnKSwmK52hJIu2+8LGDrE7s
4W9rPPqFE/eo89oY/ru9Zlv7Y7shsEJWrji00l7vzxwh0s7hvqH5hCWcknM7zaeueHQG3Ibboja3
xwPgGUDp0OFs29eiWrSQwAkI67TySSLsHe3QXaUbAdQJUd60JujnpgAjdOpFLxTkemW5rwGF/d9p
ojxmbmbJoHQC4FqM59CwEp8+GEJ3czYP2sVyKTtDKwwDtQBiS02ZhHe80eiwnqJ35xiN7gDYdTG/
6ik6LKCI96IFk4Wjzz8jvZqIpXoZBvc82eaxY+1feRFpRG4ebPRqA9AanU7osLs+AKM9GpWDWDQt
S556PlprnFPZonKITmckOW/v0eby+WjsBawhJp085SC0jpvxDqwhqWX2eIvNQB5D4uj4czaPG+Dv
gRuM8B30CopKjUMLY2owN1hFNCE2dxPXHyy8x5Iebyu0eVNBlA0DB5Qo7Ny1qMkgkSdMjChG0j20
7qso8sM0VHFANJiV2zr9R5Bax+/RsQrEXoy5tUMUi3HlR32pBl+zPxp1VLQJ3neImRbepB5w0WQT
fhfhx6Lm+8bP97cXbuskOMA3hKdko1vgXXA2s7pz/bxJ835Bx5XvDtVfmEzQHbit0w2uC0BBAK8F
gypKDFiPjjsMPl4fOY/3s4Ents3bH8VgfXIFKuNN9nxbra0FhMVeycTRfAQkjevzEMomz7mJKVou
RELDHwRUfzlg2Kh8ui1oq2sGSv0rSTEVTYAxBGl2TQoETuBKzQU6pqPOe+pADnHIzbBK2ln0Jzev
RsxhRD8GP8uTwTENYO9EKTG4n3SNk//Gfbj8KsWaGCUpR0Bo45g6rwEIqs1vKOcVzZDc1n7rNgAF
GGkDG1AVCJOul9kGQmGB5kTYkard+/15fU1kr8MU2rLGgKhAny76vNYe7mspfg2M5cnGQKDNAH0b
Drt8YF+Dnp8729iTATnpUoeJuHV+cCcwLQB6WJwiJXMgvLynqCM2GKRcnLgYP9pOmFhDbcbToDOT
OlmKmURDWR9667gYum3+pCUQRMkuR0Igy5bd7e3auoVI82EqHw07tqU27cBzYqYxe03q2FNKPCvN
gG5ldf2xrv1DW1eahtqt+Ai9ZKDpQxM0OroVo+xawm2bHk3QcwMoLX8AQOr0pzNE94V376AFCP/X
OZp8jYVW0ezesj7oYwPjJhKUgB1R7r5b1P5kAHM39QpklYr+KSu7DxRJgiZ0jo6HjO1Ck4aRB5PL
e3/J4lJ2v2F+gPwIgp91cB6MjNcn1p5JOdsB5nCjmZ8lD/4AN0jSVuNdwHXVoc3Tg8w1mpZXiEZn
3fOLOA1nsmKWh+kGuszpFMnHAM2B4+w9hFrfe0MUqjHACwrRnI+wXtlP2lM/imY0mof0NRRLIoZp
x2mAfoGX2+d0UxAiQThCgPjCFNu1TrbVehSssBilsR7A5PqRNj/pfDb84NeDTs/EpAGARCzrHZvN
//O6sEJaDFMUrmGecrQ1NmZ3/J2R6Sspii3h7lR04YjJiRZpKxI8lV4eE/YbLuuVFMWKOEsPgvp1
CmAcjQ8jejJ949kGoy6yLLQvd1nQa2z/1j2DxBXWJ3p7A5Rdamdwd5TtOsET+ENc+3USVU++9zr7
eNHbPRMsZvkYc/OPHDBzGNA53T4lG4+Ph8OBlD7y1rjvyslnETVGyUzcc3eK2+YnAo3fAf+5kqGE
m52Pyog9QEbjtjFK484Kq998+w1FUOMHRRdIifGWXh/3sq5Ri2wBZkPsnwFFKkI8kUjXbLF1p2xz
JZFBaRwlcmW1hoWbI2c1S5fSZcdh9ts4A15qa/IPQNQSmpdmU5oFZi7MPyLPojLkDcSdvKgKMRuS
Lydh93HO+fPgFDtKB42vvPGoeYAOgalFdwwmRJXVMz2ANpZuztIiegFc6tKciH8fyDtHR/C0dd5s
vGPI1iCFFKmjKNy029bPDJr6nO1p1p+RH36oRufTr5+GSzGKuZgIeH1tp2JptyBSOgZNHEnNPMl6
M5XwFmPU/2qiLJkddhP1HMJSOdaxNf4cAPn6O0oAvSxEpwwiwPV8XLxKQ1eYLBighM9fIcCPXszx
520RG97FOgv+HxHKgQ6mPlxKTMKmFgaQ4xKw8XHUL2hP2FfldB9M7s7g7b3R+K+35W55/Mj5YkbI
QmnFQ2roWreWwjkELQJANphwjlELZtgWLDFxmfUUL0gI0wtH6zhNtvcqnQAjyG2QVMDu3ockcE8o
fRLQf80Arbz9YVt3DqPYIG7ER61zrsp3CVnICFnb1ObzEUy/CEaWw+w8ANNcI2mr+9sDUI8Drgq4
kYi4r0VN1tghIMBVsIgHvmd+WKqTw0HCJaMk7BMTpVRZRndA+knyj1HvHbJA7mZWfpQhEP3FM9Dr
NQZn60gDmAD0n1AfmVTl1ogZ6BF5yVhKucfBouPmSeFmo+bN2zIBl1KUiyNAI8VGB2dumjoB+ym8
xC6ABBlmc3u4vZubzyveVwwROi7gp9XksMOYXVoLZUgG/Qy4lUi0mbXlWqSUJhCM7lvrbrLvZ4pG
7yg4+XzSrOjWcUJvXrhCnq2sZ8rT1+YN8RsqGEqX59k+N1+7to1/3lZyaz0R1wUIRcBE7Kp5jllS
3vQDx651xq6sj4vIdsWkCUN0QpRN86YG0BEBFGFob4P/Fc48tnXgeptCkGzAUwTYTsQg1zciMrPO
qYMJQoon5AQSLh7oKH9jS9APgyZQVJuwXorliWSzMLg8LQbyOxYH9UM7kh+2h4lEgEvf3pmt3UeH
FKjGEFyHKBhc6wPmi8Hve96mRIDsgxrfZ/svqynvcXlvC9p4vvFCuOBzgs1yA5VVbyZmCdylngEl
p89AOGscjD4/h2An5UTuvOaP2+I29ulK3GpHLh6moM8a5ME6lobDHGfsm1WhzsT4r9sJTOS+FZpC
OHZq+2w2NdwsMhPnGj3BK11Kfld6leYV32pv8EPMSq7742JictX1QpfMLHCip7ZNOyM8ysj9WOQv
7VA++BhfXbp2x9g3tNImlIi4y5ojmkeSqv5F8PY12kY5DSiybyiiaPC4/ggMUtC6HLo2DVl7YkKc
aa4ps26cEAz4ISeO1s7VGilXC1WLoR5I3aai82KePRbuMc9p7DRFDOIvzbnfeEeQrIZbgTqZA1pZ
RZ3Az2kY1HOL1IjlLDucfv7VKwqEbLfP4ZZSqKqDTgfzWWg6U4ySdIdsWWYb9iLq60PDbXryJSWH
kbpWnLWY8wuXwtUcyw3l4IujwgTtAJwdKpe6Qd1PjgBpS7263VfL4CYdsX9j9B1LBwZEkBeguqCG
Zb0VekY0RS0mMKLw2LdGdS7Bjn522dRpbsDGIq67BLpqxBhgq1YuABUgITM61EtK/AeHyRuds8uH
MvYX3zlQWkYg+e0dTdJgaxEhEFm0AMUh4KleH/ipB9ddk1Ge1pn4ZhRri3qUHW+fjg0rhaZ7DLwj
U4fJRxUOscw8U0yFy9OiewgBvSGiFsgVOiSsLSnIkYVvDZboz1LOeuVlhLKAiNQBem6wvKAkLIz9
r2tyKUO5vCBQsjuHVCKtmZMcOeb/rEpjH7Y2BJ0DiGrhLYFGYj0lF2awH2e7C2Up8CqSu3ARPxry
O0PcgJ7CTBja5LAnapDp9JYnBqcVmGT2j+Bc3lk83w9Ddnd7td6/ulDCXLPcLkILABpfq0KZ6BYg
eSJI9/NUuF99S8Si6eOx1AFu6iSpi0ZAb8XbgmH04jkgX5oMM3b+h8r4cluh93sDhWAHsDUI1t7t
TUcCv5+dEa/7d2uOe11Irvt51UcFrlM+wCNKjSrYecGOVv7uv1NAcblc7pd5MUABue+S4XT7x99f
QIQqwLuHe4VHB2i519uNhoW5b318vsiOQUTjvn8NC42N3JSBXC2yBmCUedfrbnKKxHAeYAfEU1i+
ArrYtF9uq7G1C7Ah/xGhvGWeLUDXMvk4teEM5qhXANDdFvD+sK6ksGAIxLXAg6leC5eaxVy7Fkur
bhJx4YMvUVhgzBJtS5LJkIvmnXxzKa4TJNcCldvRThJjSYCiScWYhPOxbXfdy8hBLHowziV9sEbN
QdApqJzjnFJ3MlGvTH2WOUno8uw0NcYXaqIx1RGN0FjM9dC+Vw8oEBiyDeDirxt6YTGbzCjo4CxQ
z3DkjvYYtXLhB1hS7O3xb+70u8liRpzNOqbCdd3eC0aDCzhvcWLUhpoxW8rAyRAloW2naQ8NzXfg
BMi6Iimrp9tnZkvHtX6wYqpjgEpFO8foGBmoDQcrCkTaAP0uYOcM3A1hA8ZkErMwiH2dU/f+ImC6
EJBCeCXwaPsqwxCrmAMnx+xSx/nRrxDbmlbqjeW7+v31rl/sG7VJICsHvy+nEomHR5BD5R9YGVeh
ZvE2ziMeOiwbPBD0iqlQECtEZ+Qsdgen/m9ZP+IseJjJa7SJpE2FVjEA14afo3KfNE3nBcuUdWnh
e3dtAFyUz4PBkoWP59rT1AXfG0JsDrLryBNbiJXUTgc2I3q2zbLH2wpuP8DauAWiiS+3T92mEPCQ
rHnPFetFcakEM5Y8dCEkx3ox8joOh7p7vS1j42SDHPNfGYpLZVjAlBryugegjJmENTlzNLdOoImY
S3NftD8cWcVTb5eaiGXzcIcBXF74WrhZyuETo5v589z0QB/5ROmTlLqc8eahQzTr4OeRyVPZl+qQ
YZiOdX1q8o/1lCFHM+1gkSbb3t9ewA1NUB8GmSkgWpHDfacJ5aYzy2lIS8BJ7B3Jx1PXl5HuEVlf
b8XYoa8GMSsq3+iAUl+t3uiLLBrcIZ0pSLGi+pUV4cNoWQdZ9bHfyE/z0HxyF3r2yqNfna3w1R+/
3tb0/VFB2xXae1Y0WsR9qqHH+4jKpu+MwE7J6L5AZ8GBGDaywrbMYmFX9b7IUZoHtcnJm+bmdFv6
+w2FdCQOPZBaIJek3u6+hVvY83BMMXAHOvAlrs0jnve49TUh2Xszci1Iec+sMaRZngVjWpE7Wh9k
e5AY7ckfDC2P83p/r/cUlXY8XKg2AqsYTvq1Be7KTISdP4J+VhJeAcS75mfToeGeAjg3KRcgWEZR
kyXoPhdxO+XWwTA7dry9ru+NzBud+xrwIhpBAub6I0qr8UmPE5w2S7abciBIELAjCldz4Te2D3lZ
dPfgoqBoqCagpyyjsycBxxjKPfnY5euoZFq0VCPm/RldY3egjII1AsGPt37GxaPWoXZSB5UAqqDH
zfvWGZaHwsCskzPW3/oAqNz+bHZ3bj0/oxHd0QRcb5m46w0FTCumcwAxh6bwQFWyXcYlnFhgpR6A
i2YXZFjL57Z+qP+WZFfdR8un2SaxOSbZcPCqc/8JP3Scs8/jT+o+V9nJ9MtEh8H2ft3DdYwZKIuY
S1yJJ68XpLGph4niwk7LqWv3szBF8BRRMvLEKzyGwbwWFR2NSdwYVAK4HoB81oEJbLVaHh4Hux77
egGdUTDGDkbPmmjAeGMYA9Q0dnm0Y3WwnxeyF/6vm2MUbcEZgtFDJMIwpXetb26RmnW1ZaVOY4AF
r/K9tCt7/vn2pdlYVTQDoZML4QOwTdVcEa/FiP73HKtKS+tkjr4wYoZxvHhwEGhLQBFojNL7W4o3
7M3lQNUdGq5G6+Jcc7JMYdDOdorpShuQfT6wtL7XwhPNA5lYGWpO8kbMgupX9IYXhgr/u/IfE6hr
ENZZqenvGg4aXbC5xa2zA3w+CN6ixwZjONMvW/hrmYorYpLMExLM429gGK38OOyYxxNgkN/euw0T
AZRYnEr04gGlJLSvl7LiiA6R6bPSoHFHkYB30mqSmgmKuKWuOEvQrwvekLDtl11eLBhBawxAN97+
iPePDHzvf4ZHgAHxDtcZxGWhMRkjPsKw7CNyTCH43Nv+YBERnLylPMjBLTXXckvm6oMDlA35E1Tj
rhUHUP4yAV7PSqc5TGe/eJhRAYyZEwlQfZhpHhGNklsrjW4NFPwCtM8B4u5aYG04ndsDyzClVP5V
FBhWBNqk3aDFErCTd5RUicE6UPMKzenduCx4BXD98bqiDUbt17VEYYtygs1Dl6CxDyfZf2N2EyU9
6cZZ45htWAIAeOARx/wPemRVdPSoAT17DTYDYDzln/oRY+wV3w8+sIjgm9w+M+89TbxqqJ8i7YI5
gneguZU0WjECEA5MAG7xjftiPNiGMDWLty0FiWI0deLeq315uVeyBQTudoq+6jJu5na4q1qp6xTf
2iJkRfBDOBYoDK7LemHPpOyZrAMwkId1s6SmM/x0i7xPODopNVZlW9I6KozWW5RGFMvZ4qZVpKqd
NKu975P0nmevfzTG7MftzdkUg1cfzgdcdGCmXSuEcjTKp3XjoNHGBoDPlEfHNVty13Jz0STh1idM
8TKgi4/nFW44HvY1VLhYu6UwPaPLfRuY8PUZjVGJw//gwkya8aNjGEf8/cuqoSIHq2FhailwVdV4
ENjFgEb8dJi+0KWOIwy32TrYmPfHDlVonDh0YCJ3GYTK+pluXXoACPcBouxiRL2dvxB/qjQGaVMI
Oq5QaFmpDELFILFS4DxPOYS43WDuOGco+8mwDcvfEQRwcFxyD9UkdSQmGqqWUY+DxdiZeWLTBn5P
vtD+71/dGWw/6qWgOoFZx9zf9UkwF+ESkHz6IETtGnPfRcHI78YZLlA8UG6RT78uDufORC0OlREE
1tfihj4TwHQrgrQOxBCPwfjsFuGd/+tQHei7+cf5WKdFHUXMMnAJEOoySAuDp6sUgLD9cvomQq8n
Mmtg60FTggrvE9WNz2ojD9KxL18QtGSo8gV/8zrUTeK9fx5WQUCtfUtSwmhfL5lLUP7NwipAUfFr
VxmfGSiOGvdQWroEwZYgD/VsvAwu2KZUhlQhB3DJF4Bw9lmU5BIIvTnG2k0gO+u257akd1SfEi2a
5mBiewCbtbf7r07Y7uQANMxQ97a+d1jgqPxHJxBAXi9e0fMIASkkOdmDxcQjsJhao3u0co4gVZMN
3dYKRgFUe4DrVmNxyXGNF471s0lZJDS3i4Noy4+sYfSehp3m4m4YIjSXoc8CXaZo81E1GwDcPjSm
hNdQoDIfG1b+GqDT+a/b93VTylopQ+8IPDB16rqsbC+jNreBTERaHlPHFkcLzt8vP32AiX9r28by
wbdUzjhvrT5vGwDE90Fd70iEsZ3aMJ2E+9a0/w2NMAIC6BXMgaDX/vpEsNK2qOx6eHZuOSbACB6B
/xGEmorG5rq9kT/DPMCAr39+8cACdncJw2IE1AVpok+YsCQHnxbh7rYu7043kHthtDHAFphIIKod
loYEEF8O0KN0aPJYZO4nEMbtOgfPeeA+O6zTLJ3iNSB8xB7BqqLZADPb+PdrpVxhW7UX9tazK5q4
eJbkaPYuIAbzuCr5zmp0ndTrg33hpajy1OR1Nrmk6r3Oep78UweQGjcDBJ+pubU6IYqFaCyA688l
lLJltEcHSoW8YGa+3N4otXnynSrKg2QbxUykgBTzqftGd/z4Kftb3P1FHnmVZJo3VrFDqyxEp3gv
QIu1jkOsGl+cvUZGzpAhdHxG95OXRllmfcqYZ34vJoFBLhl5msTCtjwf5SVk5dYBx2t5wCgL+4JD
3hgcZ+9+YhYgZOlhNgJNXKEmhf6/Zv9KUlZRRiYT0lis55zt/frEIyum9IHsXP6lqz8QQC9KO769
c0oA+o9ItPCiGxB9Sp7azAGKZ2tizmw9t3SRJ1MA9GtEnH8A4rG/7wdz+eQRUYP91HWnu3xyHU3s
oaZR/vkAOEooc6DDEvML16tr5wXpga1tPTev5G8OmOjP3qP8s/lopv0jnTTablwG1Av/FabYYQAi
9j6DtOeubO8bU+zrvkrQFLC/vagq7sU7pZSIqokC1joMcuTo77wi/wDI110eLmfunIE5nFTDOtbi
GbFf0w+tjE5hVZ3NojpWub2z5lETnmxu8oXaq+G7vDGFY+WF9KB2vnzO3bPFloey4slsOfdlja40
au4NojOnm/fmQqpiTklVUr9jkCrr4dD7+SHLyl1FbYC16NKpmn1Vn/HJYCQKJA5Rb5WxBGt40D0u
bqCrmKkdoOq+qq2R40gksjhQyWx+NsGfo6jPgxXGi8X2JQNUfm3cFXgyTH85MMMF/Jib+JjUvX26
NLv5ZosvdhPNtCPmvHC4jKbFLKV3Difx6GIIx+vHnceHU12LPeoVGrFbNh6XZ8U5R14XYxXrJlzI
zXnlGkFpwFR8mfrYQpdUvCTn8UifWjAuxuOX22r+H5bhX3nKZeUEYBBIi2BTEUK18xyjcrFnzZig
BTfBJU6WhcWNFySTAybqSBegbl9iuNcgOTBDJK4UaxxFldfzMbSeAQUbBzN5kDMGSZzxcel8lNfk
0QOoGAa77rsldbvqeSYuoKruwNaKHLcmobG55xffoiQ0xGT1E2Y/rGcH5TaTJJ0bW7tg3pNYLkBQ
rH7nyUMx9Z8kGuY1r7fazA1edz62ep6+cCeRy8FyY6ojuXyLhhUHCGAv/4pRtOqssKMyYPYzrTsA
7zVlsxtb8T+kXdlu48iy/CIC3JfX4irJtkyLXl+Ittvmvu/8+hv0Ae6RioKImQMPBtPdg07WlpWV
GRnRhkQEcRAIuUpZVvV4aDTIcoMqO5PARNyAT8gU1EIzGnVO9nwz+nbYMaPZ89N7pIzVAXQA/j7r
MtGc+bklSlLMRtSI/UOQlVupMyoO/nUIaDhGaRAa2sg4Uj4OlAI96pYBj9pUdWzr4hR0KvMvLi00
AKPrH3h9gIio+CNS465XuBizBDyAEwmBslMbiDqAF2OL5uWqg+PQ3SmAOgKvVBoTUAyT2HBRyZ+U
RPhIYtmSU3vgH3g090naKYl4I2X/hFWEmkNjSmMR6HmhbTgaKuqHbJwK6m2MFMNlUSek3xZjOfuR
0jQeK5UoBaa6GPmGL/yUcmAE/NNtL7OK+SEZhsQcIiCAi5Hwp4wxETOJHNM3Xp+UJ6bi3WgsrKBs
O1JCyIGZS+x7dmA3LuS1b1nMIn+MvL+oIFO01L0vfClAdJkwNl4zT5ba9jb4QOvExUFjmtlqpzdQ
GJasBwrlHtCtodlBu0KU2o33lbAcsIsDiM8AXhSKIgs/Aaosl5+RNHE4TKrWeHP0PB9zQYcuYNrb
Skd8iYjmZAeMqeR33U8RkKk8RLKVcWbnlqUZSvt2ctiBADPN2RFq1aCzLgiXGd144FLSMcfmtFWX
+tWJW33vktFFPRGLJVN+KVQqoUkqv/HKnfKZfUdmr1d6Zs6Ob7QH9rE2BdxHjVNbrTU4AC2a2Wk4
QE/syD5Mzhbw/vcpfetrKPfFFGLCqBFmj7c7s1rwqmZAGB3xOi5Gn3x9T0ZMfgJj45lw5XwAUgVG
CYTLyJvSDNgQ0qsCLWdbj4vAfVfoHf8KviyyIAg7+M7b52PtEX5xAgrYHVCMWKiSLrdI1UyD37bY
qXFfOkpee3nyrtWlnYSt3QbBXZGAvZeTwM8+/LTMd6e+Dim3sU/XocfyEQDO470H3gCQ1l1+ROy3
oGsq5caDKpteyDWaH2M3cKXCAHu1PrVGgexxpfWmXw0KSVjubWMWrrgJ4JZUlHnR8Yk+gWVNzs6r
jyI2q+ZR64nxqz+0ZCi+44DfgcuAdApLlPJYJuFufGnq3VDel2ng1GGrN4IhBW8RB04aXtyICOi2
2MVNgskO34OSCmoqdAcmM/BSV2VC6wkNR2rhrqjRsmCPiEZHwC01yRi7n2i05fixYkeiZuhAEfiN
5MIy79QJAIgQKRpkVOFJROpqQgdNnfu4n7ygqDgSa5NAFv0ofWP2l79mZQYNsGDTQ5IY0O3L2e/r
cEK5uu88MdSbQM8SM1FfIuFBqax08PzCYAuj6/5uWF2cyaVVoNbQLYllX3o2aGHhXou7hI1D6aRC
9zizpodp1MWxJ5J00KZfgKZMxtGZN18z6zOHRC6P4gue4yjQIpF3OV7Ai1CkQ7r1ZDCOtfuMzMRE
wK3r8mHDlawvAMoSdbBSXmolroYlgK7v6l1ujOQ7J6oxE3CH6a0x6RZHQqt1ej10ejOyVUM2IMto
Rka4zyz2EFjzo2Tcnnlhta2or6JeGoUkdAvGTT11+qSPRvxX3ec7MG1YFeGIcOCc1EqNQv8mUNo0
G2PAD2vIFmPzlmLzZCKpnVilnW4kPVdBOPVZ1INkhjBbA14M9TToHMwrZk5KwhjKxvBp8W1APC6X
n9ruXFNoUAX+tVO8sLqGQeeGF5Cv1z9ogibNnU9Y8vf2nNO07P8x+kveChI+Daidyz2nscwA2mJJ
Pc3WgDkXHMmZnUjn9vHDZGRGrcf6kSG9sce82rdtL+O5OGgacsgq0j8gsMANQ9PPIP/e8mPUa6ew
8FT+vmJSEtfvUXmfxlug2itLiBQvOjNAVYROtlW8LvRyWMclc4omgi7UkSWBTPgScQvyMQa71fF1
ZSOfm6MpLGYunLGVK+aE+jCp4k/IyfzTqcOdCHQkVAPgGMFIdLlqUjUKXF33kSe0JRGkBpgcC5Uv
HQGEzkFj8p9bQ3UT6B70hSJTTh0AQNOaJQECa1B38gVIr77zr2JzABboXxhanD0wI7hY6BAnFSfw
97RC5PFqBYYRM/NK5M8qp4o2btH1fsCcgWNpkaHV4G6pC6xD7lNSwN7mKadUlkkopmbht6RiAHci
6HI0x61W5fWjd+nuRxsxohgQOayWDJm+ooyTIPZaazK7+09xP+k/DImPgFiRwE703nxnjdYGy4Ud
mlvE4esc82IeAsm/zKe4NakQWhVbth0hwODJz5U+G75VOo2ld6+3F/A3CX95pi/NUFfYwFVxDSbX
2INSoS0RiUxmRUL9c4YuaW0GtkjCh86ojchIdYG8P5d6YGzdI79ltVsfQZ2OFAGL0kT4iPItcBjC
EF7vCTBzOtjpiWiM5uNMMn0wSlLaKoFzTXXpyJL8Xxyb8ymnrjM5zrhAZjHlCpm4o6DoYkxCCF3U
p9uTvgpSsbSolQEABegeQPDUcBtxkuU8aWNPQmJQzUPS6BA7IwrnDrtNjODv25Ce3HNr1KiqrouK
wW9ir/mTmKneWxrBdtJVk9d5XbEyE1NtlSZHRmM2Pp9aZ7Zl0uuRDYYNvdYboyXNu0y6HUtqm7Xx
htJ/wNflMEasJ0QzRqM1mJ26sRbCKiu9TJK63DjQsAUBJ/XZYRz3dcKLsddbgtEfdjMJHKjWubPF
m7xZkEln961R7io7tgL3qbMGSybFjrWEFHfvn8zI9+NITpHBPIYbzvzq+uF2gncArBkAsktnDhAe
boto+TRwncaqA65zo604R0acEQugunm6vV+uTQX4QdHqj9QS2CQpe7yaaBnTV4lXNDJEZlK98Hcy
o9wxW4m+dSoXk35uifIGdVfhUQc1Ww+U0YIVVFbVgaLmkFY2WIOQW3hji93/NjbqLITo4BaYvMTY
IAAfh4/d+NBHI9liY6BloBE2gS5vuXyBPEZVksYCRlmSc0XCxB6vGHV3yFIvQDA670IhIUIfQVQA
8eh86BlnsJMTF5Pyu9ny6et1xDdo2NW4xxBH0bwU7DyEEsdEiSdPTq0c/ejgV/c893l7Rq8OFfT0
yJKBXRIX13KXnr2BR37Ey5tNEm+0tKPwDnbcn/IxNvhdYip266CYRsAzW22kojfMrhIQA3CYQTHB
LGAAtugWbmN0lmbO+85iLQi8GvA8R35jsOuQFAEiTiEe2UiQoUnqcqxpCimPhB8TL2Qs/158aBJn
Qst2xW2grH6J2S69KM4evBEAdyD1AOru0hCY1CShDNjUm+8a900hFUGgH5mxNZORPNmPd3ev9vfj
97f/NhyTIwMlvq2e7itDRW4ZqGbkrwGaFKhlzTINLFlylXv+R24xfzgz2byI15myhUoWGGCAF8G1
DuqSy1FOJQdxj3rMvWkvvnQf4TH4AL7ClhzmafrbmsPJf4VjvV+050sj3uAjuvKchnUJy8njCxD9
UkFePQgtVCOF3CuN8Q5VgUNgv3K6SnLc9On9tPWmXjJi9JKem6PcKjclfZpIMsztMidzRxAM6uxO
e6gP8i41EkcwqmfpobFaU7NbOzrlz5rnm6zTvSpgIXlg3tPnrUhocwqo/cxqUcyU2vJNBmuWlqxX
dmhJ5mDwRmH5D1v04Mt63poCaleXJeQkokLJPQaMmLPqCum9NB3FTtfqZ+iYgXD3tm9aLu1b9qhL
vWR6ZZRE2GP9B75PDaE6RKJAbhtZPpoyshDQoYsaxUVkQ6l1jeRgEpSaDb2m/mS513IrzXVlEMAs
I2xDXxAewTS+rs+1ogf9W+hJyt+xfWRyO/K3IEdXDjsAnahmorNjAcovIci5D5cybRTlIvaOgiGa
TzzZoohZpyXxtji3QB11pCVzxi9hgQueihGCifEjl96zkDSR/qq8VXhicBDvpD9an+mo4d5eoiup
k3Prq8sCFamM5ydYFz8CKNC8JN+SNR/Sz8EI7ongTLEpLiz/5bNAoPtw2/iVaxizCqKapV0FEDIq
Uy7muYDepgpPnowMeOw4tStvqZvRe/C3LQfOGo/+385q6hw38xA1chEUXgDBokR6UJERvT2Kla+m
TVBnFxqoShtkMAGi2R/mC8N5qV74PxDnPkV4K0n7BKSfP+lD9jh4W50Vq0T/f4zLKD2iFQH9MMsc
n+3Pvh7qQp1iGPfAuPca6uFJvktN5hGHISRbNwN94mhry2k5s5YUYwWFEVgr5tQYW8hvIq3Rv9ye
UDqqX4wg9oXCxFItRr/NpZEYjbhVJ7IFXC8Y6qvnJNPHmUyHYSMXv3rZ04aouQMkPMvKai48AUwS
enAontMDty8fVGfrits0RU2cPLOlys8YE3Pw78tdegzs4C58ikm6cXdfW6HzyaP8VaUlcLsyDCkS
Xuz+30rexYl9e4GubjqUdkRUgREAgd74coU4mRESn+MKb9iLJrZA/1m+as+xkz4rj1JMsq2FossZ
WKiFN0kGWxc6FVedPTUeFeUSknjCETIJw1PjqkdEmgfhJzpuOaUru+/CFrVS7cx0QciklZccon1L
fKeyutfCuT2Dy19yfjPSA6JWKZTVEW0xMBLu0kfBYY/83daWuzoOoAMlDp5VQ9Hrco0iv094NHZW
3vw1/BEewk+hJvyr/+f2QOj25OUJhysenG1gFQErFF0Q56UkBXNmUXnpW6iPhyfbssYDQaQI7o9X
3XVi0v3zuYNFIM/h7ZZ6LuUeMm1IuoBtKi97CsCTeYQ4wPNWh/OVUwRlMfQZo5UDyAq6TBdAAb4q
GKb2WO4+TjXof+hBEGxcHNeMIGML9DTQGywA9ZcrlAhpxvVl2Hho942BDktCWwWQ4PYCre8/PJeW
7D2KgXgxidROk1KtrsoqBzZEKVFwhL61XnRpav5vVqihsB2TL0TnDeqNJ4YHrfom7eEKAIJpwkDQ
dABea8jmadRFLhVqFDc+THTcfhb/sIxmybwuy0hHPZYTmaxW7wtdC/aMQCoUv/INHdKrE7l0fi7N
eOADpW55LpETSQiyxhv7ViOZUmV6V09b6mGraPB3mMhN4OpD/RzH6nJTSGHnT1MAeE3NGaxE0P9S
zHre63xDAJHk39jko58/usYIe4OTNnYkHZAtxoGyWRw7j3a230fR2fU+MxmgfT7wGVCEcST21Zdj
c+JfQFS0sSvXW//SED2ZgLAB/q40XpujOg1Cyb58lLauqVVVlB7O8hVnw2EkrpDDAiAIiSjk02ru
x8/gG3TEyN05QCmhJhgZpe0oAxmt2nB5sg9JRyRjyb4HSLSfOvzynx8U9GiANBk9txAmoHZxOBdS
lnFl6zVKFD6BUkwz5jlsNlzkqmTyO3Ig+nGJQNdqJe+hzNMcqirTopig7rlD9mRYoFm1uIOCzBMw
qKkjH1Dz5Q1d221c1r8AsMu7DWt7ZptKHnRVD00GDbYLwrzeoxitQ2lvJ+/7Y2MhI2wVuz+FlRkv
rKFaqXn6e3uCV3UUeuhUbJL2pcB1QdB5gGBaql0eQclKWLvc+SlBjt2S7NFR9MFCEeOJvxsf8v1W
1XuFEaA/gVrkGdxsAytgBgJVL9pP5XVs9r7y1oaW8hqLOhfikddYSUUazs6Z2c5azRQMNv87CRWA
MneQBZPBhxcljFE0ENsrdJkB3QV+d37qArsYv6WpJwMPuVxHY63bE3glVEXyByh0XEpgV0Hd8/LU
SEMsh1EH7EhQ6hGoewNTZg6M07zm99rd1mV+zavi5kPZEumuxfdcGis7jq0rhu08tvvTiwnhhi3e
9Ws+DWEJChfA3aBNiQryoTMlKmOcdF7YxOl+bIt8V+dqrbOdBvZVlN2MjflbB6uAfgFqBPQXem1A
TnY5pGZKlJRJsw7PF4ncxyfp3jkB0vZz28xvrYE+Zudm6E2mpErOxDAz2fEdv5dO0hd3sKx7zpAf
a8e/s6UPYhPy1JOnnWbGf0xm57osCT/cDniPU6lP5Gdj6L9dtLe+aVntM4fLghxU0jp8kzyB8u0Q
K4CWPbGhpaGKgWoiMolu9oyqVunNktW95QmBzBoQ2YpROVNoiI3ZPgvxgftpuV3Df2oGL5H6zp+M
cCv/tap0Lmf0fPqou6HOmha012nn8cmh6e8hLehgQgIr1zVDH8hwwK8gx01iE4wyts4/GW7KbRy1
XzTDrfmi9iY/9hAfhuypN2T2lNgAphfsJ/BaQa1rDqO5jbTXMjcbjlU5E2E4pOUuYj9LCNlA5Bn1
kizTBeZtVvXkXqkNTTYm7akH3j0xRTyYxf3AW9mgM8NPuasHwuWEY+w6ORaJOarQwjG57iEsH0b/
MW7IUEKLapIJ/se0If13ktndnVqas2xB5/ErDqKDGgDTTAIwn93ey7/ZbGoeFoId/IOiGpJhVNDT
aE0fznLXeG8fx0+AZhjS7tBb+siQz4hABZQs5Wdk9xlzJIEZG8tPoeO/8ZsMQEUPD3tzz5L9n9R5
FkyID+BqP4VmCNAV+D71//wMTq7jDNz+9FWhDvsIWqgccksIS8FiRnnLrq6zbFQmhIXKLmXZr0ju
7sXX+I/COLJm5XXrqd1LHNdbWwcnaTVj0EdZ8N7obKcfQUIRpT6ydq03SD0kRebqQ4y1NzYO7rVo
ZjfO9bUrAcTCAlIx0OJcsB+X51qI6yjv5AW3K6SHbPIaqTFKVjQUZKblt1g4Zj1poABxe26vRRIX
ZqnjUQkVW/MLXFg7vmikfBQrkp6SffAsGwNwa4LJ6aAW27EGtCdQ+W4OuV054UZCZVUJWFYYGWYk
mBd8DTbo5eChFQuOuh6QTZ7dR0RTLT4OjPZ5OlUhGQUAFEw8EI9iuZFkWf5aeoUXdThA+6FehRLQ
pVlIxmRizSKOYaT7AvQ2Db+FGbo+sjMT1PwyYYWc1Oi3XsXZJZYSbDo9H9p9YCXMvtSLEuHv8Nnb
wfCysbJX7kiUCv87OCo5IZcxr2UhBodHjFXvQDOBk/zdk68v4BuwnJxe45IKDA0/W5j4VX30d0HP
jFMxBy8G+dyFIcCx9+K+Rx8nfEqwD+FTgIfn39CbNdqVNSkbXm4FGKTtUo/kQfFrMDRhuhuzBlQj
1GWdA2QwuZOAghcyPEh8Uli5mxgagC/8RuH02svyfM7pTA1I/4K+EGCeOZR3zIPyoD2Nr8qDcj/a
3af2GN5vpe2u5IZwcpYULuDWaBShUch1wPdyMOLkLMJ1L8lTeQqt2dH0AsRNuhySLCLMu+CdGpMN
SGb4D6p5e59dSVRefgG11KwAREEmYqlLwVRS3bcbpOGdhD1kMfF54h/ZymSHvxtWl4VcH91FEHTp
tgNx3OXRVRnWz4UGYRD3Ne5k9LOCoO6DNUXBioId2rvZR26CvAfpTmLqdaDnN3i9TTbWe/EPtz6C
dluNlLKhjMlX024wQw6+eoiEQu/l8vX2eK96Kg06AHgrgO5xBYQNRo0vSgntFfM3X9yz9ZaQ37JK
q6GcGaBcoSaUnRIrbOuNd8yb5Eh4CB3m501ZTroM/Xs+z8xQ7pCb61wRBq71kh/hi3lLvrVn9U48
Vce82LjZru/LM1OU/5unvJwjAabmjvAfYOvI7tNQrwAXPrB3470GwZz324v0yxNJTyKo7hda0IXN
mM42KuzMZVWG419GpH4Hbuk920vSfjDGlyQmzUHxsleIlsjNhtu7esucGaZpjcWGZRBWaOgEwSO8
vpNt7U07VPdg22d+Mit6TIzbI73mdpYUFi5NxEXYlNQ6xjm6UHMeL762usejOpRrW4qfa/G5rman
Hc0ClaWKQOihYiYyso4o6nUODV00BhX7GtyoeZI7RW4VzdayLwefWoOLL6OWvRtqgfMnPDrE2OGr
g4Tuk/4x5N/zxBDnB5+xqvf2ft6n8eftKVk5JA59cwAhLzQdiFV/c6tn77JaDQeIWAmVi340DUB/
Wccl+NRNj5Vfm9zgo6N/Cze+ztcCUwlarGUFQBGKhNClE4yCRkThvGzckDkGk+trjDGKx7wFYqfe
T6+hrAsyxIstYSBIgsWTzXbft0e9zoLhEwALQOcbCIxAgUFNd1GqYRhpbeN2CtqOCdNCSP4j5Vsz
LFiLkxhdVvDWeoimXVrtlNCoskee+ZmnCa1b1VGz8/pvwBDoKnfMxoKsPNryZehAAp8pugmhUnc5
OeCH7Gr0jTau0IRGL95VzE/beMP01sqaA/75jTO4ugsWczKo9BHBw8v9npiz9W+LjAE7yNC4cpDo
YnjQwM4uN4+3p3t90Ckr/OWgCknNwBs2Nu6Q/ShtT9pWMbS+MhoWGST2KUmsmHdyP9Orzsnn5zGK
Ns7X9QU/Gyc1rWwXSlKA9me3q/Q4zG2Fac24ynWFmXbNXBhcpItJSWaUKJP397G6E5OPtn0GpYzp
h4Zf7EWlIVr8iN4zLsid2/NzdRGQjMWGBDcnS8dfBZ+zkRzPjQumRb0LHLDK6+mWTsM1I0h2oekL
YHkWrAOXa9CpalS3it+4vcp8Nk1UO4kypzZq6lvUDussJ5Yb0gV4ri+Ha6V61YCDt+1KrnV7tv2A
opcZjPdzBJSyaPNBo4NNYuk8Epw8AwPRU989CeNe6pzosTrEPrqnQNQ+p6eQt0K0EXxA+M4c0A+b
+ce+2hW9XShkAO9HpVfVFmLj6j5ZQrMFAAq1HJpCpRgTWZ01pXUThjskg2QyQ0+mcHqK0NwiFqKe
qY9M8+NjocIGoanyiXc4aaAOGQFZDC6qJLX4tw7vk7Y0UpE1GOzq27tlHSJgeqEoAikswClBWEfd
YuI0xVUmDa1bDUbIAQUHfWZ0kftmDw62k/IXEM5p4+a8ck1cmKT8ZcvFgSTXMBnqfXbfAW/EjE/C
5PZ4qOR/hs1+wVXAtQxxQeKiFoJeSLrWFcFBIuMUdG7307ZojpeJ9pT5T9PjABEVxKmQpNtoSLty
PMCeACnyX1W6FZPzKAClmkvD6CKbMxsZCI9NLeATvWGVcMPUsj4Xdz2uXHh35NDReowuAyr+Zgut
DrlpHl1groySnwinBXpROV3wcXunXB3TmaHlz8+cO9fzQV227Oj2ra2kJTSM9t20xXq0ivGp0VC7
EVyQuGMbjGZIXoP4s/Rfbg9inUejDFB7b/I5OYoDGJA4wilO3+nhZKEtAmVP2ajmh/6l33ggrRcI
PAaLB2MX8k4s1eW8iTyE6RU/HN2iiAo7lMrk0A7sZKjzVACZzgcbp2t956O8gQYaJOzQ+6vSLVqz
L8WAZNSjG0SK0x5TMSC+35jZ1Blzgg0fxFtd4OtFA4AB2AzQDC7iJXQPdi+CpgrFuNFNVQ1p0wgt
30mubFlZvyzAhPD7sFD+I2xLTeSUSl2oRhImsq+UXZ1mqgUcA68PbJkYXZ2VzsgwiZPWeFs0U/7T
Q9nSjEbQuAfZGJhgcQoIWkx6CxC9wFSTMbWFoN5KMi8b6PI8Ltx+CEeXTJ6K5vzL5Y56KdIqIZxc
rRyIpkU6C9QhN6iGOlixtsUCcG3qz61R27nRtEbiJ8S9kDQ3gkZyxCbf6MS7NqBFhwSBPdiiFZpl
bUJashvEZHIFgL3850jCNrqXhReWe7p9NvklbKKnTsRBga4Ei9iFVipKUj+SxKyb3LAsrDD9YGtL
BbA+bvXxWD8qAdob1NdQHYwK0O1w+ojipyywY+0ApgOIAKf9l/SeRwoEI8HJMW6E0mv3Bx6O32q6
hEw4ygiX6zooSqZN1TC5VRLcRRKgIFo1kSrM040b+dqSAg0PIT/0dCxH+NKQXHQKPzDt5M5q+xCI
tcNn4fPtmb5qAv2TmGbUE2Do0oTCiF0jDhhLyIV4suSchMGwm+JhSyBOr+eiMoRLaWmEpaFhUyFz
VS1Lk1v4ObgN4RegGMi1Ri0VrR526vQqRQ3I1Jmw1rNpakx5lLJ9W9eNnrUxb9we9LUFxPsM+gN4
seNgUs+GNIVecB1zkys1ylHCxkm77Ah6I/u2mSvuHi9f6LyAjQuVbRrSlaYK9obMTm40hE85WDGS
OTfr+s+0xTZ27VzKAqAb4LBGEZ2O82epkflKSGa3gfZxnWhGjn8R1IkMfta8qm22yjPrsA1v+jOD
1AloWz4Q1CGAwa61By7WufJLzL2UBXCb8OqX0Ju3p/JKbAqLqD6BU2WRgfy9zM9CjhkEj1kGoJKb
xXuuEwye2/tyCkazlgR4Vgfi36kTrWkOjgob75o82HhKXTsnaEYEpeKSOUIQeXlOhpirBHBZzi4w
lLNeC0FpM7wQbgxznbDHxQYuedT2EMDhRUUdx6kOmayKFCQvlMThSqOfjDoifGv4mUzik6DYaFoG
C5ddMppddpUBRbIDmH1AuEqiBJIdTpxV+7oVThvzvw6c8WHoywGVJ8SLcJIvx5/xTVvnEj5sZI4y
YCy8oIeMyVdH7lkorQja9ls53uVvpF0GJgKAIkCz0flEvSt5EaXyRBRmnJ7AZHzBAqZil6dbL5Br
h3TpyAWJJlQ0NLroxfO5NqbsPLvj2KdoLo/BXqFWEMAOQaA0hH9vz+OViAzBN7ickKHCRpaXe+9s
G7dhmWhjG7AuV7SsXUTJs5oyks4GQnuX5XFmZzWnmL04bjWuXDmxMAwGUXGRi17JHANTq4pTE8Lw
id/X3mDzgw6ZrfaH695vD/HKul1YouKQjM0ErowxRC3Ld5UEyg9QS4aT8njbzLUBodixEKEt/ZS0
QxCzdNbavJhc9T7VcUaql6dC0oVQL7YEK66t2bkl6raYcshZ+AUs1WD0l78BI9Rr1k3Qv82qXtNb
/3xcQA1h0wN4vmZWC8KSHWKtnlyFTU0lDADE4gxBNSY1Iyz7lJcokPrebZvXRohHyQLFBEneqmuK
r2dQ8mY8RoiOBNGd0NIN5rgcBJVWv8VQvmWLOgFpoKp+quHuZXX2oQCOHzQV/KHYggRe8VdoFVho
8RcNVnAEXR40sS2UTK3EyZ00ABC74lgMuSGNseXH8i5J72LGrIFAGR6laLDzuX2BLhrn/9XkBxaa
ZUjPu5P6t5u/bk/0FWdz8VXLn58d/5HhBoaJEAaNATqe1X7HxyDGAT9YAuLg26auzvPZBFDH0Fdx
CNkOqZSAF1PS5Kj68MFf1OSIhp0bD1jiesPklTAEJVcZNJxQcsCrk4oKpjxI4nSO4LFb1vUDu/RZ
Uwt3ffopyebt0V1zMgvRIg+nDd9NI958bk76WihmF+C6zhl8dbIYEU/BWJir3W1TV8oKgM8uKlnA
zi7uk9qxxSTDb87l7CbpqeZfsuQ7Vb7aoxob0fzQ1i8p85qXB2hNAlMJJrvYvm3/2lAReACpiIZV
4DKoe5BVmWYI0wmzKo6JneXNlxrNgTk3SbqxftdcKpKruB2W5yoKN5e7kwd1nzZxuHGHUc+ehFMx
HYXDzEcgOLCCcGuDXh3XmTVqg9bjXAZMIc+uVKH22AMkrEZm1QUbb9Y17G7JRuBiR0sFXpTo4Lgc
VTshQA9EZnbF3shmnUW6vXQ17T2vS5I1AHqVZiw5PVPrQ/y3bgwf2ZHk0RdInOyrZldB6y6+C9JS
5+cHafSiUiXJoNzL+caj5NqBRfYViDS0rqIDhFpnf6zEUZX82QVimyVCLTx2oJ7X+6TmdC2MegPa
KLVeqO2/yBKhxwAZG+RFoeZOp32rqSkbBdx5rvKWgOCebww1AER8l1Wjkb3+482MKEtETwXin3Xv
YIJOpwmPP9YNQSRocmHGkbItIrPu0tK5beo3G0EFkChzQToLjyIk3eRlws+cbRxrwyArA+eqSuDJ
KZsZhY/IOR05Xp8hIWhK4Bo3xppBI/8sg6FSmjmrq9nMCeDInqC9ld8lclSTuZOTg4ro11L6frCE
KILSQap19zEv5oaacvVdmRTQu6y7MkXy0OfehH7sTGSbBRNYiOwxndjwaQwDlbBpXxgp+r02vNSV
mwWNUcuDFiknFN6oXV52bRWHXS64RXeXtfV9Nj2qDUoG6pbewzV3eG6J9kdZGBXV3KeCmykW8AsA
kM6IhGozzAuHix4gnkHiPtKTkBRiYMUfk3/o8okoI/N+e4GvPMnwITLehIuYK+pBl+vbofZXaxo+
hOVyoxGRYN8CxK1xWzgW5yYWH3a2hVomm0ctTwQ3kQ5y8aDUaDBALDF0vK2Md2PzoAAJiKRqOt21
8qTzYCeKTQGon/jp34wVzyHc6Lj06J4qLmmSppUrwZVY5k5gel1JotNtE1fy4ctg/2uD2kJx3bFc
25aCO+m5YKSynelFqit2vU9qs/KN9O22wevr9//26I3E92ivSjOMKULqXQIyCxDs2xbWKFJgg9CS
giOx6HGtToUw1uWs5ozoNuNulH8a8bUl4vTd+Vb2VfEmY922t77SYA4tYyi/LF6HpS5QKLrMdQiC
Phc704ry45g5bNpsGFlPmwBQKOhdIIWzyDXzl3tS49lGTsDi6Q4hWtenvAUrN6pKxu2hLIt96TxB
PQDnudSS8C+ZiuWYJlOCgpElt7XkCjTy8x2jM5FbS2/PXLyFj7wyb2irRA8IOrCR7VSoUCBN+qBJ
okBy5SqDyo8ZMkYu9P8YVcuhJRXJI5QlAJteZcnqUWEHQWkwJL+srYZra+hmtGCBZafkLh/DyJTF
WbWqZOCcoVRA9dYp4YMitIVd8UHhDFKyJS25DIyeZXTdIaGESx9XInVF1XMMZqK+lNzGVJU3hiWV
+DUAbralfbe+HdBfh50hI4cGKr0Vi1Q7y6Akbzh3Dg2JFUjxJY+WNG21OKzXUYRMGN5ci/4Aemuo
4YQL/dGUyRxekFVqg06tIHwtaCbyabVze39eyZQttpZzLaAOCKgNdQxwhbJSI3EuN79GjfYqjLHJ
/x9p57UbOZZs7SciQG9uyTQyVMmU7bohytJz07unPx81+M8omfknoT6Dmb7pgSK5Tewwa62gtZ7K
u6HZ91bsdVbjQlls7RnY1TE21ZuUOaHiNpYAaH2q9V0K/qb/ff13nalb0PiCxstBXlaaMHrlAyoT
2feY3tXzgIhWixJoNzyV1bemmn/2reJV1CyzHrFa5tRryWMiYhp/j3X1VcjDpwqkiFmov7XZ3kg8
z68zeCidhcIbUulfOw2lH4YaoUP1WZHurFy4wyRcaIl2HR3E/GWU3HLa8O4X4oTFJNaWQ7e8LKcb
NA5hoST8m+f8ZepzwPrBLhFZ4oYyA1Nb4gY5sd3+Q+W4Zqo9RsNeNhIv6K3bsO42XOaFpw1ZI/SB
F9IX2sTr829XIu2HKdKfhzpw9qqV5ocqUEaGDFbNs9BL5q8Libnhut67gS3MGwnENjzUof+7cTwW
73x64/klXHeF2dpgZtbJZFo3uRlKsf5sKaNrRHtL+qeFgd3YiaugIJx9aD35vkoOpbW/bvn8BJwa
Xp6VN6GM3KYWc2xZgtQp0ZScBIyXnEzWy507KX1qoo2860LFHl1muh7MXYZZzBjbU4OBLSmAoGrz
OfJF9KmbBgTAj9JzQglSGtyiLVxjcBtHO8jlBg7igm/ANO6OgQ8Lo3mNhk61PJDCvjOfNSt241xz
HaZZB4BYcA5yFHtxhszkoS73WuOGv3ATot6X2Y0TlDeT/hAnt2GY7R173Phd595++Vk4e5RTGNa4
xmeodtwWiT6Yz5Kh3mjNbRkiiT0ru0IYh+D9IFjF0BiRpkPFZ5QikKPT9e8jRR80Y7KeOyiwlV+j
k7pUE5PpkCQfJ/C/j/XwIPTbKJnuLWUrmDx/cQwNmI1M5YT9PyvPdkNBi8TpredW2w/IXJrBxz7x
k+5j1v/Oqhfry4hcdjEmx3nhgX0FuTWNG/T55bVZXbWTn7AKlGR42PUYD9azWXqKdFDTL2BPKZ4+
2O19gkb49ft1/vadfvCqSqQxd7GQpNl6Jv01vaFkZJNVTmBJbLGVsF+APWILPQL+s+ilrRlgQ9HO
UZvr1vMYQaosv0S03sx7ZQbLrYv2lupEAvDC2mXBQ9o9Xf/Oixv7xvZqVZntk6BOq1nPjnWMyycR
vISZP2w4j9cbuto7kB0a12QRJjhzHkAYjKLJtORFl2ROSJUFerwLraBHB6FokmrnJAqN5LbSwHTE
LXq9D1WjjF/jMiwrN4EJHdyMchP/qBhY81VyHKbK0GQpPiT5iJpDLyZmFTn8n8NdIWfwMvo4KoKb
Nk1k2yvnbLYZlgGWd9eHg/UHanJceqj1ityLR6X+bBtD/k2PJumHmJdqALdgto6JlvO6G8NsmXcI
hkjdQddLyoRKDCbQkwp9+aOtlHlD2mY/2rlhNhGKH4iVagFjkrIaIJIZpePXQe6CYVfEZg9NU2Ou
e5FosHVEW1mFl5q5+JZYY0dGZgjpKUfOC40wGqSGNzFH0H4aa2L3P0iUaxyCYaSCAQJ8+lnnQ1O4
Yx4YxYcZX/e1a7oMEXloG36qZFnllXWQ71AeG5AX7OxsRCKrlfxZ1kKGR1Fha3Yma5PuBmMefppm
1ORek/c0XzpVFc5Rmg09/JE7JR5H7gxRHWKho6855aLXPk+NnvlTAEJto9a/etlIHFhemqYAbQjv
qaCdOjo9aqKmFjXSUNnBqG6+Q2sNbhomIun7eAuRsTr9r7aoBBMj87wwJHv1qBlibscpaDs/lSU3
Y/ytUzheftDDraGxqyxvMYTm6yKksOh4crROPyoYG9VMFLXz267/EtpTfnAcSfOu3+VXOdA31+w/
VpYR6XCWyPfWpb9OnUoRdszGAodBUcHUpiz0sqLXf2ZBVrY7I5EK7cMo2X12nyRJ9+Joke0c097M
rAcRCB25kFojwGbcdtRRhBnN36icG+U+MKz4u20kyicRyArch9FpkctsOv2DNiCns6skpXrJ6wJN
grYUzhcxRtpfMYnql0Ea/ZgldsoYE7V+ztpJ2mdhkCceHYHyYw+HmVE2msjErpy74SWZQG8MeTK3
bmI5UrfvtaH6pRYi/ZlPQfwpCaKMYKMoxXOQznrG/TZM6NdyFe0n5lYw4rWOo29RqsoV0mKDbLmC
kTsHdW5656jbTmYc8l6k8SddFJFwtcyZHmq9lvRDFKvS3ciA1J9mkMgthI5Wkx+UKs6e+1yaiw8F
s9hyb5YnpgRFVaDLbpYP0qdQjtNvs9WL7yiS0LWQq+kbEzyo6MtJB/dHK2r7R5FwJ/cNl0cB7Suy
eJ/1XfcxrNRePoy2BngvN9Dw9lr6oMwEitomd6tONT83s0b5sSkSEbgLCPIHNTsjvenQUXO8oJsl
ANRAfd0urlqxc5pIafdplTiIxvXG8E9chGK+7Vg70zX6QWtvpzHMt7i2r5if1eFjTIgMNQgEDhHx
6t7GahI16jAOPtFDwbwK9OQboNDmEB3k2RmyXQAD66WrRUKwkjnxx1a0VsyCaIXu9p1gKxTmyTQe
mMP8R1BmI+oKaaL6apWw6IZS1IidRcCedmpp2v0+A6PLmBczzi2Cbat9YKK1nLvxxOwUL+AlqRYt
bvmBdnO+p3JU/eqCueatUeb2j1SGcGYKilYh81OQDdsrqRrdD6UTfLTiPJdulA4JhoPVIKJ6bJ26
m3Zalo2Fa1EIfxmbAVCuNBlElv0I3hNiO5Me4bvyhMVeUdf29D606XK5SXeIMxdMCXW9lQtJJpSe
GEc2+AMBUDscTS069NUfKdvqXKzjkcUStedFPw9kILjPVf3GlgrK3XI4+nYSKi+zZI4uaETzMCWl
vC/yihGI3dgmiCTZMswIPAUChtJBWFPlygZA0UGvknfKML7+KKAqYG1RlTVpAp960FEDct/q+egz
u37yNIt3l/EBG/ncKqTHCCEmywuaHF0wJD9WRrquEciBz75pGQcbNajIau+6xuSxnv44wRaN4JI5
+vSvAzsBray5FrQpel1QOvAF+uSPXaAnB6vk8Ob11DPke7Y8LR7ljczx/M3jCaJmZAAeASm4fiQy
u7GGZpRmPy4TZ290XX7De9vdGY0udgKs1vsi6dc1JVMH8AhdAvX/1bntm5FJwWok+1ESW4ig6eWD
00uMzZx6aSMjW6UI/zFF7Y00hSIcCePp9lkDSIxaTWRfNoLpFj3gH2prD8cxdnhsgnn+UJhK62WK
VB2uv7wXrowGhQUFTV546jJrdJMsFXEoVG32R6ZXONSiZbu/GTrnuUuEN+lIdo+fegbfzihhiGZ0
4xnAcBkkz9d/x7o7uqwAfDACGXAfy7iQVZZIQ7Jx+rZQfIQYZOTMCK+IGc3eTcaigsMLGqkra9PD
VY7eNBMGO0nfHPKYWXK6McJUGfo/INZ0r1Pa4j7vZOlBBk71uR2a4aBGeb0DUZzdFvXo3BRVVH4s
JurJUzEFhyJPqg8Ih7cfr3/UeezEN+H82DyCGgZ5nO6qXMZq2aid7Gvj9KFUq680NfT3H1JzycFY
NtBOyF+e2iinuO6IaEZ/Dtv2QVXHYMd5jn9aaufcXP+cVWbJFpHDg879Tx1eexWDfVO5ySGUi0gr
Vca4VbrrGMz0a/IZZd6x3apQXDK1tEkAH9JRA7d6+lVyQfA/Ej34jrE3B68JjsOWBMR5tM6S8d6j
q8ezSj3k1ISlOxHL6mh+LcfVvdo2017uDfOlyLXmnojAdM3ObD2oOaHnzFO/BZNf16VelxPviNY4
/wUQt3qsaoc8Sws0zVcogafD5AZOshvSn5Ku75xp39jlUSflLOXh0IfCK6bb69t5+QcwsQzYGJMl
EZQ/XQE7tzUnZ7ynX+vLJMZwn3ajl8nVnaXPXxT5c6VUt9DCgSjZj/KAME68NfX5wjYvpOwFZgYI
mi7P6S+oOuxPvYLbI53/XCu6uEuszNa9iEHtW6igCxu+RAdLM4nrQvf/1Bgtl6RN9Fb2c1mjf5pY
8+zava4frLQZvgwSNL5G7dNDYSVoC82OePfzRfWZjhlQfXog9JhO7dvRKAWcJtnvG8W5N6a433PK
G2JaM/teFJLY8D7L95yGtdiDRwZBReelllfPV6BQsaho3PlxkZg3llIUd2FgZwcbbYqnLA3yD1Iw
6I+2sKoNZ75udy5HW1vWmaIJaOmzaETNAnuwez41UyMvEM7zlExfhMTElm7wjMR5jqjENokBU3KL
m3nhqzFtM2XDXh609Usah3o02hJfXcnFEhRQyf9HJL5upm5poeq2NVTr//Ot/zW4nPE3XlGLA/Q/
Ogw6wIek6p/UTg+Nlj/apeTqSXMXR/FdUVUFUl/K8foNvnB9tEWojkYK00RUeZW4zGmmRSZzaH0z
t4HYpyGk0ZwWh91vCkqeP2VoANHp5dwC7KDqcPqVUxxHnYa0gM+sidK7/hnrMvlyXN7+8fUbFped
OZLxI0koBEk45djuzi7MhznIfstx86Gdih2qtLdlFb8Mc7RXfw5D/zVxmn0oS/uASRDg4qA2/1Wr
aR8O5vsqjf/5ecSbLDNBJ0/g6bfbk2mVydiqvgGqtwckGVffk2Lw0nrLRZ2H1SzEG0urs9TNYR4U
A5asaF8y28hyGRyU3X++vt7ncfSplZXfl0VsypUxqH6a9ju5f2jN9hAYt6Vj7f6FIebv4uGBxoCg
P104s6wcJm7Xql80zoeh/p60DJwbkBhVNipvl76IBxR9Wpqw5/1eIxlHYMy26mdJtivMH6I0bzRt
2EuptXFWL90DUktyOZMps9S9Tz/JCSyrp7io+XTsi5vQyj8TR/Q319ftwstsoN1hkXJw1QAWrS62
kkqmEmap4mtNEHqD3Q23TaYA1a1NtXNFbMx7E7WBG9TBy9up7DpahKr1MCA18pnyaL+xvOcfjZLF
4skXzAJCdauXs40kvY/qVPabRqW238zNUa36LfGSc2+2zCdGGAsVAxpT6/c5TReuHxvpU9m/Bbz2
0LbdbWi+O9MigMVVAmq3qEqsB7W2Uy6lcjQrfqoiuZiLQ1UaVPHm+0kefwSV+qyNG176/HDS5lZZ
N9qPhN7riUu57gxOj4aAz9CH+Vkpm36XFoF5Z5sdYJbB3GJYXNgtdJo1Ajuo8+c4U4mCjy1mhvzW
rVrcLyLAPoMsxZavOjdDTw9NDYpiCkH0OmFLakvosTzqvsh1Y9fqaXMcRPj++0brhTCd8UqwVTgX
p/ctkyDHRg1WIj03dulIRUd0ub1xq8+PHlacZZAacvFE46v7Nlt5EYytpvv2SIeS1FH5yd13nqum
0fbX7/a5i+cYY40Sn2kQBK4cSJMrM2izxPClEoS2Uea8WHIh3+SZqh2npJ++RFK3JQd96fs0snze
WXqgIENOV3EMrCAvRGv4ca33+S7qkmRyZSrMOl0XEW4hqs+PhoV2A0eCMwhCbD3BSRRTV85DZfhz
Xhme3c/doWvad4LceJax4hBJL6ePHuTqaDhl2s8VUva+hXaTmB+dNLxRNimal/aL7B1NW64SpMYV
/izXy9ZQ29z0YztuvL7Xs1sz04YbOxDRjdPSDKjsPtw4JBf2Cw7lErsvbWvARaf7JXRz7J1ON4D9
lv2O9t94T4ZYIrjotBumLsSvCF9YzBrh6xbl3tUjrU1GWuuBY/iVbWVHkU/SfVak5o2p1J3fWXUI
1y3qbibJ1Dx9UJP7fJyULW3wCy8echjyK0yDUgkn9fSL47EP5T4oTN+RC7KC8a7Vw71e/GNmvlko
rlCgV5p0LhAL/GhtJg2X1pv3HDQEw82oOyz//k0MX9aOHAazbPhRClAjaaJxR1M1com9tyiyF02R
a9MrhOVHjnJqKhwlS+o62/RtM7Lle0NrxuEpmeJMdR2pH7UN7MH5VbQJWBeZGhM8HIovp+byLIsq
vUFuShJB8KnOrOZPOQbyxhN3/lGLFaIDJuNCFj3Dm86mhHeVTV+t7fqH2gOmoWceRFBBm2533YFe
/CLiPNWhPAQTdnUhhSUZGSLTlu+00VC71A0HcRgELMeNR+GiIRPA/lL7hQixuoRKZdP679kpHuvi
SxZYgGgludxAg76S9E/T9OV1oy+w6LJwBVff0yQ0fAQaQr4ROuKbU+YOY7AaCVBM3d91g8HY9HFW
7opRmvaJaWkHoAH5sYGE/FIp2a2eJJknpwEcvaQKjrbUo7fYpu3XpJzKRysazF1ft+lvi9aie30n
Luy6tjB0QD+C5YQfe3q2rKEm9Y+bwLfyMPBESDnVzI2PxiY19oKP4nJyuni7iO/BNJ9a6qyRDqyh
Bn7L84VIihxF35gjw0dTN4l/VcKsGL/RVf1OM/uoONjpIL70qaFsffIaTMijwzi0Re+RE0FLfN3M
EdmC500i2w/sJNnBbBs/1VLktFBV0kOVWMFNrwDgS3PCunqQ6n07BR/i3Kkfh2hIH7LU/qLXiXaf
4fg30tQL20H4QjyGnDwHdg02k5Wud9outJHXNKdPZkhbUuRhCdRWvL/9QzYHM8vh5FKOXw+fbbul
ysXA1AfYmp6Z/9JaiChI94vScYMt8sP5d0GpoOgAFYm4nX+ebv6khQ0YDit/EPYH06ld4EWm9f29
R3lpOVAdpIqOn1oXg/kUumsMDXqYCzqz+aj81pV+9kBIboXNZ9kAyHz6kzJoIvp1OOXTr9FSp9Ci
UGQPAY/pY5bGS+kVxYsMjZw7rs47abx4fDolKN+xYXQH8WWn9iIZlG1Hd/2hyGX940SZBdG9znLn
aPgzB60BOqWdd0qkOS+qPBaH6+u6+MgT54Z1Ancq7QveF8DZqfWuClqtbnvx0Keh/pAU87wv1XE8
NlH7J5Wi+FFEcMkiJ93C/Z2FbYthAt1lcCFvxbp3p3W5Fs65Ix7GiplqrgYIkOnBQRAq7gTbeTzk
c1v/SZjo9t5biGEcFJVmcj36PitXFUtJ0xdKVD50M7iwkYhyz3GKXTsb2o1X99wtLrYWROsiM0nv
bGUrMYpEzbS8fIC5GKC1UTp+OxKmKUJRnuZIjv7afaLfBe2YZK4VxuqT4oxb2n5roPnrCeNxpyBi
UY2ENXG6x4MNVdyMy/JhVmrzIzg5i176uKAXLI0F6OaHZJiKgyyL7mNudIBt4wzpnkm0cNSc1Lxr
JRhtbeD8VMO5OMzOdBjNWvKCtC1/XD+OZ65kWTCEr5bOD4W2tfcuUUJyyrguH9Ig0feZan8oiLKP
Jcz6n9ctnQUPWMIP082UEU4Hdny6KLR9UkbFGeJhdpR4V5lIOlBg2FLKO3cmy+3S4GygH7O0AU+t
xHYTVDFsLDqgQZtCIihQSrdrM39GaiUZPLNojfH2+pedryE4XhQBlgB2KWusInVy8SnjVpt+pc/h
/LGo0jFyC/BF1WM5imTav9ccKhHA3Dhm6A6d8eeNThvmtstsPx06gFYWXVv7AX0J2XBjOQqbd6M1
FvgZN4q/sGC217WuUq8btHFty0cbT4vdQLaT/lCYThRuRObn6wivCTY3uCOqymeoGI7MXKdFbPsj
ED8POnQUu0DF0o9DEBlb8qDnx/HU2OoVoIIHHawnNmBogw21QxGuOSb2u739Mut2mQ0NXkIDN3t6
HO1GRHPeMxQ+rnr1qM01ypKcIoCxesSokwEqk2m0unBrzdzS/D53+AsJ57XzQ7BASH1quwmSqR6M
yPFne9yVfXAfjzHogObT3CvHSvp0/VReWE84E4u2OxRIQLOr3CBsJ4ESj8lQoCpDLX8y5EzyWhs+
3HtjbJ3RgoR1WIEzQr5z+lm6XSnkIKXwZTO9iS3ea7VTpL2jbvXNzo7jytDqpTYrWwsKQwg/M/ud
WvwVw7NVxjfvXDaMkCEizIdgCiSg1QEJApRf4mAUwIba5JCgRl3IXb5R4T3bm8XIK9yKwrlDhnK6
ZCgXZVJgM0Sq62OAjEbYxR/ksCiK9+aHix2EiBY9NJWC3mprDCejZOTYwh/DOLgdcnT16CtvCWev
zzWv+kITXJBPrxJ0K3cLvN6uO1Kje2i9pZJ6XYd8P3N5rOk4hu907dgCpmeBh6AQw8VcrdxgTgiF
GYFxn8lPdjt61c5q2931I3AWLrwaMZeGH+yjRevodHsAgC+VCse8lxMTheksSr6gl1t86UmJ7qrJ
Cb+15Kp3Mxi9Y6jNsWdDF/oqd2b4bI51duwku3BrPWzuijKrvTHXfwnhaA0zmvXQ3AgY1vHr8mPR
vCA5BxvK87OKbcjvgsSeC/M+/GKVywA1Zd8/9P9cX5L13DYAIK/CbNRnOLjEUaslKTVUACCR2/eA
+3Iv0Atxq0SO5NHzqY90BMddMdXVvh0re5fYcfrBbJrxKLVmEVIS7II7odrVPrAELNGmCR4sKRaf
alm0LwhSlrthGqQjo/aCZFc3obxrW8XpXHPq0H4GS6+iQayA6N3wXOvYhI9ylkq3bYH5pG66ciiA
q+Gsz6Z9r2cTieFRUZtbqfueUt+4vnxbhtZ7JE/gOhrLvu/ne6ANnjZojNd4TPsv/8IOzygVQqra
NDVPD+6sFm0bQ569twwE1Wdz7xTx91Kv9uNsHa6bunDpF1np/zW1ci2T2Qk5j2z7vnW6JxTXvljV
oZ0eWkNGPGfY8JdbxlYbJVlp16mC70r5rHD3INUvN632LzYJIReawYQ7vJurVEXNuljrQX3fwzkt
vEFDkqsRtX1jT90H3ZqUjb1a9uJt3rkcPuAfi4QMcHUwTKd7JfdaFCgCc0PtjG5qFt2OcUrFxket
pzSRQUANIoBD7n856Gv8UkrNK3GsKvIHNS4rLzbCoNz3Udt/bcIeikxiDeqPZmgWXzpl0eiNzdR1
njyq7eSlwuk+dbZcRLs6HEIGeqF5EzJVSaA252rhBFHXzLNns5AVbV+kjCclfAo15Zdc1hoI/amr
Fw3X13Q2VsNqqyt25vyYlmDxuC0uaUGGri5WrunjbCSGdA+Ev/rcW655I0MfSo7bHMElHTrZL0zZ
9GpwcEvguObolo2ZFLbdhb5du+2h+sAEtJ9TvbvLH8ut9+fsaADmpXGJbOoy6PEMjq1MXRzAeQ19
JwGT09vPIPpv9NqIXLmAiqp876twJ7SEzlj+FSqdm3Dd9a7fT9IWdvPs5p3+FGuVJOaUa+BoD6Hf
Sne5nBDaVccMRY/Bdi2pOL7Tp7was3jOAIk7Z5DtoRWTEbUTQrHZ11iT9v30t48+ZSK778dv102t
Y0muBSL/NK4sdnMh9ZzePqlNNeDoc+grEOTU4G6E5zBt8XoXt7Q6MkvVg+eF/HcJKU+NOIboVVlY
sV/n9kMXfAmU9DhEOVu1QV84gyfxOYtsEwELhSTigJWD7B0nCKJ8BESmSPeGJYa9Rp4B5U98HCpt
OqajGPeZYoQHM1TSpzFiwukU2VDVIrs/wsdRn+UB2LpQCK0rIpengLD+EZGcF9E71gsA5SHccE1r
xZjFNTEcj/gX0tayBau2nh7AHYmHOPEjqDf6rRL6o3FLvzd/cu4UaHU/mt9BsDsEz8UffvP1/V/+
9mprsE0Gjf9lc9bVVLMIokahMeF3OTU3rxH+/CwUpkscx8GtNsApZ63D/3zp/7OmyKtbhIxTEVca
1qrkdxRWKL9OyM3qR9zMwXJgIk33fWrviq/40syaN771onmawzAB6AbSKV6Zr6D/1BOSAb7CJEC9
EoDSAtqXxiLxrbiVPPIsGE+G8U9Yf+0anXmeIPSur/cFP4LS3X9/wuoqCCVNjdQwWe/pR5h8sabW
DaRd36LssIW0uvAmkFItwGn6fEuaf3rrotHSS/LshMmkN0P1dwyYQd5/z2E5quFnI+02cqzzS84Y
cFZ26QAQOazlmiFvt1mtdpGvxH5vm15tx7sCTLiR/7y+hGe1VB64JVJAJIDWDtWY1RraQRyqCRG0
3x8MV/WqB2YkeZHplrtm48Cee0eqZsAWqMUDAqF/crqEg1TKttC1iIqWujAu3Fz6nG8ZWStNcP+x
ghdeajGv0oSnVhImFtBBDGN/2I9+cGd6L6a+D3fSrt5tCQNe2qS3plZxQpIVcEMzTFXij4QE8nPh
3Lf1j40NWpbl1KlAcQIdhlMj5oJvfvpB6AU0sSia2FeP1Yv2Td7DxnNr6/Bc/YQgLD0Vn68bvLRN
b+2ttimtJkNNOuwJhWE1zDqJaD1NW+XNc1d5+lWr+5QaU5NIDKvx43kf7w9gnJR9/ez80TeqjesR
iK/nYUkz8ciLeuQ6AJesULMC04jhony1tPxJDgVzZqIXGzHZcna8GBWWWv/mhOXo2m39OE/S3woe
qrQ19vqCwySDIjEktQaWwOefbmRFGI2oUZ741qPyaH6xf5u7X2In39QeE6n+hf94a2vZ5DfAjnmc
SmeBW/lNcVeqEJqsn3WFcO34TuWo1+XlPhMhkHCQ7C5+842hLK6iKrOHxDelxCsGmOgGM3qTDTmC
s/bzcquhSiwiTct0+1cv9sbMAgcIi2ZOfBrOz8mTeQcmNH/JX/pPil95wU6khTvddBse69IFByxp
QSeg7E/J8/TjIl1I0azrqE/KnSsRq0B3dqnR9PpGqHXRay14P9QngY0xr+LUkkUer3BMY/+bcWCQ
9nw/PMGW3De3JEAb8fDFc/jW1srjl3MyKpmErcFzXMf93rhfiRJcEhBv2HiglwVa+663pla+q6ll
taU6HPuoGe//1R9H34aOMggcXq/TNZMVBteGARyHJmmfhJIP7hKY7a57w0tHAEzu/xpZfQHZoWLO
Y004yURPs2wfS024qfMc1vbGGbi4VtApLHTnMbcus6h6NTpO2qHRYjGpFFHMR1katro8F597wFcE
FahMU8ZfHemxEmVdZ9zXSe3HI+OKeCad2djVAIRpT9i/JkmT6Zka2b4tRmcfDE6ycSjOozZiZCB+
SEVwlclhTveNdH5Efl/GD8ZGtJMc+76Ghr6PZO0vSqgGIlDkFtd38dKbtmifwRBW6X9qK3cYzHo9
BulykRPnSLFmviH5Tb0kibdUaC6cF6IbYA6L3huN4dXraZZyVw3oMPuK8VewfoQEWlp7C5H23Z90
Ymi1kWHUdaWeSIlvqNkejPpdMBg+ghj762YuvNNLrgn9RVnqPGsXGMLS7/M4Tf14cKp9GRTh4E6z
89NMctTLZKoHiR0oblswjQKW/7A1HeCS5z/5Aautm6W4JrkRqd8o8jdVko+dbDxmk3QTyObgjrb+
ITG1r1VY3Uwdc9tocYKfTKrMy5Mu2o1ZLrsxyOQNt3DhQC0i/rgd2txwd1e/CsGoLEPdIfWj2kBZ
Ndln84tVbo0uu3SYaLfRdaasR5FolctWiRZ1YNiWb28equpHpD0qanzjUKi5vsuXPgdZNkpRy2wh
uD6nVzKmDhXLTsbnaAwH1aEHWz+b6t0tHRN63Bsra4fdadYQNHnqd3sTDERUfFaaPwKO9efrX7Mc
/dWrs3TCFlgt5A14eKdfM2i9kwz1nPmS6hRe3ZeClHTYXzdyacneGll9zGS0pR4KOfOjzNP2auH+
i/vNJFPCHgBEtKdWjiQPa61pjJLnoPmmZl8Yo1knf69/wqXjRSeKHBNlc2QUVvmLwmhgBCUqTIQf
mME3prdIGpn57XUrl3YDECyPDaAClcngp7tRdYFRjwYeEbX48g/ktcYzDHjOG6/KGaGfEBFg7H/t
rF7qukFBcFCi1C+/ZUSDUuQGCuPV+8CVw9arK/kY5NldVlbuPPkZwqKFom90FC69rie/YbVpgokp
pcVwM58iWPGbrpX5x/6nvK/tXST20fP1hb3wjkJepv4OcmPRbl2F3mSFcWMMSeoLyZ/i/HHMWia8
3gxptI/KLWrWheNOAZVSAe1AHtE1Mr+rYz20EiX18xHVL/NviJIV45U2LtWFEwmFB/QsPX8qaK9j
596E+b1URcgEogZb2j/lrKUtc0CHhk3cwrNe/ByKwbDDQKyZ8sqzJqHdVc2o8kx3tauK0Jvnu6nY
wjxeOPpLE3VhPy3sRm11wYaqiJvEsnCrtslpDD25qf/FirH19KzB7jA/bHXqs6FJwhY9Yr+qfzH4
oV/UvubKTeuP1w/bpZ2BmAdtmqNG4LZaMDMJdHDBDp9CHKwNETpBoacxtU/ZItFc2hocxYLdJOFD
HuPUX9DoqUfgvJlvIJPa6V8dlHqsrSEolz5nQR/R9V+ETtYY97Sv+iDvG4yYsRvaTAR9VKKHKttC
lyzLsnqKaCUtSK6lmQTCdvUxsErGJsdOkwZuHKdMH4tvU7PatZDTRHjH5LU7iBAb4e6lFA97MFs4
FrzoZ+yxvKuneVB4nHz1GcZA58rH4tFGXWXX/e5TIHkb3ve8PLrgJ/5rcHU8SjmBYIWGnR99UvfZ
Tvo874u9dnv9DF4ysqDTQMORJEErPF3M1JiZ39hPmT8rT+noWp5agvc7/NbLr9cNXfLjBq8i9UNw
/stshlNLSWILoItaBlnFzfd28ZIestS1vsx/GKY9bfUsLh3Gt9ZWJ76Qy0qibsph7NEHzX/qYef2
MoP3Noujy19aH8e3lhaH9ca/ziJUIkNCBnDu7mcruxm/8zQWw741PZEy6eI+Tg5Nueuqu/RwfUkv
PFYnK7rc+jeWSxP9xNFRYTU9lJE/7pvfTefaP/9vRla3rQ/nOQ4ttm1sjt+TH+k/s/CCl+s2Lrkn
iNCkzgT/QFbWNuQ66pwpy/2mTX4LyDfNDJvJbHb/NzOrp0Nq5BF1yzz3SwaJFkV0O2fTd0tPtsKm
S59DCPgKVifLWDtCoG6BVsxp7g+woN0Oes0hHcKl0WBsVdMuvYa8H4CcFl1FQvPTIwBqBACUUuS+
oyXLrCeIuqa11RK6cJeA3JORgSOlMLSOIMawdpxhxkdQW/YiAyGBRvVojYKJc6/v0KXKMkxgnB6E
TKCXa0arZVeMFrFHRll1d10TuUb7Qc2+VuLYlSAvfsn93RT/zMMftJ4rBWnQdiu8uPiti4gPxZxF
R2cVWSdBLbRx4LgL+cYiaSvjwxDEXrgVLF3oqZIS0lMh/AO4BmfydOeQGU1m/pf7aC8edMSrf+Z3
o/vH1ahbF3vDS2mv/JvFfWNydVjmNJxSfYhzuh79Qb5DnHwfu1HrPil31e14LDxjw+KFi8A3wh53
lvlr8rrBpyjCcHoZ1xhk+VGgB0Z3Soqern/WBS+IPsv/kHalvY0rufYXCdC+fFVp8Zo4trN0fxHS
SUf7vuvXv6Pc927bZY0L/WYuBoNBLkSTxWKxWOQ5QOj/Z71o5KFWLTD30XiAe5WAhD+5UyKQSgIf
wgtXM0rmC4cl0tqZv26m50NX4/WaNSX6c5QYuy0D+I3ZpX4ESMCZ33CUh3XR4j6ZYgZzH2IC8/9h
ScxiAVkNZVkUFKhjGsUaUUzxn50m77rud7uLur9vIMG4GfrV8cYPvwRw2rVyUuflReAHwa5tfhVo
w+cVjEK2mxSjqwYeou8v2oJnoCKLxhH0v83jZdTxDAyzWuWmMdxNAHvOyk3tyyboAe8LWdjLyA6R
QqOBF9dxui4LkM9UjBUZ72HyUzq1Fq98qQbeNP6+e2Se8/ojh3KLUAuQGMp4DtOUo+ppVsu9R/kR
Td2M6Ljg6YjxeHebQyN8kEoIAb8/VICtDXeAPLV1XBisUBHwNC8g+Uzjn1NXCIxlWrTgvxLRM3zt
E3ItSAXmDsJdoSVExvVfjI4ZMFbBgsHQbdEhLiTR4TApwBqSeXhSrD20UvU8FFTfh1ZjPD+x5FAx
0GjLYYYMDHdpiRc8KbIUcNACQOO+5817hcoJkcigPCOjdRAFOmovYX7NixU9QxNFpQyuIcSrTupZ
19RlIehMxLAOuhLpxYn7WgGrJqpZeIWdVP9Li8fP+2osxDuo8UcCtSgdKMPaBJSLAIau7UR+B4Iv
qXhtxQl74BZYuNqR+wKXVMJNGK/y31d8GiChNSKMAKsQiKfexwzICPxYvdwXcesAwJcHeZICOXPA
m13+ImkG5o83CCliOFfoJA9is2l+Day3kVvDzUIADYdaCNzpJqGttXhqUSff5YXnJIbyEEnPoSpv
g2F4DNIGcC3a6r5atzsVrf04IPCWi2CEmHqtVuVxsoEe7nSHIW2zw0E0HHz93EV/HRCuxVDbR26N
pAFZWLrDBAHwlbX2YSoeVFaXHEsZ6nQIC68JqqzAOavaSaKA7qJGhTEtE7Myft+3221MhULzwxJe
7zQ8E1MKiQaX6BHfp+gIevTC4qUBtk0BDjTwOJpDoFr3pS35BaAGUEBHIo0HUMr5PL7lkBUikw4i
vOyHKI5xw0spN6Ssmi/MO7GLMjfuPu9ePJkhm52HFGksX87XmoGfinYnJ1Fl1WjRtIDUla+klsnG
vCAKuQOQG9C3gASeviZo6K3Kx0DodnHoyft0SN6GyBedSVNa974Zb8IEjnS0RcwQH/MoE11prDxV
5Mqy63Z4UrU4rbCChFEWmY/SqwB+LYHujUi9RK2rArpgt3Jm2/KtDYkgJcviZoXmvYhwfCU6slIb
1hAPwvN9BW+LTbN8HPF4N0XjK/jZr7dzoOdChiS023UfIBuSyVrQTICnoMcTyJmkIjVD3xvH/JaH
MgbuXHjcoeec9DRX41KHvkNN8t8BuqGAQ99aE8c45m+2GyWH0qsrvQAjnyLkDI6vlKYmnn2rkh5E
5qP8ojdqfzSitprUypHoGdAIHl++AFh2Hf42QM9S2SF5/uKt2GGsGUu1+e8XB4vvh0HZoYFit58+
DoElbP66/2i2nQ6mFUw9gLqXHnhDxu7XfQnbTR95SCaSi5Z93+1u4i4lgQqGeYGKYzp7Qa1uE8Ca
erUCaFMgJH/cl3N7zacEUQEe09utWCoStld4jGorrA6ybDarndeZIBsFN8TrILmx8smCeWIKniPL
xSIVSulPiQ/ByqNogOGT9E5Qklfwn/IrZfOjei9Mhk0X/fBi1ea/X0icmjIWAgGr1vAvsbSX/ZdE
YsC+sERQrp57IT+GkQxrSodu+NXr+1z6yVixOdO/CYgXalDejb7FKU1n54uD1ALslxEQ+a2ozdhq
jkbmgmzmvsClEA9ERAykI3/GnZTSCSjpkQTs1W7Hh4PJeziMpYIhYslslyIoleoA49SRH/Y7EZww
a3UbMg57lgpzzL1YeZAxZJABFZrop9g8Rt3xvokWnflSAeo+GEgCV5dy0O88VB+KNQYHyuBBeu/P
3V5/4LfP4WNEEsadmmE0GuI9aXy0zmp+v0uy0sqFkuToT8xURt/WohTgbQDocK626PPfL0xXhMAe
SDIsjTcQ0UQjQMW4aCyddwCZ+lcA5V4A0emTuon7XfaJ3g0SKec6dbvOrkJXZj1FLK8TsjDAPuGx
D+Aw19oEGbiYgCTU70bhJz/DkDuoUJmB+ZUQncg/sUgM7ZayF9wJ/xE4z0hTArt4aCptFkgKifAh
0X41QGnpQS2DChnDzZdN+UcYdfPg1Tbu9SjvUcgcvwzTHL7e/94bAISEOy7mMZAe0zm63oLvWvLh
c0X1lEXnJNiP0fn+XlpQ4koEdSDleVFoMcBOd6LwI08+sV3L/LHG/P9ByBnbduGQvRI1h40L3xbb
AlPHoHjZpQlY4vp3Sf8xgEFEYN1Bl+XgsRdPsd8cF9dy5uDWdxL2EFzA6HWS6SjkgRlGNlgesJD5
QKM/kqhANyNgCKOGzdTkEYnB1yNnnB1LhPMGU2VYbyGoAjRaR0kFA9QGenmutfL5URz1IunR496a
mTyZPapf931h0XDg7vm+RgPPkAo+iiBNTVzAoXt+k5a+A8hEU1ZXMoiP7wtashtakPGijCkYvMtT
nqCXg9LLSQvObTxOhsM6KV717MdcXxPav8/vUR5Hv8TMHzH3gVybLQH9WRhK+YA++e5cc2Ym2EVJ
0G8S/3VrEoD0LiVRSolR7ve8XA87MB4AiUqKAtJWGesiffuaPItBqwH+i5dDJMbXCgHuydeUsBt2
jUSKHW97uctzq0E1p8Qt1zlrOncpPlyKo9yu11Mt5wYsVSDFW/WTE30rHF9F3xYEF13GjAGLhePv
SjlqtUbUJY0hhnJKF1lpzpup99SxsA8pITrKxZjERWs8isnop6GZlMBxWgdiGoVHwVcPQAKw/fid
04bP+z5O7ddZCnYQvj8D0+BFlFqnVElLYKka0ZFTlFfOax70PlT/bsP+IwN9scDSQx0Ucq59wZOE
zpcHLjpWQFDtgm3ab3RjsKrufF8XKjD8IwcvPwg7gKNFsfpaDid5DcDdkvjYABl88ANHD7eyV661
kFGkXjTahSAqYRgGsAx7RRQf+eaXlz1P1fN9RRjfp8cMu7BQVbB1xUdDi38ZIP0z1JZ1YWDJoBa+
UMZcktQ0Psamvq86EuAfYRs4YGDhQVtvKqSUVywYFTos0EtEHw9eqSScxEEz9efgjL+9g7xGa+zO
e51+3Dfhwu6BD/zrCzSKpK9ynQrux/g4YECXT8AW2IStMxj8wHBuKpf7X42Qqn4/i+P/XjvdTNjQ
eF0VHwHNKRIwKou9WeGI3WXuxHpgohvDb4RRYa4DsFM0RRBW6I/pe/8AwtW6tBIDoyzKpiHDPnNH
02JNcS3b8o+KVLjzQ3kUe66Mj61c7NBptypSQBLFrfd3h+C3dqiDovw6g3+hxn5tSq8s1KDwNEzp
e+JhEmPASyrgXFQ3Y/PUpD9CZiaxtAe+iZRQeMWAGj0nF0Zh5iWtbzxJ/UnQN2PPaoVbFABFEJAA
UYEs4lojke9qVfQ746k2drL+OOFB+r6bU+fet8mAZg7WewRXTGxRkahVmiGpNM97yhuReMIj3mxR
jE+dFnBmw7Nc8oxSxneR+KLO8I/AeaJEntMvUK1fayQU2SSJZcA9gW41HU01ka02fKn6l6Ib12lr
DqUFukgjd/TxhQ/NXE5BdeQoZUGinBElb90SXS+4fgL1CWcYqm7XPyXPuzgvi4F7AgwC0JgGOx1D
zJ0zLjd0jzU0RseLgSovansYGaa7gBOu1Eovi/zj9td4jN4UdTO5ymDn6/BDxrx7gR13f01vI4o6
I9LJqKADjRh4H9d6afKYyYGShEcwCVoxYkk5udkh+QpCwfEzJ2T1MS4E5blhAh21QERFxxOdA2gc
PwBzF5lGLimkDlJXNl6ND8wpKQJphWQzacF+Anv5fTWXxM6NyJj8wxUe7Y1UWhBpUp6r6FE61nhE
sFR9Sp0U5N22J1XgV03LbK0ZPUgdiz5Yx2EpPBtxxkKxu/UhpPe4rcwlfHQI0M9yXJci+a+n8FiE
o04kTsP2aXJuDWSs0rqvL3WbgB/NxFdIs0ARhAdO+tKvdWMP9qsoO2onvzadYRMda0Zeeus51yKo
s0hqFQ88urMIwdQ5u2lNDRXiTH+apmSb+CsQftj3lVqSiNAJSA70nqHlhkq5Oj9M9ZBPsmMlAhUZ
EJ9mJu18w8pb0qFkrGoMp2HJm/9+cTmXlEyQYgXyZN1KwQMUFLao2FMMmAugrp7F4331Fg5cA6Nz
/+pHl9PARzyFcQh5nED05l2tTLQIBlNmN8UqzUnnkS5cN2hVkCoQmT01IUlZIPI0JMnsOAbas+bH
QQzF36DIo5Oa72LNy44qQLeVXTU+dNy75++F9pzm27b4qItfgL7Qvwbhqcl1O8sFUoeJKQ3hNgbJ
UuKnm6niHYZpFvwZPwummd+jwLIyb62LpWgr4BnjfMDPAvCHv1P1XfpDeJdARmryv/wTygyVq+xB
ZuOIO+Y71YIfQDiY3QDsgZod3ewdNYlQaiq6eITWMIFp3CL4u0OBlAFTAcleY2ys25vFjP2HlgHA
C39jYVzrmgGIT60kLjsGcnaOj6KONCh99gsWd8fC8TqPTmAuaQZzgGpzQnFh1LrGTCpwfvNj37zL
cm8a3ra3sK9S+8dXaRtfobdP9HMNHowQ7FnRlgWwQiPUA90QgXAmo8CACCaz6Z6sEWjfoVrz8hGD
j7v8AZjzT+qTuInW/kZfT0/Gz+DYnxXXc2SrIsZaZcQTeij8Rj7lVYoOatIUWALHTAUJYX0KS8wq
dFYh4H21O2ihCOi/R2PMTLXzGLK/76FXuQ2lO3UgVSBbHhDB5aNIsnXhxJvUbbbZqllFzrAdVqHr
r1UnWvmPyhrUQYfYyR1xJbqJy8Stol5z/rECRoKABwpILzSgXrtBX/JTwPmwgirs5eJdFje4NJkS
v1Y4V8qPjeL0A7O3V8RHafUBjI5OZTzZz9PI10JLtSiGMiyVIzBRvjA/mFnp3t+lO//gmflj4jLi
x6zDlTgkGsgjkeAgywG8JnV08KOu1q3Iqce35NH/KWcEYJfqY7HHVW2KLJ6Rxt1EK3QtIU+cpwpn
Dhkaoxm1Y1DmJTGAzw277dYJty1lAgw8iTXKc7uFZ0kACQVn6py+0Tuo7sq6avPEOHarbtu9Zqdy
L/7wnH6nr+LHyK3tYJf9lmvGwbio34VUat/EeLRXDQ9Sx+DLe+L6L3SFm42rBRUr7s9fotbtSj9q
l2DMxq+HGpYsKsvLX33OVlalarbHit8NMjHGFzH4CQJ0uOuqTc0YjC73PefmzoOrNuCXkPrjwoMD
kdocHgZvtFEavGMLWOiVtI1B1+w+qM/3pSyoeSVl3i0XkVhIvCLtp947pqbzSu5/+zb1pVSgUny9
zTmeH/Hx9mHELPXjuT94rVmYIpaMIWr+FLVcQMVHKJ+H8XBcU3qUSSQOXC95R/6JRzvTh+FkJ+8H
v4bjRyHxXo0DEyXr5rTExKTwDZwJUABA2lLaeSPvy60i+Cdu5W/Dzhq2hmEPm9Q5tSv+V4XHz/xV
sVjN7EtGBdQsqpgzcBB/8wyl9KUyBXIQnFLZwW2lJmjwldCKI6GnpHRYc0ULXgjuoJkNBTNTCkb+
rv2jrHRwgGZhcMp2rYuRDgCR1o9eavKMQt2tMb8zP9w78RIxt+pfy1GB8hJOHKDC/To2h8+8O40c
ZtUb5sDDjaOg/2wG2ENPLI59BOZrQVXuqaVfB8nJT0zdVX9XYNp8DV45nAa70Al+K5/D37Xr6zMs
/6VEyjUHEQwNuuEnJ+EjK8zudRpJvctis2OhptwER0oQ5ZByP5Q+70O1EH0KpnLUalOUVvc32k28
oGRQmRugRbREwBFz6g6GjUT0/tdvqxDU5yl3Gxqgg0cSPh+c84eaRJb2AN6u9s1KLQVIlpEJyniG
yJviFSWSCvSdJ3l+PUFkb//qnxORqJbyZOvNxiOfT57ECFQ3GT0lbV7Di3iLXrpJq2YF0UWqY/z5
ELUOsr1pbxxkFuTukiz0lCLPxXA+hkUpYwqgSwfUuoi1Am2Ob3IosXyMLdFXXG9qrKepWzMCxgxC
wFmkorAjUV4eDFI89X7cn3QuiB7bqK8tsdR46/5q3bo4QgOeVoBbOU+/0mEeEzZc2QeZfIrR/oNR
NlwKt01+mOSn+3Ju3RxycN3DaYKsDa/+18skK2OSRFwrnzDhLTSAvuJIqP+4L+P2EjCTwV8IodYn
TUEVXfaDfHqL3+EO4TFwktfsRf3o3uPX+7JuLzzfsuYG/fkdHJeua4UyQASCdXCST40zxD/ln1mH
192zIX2k3iGO1wog0pJ424PNADVv4UkUwX70UldrQwFnvFnvksS+/4sWVxLsOf/3g6ht1yuTEI2J
IJ/QFTna6PkzI3nXJ6LDs2aLvwflr3KDWfeZsxf9Wyg50qVNCdBeNY8JnNO2J2+G6a9+yjY6UAgG
V8hAftTn9/ev0Ty1Jgsh+ubwpARTh5pfqujTDST5pD/Hqgmg83d/HTACMt2ji+PlUjuDLrjxcjZp
2iRCyL44Fetf3jp2jQ23NtzIDp37i3ZbKKKEUacnXgBQnkXWe+qqFY/C0KN2lHzTNZtNuFNN/9A9
qJ7Fsey4vFP+XcGbbZ/kkzHxEQwZv0hnDH2S0BaetD23R0GV4Zc3iQilIXWIGkWZCBGiwskqn9bd
C8cosXx3DP5nZ8Q99HojasLQxo0Hvxef0pKA2zM4jODLmgigEOwauzK1pI36MY22zLz6zqtDycZh
gJZdFMHR0U03rBcS1+NNN1BO1Y4ztS2452zvEX7i1ltW28/Skl3K+k5jLw66yMjTUlU8+cS7wy6y
zI+DQiobzBIHhksubLIrQZRLgn1jkrlQQ6g+VWdHasxmy/+QD9m2tlpLxyBr9RzYaLLlDsCQYsi+
TSZRnvtj0O+9eaFkVw7SKKeGfKoC2996h4M5udxPxZ2+MD8bmEyBLF0p5ywDw4/jCkZVzMnh7W5l
uBV6XxlazS54x03o6lxa5GNaDpx86km0zg7l3i9Nz6pgUIl0z8Gmfa0ZQWzhMLiyI3U6AaG6yrwS
jqm7uQkIAcaevlEI0Ca4Es5ou6iOoM3pes/JcTNIQySrp0CLTaF4BQIJw2RzdnNlslkCpsXF+ZyZ
T9hrCaGRYOQWw1in4o3/0pwowmbmanN0EqTidmxhwOu+xBtPwEA/kHRwL0MdBtijlEpVmCtpKAn+
uZZV4VzlKBVW2NwkC7TI0St0OmDISD52RsAKxjcBcpaMXA98rygUa/RQYSCFfjelg3/W8rWOm26J
1LVvP++rd3vL/ZaC0vCMFoNiNGVQsNoFRRRBP6UMHCm0gZJsNoCli1y5ntaqFluJKzS+e1/sklXF
GW8J/XBwFHo/S2isaQDE45/RMEQmdY9XM1JkkZkHrhB9SMnEWMUbv8djOeo7c/0T4Rjkatdu00hS
UEmjGJzHDW/7G38t2D2jiWfJkhAAGkhwJc6DgFR8TLkhNMJODs7BWt6gyW+rruud7ET2uLpvvNuj
bdbmQhK9ZlKJ9ktZCc6Vw624VbTTN+W+WsWksL2V8BSuhU20qVi9AbcJECWWMmLMR2HbTxDbb4ID
eA9IdhCefkQP5Vp3uDVDx5uSNSVsDjUXET8L2onjcjU4xw9nPzbl00Rgy325ylnWnK11HVKurUnF
xFIEf3PsQS1upbua42+8T1x4NoLNr4I9ayJl0REvlo7OxlNdCpIMaoUPj8Jr9p47LH1uLqPfhgPg
HXYWHn9olKlMMhIl5qXgjGEXGyC/q2Elud4j6iCMFVrYw2AOBDISWo7nTlPK31H0xxCZWoXn3J4c
EYgWiaVsu61qxeuJSASb2QKYhtmuXhiCb10DjGYA8wGzEsq1QJC8do0WfM2aV4jRt/v7RwUvKcmX
5srbiPyXkqjVkgeh8pMOkhqrW0+m5xT2q2TX25xxbtIjA8CDu1ZpdpsLbw/6PPSmWSUJ16aHn93h
w9EtZT86wdH/gYcx1jHKMuG8thfyijGauKKBvBGRiiOa3TotGFMc4e+3MRQDkAD6nVUMriuUoDBJ
5VLRpeiMsiae1y3hQX8U7MAsT/Lx/mLRTFj/2PBCFHUJzEOgMaHlJjqXdrVLnJIk1s/OSc10FdrD
qi/M8SA+6o/lWiHAelmPx+HjswS6IcNpWL+Dhs6MUpzqZYPf0W+StYCd0ez0J7x/8WS0M8e3fTdc
9077Fq8BSflguBJpSOxoa6ZT3SYQV7ZXqQ0aAFwHGSZ+SGE1Vm1ONeGOzevHDyAj7ys3dDzbs6O/
buiCJ0sgDpm7gEVMIFNbJk7FvFN6eFbnoLtB2gVk2k4e0S3+sdw17xsSPRX78lVgTXfdBtZrudQO
wvjQXMyCXP9d3ghbUcB7Ms9wsdvQei2DcuahCEL0WX3vGs6czF+q5Z1Sh3VEzOHr+jyCFBm9dzMi
IfCkqGOWE8NmrBsZW0YBLPdhVD69kRW8vxEA7wmhjtfCE4qqHSGEd0Hy6wId6PtNvnZCNFi0rufW
brUSNpOtuaqTW4CGWbHKRbeXBbChC2AeQe+fNAMvXseg0Wh8KUzq5KxmI8b9OjOOGVvx9oS6lkD5
RNJGURmJVXLugCU6Fg+pnpFutLnYlLqj1LBwwGh6wu8IhL4+4FUCk4EHMuK1RpGoRW2tyPG5lp6G
lmCSvJxsvz9yINnFBAYQzkwv5dd5K7qV4kT1iImW1sqrp6HYqaBcL3LnfkxcciXcIEBpi3cRPNZR
rlSJaYutKMLEHqa7UV+drDRJYjvumBQbczChHWpGJsPFDHzh8OBr3ftJ13O1L9Jz+1U/CNuU7Px1
+SE8R3uBVYhYchx0vwI5eCa3BIrctagijpqiCcv0PCXTKJIx94vfct+GHGkDLv8N3slcswKtmXaS
ptVvoziMKkl8r9+rQpOLaGUD7ohd1VzyUSsqeLPuG/32bQXqX/4+yhQh6EZ8v2zSc5xvh2zcGR5n
ggNh7fOhJSafOc4EWQEukV9a0nMwoBGjf7r/ExYtBAZx9LICHB7zP9cWUviQA4Nikp4LXdkYQ3fi
apn1wLcgA7M4PLp6ANKOyyMlo0jT1kcdOD3rfIGm1Uj0iQFKKoYHL2VGwLoB9KuALm4gO1FRAnMZ
GGiZ0uxcWZ0Fsnmks/patWS0qBsbPHivWLOoS8uHRw95Bq1EdwcGZq6NlwmpzIlClp1rsPhgTMY2
yMF+L9yVdmAlmEs2BNMOEL7QIIUDc/77RRqmaF1ZNF6OHjByYNVXly138XFKD8MbQHhdFdnZq9v+
0eAq8U0Zo+qJK0AjGMwrawp8p+qmOGgFfLKoBQA+oTFWIgMweSK30VMhIXWRzL3ggVEHjLW9fSsB
UDGaIlCuQZsYevSpX9h42ugXutad+YLo6C8JqrAn5fRU+r9B8dujHco49t06EsMTFxhmCTD6sT77
bUDGzvU9C0x0hoQ+h3JXDYxN/O2+1/EMvw1VLLyWoxcRIC7XS8NPfJmoXNWfuXJV+oJTeL9aHiE6
OvpBT7xpNWa1HQPSItWckAvXXoe+LcHMUtDe5CR9G4y3htuhbSVPHFWxg3SVBF9taPb6o97KNv7t
ttpHshkCVNGYChMEjyq4t/LC5lDR4vGoV7xxslMr+7KoLd77yHjAXz+Ev9POrWJwB7wZvVmjHf5+
5Lg9MhXQZnz3i+sYA6BjK4JoE3WC0p9TdCNg0LtTbb5NeEeOwq8a9Bp2J+qfXcvF9n2536c9ZW+U
eAElM5eDUNejzmohBHNLw+toBhxePRDPD7yT+xjsO475kQ8PkmaG3osxvIQc8uXALAxMND5Kv9S1
CP7DHX+KNNDb6iR6GDAE7RNFeAxqdHKu5a2sO4pqCfsx1CxheNJGu7DDg2g4WgS8x8oc9rnqAmWl
lJ6N36Jh3Vfstt0W6QB6wmcUP4AOAVLh2pEype41r+L6Mx8HaPAF+Y38aMirWiWa7AbTvi0LUw0t
7Ukh6lbxT6q2Lysg80au/pAGZhCzGuWlOWTSpr78RZRrD5U8xGPgATcArKaC05dOXB5ig9QAsi2M
1B3V3ehbeBXJd+paDd67Fy8AmcpB4UnavHGdpQESVl/BGfdjYE+aJab7TMaxagloXPZWMSCgMxVg
nVvfaljwj7fvHWivF4CohEQDqEOYh7q2Z9zHxTCJQ3xWTMsb7XHAzdU+jaZyCBh3mTn8XNmJkkTd
n2JRC+Ui6+Nz5HHKelAEjPFPg271YChnbLubm8UsCn1VGD9B4QZ74Fqp0tO7pJym+BybljY6HUGb
TAXq0ON9Z7w5b2YxQOZEzRdvU+DyuhZT622UoAMbYgx01CNDaomoN6xT7btmTBsOoQPLNNOF3hC4
gFyySDWxzs818AtXmS/nIin40ItdoVRzheSjhlmepJEroHe2bUUSOQl10sdjXJldyaP3iZtCHUiR
YJUaSeaNA4jLA61H71cBOHg3atvOfwg5DqPaA0Z2BFOSPPFUFpIB11TQ4E5SdawTs2inMSNgEwBq
hVF5BgpSgdq/JwYXeU47ZYFEQNPa/QzzqOQIX40axwhst8cwbC6hKxV1KvS1g1Pz2ua8XGXgdxeS
8+A06/JBsmo3cIDpZEcP7/IK9HMs8uzbBIaSSK2y2rXd1PnI+hun2O1DaZP2JFwjwE1OQzjLOzL7
i+eMllpwKCnzmM1G7Mb/XuvYjlVcSGiIwj3joXH62kF3cY/Sn1N3oEB6kbf1Z4BRBuTB9/35tuaO
MxqjzJhmAEC8AAS+a8FCoXujEKbpubY1U97sA6KuG3s8M4L4fPjQ+l2KoSwKposxbVrk0y1Jn3+c
vlgNZUw9qNOvNoog8QsI8Fxt25i7B8mOTCY+L1MMdRbxWjcVRT3rYZdmhDCjmw8BGjIIY1mW/OHS
XtQJo4STVxuAr4UHDg5UchzflNe66RNtE5msAbelIwE4iBJuIkjYMW9ARc+u4vUqlGZxFnDY1+Lv
2gKoVGWqr5/3FbvJjmZ3uxBEuVswTNHYF2F6fgM+4dY3Izt1GK52+8oyy8ClDUEahXV49bVLI0fC
486YQ4bzCLOtd/Hu9MSsyy6u0IUUasdGellipgxSUHYQTEdYYb4TrSXPzwX5YlxGl4yG3hm0gOKi
gwlqyhkGQY8TIfSzM/Bk3/KBaG7km6vV/ZVZOEBnnEUQXuDBFPQGlD55ZUilLLW4SZneT2CJrjuT
b1xSM4BeF3fQpZzZrhc3thapL8dlkPM2eaaxN/0zWJg2J501Br5ktEs5lEvniTRIRgg53pNIaqI+
4kHFZrjaTR4IT7uUQXmzXM78Z2qTnbeeYmKu63Ng8iTOzkoHzksRVFzjag0lgbaGuZK16PKEs7mf
Ejmxnl5na9wTM1vzYlX4qZGUUIAm0VrdONVuHlJca9VRzsxT8Mwqni6dBpdKUQ4tCJ1gjDWUwjTC
exya5IuxMLPh76hDM1kmKBaqlYqbe7OWrWjD+PpSfnC57vQ0UJHJOgpr+Ly68QpTsVXzoSKrz5FI
Zvl6f1suhuYLW9ElUa1S/a4Kyuw8EiScZrrhSGmlOwGzMsy64Jz53zMbtTeNge+6vKvmdUEi4IiR
GTuhw1kMb2NsTbpoE/XqwFUTnK2xhlOHcFaR0GKxyd02AF5vTro2kifD2I8xDFd+RY68/m1s1xjK
VOz4NK7ErYir1cv9pWKpReU4fcQpfjFCoBUef6e7zYqlEmPbGFQsyL2E9yQeAt5kIqzkD3C+re+r
wJJAhYEeHDDtxGNj6vvt5AwmLtusvc84Z+jDLJCBJxkrWPwe6BylW9kbXNFNxom5mAP82TWYoLuO
Z2ObcKJWd7Mnj6Tbleb42TublU649ed9kzGCwQ1gT+VPclpJ2DRWQCLjaWc/87zZm/Ir2Dgywppy
YZyftzcFqfYFnptDm2MpOnqDi/fUSjYFYZlwKcG5NCEVDHzRFzy/+A4GitlZOgGYr6Wsqq2MAV/C
hOBjBDpM8VwvmV/rcl5J8/aJzZ/SNrJUa/ccP7I20f0zG2O912Iar4z6ZoT9UDaU1/WaN1cMh7gf
RcGjcC2B7/lBDCv4Hi6qzUk/BFtiE501eM90BCoaZEXd9BzgP878l2nWzkRIgIsB66i7HxGALHmt
TJdJQjaqSKN6gmdOnaAD+DEgIZHN7j3D/VT7anecmzF5lZflzr2KqFRhCIAyYuxXg4/qBKK3XVn7
2kxD8+X+Oi0Hoj8SKPulStjzfJ5kZ+GUHznSbCQ81EbufSEsNSjzCaXSVzwwIJBV/0Qp3llJh/9O
AJVK8eoQomoCAelkJmZm6h/R830J/8HR/jUU3Y5htBiXGUeI2PfgkiTTgy1l9obNQDbb4jb7+CNn
ToUvclAv6JBXZXGGGgH/Eln643NiM/YmY81V6pIDX9PlsoFXzazjHCbcBntT7BlC/kMk+6MIFTmj
olPGSosQYhzdTdH/zJmxW1vRQ7Jibc/5B9+zGRU0k75KpbTB1TDabVtbcXTJ7MiPaZ+RFasqthw4
/2hFBU6hbLo+UkK86m3eQlM9MVS57fr5ztf+fJ/a8ZlRh0LVYm2EeqOZgmgJiik8cA94uzFTpzJt
kPVax2P8G+isgykiu2IEhGVHB4LuN6YSOnmpiCAqnVIE7fyYaIpkWAumtkKzEdDDCGFsqcWz9UIS
FRYw7dkmhYI3WfF36ZMKJR1AjVrbYV+QFSPZXiqfzjNo/2pFRQgtzZI07KDViLEXn/S7d2Inq83X
i4QsRWT4/uLF648wGrIAtbEe5WAIC9bBiZTOfbstRtOLr1MRAiCwuYcAkZ1ffk6BeUw/Tve/vxge
UAqdIRfm4ju1LCW6goEAgfTXGiwrXY3PUWois7ovZP7IzZa9EEKtR1GU4EkYkOfoLg5S9xkzH/+d
BIlKfisOI0iBjxQ7eJtMGa7VuPyKkR4uLvQfLSRqKaSi/d+s9+g+MTx2cZUvPk0FaXEM0cdZw0Di
S+8qG9GUV4x1ZkmQrk+aoimMGMOtCGXorWvsk3f8L1WgwrKHLjf0yEBAcuhIb9nMK/RyrLowEhWN
gZDWj4EGVwXQzvFXTg69xe8qwtCD4av0c1diVIBikiFlfHr7Zbwjw/z8rzYDHXIDg2uEVoSA4Dyt
YneXO5V7X8LisXVhKGpPj2OT5gqekM7J2n/mzZBZbp49/c5+lqj9rOcFVybzPUl2XypL2gI1GjEj
tFiPggxF6NCqyf0UxSW2Rfngm/E5I6yb+cJio91IAQk7mp5Am0a5VFp6uFA0/0Pady1HruTa/tBh
BL15TZpiWbmS6xeG1JLovefXn0Xde0asFKcyZk9MTO+Y6NkFAokEkDALUo6wBS9zLPtySOazNGot
OLqgMrO5iPIKjJQb+AOlTVty3gWyjbcDSjUjK7xfueMXdOa/X9AR8jIb+JkbvP+3s8BGlu6uHAhW
zqDJBf2BeKLQXfSxLGUBWuxyvMQdMUE768Da7rWWw7ogQQlrGgugrXAg4f1p7f7ppnDqx8LmLeHJ
jD8CwrjtK+7vgholMqPIhakp1Pz84h0dvjRlIGh0iH6qz+tXkkWHupKVqPdNUs900GM+EOlkeifW
w4tFg7qV8CGconaQ3GiqG+8OmUYLvfMVKc/XeVnxg0uZ0ZnmuNF6LZ7pAD2ZYNmQe/3n168Lunzn
xlC009Hrpo2mFwRugqzCp96uib4Nt0RCvMi+/muJLADF/5CiROZxPfDbRJBSMAWr4dHiBGZqQgMC
eyT883+4cwHxKHC0f8h9e7jFBa0jqY2jmTOFGA5nduYpdr4Y7oUlvu+/XxARZX9o2wFEYhJt96M9
nZAneWTEQkwqVMQyKo2hBTyolLa8Ocb70vQfha/H8ZlBaFWpFyKj4pahmGK0SXyLrH0TXPXBzv58
XVe4391WAIFB5zWPQU2gnUt0KTjvhb7qNXl+InvH+FRsx1168jZnzwqP4RGtEIfX4Wk85Ni2y8J7
+/5typVe0KY8kI92ZR7bJpHMCMzko7JCqy7szqqCTWr7sttW+7zEJH/V7zoLreD1YHXY1mGPJjBD
htcc2+AyEu4xpiF/pTvNLneSk+REr0h61I/iLpaJ/1nGpIpI+l5JRB5J9IKNJr7le27rp6Z0TFKD
CC7/5ukbLkEOV4/NYHhD12FYnZtp02V2lGwbLAz0GXXRFecLVAsFs5UYW0DPDxWzd1kGAPBKwOtX
sIr9pJDH0LKuHy2LBBWydxqetpLRzzlx0XTUw9sDa/BiLSq94IK6CBKW9Y1iw2dnLAV8KW3RlHyS
KZDjHWu2d81aXZCi7kLbyLmuVuCmtqNtkZgvQEOszDIx57qLtk0ZvnHFzl+Qky/DCSMQgZmfgtye
/0QrlPB6/WzWTMjF71OqL+ty0kzoGD1PN6jya+joCsyMuE+5K95fJ7USGF1QomKKEp0Lki+A0rgR
zWO90f8yfBaLABVGyLFSRZI6zUUk3nxXbysGAytW8IKBWc8XNn0Q6jzLIlwVpIa3sl0l5M39Yhw3
665QvrDsQ7FvYyhyiJk7Z2ztUXJZ+abrckLX4CUfVexVaq6BRvt1zDeyVTx5DIzF65ICOPclhRh7
WXSPx0l4jznpzr1BzNwyGT6WxQZ1571S7QS9BBv7Don6x/4/xSRD58uPYfw1gZMI9SCVPKopOTmG
JLLuDTtmTWKwWKAuN1D0M3+oR+R9eBQlsf7Q6hidsCtvhQsuqOvtcZnaC8lsPsId+oQdkdV2zjAg
Kl11GuKwFj0PFLg9vzvOVRNAaQ3Oo2+xZl+v3w3sq7/UKh45+qnWcCJlSXRi+uhEKF2mfZ+1n4oF
LiRG3fIiBwx03OBMXvC2EuHlNbM8aE87Rkh13a5jV9YlMxhBy6VMBjPnbUNYjxCGpOgQF+5eNqIE
P853ljOR9DM8NiUzmcyQFB3j5mkq130Ae9ibkvNnnqtUSXgbsZ67DGPyXXJfmF1P1gLFy6FgCnEc
/sH8yG2G0V2lIAJcG8sMsKLh11tH1YGP0Em4JBq6qfKJKHek/2BEQWu91ZjL+KFCnXidSVPoGyIu
iqsRLPh1S2QfnAbougDMxgpPFLe7DY+m4hyBRXxSN26DUfz2+ct+4292rDzqqun5+RpaRRCLhxLH
g+eY5H9K6xX91QyprirhggLlBHIxz/3SA4WmIYbJ3e57XNfrIcWqdVuQoFwAhiGLTMxA4gnHpoJK
7pHrFFhMUNFehOIQJzfQ8aSynJDoh0AlhclQDYb+fVdSFhqetEEp9j2IKCToSI2Xh3HjYCwmP19n
hkWHcgZyq9dh2UBco/mnmhwDQxGmrTxeJ8KSGBXmVYMe1ipO5byvDg56E63qibUTkqW7lCMIu36I
8x4ktBun20cuy7Kx1GpmcXEetarlRlnjPDBoPFgNwIUfrsuIRYAyBUY2oa4N+3+eHl6U+9Zh9lWv
muafi/H92F5wIEdDEKczRD2w97cGeYlPA0FZM9n5znVOGEfxPSi4INRi2WuDG5Kds785ucFNDz8Y
d1xgaO03duGCRM21rdoKOO3SbizB4U0FdaXM5FBoDjFT2lWmdmdX5OGD1QzP0OTvSfwFYUUO2nkG
chaiYNURed71RPm4Lj8Wc/KlqmGHUjEWJWhE297Wn/4KG20zff539uW7Ar5gZNBbo8g0EOlNJQfs
liWYr9XpvyRC3XvJK8cEsCu49+UTDNgp3WLoymTOW8wC+RWeLTSbuvtwsM3YzQpnDcYG47CduW3O
5UvsyO972WWR+422ML8CFuQoUxDVXtd3NZTvpTsIqh0ejmdMId7GA6aLh530ZJrDYIFPIba/MD36
DzMbiw+gTEXU+okCIIBZCY++6+/kB508aJb+T15sP2To0q3cDX0WzM76hd/sx+8mFUwS5u/XtX09
T7MgQ8UEU6BlRenh9Aa4BvTBfbx5Zrb5YFBZja0XVKiwgIexGLUAMkMvaW9jfZGnW0gjorAUiMeI
FLAeLOwYJmdUoBB6oYbhOAjQajKSR+QNebTQcbH8hMEcw7T/Apfro3KUQ4gQr9L0Mdw8v2WmdsvK
qDFsH12TS3jO01JB+W75HYi/7WwWJAtTYpTBwDjlkCoDSBxT13Gij6x2zOTlurRW2cAg49xZo2tI
+1+aVz00yqHKdUQKAHV+zQEep7qs7eGrJnxBg7qhRRyqnJCABjYfxUDLFXbyy7hnJVEZVH559BKb
VVtRnWO36FW6Qx/+3OyrMYz4+mv+hxnan6s60Cc0xG9nazSDW4PIZkOEXXNyr5/Ld0fLLzO+oENd
UWxu0P0mB5242Gi29scjM+oYMW1gaG53p/q8j7aco+9qouFFVACoFxPVjCf4eip38RHUnc2BFaoW
4cysmO/9OywQUh/gQ54Dwm1Si+VL1hV+QW52bQs3PAUeBl5HKMr+KGJa1hK6uUlG3LDYWrUQCzpU
mB+meZ/mtTY/7VCZIC+d5e+mr6/rJ8i4WfQq1yrtktDnQQRjaOXTXuwJXkYYRrlOZbYB19SE8vbh
YAQewJvRkgOgIdJjFc0/ivUXwqIsxJilwVh2syKqRLYw3MxwRiwOKOsQig3Gm3r8/oBZkFPGbGuY
L8oVCdGOG0Pg4xgrkNB3mdZ59+1wa75FNgsNYW2yYV609X+mlG68CnoRWTEOjMx9DaJ5MxF0/WLd
G7P/n6FZ33mUxTXpBtXLPR8cpQTAz2ZLgrunFkPC3E1wW2wrftOhKoyxHe18XdcYFvYXepfeZ3MZ
en6FGw8ctm8DL8BRA4uh0qvsAWxs7vVDkzktR8yfVbCvBoxO+9Ts4+1jbDGt+KoFWNCgrOvYhzHX
96CxVzfZgd8J1kBGyXz7Z+9MHfO7wKsEdhKNfgDYrDj0wzDHWT0lZwAuP/kkBGYKXNP1w1l9Zy4I
UTZN7dK2LvloJqRhnwumA1ltxusKviBBxSPY5DwJyRTPbUgCotPRrs3PwYQvtwLCyjKv6tqCFmXX
hmYYsWMLcuti8wRUP7wgQstgxQzrHmdBhjJuxqRPhRaBzMtkTYdb9aY93OWMNN+63LC1E1P80Gas
K7h0a3U3jVgEkc2tDp2Tv/VviEvN2hpzIjuixVS5+Ynwy+D9kNNm3V+YhzrCujCOL3I8ZidnfAJK
IbmdTO9FsBkebl16C0rUY6U0MqOLFFDisRH7JrBk7GVKwRBLGVZ1e0GHuq1YudpyElZHni2sXuDg
5zhGjX+VEw0dGlgIMo+o00X+tpe7uE8rqBvQJFVzjjvmdDO7k33N2y0JUSLLPG9QU6+Zr2l8CrEx
q6us5vA+kNIS/0Ij6kN5bsx/clBLqpQAea7x5GmEACUyvaR4VzYAme+QE2IRmn+I1r0lISpgHISO
G8a0zc8a8oLJq2zW5D4jk12dih0jRbh6rZa0qGgxiXg/a0qcWeMgghttYb5VTm0VsBaspRVr5mhJ
i7KuythCCVUcWzej5bqY5MgtwPVb1224wNKO+e8XV1erJQOLvUGmQL1zRh0GrukNNlVA5TuzsbGF
zIcZZMLCschSxhY9soLWGPVsoCan2gLk0JLfZBu9y42dnIY/wpPK3m+/dqmXIqVMb5ygfTkGniFu
wpST9mm0NUdzjJf+LTB9FMo03eQVO71ljhoxFYeyx2EnDbpSgd0KUsYAm1nsASED7NhiwwSjmJXw
31+IX5tVpDRRxUSeFccRZ+T0gyMcVDNVbDI+sLRnLaj5kSjAli61B8/siGswJgMlTT5E2yd/e6vd
evs7hpbOv3ONJ8qa9H3RN2oCOkAhek/twPls7OwkYokEM6ZmsUTZE2OKC7/PQWpyZJT/sWAIhe0M
XY/M4Gb+pWtMUdZE4WSRD0oclKZHROk7R5I+R/nOQPEx460KcXVlqZ3bNxujfSuL7j+GrUYeFQtT
5W8cNYAbU0qZaGFYBfU4N11qqAlJcKZ2gRd/Zl4/vfVr9y86355wYWIQcSuc337Tqf/0jmBnm3/Q
PwrYTCBkAUBdx4ATxQqny1yTaMOsh5h9nM+MOypv7C2Ga3qIna8aavW8aIh0VdrvDa72gXULtALe
dDJox62yeYydj+sSW7UXSzoUP4pQj0GngQ5w9P9i1S4Jt6NjbAQUn32L1ev/fQC0Ii6o0Qc0hLKc
eiKoYakweR/2f6enHWsBpLhmlpZEKFMxeX1VBrNZ6rGiLiXSXzznLHUkwDKybu4ny8Hr9dbfyrI9
fEXuztiytrWsDb9BSf51eN9CX+hhEvJi2vH4gqnbKfn+cX/nn1rCk1O/RdilM7R+zcMtqVF2xJva
WOMmUFOAOoBERvvSvF3XkrV7taRA2Y9BHgcoKZyK/4beui4wte11Ar93LsNCLClQMYgmjnyj1OCh
ssQZ1GayMvSBa0TZpuTl6N+FZkJ651b2reHRtt52mfnFspJrT/PlJ1DxSctpxuQrc8gFvIEYiVyR
fLGw3Vk0qGBEC1PscplDrfZpW9iN/eZbLDZW85pLPqjYo6yzZtSVb3XQsP30jC5i27M6dJs88nvj
9vrBsRiizEeQ8EKezuZDunFmMoM5ovBxncb8G1eMBp38bvzcq8cGfhKJIPFNJilWt2G3gnWdCkPH
6dy3OE5iOISg0kPtAO48Bebp6zoJFiNUbJHJQ61zHIRlhQh2SWxOZoyOKVZf4ao9AF6krgK6UFbo
J7kRFUKed3x+/iM50za+ld3rbPxebT1f1h8C9CO84LDMOSwn8JEFtqPuVHMACERExJxU8OqnrDKZ
69JWjfqCJmXUIynxI62E3wUivJkTFcPac3SrWp3JO2Z589/ySJ2VWOZFFacQIuJ32eSwFFF8TJzY
VM+d+RbY3JafB1y7DUML1z0kwPVFEXdYkmhl7/pCAtimgLTDprOi19oMeJKfd9HArH+shZ+Atv0X
JUqinAxjNEqgpIjQ+MZRyHHIrWnTisxxIhYpSpi9puaDEIizh3IiKz4edoDQZ1dh55/5ZSgWHFGO
EHC+oZ5KOLM6dpEuxu5nmch/BdvsJ4elHyxalEtEQJsVUQKWJqcD4ngUAFJOMuubuxAjKqwc0dpE
3gxD/K+zotxj3StZCiRNjPoAgUmy04NRIRHQbOZXCVoG97mLcpkZbK5f9FV7taBKeUSgsg4534Gq
pG/q+qlob/VmozzyySPfOilPrlNbrT4iXYl9X8BcRnKcEmlcaDzHxxJeKTdbB+12/fEwoHvsn1Rs
l2QoWWIFXgFoQ3l+mxuklYmwL/6o76x7PN+e37r4wwwlu7gBdLzggxn09JUkeJmHQQ8e0Z6Abnhd
buun9EOJiilarPydagOPHt5O7c+EHOYnJCvGZB7OHAgsQtrKKFq/nA/HSg7HzALCPjy9ZLOu1brv
+mFmZnZBJvA0mVMDkMluLWewWrt+LLf8w/DWk8isrJaRvp6/+sop0fUzLsHKidzDLX6ZMlKcCnR3
ZkyMqW+b/YuKjB3mACGd10zP5nHBlMABfDQooXEzlJ7gvISW+dSGZuxKbuCIZ3Tmb7v7xPZYSriq
GQu6lIVH+4OsFgnoVqho/Ckfb8vbu+u6tyq/BQXKsBfoYoyUGhT23hHDhybsOuOEWDxQNn3E0nuU
y0ABW1dS1z8NHuDhbvra9ft/Mr2LFPnPOVEGSMkqfyx50MIAnyXc8yTb3LGmDWfrcqkLAPHGCCoA
0BWsx6CT8bLsN0luyO3Z2rLc7Px513768rivH+zvaPjyM6mDVaZ2DPxJaoGoUjvpsXdMVsGVJQjq
YHtAQPe+DEG839+y+lJZv00dpDo0qdpq+O3UZO4JW3lfXYqG9h++wbUA027PknVfW4DrsQ8+nO/D
x8PT9TNYmRm4pET5kAKWkOtmEcVkC9TinuxhMB5Uizjmw3222f+xcN9sy8booc3oCPwuRF9TJsqr
eJiojKsOCnB0/vSP4aNup+YnwKePVndzH1hY97413fDBNlvrwT2llmf6jsFCOWSdI+V0sDU24rsK
H+HcIzfK8Ju/Xc2ldClX03b6yI86fnwgn6xbvpJWW/74ryk7vVWU2veV9vwU29wp3RTvCQGGe/Ro
cawNatevPT1ud13lrgsc+y4vPZUoeFOliLPAbz+u/zLrK6nrXnK154UldPm//mXqsndTKxnebKqA
Hc1q7GTJg7rrI8enYT/iqxVCCCMrvpKnvNQR6npncdqExqwjQL+/rw1bzB/vkvvGQUrZOnwcWuCG
jvuD9NQopnYM3oOBRIeIBcX/3UD/7y/6r7m6XvBGTZ/vGJZZmxKJsXXROcx57Zpkbum8PI5k49pf
/6U6UDd71LSs43gIdiAm46cllqpRF3so0PgZq/htPMriksR3+WZn3xxGcm9ady05uG/mx0O7NzfW
jO22kyKrZMWxjE+g8tzXb8535unKCX2H5ovwMQwEjHNM4Gf/pyWocEeWc/S2FRGJ/YktANepYZPf
1TBCpZPXvWhMWp9ALUuytQyyHSzuPSYfMUqmtcuRbeVgrDAleUlk2YpPRzTIKFvO3gbOfjsivS36
RHq/UU4vTWa24v48ANQf23JT+6gQ3iel7Re2O7nt5qXe3Oi8Lf1V7wRsd9vIWOG7MQ4S9umRQCch
lk8OuxLIFkQ/CvdABSF+gLbUZNsmpLlVvwR0UW4Bv4D/w2SF+wGbOrH6a5Mcnr+kCCV6/VRZwkOd
WdFt52GFx312KBo7f9Kc3Gzwudxf/U2Jvjsiooz0G8nBbtHazA8ekkvpRsC+j+NtPuOlfR75beNs
CufTIAomXLeomJn8rrSPPYiGsTtYUYuaNlIayjtvT/vhpiTdw41uByYS2dhEppqBVTiRTl62JcGC
aXiz3Bxu0MPrcA3ZOsoGmmqkJp6jJmCDJfJ22LjAgrjXNqFtazYy0kfjzt8XGcoYd/outQHt2TsF
SufJu4INehMZrUEwjU9tL27lhigpKr6n28DKB7JVw7lvSt0jQXfXYL1m71kfCqYzdFL25uGNf083
u+dyfyot5elG7OyOPGB9WmalwHuStpx15+2KR+2sFASIq4A0xtIgm0NovAHgsIC6hnrqemt0eXvb
7h7z97Q2lU1gmXoL3JjQ0U7wfXZjagWQvDDXhhYN6AiWCcQTsnfe1i7ch55IwMTNvj56S7xxPx77
Z0UiJNhZ6m7c6vcYuNihW9Yl1afak81OhfJPHGmOJskQeZgyTNdfrGg6axJxKqyuiD4109hGJ7S6
3BD7oSKJXVqxBaSvDjuOnzuzwx6nXWx9tQJgoNyKbHfS0ZzuTqHDE+G+egxgAc8IfHEe3em0xb/s
9KQYIDRkrjp8i+WbkL6rfpwUdAaZOn4UkuDMl8DK3qeNA3T2DP9TsPcpcbBr6ZlDsf/Ds/P3HhDX
CZpzZdJbYWEbiX1yn83kU97c5PtTa4JTAEpoKAlvQuxHORcb41YQ9glprfjxE15uhOYfvAPAY4vj
BwZFiVyQD94VSe1OmrPbJLuc3BsffkaCr9AaXzznUbvFyurisUXNdZdj5NjCRePJYCNf7xJps9ty
meX50MrAbs3siIL3xlQ+3mIT6LHS/Qz7s2utujaJmxCI9i8yodz2lDRkvKn3iV3FhLhbuwRIvGFh
Ztq3xVsO8U58UxB3ND3I5gu2CnikpNk/frykN0+pM9wFx+jNygZncnlchjY57lTwf92grblZBUBG
siZLMoZ8afOpBpHGcaHXoQdXcnD1B/InPM0NGYnVpES/UZ0ZBt7Y4qh2Ifq+Ge6ISZ+KqYSplqpE
NjrARwqpKezD89kJgaffOugdus23BSJn6daAGc2OjBfEN2+U67jgnYq61DSI+EwH7XIkf84GUAxC
0yPIUrrXhbzS3IMJhIWQZ4e48FE872sYB+e684sV2keg3kin8gWXRcE6X41d4/qdXbskR8Vlvt4k
k1rhTIuCPL8KTxHZCw4uAIutlfgPbElYqSKJkgqIuku2xKILxM7z+7NBUO3PeAcWEqP0+S163SPg
YZW3TAS5lQrAzNsPTUqUcRm1qa+DJpDdswBuELtdQuerZ/DGClEuWbt+/Kzfoj55kHIx6gpEKNY9
4yt/p38uYuTvxPhCrwK/Fiqsc5sDcIPEtnJSANzfk5xBRmTRoWJxQJDlXJ2AzosDQDVCjjec+ed4
9m24OuJi2dLT3ubJw5PLwldc0bBFPkj9rrUtGPTjuhTS+fWCYhbr9cKKhOkBKE0fip6bny9P+85x
AuscoY8kI89nBCDOPXHtrbLZPQXEBFT8x2jufIvVLvPdA05ZoAv+qGDck8WkbAbw92JZx/uPmxu3
JK8ILZ19TlIbTZSOAz3PzX239yysmgL+m0+sCcVR82tzN5j2g72T9w9wDeQ2tO6/4Ky3u0/388TD
Qz1L5HgMEIK5un1do8XrCTDsEr28+ZzR1QBsQBQsODeeddwerR6f+sdR3BrPBgyrpY5EDthgmN+w
KviM2/T9HlioRDQJWEY9p31S02apm/y7FHdxoeh5arUPsqGcHxPW2SfH7SzpjWm/n9ESExCEaZnV
WtZHiLfgiJzOHK0plonQSiV4OjFyu98w/leUQ7y0Qf8jFWrCxSI+BnsXrO3L/bN/J29fNkdrW5r6
bUNsd2OSB/wTkzNoK1BtGx9obtwHLNkETIbL0lbGZaQrUFyg6Wo3HzoQFVmueOaF5tVA+l/CslSM
TPxyJcHop02Kpbl4sFQCwqD+RXcxJspZ9Z51ymvWbEmLssdKgNYkQNp1sJqh3bl/PfIwn+X1K7IW
XGBV9Q9HszQXejp6YRoPqgKEJ/MY37+nZvKGaQYmAvwKBAC84YIOZZuNRK9zQwEdDQ++3v4jvVdY
CQK02wzA5Rxa8rHllNiPX5VznUGWFKkUaFtHqPAm31Lkbf+PBt/zoPWE1RTHIqNfijGIjHEKC7Bn
JR6RUuL9TaEUCW7gdXZWMz0Y1MEOUdH43vJ3SUgJtDj3Bh0x2lHA8Bb8QeVyeHEGaA6q8IpILd/p
XW2bfM4ICyXjsq8Z1CV16q4LhVSMYTlTb+/v621mf1xnbzXluiRAKf2Y1JVQSyAgpE46Wrlmi575
6m/52jaeRs/C0bEWF/0bmsCH1ERNwK5z6uz4yYu50cClPhqAJ1J3ERLjjT3ZZvb4j7j7oUT5UQ7b
WlspAneW9xRNVm3h8RpbrcvjwDhGZnI1BTTP+v1/tmjnBwjxrOpCsFVYCumxc1Ig3pbHpBIg/DWg
EhEGc2tOaUnvsnL1P7E8TH4qgLnkdXKV08YUUYgNdv7DdTprTzFYkh++6KeYF9SeHOI5hERK7sqW
1DmcXezRSiHuUyzoSo4e4gq863cRaujqqdQIy6ishfcX30DdgwDbX+pgPsgRCaPYblz9INgP5ft/
LVTqPngRx2E6HYc4YocO5kewSsd51E//YJJ/Ns8/QqXcQCSKpdGN3wzNKHYpgBZ6B9u1NkyO5tv0
24X+UKIcQajq8pgM4GjeF2oAOqvDeDqm507z9JyHWClCniLEQCWTMktBKVeQ8VxlGMJ8zx1AV96q
FrfxQVG4va6g667gh0HKnERykHGBj6dfipmReJMAc/ktZHYTfYdV1+RI2ZJW0g2sXMKJyXc9MqrY
+WsCQBgFxgKBrWF6Tgio0U0H67lLjtzWv6ldVj8f4yjpxouEq1PRk+FbR7N+bFtgxqh+YamB3Xlf
/7FMgW+ryqKIwAsgt9TRpf1YVDkHZjvnpQZIWIXJgweWb13PfyyoUCentsY0+dgGfn4ySGDGAxmA
2OqT2hLRJJPYoeM/jO9MqrOtoA7ygjfqIOU0keRUhlp2zndMibeqYCMX6eyYmzdWDmxB6tesT+2J
oV/Ody8lPGZjFVu0HlgtuBKLCOUHBFUtfR8gjxiuMPbZa4Y8WePKdnln3E93iT6PMKPfzSwQqOTu
V3UnugdY74zsHpEjtSyMoFpAr7F412A22a9FoRcCoH1Hno5ZNp8wZM3rZmka6OV59w63n8X+uUAH
IFHdkXDb0UMV7boKr/kMRUAzqCFjeAbr3ynamcL7cRTBLowmZgG9w+GtYIaH3xPuv5RpQYRyTGkf
9egHBZHSTk/GSb5pH/2dui03ih3exZjpnX3iKbPd/YBU+FeLhqyv7I5DCp2MGLRgJS/WnhcXTFP+
y4iVoaw1fE/lHEWbl8lmsLtTgwYt1ng5U76UC0s5rWjVGqQsb67DxMBAfnwwXlkvphXzfsER5b94
9NsmSgAyx3d/d6tDZXqi2td1ZfUKLU6RMndiW/KlPIJGcesdKlt27vCGZ4TyLD4oYxerQuTzDbKv
x+g2tP9ymwpPsH/icy+kRRk3jPGIUcWDk9Ku7dxubTRhw72n7IXKa2H8khTd0J74wqDA8fZnzCgT
bS/tfZTcTrnTPBZHFl9rSY8LYpSRMyb0QsscpCfcCC88DMlxq6H6KVgOhg3/yLvx6O8SS4U9sV7b
rZm9KW5ucubBlmQC0+YRs9zugqOEOhSKYLbnnHZu93pdi9bSXxcfSVucoBOLZJaIPmBY4TmUUPzC
rLPWO3nnBuqmlUguWWG1AWZ8JNyEI5kUM5jMijeT1PYiFI/QOD8WdhRY0bSriru63PAFK6CfP+OK
zdIomxVBkmrToOzAm95Oefb3w3flc2PzewAEuxExIaD3jxKAKKHzxJDR+lVTNQlDFjK211AHOajq
qOQBDnI0+7cX1Cp70qBgnlnhrj8mOup7k1lMxA7P8g08V4u/jUm/N6zCYnzJTOmXGLADVkWYo4u/
1mXyIif5HDZLIjCOOiTKBZTBUb39LLe3gxtilOkVtbeHiMh7TMFZrKGmdUv9U/zhKUudSZVnBB2e
VVJrxp9YPJpucUkfGFyuWp0FFcpI+3GhCpkPcfNm9cGZ8Suy8ixc3HVPsCBCmegEkFCiHoEIIokn
FUM6IV6D/Zknd9ePbCUbsqyX0WjWLV/ylVyADjCH78UHCS9A9zqFdaO2YIWy0lOV6mkzqyecWnfz
+Zq4ucWIrZniomy0pGC0t8pAY8TmDMEt9t2u/jCjDWsPwupV++Hl+zsWqUY/6FAz+9YwaPew5e5V
p0OO6rrE1o2eokmyigSZjBwtrtmCSijzYdYWcY+0KbBFvCcjNqU9ekUQVutO4pqv83tMRHeWjCyB
8lRtPhgqvh5kLr6A0nE5SPxmkoL+/DJkBFCC/q7bG+hcmMfqIsLvs6N+Ag4lNi9nG+ZrYtWYLohT
uj8akswNMYgPLYa0txnxDjbpbJthtNfaWtH/rKmKjMWnhiFTTIZR0EqBUvW4YzI6FboQZwowDXPI
sIvtGLryriTKZDXPbUTqM7YI7osSZouPABapPscP+NMtWF1jq9Zl8VEU8yj1aJOadIibsLMpiU35
/AjA//r5uoqtXxhdkDDgIsiS8L2LZqFi2DWThQkWiJzH3YRK0qv5yCw0zOL75Qx0uAGeVzFtQK86
97AUYQi8YeYke1H/7OW75EbdDvdDSjLs6v1zx2qkXcsnKBiJl3CcyAPJGnWgOebXFc5L+nP4FT/N
e2fnzHJoHpznvydUcXyiHYW7CX03D8GmiAhDpLOPp/kF3CfqELqoKpJERbxjzudDxKc9TOmI+Yrq
HNvArDzwWN46bB5Yk8rCbASukaPMapgLRajHZQ+4GeyGKE/OAAh/D91XJrdRWHBo37W+X9RE7FVQ
NA3XhR4X8LOqLzMd+lJZgxOdm9T0NVMFtcS1zcPr64RgMH/lMRH9wRDrmhqJC8pUdNN4k5eHXd3/
P1h8dFQd5swGVuB+iI5ISmT4GC5x7QYuCVIhpz9KXs61YDXwyFE6JERJCO80LCO/ZuWgqoakabPW
qJS6dPE0JRUAxNHNphMJ6wDLzKzlu7TADmP+bdAdlTNMjNqZBrCe8pOXvKacO2pvUSCSrtjlAtob
s64jau4KAYb5ecYHrsz6KWix/vlASsFqMQ+lYr5NuEqaE+984h8/PUBmvPom7yYlG/ZzLRhZUqS8
uBplnaT7kLwE5Ltyl9SwyrU0dyFy3ouqbk/T0UBBKDA7xPjAo2Ci2q7FryJsIm+oqqGoGvUBQchJ
2hjhAxTgVR7uDQwVDOaJY+Zx1y3VDyF9zvMuzK/eV+PUzDr2BGR3DEW9xES2DSd7EIBdvpOhCdbp
TdwXZpuRaGfcNkdWjmutCofj/Rev9KtB6sQu5kt8wn7GM++2/Wd5LJ6z/bRJt2+YIsV6e9eObDfa
eCdWImktjBJlVcV0paCJvwBxp8QTk6QY8aQu56wZev2Y/Swrw+FQ3wUN6ixlPUEPXg4ax+Y2i805
l7JD4LJ5RF6SoIWGs1gpj/Ub80OSLld5Qln0Yz/1KEQr+xSvsLlZ1r4FYHtw5CxhW74zC3+rTmdB
krKOnhcXoxfByVrzWrP6Dhu7gTmGUWNoDRsMZpWaImFJqqLKhqxTMuWnpMOWEhkufeuEvJlZgD9S
b/pD8yfajYzkzuprDrny/yNGuxyvTYGfUoPYk4ZcC2rDAtY3iQAmSliR4GrWfEmKkqIaJjGwasX+
7G2aDwBIBSdR29a5g/+UdoBy3PCobCakHfuWUWlZK3FiPe8Pl5S3MdpkVPsUpBtHIzeRaDcNQZ9E
ctegJwNd4awgaTXyWxKcz3hhetKsTGPsK5lzTJGAFCMMHGDWCIfWxX/iuRV1Xugn6ZqoUqFsjDfZ
mBrKHAACygTtVPMbYjD/ipYb2Oy+gtWHJgIFWcQbDP/9X9K+bLlxZFnyi2CWQGJ9TWwECYhaqKX0
ApNKEvZ9x9ePQ33mNgnxCnZmrLqtq7usFcgtMjLCw11a7U6ayBwHBhp4lZECCKx2XD8zUifzUc6g
gcz6rtBao8wUkJD2fhVVrE1rvoYQotrJpt8J7RflFP7v79PwrYD8I3RCy626yDBrwjfk72zCyZxw
BT8k4ynFk03U+e5lEvYpZWM3MC0sLBWcMukrAQErj84a9T6e/3YJq+hdihJR+iK9aSkw7VL1nvJ3
Qs6E6RmpO7OpvYJ+ZUKlp4BlCu9JyRICYDhLcl2u7alxQNWgyBsV+auOGwQ5iLJBK6Stx1JIMVEG
Go8nSA7G8mf/kBegJX1LHujj77N2fTH/tbQuzFUKH9SCAEuxo4H+G50Ywfs07hNoYWH1XqPQjpHV
GpwNs1cKrBKqc/93gN/tiGeLtURrAcjJRrQ68sDYoU5H9X27mem/FuksssmAamhQNFVWsVU80plw
qCGfIgiZzjfN7VYu7Pu1sd515xZWh0GlXJGgfWY8KQXwqpzP5MmczDpHO0i0n91RY72TH0tRl16E
0ElD2y/R1wJxloh14w70bI0uUINQSIsOHkE+LcZunfWpdNTA5vYQgezlm1Q1unKnbT6lrsXG8ImU
UJEHokpaO0U6kCQrcZHWRvbl9ZwuOyX0Vky9/Oy97bDv2q4+N7dyiXMuDjUnDosPXl5u3ikHJZhi
Pi91EdX8ekDSdDPJcW0HnNtc5XgmXxobINUH6KYjj3gEG1gBfRfZyUDe4SZGYSD220lblDxXA89z
s6sncl52WTTPMFuAyxp8EEdQKMAVMXFAdC8aS2REdgMAjdWhONRG7BUmqpwb6aVl76335pJ0AQZM
ViAfvtqbhdT5mdqQBV7wnhqKOetvqb3Vb3E1h3VmZZ2ry2M84oKKDjjKFXs/cgwlFB1SfS1rHxI3
PijVVovF1QDw3OQqjihaIQVFFAY2meLnfDKsV6N3RSO47W1xl/wNzQ1vdS0eO7e3OicjlxMgOWHP
K6GvFJX653yTQOgbBZnlffaxlf689haXwOTE8ziYBPLVl7FDyyVlNvUIycTeT41QwQt1jNpU52bQ
N/4+tut75F9Tq+fxMPlE4DsVKW+bvjQSqxRDQZMWBzJfwZrFDWtXrxsJFIeiAvJoFRCay5EFrRz5
oYiRGQhtm/ti7xu4Xu7lQ7yJD7w+if+aWvn+rp84fogRFk1Q2xydqWK+AXQBSmi5aTQPnAPQwNZG
ufawPR/e6sSRah4jAJyXhy3Ru5vA/NsZM6AT+Wb5Xlz2wM/D/T/DWz+C6mpoKEdhKs2wL1qdF0Mj
lXUeOKx5n3RGmadm+jFmXlFEetcZrTnML7E6swEcZPmeip42GIOPDOE+ahwpCLCV9bqz/E7XXjvt
lBYHXzb79G8bvjSlp4UfMwhM8t2UWCE4xgKzwMur9iV3EI+kuYnHnZ9uyJlefVsCaanwiiaJFCxB
l7sFiWNVTcHCfHo5vBJZL4DoNPU7zfgq0T5nbIKUvqOO9Zye21stn09o0fTUH8HNPQEFqYF75Aml
PcO5d+4V/dZ8/qNMTJf0dLdvbfCTQDo5OKIX4eP3M/kddP34DmA/ALMTqKSIq+8oEsjd5uownV5e
kLOYQaAKXr95B6jCiLYR5jLzLQaaoLcfSr20v6Asjlrk4e73r1i/YEBWgkcFUrn4WwWFiSRezn49
joM20XZ0hfoGFUY0UGrojSSZFzaM601u6x2zuqp/2FsO9FlMOPi8PAxSN7qF2VuNHh+LRwUtquAu
B8oJb3v2kRmhp+1+H+bKAf7HKt4NSGhLRF2XlGte6oOmrUd3qg6RX7O8R1tk9aeuGPU/1NQSu63g
4Mo4kasXwAEPmlftRwf+XNVJ2uXD6LYGUkHsbb/V1rAszNn2WYZ0YWB1bBoq9+iAHEd3oF6B2Kb2
//s5uzCw2p+0UEF43WEEMqTRhiTWu5L5gZmghzcVFOzMEuC+35dp5c3XY1pHGeNQzUnHwSRfUV2T
vBDVoUxmvxtZZwl+WFkFFlOQ+loJeTQXneQWfaFW++5K++mlNeEK9OL5d3PfUnw/F2rpM+RRv/lR
umlrsc3EATt+QJ/7YPeOZPGAEUh2gwZxEZ2VwaGxa7Nwb+ZRL13uAHpUo7A23M21g74Uj/7zGT+w
fjGhVC1BCu8msdNPAZuprFc1lEk7mSWxQYKOKSjnEPnp9/Ev+/B/H/4Pju8pRdIg6DH81ClPg+n/
6dzynmzs1XUB5z9r+u/oVsGbwIvxnGnN6KqNm4LAp2PCEBlJ0r9W3QuNCpOMYKDV3qEoz6YepV8B
V2S5ERlc377/fsTq6eMjR1tJHYZ6utW3EEYb2wghwaXj9Iu8FlQZPzwQRMYNqicmArC1Xouhxpze
1CqQPIaf3VehScfTnFsNmM8qlmo6gQx5Z/cVYD6+IyalPs+2OlutdtMgS/L7cl/3e5qiaLy0IFdW
Ua0kKf3UajjCHbGb0SiCfaOh6G36/MZkbxla/vzsIqnlWK2RIcYptgYQWOzxwHN+H8r/sqn+HcvK
xXKj0A9JiCPTGoIe49TySCvyRvjWg2PkzgBISt+wuMqY/LONedRcgdMCAGkdC6l80Il+TEY3QjPP
mEIYogXLQf/ZZaCLgaSCfxO3VhdpG4u2CjN/mF25+lkOJgmiWUjWkgctgMLvcyD6jAu2TunVA/I/
w/tBoBRqsgqEDOxQ7U1N7fSW6+3pMWm+d3D4pw9eIYbRQ/KjFfDPaDNTdCUMUIhAEAAQReXxu8s9
I5RSEKcypleNiEsjzhzKL0ola+aQoInQNzI+cv7WLlq9K/+Z3DOjq+sm7YY2HFIYzYXsToWiqBSO
elzsKYqh0iHodVV4EpUULU0lC3MznLeQnd/D+uGC4d6RHFhwMNrKdfCzWg3CzMP1S1lu0/bUUfSo
+M0rX1ki6c1OmZxqAByDGmECLG5dHhL+oQ85XQgLJwkO9fyqaF6X+vss2Lge1pWJf6bn7OOWPXN2
joc6Djie4uMCWbIkPzNa7dbvbDoafu2heSG85ycHoKqNLX/1WlJASAqnjEBqjQ7NsyLz52Ex6wf6
HNgtBcYx8GpOe5tHyVRVboN87fpAzyyu9gGdQqGeO1iUHrjdyb/l9+NeuAW3hhNthBzXHdeZqfVt
mEVpWI0w1WQmb518QzYk+8aUoaGT3ribvGhXvdaZudW9l1dRHiPDMbocb0yzzs+G7HJfXGaUd/km
f+26vvTPhjmzttrNoaqhAWrZMGUuOfPc7YJKp5LAJFeO7TD0GpHHHz2BMljP+YQFHKsTp59xHdXU
+N1fX/VnikSwixCOE3G1pPKscEUZCPiUzhZ6TxJOJd3YNj/3qcxjgy44GJFQPCUuj0fRlCMNCn5y
X1ILOdthE5L90yfCgIyfLqN+rAJkfmlgnhoaTSUMKEF+4mq9Ga0AtBgROjQqiDOKf8CX8fH7tF0d
E6RbefhgDaixlRv2J9K3c0Anl74MaKpBVzrjbrtjvNWEu07QYqtgSGeGVusjkFYk0wRDON2C3r4H
I6O76YmC4DHaK+YIYcXG+qxNRWZVzmpDux3eH7bEiq6PVsXTmmB6UU27nGDQkMijVGOCBUBPoQon
Hjg04f8+oz8vcAxURfZSJhQ/b92HrvkQCJBTeXIzVff7zlArk4+NZtya0atjObOzOnsJHea5FqXJ
jU9EZnltI4VYP9fkrhOKjSGt8zT/LN6ZrdXFAAHeqGyJMrmjhfqj2VqtIdrAWu/BoHcDFLZkassv
9H7lTNETu4R/2wOXUEPlBIHwZgT+87BfzvEqsq0SrUh4dHu4I55KaWz5MtoKtkZ93YiqgpuCiKpM
10bGPkW3DozIotWWrJrQFTy2G27ryltwGcq/VlaxM0qeVSlzsCLGz7lyP9h5ZomIgVL6OoAjDBAB
Okob6/kzXgdwEQS5/HeWCefg8hiIoTr1QgCbSmLF2t8htpX2ptR0LfsvATHLxpEAqlMp3kMCgdbO
paWJz8AG3lSj6ycADvoxSw/+sQbw5/czd2WpZGD40CZA8K5X1rCjllcnLWmS2S1jgjnrjqXmzlFl
/m7lStiApBXY05c7BkbWF0BXtu04zPHsKsWxuK/dEqPKyh3tWESOo8rQKIF123purrOymESYlQGm
wybkZVVZbREFAaOS5Bid6nHsmIMpj6BfZ8YjiDM/O4uG+oQW562k1k//cml1+fOzYFDOinkoJVht
REmHgnOO9oZRl+gpiGO9jXYbc7sEJpeB8aW51U4RKR6wUgtzc2L5oSfW0KOpTz0khu4TFNEUzgQv
PydOuwk8nXn//v9nfr2DAmAshrzNZrf9qz4OMh4FO06xdq1e24HVjixCAD6z343+PIYXQ14j1dpq
Dssiz2c3R4VLJC+V/Dy9EOSChuHr/8WShHSITCQgNlauTGy6FLcFh23SPcTcI/Ffw/qL+p/FpsbA
1WUE9A2AWgmbdQ3xBxVaF5VTOLtxpxhVHJlJhV7nyeWQSGx6qyp0QC+NnnMnnrsrX/u22UBy8MtY
fmwknBlsFwHpdG011jmdhXICfZkbOoXZgp8x3JU8bib/IbzX0Ef50D3kd+Fn8vz7FP+M3bCYiA0B
h8GjFgXgy+MiZKQlWoD9O8lMhkaUYPOQnRNZizJipeyF+9/NXbk3Lu2tnIKQdW1Wq/BFE/G4+aF5
K3TkT4khRyorZwf5ko1L4/rEYkI18PwtuKeVQygVmhVKWcxub/WgCvLqYwKRAvxyFr3Tj1gnaCL4
fZRXfdCZyZVTUDs6omu0nF0CXj/RUPYSWvm2ulPXiNF//Ou/VtaQnFoJkj6cYaUz86OAwg9w2PPu
eP/eAxKMojPe6XpqFwaYAra6Iq5u1jPTq5tYmUjaJgQuoJ2h+CBWrJlrJtBjODm/z+S6hP9jkKvQ
V9DklpcKWBKJLQqBIWfg+JmthJyK9CX3T2UomXVvCwS0myXv4KWgA2vVdhuOdolKf5zOswEv/uPs
VqmbXG1GDZtI8/9E2nsybpyLqz717OevomJ1pnEbhtWylll5r/pPKT0KIBcVt7RbrmRyFCQGcRQQ
5isK3p2XI8lryW/SGrtmhJCa+DTvRlbu2h1wH9YxRyMTjzYC2cr3wDo2z5vWr/nZc+ureRyCrum5
GNblvWSheqBnemhFXr1TwEA5AhNM0TBeG6IXg2BCPCDFvgmDvObxoJ+0xJF4tMo/iB9yny+CBlPd
Wo3JHUdLNQNLMhqzdIRpwfwMegsRKY0JKfrZ80LfTHZccw90accUgNsAnGo1CSh/TU0f9rNbPLVA
ct3XUDUR3pTeyG+GZ+HQAuPW40WSH4bjVpuDfHUBzmyvNpoipWoukm52KxSuJ1uwa6e+HR3/q3eb
O6RdRKME72ugv/0p9SfIcoJW4QNwK/PRvnl8XMiXNf0+ZW+B/sc+NcyJ0BgNPSXdfHMDfTTdm/pG
sCQoED08Dgf5fiumvOZ3zmduCajPjmE3p4pQZJi5DLma9pC5qcg2HM6y/9cnHUQnaLSQZYp3wPq6
aPIUlFEzfHeQeujjzfSWNuqOIyQ1S2HmvGzoGrR6NL1eyKWZKkXlZHUXozwUUOv3j7nmdai2vEAA
8UFxfXU5txBZmqpImN2o+qsAG5ZueNefXmdprOBVkWiAEKDL4nI6U6LyvhhKqtuK+m3idm4OYpff
h3DlFYCeBkHF5QsJQxz9lY1IaMRUGWLfVR+rJwLhXNCF66k1Qp5NcCZDZiYolc1hI6y54uZgFphj
dA7xPCHa6oaSQtLnjVD7rlWG5vycgbS8fxdPCKnSRrdLNjni89QyAlxRjNTRuPGyu3I5w76MyGoR
twUB0WrYXBbQocta3z1oqS7vhSfuJnnNP9An5WivmjcY0Oy6be141+wknd6Sm62u1Z9OBspgGqhn
VICoMO2rQEsNed8vBdl3gywxVA55gFuJu0WCDAnNQdh4Yn6nKS9PzaW11anh25LXCknxUaEuGHeM
3qBYb2lHwR5MyYruGwaNPFsGyyjSgux0L6NT4fbmWWbPN7ye3Q7OaBJDQO8uASgAQKjNXqafJwn6
SkidAe6tyKhhrPKFWjgnSpEEvhvm4KdvnW7auMCvBCqXFlYbLiJl6rcjp7mizVkSOOyLxxIqVf2z
9ljfFGhO5W/DrVzalWj60ujqMvezDM14I4bV3LfoFMJOBw9mAgaILVjFFU+BdIgM2WFkEQhUmy89
hQqhqgwUgZw7CgAkVzeZSZM7kU/g6X/3F9cOrkbAhgljWCfhO5w/c/F+0Q6tEvKcm03M98Lb3qGH
9KHwSsJEhzj+LryZXOlRPARH/4Zz/0s6QmwOAgAZkdDqLaLfW1ktI5/J/ViVlHMhGM2C6CMve5YW
E6spFACqjcGuZ3UxhiAAWTqMFanslTGfTIJczHHgtSA+vMXtssuCmal5ZYTz/vd5XbuDtanVTmmn
ugZzRxJ41PedaFQ7xlWcBSIddI4G0I5AlgCcKux3o+tQa210FeiMU1DWeYbx1aejGhuRJzsJvC22
6Pvvhtbg4u9lQwFicfeoUYLw4nJ/IhVJ8zLksB9ScOALegkW99ioD0jppghaZFDaQ4LUyo7abbPb
sL34jnPf988o/7W9Ohty04lx18G2RkfWBSd5todhF3iRM5ZfwcyzMvr43eTVeUX4roky6jmytPK2
UyH4SsNhXvnWFiSjGoESf4kLNFT795OjRFuIu6v24DRR8YYPxbVyObtFMgjpnGDzzFH6kEINtOpz
xjcB0moOfQyzByF6DHw2qoeqOMbpXQpJh6a3+xx0fxO6Yz+FOdrYWj/iiu9Z//ebvgmNz/xEyo81
kTXMgRZCB4Q7+vvOSx4nKE84iVu48U160zmlF0F7YWs6rp0ljVCU6xAgLTnVy+kI2yHvwqQMIFzC
1178t3z2/5THzoa+gTvuZ2o16N9y6eNkcU684TLWnd/fO/3c+Grt+aHqJrWE8QrUR5k5Htpj9gbM
q554kSuF0MN+mw69SR5uuNueY8NWU+5ykla7XRRQbCfoOdSWPPnl4AsR7rEbxMALcjvrjk14N/q3
Aj9trO+WmdWBpvkw8VUHM81Xv5/1DW+4DgeweVDoEoHhpUDOI993OQgi8VGOAAmOV+3/+FHtBF2y
kdBbg3OXhRK/QbkoISggZ1s59xANF3hn99CycFRIxKj72cj2jSftPM6UPxqviFiKptDZK+9iqJH4
yNLsdig3oEiVor1Yc373GdcOzMX3CJdjTnO16mS+Q3W7furVV9QBWQG49/S3/qNWj1NjYPPUg8nV
H2h46VhfgVPrUUJu5/fvuHJ4Lj5jNfWqFilcJGBaUt8HcnpmGr0ToQjS7Wlix9KGtR/1W6wCemMB
g1LR3Czh2X856joLlSooxsj7prOEfPsz6FMm0FJBQQEY/wyg4dIUj6OJhMPXdCBGWEE312/03e/D
/lGE+edDkN5Fnx7SL99xz5m/GpR0oqE8RJ42PkDKPqc3QwANjGiEfE1yRPLTk7aeAN80w6uzKiGE
kvAAwxMPOZ/LwfOjRuVRmyIva1zFgko2ZIVqZR+LVnQHVhWqWWJlyP4pjT4CSDeFqov3UKFurMEP
tOwy9PPPWE7j2dC5NEuGQJ4jjwZvA9/oINVjfnPMbv0M1ftDV56EEn0IJrS5dE56/n3ir9xdMvL6
wFBD4gU1tpW/HOsQDFGBEnuJ/KyGCvMlXeJ9lrwWYCyOeN/My8n43eT3BXAx78AlwLUoykJ/gif2
6oLgJaEqk7QaPchhIUECiSW9gZ6UYPa3sj6/4D+/vt/+mYylDX5mzzVL0PHbIn9SAscwI1r55PSe
Pc8QggegeNeB3RI6t0w3CIL7Q4BeNNAQIDW29Z5YfPeP70Y2ACLuKLmAEfxyoeZSS7oOEFivL08R
F7CyBtJs4yD8cL3L3CDClwCih5j5mho7DcM+8It+9DoFDFpNDuTwVpaIXxM6K3jzL7k9tPeCFhPj
WC1613JDqoXh5E1Q6zj0xk5/qQ308ZrBDllPQX8f2XPEXjPM4ItosqOVG7bsANerH0/HhSeNOa8n
528PxppnkKCbD3d3lBl7t9f/fGVsvyhdyewWqSE8YFMdlCsDu+Ft/LY2vqAD/9VBhgu9m/qgf8lH
kQkWxb9+9JaE/1evrQeVjWA9SJyU3SDJJh2Rorddaj8Pxh9QTILjBGpLv+/JH8dgNSOrEE6tCZCo
U4AZsefmJHEG+Tvm2JqEpYqj5Rv5gDVj63oB1nVJri+GTlRg7uC9ekQHwd0T5NG8j1fHvvcM7+jU
Jv5yzf3+zXY/a/tlt3EG13SKP75gdf1m0RhnA48vkF9bo3Zl3Xk9Wp+WdQthVPh89gA1M1tmNsQk
zBtXf9qB1Irdsj2z30ASu7Ull5OzPllnG1JdXb7yBIFfZcbXoPnRfFHAJ/L78v58AF2ur7py9X0o
R7E2wEBbOyHwCrjkvrpP7q/coQGL5dj0zmw2B/GYRneQGiXggBKDLUe/Ncrl7J85+kZVIz6r8BFF
eUsAzgXWWUhY3KKvHv3Op/CD8w+FhJwxdwiA/UHpOAGtSbkV3G19xipEzXvfD3IRn2E95TjU3sux
QJvdIWFg45/0E8Phg+4ce7GsezSfMtcGJ4jtPjxTXT883uEEfmwt/8+bmAecRFzKDQtbL+6Fy5nx
+16byqhPvUwAPsZpmsemQKvva5Q/87gkmtjIiBtERj55g6+TBmh7SKIhbdYYWpxurNOa0nc5G9rC
GICeItyMKIRcfo3CKfEgcXPqvXCgRjZaJzjkBneTHkcjV5m0i3EzVQZv1zvVwQS1thowH87SqFEq
rayv2Gsf8y3Y/5U5EvCqQJwmAK2ICGk1R8hH5A2fh40X5QVAzEUVeLiMEsMvfWJrgt+aghRUNj+N
rdnWc/tXzAXNybUiu0mUNDXSKQ+tXBUiM9emzB6agvOIIgfmHJGtbpGfNyW+FZ236pJeRbZqtdNH
QZwViFs1Xln86Whj9NlDDI3I3w/1cktdOo3FCFaKIG4Bn+jqTFeKFla9BiPykrU9aTObCx11crnY
8B4Ud/sVW6jMCzIF8HXZH5dbYiyEoqI1WigR1YQiSwHRm1nnR8Kd2AX8WyD28d85HFOig/Gj93yO
az+nSZVTG61JPrS3pix36wE01WB/zfjXOq/4m2nioq8iTWRIIRaDhqcxHTsrLRGOD1rhH2ek+p7q
fCih+ThICYi06h4oyr7m+mBHUVSxB04IRpvv5vwEdsBYAstFOFJW+SmANhJJOnuasZeYPxYc76RS
nz5X/aDmRkrrMWTxILYf1RirT3VRhdQpcw5cpHzbR7EhKOn8RKqmaRJdqbJiKl2pbMYqYHnEk/gr
pIqPbldV9TWlB8S0GWarEKW8cKJOyyYrSlQwEbOw6+L3qeMkBHOU1mBalfoZkUQ0ca0ug7ZxqtmU
0Ah8J2UiNoyXQ7ky0iaKpRuxUIvMabQcDXGgjysT5tOuGwxZSmdfn+YY6MukbygxQcSFyjatEjWz
hVnuoh0+BfAbLijajzbA7gFKWSxSHdVdHjB7AkicquAHsz6W2+dC9UccaqmN5IM4cLOXZw0fOiGf
j/dVmtTQFSik0g1Tue2NvuSbuzEjwfMcZ+17LWYCQU9tLXlCnGgtUEyz+lApglbZMVQrOJZOYjsY
/NRLhlQkfaIHZRM3NgR3k0CPu6H+HHlJ4w1JKerUgMxBhQuKTnFsTRFNfLz9iOSUbSZ8VpLmc3Yu
5hzqzzmXmFGhjrOVK8tyQy1MkZiagr1UbzquDWy0A2cnXyHoRxIiKRAYjcOaM9pIaWZkbJMBTCUa
evLNpaXDSxsNfmyok/KY52H6ILVpkbJAjGhkZXXpt2ye0vqu8CM+PsyhWGNMZdja0VD64DriiDDt
lEqDQtNIJl4f0WrzmchFxDm08DNkVetWaKwCnScxA/ug9BEXNdg+2qFIIeLMUXDM1COhdzUdQIQM
6lJ/3HV1p0CftGoIb2hiEv4tMrX7q9EeDUkx17QV66QR7TRFrrZPXMP3ELCVQeHKgqDtiB7IQh0h
7zb3mZmWYQfYvNhryFSLSf2YJOCCZBVKf5PBZU1EjVqTg54NPTKEApruJ32a+giqnyEJvyS0SYJI
rp4kcDGGPK+De6eASQIglBphNayCR8eD0UUg1mF05rsJrCN1x3kKemNVr+HQt2byeVQggyHNogAi
fLl/G4daO40+ke8GTONdR1rNTnNgmfU87sePPpiamAkRUuQ6T2bU4qKipU+zGMWPGRcirSjJ4P0T
Rg25rK4PMP7CxxZjytjJz2B3VLCivFJ9ojcixxuppvM+iCMc/Ra3X8Joi14ioPfbJtVBXAiJU6Sv
tJQpTVqgZ2gckie+S1rQLk1B/T7m4+jwXDZFLMik8JAroVaZpdoHmr70qu3GQhshFiEHaDFXxinB
BiGZwDq1VF64iub1jo+7tEceNvZnY/az0ASn23LDFxLnTTGP5EOSZNVjWUpZ5/aqkGK2EvDcYZ2E
7CNth2rpwu/woRF4R1W9lTI+0rkyEqBmWxCQD7ac6p+A7KhQEPHRPMC6TsJbTREz6UOq/aEx8iHU
MGhZzgBG9Gv+UUH74mQgBSG/10qLuG9uimTWQxIlpzzKxrdyqJIQ3bmxUu6ycFnUVItQk1TisoFC
TB2Ck0Sd4RA0oa33nI8uFBAbyXBYoNiQcnNWZkJ3Mfo037uxhAICF/hEMilfBZELAGyzJ8nko3aD
9+DABkITXhfFCQvRD9ogmzwfT5IBKOmAd7I4t6VO/Iy+yHxbiHpNuwLs1fVENDMfA6FmUdSod12c
I8aMk6Bzcoi5PoVZpXC20uXZs5ZTrnZUrSnsmYxdaWdSVfAMa8IlVlpkmuqFoRbFdyKB1zAW0ZGO
oRAzHMYugObzNKGVi9WpnHrNXBWyPY9c+6CVCXeDlHCSPgwC18QuR7qCB1JQpDY6pwK02cHrv6Ag
PYAikp/b96ZTtNZEiiB6GwFLfZiKuKFM6FXpruuUFmJ2uVKf5jZFVYSWoyTp6Cqm6F9SMtLbKoLG
2Uy1DhnlKBi7zBFFv5GwEkGZ2xz4YnsWB1VxqhMU3ne83HGy3UiTfxx53DS6nPQYNCdmyvvY5FVy
nKWqb/UsRY/BA5FqVCtE6lelNzal6pVyGQOJXylFaNAiFRJ9UKu2M4RBCqYD1w5haISE72XWTDTP
zTxoNRTTfXy9zmN/lroMBBOmMY5T/7YbfQWiy/zAg8FIleZDFlYT7NWiOqH3uw1KnReQRdZDWjd/
AIRW7otoCP/gzTbEuKB5GjFJi8babQa/6nZJxo13CUCasVVFBDFQKmkFqjrzxJmEdG1ilYsxow5V
AWc8USVHCNpy0KkQE+0JrSKQhVYDoQ8MKa+7nqlcO78GEsEkQLyjVxjhBvGN9iVH9Rzd/17Yl5lg
hTnyuMzniT86UlVrEIgeqyhChN5NwQPS8FpiZF0TDnofUgK8zFjI6T6YkkC56yMNu6jMiNLqfUn6
hgULOtuAP5cAciJKCCHmHJtb97WmfFIDmZR60owcINLge45tsS3F3CRBHXyNUjKWZhZLyhGAoiVz
QpUhMdKBg9ZyIw8VDmgEtJjhIxlaG9xQCFBDLxWOtHpAYcXuggp4B4FDSDPWddjusRbkyMnx5B8a
vsvCndThT+3R13rZ7vmiPSmRmsegZisbCNzKWVIdgijiDpwflB95LKX3k9RPIMwMU8AKoNPTRaYW
tIOKrGIhNo42i2LmFty0sCMEOVghQAOA1GdBhZ63gpHv71Kx7YOHgiZVfVTLJgxOUtsKj1lbqBpr
UDtrDnIrTOCNqydeoeiyq0j0lLcjgTiR6KPMhMgD7qYdq2kwRA5Rqj61cwtgR1t2z8XAk6+5T8tc
n9D5AhE7VYoChsBd4y2/rVLEeohBgeTJaB/ilVzIvdUlPORlJJJrZqFUaonW43aQdgH0rIL7OdeE
0FDLKsdbLen49MEffR4k1GB9fESrSTEYAfFT0VV6ZY6NuenKwJ7DugACVMSPdPCgwSOYH5M+f+MC
TQkefJyhjIEqT6LGAIYdgggrQfyEaEFVhumhSIpeuMnxVYXRK/+HoivZrhOHgl/EOQiBEFt4k+14
iJ04w4aTqREISSCEBr6+y5vuRbqd54e4qltVt26k3xxOx8+iZ2S59Af+EYQb1GeE8uJyaGDn/U5J
FkVHMVDzumXD8adyORdn0nP1GduV6nvjOXoVj5TFt6GvpvXO7ip/pZFDBP64dAEr54L/BaEgfkLo
SulV9ZIPF62GFfBht5W45EIf2MW2EzF21WKGqRu1X0VrgBgemyGPf8rZc96GcVubk3RjD7Mds3iG
FpcYbUOGUgAjyqD+ip5gsFyZ3f6nZtN/XWtPtvOK0jh3dKy4aynHvB7UJjuM517VVLT+UJB5k/bq
gkKWb9041cPTBLcRgEu+Fi+4Q9jcSp70D5MAc2Do82gq0hjwHkWE/SKWZcC33PIwigb9x+zTP+Lq
6TOR/YFhP6f+NKhq/XndPArjOK2IMwHUaL4VumJAHRnTO0YLaHpsxk2gd8npoc7FhNtgcaL5vMda
vS+RYHWMLqDoZE11lUfOvw2ZVJ98pv3n3OZ9381lT8oz9Zb8bEQO5kbs64TH4XiJcPOqlDdORY0H
anYmrvWQr+4s1j3q+2LPF38eq9BjZ3t+IIEEOn9ZnrbS2fCErwj4e+QWtPrc2Axq07pk90OFxvhc
Rbm+98UOElxwwPz2mBH91mYiYp5ucwWPZxdlU5+lNQLt3ao8xt8qrMk7VTuitU9oZg4N6H5AKAKh
jimuuRaL6LKpbtZ/KdT4zuk2iL2z06imq5+azaFs4fp5RPtl7NVOlUKgkB2RF5T5sjgVuV22zzW8
mQovJu6s+VoOmZ9OmPdG0ks907nT+Y7AF1+CSsmHD6RR0BkYLY+0xny7RSPdGsIj4vCag33fta6+
UTeh4VjKUKxtxqcV/hjnwxPiyBrVBiZlBQ0AVjv4/X20XTIDn1szLMe5QqVGeJeF4N4yUWnQ72Hd
hpYVdH9AMvx8pyqF36opg/lU7KNqgKwIv1/HPcIpyWC0bQ+eYdmHzJsIsXGsvw/FSCEK6LTDeBuT
Il1V6uYZu7LLBdFKA4MwtVeSteWmpOz4PBYRmGhPf/qhnvOW+maeTsIxbzDtsejPRsrsb873Ghxb
47Hh0js7625nXCNUEOcJkdXjKN4wQVh+3ubg+LncbL21azbEobWqqB8z0VRjl0oIJS2GtqGPrG4E
Eg2wsf9nId0gB6L05cOKPzu63FfzM2bM0LYrKtU/XwT5RKQY9JkvFq/khFQipGgCNQ3dPEpan4ai
rjBDMWl8pqr06SXPxWQveYFCg4qy1l9w8sSbD4KDq8vFgHzeZkaY5awL+xyjGbBj8sBE8ikafAH4
GSa8qKHMp/OwyhEtlOfTPT0KOXc5W3ToWNj1084gLgwE6V74oQCwaGOjr1rhQy5aIHD3zdF5eq1L
wsAzjYDDuZG5uSqIiUUrlnxNbYG3YWz7kuDLUsUi/03KkvxSVgPKoPC8SeeGHeJP2rfj1Y2hTCfa
g+LA/zJND/hmLZLBCTNPqkLTim+9zt5SMZe/iKEmP+d2YpizJJKyUwHPwdASPxzvqNZRneQwSXfr
a5HYiaOz+8HnvszPYWLqGcGBkZ2bbBY/ErpV0EJ75RDMtgAOtbOY+TMGczUSCeaEqlvYbGxeQ7VT
cy1HKeYTRmHy/Rz2ajyXBUrwTUFJhbPempm0RcmHH6Qsvb5HM2EIIOEO3nLkGdpVGCuPAn3YvCK1
MJGBnAfK5G0JU6rPIczizzp79WLAR4tbsUq63la1rcvb0gwzLus930wXvIaJZF6VGr4You144eJw
iDw0Uvk7R5T9HqXhuBm3qnkfFPInu48rtG7LI8e2gJgvaFkGVS5I7JzjKq+mrxy9EAG8y8dI5s4g
NObA5UFJ1W0ZIc9smFC5o863Z4swaoBrmRV47xXu2BYp84X4ZJBAuz9UdkfDiBFB6CMwyDbA+iDw
bxg7xi4j7JPdPyplgSnZRZQaINYpurQMRxBUe5x6fF1FufjTJmLJOzuiDziBG37Hj4tXDNuAcRJD
tX87uDGxc6s1aMYySJXPKss3MDAOdFTbREx33NOKxBGIyll+wv6IGjNdOAlFR2w5kHaTmEto63ra
TDugfV5RobZCP7Cp6POTycP8RBvVLC2aI1S7I9cl7QIdyqmj9QC/u9wGbMTtzSGRsYIwYvgz+7QT
lL6RngOZ5PGmgwGW1B9DLch+77O122YGDQEMO4R7jvbkX36Y7MexVo5cGNC1w6UpS9r2OOsYAGe7
a54XMSAnDWtU6ufFDgGLl2wkGuhS4tcwVCCRxNih4LeZVupnQ9bjvciKhIkPn8X/CnVE9DJ0J/JU
lpF3vE/9a7NmOPGhkLj/ajrgGt/hKPiWYY0q+otKgv5qQFkhV3PR6bJwlGg07/tH1TswZ3lBP73A
HDaXG3vcEfDVX/c013ObFSNq7C7xRM/zlCG5V6R637owRaz4m3rkf3QiMveDbjqas5gGW7Zor8H2
iLAfv3jY6V+dKAN9o6viza9pQzDZBmzU1brEy2xqYZCkz4zEHdpQ9cdLhix99oHwQQ5ahQK+DfTD
jmF23TlHMA0wNzPqWBjRPPUqZRn6Ll9jwqeQ5rkPiR9nnsdlOM2TovSZxD66TqIc/JsX2eStL3Pz
aKymoAZHs30rSDXTq84P98j5asZTMuBp2lFsuX5spGTixmq/kUuRAi0uU+ahBwupNF4y0mNHLrSe
gCyS6iP7TRY2H06ZJ3S6edT2l6aa5uxUjAwEE6ikeuzWozLjc5WyaXxAaLHGGkxCkKBig1mKViY+
ll1ad/eHCkewYRjUCj83BQyh3ULUyM9+LYvfHIOueDaHXH03Au0U54MOm+28LcI37mv/pJLxuAWK
xexdMaz2Z7ZnDdDrtlf7yeu5AgAQ04zbjSzse6g+KMiPlYJ3pslMuFtMLtZuSYSac6b36taAzUkn
hbEA0mrsI77VOxqQc9PMarzqpBRSWkvWoJYOGX9aXdbs7SqAqrDDJqI0nBBcSDEfmnBhZwn8zD7Y
+RWx31gnI4Nh9XVyVDTdBGDFW6zMjRZ0v6EY0MHokwGpWfK+I2rIQS4rKKuXZrVghlf0ZchyHBpM
tK1VJk8wcypwelaUD1u51vY2DB+txSojXjHEaXKY3UFowi9XK4skSOztXE+7LuLPCafMdH6eJUDv
wkfwWo1YTsEX0322M5XBLJNRkDD4EuX9JnEDAmaVy4PxElROBFn6VOaI7e0adG03y2ixnaSJeQD3
rcwnJ/YcH6HaYShAiATieQ4z/uGCowYOKX8HqSPTCesBKACTxtAnoMxqprbBuKXrih6oDUyR4/+R
sWG2zYzf8mux1LhapwSr/wkhHrm+AYgog2hLifcJjwuoIJWiviJgfBLfd6wj+wVElrDadoqjUO2y
LsV2w9q9cQSxm6vsfiJ6DZfD418tlCRocJzuKwJOcU00H3k3HLRQ2lN9gruf20ulN/YmVyLvwzAz
jBkv5VrN3Y4Z2ffBR7l8zmY/kLwNRz4WLZ8aCZukhIF6jTFhW0va+4fpAKvSgV+hSAOdjT9OVvZx
OdWgiL+nMQIhGTOF14Gp/nsljurP2k+H/i41YObLhiuk+lLg0k53WDtOxAs+ZRSnI98qXG3IqSse
8qov+p/B2AMPTK/LJ7IE5TvdzIPp8H55hJvRepWnAUkhPywGp3AYSs2/rIFjXKDPvQI4yWOv3xL2
YKGsKbWBYy22NPDQzc4ohCfwjbkZ/zEvzXMo42buhsIZgqArw1b9NiNnFc9i8Wx8xtbSKTtVgLl4
0taMr/NsRriw0C35v7OeHAdBDrEAbT5MHop9slRXEQPWR64ufS8QdIt7LyBdZPfVsN+7KasLFGwt
slMGtBruEQ9CvoIdd49rjQbuKoEixHmwfqoe0xHs72HmNmEgXJfuic45UhKoSAoMNrpFtN6N4VDp
8ZPUnZLerzfHYpxP+1ZHf++hVqFMf+RLALmR/VFtNi3vW2KI686dYRjfBQOPyc9tKW9z3HN1c97A
n9xWPLr+CmOvJOd16jly/BCWIO4XeeBx7T7LfwDrMsR2cpkj6YOrCnoQocfHZyrxuMKCpdOdMgEf
b1esfgBht21nINPKn7je2daWxMLdlRWgPDrpPFteLXokbBvmqKMnOiA29FJNZOivmA+hX8saKAVf
Gx+zE9KD00+BrE9gyH3pe38+4CFzVxL8PN25Ziv1QyTI5z+JqZ6mE5NOjd/CgZJ4N/WANz04vkQE
9opr6qp/NGc5XHUHYXduKB1rG0P5D0z5ku8q25b0d3RD3f8BUxfrz7heKZqQpD+ciVYBJAmy3h+l
MTW0q3EGitVgagDtRXbbytKA6LLCfCJTD2oLqgDMiimCHLNlgy1au7R5dzTapP+sN4d6yCqhsIJ8
qfXzNpIVtrjsoEBpdjuQKChsMXfjuujjVQKHvGcTAF6XGJu/QESHlNNhcUDK7hssiufflrlAEhJy
fEGmIxhrvksHHk+38FwhoHvLTX1lKpjquQlkRJbIIrffZKQMjtwUZtkupMzZje+ze67DNmF10+bI
mU3l8YiVyro4Lz0g35kadTxEk1vWDn0De2Sp7fS3EDKvH71Z9xxcFIgwgFQWWYeCs4l7Sr21r5Up
InQOo3IMWE4SYHeQqgQlHbkCw+m4QCtSYKrCa3XcFSufvgjoZvDLZwz2z93P7nXdTXr1QNfjHSwN
oBc07kbWLotBRySQCP2OL5O/oMOIj9IF9tM3eFitKYW/1uPRc2w8UNuPo2ocbVU1A3KJlSHDvgGz
BpP+MjoQpMGyzwQ8pgJfwBCc268rjy1IgIQI9sCyLxKUO5a8mtij3Osed0EA6x/bZkk1ol7zscSi
2d5gGqXGHY23aC3SuUa1/oIl3/qXBX33MnkHHJbl1nTlcVR34wzu6bwkdHodkQ6faSxnu55U6fP/
tCLUteWyku+zyMyvoZDZ3i4+qtcSAKs87Wi643krrP0ckD7St4hSPb7tswZUW7iuzodIa+zMB8CE
fsHku2AHmnLFBKQeVoj+Xc5bBafDB1Hv0HifI0wPI7DsOoWTiH4MJy9n1uB9KO1bAw0aHJUbE5yE
IFKwkEgszfck4Ky8mwH+nw4MEb4No4eGh703mW374NPznFlQ0CQJ/2voa8B9Mc4wbhAwZ/ebniS7
BKKnu34LCZIaNCFkVIDKxHNEI48zmpXNDRJQBUAzKfaSwAG843Kgf+DzgTLEoYZDY+uP8ks24XZH
x7Qv7xRfJFZ0KdzpbWZVlkC5j8Uvtm/8aZvXBQoGWVfZZdx5FDFa2HfX5P1nJFMjK8QdzZfEe5lD
2kE0d0tGC6J/3mcwdnEk9jPG2qrpjOoIVKKGofq2F0GM17WO4irKKh9bCx3qUwz6wN8v03hPY+Og
zphy8rZjQIB3sSmVQdhl4/4ONTSQFuSn+soGokGEgTR8RRSEDmdY/7emkybliLUjYqNdNQNEo4fw
PZ60SPS+RuTb1K5x9H9ErjFHiUsZRC2pwhpuwJC+BEkPKbvDtLyCaLaUcbosW5+/rNjIV7chgufq
uIl4vnuZB3e1iwFF4UbMBMVQKGjJfo5fpe+n/8LSYCvZoF0NFWly7IvOtKGIaKPmHWr/odsmoAfu
9DZzc8VvXTwNohyPdgtjc50oEAM0iB6Dz2ocX+16FNvdKh0OVTkmtMBqReobXvJkbss6zZA2Ui/f
xLod6kREE/W52hES1eU08T/HRDF4tqs+vMIgIF8UPubzPlQBJ2L7UDXQFLvvJnPmE4iB4W/yYkPr
CNT2y630eFSyAIXDE7tX5GN2xbumeqNCVJjY0DP7T8ejaM5+2pl+ixRSG85gWu52h2Nl87L4ht7i
gzL3NTxmftDmYd3FvIFwKzbgoby4E3Pq6/NGqwQnGpMCm1ui+ywX8AqtQ7ecLuAnY9/FQOOvrNRa
X9Jul+9wSQD18KEa2QmwMqtgD9i3+1AkRGqGMPgVNOS4rndSpbBcJkDet1rQY/0By+meYVisMpu6
0gwe2k7V2XrJ4mDXh31roDQzmj5O2bT648ZCIcob9IpCQC7PlbrbF5/0JbJI6VW47Chu09yobxNe
tRJMra3ob3CxjnzFUC21P4AtB7grAlJ8oH9TcSmyyZAOhZv8AAGv2dXFbczPswnY2YK2gWVoo/BX
g8yvYS7bd4LkBligXfWSwxcAODj2y3pfHUCypwKK8A+mIY2fetSo/KxnWcIyAXkfVnJ0H+MNfVkf
Oh5D31yOwyGZqZSgp67NROYV82VpBUlRB/OPNxCgwLxN7r1GU8Zx2hm+SA/jouzwQrg/M+dKwRx+
YJyp2UNG7ldge3uhagcJ3qpp1V/1AJHmD8cf1w/LmGdjZxfa4OKEg2CHHDEoejrsuGRjmyB91Cd7
4Ad+Qk0rm4el36av8w7+HPWkr1+qxMr/9jXl/dlxspB2SGP9k2uC4X+T7znUYCjxF1ZNWbhNAnMi
sEOjIYWZKUcEctpKLyGZOgPKgAuZbecqRBTZmIGevGA8mW1nHDuwAtCqS/jojqQxUO+xnqHVKVMv
1MhxfN4qA26UgT2BE6KEu+YeuLVEQNhoegS2jiUcRD2uXNXNVTnqjtoiAbmuvHrLSXN4iMYJrWS1
rRK6varXgGavEaDSaC7nC2wwmJJPJSxHUD1rDalu5+SrLMiHzjEjY+cuptBj4TD3jKBuN5XrZtGg
+dmB6Hmb1aBIQwONtwMdz3/jPcY67WnZHRTJ6LbhVDQNT18LaXHjcxVcdoZ1apnu7ZhPOJiHgCzm
YaPAngCGrrVDQa13TElht+MJuekjvqA0KXOSqqDxeQgbgcJroc8d56zYpuO8Y8+FeIl2YEg12qBA
vVQUxj9sr158vb8EsGnhpCtziHuzeCWfLctFfvXlXIS7xgbQ9Wqb8uwFlqoobiObmxrtZtSPfDOD
AwjPGj99BYEnPRqdxZpXatOYY8MYutzxC+kr2dxxU0N02eesqvANg2b+NoiFYKU2UeDomwOLPyja
M9YKYtNH+K7Y5lNMTUjXpjc1+Lspw/S5yZb4F14x0GE5nWp/gc1vzK5gK6m5SHnw7dIniK2mTOG3
p9m+X0jWa3PShqeIJQ62F10oDQx6WFsjIbCgu3tRwu/DzSPAFfeTDn18gPEOe0Hh0QNfJCoPOiIH
BQXmUgWNVYq0ZrwD/sDqoFkVmJNT7gAjy51dltdBCTD1uGjDcSaywtzEOjYfxqI8sHSVK3c/0OUM
n+s4QA8p6nHDtjv4GFYwH4jfOjup/aOFzn9cVLYOA0IUACy+T752mNAbF95f8JBhhNMz1N8WK9AG
rAILi2ngqiiOBtSH7tdPzSRGrGLkNEznMRocJuVohKnMriZ+n2FVxFoVW2z+/cBvaT5vPZx5571S
VLz6Her594FnsoQJrUeAd0XMDMwdZ+WfLcYGHtdMje4bKQ6/IG+JrXjbPC7fDsvIEB47kA1RtsuA
bNKm7dMyjW9KQaHp+hLjBaCBIe6C1BJH/5i0KSEX1TV2A0PHYPoOXslY3usNNtszCOsxXpa9wSyo
X5pILkConJ1B4miMGOCR93dpHOwz1l1W5pYwzjK97Q3IrPecL6K417h6xN9d19w9kISx5Xaq8yre
UpDsEzG1E9ehj+rotEgEKaUMRpTHPs6Y0YarEllV+3GAnRMZP9BvQ1QYv2Z5TTdsbKhN8+SajO8/
ygWLxLqsHEJxfwDnIPC1L63tLH5ZdTpcmCBHwjCyIxdqJri1ZF/zT0hXqpvrHqEv3ubZNRJcKQOa
69yG9+cKJXjbW6qKklwQYzlhXQat+ganzNUwZFRbKe6xwQKnMsBkFa+ryZn+R9b8GOHXojC6uaVp
FDSxzcTsKy+lqs7TnvXTFS6NKE9Z5cnyjKo8vyyK4Bo0pF7Cy4xfr7lpG+f+Xe9Z9K858t3x0XFd
9Y8y9IC3UfnhD8kwl/2JyBqVmYGjzh6gHmJNwQy+FyENiyDT3xBZgaUPm6H2PERTQj0FD9/fTSOI
ATg2jghFCoU7zucjhplcctRm9yWDpOM+ZBvofcCbHJ5EkNS9uNuHYvgDJiLorIXphqaTtqlnrYeG
N9/tUAKgJjfKFpdMN1m4VHmFCPZUTHy4Zxm2Gl2rgxxfat2Pxy1LUyGu3kP/bjdb9n8kG2DP2TF1
PkMlwbVtWnAxIHZheUGzgf54x5hVnS37Cco43PiZdwzXR4PLGuY0W3xYSbba3TKzZ/YBrzmMDPxQ
pfytZ/RjbSpWUp1D4wt2Kv1egSYixcIQmxb19MBMjb2C64QWMLkMsUyuPMp45+NEQF6rMhsvWZIw
jNDKlGVXbBUcv7glca3mS0JbYHtg6VVChb0aeI+xyQSgx7a55y47Ka0Rer33hYCyDdIHMgYMWpiw
aSB9nie9sumHNC7/qcvVr+AcLHx48F00trWhrn9AIS7ra8UNeUN/hIyjtE4lSt+0reMTRBMVrlFD
6rmbNP14l12OzWz9pCKDbMUirmlbsrVbpbXVQ3bkuUPjhgnw+2zIChyCowK5XVRyOtql/Oiv7F7Q
BN+KJvxOYwAg3bLDTJBk1QBAlpUV/UAQG3pRjF9XzUn3sE2gDZw54oj2Yyjbcdm2/5Qpjv8GNk3s
rKCtfD4MA1vT7DrHGHBfH++oHJg0WtGHfqYNxNDr2m/xa8gEBvwbo7dXEPrLc8PXsUcLtKW3EYEe
4Tqu2h6XGc39ATfhSv9pnKaqBc0DZDMSmkpIpgeDuMgCgbuo4e6/KttSeRvYTvDLI/NDgh1KI3I7
6ir7BRHFjXDdLex1S1Daur2ZrOp67eAos0PuH5GR4ZG+AoRCbiQ1DbIKXcLWJRmd+JaPTfED3dny
5BU83u0emlx2Hm5jcrOQ3f5mRTktMI4zZbs8VXI4QXfdMFNYT+sjQo4HDFaJCSafBOHgaw0joLnV
CR6h3xZ09w5rYI1jC/+4wl5f4Uvsa6TK5+0eDYerbMCZP8MzFhwQYIEDJ+2ag13YWPxX+/lYMRO3
LdnFDR6uiig2clzhJMs/ebw98qSbKgDC4llAecI+PXux21hcEQDawBqguSrOmoJbO+2w7OKeKWka
b31urAH9IJ2+ajMi+w+vKyara+YmUDpc5HcH5RnuzZrOHnENvHrI8wY+RbtgEQnuAlxacBhEMVzY
PvGi8wVAB16wTS9nlxewI0YGARct1od/kBV7xGiagW8JqkIgCZs7ehzw3ic0PMBGebxtavJPAk5x
DSoOCAJhWBOSMCyo5XAGNJ5uWdOQ5RESevOlgf4/n+sSCz5RahSruj2bD3o3wY4a76Ec4G3IDtiq
z2oMwAIBu7XhY51AC3VsHFYFEF/Hr5yhP+rAcpLhGtgMDV9ujR3PlqmSdPnhc6h8al9f7ZQDaFQ1
1z8CqxZYapPv2a3YOT6zjdsTdZL/q8yUvcGSU7/43sJrsGxw+93jw4D/ihMWHncLCx5u85Ujywlt
QPrj6rXS36Nd8qWtdSq2VrJpqF4gVlCBID2VqQIyy1CS4m6GRodjB3GZwIUPr/HZ5lt1fBXYmI0s
6AJW0DZzFCmnslz2+bKxo3oieDpNZyo7rp8+vDS/QImruVPHOm4d1WZ47ScLRK9wsu4hlODs0wo9
5UWP2/YmsKQHW18SxMSrc0MGtnPLsYl70Ae/AIIe/Un1C6g5u+EN7+pDy/xR1zTd6LEN8NompwG1
Rwd6Gb+5zL7X9WHRecoRQzM+0LL/6aAE3T6WSFQwauAIp2uVqw0efyvjW5aVLnWeg/L4qR216FeW
FQF8yLHNCNL3UYlBZcj0WfVJw+PFLPZP1AvmSi6UFDbeK5S4L9Bh+B9bwd14N/Nt/7nCQyFOa1Xi
7SrgLw630dYKI9L1lvxngzVFWC0l0ia+1WUQ4YLvVqMMOpq9+22t2XkaUIe7dXZVvA9m6G0Nb0dJ
PwVMc3iYsSzFiONY1U0LFuHwl1r2Dbv4UZoPWkY2P+uF8N96L+ICF7CmXzJlt+/lmuUY0YIwNZ01
6/fU7ePBP2+LnHDfotLYy8wmkmGAfUDGFAwcC+RZzSXtn2DIHLeT8xxRZYAd1foGNYUhY88AiHZ1
YIiUz5cFjLZLKv+5l168TJugWJ9FE6jGeUa79lQ0x2JPyzBGuGFCtiJdXDtenD4mPbAsd4j2vQga
K2fhD+m/BCzGWmCAHccBVwIK2RmdsXpQteO41MoBLDRwFQYwQCfP33S+uL/AzzI+GmnB2dTB7/yc
2cKIuxFP4Z+rFil/ljnGQcBJofKc/B7AVlBrcYU2S3bE01YNwp2Z2Ab5Cw9QwJqNDhVb2jECj/Rb
3MbqxGgpfy24Hp/zkMef8ODKquNHBf/SSny1dceWs197pGt1caicIxpDtmZfifyYkoP0jFtam75J
vylmGJ7lAq/Zb2unmN1tcEXnJ/j1xvVhQq7g8XYMkDK7kU1gFaDygg8+Y4hGzXdgk/vtL2BQmV8c
Z7G4lzHq5Tkj1qKuxSPQ1tMAfaSylhI4HUgv6YNL1dafYBDcGfJxnC9fqyWWiPWYUARuB+4FLN8Y
wggv3lJ4cbXHFrD4rtzW+VZtg6rvPa7oDGtEewigxKzQ4RkpHTnhdhT5ZSgq6OMDmjFwHnxwr+PW
oFvPq3J9D2JhqV0Yh+JL4Jl6Y40byQmX4YzQ1AJj7bBWCMihTvEVxf1gy9OSMnjJGbQnf4EFm+BT
9wm2eGzhiDDYHRRFA2K419fVZqb8hONYD+fo0Md3AwER3q6YtCivqIPH3inMz2a3Jidw8Tm4wvD1
ymXvhjxkPxHisL7N1tn9c7PNtDybkPe/2QbHyThXc38Kuhd/h1j2tB0cHcfHWKcMhAxGssSnApHI
v8FsNL+9qdECy5hX/HVGt5/DagJHm7xKyGWwGEMp3N96zD/BiiHUBvhZVRHv4lH3+WUbXRJ3oYL9
F3UqF+GUW7qmyxw23n/K877AzRV4sbxgPYoYT7vdPvx7E6s3/rPEHugah3RO34JxklwJsTC8835p
yCfPDqg/UR+JPvYlDDAXUhcHgAYhha+Xs8aQxbrD4TPD4AYWTMdFXKsxVcv/pJ1Zb9tMtrV/EQGy
ONatKMmSbE0e4tg3ROIknOeZv/57lA84iGkfC93npvH22w2XijXtvfZaa0NoyLUCPMAw7Uuf3mlk
JAWScZZKQ9lrGrCsz+nVTGTIFKKLx5SSY7ZOAQQmt6w9wd0g0/hXyH6DT0nt1Cb90Zp2lSpZrPDO
XZowRWrU6z/sWK8RA0m9R71mgq3gX1EHE/gzsVjfd9XPgjrYbzkaGSJCgbHhvTKMmR8sCsVJgDGK
sXqMo0aVBOGKUPLbRo1jrqjEL54rRG8Ujzo1f5mKoXus1LHV7+Xg0woqL9rsu6jS1nC7tOnVhZll
mvWdzgIFzNEQNu9CBEPKBpz6EigxIpgSbj+Yo7PWHYww0OrYU74exnq4FUZF+gNNbQqOPUiVRsoc
gtC0uBDnb0YxARw3Tt7QRBX1hp6u6t6Zvo2BdE4pYqWKeFlENm2RyaZ2nuE1/l0ngshZweIK472h
Vpl/HvRs0ivCJxmmMBkIr0YIlPngnEcozt0ThXHtpVapEK3w8FCSVdDAdeGaDmweWvAFWvJmLb4h
mWYGj7jNxd2m02BZU+YZhvSoe+Kit0Fz15MA0itj5SUKr4aXBNEbhXUVeA/SQCtPVoVZ3EPiYBjp
shN5X6BXOy9NHaWPMU3aLZQ0aQosS/6qretYWuwmL2iECxG2uaP0S/Za50Z6gP98kVYPtegXQhvN
l8pWp/RE/ZPoacBo2V/aWp2+glvpvGLUIuH+tGaOckIDeO+siGbR5hRaaCayC8FZDbXeuYOPQKkt
ae0adhRJWOL6cRhL3uWC2r9n8r/+Af71/a0FipSvQwuqElEHRHtusUYrlwg/tXTvaUmgrUIiXkgw
dOiEFJmoetoffSLGcNvb0dTeqGpWvUZUr7FenfSxI+/XunBhR0H5ezAH6zVQy4JrItMiN+qc+JR7
vfNdQwryaitRBRHRR+281GynNpdZmyMPrbQ8fq36VtFuQ5Ne70uo7GG3Er6st3HfmM7Cgytn3ulN
H7bfo4oGyAuOsE1PD4qp1dK2QhjOraHA/i2kjiN/lCU6tfBycJ4Jq/NqYSFKwOXJ89GlwfiHDym9
cWCF7NYbLpqNMVjw6Ym3urgxSxf5d6MSpJvVuCzqVOtf2loHHkzSfPA3jlEYaEblRXlHMYmA3lUo
IQXoH0f0ZQIS99msOn0PWtG0YKxJ85YNjo3exgQJBW5CRjP9Jl4avg0U29q1XxSEo2vfhj+bLcil
+qWwggSXN/I7km8jHlrXCT3aT9RlnomlF1TILDIjSB9yaQUF1JHUqtymi0ps+7VOyeFreNkZ3Sab
TYpO3RGoe85SVcrggQ4HhnI7iVSjSfXQeuOhtoKU2LcqpLGUgPw+IZjFXcWhgNxRVVrzTCut2nJb
m4qfh1VNR4XOGZ69sA3652mYAKMrYYUt1K7LNu392PgNXMM6ROgvvY3atiWxN8eaVRomXbgUD01W
0ujoKmLAzFrapaHgtdFfAA5vuoRKpa+j1K0lVU0I9aF6O4YSabtIQ+Ox9MuS/o2OgIhj+X4NnuYr
SktDorZ9pPCbwclJ0CCA/4eet7RF1d/SHiYCFuVLHsnO46PVeEiKQKLy1DXztm9XzhSp3aKtLypp
U1Ep6YbIPY0FZU1xCzbSvnax1vWLoYvGfUrSF/IAet5wk3UXyiZVaPU8qHyUQ9dQsdhSVusKTALr
7A3yPF3iQ9PMDnzAaAClg9tKGSTUq7Um45w6Q2doCIygNaKRyKfqVCttkSz9JCfjVyQ/YmUalfND
11vkBkChsNBTQ7SE4j7ms3TunNB8cxzSEnbChdrZKynpo+pkKvJdSIIusKZ8tmxp/czUKOe/g2o/
N4mq3pHGhpObU3X65nuEzK7RTznSgdaLzzUiNm3hwFoE5QWcW0AnB1/hUYLzWwAzv3H7lv4aJj2S
QZZk0NdD6A3awtSTkfPuS6zAiZZaex9OanPyQ2U8BUKj9TUl6rS8sVI5/ElLFCmLyGyoH9K9tn2i
jlE8IUHimXL0JDY3Wg0L/7aicvmWxh6qhSnWO3MVWEF8j61qR8pf6u3BLCjTX+gAPMNDXaYPxlAl
YoVLGsxJfxqinUefNhR5mYqvi1WYNsm/pntZxhUcFnLPHaxA/vJM4cAl0JSweDXgI+GAg8qnjn6E
MCIhLLIj0p1mKGW/rExTIhzx6bdwVlXy8JNRZk614+7q/uA6YJR3JFptcFOmZvY80AXNhN8V5fVj
VBi5sg6zxDmE4JO8raHKwjIRSHWdCjSClQBtoQlADAp6pKmNcauhiSyROyWD0a/SDCTz25Sa/qkf
KOzdAXWq97HqJNVtJC1Q7UYv9PDQ27VZ3XqZfiFmt1ILVslA9I4QKZ7ekBFTPyLPIbAhDaTwTKHY
f3FqYif+H575R7fBdVndIKctIsNQ2m0gHW6qqXekmyXCO2IuFbarbpD1uVcGTd+aVIu1717l6Y9G
E9U/JkPrS3hKbREsjKQgZYWwIBsbAkUaK8GijSV9CG3bs8ZtpSbqdIsaJnfO6KvHBz2LIUQMUYns
/hKYNbu6sIOBZUyQ+aH2oJo2JJGjLKOiKiFQhr3urQR93ikXckw3lAq6p0Zk+jPQS0TfoLaJMFav
Lcdx/cCvXifH0SF5d+qoLhB9hD+qSTYvkkiOAzgYyFEGyKe/BBESZcQaHMeFHj10z70St5TyWm7F
NZUf3birtYG8GE1Rc5cgfkUiJ32uI5L4eCnHfDAWvpNCme4AInLehIkSYasbKqoJ3DGttaES559l
30t5slENwfKze/9eATXsjoPVS8wZdFKbDNRdgXCLoNPDlkrJINWkiFQbVy3zSt8YegATLSansJcj
hT3ploZfP2ax2aGfa5EJUfm1vVVn6KqxLeu8oGQT2NVLUSl1fdOlCVrWoG2TpVaFlsXt7WUl7Hz6
CRJuqS9FN6nUo7MiB3CN9HSjgfdeZGxVugKZMGvOzzClbhcJ8rjWEMGmT7gsdujhPfjtYaz034l2
UmyXKHaFhxgCTfObNC7DRCPxMAdagJEmNu96MB4KVATfetFAns0aYomFLkRfPoyGNODzTXBK+bmO
mXwjJm3DLd5e3a84QKC0gLBUcj8Utv5iZsp4iNWRTZiHeRGvu7ItnoZoSB/sMJmAJPpyfG15rH91
0FSsi1CqPWVBqBRLPLpHAbtfhdVrO4P5YHojHEKzcvTnJCguV8Foe6mL6C5LWA9CPXiAcCsXYdng
pNMY0MKWkt9pL0buom8mXhMwrqrQ/9Z4QRw+6PC5qP9zryYPpRiCpzh1hhGuYtOeQIergq04IaZp
fdXpNhSEAOJNv0nNtaoh110UAJC/7ZE4c1nrU3RoRg+FLoqzGsYL0rjHBA86D46uwLqFVqMjIpsx
TF6bqXAQXPYKdFWexh8qx7taQiLNXm3wd9yn0CJ2S8Qc+BhkvWq7lKj7ZxziRgMtYhQd08yTNN9z
VEW9aQgx93AjgmfYSDDqzWKKsFfFuuMZiVdXrbEo9ssbD9aTD1G8jssfE+84MZga6w/kmU7gpnoG
t18N6+oM92QId/CWfP611Q/Z1sJcJr+bkrTdlFNVsUsoKYXsXcOCCE1h4BnnfpbArpvuEE+58VoJ
SKcLm97HmOhWPVC3IhH0QCiyYE0BDdePBkn6G0qPtLlJvUr7g29HKVYDvZ/oCkSNnq6ZnX9ZjVaE
MOwxNZtaKnzqZCIWKQoKvGUhct2142LEPp0JKAe7mvJvAGSUfnyvz565dLPDQEyguuC0DtFSHbbV
wjaC8I0boNUWiMIGeTfiWkHBWERyB16smxuosGl8b+AK0DHNHDSwahuHMFHG/d42YGdx5RW4iIYl
IdUijBMunC4xa+upw5ct+IFsxQ9uMquL7qBP6RJ8EWcjNi3cjALActgArpTlpg5abBXMCBKla4mI
nlqjodrCnQq7RxtgZvLXhWG176giqDdT7fQmAXs5VrcXLPlHiGFFDEXB1p9iU0iw86EPnGOu9XV5
T7UKjVnqXKwNlDDWqkOiZ028au3M/N5E/ojpMNHZ0aPyRCwP8el7oY2IWjqRTRTNlXDMaHE8kiLL
Lu6oAOR+koEcXbgboPBsBI5CicRR7SrifbsctUNWT/4R557ortUsdNgLLrgqfkiR7cmDZfeZRpTW
RCi/XdVQFU09YMJCGrHOo9L0HKi9rVn/nFL68VVL0FvosovUMex+WNPvtVPaM3R8rdROztiir7rR
AhGmaHrQA6b+vRxxWChvHR1mMJki+ZburywU9aaNQAV1eLilm5+j0LfZ1BKFOLUKyh9WYU0qGSCs
p2UcdgXC9MyyvXXo0T4nW+aVENiSRg7RNw5QnZr9KWq/hJlJ1brv90ouDfkAR31yViLveyIvNcRG
Qc8b21u0ujb+1vFuyXeTR8BBicEossc+9NJiF3ATmsuW7hOvEvMm9VRTz7+otbnknV9Kl/b+Sdij
pHLjiFjiUDmESbuNldSebjK9p//zxU8E4KX3U//HNFpVuh2LPtA3DZinv5c95p87XP+4M0U9Bemy
VyN7eGg40zQizmzLQpuBI8K3shXRdFs7sentURihtxIkqKi4qIlChtA4/Y1YQMhDlrXIOF0mcSsS
khXIR6XcA54g3RliCrg7BYvNYaHiAcPpmfAowMcogZzjN3Lkz1JK7xZk3v0F6Cvph9mnGZQ4qWkn
THxjmPXtoE1IiSVlAngX0ZPZVdYPgYiG96Lo5b1WTBkNjQWQ50iBEbFQkkZENrw7GYm49MxFbHvj
yfBMoztSoOIN40QaT7Xu0ILT54wfOqXrMDxgueVOMSv5NgSl/zPmA0yrAGK4CtAAsrNqK6t+S4Oe
8LE3QoBQO6WK5Ok9fzP0ph7lnCGml2LyFW8j4kKpNhTxhm9dZvfrzLJEfdPU3tAdsqHCesWBVfDQ
SYA+yBMogTeDV6A6xf2nZ6/YMe6nHTvwMOW8sLeBDQEI8iS3A4ZBkbei3F1tpnRqylXelPn9OP59
73RteCp1SnHLSgTUMhHQZJYbMK7tBr3UBpByM0ZrUrbGsPHyOHjGdCQka2hTeYecFceT3kjyVWJo
pr2AbwFXNTQhoy8AcNt8w/VecGcZHe4/UxCcAbu0akHaDlxXq2RgF+BK01c1SswHCvkUqPUyUY5j
EADcVn6KdN3rZPun762G9JQDVKwiWBWk6uDFOSAhurSDj0TUw/gh19rtAIZy60wN1OmBHu00UMXD
R9y2euFAtvZrGBQqBdqSA5UO0SrQi5qp+V4z3QkbMBRxeuV1bl+DTeMuok0kJDX2w6ek0ofwxqmd
4CLTKkv1TnSoCyggKOB2RTV0w1JNybhc8l8VBsUYwciy8xpBid9htEBdLlr4tdDzpYj9/jcEenI/
D9opJpmB3Ro3eW37CEl4r29yuoBMK9zBzPugxDNhiXNHd1Z7h0J363kkTrD02GcJrLenxisNSsay
rpe2AeIMgU6tzhjAhOBZCBeqOxujsW9j3g/eIafr7LOjjtUyFqLtXkadwjdo+igj4l6q9pxvqrXI
ZTEEheVYdXJBcUfNXGxCMXjRIqDIFcwTmK46FgPQLkjNNBSblflcXNKepWfiE8wvtop0K43Je6pU
G9Uz5VvzwS7UcYm0vDuWXZWsJ+iuPmx6q/mFiB8GD/oQUHh8+kg2JsBfdUUWrx6xm5EXvTLV0gUI
ZIxiHQm3tlJQOWHdARsZJiHMCcSlxUS5XaRV8hynfeLdOkmiDDC9E3WZRhZ2AVJz+GdZmLic9WY/
7UuS9rccsQFSdaWP7oOpMgVSOsQxC3jIrU61EobxOtKo87PPZH2bq5on6Hwiq+y+MHxwlEzN6j+Z
1hU/c6BhfkGVOSTpIAbjz85MK3vlyHI4pkBb/SLMPF3+tlSFQpJOhf7G12JJ+6ZRax4wkbAKlONO
SlbUFFkKX6DUd4NRUUmpMzPwt7lVO9NSUogqVk4r6KvjwL2/1S5GQ6sxD7ojF2sXryg3wUXTuA6U
m0vnNv1QpO3Y36IHQDbR40CibcsQhZgkqYYNqNb1T8u25XCHbkRaJ/BraaCORdhhDxJDqU5JOHJo
DQMl2lhpixQsNOzgB7qBCF5wLfvmGPiDVe/1driw0zot3BtoKIJj3KapsVc7b6BsgqAljNewGRw2
bh8jDNTQAL+FYMA/JMqLE+whON8EFJ2NTZBE8cg/i3xvI3BQtmQtnUAd3OTJqqQWleMIgZAGUCKE
qbbwiKUUV9JjLF5XCYkTJyukNuiGla6IpZV4jrfjlsPJ09SVC5UIcz3caLqpb0/Q8jEyZ+MXDpYm
/gTvr3HN0Gj1o19TMwgW6InDnkctQKFRuRqXdXoPBjSh0KT1mLnuG+nnG2nGyBMpubX6esKb07gd
e0pvFyRYsHl5fpekplPghonW/OrbUj+lBr7WiStbUJ79SKNBrKgyS/W4Mv2xKW+h2qTGdw1DCUrB
pqL0ZyCqoPoGZzJAUG3DJTCWEaQXODGCIiHYIL4q2bfQ7qy3hIsGDohOjcKeOoOqT29h/gixzU6W
fQUZHU445dd1WsSNt016q7Nv8Oqp6hvZE7DwIMLkkK4aVXEB49mSOGoOVdTu8ixFkxx0lb4fBl/1
JSh1oOk/p8yo7kQGuv/dhtalnRoIiKpbTWPj3EdFU3p3Eqkk6EWhKPikTwxzUyK7Vb5rRt3l9PPl
rz0kNnj/RpYVJX00MAISHiLx2EiXwvPLc6M0mdi2YAsOFkxCPEQi9LGCVwXBdRn38HuUiyAyoxih
7oh5/Wg7+JzYTcCq3DeVRpYpqwargdR2glcSzKG+wTazPXXCLutV2FttB1m5UfwtymJfdYsuH9F0
IUXQlFsH8B7TLk8G3tmLC/EWFYpfbgunLBz46ZIsBIGv9cqV0uAv1FCyw83Jd7oYsMHWHUpoNcSY
8ns+8QAWqOjSIN4FQaQ2r45KvA02gA5+lYdjqR9M3OmCTR7BR8AYDfeohQmQR4PgJPLjZ4xaev/C
1DXV+7ysi/xID2BaTFS6UdenWpaQ3iaWTN2iFvKJ2YVi6uWj0RYWheq2BvToehzflmkdGOkJ2HwY
droF+UfpdAs9gG3kHmK2tjOIFAez32M6Pf0ynM4MIec20c+vTTu1i/Xn3LXTUeGSmKrg+RUzc9W4
SzUH/lOzhz3chg8iSVcpTDwGhOKkLibFf/SnZN3m2tbZNK7LSl1xX9Y+cyd1BCQjleYgdAmZ/YTS
yuxikPwEutqN2F37K4xElrBD9umWhhWuv77aXeBizvph1rowL5beOpLFmSGqwrS6xPbbfZ+U46qr
6IBSQcSiKtzTXhA1AdQKya0WD2W7Viz7JUO4tlW7QBx9hAreFYvbD+0jNCHhlNLv3laxUJ07mZst
bjpBnrd7yh+rbtxE6W/pf8em68pif7QavoyD2TsfG+8fZ/alp15rBQqldu+ch+Yxd8dha+9NZdW4
tvYYZvtqqfs3KXYMbk43x2N6rRXJJyv9bvyZZy4ASCDwWECB+oOMumjoaGquEPWNv8x9v4ZgvqFy
EmjrQF75wNqnMwfElHTHFsx9PnM7pBWf2rT0XyncqT1MuGaQ7PjqDQ4EkofSLNAV/CHtBHZeFRfi
cbMd9T+iV9ZFHl/Z8h+/AwCcql6W+9Jp+m8n+H+cp6sGmWeHc9me6s7RL9eU0PZRef/1an86iEbz
Bva3bWnzTUWNVh8SZAx7zUjPMPpu9fY+Mh7+i0FIVSkDEJmJeevxOPP1xjK8bo+Z7Tdpab/Rrp+d
QL9ikj2fC8eCEARRoC3BFU1ndl4tRdaqYxZ4KYXPlXYv7CenvDLEfIcwhKZCMcFN2CRm1GY917Si
k3QWF9ERNmrRrCpEpdamSjZwLL7+ZPPDPh9othUJoc3GISo7RsW5ie9j74+QP6v2+PUon3yxd9OZ
HbWQngVTUmnRsa5+ivCXI4/TtSZd177YzPDZDOKEWiVfLDHcuj3qPF7jChq4VV25N67NZbb6hTJ4
wRDq0dEOnzzz4Bm/jPxKn4dri3L5Cf+cSKzYBkN2fK7eO5n+gUVRo/ux/g9Py3zpZ+1dgk5HaqUy
Ck6CbqJhluF8N6zz/23lL8v2z1RC1AIGNNDoqCNAiZXfmAgiv7yyvS6f/N8H9P/PhMBS11TByZnN
BH5AoRSqFR0vXmQLCmc7tUGO+/VMPl0Uh2K8yaNowXV7PxMSOVjNNEQ5BsXRwVE2wnJUC39VfXFl
oA/Pw2U6wuSC0W2AFF2fnRa7yzQ1GOPkGDZ3oBthfee02DnDIpyKl9EEtaPOhUvmehJHz/4eY/Ct
p447UJkJYGBKzMC+nvrcTH3+g2Zna2gmY1Q8flAwiVWCCVpoCkq9/rJSCoR1NFN5/nrAz771v19g
dsZogeFZNaDQsZM34keGv2TqUNe8+qXn7efmE5sdtMkuAU1LPznGuJimMJfR28EOwvRN3mCqJxFg
xsPaRgHx9fz+7sj5jnV0m1dP1yB7z3ds68SaijokOcpMOSKfhFd3wmIPPQD2fcpDfG//JFPs7tKd
dZdi2gQMfq3PyGff2DGcSzcDgj3Dmn3jSA/MdoTBdyyWQbsKFHqpoO83s2tTvbwgH6ZqapZAZ2DS
2Wf2jUfN8aAeNsmxbO6BfBd4piUkadqLt7DPxhpbLQh9iXvlA897ttiCzk2EM5ZKgGUJa3YlxFC8
KgCm8SSw81DJY2u8IWjQHHX3Vv+o5bcAgxGATWvfOOLnUCany1pAgBkxCSs2oB5rs0uv/KoPb9Ts
R80uwyYMxwHjt/HUIr8ch8cQOwSJwVgLeqHl668/wYdL8TIYsbWOvY4U9M54f18VeICaqccXsP17
kJ9FVf3+zwew+PuX1lDYMM0zJSBLKEZmMZ56qni6jlG38vL1CH/DnHd7hzn8O8RsDko3mA6p+Xgi
HlpYzl1g/GLOByNe9Zh3UxbfYgTSlfLKOv0v45KJ2bZJACZnZwPMFwfErBtPcXboihdMEZfKRbwn
j4qDGdLPocV08lp3tw8HksnyGW06BNLohBD2/YLVCFpKavrTScFSukkRSHAmYa7sjeDKmfxsJFpj
a2SbtMigccj7kZzS86reL9WT4WPAjrGUF21xD4codaWD9bWB5t9RZkNs+Il6avEYOOD2qwBX4p/L
wU22zSid5dcb5tPxbAE+/zeZcWZv9Eh/BDLiQT2JOl4kzYMkfsIjv0y3X4/z4UEU1gUjMIQAHrWF
mC2V6cNNgveiIoO3j40Z3zTlo19WGCsZlGfEqcvVh69HFB/vDoa0iW1AJUg65hdaisK9NvpRPdk5
7qqJofysPct5SidKPSmuX7emoee7mrLdzqgn7RdoX7kxQEGXOMbWhzSipDVpqIQXnh+lt0MD1x0P
N3OHn8iibYrXBt0LAm2z2XTYUywaSh+u0iuH1DGjLc6ewQtC8+DKSfvsQ+poYbDFYscLc7YTIdPk
yFCEetL6h+wlirkH3albNtWhuLIVPznT5LY4RYKzcB1q80aslGOUvC4kxwvv8LjQ1oVlrcJppzuD
W+CxM6DU6SfcnaZx9fXafVy6yzVCT3OHS9ImsHt/3PI6FrTtGKaTbSlrPBDwAFHWXboL4K/V+uvX
g/1thvj+znw/2uyTIvbXePm66VS9QUxvXqZf2oO6k+to7S2Nrdh2Pj6IC/kjvfMf28diV62//gF/
2918+AGC9Ju81TStvw3m/gn5DQUDH8io06nf+feUE25pFqkczHtrOd0U3w7hKaW3q9zWm2gPI+vK
4B+iDcHsDd0xpTT5D3G5If4ZPMYcCYawPZ38GgsnFFa3gWVujCj9rqXUfnF7xiGu+UkvihuUY8tG
n77/N79AArSyr4UOSPD+FwzChA2P+8iprhUOV/UN3HbrDcs+MrfI1V8RS8PFt5x40RLXfj34ZzuN
iIfW26Z28Wad3Utt6E9RTdX/pGf1o7OrbVdm2UM6/XGKm//TSH934T/fOaDqjnzF+run84WBcp56
/C6dkq3So3Nysm9fj/fxZr/ARuQEAJ0mz+NsXTMd2pOMffXEDHet5a2xgsYZorh3uisjfXpRAP+i
+uUx5vGfDQXoHEyGmnInHUsrR/jxFtWP9IWLkLwpXrEoE3VV5va1++nTGf4z7Gzf4DCop3HFsIpd
r6vuJmwqBCzFPom8R88TcMpXgV/v/aLCKXqJ11er9LtQxqsCdL661n78EpXPDzGvDQilbWLRZs12
0iDyLselVT1lfRLeyG74Q7uhfjPE2AR8vbKf7VkyIFOVGo2MzPlOSkVmwmZl3gb1t3jCpnkDcbLo
n0w0zF8P9RfKnM/q37FmaNdUDUVpJLF66s0W1RedZVzKzxtDyZ4gVRx6oStuZAx3U1mdKWrdppPx
kCbTXYSnlYvPdLSqU8jQJib7C1vi2ZVpOpIu9ehjFh1MzdkPNVwMlWpa5iCIOFxQmPG0X4Fj3gjo
jW4pvJXV9ZCyRX3l4v9QPKEjs80jajlSFaCfcjY5u4xC6KcVQYkw8TXWm0Mbt8+qOUVummSFC3/y
J4bI27w0XqkN7kMn2CVVLtAR6xt42dOVt/1jAsLv0XkBAEtpIixnwRihJwi416qnhlhi0ZsicuHW
GldG+eS4OgQIJt1vdNI9sMr3923RSvptxYp2yhf4uu76m7xfRUf4wFG5xvru6x308ZC+H2yWzFYo
+RVd98XJqdBPFOIutQ8TLdZgbqubr4f6fGI0DrCoC+mqkLMLQccKUi8Q9JzQhfTWOlrar8EBOy4E
80/DfzUxU5dCqATPUp1NDEL0FLYg0pwM8lE8FQP8UyEaIMX5elofLxa+ICEsN7mk4jWP+LAWSiZr
ZKCprXFtEeV009Dd6sbPdf9KlP7pUJbKJpTYpljiEnz+80Yp2pgWLQnQqaL+/QfJWOj6YZ+9WaH1
9vWkPt5hTOqSDkD1E1J15kuFLbUpfUbKIGRA2XCTbgedIsVJK0+ulAa0SwD3/hJjMIlXs7QcjURk
djXHiRHXtC0RkCYKLIFh3dlPNJfaGPZjY7+mkAjC8BsqSAxXNzE6Tz240p7948GmbG6RhXBdO5QI
Z3slC1AQlj2NQpwRKjshTkq1PbX+i41CFmcbhDIa3M3ZKFicaZSme3EiqFdhxhjwCUXmivuvl+6z
E/3vMLPX3qgQ5NO6WZzyhEtwp4RnXF3hgn09ivYxLuWbXUIYZsS+n9d4i3oqFA9LulOk/x7hRirx
Y4OhapZu4uQ3hKWFkdJdHY73+euBPzsD/447+4pjAf6u26M4+RRwjdS4tfuNVjTrr0fRxCd78t9h
Zl9Rtwq9n1JNnLIcZwPH05c5vchWdQX6f2GF0tGj6bZkQdUBM+9whwFluo/tOLwbsSi48msug80O
CC3rpWHw9vAszFuIG02G7L/37dMIcwesgcwXl52FX9n6CgvidvX15C/nbTactMnNJc8PKzsfzqOM
YsUGJoBd9KrjKg5W5vrDWRTs2AZlj9/eBmV95Qx+HFSqCO5Nw7GA90gz+FH/3G1IaTpkbLF9Cktt
o2SL6SHRT/2o3cXRvWPtpHVlvE9WGMcKQxIK6iSyvOvvB9S9aIBT2cuT0NpViQNIHZ7LeIuRO5Z0
1aLsoJ20T4auuTaaXy6PK1/5k7wWkrKDJPNy8xGXXrbgPzOWSGicyBiDc9r+MOURyerCiG40KHHx
4LbQewZcGPnkdDlQ0jP8xWnc26imMIQqMQ9rrZTGlL+kWV7BnD77MrZDViJ1GomS8872fo5yGiqP
5p1iJDdQqdSa+HEHMb2DGB/QWRVgCLHxd2sdXmvX/IGtcnkIMAXXLpk28dS8WXs36Q3MW98/9634
VlTbInabdg3AiAv+3m6HlcSgtVIwoZLTTZ7uzfCkKRs/rK8cuU8eJQgcBPEkZ4QsRKLvVwf1DSIp
LfbPaCaXuvlNnUBVqof8TcDd2EPgVXPfxWtn2Rcvtn/l+f2IIr0ffPbQF5nZdHhn+Oc4c9bliM05
pgvSeMX03S1g/Wneta6/l93+/szzsTHb13mfVBzHZ6chpJkJcjLdP2PhhPAwhNWGnaTcYJpyrU7z
yUm/BBccO5iFhj2v09C/axrt0fbP1h5zSSPcZsPB7uUiseJVXr4ozpWDdm282dSMiF4qtGrzz0V7
KUbhLpPdtTTqQ82/xEr067vzI6ypQzyBawRYQ75NlPt+38DlExY+KNF5Gg/+JjG2o783oj8dCxhH
j61BlR1f/GI9Wv4h6YGQXW14i5Z4MymuUG6kcltjiuzho1oWilv2NygFAxzNkyi8lmh8WPP3P1Wf
5TO0VMSfP26jc/4teGHBnVP5u3waVu022cFGe/Kgql/5PB8irdmQs1u+p3ks3Qv76Fz3Lzotvdvf
X3/+Dy/l7O/P7lTM5eza8vj7RofpiFO6CIXL8EfXvvzn4zjCAuW1eB/1ecjqdFWTjdMYnZv+2ajq
g1NwJaXWeA79XrmyTh9icebkGJwXAkfeZXW2TFlp9o0Se8zJTrMbdcgTLEhLcuCpyDf12HZbdJ9X
oqyPuZoOHYhog+uA2xiI/v02VkcSUwzkpn3r0stk1d+wO7doH8KrtLUPx5ORAFf1S0INQDMPi1MT
oWLY+eoexHo5bJVD6DprdRNeedU+7oz3w8wetVHaQRopdLtud8My3kBeFdfy24+b+zKEpKgBq+IS
P73/ZjK0U1UxQnXfbEGnl4iXFvXyzT+5Oyyn7n79pzvw3WDzyhB4JX3zJj5bvAmW0hV32vbrAT5u
u/cDzI5qcomPRvXvuvSrwHXuoA9cWRPx8QZ6P8bsuJaqxCKpD9S9/YAuJEXUgv7mfrjj8z17x9D1
mFm/DE+A3of+TZ69Rb9Fg7K279orh+zDi/t3F/7P2jn6+7VraP1bpn2k7v8faVe23DiObL9IEdwp
vgJctNuy5PWFYZfL3PedX38PPXOnJJhXuFPd/dAVUdFKJpDITCQyz6ksA+8KBjU2galz9P15aWKk
TBZ0kfJ1mK6pADQKCzE7C6h19tJUfhGJoJbF0Wf+VP3Rhwl6AD5LmjaEPpg/24bmgupHabUweWJm
/cSFzS+ZYwUIY0wbp9jBykI3j4mCIPxE+t46PHMUeTvEeCTgYgBLuIUk92isGms6xJgvOUaP+dY4
SGuZFrb0DO4vw5Q5QYt3EphsDAT2wFGTIFmiPs23suXx15GnHeM7xqKNCsxzCfvRNuykX8kfSL9p
ulWISAFXSrWDcQ/AVqMxPa5+82aJiiYSMjSzImu5NssiDZVA9ePJLBvL3cSmtC5M9JHY4H7ieJWf
l4vpCFzIYtyKJLkgIgRhw37axMGKVvrKNdOVv5KtzIyt2z5s1r9cCGP8S6ou5XEanNqvH1a8CDn9
v1cZM6MI4zFKFK0KGa0A+xaWGFgJ7L4ze4viXm4Gz7f1mD9mmqajewRFALyEXe8Q8HCSxSItBPSQ
Rysgtlj5NrrP9y4NOX6DK4lxUcoCiPS+DEnTAauIawL/a5NuXMo7VVxJjIsSAXYsFJNOndWuKxJY
yAdNZVc6GafBddYXXiwe46NycNPE3pBPPqo3FTqFS31T//OlYz1U2gzZUoVCQEdc9+vQrIn4RQHo
9fAPrYFxSMADMcRQhkKlDRwHUhHjEFGRgl2KYw28lWO8UgPS+9SNoFGDqBhjaAQ5IK2PAkehWef3
Z4PYhxU3XzSyZkCf3pyCr7TGIz7leZ4ZL46uQCTsIpwc3rKZ3UGrPp5HMeAMIT4NIWTYJX9xTK9k
MBszhgoIyJbfJg2cIZPUhGTrxZoXdWfW60oMsy25AQIsDJpM2wLmXiog+IGTgrP3P5/f0Gh3sWAa
ExU8YCAEYwAG74JgfJ/WO/CMmiF8dQD4cQyTxHTJEyn/9KlXIpngAJIuBXBTUEy+046TX13QFEjy
pDEFc/PF8wtzcQ/PwQZuN6h5oGuMWUcR2IBh1upT3OvX+Wu+7XGK9PfABGsfR7Wf1b5pNf/IYrut
O3CP6nn9LSs5tEBufujgjSqUI8AltpNO7p1Is0+JxBth6z5wne3ktplodSWeWVlQ9JWYjfwWP7n1
2ET76PdpLmxwM1Af9zyOk5p+8YdENDuiUxPri9Zg/P1FriuJmhgDog+LGxDMl29zSyE9BeU7BcYx
x8PP2ipuq+gLRQFRVVQm0NcVyu91FYn7JMGQtY9nfe2o4gr2MnZH1dtUyVFCh5J8BkUu6TDyrS80
nr4zF8zpwvyfT5hs+0Jf0S+CCFizIsKZRGPTOKQfGLDuXt0V3lXp8rDYuTT7EASO3O8RQnadL+Uy
AXvs1QUgMSC3shZ3QBYvzcBc0nHXHRBXd9JTQBNAaIO8znTv6ndgUpkV7wFvJkzg4czQcO/FU+iP
agiwX7D26PXE3VoFt6/pn4OH4GHysmBcspMduNvAPOY/pIeSRCbPUc0erQvxbPhYVDEKbqAe3fs7
9a429+VO2dS7YGXb4sEBOe87WN2+Rphe6nBsfO5UqYamYMQTww34L7PnapdJwlBhz4+Npa6qvY+Y
764mNyIRacu/J3zX5H7s9oVExmUJWjt4clCLe2DrgafY6qh+6pwppUlXFR0sXCxRsAFq1bZfd850
kXVXIzUA6P4LzIoxKWz+/UiaSYXR6vKfZVCZSBEuAgwXj1gGY6XeLY943T82m9EGCwySLdDUpx/V
L1DROzkFrwUu9AUuFpydmMn0rz6B8W+dG4TARsMn9GZsgpvAzPbuvbQeabhK9yCmposzL6GYu8pc
yWScDq5rlbYAPza2Ic9JtJK/L9qYmTfRrtKdjBVHx2kZb+w922mgl7LayctS3L/JWx95eQ8jy6lh
cgXx9pNxKTW44pNYgGIyjlN2qOiCAhOWAhylM8GlveboxTlFKnMRKAHG4o6TXp013etdJBnJpoV6
yb0Lf+H91SX0aueYGwHuWXqZhNPO4bBM19B+V1H9IV0NJnrTeVk011CY1HPih1EWLozT37VmcgCh
0ffudSawiDY5LyDwlpNxSn09ocbrcBENAlG7xpga2NjM2gRWlSWt3ZULJ7A4qkixc6rDeMARjloX
d1dng8KFU2A81dIDjEGpYVfByPtdFwLKFG3vJmelmIC+ptX95AcMc8Et5slTrL1xUtjUVQNzIbif
sL/Lo7spDnCFFpg2D95zbaJNGqt+hzLfHVreVgZ4ZUm7iZ+00hwpuOpbom8aMz7EBxC4/mUN8NL2
NMZTgSZ9aagtjCGzniqrQo3z3lGPAuGFxdnsFl3Dhqhh3gNpNWPkmLKPwibqxL22H3/p3x4DbMUW
OEJW3ELuXLJ3KYux8HLRdFoF9JPvMqB46u3Oaddg04X/T1fefU10Jz5MYTHEgQZkDLntQiaT/rnf
f1RlTB7Y4Q2YDiC+2QAHk6JwjKAX8hpaeUoyFh1qshsA6h1+iiJzp+ldcJzcImgM7v7qJnSxoGxI
ha8XgTcPWXh1R121PbtmO0VPbJ9ElL+77KHNEiMLaJFFcxljlbEco8A0iP86reFuuQdsPPwFNm/d
4jwsbd+6vWWzWRtSRg14DAowLTVmz5JO95IUxI57kCd+9ab0JNfrc2GKTrFbDBbgllb5PrP9fYaL
5sJReTnr3GbCOwEaQpcAzMcucDMABikBn9rewMlYwkLR90qBlWUiS+fdTuYC96UsZnGLZinENbCn
9oODG/veoP1DTdLN/+MeNJ0z9iBcSmJSEoAC9pUSQiv9DmDx7+1ZX4UIqMtd/VW+p4fCVvAI4NLh
4fZm/mzbmIbyLlaTufzAzwA0t4WGIAc9ZocWOam6dc3yS994VP4tkBpIIxyZszuIPrqpKwq0nqyT
d11XjEq1kRDnFqS9yzaehV10MCctbP/GwRgXspgdFAEhExRjDWtZTY+hwe9qjYZ2ThI7FzEvhTCb
16pqKUYAJPw+85PrRFrvqEjwbi8cTwyzV2pZdRMjzLRuEWrv7QZo8ARd3JwDPht/LtWZ8pSLC3E5
5BIerFsJD7vtXXWUt56VoVLVOspzwJmX56nEZJC11En6CBLv7zdkUGtXJviSYe28HeLqxMTUADFu
ied4CTF1yvc9a3LLPXWJuC+eb2/TXH0cM1Z/7JuJqRG4MjPRg1KliWGbQ2D5eF7wV0je/qFBMJ44
S0cgLU3GDbj+3VSTmvw+lOK5wWkXfjinC4WY+JllYqVNjJKI0lNMi1bK+3CYLqkAUzSBrG+OmWN8
/rNV1Jm7qdy6Yl35EDo9uQoozCR03ADBj7ocf/Q9BsaoB6gWQUapeglaALZnWk+AgBwrg4Rnwu4Q
rdDMsJPNXzW6ADoTs+HvjzhoVnE6eebxyFvamQToSjazhRWANRMMRkj77Ut+L1nRdiTA5KYthWCV
Ar3WSuzY4a3t5CluacxsaK0Xci710Hjc4dkXeLko3oMGZ5fc9wcNSaZ85mzmTI3tUk220lMB2E5S
Y6ipk71oetvcvlvfW/mhun9cfXLWdManXMliXH44ov9ZCaFcY4EzFhe2aBeSZqVyDt9cHnQlh/H6
Rt8HwOOFTi8AD38V6AJtAeN6/RuNvuT1VbKBtglyP5grr1VNmdk98bvJR9PR6c+2eVZBVEtGX2Ax
leaQFOVjFEcOZ8NmYrQkontJwbQCpt2U6RsuYkCAvh9RHqrpyP/r2SXa59v6ML3Sc5sr5vX5I4sJ
AkD4lgGzPMmi3yVYnwD6esrsptIT3mRNY8G9ZM0ZJHpVp0ZpA/1+AqNfEwxl04iltA+1CiOQ1kJ4
1ZMvTeeCTswJkgS0xqJrUp5g1a4XskmaKBFDRdorToubPF4xUVxbP6A71pJs1BpNASGcs3lzTuVS
JqOcGilggIkhU7xzj8lD85SuBUs2zyBMoqWVPsWH5FwfZKtb3RY8t5GXcpmNxFUkW4BpSNoDZRSE
DXal/r4tYC5dxVzQn9VkwjgYYzxdiSBhASzGCQ9ZN918K7igZsmstD1UrVPmH026WOfq87IwS1AA
8/rP5/zL5Tcw4R0AmmJaY8JgL1B3E20/IsuzhP0UnwDeCTfamXjGAO0muk14J3+ul+ZKfyZctFID
UrlWlvYgjLWiQ7uWdyJGmlvSkpgAQ3gwNVu2Sgp3d+YsPc+omJihiLmEIYIpUn3sPwBMS84PjnOP
h4HeOXWE9wo19zpyqem3971wQEkGQwK3DK5eVHNG86Mgd2+xuQYmCoKjhshcTvfpbUc+/+kif3/a
hWi/BjK1OGCRQeaEd9oFGdd3Z+d+qoK8gz8Jxdsjr2zAsanvQv2FSKWU9B7Pp5O77SAytAEsimo7
7wbxE9AJOKRA25gwADBqJLNIh3q5CMATpU72AyaJcNfad/ZdQH7/Lq3SAlXTu0e/OHYzhUE217gU
yYRJuQYOeuBhNfFWi/aKbFOgzFNvygdtlVPui9asC7pQkHG3IESrG7+Agr6PirS9P3vfR0N6EX6p
m4WZm7e144mb/v5i3yRloQdJAHFqlJFROChZyJHwHc1vrR/jVI02BOuE+29rVKhiBVZGsV/TCYhX
Jf0CDxFH5uxRxxSrAbo1BcMFjIdboMQC3ABN2qcvHngJWzN/RtttIVugEL69fuy0BqajVPwD8E3E
xhnIR7VqlpkBqoPzVgCrF2kOvt0SyQaOv1Uee4djjDKzXz/EMcZYCwB50gqI6yg4IXqy12ICDurS
kqn4JOws6fWAWff7ktCdTq3HwP7qSGJHJtqoOIoza/zjSxhDzTIcw25YdOc9Ytjb8nd0NMD1SR70
fEsfv+r3YUdBesRbbp5Uxl7Bs1W3SQ6ppvdgJ6RawcVRyQIOSftF5JBOTAeOv+fFTGnS5sKIf2jL
GDGoRsDAvcS6D4+yT+rFWsN8I4kAFdcSTXjJ7nt4hdf6qf4qBg9j4CSwjfOoPIcHLaYpLcOP28vP
+Nsf38PkEX4IztyqwjokRE6JI9hLOKOccm4i31nyLbWZg1RhFrhqS4hBSwx46NbCRm+Id3gKyXtr
kRPIBMCUSbwHifZrgIFT/S1wkr30chBs59V4R/+o4xJK2y/B7szDq2DL9Mi7x7Dlin+vBRAPgFEC
KCGNsUSQqEdRKnj9OSIt3nt8AA23tFh7VF/fXnSuJMb6AhckTDnI3c+jbfbn0IxJdF/TyOYsO1vs
+aERY226ArofFyO756Ykb+06RzNuFZBNZK64uQJTIf4hijEkXJGaXI2hEupKh+bQ7MeD4eTo03F4
Z5e9b/4QxRhTqYEKLyyhVW4uVAug66T1QNWOzj6dpF+n3l+luIhuEhCjYwpySQptjdGjcuOFts6D
dGPTs39/zASqIMkYCGOxZYwUeLHALO7O+W6/HHH3rR5En0T7e8CBZPbXckUxc7sOt+W+W3Gi0/8R
M/7InpzcRdDVRsADKAUWoi/N5XvfbEtwpVLMNoLE+pwdQUDt24rU/pVYgAcCpnAC92SBg9GZJLdo
Q+rOERqxMG9Xn8LPxJMdMNliqJIIO9X/BRB9BZDJ3fH2yZl12xeiGY2XeRqUyjCFLeOwAONniFzf
NNTtkIMVg6PnvCxAPeiYdZ+6665XF/MUktK32NnaRi+ICeT4Yp2Yn3+j0B8hTI1GMdy6H0ooJG1c
x9jG5FV8SjiKzLsbjCr+ryZMsI+aLNPGyftK3Rmxrced+04ZnDrZDMNOzx6XvGxmOuw/3P2FQMaT
jkbpy+CG786Ayv6UNyKVrdvLxlVJud6cGugKZVxDgkrM4mFqVcW1z+qdyOYImlzkLVUYF+rmcqXE
MgQtHSCsBhaotZqUvkpkEzZm89yRpcW7A7G9gP/yKRoQbWWQ9hgYxLpWLkFPa5RigBLJGTi3XVCs
Ef81su7j9zTfJpgxON1WcnKYP3X8I4/ZrsEXIrf1Ia9WPzW9e8zf0pG2j0ZdcATNe6wLzZht8wEl
FQE7tj+/fIBpKKP3ivkar7pVterv/5lOzL4ZaRD6y9BAgqc+B0DYe3D5d6zZmHehDRvzBCVT6ilh
EL6iRx8PokQwG/TMLThOYj6OXwhiIl4SlhJamrBswdcLnKy9LjJUOCSy/StPARgYHdjgMDyd0WgA
L6ubutkUWiMM/97p9Dk5h2R1e2/mg+aFGEafVvZAdbqEmEYFUxJVY3tBMkc7P0eftZW8APZP2+1A
XtY6i80XKMGLrXu4/Qmzee/FFzCBpB1LyStVfEGI6w/tSWWLzhK3ft6CMuXjfx3lCznTd1yEaLCP
5jV4SKYFRTep7d5jXm79Gh8B+cExeI5GbLgSl1EouxUkZZZ38OmDu4rWJeFd13hSmHg1ZnEYNiWk
yCf/rOFVoTAFe/z6ur078x7wz7KxHlDw3RAkUhDj/pbvwLflgPDCAucH2r5iK99veNhq847pQiDj
ArMExGZaAoGtrZO7bF+vPEfeHAZirLe8xjLeGjJOUIgE8Gx4kGWsoncfxqdaO+VF4FxxeVIYB6gG
SxVciLBw1IgbYhBgTJ70/ZL8l7gL3xaOvokJ1WV6JmG7YDo8TsrKEA3nWmhlKwJdEeBNg8xpcyAi
cMxiLiXD+JiE/ni8T/4AeU3BvRMLIG0768Tbtvf5nZGj1VJBb5ZogdjJJZrtk+3Spf7bX11wLmSz
WAM6JqZBLg3ZNkDX71z/vrUA5WaYS8vNLI6ekwWwAflSFnPKVG0IKiOHrCYDp/pbDM6qwByAamAt
0YMo3GsVjaN1ZQLJQ1CcfyicyT5qV09jo4rhSL7c/dbUaOeA9YlO+VXtAL7kyJE3xZRbyjJHbxBC
EIQlkIcuAc96CawF5oHUY7qNXdSjXlGIzdDRxAlB7APKv8wWdEbAwwY6Ae5Q1465WLpBE8ZTCHrY
28GI96gHDT3+VDJPpy9ef8JsuopBkv9IY+JqABxJsaohLTZB0BzRyvFQ0NiMA68pbFqsH4t5IYiJ
rGXmhZGmpf3ZlEeztCQikdXqC70xB941nO0J/rGCTAjNQUMmBuA7P7+kO51EB+VdTswlGvx4BsLT
afJ0FzE00gIfXgaCtrZP22d9G6zrtxWawEA3R28b45zTvNgndsYp9TxxyIGHffaePIwl7hamyV03
ngzmcA+VHwdxBxlPHX3ZRoc32ZzaqR9VK8kJPaEY9nRbKXn6xRtGweI0jd5Si5sW7mR7V9HI+sAb
0npvv8m+dQZb3WA1Oyps0dWxov2erlKU1taf3Ga36UDd+gjmmLt+EsmuOO3iPrcjj3rgUyJ0tfLs
T7CUcvZxNmO+3EgmxpZFKZfNCJUH+qKT+E4zNTL17qJdnJPi8baTcSSqG9dCgcl3VA3N4KCY3npJ
Pnnde9/AiD9Wb8KqW8oIsWhGuD4Dyy6PAVol4lwr7/VdLFnNa/uhEWmHC+gDOsOtlXmq7k6026L4
ZA+kA8YEr59k3mdefATjXOq+FDPdx0c8TSNK/r1o2817Qdr1wzOKbR63V2324F/IYzxMlLVlpYeQ
l5tPL61Z0OLXgdIjT6/ZrAJ4nmC4M9CKya5tMgyVnCcq1haJhdWtfYKpgttHcH7pLmQwS4dG9gC4
k5OM5D3RrXZlWJq5Ex83DdnuM9RkOLeB2Yq7diGQWTujNspeAFbRWXh704m0iTzbIw8PDwDeo94m
ce7WZ+BIeWa+KU5fq2P2cVz5Fn2kVv/VWh59XNHTEb6PZ8iTnj/s+OKzGF8eR8tCiwsFQUNz+u2w
5izzlJvc+PnvOHwRKmI/A81zjp+XSuI5ymmzWR2PR85mzp74Pzp8+54LIUmrA2BzCSEm8F4UE0NF
FFZ5W5PJP7GKgApnQivXAOzJgnAJpSg3KNrB9P0HORLNPJI4LnIu7dJF0BkB7QsQxazVe1kEIMg+
GUAgHdp501G16KinrdKSF/HYkb/vTEFXlOWEyYhRWrZTvZWKptLwyHdGv4TmgHSzJsnvB5Dt2oal
3DsOtU7C81f5Fv2ipRNaXx26GcbW+uTsmzRnfJffwUTepvbbpmj74fxi7ifYgbtogwc2heBTFgIl
Di3JCSww+Pcr3nekb60tZ1vFn6sOhDrAQqtgMkE2qDBRsAs1v1XcujuDXDneSRvwCVnA48y3wa62
DKTXtSOthr/Ia67FTuZ2YbKuVoJZV4VYALNhA5br3ZLEFi8Usg2k2GiIwckApBiK9OqScTpiV5Wy
C3rjs+aoaOfaeKC5J+lpNCdOXWJ8hPdFBPyKfJcaJp7Q63fvV+qRErCRxb59CnteNvzTHVx/D+Nt
FvVYA9s4xFUmwsSSCSYCYy02aveVCxOFZyXqfUZK0G2cQXC/PAidrAMrHMCNAXGVDD1wnQKeZN4t
9qcZTl814dnjaAMMmblgJXoouQASQy2eZGQBbu9NKRD5IN1V5uErpY/t/hTus+fbDuVnkLsWyhge
mn5bzdVFvAE4xWNlu3enaXLutoyfjhEQb6B6AfqpMh36qV56YWVAQu8WWqFPVgZcHHR7q45HUULh
nOOZ5O5aDnOO46QOqiKHnIbWdvA02uWzeEjWOakprzD0jZx87YivZTGbJUaDHhoZZHWbdHc2EnJX
oGNCN/3IktcvcB+brUdUTFw22yWtTW0jJeZgZQ9rx/PN8H20wKdFrWBnWKFr6sduNxAVnaMg8t7z
u+J+Ro3rj2U2uQG1TzzAvmFZ8bqw9ucl5teltUY2ueNSzjbMWdTlbjM+pRRGNVZlUHep5AUnfP+e
cht8Z+6Y1woxybUbNqOxULD60z6jIQxP8vVKp4v9NHX639c2r4UxOXahD4Xfdd+rl5G7euva6Fys
OG/ycwHgctUm53BxRlzwVyyBwY6nsb3ooLOA18UwfwbBqwNKDkBJfAPWXfx+7HV1NyR464Oler+t
969q+/Q3p/yPBGaZwFG9GKIeEnSccuB+rpYk+f9gek3G+vPk/ZHDrNTQaOjSm1plVPvuJaYvGbGX
r+1TYnOT88lf3JLEhC3P9dWyj781ugsczG7TlOAa/N8j0nwHSAVQvP+7O0xAqgQhlI0CkiorPBcE
yXhHlJNG0HITosO72PI62GYqT5NR/0ciW7YciiRXQwOr+FQdC/p7pIfkzjPpbZP4P87pHymMRw59
JWoNDS9hKhntD98UXt2dSNE2pps8IkquRoxHDjSA9bnTbiWksWy8yH4eAAu4+ruVw20bAVoXFPQ5
XJ9UTVh4lSp9t5m8eUfE5xyDMAuUXwmvK2zmdohNuhDFuNIu7fUiEr9FoVphZ9R/BoaAvTh4a0B+
gHeu4ETq+RB6IZFxrBVmOT3gMOP9a92bH9G+34xos/PsIy/5n/VHF4IYbwGmpbRSQASMVoCXXicY
no6pvL5tfnMJ1eXysZ5i0ZYBGAN6vJe/xDhN8YazXDwlGAehZlKpuzmqqtt4Pa7AfL/GyxAP5Vme
fuWHG7pYKsY5iPKoNosGS5W+lPZA3/zTvqJomEO2ga6ajQDcigTgOBnJ0SMnfSqvOvq/FXtpW69a
gz8At+M+Wm/Udcfr5+B8GXutbkTNz4oC1rJXNiMu1gNmUXgYE99X2hvqs9dqo6+bOlEg5KlNyf7N
pTFyFtUszf3y3lVMEK4S3zpsHohhBY5wNtPfscM99Jyd/nZ0F+Gz1AM3joxvR2YQYb/Hu1lE8tVr
sj480mwd2NoDLzOfEYmqE8a48dyuTzTp137GiPsqFLymO7+MNgrc9aoysxMn65jzMNObGf4BGvwS
ZMbXQvTeiwN3amNJiGijnGC3W8QCjKXHlk++XPp5+0SyjHNToFNAtoa3FQV0yWB0uZZXRKmyGFLY
8rbSaIIr5x5Af62JhNQDA4stUhCUOMuHpCY8KD5lJppfiWZUXUhpoKYKnGnxNQ0aAUF7t8T0G77g
xd/n5hsabDEpUhD8YYIu62zpXjn19D069QdlS2m22xjryfI8DBzq95zsiZ1c+bEyTFgBFx1IYKfn
LvR5UxFXh2ii4rM6jObZp+XBOrgHdc17cp7puJj2AxBHoMRBI/v3g/uFXadqVRZpAA8mQ2JjTe81
gEP0LLSD6RQPqJtTh3n+hakCj2cgPGuY4hdztK+kM9FGBf1fX7qokQuO5OwlS1whi7f6TU70t9TJ
nrl4BdMeswInkisRtS0JfHHMTTRy87ZxFairknItmo0zTdZj7mEzxTjeveGbwfCHNFDiKBpY8ABy
zjjuMm76NtLxtIErl761bdmWNjoJ78ptQMPDwskta3VEOzmx6OtA/EduRWFavxsfwKqLpDLz6+lt
pcbdExCHduIAXnWfdeSwQS+s3AE6hjeYNJfzKbqAdmkUs0CPrjJHvB+1xM9B1Xk2pc1gybaNwt4B
eEcbHpfEzOOHdiWJOdGVqgthILt4Yln16AWJEQJHuyAJlUGsRL0zyEPvR3ofWNbiLaSeKXkkwaDk
Sj+L99y3+cl02LW+VJs5v+ogDKnSlsPZcPt+k+Zy9KZEhULyovW3ZagDumWZYHhDSEpHyXNl5XZo
eb/tXmdaoK9XhEkYDVUF4HyBtZdPobEGXkCNyTeFtnajmrFqu6/6QJekiWmOblID7eW2ujQFOLV2
fftLZh395XIwR7uRZD1uGh0vJwVwkECLnsmOnq2UiGqm0G/24KcdhoPurYN6G1PJEejwocsm5ytm
MsArC2GyzLKWogasPEhQYImmZmKoYAdgA2C1aVtkEEfe88pczL7Umsk406RUwmUKrYEuhozo+bV1
BsJTaibrulKKSQxAodLhVgClZIBqykQSAcbYWsEaHKIDpnWSiCjjvWg8N8Zn2NoaEAvrsyCYRX1M
1IaDTzFTO7+2OMbHRQIaYOJ0Ou1jRvYJGRv6FhzC9T5dh+vy07N0K9fNYK07jZmSV5ArmtYyoSav
vjFv+kDjFMH0Avp6jXEGC7cGN2XgDeen/uVtuX/D27nxHjsHkyAbnjLiwOQVAdlpwe+YPSGA/q9M
5sznbqi3QgiZwlGFYxFP+2ClWOBXvwdc4qrD9mBaig9lPZcSAz3jj1zmmC+64d9mrat4uq5WC2Ol
n/T0rTYcpTeb0kbnZIsmSTuJaBFvl6ktL0kpPcriZhESOXnGAJFf2UZHhHGr5xUp6n0drfOSeqfb
J3D2AKoTZwzC7fIHM2IlaHhZKYLhLNsKwPaMzYFXpeFJYE7DmFftou/84ZwAEMig8YHykDYmJ/HD
s1/owJi4KDSDIZSTDkT+oL3DM6NZp/Gf30fXEeRf5GBuKGRSPUADc8Qi5Xc1eaXux+19+E7kGCVA
Djs9HYKXSMYA6LWQuMDbDC4Cw7naSI5iqZD0EO0M+hsAmqQ9clOPmW25ksd43lGpVUVaQJ5xmqrx
qI5X6ArV1kBstQ1Hx0SZgHaI820tZzwjMP5BrYoWDxxOdugmAiKDWg54yGukY7rAkJFxUEoQitWr
1EN9PX+7LW5m467EMaZXVF5m1CHEyTiGiyUI5NJjs1zSUMyIkTy7oJ3NA949YSaFvRLKWKMnFpqP
lo8BzQ/ZU+M0+wRXw1/VTn4EOq51W8HJj7BGc7Ge3z73wjKHRZ0YcYQHWt8rz1Hmm+Xgr/6ZCCZb
VJpBGqQYIpImoGn5EcbrvxAgijJG92D7sI1rwzf0rPKaySaWGNHV9YxU/32nq6YCKuM/EpgosFwE
ehC4w3D20Kzumx3n6M4k8Vc/zzj7WF42ci9DgUB6W0iRaSDQBjrvwM6d10slGP9QLZrc06d9UGNQ
0DUpkVyMA6Wgi4l/qRUna5gZM75eMsY7xGKsByChHM7b7f77yR0173P865xRsia/dq21i3bkFSOd
QPjZnMp9StP9J2rG5LZt8JZ2WpQL+3YXUp+FAT5DGFtSyb+6ViV1wbsHzp6iC/tg3EQVqxipjoXh
jG5pvAh6nd1rEsdI5MmMfxzVCyGMWwiNABwNuIOgjW5vdw8BgNA9sCf0JDw9PMggoaC7lGzIKUhJ
cnf6Wj58bY3z53Zwbq/oXBX+wlp/cHrpizpq+wTWKhz9+36dPLR34ir59FAkzzi7N7uu4DCcet9U
5GDTklzsnhIkDXAfsXtumZKl/Ok3vObEuRvmxGn7HxHM0VbDZaAlA0QgpcKj/P5uXJ9T+9xvUftz
HGsH1GB00ta4wp+M9dcnx9fPmueFdObk+1FXqKGOPTXKF7V4TlMrqTj7NRsxsXooAKLjB/y812vY
D6HaB20wniVp+CWFgQmOblCiVp9NIdQWaNRJ5XYDvW0ks3qp4GLU4DQVZCXXQpUCjV5jEI3nsti7
0aGswXTJI5DnyWAUa7JaDLIqHs/h8iNrAOwjbRZeyLFAnhDm0ClG7MaCEcJ1lS2V5XWbi1aB9P/2
cs3mbhO3B8gcVB2Eroyhj3o+NuKYjd+vaNulsyDAtKGunZKFk5kD4b3NzBWuVBG9OnjkEnCT0ia9
L04WChODvuzzERkvKF+kjUHaXXmWnj7usqMNDJ+dXpLX8iG5L8mwPqWUR0E0f+4uPoCJD4ra10US
V+N5+9IHxEMmdz9Y+4/cthP6ENDCtBozL2j6bm0kIN75YO8DciyvpsOyuE33u6t1YAy1UkZPk6ti
PD897fPdW0U+hox6BJSBDob6vPuDhFG0yPTRVhviWsA5/rNn82IRGBNejotF3wjleG7zo+KdurTY
Cfmjq+aW1CKpdUXrtp1xt50x514w3EGooe4WrRuD9XZn2B/VvicTZJtjhahBlzQ7nY4L88iLxPLs
UfqjLItmqDZRk0jGJHv7snTews835RFQf86aOFYLLJfXzftp062+NgKhr61lPYaE9xgyG0+WMnYc
/MkSLqzXVl8rnecnQ4r1ln5ni4dSOd9eX97vM6cKhPbKIm9xjMPkLVo+agvOY87c7wPxV508BUZX
2LeVMpQqsa+18axr2Yvsly9G1v+F5wY7mAEZaOaTfrQpRu04Fr4wnt0iIMawbtSnbDBvL9NcVQXr
/0fIpOeF9xkVowpDdcSpU22NCjEGMcvT+TmRTOBtW52NbswmIfqZI3byomwGJSuYrAblO6CT2cuj
oIeJlDWI9V3YL0LaGej/pp5ngL9R6ZTCJWNSBS5NZDjjrTYYxj4IRT0mdY/OTdIEeWwXcQb+6tvf
xXJQTE5IQ58Bsip0hmLEm3FCgdaVKVooRHj/BXj60MJlF/tkfx7xkrB4xJNrSDbGBlAom9WqWT2t
boufK+ejCVgGWAWwTwTQwFzvhrwMksQLR/FsvuwVGmwKEyn515Hj6+YaDy7FsACYxTIql+oILQsr
IejpSd5Ky3vlw4FPn8vs8pUc5r7pqrE/JB3kLFbI5/Z3Hz0ghejoWHBu5HRc8WLIXPBGqwjaOKZI
YujfiP4X1ix7XjG0hSqe0TaaEf9u7cCZ7gTb2nDO5s9wocM6MAOJvnAAnrOIjctYk4qgwcClaVdk
eN3RkZfuzCT31yIYD+Yuh7TvyhjJ/WbcEmu3OZwGjrnPGMK1DCb0e0UwLgp9mhvFy3BB12Q3mBZn
qWaM+loIc6akAOmFX0ORLRAnXw9oIaAmWlx4UY27YEwIX4A1F/UHyHnay5hTSR94k/m8TWdOpzvU
Wd6U06ZXx+HlpD1wnDHn978VvLBeo9fg8TP8foWrZEpo7Zw4/kX+cSCvtoJt7wjkFh0BLSSoZJqE
D6i/Wq0+eTvB04NJob18TIpWxUZE78Y7UMt4sx8zjRTXakxqXiyUH4Kma0RXMO7f6ipzsFQbWNVA
jjx0n5lm+mtJTHhUwwz1aAWSxrv9S0NfXt78/yHtu3obV5Zuf5EA5vDaDKJEBUtykP1CjMc2oxjE
JPHX39X6ztmmezjqi31mMA8bG1Cxuqsr1yrL2xbW+3btlhjmuWDacgsvbce5qD/t40+6zOMXyvBc
q/Txi8e3h46QleMk5InzMv9Uz5QIpiCwuw7Vglsv1OgY80Rr4uBcYCQEzRhQzAgwyPB6n5MJsLWf
RJhHM5iVNKvF/KYpn/ZbAG1dvP0eSzobe7/apYNtllh1GtrI6nIoc9hTmFR/1NE5eAmUo1W7R8/L
qq5I5MbzxjNwpOJ+RV4AJY/x3Cf0meqvX+GAWSvDkrnvYaJc9uMMbt0yo4MuZ8BxOgs46Gfj6XkN
i+EuyINurc7Oi7OxeEL7F0X4z72yo6a1UZthlINcVaG6gVKcv7P/lar6JsG8wIuiYbKNJsbtiqSF
9QJYvEThXOBEWfvnsTGPz2wMSesbXODadl33U3qYP6wcOuaVWM+83X/cO2Je3EWPdP1a4tCQ0xsA
RCrikuZnL/dWqNmU6ADlYwzRn/zpHv3kj7G+nZCd+xI1lMfBb13LfLwv/3/Rkt93xNhdtcvl/Hqq
wdEx3awxdfyI0iyJvHLDXzxNP/UeK4ztTdFbl0gFTs/G6rQEzS8YerCIc4jRYWbaPAMwUQj/eXKM
UikSpQ4EBZLh+ydir3Fdi8VDZ80/G28P73KJAWMKDc4zbH/xl/45Una45irUmEWagc1TaKlvS4ii
gUax2uMEl9MG9JsM4zcXBgJPjGkjE1oQYaFtba/nNTZI9Dfu3Bi76/J6usZnM6Lybh9dgICjpZTM
NZs4jnUo55jY5AUdPKYYlaFeox7bHavro/akIsp0FyfrU7HnGIJ7xcgr7wi5V8UoD1kTG71QISI5
oIXtcF0fl/9mZwIixh+iyK6dEyO5DENKB2IInYE6ADpj547leObChEHhHCPPnqqM0kj0ajCFrIQt
OaFB92ZLHj/Jb+THEVNZWMNmf3D0yJ/NVj85ZPSIGSlKrIWgmJK13a9rFzZla3OIcIy1yiiQJEAq
ti0hHUcbPWyPZIGcP0Z6MTvsGw7vHU8k336yxOiPOq2lXjTAkg9yb6AXuXvyGbhzJ0d/IN711+7j
Q+DAXU2qe+zGUrFkSABaDyORGKKq4d9DUvSWFEdAqd4/wukXPfp9xoKV/TUP1A4vWibPmGB4e9su
kNBTCJqBDByl53FEcQKvCac4IsiI4gWoASIS/3hiKH8BpYwG9pZrON3rfc7owfyhqkZ0GAHMsDVV
7VocnOopdv9y/8cnMmA/uWAkr9TOJ32W3Y4NAJ4YhV6JS9laeubD/wec+6QSHLHCCF6rX2utm2Hg
O8yQNkCRkJeYmGht/sEO20YQtuGs0BOwUyKHtIVa/6TqCMkDQIpwzNS0o/nNzU0iR35tJ1/RBBng
Ykw32ZYeqp0R2X3wmlw574aFo2+y/16/fIjn6vz+9U9UP36eF2OWwlro2ow6y8/+/3W0vqWe+1jN
F3Mk4lcD9sw6m83JPrkeojweaxP5xp/UGZ2gG9cG61Nwgj6alodFJmIK/Yzhd7exrPodcIneh3d4
EnzuSBB9M3feFDuieMrOTdbS4ChprSx4bcj5uu0kN5I5So8j8DdNPBIRM5/laQic5Ud9ayxUZE05
Mjjtt49kkFEOZ3GYpU1BT9BGLQNe7haxVYNCRm9by6vHq1vw1MVNnkYMnTugUwOimqbMsD7Ixeog
qmRtR7WW9r/KAox4Y7SFauaKnhsUHgJTArolzl+t5W7XcNQr7xmz44lnVdHLlB5hjKV3EIUeiIWY
gZd0XkBH39IdobthJI3OrgeQ//8JnW8LWHQdLLfV8al7wxgT18JPurffR8eWcS+xWIiniorFiTxX
pFm56gpehY50MACenPS45IbdkzmbEUlGk1wBhQv4UNwWslIE+88u/vlgrgU0u/BGwaYj4xEpRm3U
ldSe1ASvCtEPDX4+gWYG58WxvC9/x0MUmE6CjagxjoVgJIOkBmDMRq1g7Z4ctA4t9rU9f106yys5
eAhP/A+OXp6WFdSGZFVBUYYtsEndRWtKEdGrDNzEbXl4XCA+kRbEwfV5GAv++upvGT8O2Wlj802W
XvJIRMtInpWGdCN7PG41q8AWAgdOvaVuqFNvfaGPt0SfueChLMMrKk7UL6g5+KbOiFCMJv5MOjco
i1nNKnl8Wy+wGRb0HzcbHjrXX9zFb1qMDCVy2oTqAFr+s9/YtDMsJu5+3qDUAN3pwPG+f7R/Edpv
gowYVaFSCWcaPNOIE2oTMKyaPUf+a6dtOLSmo6TRQTKuqXwya03TqVUX5kfM9K2pMxy4L3Nn88uB
N+zYHoc7+ot/6rZv7hg71Bldklyo9w1LTk4QGbRuzH+d51yU/7/4DN+UGIe1Ogl1Wc6g2p6b3zqR
8ToW89wb4Om/YE/IYCkuYKM47P3FzH4TZUyRHtX/SabWTmP7ETpUjBWZY9a1tawPdbEL7Y9nXkcY
5zmgzv7zMTZNpHQm9WXPtn0UrLXubdFHXduXecvh7y9m/b/86ezmYinST6cTjWXezG1gL4iCnLt1
i6h5jWYyPaq/S4ouMCqmiXtAHUQ0+LRde0td9P1p7sb+G5KcyMCAv9XK8UTLOng2cNa82N5lT7wU
2nR28J8XgvVLP88WKl0/nXVqIPH23ceYIB9DhiXyB9yznbbF32fLaJpups9k/UwFFsgEGLTMPQTY
xoZjMTQeGUa/GHIo9+ceZAzskIwwfXa8WvLvE2nsLMZ/0dFXDKzVZJEb+IzF7/l89bpcIi46OA5Z
RNg6+fv3CwZYjuiHNXfFyvoIEDQvlw7C57bghevTCarRBTAqaqYFdRLQ7LYNWL1ygSnnGdwGngs5
mbwZUWHUUowpzEtAkw4F3XQ1exNca+fxQL2oxrkn0YxG0sW8MEIaQg+Lyg4IxTq9r12nEzYjNhj1
g53QjVRfwEZKkDzcHdGrQrHz9pgyIw2e6sax4gdASx52Phel9r4ngnFW5qWUamAKNEJcg2ptmY7w
21qGDcc55qh1/SYvI88jNeo0udCcFIAdqY8Fb3XekRUSsmfrAFAIXgmHo9L1W91+RLC4XhD5Jki5
+W8VHcWGg7V/0IDgJJGvJXYrHJL5/VvkifwtoTSi2JYXtDPdaoHaMuiJuIMeUHvEG/b/SIjROE0k
lNeGhtXFPHiFucd2A+/AFYz7vqLOjvkkwiU15AsE4xkrZGPH3Aiv8SGzdjff8D5Ht3j8zhO7YdqN
jq6bSWGszqh0PK/XIkw+FuuQeWrlHmrDB8uTX3WegHDs1M1kjkimqtGLZo5D9CO6q7O2w8cdTz3d
95qw5OXn2wqBZN+kJ7C1tmMPqY/t6fhVvWC5BkIKLvztbSnOvUNktEjUyH0u5pD4i2u/+ZibXG8f
F/t4/fmYbffoTbrKWD5IiFWjxRxIYubKP6SHq+fxTpbjCutski6pEZ3m9Omdbf/4tnUfH7CzB0b/
sNMXmcVxhnnPjk3TXeV4yCrK9sxzy4gEnuxYFJuWc5kcK8Dm6dQ4CVXsrqARm9bZytooyZDZAu9t
88iwjksb/Kfg4rqqh0K6ae2J9WuJGj7eHs8F5byBW2g8egND+F9F4q9R6Q4eABh3/2HzHE82Edc1
yPLUGl7ZdW4jobRdJG7j/4bWp4MOvF5vjsZis3GXrFQH4wJJiJefGBX/4PDCuxrG2VDLkxxWtIZu
o32bmhO0j88dejPYVv7MIUZ/7M5jZhNx0SXrYS3BC5AI3h6RNw1Wq1uZwz+989JJfyl1/OPCslCw
19KM5ZLKdnuyBZXkmpeoXnZZZeZBriDrlTLPm/0VA2+1dZ9Pzpmyybm8S0WhE8Gm339Jr+fNF+fV
Tsw3j3MOOpuUa9s4S3LqNp9+rdF9nlrzhYv90C5EcR/OUX4mGweDTD35QoMVR/q5xJlYqJyh9/lc
g7vCOaJc8fjm2r6yFiu7t4bSCdqdsbWuL/bO+zpk66SA2vL/R+3I9ow2baINBjoloLZsgDLDS0a7
R4a/HF7/kmb9R4Zuc3ojXXLOZfFSK/Qm419oI9Mt6YiuNQ4VnrgwQRCiuqS40Di2KqzS00jxeOX1
jHN0oswELtdIN2IhRdsKovJ4qc89npbixf3scjsxNxM1rEHhuD5tBOuNlMhJARB8Plvcf1y8KJht
gWtlpWk1CiTSW9h8sQpJOt/TPdJ7VO45pMT7+uqWFhhdf5i2ad/DnDzadq+RAT3k5BcymRHHyeYI
gMJEK9msapt4AEcIJgvA2iJYUTg1HU52DSDKP702eSaURnZFkrS3AGxjb7GxNSSfiKexCXuzSW5t
CDXWsvFA4qdDFhkb2UwVQ3TGTXBGZyiFYqCHVA2b3rObOo+a/YlEjYOqPc2W8HuKJ93TET3mNQWX
WVQnOe5MJf7FM5/S9/tCMR30jQgwb6nBaESGCXNIOqaA3Ld3BH2oOmaEvG5QK9v5/04KRwQZE53L
emq0AT1BsljMAxddUyRwrvv7fE36GSMqVEhH92SUp/xSxNStH2zgxPFU9mRSY/TzrB8fZllkVvQp
abt4npFbSYCjSHmyxvro2Cjxn2Dh6AOlizbHfyIcX1lnyzsgM8TjaTLL8M0T66T3g2xEPc2OR6t3
XI2OPdC+BiwX0xZfa14lblKFj4gxZlcVzFyS/o+Yvc5c4bdn8/iZVHcjEoybnmmpaca3LKdiifsX
ZPkRoPLc81vY+4cTOKKi/BS0NuvqUyzj1DL7Det8Pi+AvyKA50ELT1g694WaS4zRBlXYX6+yAWL2
8XhenYjfWwo6Q13lVTC21cKrW5dDkX7+PfZY9VDlEmD0QDEFUn4xJ8gOExRMPHXBk3bedTF6Afu+
4ErThl4U0TGog5aouYqS8wrFEoSl5qLH4Ovzfe54QsgoiRmaR/Kioa9YOZNZitkTbsmJd36MopBj
s+xMKoT5Il5ffNO6oH/4izp3Cf5xRH46R/MtjKyr3g4XrTJNUHteI6+PIwSGrL0HABb+ovJEERaw
VqAlAkrS949yukQ7Is1Y5FRKZ8nVhKCcAVNKgUp15El7yzyU25BcH373brcclvI6TOFCe9596tMT
PiPqrDpJq6I70X5V/+30WbsqJHRnOM882IzpRMaIDqNTlOEaSsWAA5ZJAEj7zanH8p2ld4h5ydjp
BM2IEqNXYqkx+0Shsrmm7YFAkk/xFpaoq3k83Jfpjq0RLUatKCf5pAoRfICzfWwdlLlgmBuCVRQY
k0MJiHNXnFf3h/dehFgAS1W/jdbH9xCO22KPQghaB7BxnqufOZaa9eRVTQ1mzRXUWmtdkdAR51hw
w3l300786AAZRaKDobaimfN2ma2w9uBL9tUTCbGwb4MdOl9cH4rHFKNVLm0gCLEOerfp6cw232YP
92+J5xeyXvyQypQpkHC3JwdJro78RouvQTZI9e48+fE+OY5MsP48hmJzQw4oQ+vMFjc50fbcDArH
JWSHUtq4v0oNPTR02ZH9Jx1FcNCt7OzOHKPJI8QoiUIza10vQWiNDbaLmIOmw/t1RjGUiSzJBk1Y
+xrwTOvF/YvgadLbJoyR45xJZpnXEn6+tfqlfaELz38Py2ph+TwXnT6KP10LDZGUYtIF14zOjlV0
SFUJYjjjs7WtwsYuB97GxckMnfxNgrmJYKZJhZGDhCv60kNGJK564THB3EY9YN73FMBrQcvzet2+
JbYMwIaXK8nn2MSGbijkizg3NO0ofTPFaGvDSPuzfAVJ6S3DGuHVg/O6tDgGdTr2ULAUCnC2AM5l
50zEwYjErmyp33ciV2sNfwz9Mg3B/BPmAGGGOP7DpAIY0WPcB7GXTw0ddXwcfmcY3JGX0Jucc+OR
YORNPndx1ZkdvSrgCaCNbItZiQWyjci3wbCmvGrEtDeG/T6yKZsAW2axyNT6qhQDhQdtrROJazJ4
FE6EemVvkW3EfvB7ecCMRuzmaznxd7wGtknRHJFnhP+qBXnXRiC/DXdwUb5CjiGfTsKMCDCyP4s0
oxMDikxKotU6srZuYrdPC7IXPtAJeJkfMHyVPfFSMNNZzBFZRv5x2Hp4HbTL48UeyOkpnqPPtm7g
1XL4m5SXER3tZ2SXm5eZcDKwO+/5WcetGfZ1W71wZHLSkI9oMEEPbTFs9Aq8+HYAxCK0v6Dsrb5+
cMjQm/hD1Y7IUFEZKXXsZz1HCt07WO1jLGvZ33oYUbI6XHkM0Ud0jxI91BEllKv6TD+BoaQDJllT
W8RNP8N5qC54odWtVPR3UhLbmyWpRlRpA8TPR1Oo9plKwLtW4vk5RPa8iAg2t1CU78gVNh/2Tk8w
m+2rHBGZdvz+OViJbdrK46auryIO1razkhA0+OUk3x8O3HU7HKmX2J6tElgsqRlg3aBfdj4qZyfo
Dk9f7DiSMuldjBhilEafZP0sBSrYY5K5YR6SustIAhjfbqEIRBSXsS1rftAcn2bDQyO7vbHgfMB9
Uf0T10JuoiFP6K2uBat8reNNBvyRq44cYeDoJS9una5+jhhmtMmAguFZNHGuSrwwhJyIqdXOpd/n
51a2BIXEFbnMl9LHxR8cNTpqvDhv0kMZkWeUjNnrgdYrAFQ+fcUpiR+WIc+UT0eSIxKMjgmxJ1qv
E8go5ooB85T6MOUES2z05S/ZOdjcoSweS4yySdU8FPSM3qDd/8KOYZoe7+2LcyaexVFsEo8Wo266
EEtzjBi0nm2656FwsPvFLjbrt3awjAMpFqtV6bSutlXPAC9IbV7igUOf7cyKzxpAtmtIT2437xsH
Zuj+c+AxyPZktaeq7M2UGqHjMVguYgf625UWKNzRFIddeL631FzPsrmpDip5d9Qr25x1Adh1XNCH
Ya/Lj8WFPLafIXFLL1AsQGt76uN9TqcDj28xZVuzjDRBh9HlRq8gvRNhL0a60twcaTIOpfuGXWJr
OGWsYm8r1XHUL7taWEG7Kr3fGaEdt5tfBRZg2xzvdjpvNGKO0TJFoRWlEuOZF86z8tUsy4wsubNc
9x0+6ZY9HtnezIzrVhng8GECfvZbsS7LU4e90PdPj2Mgbvp0ROTSGUOZ0Nft7r/u//J0i8PokBjF
UbZ9VpV0ncHZbnX7GlvpXlfm58DpKlI+m2s0RbVewcPB4woeo0OMalbkXYNjiyI4eWQOdYXeLyT2
eEMznBfF1nNa+Xy5pPR+0l/JYfjl3T8+jipiyzdyrsWycMXFrIO5q7snjqrlCBfbW2XoaRUr9JTQ
95eisP8KULb7DHAk6xZujCRLvc7EsCzAQLDA9EfN2QLLicYAgPrTMxW7trvqPX0dx3W/pN3YzSqP
3TqzACiJVtPdwbKc181+Xqo8hTMZsX8LNtthhTVEkqk2VOEsj8YOkVLZ2x+8WdjpkH1EhYrf6PyU
ssP41wkMAmVZdN8owMEcoMoon2DfjcXtIKTndcc+3CzXiBygQ+I+Tul5Zva5IZZEcI7IFqMwyXWz
eQfIaAZxFmIOawbN0J7J8VicDqWXPA/BIeLFfDxFzbZZpTOtObdUvZ3deh0g2XGe84Eo7kd92O79
86YksQhCmW5LuWLR0ku1rjpi7fhkOE+W7avKL7VktBJisX651izjIbU61O8wz3W1cXK+/MDtb+XF
Q+zQo5DKQnZSQFL3kDF2CKYZPCt0P3htWzxbwfZMmaqQiDV9Ur1qF1ijuzl8qB8oqNE64f8YE7Ft
U2ovC0PVQPpSFLTi5w5b+Tq7wyqxKzDezsRolo7g3teFNx/kzuu6AaiOXlcap0UYZKAptwAP2Wfk
dwOoJkAPcawGR+myxZiilSVllmCpktmQOCA1T6n/Jb5CFwm2phimwk75VHHX5ZKJpSlAC7Fzd7ZP
168W9r4tD7Frc/EXp8sWAPX8LzlGy7d6YbTY8E4LCXSicJf6j8ZC+R1jVaFpe8uEeAdvxzGNf7ms
b6KMd9eWgmie6FKSYeu7C3dmDXsss//iangafP8pFN90GA1fX0+d3M3oWfoA59wuAhst4xSR6oxt
bcDR4xKczuZ8E6Q+x0gKG0BZllEAgme0Q9L5NwxoUgBN6inDrsCsYJze5oj+tCPzTZRR9gJmklrZ
gEg++yDprvseuzYfgoNkC4DTt3aVz9sc+het/02ScQEroWqiXsAFAmCmJsbDikLdAeSLw9m0yfyH
DBstRkDUG8408HjOVuurNbjIFxXra0zXDHPHQTnCcuN5dHdmPZNVKZnR5WCu+5Y/Kr/SlATur6J1
OHzxHh0bKoap0OQKXVGFuaHQV10Xo+fegizRa3B42rQLGZ4Br71n2pn+PkvK/oi9WSkGilFASk66
HWD9dBRzuOJpLjZM1AOsntY7qkqwa1UiR2WOyu5zb8w1F+l0m2NleLLB6JDCTMMexTcoYh+jfvHL
fdG72fo7qoONDbtADvNUvako+ygtsUUbS0bfKeTWBRMnsdVgvHx1WqC3JwP8lp3NMfd5/xO458ko
k7JRyji9gMNyddq85zZ0SL1avaxgDjxeW+1kiK/rBrZcGlh0yjr7FdasSmWZoD+0Bn4ZNim4gDRB
Bvg+S5MO1ogKc2fZpVdOvQSMzFljZapTFY6KJWDJIin9U8MRx8lGdVWTdbrtCFvWWJR+IBFUkXal
0/I2dFT3XliAL4P+Nzefmv2A9uTQbf3Q1TYfIQBPDYdzfVPvbUyesT25Whmoc4E8dqgW6MyKPu+f
5WQ1aUyAEQ8xiK8AG0cF0F+77+6ntmg82tCL0mYOYfx4nrn3CU5m1McEGTsj6qdc60+oBwKnyFec
0osfPP/5PpEpCRnTYAzL5dIophCDxvHo2hfgUyUVJ2qeTF+MSLBQ+mlz7hOZXoy/Lg/JS/Ub/Rlh
bX1wlyJP2eUxIRqkjTRu14qdEVO4BowpBMvAfkCDUEZW1Cf1NIdzcFScWH01JkY9kxEx49Je5PgC
YrWDcW2HZz0mAxVdVlUA/4uob7PZEjFsRcBOC7TNQcdEttgQA8BrZ/Cym5UEoxccfqYEYUyP4aeT
0Mbdx6AnxyR5yUi0y4GLel/YJp/QmAhjE0Px3F86CUTO7tGHt9Y6b/lr7EivtUniRaMi6d+Dty8v
EKxkXnGBIW5WhL218QdQIze6tT5sYk2dDVASKfIr6/dqThAGinMyOJ4nclqUuHfIqN+6n6kobIBd
EHPWNrDdtUeavLuCS472m3TxdUVCbVnUdFkymJBdlsTZUPX0/sDYUfyPEkw25PrC0xm38P+PUxzR
Yh7aFQMGp6AGrWdfJ+5b+aB7yfaCWpx9BlybfQgcNAEeLM0FTiCMGjePPH2wow9ghDVNMUHXi/gA
+/gWAAcREYYHb1jn+TxTj3x8qIy8auGpkE8l6PjAfilfwsP99zD55kZsMNJYpLNLcDnj5zPEScKi
tR3vzMV4nsrljHlghLCNigJgGiLOCt1ebwsSzztLsVcvOaZprZaIi57jKE6mPsYU6amOHtkQFkUV
FKBI0xFH1505tUsOB+4MFI8zxiBfYqWXsCGGQjxh3tsEFWup7O9f0aT1GjPDGGFFv17EDHlr6tVg
ZBML6RUivXAU46TrOabCmOG+FIcQDQSgUqI7eYA4nKzcnztPSy90eaqCvo4/ni98NDRNGQbGhBhi
WpFjzkqVQayhSzQcEYVPDwqRc3JUsO6QYZOIZmAmiiAqIEP7mY4XW98oBN3lqM39q+P75ohNJNaX
TA2MQaccuevcRi38bD1YJIJL/XH5/+jLn9a2I4KMAgojKZXUUKLjXRghO77LtmJn6Dz94rE22bau
jygxKuiUCYmZpjhFPCVkG6KHGqgGA1pI/AcBlWvo1/gg+KD7oTm8h8wRFDavWBhlbQSVBoh9O3gY
5qvD0vtSF4bFuz5qL+5JCqOigEBvpkMHOn6/NF2MBLwMO9HaqWhZvC+T0w7I6DQZ1RTHUlpXJk7z
OUWeHg127gXzjKY1n883eGtfO8+w7pPkigqjpUqtKS5VClGxz7Z6a+y7uLItLfJnyV7yTnJSJY74
Y7SVHEmhETV4CHZHcQzkTXGcqdDy3AZv3uNmdIgyaFWeGNDxApIO3WK2yfz69+arR+6y4m7J4V2b
wjg33Uwsk9MFZ1i9yS+Y+1Jk0jjkyZmXcPAbQGF4hjLfIdEOVVNxM8STZvr7UNne7/KSKLF4BvXn
2sFK8XDjrtu5fCLYOTXsXoWX3TOv83ja6oxIMvolACRoLmB9MG0dg9Lcv0JrfmENxDP3IjlvXGH0
S3bCrGhVqzhah8K7lg2ZOcqL93H/FUyFZiMtpig/XQK0RM6KoMe7q+R53MxnmKdcCC9ms75PZtJf
Q782Fo5hk6MqMM8bjrFhDJKBzuP5sPH4o6HTh/X9+8xbThtB0joNv185NvCj6bKM1r3amEO9z8e0
gztihHnHMUAousAEITS5W3a6D5fhehAsrSXn9Q6V/436eOG07f9FUX0zxzxpvTtniSiDpgrwbSI4
WOSMIvRvgyyjinx8cFEFJmVCkyHGgohzM5jDVLDIuQuo5J3hmb7n29OTirmKBqnY5qm0QsBY80cu
KQ9/WBrNNAx09CP3dgNIG7mmEsYSGjPAflGAKQD/e0ZULxItaXE5Y0HOlaSut8ssSfhXNmBElnnO
0XnozFhKBniqeGNiYr08WV7rezJXMav0vd7jkHnPcoNdPFICUrb2VhDZzW0sH3H3GJJ4+USB9cF5
eb26ohWQp+VyiY7TIw1t4MKg+vXxASw3a/OKWGoHRcOxvdPyNToERgeESPinRoEvW8ueCo22wQJF
wGWIC87bob9z7wQYb6IVALMm0DsGa+tiLckkXFil9SU/FL7mcIhN2sERU4zG6ZVOq6QMTMHzPGLr
EZIJGxEHmFm89PQkKCJWtv0ju8x7CYaoM7QrJQUUHGN+lLGTIkydYOVRZB/PswBu2xCtx6A/Rv2p
X4jFUhjvaH3E49z81KSqHX0Nq6H0KFQzAUtzj/bb4Muta1o38x89KSHhTizdXM17l8oop2amN6Ik
gxyt0g525C72i2hr5BayYnFie1CKgWVIXglUCojxYUk3Tu2eeR7xpCvwzTWbyxR6ORLTGLKFK+id
txobwoKVPMd0PeqbdI/Xx78Lo0YkqfM8UllDnRjX7ArOg5S41VJIyAw+yNyJsa3DU19bbjcB52Z1
RlmFQYRxmxkI+soczod4Qs1lKfgxNlABr+KDl02aTheMGGQ0lpJgU+jQUXpok08O163nAcyTo304
il9nlE9axpdC1UEEBdQTIERRpuXmnzmqV2cUD1L1UtI2IV1T7LumqwqWA0MG3FceJgZPleqM1mln
sJ2zGtw8wx/FTpULCYHDT4feOcd2SzPfeXfsbuxTr3fo7g1o50BvJSsdc0nQOsjYihsB0N314muH
Uk5gaQ7XM+XocZ3RMGrQ1sLsjONMsazDjnfyns5dYvzEymfkf1PjOqNeEkUL8bAprTPxj2spt4SP
EiV2rDAlqv3vYsJvkWeTtWWeN3qeUiP9Vs/Tp3ANAMYD4Jt6Mlvxsj3TbtY/ZsNg9EecR6eyL6Cy
1tBZ7nuOiDf3gXEaHzz/X3rII84Y5YGZ3Gs6A7oObWKMtgNCapwgb3CMJ/8GozIuF1MyipCqYTvd
XXTURdAgaSNfwNs+waXE6I22lwypPUP+MWJ1SzMC/2iFYoHP1fP0ZO68NIPRHnoapnKiRAMKSuid
ATQVBeGG38LrmeHpW4NRHlJeZrNEhqz7x3rdkdwrCfCIJO4882TXxchhYR38QCny/NTh7K7zqCBw
xmJn5uimFazyhpRXuzwTjdQreEsffhRvzM66/6pvzXz3jpTRIDPdLILkCjFBsgcjopol+9iknNmx
Axi1RVBZAcCO3R6NoVLshJbhwaKG8CVovMNHSuLKEqNkWlE6pVqFV39dum5lmVesige28myBCgm2
Kt5nfjql/P0S2Q3G6SAOhSxAnpCgXGNh1AIIz+v9i0Gwu8xcfHCoUaFhj9pQsAZDkw3s4b4FtCMv
pWoltRv0DO6gbBdrGYOCcy/e5tZHsv5AmMOhNvVWxtQYER6QxCs6E9QwVUNyO7ZervBOuBHqVF5y
TIbxuIes6NCVcro5DTOSAg/Su77zakyTYjGmwkhpHuVx3qs3/wcN/jEw3ABOj2oWt0A+2YA9psQI
4LVKxLQLwM8Z5cFmwMo3zLVbtNER8cMXYhYT60Z5dzUVIY2I3j5qJBmZmgfXSKV3dbQ7AfytIoqT
iADpgyeEPFKMqVONIQfECkjR5O7RNpG+6El9VE6g9vyRHf83KWQnDnQR2YszvbhgHh3kgWgn1HVp
tSHh4XdMdkeND5ExeGegoIdGDc6u8wojZL6LyWIDmy/Q6xgS1bQrdNFbgk/J6wsdLcbBLenLxZeZ
9AfHH8LYwzSSuqihL89e201DQB1ryvHnCzkDJGA/njkO6GQTjKEYJqI7VUM3HfM6otNMjWdlDaca
E9SQ1v8iLXHukn73n/rrmwzzNEKzaWdGl0N/YbYLA/eAy3ui5RyeN8ahw74GRRzExqBPEHFIuAux
rigG2CHBwd1naNL4js7tdpGjZ6dHaAgIZTAEu+tSpKWLdwEOPLJ51OYgLeDzcryTc5xjklRrj0iW
KvZYGRlIorEZUDZva9k9LdV1uxBQiYthV+37PE52xY4JMq9C7rqZ0feUx2xbAUbZ213nHBK8+6L/
f8RTf1WGrG1L8HQcVmlFzF0Cb4n2jdofvC1C4rQR/UcI2TGcTNFSQegg689HqCxbQ0cA4I08IC9w
uKLSfEfab5PrI65UQwg1Ka5o/GgL1jayioqcPeVRX34d9Fe6F/b/YzMsjzvGms5USQOOE4gO22fs
c6Ap5sQu/XSVPgJXhdf6OIkZNRYORnGETRHnmUil8eh2hySw4eZhZRdqwi8fX19c4P5pl+T77hgF
ItQhKtAKyFE8kqMNX9PTrf6Rq0AmfRJDloCIbsLfEhiBvNani3ZWDKSSgV7W71RHXVqJ5GZzbvw9
ydGIEhOQtFKqhAaYwgGqLwkGqDA8NVsAp4CjqqaKXSo6YEUFi15EA6sqf74xKTrlTdAoeMbK/LF8
N/f967lC25Afvt+X+6k64g9KjINwOWuzWW6ooOQft+77Y/OyN53P3wSRPkDsM6snKtcznnhrmHkT
BdEwNVpcYS4sEKKiKkJzeNSQq3mekcKqessAmK5T2U+Hcl3O/zPL+cFTXlP+HmpgAAeQdFkR0Ej4
82Dj6/UkpkohQCG7wfKRrrcmr1d78wtbQLjYfreJJkap/KDGqP+wzM/Z9dIKtxRtgZVkeOG/TLcm
7yFJ3D1wbLLbzsHXX+eN4WLkr7SAv+L5CLXuX/NU6KNJYFwCCoWoazcxGKm3uFPLNu8jAdUzfy05
lYJCOLxqARS9L3NBFzFxKFJlwvD+gyJzyY1wjS8XrO54zB5QGNZ14K0iHYyep+vLDn71Mz/RMuHr
/qDIvM5rN0vCIUgEWopcy3bwSJHPkG7hLjee8iR+UKJ6fXSaeXYaAPKbQoo65Ge3w2BLHy+e1Xrm
4wfsoEQBBi10i/KslDJhMDRJlExUhwHxBBH+SfhcSDLCvAwCpZKL20GIhxXgdBysutcJLGRi0eoo
sjKYFKjmxquBroD37MWcW8nF6n0Py24AiW1Fz+XeOm0PdsdLG061vP/4QuYSuujUn7ESC1/YLlGY
wKqKNeRtOM8bB1iBOBqLWMbqpBCV7to03oHI2PH63qfU54+PYO6nSpX0FAk4JsBZqwTDu6hJuAZJ
uO4WPe8/hHx0H4wBT5LQLM5mDm4RdXcH6fX06Dx9Ve+88H6q0vWDI8Z098MA1y4CR+3Stj2zAfA4
qrXBbu2rRCYRBhtLN12bmCqARzvHdtE19pRAIGbPeupZ3KrxVNDz43sY2y6lsMRaR6/Ztt+V1+Fd
s4HDArTLhnQYeaQ5Iz8wOQmcqZhvTJVtepnVgVRnIqXqr6+beCdVgAWM7AdlMQ9XF6QJsJkrcq4E
iyPQvlf7H6F99dt3nmqbVDTft852vyR6GF1MA59xRRERWZD52QvcC7asmli9xlGj1GG/I2Es4l4f
FpmpZZUA+4znHiR2t/eQmOAOuk3rtBFTTOQgtZFynrU3Qi7S4plMxBBp8Ys1wzgHBjosMBfm3F1j
t8O6xyCj0lKAMQlFV4LBglyddFlYgxeS960blURF680my0hhw0kt54flZW5tgNlktTHgsKiGpUE9
SvaGlb78m+LVD2ljVFlZF4MZaXhz0KdHVK8w44Xdeny7xVEiN6U/siZ6koZAmcDJB/+Pte/akRvZ
tvwiAvTmNejSVGZWmrIvhEqloveeXz+L1XOPqBBPBqbvAA0IDQHaGZvbm7XPo1CQ1POJ7n2llh85
Qf6j94g/WVxEcE7D2I3yO0PAVmLaP15JmbC8MOSO98B/FKN4kwsd+VMOMSU65Q5LbxjeS6aMGBYO
k0zQ5k9tzYdDbR/b+g9zOtduApdlMuff/ZdcSZLKG7ogKho9+MS1XFv3GriajI5Bkv6oej/4vabZ
/4Z/CzoU/7RB8MA90Hl2LC8iqJLwmB2e5ZJBaNUSLAhR3OuloTeCupq5Nzv4eNc6bwG8wX0ya9O1
CA9/842y7KgYNorngUxrNpYzHqW9B3DHB/JzC8+SkU1z+K5cJAdmsWRVEn9TpldtI1n3u64F5QFn
0V5+eY7/GZFpMBMYIOYZtlWlWxCjEoFWBRaGYMzmTrRrM4Tf8mBmcDzpyuzmr+SnS45+RysL/U6K
LsB5FbxLIoe9gEF2xX6rXFYBg8U9yn4rmqcocgEq3AnR1Ru2oTHvgvEL8758rJW0/ngNba+NCgiw
s7yrmmmJvzwLeNpygS3ldstZm8951CU8nc8Mqqsud/G5KFusi1mZ9OHMw85MTvpD64ivzdEqnr44
6zNwmeer11oQfzyTCiFTPRWqQgNBgBIIVn1oW3L9aj9gq5hnx4VVu7h4HGVC6jrj9VSZaeEo1XtJ
nK1PEmC9XZn1wTUAxj+eRRkRfoqwhJCCVGE1znzlNCxNLBYbRDVjm7uk4X4yq/PX9LS5Zu6XNo8O
MbzATOGOXf6Wr4U24MpQYBiz/Mx5aG6qP59ZE2hrSf7ykd9/vyChA4UjLRuQaM3vC8DItrkJq+1f
G+Bnmp8sqJv10Al1Jx2ZNS8IOqUSaaxwdY9dlZu6qwrSH/Jf8SF9+hlsdk1sXdsTct793NBkcHJt
JFYVF3QppRi0NhKKBnSDh/1rdUNBStqhkGFeMUTIUMCVks0fpCh14P2hCmsOpGKS3IQj2v3XT4aK
r1rkxWsoLYg9vyp0HSQK63DqXjQbq3LXTeKy6oXrKeqCEKUDesknSiuPiAyqDQqTKYm/0BXC3t48
QyjalU6ES2W3Vnyz7QI76A537pHmkyfWTPOaKkiCyuN8GhpIKM1AVRZyGmoB7ynqNBejitiUSmKx
gqDVuo8kisjGBPwh01D6dRz7Nd/os7Y5F6+zPQz1Vq75de4xhIIVYMY3XAu6luQo1kpKHo1jDnIx
sd7fJ3JygT6dkOPThjkxtJqCLmlRgQo3cnDi9fw05MCH19PNAdy1621kIJygeM6Mv1a/1m9W0sln
gsKvriT/sFI1hxTBEDLtm+8ONiBWP88Bq5byndvRpnLxQjrPTCRvQm6gQb9DIn3E044T7BC32nf6
fme7WO/7RR48ctyRGWVIVXdnC6W8T/UCWLQfPtBJLMbXXTMCy98zhyALeRX1iiuFmeN8alf13nUv
AfB7f76ZI0Yhv8xGdP7VEq+6pEmFNdwoRUpSgwf719cARWLyctyJG+/ICJ9YT6NMuC5xaVUmIAPt
bwWctgqHcyP+8DmTr1xDe7jPSZbs0oj9mqT6PibsoPk3n8yH0GwjMreuSzACjlQvM6NfsOElE6dn
LdKQRAykCMJcDFYpbnboReJuiIdkhQOyMnkF6By2HfOBDKWJ1gxLYNZi0iU5iqtpB+9U1yCHIKp7
GCIz2phnD2ts2/v8XFfN38+iHKGn5XlXz4KpXa4YUMTG6P1/f9XTLh9CuT/RS0IAbnF4iDWIZnAV
XPV1J3/g7v3GPzGXu1Zj7CU5yhX6jahG+mxqcBQ3saxC3oyOb9qj81Zud837hrk+voa0CDX7zUHK
cKdRr2NFAg9EozqzcP4HN4hmyEj3cb4dYM7d8Z7odktUm8XbtfRoSZqy46MY+6KeBMLteXThjnG8
Me6JyhJ9hojQY+pVrtdSXoClzbW3AE6BAQOGCVnNnBcP0eaHLsxjWffFOOHMCwKYGaoSAOfmvEx5
0R8AHoHbfD+uONX8yfx2az3/5bejp9OlLhyHXPfBQKu1OXw5VO1cVti+1jz+gwplOrJJVKoug4Q8
W+9JRHCn2X/kyRNPMDvhW/N1LFZ4O/+Lf7u//8gk3SYc9KGQKgP8bCsiEG87pfOsBjoI6Ll+MT7e
astAwt0M9FVkTNbQUD3RVKnloKTCrR1Ni38S5n7VMX80dYcF37c2baouSVHGpGsasVONRJhdmsX7
2xBLk3Z72o2CzRw1W7XAi2dRlkQXkwb3MzLIxqsV29VGMi3gljGSg9Wob0GEMh5qP/Ri3YKIpZeE
/6lurukLwwDPnuIvWViQoIxEJxdTElf4PD1kYePbt5qUpr7V3gVz16hM6Jd1af9NjzYXZcGLVa/j
G6GfJu2FTfFYpGZRFjZnWEG6Hya760nlGLEFYH2xwOamFNl5+3j/2d/h+Z1n0yYly3AzQ0LR9Lav
bay6Fx2syrwx3frk2XOx40Cyj8sFzWQrchTAS6m38BU7ZNudXW7VnLRbRPnMmZxVg73gDRUGqmlW
tMoYCbdCJ3G/mSYTpaaRfKkpw62zNEWjbI5RKlAVDl8hE63AwFrpJjhvdk+7siBM7L1Zgu6xmopV
lKTV0nAEq+e6yOGwjQB21hH34eFtt2OiNK7N8C1tAL0YE3JTilIuqB2GkODWZWTKr94LC0JutTIh
KZqE2gSwLVT63Lna+o3URjnUxvSPklW63la6ZJvhIs9HdyskteiXoX8ifcZEfbovvOv+cEGc0tkw
6lRPzkoBUQzgjQ8n1Twh2r00qG1V9mDO3fmNJV/+ldv4TZYG2SgSoWxwDUu4KcUm2xzNwTflPcYq
5uMi/6oBvGDwd8dy4fMHT2gkTwCDMchy6Jyc4PyW0Vmo/++Z4GerEqrKKDIBHw9DOxQ/FQngE95Y
zX7DEW3VRMJ7+UlwTmx3/QJQ6v2vt+4Qf1Oj2RiKXtGmYy2guDQ35fzd8DGvqMaFhTkCBq1VB7Kg
RUVORmoUkyLhZYdD5Ftqb8sihmhL56l5v8Y4C+OyPNZ6XWRBkbJhUeVlylThdRLpnEw0H3aAt7UH
WzTQvLE+p+v9FzI+nUQZsqgqvHySeuHm9G62kZ0rz7iuzfxclPkK03jikh4UKs4aHxvgy8a4oLPd
s7YG123ygnNUrpUFkSy1GThnoUwX2mgSYw0S0/JscPTVkH1BiYqTmhrYBUo9CCgmvVpzpnoTyK18
ys2t/uD+MM34tLkm9hXRJ2vOZt1uLkjTYVOr9LHYN3jk/v3w7tzGkuCSIjGTTUD4eVb/vGGZLZYO
UEHUFKeFJzd4LfiqCCZfkvAp28/b/9exIddo137kH/elcrXxAFSI/7Eo9HX5QNACqTBAk3eRoWM8
rbfDg1GZnGvWxS4x2UW01Xj0N0W6iNZKfaYFCsT0GeA9gYl5+cktt/WHzkorv1XqL3++oETZlKj6
H34qOVAp0OFwZuv83L1hKumQOcZFufy63HBVsn0aNlyAAaF8q/boXrHy21lM7/0QytSIeSNXgzDL
ElAdqlPiZID0e/3+qDPEKWY5GF+VoTc0fonmV1WeRNDQBpP7znuzNUiNsv2+R6Th7NQPdOkYFFcz
tQWvKeOTVG1oSEM7a6pwwoHr8XsETb5NFTPLlljspOyPWAcGr0+gVdqVMx+FeM0eRlMHNnNOsEQn
uABxexts+8WVASmE3RocxEXrx7CsPYvRLGGmDJQiyqoa+FCf7GGWsY/aVE8VFJaZMc5vuidClDkS
MAKfegbeDCB72QVsIlDXopcCPjKzzf+tvFKGqPEEIZM0EIsS87B3PkrFLApXP1qYSo3M8N8gbKsL
IyRTYU0+YzeqPMR1j+gQeV1IDBMecuOh2nRfTr/D3Tt8pC9kFvUoK3k4e5RnK98FpzrC1td2e8qs
0uQU0rgmgsR9YgYHIG4mh0/mVOz3hY17v4CySn7qRarajnDTzmGPqy+HU21+hCTebWdQeDvZ7Aoi
Om9PV+bWGSMEUSgz5KeDnnU+zNDBwjxu/cJyYGswK8vv+P33i1DY6wScbhU6fMfOOWBWTXIKJ3/q
DduwMTmFrO3af2Sm2bk7jIC6Pzvz8fKYui0mUp8CYPgAocOdXP507GxcPE/MzfPQuwMjoV6trOIM
qzpnQxjkp6eCwrrRuHLkZ0vFbbDAnGwHq44tJXS4hPRb43lX4dz6/syqL632pJeEKRUeusBoBP+b
MH9WSBYSLHy8HvgR4Au79o0vD1itZ5UkV6PCJVVKl0s/MYQSYEM3VAZfT4f0EvumkGKaTmao1mpY
uKREaXEaNiqQkmZKBubcZTNrzA683Em2cNDe7uvx6hzoghg9KQRc7VbOYxDbYwXJL534PTiptzSw
2q2Za/A5pb3BSbDUOtpHydxl9gaKrWqE5ffmBi2tzcvfQWkzHyDxzqv50VVgcZdkJGaxm1GM7r93
NZNe0qF0V/CzckiNCe/FGtnpVJoXXL1yNdMmO/i2eT87Mlmt4zV7saRJpSxtk3dBOeFtQ2t+OBGa
ARjY3jEx0lki+j2IszAbpRz/XxHdN1fJfQPk4Fk3WZ56DkDufSgqaEijyVfxscBA43Q4xNjFxsRu
YMxjrZ/snuX8Oe5Ro+KCqMtLNfBAzasItut3u879UezODOlbC/OWH4iyKEbYNVnjC8JNjLfcBf3o
KTA9jrXxvbYgpC7JUCZEaQ2xy/RZ9p4xmnTCaNL2Qh5fbEArAVFozwakZn0rypJMgxDVUTJ/q31j
WQqAH54wX30qnUDB/C2zqrIWuy7eRw9hDH2SYAMc5ICiZDjZHisSuDeD4Yj7OrzaQlRVbD2piiwK
Ch17CJMSCBIQDG/5tNHmMm5kTh99YD3t0MKPEHswKzhrkfKSImWdGiHnglyQEDXuKwwRcxhYQDKJ
Stj5zDEa2quyuHgcbaCKYGrbfhYScFHOTAVMfL7PwFV7tCBB2aNK7ThcGxCFG9eS8qC8AHGnNUMc
vP1XnmxBaJbPhUHKJj6Jwg5v6U0reczNqiLzHu2eicq2FtUvvw9llBo/0DovxPfZdx5BlL074rpz
fDpfZ/QgZidoVc4Xz6KMEidxTTRwMnyV9rN4E3AQIhWsmLdQPGHiJrIkjzJNQdA1svYtDnvn/TSR
EuKADjLgDZjZA+tZlHkq+dwAwAGYWFhAKZqs3NWeuB3MBKtBOGvLX0Z9wT/KLPEAiM71Rpkrhofu
Jlx2ovU0e977Ur5aeVoIhUrNhOVFWOlhBjIoKMvu6+H9/bTFGgZOnT7Y6Eg+mfvAvU+SZZloBMgu
5rKOjyEZQIA8VEhlRTuonOi4LyKCZOh/yUiVshW9XrWSwYPc8ytH5C2mCzCxcf9JDHNEj7kEWjk0
QgQSQUT6XzymJsxOZEnEumdEx1ibd6o1xaAskj/ikEwMxF9kVJ4L37h1tr8eQ9OFYwT4komDpOz6
2WrEuaBJGSdccJSbwFehxVj/eu8exiMHiH9W7PcddP0t7L+fRpmmoRnEoKxnMljdBKzfRAoHx7VR
q/JM1nDNbAzu0aIMU1r1nZ4ie7gBjF+4eGTHTPrWxeH3ayhzFIqVIgSlNps+5Cavh9I+DAFAfaWD
/JqeCvdrw45i1o37b5qUXcKNowr49XgVyo2vlUiagGh28sMvyBX1aoZvXLe3v4lRtmkSGzVoEjxw
JnYIt/e1abVMrP5H6FSesklD20dRLOEtmvOBUerLZZtt5mo45v5y3HczGeRWw+cFOSpuKXS59yYF
5DhEE6+9XVyTffUMLBeLQWjNpGtojs7gyDKGNym54PsgS0ZMY2CN1/LeHlMLhX3sLTKorHmoJRVK
EgZsEcRpCypoJRgo6svElmzcw2O8ZnWmcEmHEoIoKXtpLEHn+44MwEZuW8zDYt/3xw8cUmcNg64O
py7I0Y4qFifA8KcgB+wdy/ERT9yck0ZazLAcxjOGFTRymlcZyKV+Gx8LhTza40OFo6lYCd5kh3P5
Aryj+6xeLbIsfxMlOSlOQpdBPX/QwTrcsGFPcA4WQ0OwyAAj/TQeGHonr9muJUHKlymDFkvosYuI
PkQ3Hon8jugg/UKHobcPJxIeLrmZOLft5QI4/cGMnlHjU0wgtKcGBlltwbYzcjTRO2Oh9K1ZhOUP
o3xToQycWOX4Yc8VxkAMNt7gmn1bEqAc0Zi1eTsUM6udQ20mPJHcf5ANhTeWN1otfyxpUd6oM4as
5mc9xdAqFgdRAcms7Q2At/zbz+hFJfm2wLr9c+mxRtBYXJz/fpEKyE0/KN0s4xJuzhvHxL4vr6vV
yOXDKAMkpklQj99faf/6HuD480WzHyCtES7NM8sSa15Q0wxDNHCNDugBFBe1RuDHASHLrWp3wHMS
nWb+aHr8oGuMIHY1olySovjW8W0zZliJue2BMfj+nllAtbENN7Wwucwwr6xXUSwE9HAwKBlI8e7z
4UO+xQ7Drq6O6iwfQ9nvSWmwdp6AQnHtbGwWzIASDDlYdxG/Pw1luo0ZoF/zQcKa7QYOtm4xoMOe
gV1NLhZPoafahqmQpcjoZnl2nPFwC06/yM95wgk7q1/jZhO5rM/zX0zyf55GT7BNwAAa+KmFV3o9
OMBchC10HxEiz4t7rIrHan9n+T7KHHui3qmDgPcBGOOWn33i75IAw/UEvUAX5xbNa1GSLwCfc4/z
NPMnQxZXa5lL+pTVnbd8okkE/dHFxAKMIoZVkQWwfO8sDnTEvCRD2V5NaTRvaiAu2HupiX9o5n4J
Qyb/i9H9/eEoc5HoQJuISrwFZRBczSZxC1DJiKSOVbiNufvCGt35K8R1AIYurEV/y8dRtqNArF61
OehCXGDj9bduw3/UHywyLB5SdmMc/sf07i39/GqQQ/uj2cgNptIifDUgD7vz9AzjbWvZ2/JtlClJ
hSFIxBBvw9GDA4795ST4wXoYi3+ULVFVLy6K2VnmJHmU0QH5XlxjScd64PMf6aDhmpWqiltdgghC
zhVn+xHvsDUwPSDcM0yod3A57sx2L+/FPXYkGFxkvJCGb1YzhYPFh0nZO8Le3xlm6YTOHlCLDDrr
3v/3Gylrglax2AoTOLlHJ3NoSM/NQxQWalmA0PxIG3TD2fcYVzcxFjJCAzlPxsDzRovXzahpmD36
BirE7TOsY/x8dB/e7MD+XsaomYkKQyXoNVa+UEa0pme+DpPlbDFaCNSNK/c4z/cDsZrZjWd9R8rC
xP00arkE/mI0A/djpQ3usNcmpvzf5lsNvoPJLtygvv9RWf6IhnpORK1AdQOPxG4wYCDha2+/XEDm
PNhYyWexdJWaLvC6IskCMlpVpgJII0o5L56feJgclIgwbUBK60Vxd3ghxm4J43VrLF3S+4uljS4n
cwIEJLwdioc1uWE03BolophH3tmZWFQ0MAjDquGsRWHYftZERZqDS0X4851iUgTdiJvOEFqnfdcw
oF6w1H5NOpckKG1UojIUpFqAdFrW6aN3rgzjvBocLQnQznsyfFFJQAA1rznJwFgG8mfsP9nYOcE9
Iwa9NQu6JEeJBpd3ZcOFYJlekc7HrPkvBoHVGdclBUoYWiUYsP4BCugao3P3QdI5AgKI4H2hY9Kh
PDbgyDqv7UAHmf0rkDMD8+ZqZ4Q+wC9gkJp/Mh35LJ9Eee0gHBOUub6fZMEwJo7gAjUPqsSqqK2m
ZktKlKtuqzLAXdlpNk6YFhRqQLTLzWz5A7IDsq/FRrtfCw6WFCnHrWtdXqGogs9VEvmGgI7t0Rhq
Stds8qYIYqUHiXYe0EPsiGgcFesXzEicv57vfyuGfNNdhawopUgLBzBwtIPQ0QX2Qeh1a/cfq0N3
EnIurfPUwzdSGpuvnuPI1QYScGYVmqUANEktsUSrGG73H8YwRHRzIa9GI+tnJgKtIwIs1W5jsq45
rNbyFrJA+40kwzYy9GqueLy+qqYMmEqYogc7vB1xlZkp7autjCU9ylTIbRzr3WyMrFfhlf/KSbU9
YVI1deXenLBetNnlAnkqA3K+fjJVjfUZKfuh1JM89eNM3Opxu2lGbGTZjbVQbvk+2m4M5ZiIPCQF
qxP1pTbns2rp43GDU7KYcmZIPssgqpTt6EZvFJNglpDXwwBoRuemWxeXDO7TJyOcWS1OLB9GGY26
yHC1VoKWAd1d2tQ/lbfP+9K+Go8uKNA1g6nDyQTclsZjDvC70iYkWA6+XubNE4wtYHLPvfY4trpn
dXYZpp4uHGTKME1CBCaG7pk5DMky7/TOrCB1ccm3+NefLeXnPtiiXo1uZHeTFTNJAHeHMg+zq/Zf
osH/2Ct6nS1IPF3h/G+fgroYTpoACPbDt9+A2fLDNustyzMzTDC9QCsBenzQojmiqR7DxysLT5pl
pegltljQqgSDOrOc54gvYjvd1ORAQp9IPpE74MW3MYIAljYz+UgZjCKOBwmQELNI4sr1tAms+XD3
Dxwb3pwxufO/VGf64BPfDak6FdAAxDcHR7BuJe4NK7gUvoWp+mSZKoaPpm88eUqvlJH4rW+Kc3gP
Pv1z/Bjf8i1s1f8HRaAMSKGKfloOMzkLQeLr4Zl3Xw0nEkw/J94FDbEQVyfvmxSW8tHFA63yJkDE
fltjVF6c08WVb669230v6DGR3hjuhS4XlHoojZmGF/YYqnk9HDy0mXN7Y0T2mXX/ghEa6FSOUqZN
M8nS97fzHvMHlAdYfZ3VzvzCHNPlgU7PMXIwp0FAi0eyDET1N/S2rmgXsHzLajV1SYrKUOK0LEY5
g5phpgvAZMjNUb71cQT1UX8g5OENd1JwrQe3eubDQCwoIZZxoY8/YZo48EUBDwUghJNY1cZ1TRsT
Ushg5skKRhLzjZx8J7Og6wKdEnVKPIJca6JQjdI4LkQPBCuWjy55ech+IO66ji/X5FzMyPzMjbNV
EIcls6kIJUk1ddA00I9Jhgkc2fJC8oUkgPFOVsCgU7EJUGdCjpNm24neemoHmLVnlaeZMkrZlFHl
NFxZmmUUKca0kdwnTI5YTCfOCk3oe04CSp2hUIJO5bxieAR55y1BJ9qzLtuGyBZBc9W0zU3Mmaxi
BEtcDKrg0QFzdIolkH6d53Ccjy2OoMErDJv5sqw7nD3HVcmAmykP5hGLD6Tecw+fSU9YFR+61aZp
io7hI1RdVAVzSIZG+UID1s0X9FI/cuVGbcINV9qqh0n0Sw7EWMOVSjOLvjzJrGqS/JJbc4xNhjWn
mld//QJKckthGBJprPRjkLznmlPX7bYLBcIpjoY76P15Uo7t9KtIUM/Mt0PIWHwV5wcuFHcmb/A8
Ngswm6fqskSlLnqbdKilNPpRDEUiVaLTptNVzgO7Sa6RdBK9g+jbfvSzSb8U6Rb12/Hn5NdESaw6
euPD0RwKgsISqUSFlH1NBPGzeUuvAxModvWHCsIM9GbwKubF/qyRtTLnd35Z60fPeFU0glUgq6tS
S8+qgzKmpi7HxIj2GLAPHiUjMwtvM05W1fSWwOLZbLj/Ytl8BgC3AHBegs5gO19Iw6IX9CNgxYmW
7ZKc5eFn8f+bAv5lTDrjzuL3R1s0zgMfWDtqrejHRndbzTI2XHMWlENUm3F5LlSZlPU+rBi2jcoY
/pEE8TdRShD7NqxLL5P1o5HdFOOjVz3SSM7/u7QbvIadNEUzcH5JppwipKQr9JzTjz66Y5aKrQwi
p3LpqFX+hJsdmtkFQ+QMhiTi5sEQbfS6qg581OpnVeNUIhRGyVDA+Vl/8Rryr+GDarJAYzzUYpml
WC8Fr7mDAISHR07ZJ4YppZf7T6cC02/2YtNQ03EjnMdhEoq9dVNGMpD19WOc1oQPMPES79t6kxnA
p0ZK2N/uk1v7mktylKMaMdXr1ZWkH/XwACS2IjwoIWsomvUkSiUNLi7aacSTIoAdpzlAjRyhkohY
2tpD1Fn3H7Sm/5i21wRB0mRDp8/U6GKTxFhbMo5pB8x4zBG3Kim411ZkCQTdhv7nSy0oUSZR7gsl
j7PMOAIG4yVRLqiakqyS3dpztL7e5wbRyh91SybNalighfSw4D/EFQVXDwVD0NH3+NPMCblUG21Y
GkfRlSc3jh8T7ZJ5rSmJp1gwSFFulfbSGLtCunG+FUVPUhyTdvP/zuvZwAk8jgLpuJbx54+QR1kK
a6U2jl0fm03rm5OSEb3yzVrf3ae0pn0Am+UVRQWCr2xQlLJcDJto4oyjJ2aW4j+MaUuaaCuEZ71/
vk9qTSN+k1LoMcwswgC/0fneMeV3NcJDWTa1Wif3idDIR/h+sGsi5pk1XQc0qUqpee6F0chFEJ4w
uZaKlSWm0r4KdUXy8OD32wToqOG2T981DqDPpW14G691c3CZ22iMrZK/NcaQBQEDmvgDjuQ7zlx4
kaTXgF6lQmOSgn/LhfIVR1pbwmm9k0g1z3o4VX+fHw4TqmDZGPBfgACjHs6XQtjIvYAvKSjAsiRF
5U7aRtEgOGFhjonDA+favs/tvz8paBqiwitoDoIslTD2MSLxoYm8Y9OUxG+cVgzM/nSfBh3y//Ow
BRGqsYV24MiHeuAd6+Qrii5YcsrI6E7qtpp+IhWwsqlj8PJvu2rgLqGBMzWarmo6zUpNkEbeA7Db
MZAukei95aF6rHzZ7YLPJHuoOYYHXOPi/NVEHFsVYXIonwxwsADYzJFx5JNdM067csuXESO4WOXi
ksj8IxbCWEvapFc45nyUldYWpIc82dSaQcRGdLPoPBgvqvc5cgVD5+m88PvjifAXqiGpush/790u
yGbwx7hqDh3os2MuRjvPKC0g/qFA32KrutKcPujcykeVRmc44JXUAl9xQZpiq5HmjaFzlXGs4pwM
8dN5EIG9NlhIjb3IzSz902gSoneOltucwqL+dwg5U9dxpEuS8W7aDmlyiNA+mPktZC3J+l9R69QH
SdxkE7zZZAq8Kfn+E5oHDGmibyR/s1wWFF2WRUOBp6aUUlWKpgozOI8mJJdbYAo4UPZTM1VLtzjk
eBPpNpztE8Ab439NLHxUF5yZMaweuK3jxox1574Cr2nT8vdQ+huVqdT58+9Rn5RetuHNRBXwcylS
lTeZVS6j2+D/vF4UNUEVcbQYce6fcu6HdZuregNl0tGNCZEQhYpb8q+9ZzhVBQjeyvFkGCtBN7FV
GA0jGaSDNkxI75TaHEOLbz/5ytESlNP9n3ntauHjfX7McvdnwGtoMlQRidQ8VEHv8OuCFGObdzKO
mao+BlyAg6uVf7lP42+3DhoSrC/mNmRVp2dhciFp6n6EMzAwxVeXHB56qfOOlMhtRYbArblcTQag
Fy/zEiCN6FYHr/KA7/QVKFotmbGwRUbo9zhMqqPEJ2YkagsicSc+dkNuIJwI6DTVzYvpHAyxXesa
kfWbP44MG77ifDVZlQxZw8SwCLzKP+VATqpA1kIP7lByVGXvdZ4pAE+lbhivZ9Gh3G4rVvVU8gig
uFY+1GG2MQJxJyN1ixiVAhahWc0WljSsAkWIKhAaB1sxSJO6QWCmDDexKpsLrlHhYCjkaWHU8LVq
F//QgzgkQ1M/3ZfNVVe0+DT0KrGMlCWeCrxk8kyvNw3Z9SE3Tz+1yPLbx1Fz7tOju8P/mAQdo+PQ
iW+0+j85p2gRnwhj6h0BmnHlTYMEt8ESzXl8YD6gKxMNxS4sKGq7Y3e8ft6nvqaJCrJbecaIkcVv
e7X4bIk8yH6pgLimAAkOsR9uP0nZC1+LJOgO92mtBRJLWpSlbepR4Lo0QzjWu5r8XqbnUmGQWDPm
CPcEDfGeAoAgKj0Kay/xjAbPCYarJlpGJKDOvPekrSDtVNaXm6WNtpQKr4PSXCQzNEoa1TITgmKq
veOY8g8ITkwt0Swu4H6pYYY7B+KD2P+sekZGxCBKd3easAkLdSy8YzviJFwZbFRjX/HI/Azsn09J
SkbNMAMxYAWdq3QFEbwF0KWhGLNqLgTFg0rkcVV5x8KSd00BBSfTaHo43rJTWPnlqqAsaFFOspWz
Io14MNbPvor4psufJcewJKtarixoUAY49WqfkwFUeFTUmqQ7cVvZskSG8T2KD9Fk577CsPgrdQOk
fQuKlCmWpEYzchEUVW84dc1BjjTC6wD4Gw5+filQU+b3sSo8DH3qVGKwua98NITMt5lRcBMWZ82B
koBjvn9+wDxVi2lMQV6PoogIqj2mH4XwQ/LPRnEVUlw9lAgvkSTexaNkZf/C4y+of3+OhfhMU5SM
fdF4x54TCNbKbSx3bbTeSg/Ikxk+b81LKJKB/yQMTIp0whJVchYLPtK+JLAizWJtdK9qAi7RKIpg
qCoiiz8ZOcIQKK0CMxYimjO1praGUNHMvPPcrrOH1yY3cS/EZXy+Nf+KFNpQeACw6Yia/qRa96Wh
F6kA6QkbM09dVHljboNR4qQAvfK10Z0iMEP/PWyI6kQ4+lu+tELFYC3dfPpHihY/gxJins+1WO3x
M+JWIjkmUdXrVNg+wPMVd7DK3PRyBM4cKtDWwDFkaM24a5oKmCtF1udIjmKBHvpDHsK4j9Gmid9w
+5hINSmSitSCmSspS2Fnf0Tbdw0ncRRtjoUNOjmMAi2Leh4fGleIzUFNnzp5WwI9zVPNPHtomtDk
JaSKfGwX6MXw8jZr/4U7Q46PEHEGhEYd7M8XZ8UY8dwEY68qPFCMHaNwC3XvlZYoPugFw7OsWd0l
Mcp36mLX9oowE5ue+p741QEYGiyeiqs8/f2i+e8XdkBPptFPcWn0iHDDqyorFt8TqT1WwkvopabQ
+5s0KHgCtBOnyKxsSFh6tPZRITzgJ68h6qGdttdKdRKkmneMULtMZMzflZaC9CrvUXBL903ntMmH
Xhyy0NiIoaNxz/cVec16LOjT/jtCHULQEtU7cpWd1Eg2h+RSmiPvFEp35ZH84xDlfYqrOgsQBaiO
YegG0s4/eT7yOD3RiQb0plfdND4q4s+peqm8PZ8nrocZxLzTrDgxheaj9CO7ieODajAr12sVB8S4
CB10GZz/rmwvvrzY8E3BDykHsznYxngN2q1eTmTUO5TmCjMfOqLVCcFc6zHPhSuDBytsR09AgBYr
SAJ5euRT1HsALvACd4wewh+TMwCtFIMqG3yAEqunsatvQ5tLbbEH1m65YeUta9GGjtAJBWxZUZD3
Up8gaPu6ikWZm8VeTWILI7upfOns+GTEOOnriYwk/r8QlOEBUWYRZLq+M3hamsSJyB0xyWU2JWcL
HWnHQ4fmku65WvHFG70pMbVr5SPjnb/JUlmgkApyga/HHfPkOgiPYhs7saabHM4KJKrDDSbi1hpw
biFLxmdLSNlqnddFWURP1ND/KmYLQfh/OPuuJllxJspfRATCCHgVUN60q3YvxLU44T2/fg89u/NV
qYkidmLivkxHVCIplUpz8mSgjnmDN18JkVNhGJuYjG5tsiFm9b4B4zVNFt7CmRcZInVTtwiyh3gi
bq9ViKvWg20F10oqmKXaUcCBzNP3TRZs72vvzMOHthOqGbqsUmqKcMo6azoaSXh028zcmshSmOE+
ScyNSUObqG9Gt1immLsuRLYsDDIiSBGKVc886qti0BSYaQllEBSWhs4NPNbTbWgm9ug9gorSHiTu
ksxnjVHaRhczDRkceNVOpLyn/rPiX9QlD2DOhzaJJiMLDU9E1kW0WeDroaKmkXRqefABrdZT/DtE
KgwXYj6Ssmpo1n61VpLOLbJiQcsmB0NUsmvpwonrxPebqgmkExpEQfJZpazTTzRnRQsW5C5z/sOp
64A0fLWTU7HKH/JS6cwih7R+FQUR1DppNoMaws2IE4aeIIas/FJYNOM7m3CvUJ4CiScSZkLoldYY
7IvzlID3GEKmKI2Tnq16lXnn1MtZBq4Ds0LeDFNwqmyvFOc02Wf9whM5q+4UUA4M0TJRIxO2WY07
3khhKp16ujaLemUUoWOgZIzbXKq/FZSM7m/0jONjAtyCOWgTzEcTKXIrCm53NG9LpzymsmPlKOCE
Ekmd1sgWiTzn7BTB5n7NjECCYnJPrl7Bupc9H0MDIQu5Chu6DHJsud+2QQysCs+OviUB68Qzfddl
wWAHhC49xLO7i1oHQhcUcFEgu/0CaQj40ASydPKguRZH1iBAyWrfWAOL6o+Av93f3NmXCNIwuFNB
4yXKnrfyRqsbei/BaVbJ3otip/qrUVuv9XNaMEMHtBFwh6Vq49xFvZY5mberXY5lmTYqgcykZAAX
s9xtWtbzn97CEzC3lwqobaA+KBiD5OZWTle2bS3plnQqqfeRFtkq51rklCPjnxVmjtT+Qsl2Tt5E
qIOUE+qaKNzcystiojRJjLNrDDuqw7V0rtakUUBn/9Inm/sHN2cJrmUJehKHoexlk550/cjCpkCy
aeHezT2g1xKEe16ktZHW+SCdXoN6mrhRhZIrRUsolLmnDGAJvBZIcCJTJ9w4WtKaJBZcL1rQY29u
/P7F9LZ5ATJ1UuABcYPH+xs3u6xpkiUYeVFgE6dR6FoWVRNo4ZSOlhNJll177Ymr8loOVvclzRmu
aSQaSE4m5ILYCVM0JFfSBE5err929JAa74H3976I2Rf3WoZwlQoObSyRuD15fN15bvU6mhsjtrGF
KTOcUP1j/TGXSnIL6xKbYnqz5t4IwuuTpfzlzV/TOuftx8K65gzx1bpEM0hVCYkUCvVWYYNkvifG
yNST7G2QLy7/+G9judSRPXehNBR8tAlPiVbeyWhdGSWr6OqwMWX/bPBOdkZVH9iYposQ9rnNQ5JW
1XUkDBRdn/5+JSYJPQWjfnOAc5wCoF1UGNEXbbi5+3HJ7XglL4Lm5/T9WuD09yuBReXlHrhXrVOR
goSGuK31sy2JXRNr4WLNlcxNip2TDWTdgQkSdtDMg9o0Q4pSrYX5wTReheOPYpcZpxTDF3i+i8sj
5lhhqqszEGTgvQONPpLxaUFz5h6X668QjL6eBdYoBQYgWMmfxj96u/q9tC4IP2zMoWdt4soriTp9
dupD21MO+BKpOYzxEuJ1btsxTU9GPzgmT8lfbSBX285BwU47pfdOsmqyPAYMNDoWo8XauF6w03Op
YySh/hUlPjvUH82EmyMgLoPvmhoLgUvYpTTaRIV+7jCQSVGe4lRmvUmOuvZUNgsYm7mbQ6fq2NQA
T7+BFaoor/Q0RfxTycdBCljQL1iDmSPFxZxQZhPGDA/srQq31MgMc0z9c4VBsQo6rGSONw+85wVC
umrRCZw5OgthnAybDeiFIgbnPCeV36g8OCd/td3oSGe+NXeJGx/7pyxk3rO/NcGDkSur+5r77SUE
tyC2EcghYL7g3gum3B94pBatEZw56qYYVwbUgVYxrWZ6eMiNVdEteCsL8r48wysNLYYx7eoM8kiY
HkvrM1A4k4azVb2aCnHKdFdGD/dX+O0csUKMLdKwPgsTCDThajak9rPO0/xzW3G3SLVN2a15/FhY
2sWTnPuyvh3iJAu4IaCigPRWvxh+rlaH9p3/KwsoLEBl1kUGaKIhrRcxI0uCBINu9knjR7Hpnxvv
ASSEzEMAVicKK+KX/7AihFtQyAmHLPYEmchQlYgY/HPfqk4UewDNP0Sjtc2Un/cFfTco097hCmh4
n2Sk5KYLf7V3PJL9IO0CjBVITmUXuSQaHCQ5HC3Jdr0a7jkHtk1hLUW3efQgZ5+La53TzesvEDZV
Ro4ODHtxcAb+ovdA8d7uKhpuTS1x4iq2W544xP9zf9lzB2nKqkEQYqJ6IRaODDWvuGolwVlGcFmn
71pX2NTbLtY25+UYRAeOHCgjEcHTVl7W6H0enDW+kf0/NXJ+WfwSWAsP4dxlQ3j+rxjBaEaF3wYU
nAfn1h/cPGyYHoMXJa7sqpBdCLy/ed/jSOgMwtYpgU2RyhbvW17keoIoDOLqwSawYR9R2DEvOPlm
6+qXQXqPI7Jwx7/jAyehug7o4z8TvZVbRU0HUH7yAZY6c7W1tOkeo0OwDaqTuqZLpbVvsd0kippI
0eNRmDLkt6KKvG77gHTBWQJPVnDARED16IUXSVkHS4r4xZ18k8iaZE26oaIkDS9YODpf0s12qNvg
DGJEg1Xu+UzY2WK/V6vzdrVK2Hl1Zk/uE9qu2NNT5Kz+YHYQKooscF7+uA8vnw+ntz815nceTgNm
ZNgfJ/dhtE+B+/vv46uFRuvB3oCrlO0OxP6YpjJvjO0jOgttd7dwQLM6eLUQweDzLEdwNC3EP2kP
NSs3GhuXEibTxt/bLOHZjNUxVNushwy097GQNhSOnr/kFHw5Ud/F4GmG3w6AuNi+XoFYsoz9Bq8l
6P1p9qPVQhZglkY5/JLk3aiFtpL06zZ3kZcruk09ljb1B1uOX0r6lDa53UkZGsJUB5iv9f27NxnD
e58mqCZaYIC3kkoYrh1x0h8LOcfZ/TUB2MHDDcsopvuo1GP8OxmDc5zuacxZkC8YqjkBFqC2sjU5
eHixb29W08Va22UWbhbXYdoLmKpgKAvn/ibNWF007kwFCEoB7xSDVprFgLd7Jpw6DPDQbYXd//k5
/bj5fTEf44XI59XT7xuYbRFgWndKXKM+o2DAjM2f3HgxiUPDVynhpzpmvebkA4sxO5n8DTiH1/Af
oKKomF0vWbCObd3ohTlgY9s20c5mrpOt6nWf9xc+Z/hRg0AlAuvTpmL47fEFbdqGKHLhqcawUqVI
mLoJIjtSH9UYndGIuoaFrN53iPK0riuJQsqoM1SDEw8Sx1+AIzPwi7z8PD/EdmxXE4+FzxDmsXr3
Brq43nZ/m/aO/dio/cKt+957KXyGcO06c6zjQPWCsxofZLNHYKKwEYnMqd5UcAps+FEbIocbDTMa
c4+W7nVfA+G6l8zfGE9i68PPXPkI/JeuR6Pmuo2cRucg1QkxdNuBBVpwvmcesJtdE65ZlHRd61MJ
ClrszVx2IkAJG7lEjvkt4wXzrMy9rxkzxv9G4HQjr7zIOPErOdGwPyjxPQSW51Ty3vIwKipbUMEZ
ZxGCNB1oeUBvAH+7FaR2lRIGTRyeBww7aAHJTB2VDLhSTqJS29A/9PH9/tK+1+yns4e+kynkReuT
kOnVaJlGmDMZntXynZiw7KRuUWFU1oqU2ZJnbSXgxy2p31JQnkuS3dQP4Km3s67b3P+SGeOJNi+C
Rq+pKATg0e3aq7CUq8zH2nuDBA6Aqh7Tk7xasG6zR3klRdCdOpWHtK788NxGn9o60tdN8FqnblU+
31/N3ElqKP+j0wNvjWoJ/kLYICapmyE61yO6vE6Zv/PaNGZV+zNNAoZJyaONuOe+zLl7cS1T0B6P
eqGUSJBpwX9E06uruX5zzAJw4dAFEPacKCBs0ZtHTGDexc4gWgwhIsQsOhPMhxtWvHaB1Cy0B68+
SotpoVkzqSvIY6AxHlVZKiysbVtieU0NaYnsSlrA2miqDXYvUr72fHIM28IuWlbSRwyALYCxKNEZ
ZYUvfYQt77pT0f7pJPVX8lM7VJVd9j8UkxXhW4NCYw/nJ6q2Ad0Y5BDW20j5jLTuPygdQILYL3jd
CB0E+xHSsRmlqIjO4VivUQgDkI0mh4QUdr1UwZ+7RRSpK6gc+uiBPLq9RV4dxlyyeHRWwt9IMEdL
afo5vaYo2QIh+JUmE36/KsJBt2IchQXHVGrHbTQeC34oApMBk9jVHTqpyoXtm+6k4BWiQcRAsz3o
zuHwCO9yZFQNxm630TmlaBlSWxZFOyRGF27P7M5dSRHeYg0REWpCHXaORhZLavM3MvXxwksyu31X
QgQjh01LKbGa6Cxnf/vkqFsOSV9lcxPQmJnZR7TUfT3nKxoAFk5wDsD+xdk2pFMHuHPYOuI7QXwA
FTQzwOgkpePCGc3Z1WtBwsLqXq9kXYEgxXiW9colBt7/c2hUq1Rz7pu5WVEoQ8FvmlKoIlYRXcJ9
KI0VblNdOkr7ZDUo9Eq2Vb5G0p/7oubCcgWFNWwcAd4H6e/b6yTHlpHRGLGS4usPyZBuzFJmSCI9
evHgxt7oqDrTR9uULmG4hOOeOTvINhCjwSeA4ROeKo1rHZcUyG7VpzzfpDrTYNLp+v4SZ3bzRopg
m6jfSxYy+cG5MUnGciBPaXRQe876kT7F2va+tO+VlYmsAsvRUMtGc5oliBuUUOPIrIfnJlLkvRfz
wpG5gaHPedq4vsy5q3fduO5JgbHIueHtjSqMjgE1vBVaqzCBQMqy16FD5FkbTbigWTO3E1RESP7D
Rk/xlWBoKuoTELJP7pflrysQXSCt/rvWEtYnaAVXPYdU9adWkR/3N2XGvilIkEybgnsKrMatklEp
MnKtx2Pa9flLHCfPqYGRDuqSFzsX36iITqeeFeRkMMLwVo6uVH4dGTE/Y7bhsB4Sq2DNGJVM908Y
b6kptQ+HD9O3EySY0RkhLdi+mWWq2lRCAiYFGiC+gq2qqEmRtPxcRimLe5t+jB1fMEPfq8hUvhEy
qfu1qz4ahlRbDT93AysGUG9rmJd4SgoW/cic6k1ZBQurmrk/EIgeV/RaahqKArcCIzkNPQ/9MOey
NGMXyiIfK5NYgMylwbtBquLB1xJjYZmiUKQngT5ER+00+hiVHcEsBVT2khC0F+dOaYHjXRv+SQcI
raDGOlIXsibfcuiTMLTjgA0azfQTtPR2haoU0LFWIcyXP/KmXwHcypScw8NKbfNsGU5LPprS6RKZ
eQaxY7pQlBP1ZpKvUwsRwYQxRfLmVn5PPQyOKT1+Vj3OkM3uAROJ9f8iZGJfwTHqqOwIx5ig+GHF
QIyfS71iVH/ry5pJYbRwbrNLuZIivJL+mMA3iMPkPKB+02H/som7Y6gWXJlvQd20ZfgH6PkUfOD4
hC3TuirqasLPcUxWldmDVCu9oMFJ8zZkZ5C1rKdbkpgrTapZYFUnE6Gmv7DWb+2wXx+hE/iiSKab
qogGJ6SU2sbElgLBaDq15/Suatc20O9M2j3//v03OXdAdty3pXM3w8KFgHs6UU6IFWSUVf3E5FCW
rA6e5HGHRCf001sR7mbyEuJn9mpYk4MAMD1QAmJp3IiVQFbLaYnjuQJXegv3Ckm/qUjOkZSo4n4b
Wj0rEJOMBd/kwd9kXCqaz65YQdg8MZcAqiVcT52nXlF6QXKW8YbYZodn1Yd75A4Geo+9vPIYz/pw
c3+bv9HD4HBVA/WKKauPzmKxSAImiNHrTEjVwcYieZ+Yhqv02QdXbKsDtwfd8c4pyZNq/ZT1xGFD
HaFpEY+avpAx+bb6qYwO8BPqXHApUGW41XS5yTweAKv6aKqS7MqebNPG7+1xGH0kqPQWbUJJtb6/
+OmWXscj4GeDSwb0Kl5rpGq++myv3hhJD6Q+Vq3wMauHwKkChQBXr4wLD8t35ZrEEBAY4FxB+yHC
eLRyIuTSIAbELXX3p84LWx3IKq3DFc1BU9C9FfU+CNuTFZ3C4lTzesEmfssEfy306gtEywtEm97V
ZvhIOZhquCMN+zY+6Fr+gWpY0xKG8iLvE7tSfvVoakBf767JQXZGWa0cJW+D9hp16ZsmQ3yz+V9p
B7y08M8MoLMFdc9HqTWSBgfeJSTbhlnUrWNOyE710KBd+KXKxqgiALWSmsWdTo9xntVOXWFQllxG
yYMWmFOvbl13u7EmI7Nij9tSXqH6i8fbyZP6NdC1n1KTJ6ywwsgNAiTD7iuQ6NlPBDX4ftQXYTR0
RTzZIE0LPlBeHxviNW6qydRp8QKtoz7ynUSji173rEAAwmCG0YoEvbm9JfoYBJJUF/UxQPkqTZ7M
+kmBd9SWT23ZM6P9LDuyldJu7b1V2y7YN/pPmK8xMBYepq+80PXpTSsHDwjIOAiKgrAdtx/iW5hB
3mVVfVSovPXJru7e1NQunaYIbN8PXa0ApZ+3t1qDFVJtj+2DH7jeA29++nq7yv1jqtFNVn6g9zDA
//DRx9NW5+GVSmTdDQtvybeG+a+v1ZFwgI8F5pYvZ/PqovchcnY17+sjUjq7PmNWo20xeYQNvLHN
+sWPG5tUfyiaTpAe3qnp6Fa17miKk9Btl++SsrT15BRUup2OJ7R3POtDjy7cJbDuV8Qr7ip6Fb4A
WnDsRRZLuSxrWTF4c+RGko+s7PT8MSVVJdvKGDTAUPlyqDm8pNxijW8Ee2XgIWZV92bD5BCVbhMt
s6At1EolfAFbbO8x2mjmLiq8PnWbpCSnKG7Q41l4UQpUlGQmv8bIB3w995voV1Honc8wKTU/9ggo
PoO4lJG8VcqoxxDx2hxXqRqrQAiMyRIZ22SBvq0c+S689ujJQQ/lrT5pWjjNBUXWsdI0lnuho7d/
U/JZBwPIRA7mUqeE+NpMCqGBS0VDjyb6cr9M9pVCkHFoqG9AHOBaXgFNdVYMZ33fOnxbkzU5FEAV
EaB6YSgEJ5GSfqzlIJOOfugdE+5B+8qdoY/7WDpqcY3YySNv90V+sw8QiYoigfdpgO1URBIHo6+W
qOhKRxrtUOvddvWxR4gYapf7csSXE2+1igOZVmYA6aALkS5p/LaNoTmn2Gbmgm35vgbkg9ATBn8M
RhUR/K0qNL1VGBTj907SWDJulpuy2OmJ6bb5sOD8iF789CxfSxIKpEnepWXFqX8azdFWpFFmUlf/
lmrz4f5ufdM2QY5gLHlVtD4qRZCjNQc4mk6e+nvdT9AKHP3i5VL5YHo5b+4SDBycyInsD94dSJtu
N3DItdjwc2xgfoAzc+w9B9wq+gWxQUtW91f2XcVvRU1/v7pHrZqpTdBAFLj0d92TWrhec4yTT3h4
8B4WlHtJmOAxSCTDnUYgchrTcGeO8NLBc5knOpqqgQWrMNa+WgiZZw7ueifFDCX1mxFkbJCoJc9h
jAqJ6Tkj6A/QfBv4f+9v5Yza38gSlLGljaTFueWfZAAzws7W2kOKSGOgC4/hjNLfyBGUsQ8ro9U4
5IzZB9ABdpwpK5Iv6MW39A2u1o2Uyfu7Ugz40j04FSClk95Car61XvKaespeeeGPheZIfvikpOiB
08fG6ehCX/p363QrXDC8Y5Zbakk8aKVxsbo/Q/L/Gat8LW4C/qK1D57rV8B8tTiaeV6XjJJ/4hao
G3qih88NVTrbJ2W+aos8OxVNv5RFnjs3kAoA1QC4JXhLBbPYJtI4dGEdnDoudywCsn2XGEOKJ1le
EjVnQJA+mZw7ZFBQ7bo9PErLEEFBFZxqrYgkF9wU8GazChP20NekP/Aq8UvwSxZZvy7GonE92W+X
OARnrsMULRnTOF5gfER224TDtPhDGJ/8rgvf1dACXr/xOpf0tWQPeVktFEK/JVVxqCqgpcC5oesH
tQdh0ZnBrbG36vjUt6mtKB64H5HaLHvbLzs3HuN15Hl2Q8OTAtK1+1d/XjZAdejygKcA1NHthhfV
oOmjTuIT+I35a2Rl8npQi3SP7wSLOdDf4IogkltY0ntNus4pisxfeAtnjCvceGQjkTU3AG0Xll8b
eaRIvRqfMqstkhWGvejPVYt5Isy0gqxYBVSTua2mRRqCCj8Oljp45uTjmaTyRMGCzkrh0cIE1VSi
6Rid5EHV1l1U8LXeVO1FVnw0oSA+38uBVK8NmihLbTYzqobmF9R0J48bhFrCzSpGeSBx0ySnuiL+
OQOD29qqS89JM3PVloW2vn/ac+IQ9eJygdtARi729rCHqFEqoyzSkz+mYCNDOJsljV3AFKO/iCyo
lhhSmBbazQGXlpFR0RQNQPdbabwIk6yvvfGin0fwRHquuRsxifSZH9rN+C4Va2Drt9Qh+wTyj9Ux
0tZ974CdxPPXZrUDLszM3ddglegselyibRIO/Z+Pg89vArECQIA+/f3KkPpZLxs8bOWLVwAd28F0
2hmJQcOcB0hN9yjrx2MjI9ICi/79QxCTml+iJzgrQNXAr4PH7Fa0NRZx2pFOvgSYL/s4mk99pbAf
w09jV8Zri6xCze7/9usut9XArk/hS7DE+i4Y9H++YLJvqBYh+a9OenK1eE0pyjgODfnCdeTYxjYZ
gFUjBojm2yUwgZhH/pIFd51CGcA7AIt6K0vWiyboq0y+TINDCvb53rif1XvOdvmCcn8bUjLp27Uk
wZRVqD4CsZrIl4S1jg64XYbaTes0bu/4G7q2mGbLdsFUZxW2bJeyByB3gPp6GZy//+GEr79E2N+Q
GynSXvgSDEOaPuJIppltgP9VzmEX2am94Cx+JYmv/O5vmyyYsLz2izpV/xFYOwZz2pY5hT2tr3V9
27Y7ZwmQIpZhv8kUblBU+YrqNzjYaWLrT+u03vmOLbPnpemYYhLzmyDB+Q47o2n6YhLUrpxxn6+0
rZ047dF5XDg2wXn7EjQRxqHqgbkMyIXfqqoeJbnZovXqkjE/tD+D0i3fxicw3mJ8gD2woHF+R3/u
y5wzQ2g3B7koGJ9BqygcHI88sKxVvXxZ6ZJNnqQR4xeVJWDFkhDhpKjS4hZyCOFbi/UHC7fCllNm
OffX8m3Y3XQBrxcjHBQ3pKoH14Z8KbRV9sY/tK0Jj+IxOKOsaLh8n2UobdgcrD2mG4CrdOkWTOcj
3gKKtn0wJaEUjl6I2/MDbLpUk6EjFydhtcdizJbQkGhbme+nix2r2/vLndMW9ECg2oc8zgRHuJVG
i8I00b81XKSMbLNqD2DZ6r6Eb1Ntpg29FiEsCMmIRB8ldbiMz17MXuMfnyvCVtty37LxqQbPpnXU
QIjMpkmQj7LPfi/In14icUOv5Qt2LIslJGEiLNG86KWL2U+fL6GbrU0nXMfdjkIyjAsG5KG1xdV/
LzlHSxss3A2ZgFyQm/pwyXl/Mmm2aSTkau8vcVrBvRUKV6PKcS270hguir8KKswOlbdmXqwqr3j5
D4KQXwSuDhkyVayA66Cc1UY1Gi8kuEQqs+q/2bjSlrL0Iszxy4RZqNdisISC3CIVTizkYZ9kpjdc
XlWGd4C8D/Z7+e68o2fmpcfocOKzp+4jtF03ZxjpPeyfL9WDvWSyJ70Ud/X6K4STK2IjicpIGi5G
/hjoR4nuu6WZkHMHdy1CODgeEgBBMMvtoskZi4H+UYHWKNG7rKgLfqwI4PpnT3U09E78z1NTxu1F
r0NVyfo0HC/RVn9PNmSPun70M9kmOePosfl5X1Fm3WaQjf8/cWJvhl6gJhrH2LwWc8fs/bEPHEwO
TZ1tZq8N++B2jnv58M5vv+Cwue6P58eGWQvKKkaF4pJFwoEuCf1EG4PxogzHwmjR5vIom46fjaxr
CNOrH2HjSnG4tNMzh4oobMKjYAiChZLJ7U6jAOEDbWCOl+REX/3CJqtmZ5T7bBWNW48FGDIqgeP4
EJdsWIIafFWbBZ0FzABAGKC2wC8sJtwMzjmNika+tP6PXnnO+BtmQOCeMm38kYT1euwegireBbH2
XIftNpK8dWGCVuK90RnyE7YZbgrPSeofRZBh+sdfHQOV5IXsz1doIH4kEhNw2YGZBjWqoIrjSLkS
a/140Y7Hd2DtPgF/Y/2vfoV4hcNXyUoHwR36eexn33l8va+Zc1oBJ+Vf6V9/vwobBh/zbKp0GC99
tWueOoMlxpssrXr1Mawc3L6lZjYxlTepIYBe4KsBYQ2iSEOwZoiCJ9w2KB69HlTBkd37FnjoPXeI
TzI45bXgiA6InfySKC6AYQtPw5yDi8k1qNrBI0S5RuS0iqgcNkEtjZdmV7nv/crJhjWXXDvC7jpt
x5bAdbOney1QMJvjkI69qfvypS90lmNwaj3RHWIWUez0P5t4ZCa30WoBhOUv9HDn+UkiZ0l1KOIb
uu60dRm6FmB3vWX7S3miSbSoeEiKgeYK7WJIzQmeCM1SqZaSGp9G2KfJGf1RxQsd+LMigM6fzhwo
bZELpKy9yCpbXMCESRZmBVqX/pVf7qvwXIxI8fj+K0TQqJgHTU0VCNEZgL92Zoe7ZA3DSm1nBRbP
Q7rVD6uO2r7iQKHqNUxA8Rzs5H16DFdLOYh5/QYbN0paqOADy3pr71SSt4pv5PLFN7RfaEFylWpb
drEr8b+a90K7FdDIDXg9CeZJ6M79rZgLq5A4I1MhfRpEZwhHamRpH6ng2790wHb1zXvIMAXZlikY
vXYN8HFIDQDyRVZZgOkW+Stf4j+YCxfA4468GwD56AYQ+wwaPiZmGuAsvAhJ7Pc8f6Tr5tX07SBY
aS/as4qBEhoK0EO1rgLQzzh1c1bBOHZ/HyaTKWo2oLpovUX+DWlY5fYMYIJyGnIqXxTKVPmheC0t
J9yCNE4rnXJYKA/MOEaoKiLfBOCGhjyc4LVggMsIRLZPLsSMWYh7pGqsWSodzb2i10KER2IoCqWP
MNnvYlXrnr4CnUs4S9r3+/s2+xpciREfzLgtKpCEStCfwbAN66NuX5NoHwSPpn7kPaaSoA9se1/m
7PYpwDRhHMcEXBVWlqGtS+JjQC6q4oIzyF/4eW3h98Ul1XHR9o2cKRdwZNCBVbIWPoIcAuQmvkzR
dBMibzqwNErHH6Qrk2cJ3GcawyzHtHAihIo906wWL5Pmh6G16oacu5HuAQjfWYi/XXAhWodezSq8
YBGpWubVDSKaEYhSUDKbRaoCf1CPgZt0Uvy7T3jzGaCbpWN9OeJFQEoJVUegTM0f9TCMBkv9IcZo
z6oj6Ro4tQ7ASAQZGbrKEQjb4KXXz3IL38RNVK69ZiQ1NZANySo45PWwztb5MAariI5otPT0Qnov
u7LvV/ePbF5N/ndmIoSzarPEShqcGQBUSD8Ym2SN6nM72gOwXuv7wuYCZiQZ/1UQERsko1elkNqI
XMoDcTCluHX4dlyFG/PPSrHr8/iksPo0HMyV7ACh9BIxvkCCLeLdvlyW6y8QckiNrA1ULyYVlR9M
UMTJE7hIVw8Fd/PxwZfdPt+YqQkkzUou3tGn5rQ0dTTvcQhWcd26qflgYT7q/X2ZzMo3G3e1LVOk
feW4BZmuFBk6Ey68cmF45NHm3htIWTb3xcy94NdrF16UoaoxGz2HGB/0jOrBCNwWY2eRaUqqhZs6
662jnQ8wMDikmA8gbLM10jblBAeN3pnWDpHV3Yev7bZZJzCoESsO8kHboAN7w3fRY/czt9HUi4zz
YhJ0eqG/7+z/vkPY2TgP0gxAenIBLKl+qHOn35sHdEa5GI70dn93Z/1RHY4/NByuP9jZbk9RDnjf
DFlKLvLg0rXPN6C1zYhjPfrvO+9Xdc5HO3leONJZF+VaqHCm3lgkw0Azcgm28MoqloKVW2OlzyrH
PLcXVJ35UoPb7PulmmhcB0QG/wQfTfEDTzfrnCDrpeyy1GkqV1nidp+9EVcyJlW+uhG+n1dJTiBD
Um35kaaunF4yJwMF87Dg1s6+KQYFThGAX9AHCTEtzizVwWtNLib4y/lPnYLJfMGrmJ69b0oIyA1I
PeE8o5B8u5g6Gzu1R7h4yTIXqDKUlSL/kFMmP+gAj+sLd29JmrB1Q+A3qJBDWumte4MpZ6DDMd+h
tp/zhXzArD25Wtd0iFeHJKOPyldaSDK5g67QNHgoIrdtf0ZL5J5z2gCIJlg3QHcLqKywJKUc/KCG
23QJ/4LEZIXh2WjQ+8jkHqNH/st7eC1LWFSGzFiXNqVyGc8ynAmACyTyS+0M28rs7Fzu8qWsypwC
XguczvNqF2mDgR+DBYFgFmFRulH1d/7nvmmaU4krEWLKyhxJm6keRDS2lrjj4bPdp69g+AgW8h+z
1uhakBAw5V3fDroPQXoxbiXftIPx1VM6Vv4YcWaFf+q15+a5wGSCPlzCVM56MtfChUjB7DO/5Vmq
XAJrN6JGDwcRU42QBX9M7XBpwMXiUoUXDg1LVdUqWGpVrjjIEvjWzx+kapcfwuxplHub16uw2VRL
c0hnnxlUUTBEE1NI0cMoWHyt0opE4ZVySQJ7nLI7jmk4Pujp8nP/wldo++lrMCvmDkcJYDV2S3Hp
9IyJ1mzC/ijTdAmQ4wkXRKkyycMdRSKutsv6OcXAVae3dVfNdiRay/RQaVsQxlgPVrhQQJrLnmOc
9/9EC1dFUoayrhGwXvRfq3ijr8Ytrmd5kBgm16xWku1h3oId57a3NR61TRYwvgOuTGYK/pPWoNM7
jHYTIG1w/3rNPYj/+yxMwr69wZFeJR2S0/IFdQOG9OvjUsfT3P010PAEeD+IMwALuBXgS0Xee11J
Lh0yq+v8/5B2Xbux48r2iwQoh1cqdXa37XZ6ERy2Famcv/4uee49000LLZx9Z4DBxgymSySLZLFq
1VqBBX2RHmj6RyRdFwLk2bSDDlZUY8rCAMHLLO+QKXXiyz1iUUv48KxDbW5QQTpBvm7h9pgbFC4P
VOfQFKtCaPZ6UP1QJrHfCcIZyJMublfgdLF6sbK7NrbKsiBhfUxyZcHoHNwBtBwygETgmgCgnLmL
c0/j2yHX8fheQXQsOBiDXR2VJ4/Qox0/bLPtUmw/V54Am8IPiwYIGwBkvx5nK0ntOMSGcI7Jttzt
QSKJxgfH9C35/rYbzp4MKAdOfbcY3C+23qIv4yAoPOEcDm8d94fT1p3/pVbr1M7dElykgcXzNhoW
wHbXbQth4REzu54X1plxcnI1GF42WVchW+HK74X/HOvr0r9TkBVeYmWfe2GALhBpITStIvsrM5tu
AqsCCx6K58GNAdEectMgxfgipTYabtCWhzyRXe7TeEU/q8J+kNEciIRZlq+UtcBZvf+d+gB6jK+3
12DmcJxEnnRgx9G6BMqd68WuRsAzM10YzgZe8WMROkayVHad26FXNph7rhloq4opbHCV7HQcRYun
vFOrc9es+nIf+fues4JSN/Osc7LiTij/31/AbN20HMRmjFH3zgY7rCBqPOKlXsl2j+hM4La152/b
ApJeXg0Gl96RDbouqgVU5uxMo1t54rxAvwZbewCHTNU3PT+cB6l9g0SNyUXRwmKyzUFTsmDCuP7H
BhN36lqWa8WImUYrvfvD1riu7Lc7H6xdvluT/h7JpbV8p5LXzQMoK63bvjRXb4B5yOtNtAHTzrp2
pqhRhD5Bk8b5Zf/2MZEmciZ161Vsuijsg4B7IB2pVoF7+i/7LP533P8xzNb5hho4DXA4D+dmdCv1
oDXvXfqSqAsvr5lr83J4rL6mno1Z15bwopqG1DSK5lhBhwatfQky3ZzzV5NpIKONVlYcxMyuySEp
+89kNmZt7fd3qVO5oT2Se4LZfNVJsy4csEvmC4s456Z4+AGVBLmmSRGNWcOeV4ZWQU1OUNGofC+q
S4IjPwcdE4/hTfQfC2xwL0h9VCKrhaIs6QZT36tuCyjf3SOcEwRtT8be2PdmTT4pBLEhEElSS7T7
dWA+oqzy5xl92rWrmIKJ7LrJSQRdXgsTP43w1vcxRyKX1Iqfhvg+gO2QX0TWL3EiJ3OzvXf01tR0
7cM5smOndKmT2Ejfmh3hoJyFoOP2l8zdxFczxbgA1TsDsIdxPANvKJuQ23tLrWw/QgLwb5ztck2Y
A1LVSrBCGKgDUwy5miYdQ9bXgdUSgHJefdQoHxAldtvUTRYinJ9g8NZ8Tx558Z6McZpQQ/2x/fYI
5nFSAOEYrClB2EGw6D05fjZOboN1cPVn9wwOFvKAVK+Z7H2r2i6ihGavKxRwJu0h9LyBruD6e2S5
ksA7OA6Yi/Ixi1fZSbe68iBLD1QQrNBJG53Eg6mtF1Z7CgDYebi0y7yTUlVpoP0Au6IL/fWX6o9n
EJM6q4UNPvfs1C/tMHFPG3ZS58ewA+ZAh99AAJCY5458LQxn7rSEVosuoBSIOj7PDKf1pFAs1I6H
GeXz7u6xcMGoy0fW+JRBOoqsvMPCa2t2u1xaZAY2+qjzoKUAcMH8mCo1wHpmlyCduFasdhfsDeXg
LaGGZicTER3g6OJE38pmejjwdhZyDyjkvrWQ+nsLY9dfGyppoBJiL8zonINc2mJeOpCkoboYD3i2
NWT/0ulWZmrj3rKVdsHSTw2FdUUNIxJ17ALwMTPHgR4MHhQ7BGCsed1s3ELbgTHiKGzo2iX3PhmJ
Uznmd7rXfZK4p630+CQfngwrq3AULq3qtN1+fwvykOgmRh8Pe7dH1TimgoxR76MX/6SZwsas3QAe
9I3Nv+C0P13ut4wxZ3+nJV7nl9Nybkfn4815a9zO1TcOXPf+3jBbkmyPYIF+tt8L87l0+3NirhLb
sPyH5ffmHAh7kldCnzdef1BOZHZQ1+txYnCoBdStnG4HiGSVRqJjzUfVroCs3yhg4rLQ6pPd8ZyP
y8obtG2cqtlTqKb8WkFpzo34UYNyXpjgf8s7Vxpl7a7CXxA18o2FE2w2/kMjPyAdEGBB3MJ8MDeG
kATnvCmvYEFnkSeQ1/TAhbqycDca61P28c1Zq62ybtBpu4R2mUnu6pPAM5g/JrQHC7Yu0lwPugwZ
+Gq0R+FDEh4HzglIriwx5C4Zmhz24r7SIyoFHpL951Y7v8ngng7bU44JzZcaXmbD+cshMfMZqVKG
ISGNAtU362WLeASN851dvoLZULGRU1HQlXDUt7nJceRr9bRw3sztPIMX8TZH3eT3ctKyNfwEjfbn
HHwqibZXpD8yFKqaMDRl7tvjSpPn0NtZoOJIqnwj+HYsj4+3P2LWp5AfQAP4xIMEvZDr2a7T3Ev0
uBbOqe/GW3BjvD9Xjlv75Ojatv962GxO2itOHSFfiAOFmQsMPU0GSmNovdDhU9eWdcpJ2lgCPNhs
YrJH2qWzR5BKH0skmE7SsSEL4d7cchuA4aFQNU26/oMmuHCsPtYTOZzmeysFBGo6z+U3eDnNnBwI
SiGpaVjFNjWl9dNqdXuSZyJeA0k6PDQAbzPQVHM90qLH+SOVIn9OO8dI3wr/s+7Ay0ga4OulyGrF
pfrI5LjMMXtlkNlCCvpl9R6JtnP0KWR7TSgtVV8C+81sUzy0wSMsT/SsOJCuB0VFnlOzAjZoux9a
ezTD0UqX6GjmMEdXVhj3lNWsyoMQVsbK9Dd34Sle8bZEhE/R8IlsgRikMle0e+Jze8Fd5jKDUyYB
KbpJtgTXxPUAQzWQQ6PFaaunIfH1B0PYZdSmsQ1gSdE3Vgmm7P6PpoIy20yqc/Zx22lmho7DQQDS
CwBbRMusjkmYywJtx1oEdlQ8aZ8TFCO2XUE78C9eSFZAIVS2Z4/H22ZnABHXZpl1HeWAS/UMZtPy
pA6+JaYA1e0NR+9WZQtx2IRAzsdAYyehwbtyzyPPAf6TXftkxFZRLkQnv88IfAxamdH7qKCQzlK0
tX5XxXjLigj/1lAs2C4UYmfeIte/z2wUpNAl6IGOGCxY0VRtLYeBidSiCeaNtHyYKEb5am9EVjGs
s3Fft0s+9nujXttnJhtJiB7s9hifOJDsuT9WyqMXWx69j7338R20elpnal8ZAW/PIhTid7h7bZvZ
Wrk2tFKhYOxJYqJm1VY54bJj/1xUK3Apa7ZcLZUSpgD6+liCRXlKohloMAWB4vWOasR6iJUCuXYp
rhOgNfkWLIlak6CBUutU+SH2RP6hqUKIy7XjqJhdGigSScpYVYlc8IAWtlSRBqcvoFE80jjPyRB0
/Uc8dsN7xtPxK9P8gtq3d8Tvg+76q5lnwTiECeQzgBAqwULNV+pKAm47DrZKX5mRnixYm/EINC1M
uN0J6/mrd18Q6lzP0Cx1DpVnuVjr0SNtnNsD+n0dGTKyh2g6AVIb9y7j9E2id1I6tBMGhgLNmJhD
Ua25ILa0/ElKrC6hZpYtpUCmH2XWHvQHwFQgmYi2DLZKqBmN0TSyDJBIXEZuQJP3vg2WmABmYoqp
Hx01FRGtzGBWZTws7WTqe2EgntUK8H4wmJUklPdNIAIk6zltW0SkKkdLb5yQvpSJ29AThVSsAkKj
hTt/pviCTwGnz8RXZuDZzIQ3fhU3atxS8ezt80dwlVuKvQ43+baybJ2MYAAj0uPtdZ0pQcMkPAf3
MZQsUHa43l9coA8Nr6BUN5xAlY7cMDVlSzj05iG2lL+I35CFRkM2KpA8aBBYags8mjQt7BKACBLc
RIAx5l/8u2hSMzR1AdpJpHlR8S/vu+fIXRjonAf/UKHCo9A3yM5tOKicxyH4OAcZQR1rIOHKW9db
7VAjebut7c2fYg3Y/RlPx/Vt0zNHGA4wYFn/sfxze17EkGjLpIkv5tJZaGNQyLk8pOA7QDftMbG8
JZ7ZmRcqqq4X1pgQhBPHLuM4jJP/zq3iIFlrf0NNdIN6d6Utoz3MQwKxdiFdUizV02a30qVtJjkK
Ci+ZejFs58e+Jo2bWv5WQs+dyQe2yXWk2WJ+Tfr8Fymf60Ez0XKNCL6JNRjWcit+l83kTul3YO55
RICRLGqSz9yCyCuBIg8pOzSLsdyCkAmGuLTRA6HSb/vWbCFU5SsOuBaBje6C97FagsTMHfAXBln6
MnEUjDFoW1y7APAPpBeJiDh2hxZ3yHLv3r3nDbgz1kuv9yWrjCch0d3XRQ+rPd3xqVk1bqP+1chA
G6HiOWeAGYS5KLlObOo4koC3EZ9qTl5LwmjVQgRWuDOKfzq3prz+JqTfleckoiNGK9BFdks8uDNH
A9giJ6gpblHQwTLHbhLEWc6HqXTuzH6dfDRr38F8Lr1dJ+dnbrNLK+wi5lmfoCEQVuQ96Kbfeqtx
hbfiJVujjL+UwJ95t+K+x8N1anOHmAT7RB9qXDOJ+jMki67kGiG52d/rj5/dp/55FokhEHUr7keQ
7lqBI+VEvk+XXnsz597VNzAXa1+NSpwp+IYY7TeGGYZHaQPe8O4jyBbqFTPvruvhMm4UQrBAa6bh
3o1E/XJ9lzwTafOd2caqWipGzWwLdJAANDVN7ZSOZW7McvCifrK1V+yvRS+Z/3W84VSQSU753utf
b0TVzwyQE51LJ30UTYeu7kO3snjHzl7hJtbtq2nuMYPB/Gtu+pyLu6mMNR1A3GmNSOlU350LYDWu
Q/6u2T00K/AUL9ib3QTyhOcGfgaiDNN/v7AHgqcij9NGOns0It2mlWxR30cf4QkULkQ+gmmUH3dV
ukTIOMPHAgcBAzAaG8H9p8uMLzYRkmld3Iln60XcgBgHjYaHgPTn7gGJo9MSXmcGZDblqHALQFt7
Uk9kVrHW42YI6hzAEmpDeSo2TA8qBAmfoIcxtv1Et1IvwRzs8jwkXZ6RQDoJGgKwoLPb4Swk22Dc
JJloVtmqBggk38WipQUPnWDKkNl7kwI8Ly2+/UpQR0mWQqW5jQsmMMRnKHNPhNXXixTkQE13SiOe
n6wRoqerNUTqVjwOR7zwCnSf3otbq9KQLwahzm3/mOndw8RdmGY2ctQVCmS0cOcMJ/GEYp9VW96p
tQxIAhPpmS9t+xW5NxNqPK+v7qHdr9LFxva5kHh6CIAMDXpMIp4G18PvfTR1GSKud4lEyOJkpieQ
2kQ/6Kn7i7f8lSlmpqHEBJzwCFNPlvUibwqfxBwR9jwCtNVKXkC7/DDgszcQmAlAQwUyMLynGGvI
vml+GeNqVV6qd/5J2/ZW+ygdYvtRM11IY5omSFtP5fnhQTqfS0Ls53S1I8jnPpx8Z+HkmcnSKJff
wiy01g9SKnE64NhoNAUlk6NAP6OUlzIWc64sIn8qAxwImS2226tVCi0e9FE618r9JNeTur7dIzRM
7TA+3/bduchbubTFXAwD14vekPE4ui00xxgPsjl+hGfOHpxd+q6TzWaVm9/mgtW53NuVVeZEbVHt
AIm/KEFZxpQHIuy8jbppH4lqHe3driSi8z6OZrBSzOrr9oDnrqqJxg+TCyoWQGqv90no1enYxCpe
GrrZtj7pHqLu9baJOS8BWT0SmiKgL8rPg/niuijHUAjFCoNLBoByjZJIzS6im2AhZTjTUzY9W0Cm
gbz0lGVivBGSJrpGOQylQzvZ8OQ/o3X4CE0iq10RQnefcFA8iT9b8oezP6QKcp2usDCb6tx0Xn4D
E4VWihz4QqhL50zJoCkvxlWiuKk0Gs9GERTnOs6GR19QtD8QulAbUJJ66BaXuUDb9/6IXkADSoDU
rrsBMpxFUgwS9I8RYhA1j/kPkcoA5mQtikqQGeBANS35XIDtHnlgah6FKEGeCsI5n4kq08RRParZ
Jdd8jGg5OQxBk7ekK8fmFXj8Zj0KfVNY1OCUsyZW6iNEeZKjmJWTvFot5oWZDuByApufKvl2BUST
jz8Hw2uUaSA3NASoFHEyRWBWawYA50Gk72NFAhtpoo2rIFf9L1FBzddsZCUzk7ROBQJK6HqjpyK3
TvJUA1mjkGutmYtJA1rwFJSVdlqiDRPiYgKg02lQvvNJV/JE7brGM9GoG39QTFVFkJfg27+Jav5d
ul8Uf13YorFTg/tEj4UOkLPyYAygW8sItw62nm34jh8sJORmQ95Lm+xpo6vVkKLkeg52qhk83EWW
fxJcAbwQiQ1yw4WNOFPzww5BBRkN1NjtvzoG9C5JjSj14J12sLNaZ7+PVwWASRl5Ue7AgPae5aZc
WGpimlzmWgu3xfxoIeaFQxwZSLQEXp81ihx6g9pT+Sy3VsudxuwUP8loFAKl+ho+pUkgLKr2TX8Y
lrBx0y+zlybUlv7PMnuD+JkIrnQllM/GiwiqSCKVrpjtstat2uNCODB7AiC2kAAtwFOUhXigJ5SW
fp/KeHC/GMO+aQEaWKhezJ90Fzbk64mkOaS1FB42Sme/BbkIOIMC6/4PZLN2rUnszerhG+LYT/ri
+3d2cIBMgqoctTFIR10b5qSRGwR/lM/bEGZuXxNT4PJrjS5+m4nYGqSONWn67eFsb84BAIC3f382
JJzwnv/38UzkpCl9pBo5DOjRynMDAAtfshYlPRnlPC0no3TKGpUY2a6rF4K2n2jz1tiYq6nQKByw
gOnM3u/f7hygtUhXAO8DtsHdrlgfDhuRWA9aRHxr6Vqci54uh83sut6P8sgPeHlqO9gP3294jxDZ
RoPQ+j7Zuvn38yt9PGzOQJCcVsgh/NWm/3fWWVQqJ+S81EUYevsi7O6mB4Bn3WvmcPcACbLIjRa8
aPaQwYMNcT+epwDZM1Pdj1klCCGO1Bhox/1gUsWq7eFxA56dL2+Jz3Fubi+NMXNr9F3kj4OCNIJs
xxvNTO5XwuuC2053AOs7cFmcKApYMcF2eL3n0jb2a69JZKQqnHzLO+bq9LVqlt5sU3L1lxUAfCal
A4RqPBuBYl/oioYTMixN79v5KEjq4V74MLZ369fWDu710jqYEMc+t+fYerg9xrkIEUA/dDSB19jA
F1wPEVrTVCpaUT5H6kcxvA/ZI+XeB9G+bWUGEIs3xIUZZoycJKWJWkk4vV6mUzMw22MExFRBPh59
EmA/yITsuJNOuh20q9QY5JWhMxDOMixwdzWoONz+oFnvATYEqFFITaBGdj3sPBALXhw0+cy/cXdJ
56rNOhMtdFCoC7X9eUMqFLImWnIs77UhTSwEI9MD5VxbuupIH7y3SlO7jVe58X17SD/qEb/8CHUv
iLiBQAVU2demON/nckphKrMrWyPcw+iMkpms3/ZOSPIHNO3+8afkVEKEU/JtQ+DiEVSa9Iiu5NAC
td/59vfMVTNQbwYPEvTBJqzV5PcXjw+PcobgB3Ata9+Z+3KXEZT1zfI52dKdsglUE7IuCzv2h4ea
nYNLm8z1rCseaKgT2ESggewH6LcmQt3+wYGbEfeT7Oy6MG0oJj2sTtbTwoDnNjKajgBfmbTg0C5y
PeCqliemA5y33EOeGI6UvOjBvQSaIKi7gPcs6nNTL1yEXxy8eykJP3vHXlpn7lg5bMdM1odp6Hur
PBrPGo/WX6JH5jfY71YLY52p4eCZp6kTThj5cTZDN+peL3ChKp8p2mHqdeGCcz4NNCuOWvSF61Yf
WXXwedvo7F1+aZSJgZpwSKsc4S1i9qcXbw8oF9nfVWT9pzsej8/ZbieZB3O1Mp+WjouZAAmcAcAH
IH4Hz5rK7OK4iLxIrahyFr9BUtIhzQtBLrvn3NsDnL6f8d4rM8yOyWQ/ies+x2GhjLk7RjrmFOqI
5uChAnHb1Fy2BdBuRLKgEQS5Lvtk99U4V8a2UM7IRZKJMfXePbpmSQLyADzrwtaYtt3VwHC5wRr2
BT/hq35g7hdHQTzyRZcofndO9QQKyQ0G1nRBs3DL/M5ST2agraPi3JnS/8wG7JCJh06e3p77u/gg
WNKK7pEW/wO6Ljc0lf1zbctWZRntaWF4xq/dwBhm9p4SKlEKRpvu7KsHr9xyD/VaouswcCa97vpd
E7/oYAamukPTTebEgfNhvCeyTfE8N15FQJdri94XVrgvzkOzjsNn8FNA4y/ZBW7pkapFd0ZlVQib
bf8xu8sSs90ZZyF61qkZWNQnZXLX565SmFUIOrBV/qAWx1KoIe1rDhyJVul7AQ6UynB8Ee9ceZWj
zXcTAgQaQR7d6qCkZcaoUZIUCD9FtzsJcBQRwm6Hfure3xcKJWgMQrG95p7BZoK8gGwHe/kjqhZb
26et9MtVLtZwulAvXMXwQhSjda09K2jof6ogxleDDnkngMwPH6OdFM6uAlu/v70dfl3TPwuImpSA
Qrgh6ey9EQdDq00LKDjBnYZcleeTJSq7JRvM6dVmKO6XOWxsZRfdb/lWXNrT82747ygY/+/7fNAL
H9sMZPVWegct0PYphouQYuu9356w31gbZsYYl++GIlVaYbJF0CyoZCsJmtKng0dyIpiF020F88Gg
C+2Ks1MICAzewAjewGR/7Rx0UIuq5mMYravGaTzoX0Acorezbl1SII76un9KA36Jseo3LnQaLIoZ
6HXGMQYsFWM3i6iWtli6KHrjR/SrieiGOaQhFA5RdIKKNBgne1f9CsVd/oe/K3ULsgJEbo63J32K
Sn/tjYvPYOYcuMkh5dOom6r9qcOhDF5iyJ4dop5T3FFNcm7b+6mW3jLIbMZIyUa5rzHfcuHUAVEM
KAaE0bqUrfozU4g2QkAgA+WbqR710KbrWFtln8KftrMCPLFt/ksAijB7vv1Vi6vBBO9VEDaZFiaT
62XJKm7uFcEMPvz80TBpRuR189KFuxhTkpJKtWJuGw4Lx8XvOhscQgM7A0I9CHeguHrtEKlIq4bm
Sneu1G2oIkd8TI8GZHczHLmvigflkJWSkmRdKNBWQMtIRIx7IXzuJWfQcbLbPZpfFORyOyJFrtTt
oUWpLOJs5o7S6R6cCCwRhLPZ/wHVMVlMVXxkSdRN1GMB1VMK5fna9Xs3CTex8lYZR0V6WFiguese
rdITU4ak8Xj5XM+OhFdlxal1D/WOnRDeVyOUYnvQTxfhMZLeepUHpc+mhLCVF9lciI8z3spmAfnK
PgXQ5Ah9Ah29egIeX3jeMr4bc55WKQ2arF5k9wUeokdEf8XD0s1c6oaNCaTasIodtIHsvXsgqyx1
nwJKovz8fXtCpuPhYhv9+hRmPjhAyoDmH/kzVMyJFHck5g8Ac3t0YczsG4A1JDDnowQKhjaGUt65
BMNhKHz13lEvcgJuO1spFaemJt1KTQ2ynLehSRdOC+Z0+mWcSSX44djKWcXz5zp7zN49+jDym7Bd
hYIl1I7KLSTXmKvgl7XJ+S/iBIHn9JobsLwxijnqY9h1kM1pLFre0Xipt2NxXpnt7iUG32cK2jDT
NW/7lVPwq7QxexDuRGaN03+l2P0ivcbParFuA7wFiBUEFVwpPw/+yyGG5aCNIlYT5dBWdyHP4kSg
04ZaBNCXwscSw83sKCdKIxwVEN4BzPN6SpuIBykqoPjnSLaVxFTqVbQ2pFUxHBFEBsl3ZbiT4pTg
fd7eHmzc/rOWuF4hhiiDjQb43WvDY1xokTeg/UxqAu9JbYbO7UVU1LLUF4lEg+FtCFv6xOlStBZ4
bVhRbkAbXpK90rH8jgXauZUmZ6cEWLi7MROBW+KV93yIstXtL53byCiEo5NJmjShWaxzTyEYmnj4
0LByGtyGgeBmlqSn5m0zbLrsZ0KmSAMIEnXCSjHhaNt6VYdyBghBSwt1IjM6gqXzSE+qHX11bg2a
e85W7J3mhGvF7Sy65p0CpTKQm55iy1hDtADxeuhwSwEmkxD99V2sh2SC6EkSvksT/6g0WbUOFJ/t
Hmkd33/TOjxjpNRUlqwy1wmw3MAUovwHTT8wuvwCOaYtr5ddMGYHsdYtzW9Il6hrLwxXsbin/mi2
9b7jwB4hqCYVuDu56bcVlbaNtqSbyJw504foKNXjL7THTBw/134aV0EdoDk6PxSQYc+B4PGCzDVi
fZOXfWNGUXMvcuHSo5aZ8x+jKPkg6pXAuof88LXRaIR8diU2xaHM9BWI97niVNBnzbszBLNC4KdE
9SocHnwxXvDCaTEvjp9/DAMCCbkfIHY0lohZH7IQZb20OAhy+l1rPnh6wX2lRsnCvTFnB7gBRAtA
XAKlwES1XezFracb+SGOQSUmJxTx1JOXKEu0gtPvsOMBnTQA9NCRQyMGExBEADn2hZQVhwE+S8uA
6BCvV7rQkZNHSVkI1Wd8VscpAWgH0OSACk0nycXZ7YeNx4WcAL14n2YngUuBnNHrJTmhuSFNlJmT
PB4A1WyBIqtp5WlGWB5yyZQUcaUPgluAfaitzh2/1CTM1nfgEPBAxFLImU8NYj8J34sxYXdwBlDN
6cHQ1001MdDrG4QR4LW8U1xqq/mbN+5SxHNUe4uMJXf8PVZIJvPYBEjw4Z9sbx7Pd9mgSlF+SNqC
aP4bLwEWMazB3WMZ4RKO9PfyXRtjD7o444Y4j/NDWiskLBWADJeqZb/dXkL/LzodcZ0gPmejc64M
a6q1enwYTMMBb99WXhd/lFUFwv3YBNMQ8qjBptDI7auFucGmNYRVAOwn5D0EopmwKdbVDm2xsCoA
TNlXghknI4kqb0ehQ3Pb1PwA/zXF3OoNpyJ1rCnxIbeqKLR07T4G+9f/z8a0jhcuyUFBp5TxFjyk
XapWpM3DZK+EVLfUrK6fbtuaccCrqWN8gupJR3PeiA/Ux+M2WxcJHFDf8lJmjvpCJL9kizk+ShSu
0lDDMvGnTHWU/qn+8DPdTAAruj0oNuj75RDTl1zMoNKPah5RWFKjVTaafQDFrKRH+6MUPARBaeXc
A412XXLX+RBQ6YQlZdHZkeJWRZs2j+fiTyh0Yd9AgTVASg4O2aVm6pfPyCk6PIjPEx/K2Nn59nCZ
N8rPaFGNEuF3KOfyPxDPC2u1Noxqz8fJISn2UbpvcleOrVpZcfHeq04y/3Xb3OzsXtpjXn5aImYD
VWAvJhzh7dS6u/8E3sGmIFdaMPU7TgC1z79DY8n4xLFKjDJOEtw4Np9tafDd125jDGbUOH6ZE6mq
icGVJEfLzW3Tc0uIrjtkyKYFFNm29LgcdGmUaHIowXoHxK980HVI3aSfSHTftsRmHf9ZvwtTzL4I
8FKQywym+vF5jMxR8Igoto6XbUO4bzy4EnhYR5BXiWjJyAoz9By16pGiWxJFE2en++JLmH0TePLY
KGqGk2ddHIA6tzignK3Obu7Tu+BOfPX33bFGixrhQxJDSCztzWJJfmfWmy++gYlodDkufEnHbMj+
C+6P8UXzDlxvNo/0k08X7qslW4wnewmis07Pk4Pmu2mQA8IJ8KRTgNjqS9Ucpf1vm+H+WWoFCHqQ
/6EF4GcBLrYq4jfRE9CpfADB7uhUPum5DwraeDquhPGea76kTTvuQ/WJNtQaS3toALtc8Gz2Cf7z
EWgmhQasBOweYp7r07Hiy3CI8NI50MIUJbff0hcqEuqR4msEldtin8UUzF/HqDgBcTzhwY+tjN10
ba/kuJhqaNQ+JHkpgcaWN3ofYhpCWJt+1AqTGrtW1ERrm+ybRn5akYTnJ3KEUiv+4rpDDRth46Q7
jcjv+lOqqO9rvoCDK3Ll8HQlYk8PqN1nd+Dw+4tr/NIWs5kKPlJ9DRN1UPKTX50T7sgZ/13p4J+V
BBgKDFCIOrCk18OJJTVvmgonsRF3VkRNaHRbgQ4y+8oq+1c9UhaG9PutiCMRZ6IEtqOpQs4EWmrN
y2PaFsnBG/c+CCTCP6q69tvtoL51i9X46cdYt0EdF60JMgj7Uam+HlwYhHo28ByMVU9DRCjUSwWD
RG2P3JRAeA4yKKrJFYotjp/DEiZybqRgAJVA5ItZRlXm2ngmlWkYtDE9cHxgAoCy53yHasCzgzCM
0+1hiX17zt70WFR4UNnBHLMnS1+Swl7o6aEM+Y3CbYUSrNPevS9bWmqYddMspf/mjj50k0/7AFML
KezrAcpJyxcNlSku8VyNIJt6+jME+POTXz36Uv0XjgPFbQiQqzgL0Ghyba3XmlHnfYPi3POIH6P+
CkayHGmVEJmO9CELvIWnKtsCMW2NCbuPFDmOOtBOM96jJb4glBWXHsYxPKke7rBMOgwFsnHbWnps
je6U6N6+g/KOItn8kJrizm+PPuX3+diaFWocY/jJhZvmeeG2n5n4CRA37SA0hqDH/noqDD8fPR9p
voOeRuuwVbZlXXxIRv6lpCtdAWEaHE7xJAcKWG7BiaBCv8O/9QOEr4KcOV6pmnw5HrnIrRdbJmeC
HhmABhWJoElTgn0MS2rZSWrPZQdN/dN7w90oor4Awb1stHzuPo1AoH1Sx9hqWvTJeStZb0yIwxGu
XY9Q6hvRxH57sqbjmDkCZA0bEKTTUH3CfF3PVURL2eM6nx48HQD6icNL1iDI1kWilfsPt23Njv3C
FnNcl23Kq94oT7GAxTUuOgbNAhNfJRbV1IUreGlczOajfpjola7hapACW8rtQXzg+NpJF3vJZq5e
uL8iK0i0o8WL5caKkDMCCwiOsbIT3TSWc8KjmhiiA36IebOJIYeUSM7oBZZG48fbEzrzVIbtiaMF
2w+1KmZCUQAYItqG9OA3pZmF2joeyrMBYrLbZth21Z+drk/qoVNDkIjz5dpJhLjltMqr6EEKoz00
tW0+7HaN/9BoH4lvWLVKRlW2Oi9c+VX3LsvnxCgW1nPas6yf6iDiB+oSSU3krK4/oWhKaRy9FMeb
KiemqGdoejDUPwsDnbkQEUaJIF0B6BI1lOm/XwSPddLHgVJioGH6DcjRmgbUVnr1a0j7jWKkphZq
Jihxd0qn7HXeqpreuv0Fc26LCxGXIqBVQI0xKyrmrSKji4geMh/WanmdtHgZqQmp/GHh/J5zHvgs
9DdBp4BAjTkl0RKPxepqeggqXiB6Y3B2UhkiONiHJfq+WVP/w9mZ7TauJN36iQhwHm5JSrJsS7Jr
rrohatjFeZ759P9HH+DAoggR1Y1Gb2wUukKZzIyMYcVab68EYj2UjxZPLyyyhh4G7Wwq2w2+QkRY
188hRYONU7JuaP6CqKkyvrZYE5ls2YRGz/dT4PduPiNw7zbxxmzAmhEaQSriB9CcUlO8PiSKoAZp
bhFICHJv7jpQWn2Vg21q9HHjNMw/d3nogf8y7A6CUIEt/9qSl0KQUHhEEBXivJP5mofDxoatPJXz
ILpMX2rmqlQXB17rOhg1yjw7V1OXe4/pgEiH46GqeSiEsfGOgaCQKwveCLOWQNPpwEMlbtE2rWwo
lehZdpcqOzx1ix9RKtFYBU2XnaP4g2pS1QR4OgUP92/WErk4OzFGX1X0fdHltCgdXW9mmieBqZdl
fg5T96sFh/J/nW04L+fPXxlcQQIetLit2xtGV77ge6PL6opVmKkapRiN68otLacMHgZm1Ma83lXR
sbGcgSnraOeBrUP2IHwUhK0caSXsRdQMpC3AJyBey83t8gSKeiXOznEl6nsjDLxdVagIlvf6joJ5
sa/0ygDxXWwV3tdeDXg9GGRhjot4bBmRpuGQywH/c+blKn6WYtMf9XxQHVEEdxU25nyikJ0pxnCw
tbTUnd6SeyeUovQ10yWY+pSs3t//HmubAVQWJiQJz8cPuz4DgxApSWFY+bkUYvOpyi1pVxMXPTI9
KT76peXvqr4YXWZCxQ/3La+dceagFcS3mcPii1xbFgEKpmiyIiysTUhKdw8Z+NxSPNy3Mj8PC4dB
1whgLiU1RneXTT/RCqahmfL83Hq7svwpdw9fe+3vZjl0zQxMqGD0cbS3PAting51LlZsYxHzFZOI
0HEQj/2kXPJu0lyKEPXGTVpxVPSQiHLm9AZXsbi9UxoMaQZhzLnplUcpu0gEWQ1MrLkiuRod5YNo
bY0grjWu3ttcTlpnhdIUTUfftuk/mv4pFH905oc2EY8pVblEuahR7dTyyxSqbpp9qnxkP7fq7Cv+
Y26dIZpONkN6tzg2lgS3bD51BXnV5AjDjzp/vX9i1krNOgUqxg8YM6VRvHhjRIZ446zsaU7HD1K0
Ey0UikgaEYP70idfpLG1/eQTQoT95b7hlUgH8XFiAapW+P6lsl7HXKnnKWSPbYJyUKo2P5W4VZzY
CEU7LdDAum9u7fzA0yfDYkulmahncf+EOG+RW8wJrNqptPVQLGzfy4NXqaP/01nHMtblY9VFpR1L
grgRa634HYJW4rpZXYt4a3F6cwrbRhQKNCGt2tbqwIlPUZzsK+WhF9Dw7PWNzV05NgDoiIOYngL2
upS1Urwx7pSiog/ZfpXaxo76jbLuyoKorgLOZ/QMPnJjcWqiRE9lBkeKc6So1YM/FqButGF8qZUk
Plu57LupIPsHYMXGRotrxZHOlSqwNCadSDi2rz9krwx9bVZTcWYqjXqV1Tx37fgQTf9DKxdfA9eQ
SPg1I5uu7YD4bqV+jGn7A0MMfN32ld39I7l29YBJaDqsQ2/d6cVr1GVxmssWEA0/Ex5NnAwcsk5p
uKZXoXycf2BwPrZjo3P70kTQOAGIt8XaunZQmFOEfosl8kQvfsKoq77VhoA1vDikjfapbv+7v8gt
A4tt7GpzMjQtKc919jSIX4fc23gY3pKHxZsH8myG+LCPM7r7+kNphRAoM/3dOUv2GYJGR8tzVQj4
H+S9lrpSaZtb/ZOV5w/0LhmATAFsFqS5tpgFZRqFo1+eU687J4F4MtInT93lijvk+3/fPsCwOH6V
g0LWcW0qnQrRLPK6PMPhIO3yehIdHwTufSNr6yE2kQAVqKT3y0Ogi7EMd7NantWCAZtJdsXct/U6
shWvfyUj3sg5Vjw/KfxMpC4bAOK0Rf5U9dFgjl1eneuE5pc/PBqtipaxENvBxsLWfAV7R+I0l5lv
2jAUlUWymrg6x5FZ7lSrvPRxmz9k4cYhX9tA3k8oGgD3zcLJ119pSsZ2qFu1IrhL9r0QnKXiMMIH
rJjFB3GrmblyoxhkIIUBYQWw4A3m/q5GoRdVEEd6Up91L/8yWYOTReVG02PNBFEWkJ15xvVGvSpO
+7GnRwh2rO4SOzPAW3dtstXqWDkHJmENq6CwROSx8D2Wh/9LJIBVcmU+dUzSC9Nw1PXU7cLD/QO+
YolgFbQMwm5vzY7r7wP7eZIoRd6cU5CAavinyb+IEYwsW+Di230Di8b7jvICfIYovlzbkYW0yNSu
yM/6JJqXQTP7H35JefP+am5DmZlveAbcGhTl8AvXVsRQjnrJJ5TJgu5Z7TNUoTqPsTW/sY5exIz+
MJiFHQ21sDOb0drdt367l7haYlK0JXAYkIZdWx+qpsh5MfNz3RcMSiSR9qp6BpSq+UCNbDCCjdWu
+PfZt1NeBelBRXMZKA5yI1mBWhRntHoKKGmERnquxYh5CEkwnoc6A7tbEwqYVep5jl57+je9K6TO
znptC8l5e9H5uHh8fhEHic9wvfhQT/tA98jiQmn8ApfgsyJ+T/R9y7wZDLsb3mslgcYaApSiYdLF
IEy+ttbUcdBXMqF5jINO3bouyu94GK231S6RX4c8p7YtZKVmucx7qt9M2l/yc2/2cuD0MVj+TumE
0smHCbKMfz8FFMBmWCsunPLz9U+rLfjAw1Isznpsj/5rE71WoVP1G7He2narjGZKqEXO5efFdkeV
r0Vd6hHr1ZB5j37uHTQvlHZJHGmu4IUfhaiUN2yune+5HjqDqNn4ZdLXjUxKoe0BArMK9qIgMNKo
pY9GGRVOqdc/72/jbRg9F1/p2BN/Eagriy8spY2G6jHG6ny0536IFY3ONDK5i7hIbO2oeG88vmvO
g3B9VjKhM0lGff3hcsJnYgCcbh1/lMUfhbQLjEcFTqjHWv0T6Vs+/vYFZoHvzC2+YN/Wlth6mOuj
5sWohIdB/w6qKNw4jmsHBd5ude7sohmyrGWrkV+URka+wx8f+sTf18N4gq/f7uTkLNLavv/ZVs3x
3pNe4edvamrtIIRtMXL6zVg6hAFY8slq/5sU85c4/g6KLdDQqgsk3cILzIwiQNqvPxpUI2IFIXtx
rp7j+G/ryntGBePfNVQYkiN9/nx/dWvfjKbu3GahqQvA+tpaHLdC3dVqAdYT6skadLzq29aobmzi
2kUzSMkhAJ4FFpdnP/C90jLakdQjUZ2sFgsX/fHvw6R+FFT9y/0lLUklKP7Omlk8XHMJCde9eJml
2oDhIZYxRh1WNrIH1IT2g+xMoh0qzqSR4hV7efxiWB/FWLV7jeCtv4jGaQz393/K2tnBq8z81cRw
N8XurBlyJSnN8lyOO1k/1+FTXX0y/AdN3DC0+ny8t7Q4NbGWoOkbGCWVX1s3nHaX28lvCD1hnjvm
vY3Ubli707TxWVewT2z1zMCqcFwpPczf/V18GjZTXBA+lOdJ1B2Jom8opMek6o+ip9mJJdELHT5H
RfIZFa6tF3Pl6CJzQzA5N/CofizcTZWqmZ5EU3nuAPiRXGShW5WnpvqeGqqdR6dE+qDJP8ViAo3x
FOeR26bCy9hu5R0r35jAiJMGkTDV9eW7JYdJSY+InWfy2JX2qSP33FRli55tbbWEgSIS1awYDMb1
Thu5MSWBJ5TnVoZPH8BgKD8lQfrp/oGdv9d1fo2Te2dl4Q7GvJzkMPWrc5Qkj7ruwPcJj7W2a7YG
AVeXQxlivqpvAc/1cno/DzUtLKuz2bU70Uwe20I+Nsrw5/56Vs0w34qut2qawNmvzQitXw7exHoS
QbHciuKoE5cJQnrUFjbuwspjO+cB/9/UfE7eXQVBLLTOj5mzCDoOQHzSIt8JIuFj2Ai5XVqRHZeZ
k3tbTb31FdKdhO95ls9aVBvDzvAqRYsqFNK/UBsPf3tbOejqmQBvSAcF0iCAD9cL07ycsLsM5oQ3
spmw2DFY/ahG1i7ON670miX6uMifkMHjNOe1vtvCtqzrcYyq6uyDrAgT3VViiKTDfdn8d/9YrPkt
CHrJLxiMARKzDGmtWpKFwUfeVMql9hXaz2ovFeP0K9Pk5lAVOSoVkvrUhQb8SKL82IS55N7/CWtu
Y4ZvvgEcgActTmakT22Famd1NuLE1VOG5IdPvrAPBXVfbinLrJ2R97YWR1MXUq9Nm47Lduj0/8yL
0f26v5i1D0e/Cy5rslSTUPP6wwnob3tQpVbnLP7sJwc1/wE2E4n5+1Zm57N0Tm+PDFoyBNDLITA/
0Yq+VqTqPDWHvDgoyvf7f/9KgI6CI4gteZ6kpUx7vQrdmgfSY4IURQjSS8A6v6dC/ihG/BvSRuYu
aaA1KfNS3zgLa9+H4giBOt1TEADzwt+de7+rhUHvGQRL2l1hfdeCV7PeaEqseaf3Juaf8M5E1cHi
Gmgi8UFC1yMzwJzTjc3GD6rV7ETxJRF3cnm4v59rR3wuxZHLGbOW4eLYtTUVd/6sPHODOg1SUfVH
adlT1zpq5W+Meq/eaI3TZ9AtMICDLO6T2Pmh1Jl6da4K+acQitK+m0lxK1UrXSaapL2EupWTpz76
bD6AtzbprY0Eb2298OMB4CBPpvG8+AlW2vlD5FMZbOrHIrSeSWA++mF4kHzp0mypsq+dGTQTqXeK
s8kl3VREs6TqwrA5B1Ky47VJmYaBRP3+F1y71++NLFy/X2cAZ+WgOTch4sXRYbJekJgppv/B7yMM
QuuT7hIIlYUZgcnOwGsLAnZrEE+yBAXBaDzWzJm7QY4S478vygI5q3NYAOwZi2MJpTZTHwNldo5B
aVdR19iNVPVuopUPnt5ssWitfCi6nnNf7g3vsqzqo5pBLzvx6nPVNJw93YRlO81jEHTB5uz1vFEL
D0mT3mIGmkMB7doy81G82AqqtjkbCAwwePE3iwB2h76quOMwWeeGyaa9OQnqQ9KKyr6W0+zSB0a2
D9LABAdbdBtfdmXxNBpELiblZVDRC7dThuZYG0NU88oBO/NNW+lgYlAO97/o2uWnQcP091xZIRNZ
FDpQEijboAraM/wH5aNn7sLyqYGJ2u+OOWRashFy84/3ja7cDWxC70KeTua11ECsDSNiUDhpz6E9
mfSYz0n+c+OkruwedUX40AgrsbGMETIvHXAzdfcWUrbah0JCLqEVnX9fyHsri/tQJ36pVFPVnfvJ
LsYvbePm0ktPp/y+mbXFED/O0FKycr7S9QsEbYSXNFnYn/X8Tx88BhKsXb/vm1j5JJSNadPNp41M
aRGGVJKXi/QW+nM6naLwcwGs2ovlnZVtscgtuX3mEgPlcNA3lObnhGwRddejOPSBUPfnNgJ+PwbF
c1V+pTA+Bq7Sp0xHMnRDmVqxHvJU+lAZT6r1vYNtXf6Qtb96/cekX3L4oEo+aKVSp3hJsovefdZD
3Ql7UGJN/KBH5eu/bw+wP9pIFkTjUIxff4EwRRxq8qT+bISRmyGry7ROrX0O9XDj3K59B4qqOHSc
ES/8IpAax6RIdKPtz3WRHjz5qSuVD36Yv4xwF26Ymk/NwuMBS6B+q5lUcKWldx0mcRjiWOnP48GP
jr2uHaiiRnpvV5vz3rfhoaZB8EsPi/KbRVtusX1dguB9BAeB3oGT4b1oniI3DH6X0t9C+Hv/U6k3
y4JAAlGp+VPReV6GukpnAL0MZfJwbbAHfPiwRT5wex01YhXAx5Q2KaMuD0M1lbpfQ4NDY7ZC90aB
VldFJ0RS+43+4m3kiSG0H6F6YjiG2Ox62xCy1wn+Iuojid7YYlADPzYPYohGMLxzUyKe+0sXJxvx
4MoGUhWCfnRWYpl7Z9dWvcFI6mkkaZXU8pRU+g/Jynb3v9FKpRY4B+kjM0bsIoiKaxuDWJt6HBJy
tsM0uckkGU5upBe9CRLXKpvI6dQQbpaKTpUcmLU7TCgDQpmxcQXWlvoGqGUMhidwyaTVFgnSpCKl
lDyWdrGQ7VTv1/2VrnxCut2Ut6ipquCgF5tJ48TrgpoSV1EUdhoqyJMioenIFRqaqtS4vqn+9WQw
neLWJMDt9SaUpzE2L4zihj6v/V3aInSaRp3PqM6hnzxoFFb04OTP4LXYf1bUj/eXeeu2wN7B2aJQ
X6MytTypsgoimlHZ7jwCbjwWSqa6shlEbtA049FQcnHjw60sju0E4gjGkdBFW0RrchvkSEnn2Mub
BzBjXwtPbm2hhh1DHbtHNVb39xd468FY4DuDiwegisfUL+SyO2eW8SAzsxWUrgG6auKEIvJ7YJrs
cN/iYkt57MHAkdCSUENhcZOlSKqv9INZ56cykgwbGGB21PrEdFQpmp6SRttqWC+82ps9KsHMx8DA
xNu8OC+B1EPvLObFyWDCT6V5GlLgL40f91e1BHO9mUFThdnNueQL1u/6WBpqbSY0DjETMZsCZZX2
KEECbzdRUTiT0Su/mzGJP3S9D/nIOBpPnqQO6AP2/eMYIkl2/+csztH8a2YaOwuakLk+vCwNWwX9
ylCW65OgjvVemsLPmRF90jXIVyw/VY+CV/Ubvm9ln3luQQXQEWOflxWLDGWZKVSU+qRwghk+FoLH
pg96wpwp2DhCSyz/2/J4AakSox/EO7LYbDVPlbaY5OYkBFJs7EfN8sDetgywWnEoEOSHOmxuWl1V
X4M87swdogZZa+eK4P/2tFj71tbwaaMWV5l22k6Q5ermlCk2lCB5taugK2NKO8vEwGbCuNiouyyb
UW+/XucCSAiZ8t7exKQ974ZRmvWpkpICVj8/Kh98Y0rdPDea2K67XqA/4Wf7utXzQywM4k8gj41s
B20p7IUyyvaZKLSPUWjVX1SvmNyu8KqNz7lMoN5+5dxHAa1OH+OmAhXHUzAGmVGfDHg9IL6Iqtda
8AGHDcnk+GZS7oW6he5NDyzaPLpg+2YmbXzot1vzLpbjR8xJMvWMtylaUqvrW5WPXmH4FMNOkxeb
kpvKnobO/TDNA8KeMZBn5WH9hfvttfsAsGG7r8CGNjZSSP6vvvMUAGZ9UxKZSV15MdNRcypNix4h
Zcl8+iXmWJCDDllmm0GgZ7/CcegaJ0syRJG9zlc+adBFQsGheNO0S4bWq+ELG8RP92/r7dWBbBOq
AIhFtBkROufw7560KpxGPe7H5pTLUo6kUi0xlkzq0GnWZpl7DrSXO8q7QnyMB6b7sdjRtpyTVFHE
ltAZrucnMvyjdRQwjOGZbu573ufByIFQCsH4UCktF0GevicKUyr3Fz0bWv4QvAUELtpcm1sCbP28
CgtB43zlxmDtINT65OlJ/JD1IaWeyA71qP63x/XtMFGQZtYVQije8oXXMGpVq2J1ak76hPajZRB2
NZMaOUar+zvOWX8ACtcc7y9zESj9P6PgHEkOEFBizu7624adbzI8JTWnrAurV9qGIbRGKG0aZTvu
iAbrQysF6iEYx8DxJj37X8wD7ecez/OpS2SECIVS2rZ8br3QK0fV0v575pWSHVjqnzit06OuCrUT
dxUiM7q+hTZZEq/Mq6edQqzGizij0RdpnybS7jY9oTvpYh1+RMujILkVJ7s0B/0Qllm4U4Zw3A1t
3jo+0fu+bkrBIcz5oAD8cZpSLt086/2vRtdsdecWoc/bbyNTB4UKZE+mPnv9ZcR2YDRL6ouT71N5
MBumOBBKd8hOJLukcPdq0kh7QZJBce4fiZXrTu9xzuWYSCMQWFxBeklFR2uwOnVRFg925dcMe1qC
3ooHT+XibxyB24CLeSDFpLNKwEV7fBEATUYb9BFzJKccAMRrojLzpaJi5phawXRHXGjh1/vrm//C
xc1mzALPyJguE0LLPDL0oyCaQqs6CXI07YX54FH73uqWrS5rLh5Ra6Fuuxx+pmnTA0Pza+THPD11
GqlTqtihbFUIL6GXTER6gqf000YWuWKWZvhM580kxyw1e31q9HACAzgvTh5/SBowNMDfqQCPj99s
pFgr55MwSptPJ3BDSqbXloxCsiqyyfpUNgiyJppj6M1OHwEtgNcqjPxQZ1tsACtRLEEJFQaaMAyp
UTy5tln0VRZ3bdud8EzWV19Lvg56ku+KBFGmQIvHnTUoyAgQttpxJOQO9TAao6GqFfbQeVvUiysH
SQPRhd/iHzNW6PrXDFFeeHU2dSfGedUPAYKL+6Srt6rxKx6a0iDcnBIcjyrz39dWChoMZRjK3SlW
00trefvYEN1RgJ1oOuYVlGKG8qlXg40IfeUcUTViUhmEJ7u9dMyDNGWZ0VfdqfLbzg4A5EhN+kOs
g4dSfbh/H1fCZUYjZt4yA8Em5p8WZzbNycJrT+tOotSEHxVPaHW4cKPOcqLGiy561GYfYs8sYKZV
8NOuWNTgRpuqTP8ovhrvezE37Jhn7OIX4fBC8ft7GdfSAzFufaxiQXrplEDb8JJrG2RQj5pLqYQH
y9arDz6sHQq/PzVMxfSa1YE66X4qA+rHRbUlvrxy16h0MpXAOAJt5KWPLHS0K6psfqeGqnPGajLs
JEn+NL78I+gaty4AZarNVty3ZhWKKMZRKVCjSLx4gaJWb422CPtTpWsf6/R5Kn8jKx17xCHNThOD
jamwlYOOz5pLbm8Tf8uk0OyjQhiavD/Vnf4w+AbUol8yeFmLeGcp2SH74/WbEn7zEhZvAY0KckKV
aS2eg/k3vQttzZGJnxhR0JMxmXDfpKN57BK92/u8HIdGFRF0VMP8wQ/H2E018xtxZrOTqHXaqRUc
tNHcmgNfOVbzI4ibm/97g56XfMPzo7TuTz11nCf4UZvDSGX6AMe0fBSSaWuCZ80ehK6AOrh/vInz
GXi3AVOL4FHLM3+S1MnNQcnb3LyfvpJ/IxZt/v3OgG4kmqEkNwPPFgcqbaxGn6JqOLV+9L2khGNN
fwttRF+m3IBJ3yiTzi1mXQWTShOKjH9JwBjxCEWiFbanUZfHT/Bpfm7r6LtYdoUrRtP05MuJ5QaV
YnxiTgXBmr6uLr4wxTtDDMMAJn8tSu2xyP7TWx2V4WGwio81C9t7VHBngVzZjvJ4OMCeIu97qg6H
+05x2a8h/OONo0k3TxawlGX8UOeCYVZ13J8i1UBUzhLa5EjqYH70fWUfd1304KdN9ZqEpv8QGBA0
SzKo817PyHTD1NgXgTJAd6krbkPX5FCVkbVvLdjPkagc7SKGvV4VdM8WE/NDkEaCG1gteQ6TbE6K
F3LjIoHnvgN92jVbPBgrXwf6b3otJtEXeIslhndgnsuq0qY/lXGLRMHUhh+jrvY/hfTcEKLqqtQO
alRlp250mknp95kxDjt5rCK3a/tp147AQ4ca9V8otL1HEwflVDS4Dpbm64dsRPM3E8OEmbdS3EVt
rm4c5NuXn98/E3fPJBv4rDmEfndrKlGOW0/T+pM3FR7jq0IBS5OxRRZ4ezexQgDJo49btN4QtO+s
mMyUi3GGL1AboXGzWJqefTnv94khdq4xtPLGqm79PeV4AC5zjZBwZjkfJCFlWE9TMJz0tJOd2DT6
ZwiskJMOlG5nxHngNo2Zn9G82qJhXLMM2xRVFGDk4MsWkVTcwZHsFXiheii8Qyj7n6MJyta+02CA
FuXxuWmUQ1EPW/Xs2yeHhosyDwhTu5EZ+L7+jnra6oKJhPWpaw5EYC4MQcOrptePknAYC6feYkG7
LSrM9uAneStEauYitTJoKo1ZFE6nvugPcohshpTYiv9aSsjCZ1v0HqurowOCNBkhyo0+2djOG661
0wl2h9atrHJWSxcUbjok/9JonBGw1N2xnKtOuj5tnKaV00shnUGkObumjLhY60BtBjAie9vL+3E4
RsGpq36Y/5MRsixGvSGYWsL4mkJJ8myEMRNdsB+1hAJh8qPX/ws6w77vj1e+HKtBEpAPCKPckkeL
wTVD6sV6OjHuE1QXMTpr7WcxHh0Ywu5bWklyZpwni2H3Z3zuIuAPBk/QxQSpZ78id1HAG+/CwI1i
p6YIoTrN16ZJ7EoGGLmpSTDfs+twiNiLMIByH1kkQ0bX98Hz8q6R/Wk60WntHMp0Te/wBpl7Tov2
ZA3oHwlaSHFOC1J3NCBICsou3Eg9ll3K+emDH4lS2KytR2ytXP+KRG2roTb4FZnsou77icqHq9uy
a9oOCOX7u732Xd/bWuQeft0GZqliqw0nV03siaqO9KglgcMbs/FlV7wcaTJlImqb3IclxeMkDfIw
5Kp4ou7yTAPA7InrNP6pQPrXICRebUTUt5Uc6ir4thnizZYuwVXU3oc8LkfpFGrJUSBr+JTmLaqp
mbAF1rzdRiyZpHH0IiGveUvx3j1VehEUdd170qmGylZ+Ncs/nf4oNnSzRn9jF9cWhbOmZkhURytn
EbHKlVIZVhLKp8zsm6esMhGAMgVl3xaN8P3+4bh95hXGmN+eQtoM0pIXoymlyvC1UTlFXVbs6Pag
jjOZWwu6dZTgzKitE/DNl345FTIYWZaKvSgj7a5+lNHeECvLDrXJqRL1cH9Bty8CpnApzGmRZQEH
vr5ZZBa6PoaGfIJF7UURXUl8Lidx74/iAaKFQ0XVhmn3jZLUG8zkvVeZ+X5ANUBuwnSzCErk2qra
xpOUh7p+ZsRpV2aToyRydgDaW9h43F9c9YjWltnYepccU8/XiTPig1bAQBkeFRkViKRKqkdV6sbH
sdJ+3d+Tm37X/PModc6FVp6qG/o3s5XgJWUS6eyb0lMv6M9V432M9dLOrS9yCPjPnFy9bh+8Opm5
v1L1WVMea8kkD7zIm95//gTLzSImpheMdBBF0YVD6oWht0CmG2f5yyDahhna+nfLmQJHzm2t/RX+
lnrHejG2ZByXF5gRmhm1w34zUkdDbeH5Wz2W6yqKrfPUZbsx+EYL0xHyF2P6NGwN59607ha2lj2H
coKKsZ2wpZRu+8X7W12GHAXTQD7MRCIbDn7pdN+MEaRz5OeWprII8QYwEWkWNRhT9F2df2wGwRZo
riEQ4eff1A/3D9PyLi+tzX/+zg8qUucXqtxa50z/24y1TVON3u33udp739DSC86GKGQxMAqCDMjC
4phIlT4KCRjkc6KPAPx9Ww5+WO1W1LO2HMg9ZlEgdg4z18vRez+yFCn0zobsxhYwdCcNnjbJj1YP
BPQUM6aLjBciuGszML+pfWJgZkLe8HV6aCCYSZ3oIba7xNmieV3bOXiBKfvMYpuI6l4bE6MWGIQQ
eWcvqqAfd6Xsl5Ju+JTlw8HXQSiQ9TCiDXXlsjIsTxRuxMIXzpqe1m6v5YKt9PIWnnfJADarAFJt
gOuFCIaUYskX10SJGrdBIpy9z9WL9EmV9qbmMOnr2+O4f9Q/aN0OBrtpq/S59r3eFJ0ZkiBIA89/
vYWMQVVCBiXKWayeoyAA4KDZdfyDNkfXZLbquXLhqukWtP/WRc2sozhqMm/CwmVCQf4ihFqh+Be4
Ouxu+mM1UGO1vwzpGyHpxvW69RrU24mY5sl+ecYyX6+wjLoIXNoUXPrsvyGUPpntSYxbNyMjBDvj
9ls18JuKCPOg0hx38/+mlMds5rXBtgrqaiI4u6j4p7T+2TqxeCG2tsMerYDpudF+93lit+2H2tAo
PlZ2KDRPbSMfwg5Csm+dcjIK9IwtLkxFLVrdYBVd2XyJSMgCEjUHK0tg94TCiGeFfXgxvee48Pdy
qAGw+K/wvlGYcu/7tqUKBedahlKDc8VoPtdHX7RlOw3mV69QwkvWfYyy717/eRqfR62zPb3e9RIn
+k/JkMBkT4mTZ7+z6sJYhKp+7QrFRmQc5VoptZtYsUt/qyt7e7PpiXDu30RSqRwsDoYIFmEcUyW6
SGEM5wVzEnYyeNbGo/WG+rqKAkicyQI1OkszXklfhEzT6E3MnZfxRZO5zEx4JGJ8TNLQKSR8o/DS
5OWxLUTX+OpBC65Hrgx1u67kyGantpF8FdPUEXQX+cHdGO2bKiHmGuw21Nw03LqXy6CSr8UMg8ZD
NCO5EE+7PrpABjwjGMX40gZOnX1U82pfEif1+q9W7h+81LKV4/0DsnIYEQQgy5jldbgzC/8TZLKU
TOgIXSrrMag+Se1L6D829fOwqUVyk4yzOH3+DxowFCsRWbheXOCnZVqKHuonebcH1QY8DxEYVtrL
ml341QXgD8fQc+Pxi+Rlp3Lo/nmx7C1FuZk9DPr8pbNtw9goeq/UzoJgOeE47qB1TMiqJDk5mP98
ywEFU4hTVO44I/KLT+nrY1zJZsi7lWnNPkwFNBcHTX72cglQqVqryBAq9cZhv/2as9G5kzx3ygkB
rreYIfEpDc1YOIdMizijGvSmg2S7hMxMNyKaVNdOQ5b25f4ZuvXwcJbNrBWwHODWljdMyvVOKuRB
OE8VfH1OVoSaTgtbNys8fF6jTz96lmQXoViLO1EQ061q68rRAp0PIpP5H2i5bpDCVLRSVeonfoHn
B7k9JDJz5VIXPKPD3COKwEXtkjSDSca07CyNv6SpXj0QysoHrSnMjRfvNiyCSpBwku4ThXnwJtdf
AdAADV9TTC6BOEi7TJBh7krj1I6Kdit+WDFFfYlu71tHGyD6tamsN8OhCqz4Ug+KwqgjkJqhAkdc
DqOxcbaWKhA8JRCE0QNiegeyMIxe20LwrlfCNkovBXWCJlFcs6xtL6ic7kknVsFvyMNn7vEzTqQb
3awyHhCqoda8NzRkr6thP6blrzpDKGfjri0JMOafxtGbHRiMEBDNLXZcUrokCJo0vYieRdODp146
dGPqesWrHP+QqtYxtL0y2bQAG+MpSYV//uIMA83kPjg3yhvLusPMgNfIM/zfEx/VDJITa1Y6ONy/
ZjeXm844s88Wn2HuZi0RG77azsMcQkZcoz4Gquy09as1RE6rXbKh2983dhuYLqwt/JemCm3rQ8R0
mczuaJa9LXrHYnA/R6cwGSldnmVlK1K8DcJnm4Thc4LER1xyjRKO1Z01VPmlnjGbgdTlu0jOXtuu
+FnN6GYeq/Ap6sKWKfl0dJWxjh5Bgzc7T7Ryt/Ai4WeQIYpyfyvW9h3CJhpUImkvHub63PudMjZj
N+YXMH+cotAIjlNDVbyPox9Bn5S7SR2TrcKtzF96FbWwFaQjVPsZ6CRIXxitzEiv+1rPL1lvNI5W
q/IRvFhhl30K51FV+w+m7/N6CYLg6nHqPdGt/J5LRnnsy8b8e38Hbus686+hjMLjQjx9w/Qimn1v
1IWcX7SPxoPyFBWUlezOHv4qzhDb4TFninYvbWIK5zN2swksHjwBBVFo8K53vhCHWDFKFUGpKX8o
JZhZX6sRsUjGEy0J1TT9sbX2SeCW2kbPe/WTz/kRuFmGypeTBFY4woU7+cVFbJvP9f+Rdl47civJ
1n4iAvTmlizbrqrU3XI3hKQt0XvPp/8/6uKcLhZRhM6P2ZgBZgMdlcnIyMiIFWs1A7ztcNc7sjaq
+zAVDVvvxvTn/U2+CeXsscWFMSUNtNrnMUwDIasI45idgjJQd4ISCjAVNQJD7MYaIPcm855MgYGZ
gPW8rOdJnz4O1QSyzk+G+12R33Xr/f5SbhKC2d+fxQ5J8DUdbrX8JIM7/hzWDuMfZQHYeo+j3Dc1
nYOZi8CaPSHYeGXS4JmW+qFKFNMVY7TUyE/Rn/yYn6PINjdFg8Kdr/5/WppdtZ1Uaj4I0fykWSfD
PGYtehNOX30aXgVtAwTg/roWPPBqXfr1ugJ51Lt4Wpcav8LRLWkX/4eXvK0WIBY+Fez49FCmG336
32s7RTiGkQY2/iTTvoRGrftTkDGJ3qsc507UFyvv0QXPuzI3O9GmJQwkgZgbzR9K+NZI5/vbtuQO
tDIgqmHQlSRMuV6OJZhmGhR8pFguGaZ604eHyP3jFkepcHT6ABBFrLjFbe5BWYPnPC9MynuMUcxM
RpnX1h5qQKdqsMf8OSiAwNr9E8Xm/9w38CGZeQx1m5ng+ytd2klYQ0BcTaBJa25WpmgpMoaen8z0
0Re8raqsoSXXLEz//sPRqnwxj1ITC209Ctsk8jKQgRTx769jyQG56hn7YDyU7G0WK8iWxBikE8fK
20pvsXpUmJ6ODuGwb9aYcCZfnscK8MOTCin5EyWp6wUhTD4wNJQVJ0/f+eazFF+gQLB7Y+XuXtq3
j2ZmDtG6cplV1WQGR6jTB18+3N+yJQPAoMAygTYD8zNt6YcP09f6kPPgYcrFrBwpeU7Xc/1pK2Zb
xQmSaaXximRmYxYW4hTYN3Wq8mQ0D4ZpN6qtH7tNRIqvGDsxOEvyATxRv+0PVvUe+OoWDFdkd07Z
bDRpR1slaVb8feHjXf2ieeSAhSqpeoMGh1AfxEicfBGCuz+t+M/9AOpkE0/7RKnFyZq3jTyB2Rx+
SnXqd6H5HndPcGXf/4ALwf3KwuwqCZOmBqGJBaUbHLH9o5uPAfmsFCLluSZbtpBWMKbIsxyImDRN
p8ycRdTjIk/y+tQoteBQa6QdX4XxgRHGNQDAkimcEpgdbHgQH85qSZ3ekjn6VX0aO8lR6YyGFB6G
/f29W/ADeFSnTFzB92961tgdIJqv61Pi4pAJbG5R9MPIhoeC+Y77pm7LClPF1AL0yBgyQPl5bAq7
ihArN/XJr/1HqYLpG+dXXxXj1YgmssxwF0m648KoAnkU+EV3d/8H3K4VWBHVeaBrtJihArn+dirC
0GmqFdWJH+KY7u9YfnOFTa9UK3t6++F4N6NXA9sANRwqpdd2msYPwhis1kkSYoeRJTsDEyNka2z6
t6Fe4pFMNs+ZQtlhPvxWQ/IrpygfnFI1tDvpLQuPQKUGxbIzNCML9Xh/9xbMUQGbhKZow0KQN3tC
Mc6t1F2k1CTU+mcBjWu4zStHbN5KZ4TQeCU+3Z5ppsb/19pNJ7Z3+9Fn+utU/PEulQoJz+69jVcJ
YqdPfh2Yr83MrkupHrLSk4b6pKe/hrAFOfRYFt8k47l1N0FAquGqDCL/d38nF/wQpN3fS5r6Gl3t
a//osqq3BIRbTrD3b4xPzVP4ft/AbdrGqj4YmAUpDcR+E4UYkPeDA5eoDfvfPtusMbIu+PmVmZlH
uFFcJqWHmcDLHLV9nGpRbr5ymBYcAVg2gYknM72N+TtOipM8HzK3PsX5UQ4qRqMpgLowaBUX18gv
9zdu4csA/uV1TIQ3KP/MNq5uqfOaQdechjD9D+wvqK7KLkeUktAtvG9qIdEFsWxSa2O+3pqqE9de
UA+i3qme3Jz8o/eSH9tf4kP55u3rh+ip/uN+bVf2caECdW1vFpXExBX6UJSaU72rj2Qeb+ox3ypb
7QgW6v7SFvziamXTLn9IqEAjhnmtiFhS3y2v+Dla0ffe+3c8CtWjiWAVAYkJbzDnI200BqxIY5pT
Fz4zjKMp3mupbQXhQS//6B3kAR4tR0tC4iZxLCX7lHqH++u8GdIkb6F0S3FN4f4Eej5b6Ci6SBMx
gXmyzNhm8qITFdv3HmWkcLUzNCZjnDolVA0+Slvnmhpcbj2tIdYXwvLVb5gFE1nOXIR22oZbgFJt
/dQo8ZNZV4eqLGzRGL+N4loxbenzglKgmAYqh4tgFjOzRq4A83NI5OHgD79TJIzyteGPRW/9aGTK
qD/4UJsamm9GfXOKOyQuYqeUnF4bbVP8pPR7BEZL/Uvwev9zLh1+Xp2TTwEIu0nSMxkMWiJhslYD
RylOarrr0y+uttZeWbQzMXn8rUZCYH+9tFG3fOh7lOYUhNaPDj100xd+JuGXQV2TYlqMMWi//o+p
WYxpRiPu/EptTvmOtKDe1KadlztY3JrOhlgHcpSy3vTfqrWDMX2d2bUK8+wkOgEWCDTQzEXGNpRG
MWeJVpg9BdFz3aTbIgtsWjkb8DRbOGHsmt8gte4u7/p3Ma1WAKa3jzqO5odfMPMfoepLlFP5BXFb
nkO5ftf8te+4eA4+mJh9xyY0rS4FUnVi9GFbSYzmoCqyJkh2M23zN8Z8sDL7hElTDEEkYEU5BN+r
ws7/++lLdgAFuqMWNly37WN7iCkfU0X9Sku+OuS/s5/o7EEQlYR2RQ+4d8LfqziUtQ2eXSeK6wco
wuFag5xuWmlrdGv7u+y9EB5CZcE0I6Mf1wdFGkfLyBRMhLKtRrZl9/6mPP6S+x2Dn+GP6Ch/+j9E
gA8GZ/E8UBopDfRpTQ/xsd+JTrc2wX7b9ZuujA8mZuG66QKxD0nPuDLUt7h4Djy7MZ3Ad/IajnDl
qMX6Qxo46lAcU5Bgkak9eQjSa311ZPLdztXWVoXB1hTCxj+yi01qbVe/bZb9xAX5XGey/GKb1zC9
ehf9IkXvVWDYvX4eSnnlRbHwIGSCiIc0pSoAKwgAXX9gv4qaCmaZ9tTUn8QBYIwVPLvBhNCSn8f+
U0rhfqQGmIjVvtTEQ+/nyubfvzj5wzTlD/ZdnFOb6XEuMoY3diehKxl32VdyZyvlL3VN03UpVgDN
YcQQamc6mrOVphU0zJEldWQplFkorf8ci7WR0aVMgJHvSV6H0MfHvN5NJULEXDbC/lSMxTYUnwx5
29fnvnc3eb9dG8hYeGIw7ktwnx5ptNRm8TWxGgGWsqQ/CVHrdH641+C/IqIXdfrYhoZdRNFeXJN1
XnoLfDQ6i7ilQBs+TqKe19pvP9oZBpiqr3p25OF23y3+9jlmFxhJJbzpE5oQ6Ofse3VtYWWZjiUj
g/c4qJzULA+wgbzlcr1xo59q+i2t7SKoTkGV7ULV3OvStzz4ATfMdz0w9+Mg2HqJZrcUO7ni7oru
P6t5rYsE8FyyltkvJBRgxCkGgMSZyLpmP1bSfD+iW96fEvHQZBv9K0NUXr+1hthJ4p/1NvkVWDv/
d2pue/cXgzLtylNm+vvzzfpofxanoaLtK0Bn+EIoHwtDeDX7bC2jmJz3xgZUkcwcog9xk5wZZSDB
KVz0p5FLwHWb76byomv1c5KdfChjkc90suYPcPmtMWprG7yQzvBmBmXMrCM13JuuWKM1KpJ+wylu
rM6B++gg9oA1NEFx34Sg/Skqw0vn1QLELHKx9UWIChsjhKNQ6lb2YeGMI/s2wcUn/TIwMddnvBV4
9dRJyC9RxW9F9lu0mjPD404nOFbzXbTWBiQW4hZoR7r09EYo+8xf35XpampXtwOtx9yRvP6g5gi3
dw4K9PbobxNQKkD7hvxHon4pC+tU/mg89wFa9DWWuCUfB+4Nm8fUleRrXC/cTGGJ82ChPNXpKexf
xsa3ZeXRaPemsR1q+Mmtfd4NjxAVoKYc2WKwE/WXWvqdat6Kty/dWkwTgRuhh64TG2ahr2Vq2GvE
YThV2WOTk1vlGzgWRoCXLzLTqM+j+dXwVrifF41O+jsWoBha6HPYryuMKAvWyXjKjXzbI0PuN4ei
sEVUJxn33iQmBUYZRjRohxXYcAxrrSC3AFpgAANIGJ2liXtnXsfXg6wvYZUbT0X4JWu6p+oHW/TI
8HbhFF1h+27uCKKTI8dV2+hVeU1lS95/bZr+50c/74fn24AjQzsC4ThlXIZ35u9uUxmasZHF8dT0
wGn1Yjxa8EHZ943cety1kZnHSVGq+YY2jqe4fkAhIcnpcG07d/PvVsCqT6NwE2fcfKIQfRNNKetS
PE0SJ5kh23Fi/4nbt/tWljbMhLUBCDdwJwr+s9MTdkanCYV40ofhsYPC21YS83LfxsKTHXYwbk3e
m6jvMcZ1bUQogVAmdS2e/ObB7Q+69BAIz3X4Al87nVxlo1iIuKjlynFcWhoE0nSoAdJN9fBrq3Ie
yoHhYtXTy8HuxgGiBIDizv3FLTkDXK0iDk5lgGTt2oofGVpMZBJPGX+/hGgE+N6raOk/cj/Y3je1
uKAPpmYLGq00FiEtEk/wXmzb4TnK1ohg1yxM//5DbcV0fU8pChUL4gC0sIDSTYlXcvvbi2NSDJ/g
PnSu8LlZr8UPA9kotUScMDERMjpi8ZxJa4PcN/O4SC9jhUYLygNQ0Mz7qkHWJk1ucHpSmIAcizdR
YysP8iZ9gDbue77iBLf7xgApxJNQVjMPAaXF9b4ZftVKLEo+eeqwqct93Jqb+9/+dtf40+QZVDRB
W9xoyiOaIlRhFSsncQSrF5fbjgm/BHzWfTO33kwmNXGQ0PDmBps3IPqSEm0Gg99pyNHJFo81002j
9hBEa3jaBUPEgomBikL3JGg42zEBsfMuktRTWhe7UA/OuWv+USpmSerky/01LXwcHnEMqcKX95de
+doU77c0GdPIOHFT2j4CjQTS+xYWvA0AG5ho2ocTKeFcgKEeVC0d6wzNH3B6yVNdDJfKlYjanWVX
UEExBCL80IIOxEX/bCU0Ku7/gNvdBJ1CBGLcZYpF8w5cwBgkKn+BdfLhbkO6oCif9ZISXrCC/12x
M++99QPkcH7rWyfBDx03CJFDHW3Zgn/o5/0F3Waz04JgN2I3aafPs8t+EOVyaCPrlFvPg/xAocB2
Je1Tk/5A5uUYtMqn+/Zu530n95ge4AxpMG08F8XKdC2NSkEVTppfq3YkHyrpQcy6c2mKdpO0TuaL
TmltVPfZGi/A/+1K+C/vFBKZyhaB0K4q1cp45fWz5voHTZ/iQyi2zFo2YtEUTvKliG3hq1bbR7d2
vLf0AYKzZ2F3fwMWNhw0F6SGdOE1wE6zPEDxXHiuTNk/G5mwGYUfUaMcSqHYBu7AOBcQvFUo940v
YYiJRlICUkeEJGc9QlPrPFf2Cp1JsVdrSGro/ig5t4bwp+u8fz0ff21NMY2nEQ41bfaHzazLpkR6
pdNfGlMbHoKqejch2gUqWRq7UFPilc2cgtfVt8MckFb6/MRsZjWmYP7BXJkr9HBLzXiB8yZvzJdc
37dl+6rq7mcdEv4VazcFF4IazFFTD3SCs85Zl7w8V+tKas2XxviqG1/awnvUSrs2EKAKKV2p8IA3
axt6u0JskltxQumv8R2vVxiXbkY5JjJfynbUN1lRn8kt92XrUniO4WbRLIbM7nvo7RGd1smhmAbM
6C3doF6iVMqbqDZfijJF46+AFsrQq33midIBbMej0rjhkx8J9T7K0m8ZJQcnsGBR1PxRf82s4jv8
0GfQSO7J1cd4U7RhtZKg3VzSMK1AO0g5b6pe3kBmjE6wAoj9zZdQqJkGHhXHa5IveZK8rmzFlOld
OxiGJu5XimzkN/OtSASpVb3Ys170Z9b7GaW2MbWhCdPqd0Zi7OBV+QMlesdlulbxuLlMWaLCKOVE
L4z61vzerkpL9dsmt16EMO52UsngIlN/5kqOeDuggBme0qSHvBvYzlnFUrM86Ldj1XoxRFQlBq/h
roHT1/pqyGP1s6gTgvTQedbXEW6mwm7cIPJsgViT7/qhC81NE/hGfPDHrN0npdmtqfksbYNm8uyF
Bwx097zuY3qVCMl5576UowfDlQFk05eHbr/ynRfMwBE0zSUAGqbRMdsGPYOHopJdhsyNOn8cSf4h
QSojcDWNm9v6OHGZG4O5VaNOe5EUoNKpnntO3SXNVjBDY5s3cry1kqhbSXhvYs5EX8SkxlRdRLNi
nvBURZ9HYhglp0SW44sa+NLeQ3jo4npS5fgBs45MBrk2orwDc1kwY9zfmJuD9tc8qjdwMMOGfLP9
fhOITY5goGgkKLW3YrCNRheW67j4ZzgkMpkTWbsK1Rf/bUyf6EMsH4ogDkFa+WdrrLr/4oQEvw2k
8jBUscj4jN/8uL+028cyBqfNncYGpmfr7CaO9FRr4sALznr1S+3fOine9Ix2IbQkjwAGip0rOIL6
j3JtiEYwow7JCvS7CpSS876s57dlUERmcE4VtTzIheztyrFWt5FeIRI6pNKKA93kGzN7sxu5y3BU
nu2s0ngsuk+F8CliCESjRguV39rswt+n/lW8xBpZDaBnZjtgN5iusw8fsaoRi6moRJ/RoN61B2sL
EfxG2jBZt4k3ki1sI0dwdh1N0W/yr+TcSI6WOt0aLPrm0iT7mPId0lmmck1ttmZBCqu6YUD6DCvn
XkgjJJTgix1V7Wfhxj8j3zNXMoPpFp4tm5TOYOIY7MLkvdfLlhtVFYomjs9K8CSN8CaO5/eh6tcu
5huoHOv6aGaW7khFpbYoUsdn3/f2TIUZqfcoecE+i7aQ3zsx3e9GMQ+5tMakdhOFZoZnWQgE6XFv
REJ0FtNoo/WPYXwq+hdROtODstP4RQ/zlRt+6RN+XOrMkTohqlUOZ3wuhxfBgkP6QBVZyHelv9az
W/h2VLQhAqWkb/B4nW2qIeRhKwdyclZLCuptsE+Cz0rSvYzyGof/QsSZiOjQaoRIiBxrTlJhlqFV
j3KEclhmOEmtOexj0DuWvwuT8CBJTso0kRYyFLcS6iaHv/ZPUMzgtOhZMOxG+Ln2z67MArkzRih7
qvp70TvDaFeU7a2d7G/r5CjFCEeKeymID7qgbu4bv93fa9uzL2nFdY+smYTt/tU3kPVMD0njOcOX
+2YWN5cH7HRC0NwQxVk4T8OsNsOoyM5QOldQQ2aVt+/dp9B6pGJMTRSmhLMm/Lpv9e9D/HZn/9fq
dHI+BLxhCKDoQpTx3BLgovfyVfsZXcJT+6jCSIdM4x5U9VO2Ex8Z3T0NT/lLuI3341n8JH8a9vVO
O64d1dt4P233//ygv9v04QclU+mgbqrsLNXCRoCXR+tVJymPkpja9Vg6btd8u78Ht8Hh2uIsdyp9
VGLFkY1vq4snEubh5qt2RbAJuhcPmGizRlR2k5SQpYFF4RBNBXtoQK73vE7ytCVjyc5wAzmtJCDY
JR+SdKXftWSFy4P/cKdRCZyeBh820qoK0yqyMT8rrk2WJXxfxe/cVrOmdBN/hVmVchYQxmsTLuIt
PNf94iy4sCfRhGg3nYXChKJUyrYu+P+qPhI3WR9DQqz0yRfmfRKn8oz8eP8TLpxROpqT7BvcitOj
6vqHpIMbkLVo+TlQO95r3i4tHpglmdRkVywt7CrVAfrH0EnTJzdn3y7LadRSlsvPWTNAw9ufS3Bo
IYMj9xc0/eDZseTtBFKY+5iSx3xGxFKTSBvbpDibadzuCl8UHbhOi919Kwuez8ApTVl466gJzq1U
/lhEZTAUZ9rWO83tHqCquISPQjB8kwTzxxCP+8L7dt/mbRuSJOOj0elHffBLHxGuJjOr4jwI2TEK
PxclVbHyAR0HOy1724CHUG2Pfe6kgvDulcH5vv2lDziJKom8TGEdns8jtrLR+0krFWe31nZNXztt
22xrIVu5NRbNTDUWSuM0reY3ljtS07JytTj7Ag3dApydUJu7Idf/u7+chXAJcvl/7cxuJ9MPtA68
Q3HWjKNclAzDv0lpaTdPWXxiLn9lkG76a3O3NCequWk4lXm32bfzmiaJfK0sz32V1hc1C/XPTRah
QSWr1VObyfk2lMI1krulMANoggfHNCl4Sx9lxJRaCzUpz1roH8Saw42+mPSL2mqkfIKdi/dVM6Z7
IQ7++e0BC7ZOWxWAEp3POWJAAqJg5rAinUctk7ep+dYWZrbp0+iiMdAa1KaBdAyd0Puf9PbsT80B
GaO8Q6ihTK714YBEgBCSWKiq82CUICak2P9c6Xp4uW9lId+gasK7mFEqwF5gAq7NpEUiCkGisrhk
iA6VP+gPWmEFG0XQPKh4xOpTVnT951BomN/WG2EX8f49rPyI6W69dih+BPUhSKonDYY5A5EemXUU
S1Z1VspCtuHspeZWWj+kXvWO4wCy0Wgn/hBXS5wsbrJt7EEfCt37Pw9wTiUkqpO8punNANm63oys
qsWpaFKdGyoRW8Aj9WEMk2J/f7lLX/ajlVmm0ZolTauA4iIKWd2WNwuka0NVb+9buT2k01q4eJEg
pNk0n5FzmeaugoQ9lZriUUFkBCon/Vco+3vP8zTH15sViM9trMMghBiYBC/NebnePLkIEkWwMKiJ
g7WXfOmXjPQzI+ulsRJVp780cxeYw3gDyACXJjTCtSUqnAYjjGV9rsr/2v6z0vwokvfSXYmpCxt4
ZWV6jXw4gCmV314psvpM6Q5JYRgKbb8wXFgOE9lO1YixkNRYI6yZ+wbpCE1hWkvcx4jRzSt4Q8nE
n9Vo5RncTOfkeVFSIPfXuP1vYunczGxtcp2nY1+YANrNCi4oyJCSTdz9dlu4NKqL4f8ehurIpEv2
jz4ytzvLRscu72NKxeXZ0j934b4e3vvw832/n2czf01Me0gmSqthHtA8lc5wXHnV2Yi+y1Vil8BJ
21TZMs6CVCHTNapmj4DZ71v9y/780Scns0QOwCoTxwEl72tvKcakzHN3IFyru/AUvMvf9LfguX1w
n9I/huM9ZFSMVNtwqmPsPYT9SkiZ+yq81xNHBB1yikVTW+fa+pDqjeu6tFUQi9Z+pZ1/DE19U0ja
RletldTpBnk+Nza7/vPYl/3Ek+qzFVNE2okwBRR2lQ6MnbUqAwSjEA0PfU90Oqhpb+hbQU4r36mb
Eo5QzdDcYO9KVjtNr+dyfHCLyjCdOAqYjtODGBX0vK3E8SDrMTgfJder2CnGdvxz/4vNgwirAADK
lwLVSFdkzprFu9LT63hsz8rQhnuB9s8+GvxHhpDCgzuU6dodt/CJpoPNVUsxDwTD7MgFeYbAURx3
ZyYD5ecgqYX3akiMox50/hZ9vorwko8UFkVo6ZUoFzZ5rsDjq4etw/NOdrJRPqBkS61REORjiDFS
r2R14mZenWNfJkJGnSl7sixC+bUrecKg9lAXd+ewcS1bl7NHzSqrbwhpl0+xEip2T5lwW+hZcGRo
R3oozWhcQWLdHuEJ/TW114F/ccvO4nvapUqeZXJ3Djq1e6Ds8yJApfBVLfN6Gwh9dmoC993wlBcp
b9uVg/y3FXl9kKcWEpGfajqv2jn4PZaHmD660p9DTy5OZez2O01WBtpH/uiQo4i7SGEksJGE9ska
k+wFJRH/AMw736Lj3P0I4zB9iWpFdtBMgZ4z1joKGGK6USD8t6MuTbaxXxBn89J4QGW7gLWpjV6g
P+yc2lJdmwcRJLOZqzm6OHxC7c7atWLrHYRWfy2zonUY+NwK5Id2l9SKraVptvLsXLge6MZC3wt1
85TjzwF4qReVsS+iM+ZbP5tM3niDkDr+ZzOLDmYkn3sXNJa8IxF85RfeP5YLx+TK9OyGoEnsq2De
u3Mqay9a5L6WuvS1t6KXqn2IBEru983d5L+Tu9N6n+be6Yir85SvyuG+68W4P0th6JiZukGQkm8d
Oaiy2plQO0qdHYUc2Iq3Jvx907Wc2575uZq2jVEaaX9ujUGyq4LBnFHeoD/WCD8S13Bky92gpRLZ
ahXtu2CHNJIDZFqJ16CPS5v+93UDGy2TJfPUzQrFsS36ku+NDBNTqCJ5AFqp9lD9AXGx8py6TXHg
wSTiwvQyDUaosyTbGKxKqdqRAxYK9B5dTTpopVX+ux9B8zjVaJA+hTp65kfoTSSWGZr9WU+0S+vv
9FFlQPA/1YL65X3Fhxa2jyYcSkmUaGiJzYmNM8OraSLpwzmoi0Pga3Zpfi6Go8pgzoCQtGSND1pl
nVBydnz6zqx1sHw7Mw6V8SsF+J2uiunNc3FiNw9Vig6TzhqKLrM9HvrS1fIiGM+ei56q1fQVrLnA
j4OBi/j+6m8/54SXnMRcCBfcpdPmfEiTrTL0lHRMxnPkamhhkPxv3UxJN/etLCQdXEWEI7hvAMpT
BLg2k7VaKnhBKZ0jr623cRzUx1xUMzs31W7fDYJ8GWjcQwrteTuvUIwNM/HGBnZdc6O1Y7uXYtd4
iqws3Xl+UjzXWSztDbEzHL9sUhdOw0a5WBD5riS8C3khhRJCC9JEoJZwk+vf3ebxYLZmqJwHL9lQ
sVC3/qax/qiNrec7Dfq1wQntOrGhwQg2ECymX8fp3JV2vlZMXAh11z9llqLSFzcELeGn6A+6k+78
zbn8gfrOrlhLdWTWdH2FWjSHVerNtE/p+s+8T7G6qJOUVDlz/dnJtniQNuHul/LgPqZO9HrfMRY8
HVu8+AjjUN3OxxnGJhM9XcJWTX6f5p8lY1taa/Cl21yRBdHsAp6F+wEOuv6IUKS2fhUmyrmM3uHv
24VDtY272PbXpBFvJlU5uJMUGo/aCS8FsvDaUqAohVnrmXKOv+nCwdgW+yHcp+WOmprwMGZOd9Ak
O1kjm144w9RBobimQUDdfE5qGXYBThqM2rnU9AfEslRH0yJr+89fijg86dpOKB10kK+XpshdoPZR
aZ7RCS43RoTC01CWT2MdhCv1yQWfwO8oRgAWhopojrFX5TaWe082z6EmBBvNCOqN2qjJxspWFcAW
do6JUxHAPlRvjJPNXF1UqjrxQ8M8C4WqI2UioyPl9eH+/7B1UyyHghIE3dyKIVRKnfeCeU4qpTy2
ZKEBt0gTfqmRNLn8oy3y3kmbBbwBZRTaG9efyRC8PM6D2DpXsphdItfLlJ0gmz2hiuG8VSrRm2+F
0zEGBCpoGg0DnXNtLmD8zcwNA8FozpOFXI7lfjeUzna1fdckthKN56HYqcxp62Vhe6W75//atgJt
SW8FrXzzLfkpnDvuSyaCQBHPvqXUWVpQtbF3GTJoL8aq/BON3prIwIIRWMchJeYFyLzBvCxnFqEA
7M/0L6ftSthd+8tTVP5wEYuCJXHt85fJOJy1a+wmAk4wmA8/e3aNGXWTJcw1+pch+EIkOWrqSfga
wZ9dwSkXjztFPWrRW+6/pN7gyOWzJ4uPve6UprW7755LP4RRA9yFlwno45l7ilJSVSHB+FKr4cEP
YoZoyho9YsVI7ShYm7JfsEYdjn94CNKOnw9VCa4kxDAzhJeiHW0OJqDCdiP60LavBMdFQ0i1kIVz
gYBRu/54xNw8ako3vJim8DiO3cFKxp+hGTmGt8qGMG3R1fWs/BW7oa+ggKLgpXttS0ti1WTINrwE
oX/u82/JuBfb1ybet/1PjURR1O1QQvaJUY6RmhloUVoEdpkd0vC3LsTn+x/09sqbfg6UAdRzKbqT
SF7/nDRppKES2+gykPztgypMFduyutzOO//BCq30U98bTERaVK1DKWP2WIv8Y9dq3SNb6TueVq0O
Qk/uPNsiXQKvPI0nTty/U9T6cJYYevQHug/Rxe3itwxi2chstoPY2vJbVqLXme1RsizJHltT9OFa
H+147Zl0m65NLHoUqER6TrR+51KliBLEfo0q2CXTH3nCvoTRpYj2vnrMjGMl44YCOBcxWnkQL8Rj
3oBUqJhPppb5t2/7YeUwcXkmVZXoQv5sB5NSQP6n8ddwUQuxihuadIM+CMnAfG2t74mlBlTyEkhm
7xSpyLOzNYXNimsteLoxUZZDbSuCC5g/zPLQUF3N7OKLKyeO7O9KRHMVvz6m2l4RUsiGBiduYcxA
EhpZ9k1pPrbxf6AtNyWAMFV4Ttxo5Zzf9L25W6k1kptMVwwMC7N3jO5ruebWgGBjP361XLS4s/KX
1u201PpV5Aifu64tDIdB+V2mEBkPu/tbsrTxpLETkfXUkp5PnglCl+pt5ieXtAcHLPWIKGkeHLz3
rSxEM/gppowZEViKiLMjHYZq2klJnVwSxK2UIjgO49uYhK9C8n9aD9gThtgBwFK5uz6oLb3L1ld1
tjPNdpVwrL1+xYmWDgQ1SOg2aKZNup3XFgJp7BRkbJNLyeSAU3X6L7dv4B0X0rWZvaUTD/iSGTc2
j5tgnrdGMfCjpsjTy7AXIXLp9F00HHr94gafGvksDG+F+O+nHTo8QCwsDzTSnKwY8OuYJMDjL1Er
a3bQtAIq3MpRlN/vO8RNRZdTLkLdSp1gYrSeO0RuZd6QqWF6UZW3GiZhR6SgaL3XMBaWn0q5WFnW
wrm/MjdLKt0yNMZ4SNOLqGWwewxKu2ny+ncwQIoft1b5oJie8O8+j02KIPRgGCJVZzb1tpJcacRm
KP0em3inqbmjjZfgn6HQU3aOMh7nimQBCalZBpS7biKocZVevMCpUTyXhm3/zrhZShVB5BF8/8v9
5UaaXYWY4x+Ua3jPm7Nuj5uaIXI1SXYJ49F7UgI12Lp11J7lKu034mhW+84T+03t0UUsc9Tji1KW
HUPQURrxon6nUrx2Mg25tFJQqh3SVQqD9qrl9GGuH4u+FyeVCH8jd7pmh36YPYpJJR0st4PyzkPv
K9XrZlcSr3aB1Q/bPB+iYxnm4VNVBJrdMj3wHkuj4bhsCvjPjiDu+emnqJDifZn0nt02NBuFot54
guw/UNrOH2TK26dqLBFkMZpmf3/LphA+3zGFprtpwDcpUlu+jhilzG3Dv8wug5oke8WV0h05f+9o
BiXmPomlXVsa5bsVN2t+f1u4xzdUkZYWCTL51Dw79kdLqRKVd1sDbYMqOa0k783x2AWXXttHSMsX
4nTd5TvGnY/3V70Q87lRGG6B9pKn3M1dK5ijWdRhdulMk/Gpz22QX4wpJq+cs6VQ8tHO7AKVtUbO
NNfPLm6xU6L39CSqgm24X82JMrz9Wa+xhi/Fko/2Zv5fM9/uAb7JLmXw3Ww/dRDVWw9RTOUR77m/
hQtXDaUfwJSTaMIE2bx2nMyIPNBEVnop5EA9tmZA58U0X4Yurn/ft7S4iTDGUmOCSvtGfc5tkyxO
Exaltk9ZrzkmjXId+fK6+UWZ+wuosWqtEiovrY5yPBNQ5HzQpM8+nGC1JJ6tQID0N1J+9ALfNssf
gfrWyY2txeHWSw6mFu3MzMlcf9ORcIe2duBVakfCg9c4ZNlysKmtp0H8f6RdWW/cuNL9RQK0L6/U
0pvbtux2YvtFSOKx9oXapV9/j/zdb9LN1jSRucjDDGCgSySLxdrOqWyv95j1pqG9xDzd3porLs7F
viLNAvcfZ4FKIGPI28i0osSCwaucBaxro4G0rG042qEr7ppX4Fsw+S2qCYC+z7dFr53KuWT58vyN
bjbjQEtLv2hNu5p1r6lSZ0btRzAHrwqoK9LoG2BwnBu1puGApC3MsShiAO96KdakuRQpSVX6JmAR
TZ/bUfEZW7/07JRYT7dXuGYaz0Sx7mdXlUVdy9hbrVZqPA3gp5Oy4WjqaPRUZrl2wY7R760s5zHJ
ctbIpl1G1JwwEbyETR6L51nvyCTdVbRyxvg1Sz9uL3L1GBUY/iVqA2EBs5+pUnSz3telHwUYRE4f
SiDA0wfRTFzZiu+H7CjWvPTMmkg0KaKjYWlwxuzKyyNEpCVXepdW/iwZDajT6LbQ8pxIClXtLBqn
g9VrIUGlXthE4zxu2ygqPWphCsagzGAn1eOPebA6p6FquzWlPtsWQdVvZTzxgRTlzu0NWnsqQMGE
Mg6aFPBOKpdf21tigIQiXqlgtHqA8PJ8Z2bABYelEIKaseY1OK9ZniXcAscPAJiAwTLyzLnKZiGv
/NHbjfafEiot9uL815lbO2fZqMQBfl0xG08antP8LdN2QQAiHvBNbrryR2+GTmUCqeLf3scvQBbr
aWDACcbZofMeo7SZOKurCmvCJar8dq7cID0gb/HcKpatxqZL5e65Sz9Al6OP+7F+ollHrMc5O0xa
ZiNUhrc/HCJxI6SYBjfsQYkOyu19mJBc4HHeXN16VJTRjrUk/dERcoVBEOdEL6NEqHzdmEDXT+0x
OJr9XSOKW1omJyTXC85LuhZmYw1It6OOgmIKy08QqWNjWeKInenDfhPVI4L+DNAkjC2b7aSWs32E
d4+M8ki3raZN93Iy5ZtY6SwH5UCZpyOLhl0dFIwBMFNLdp1tqlE7KnWpUFW+WoUulbYNJUG4K4x9
Idjzk2JMmIB4n/7iqMdy/FdSAcuQUYEEoYnCaCYyZFM7m0Xli7HkobG+BElF+JFFFTFD7a+6GnOb
juZ7WnhpMRLBDI/DMNhDNeP1F15D0LKpNNxWwmejYHwTlzxmzWgBjI6eC0S7EjAbl9eywmQtXRy7
yh+q4R2eqmULDegjVDNvd3IFKhQlNdEe1guqK3Rlw8mEfPkb7O7gJFC7AfHXwv19Kb41u0IwC1qB
mXQGZSgdc+QcEzPs3izEO3cD1YMFzTJjOiXu07bvKcjSrF5pdm2SyBWZjLA6iGoTfq+KDmV+KFR/
N8pqNSzVM/CH50r6dvtEV/37ryZ0GE/ANVgeBT0RQ1qpIvRInvalNu50GpCkgNs7hG7+rOiHKLDn
WrVBX8XxEtayEwguwMoFDxB08yz1lwTWvDIdZezXa3rIiIl/CmrXvJTEP6zxtxzm+WzTMTUSC3L0
/NMIjpG5TPJ4yqq3uTZt9C+4lk4ks7m3eJ7+9TOBW7JQoC/UONhexprSrKGFkeO6xGhHBOeOEX3k
XBQDTwjzFpljZiF/jddC9sO5JP2pCY7hYJK+rpwk2ebZi/JmaHcp/E00kjklnFCB4y0szsCl4iM6
RJsP+mOAf7k6SKrRQG2nAc+hmnlK3p96kUfataIsiAQx9wA5QPQA4HJfXi4QiYv9WOfUl6bIToF7
yUqVAEqyi/O7KATBnzHZVPxWBpy1Xft5l3KXv5+lr8UoHdBfCbm6fpjr/ShtVGuTGLbCaxxbO0dk
BZcmUgWAVLZFLi8VUyjCgvqNZiF2irrAFjSFAg8bcru1r+04FoVnHuYQKR+M07tcVD0KHShya+oX
GOIat+qxwlh4Y0HzhXiuaLWtEuEgB6CvtYpHjsVZfDFWWUDZuYyWQEyKLOGlbBrMEx0BDvMttMuC
WQCOhiFGOnoPE2IBkznSqXQaHUS9SdNkbjHGtW1OQ7MrmxrsxBjizXnar5wJvGWYdqurKI+gq4ZN
cQSwdto0iNRXCvkZ3bFPel9g/41fpTbtCrXYGiPP8i0PEbsHS0YPQsHji8tzuQea3IOrYiip3zeJ
a0QYAqFXu2nwkUaX6eQMcK1RiLFTMPoWE0aBBjNnzWvKBgjZkqZdMGsq8wFKB7wIqk9QNr2DZ5np
4NzX4TlgMCBvrde+OWgkzkQtn3J2gZI2L+dUwkyUvpzfxzGBq/AZDtlnWEn72ajtWhnuYt2yRXUi
Y5ofml61w8iA/yJuJm07VrzOr7W1o1AkoRaGyssVLWOXUoumRkZ9UKcQMRMJKrF9xXMY15YNTtgl
e4vuRMQkl8tO1QwjIpDr8fWg3zSVTBrR+qtSqy3YClzOlVq5zsjRoYVtOVAVoNxLWSoVlXjsrNo3
A8GlYmWLvelnbU3GHNm5uRdOZSmAKJqmRz3ybgtfsf3oPbdEXB9gdNAxdSkbVYfSADFkjV63U6n/
mgyOh7Kyj8jxAMgloxkQT+jy9zP1qWSxGMW5q30gqAUZHR3zUc6OIa9haUUpLsQwFjFSu67SJIip
XxVHfexOt3dp9efRA49OBqTiUJ++XEXdTEo3d3PtZwDhiJk7gZocA77+hRC4nsjmo8KMVqVLIY1o
xFmFrlt/VmubRhgRhBL88KeQtgUEg/aav6Uwyka70JSmDlJqRyUcs7R62L9/m63qiHHfYsYBTiHJ
e8/IBFtUPqn8w4z+jVKdyWF9plCMaTZAztzuzADETWFNrGRTpTw7u9KLsOwWuvwwvgC2nk3dC0WX
DEkp42pm6H4AeY7So36Qk1hACxKxwNQMXt1iA+8zeul7c3NbI9b387d0Ru2yuEgHigGpPubw2IqC
FKMOEuQezAAgor4tajl25kkDxALvOiBDSBmxwU8xqnFQNlkD5dNFT6FCthHkHqzcaDfJBqkCF6Qs
LnPr86OOhjb3tvS1+6WAiwkdKHhOMZTrUvXR71VKJUBB/lQ/AWvjZX1C5qnkSFlJAiwwS7R0fY1V
QkfgpRhBKppO1qvGp7EE+CPtvVKRPcztOmhy51mhcFflW1Ak7Sy9c5JZ8TRN2N5e6Vdkf7XR4PrE
hEcApVE/u/wG2QCdlWTWjQ/+8LfKPGro6xcF0Z2sjGC8ZIeES1UIjjbIRDaaglCJ3gmzso3q0Ou1
kxTxkjGre48ABy4riMLQeHP5QVGgm+UITm0fULFZi0kPAHU0cxIey6quVn0mhNn5sJyABZX6xheE
eTPplJjTvVL/MMMnSQRPC+egeUtafNizR8eMElnI0LPnC20FeGaXkkn3c7nkXZq1+7nEhv+/dawb
lolCAl+88duAqMXJMmfSyq8F1wwtr9f17gHaitFYYIll/f1erNSoA/TaR5SE6UayG0Y7UD6RRlLd
SeNs3vqifgtjFDTOSy3XQggr9E/LegvNF1StFSSPb1+ENYOzFKvBz4FeWZ1Vu5GWcBrGqfUp4iOx
+NVrrz1aBYdxI6YnOTyk5ettgde3f2mwRJyJXhskmk02nI+VfpY1DI2F107teCicRqOEAniBBntL
3KZ3SUc3WhoTDZ02fwqGBnPw0pCyoP3QPSazEGVzCsM4LZHbyqwXOHRJ3ZKml/90T5FXBXE9YHZw
J0F0yRxd2E6aOOs6Ehbd07gLd53uGcFGEg5K1jsRr3P16pYx0hhPIkuFLp1ErUKfni8FnT2oMaEy
l4l7VQwikAUzgdOzGPtkFFaQBJZZ+VRAHsYYdGpnBt2PoSgQxGDq46AkAFEg0NzmZlFuZEEWXDPr
FK+e2gNeS0qQ4hmcaKm231ap1U9DN9kS9aMfj/XYLBCCplEfVH5kq+lHPZ90HvPc1c1f9vhMArPH
U5ZgylsCCU2MeLIqPAX2MtMI5swelZCznOtM26U01n/rqBbWXQNpWQUIKui71aS1MYzMTkvzKJY9
qZFdbJOIwDpQQ9re3s2rUISRzhy00A5z1s5G5WtCADpMfQ7s2Kh47QLLHbiwpZCC1i0Uf2B6NDBK
MW8DnByzD7BGM9/M1TbRtr0A5OQuR+nP4NzH1Q3FMw8Mhw634woErlRT0lljSn0NNBoAnn8Y9TMd
JLdKMf/TqQ3JbaahXWpuLsgr/Nv7eZ1zW5aKMUN4NcB8izaMy6UWExi18hobGqmYaVJ+AvPglGp7
irTSHxPh2BvqHrw7T/rMo/e8ekO+JC84J2CGkVhk/Lm5LHNJS0Pqt1TctKDNEn7UjbUBId3u9hrX
biCaaiRM2MIoN1C+Xi4xiWqwEdVIhIgZJpqH1FTsyKzRJoFqIud2XKsn7hbAMGC6W4aVsNWJvpt6
1Swl6mdzNtujQXV4FS1vFjJPCuO6lIWg9W2sU3+UnUAglDq3N2xFJZGe/KIgRAiIOiWj/0KW6Xjf
DOpHp6ZLSDmaZMg2oH6fIsXWA2+knpnfZ8K323Kvpg2i5oTxl/C5F1YwcHUwlmxsVSORmhixTC2j
VyaC26uNcJhisRI2IHuRUY3WE8D+08EZQF8CrC2mIQEYAe+gz17QuAtKxrCunhQ1Gt26EE8z6Km3
E6ak2oM45F4uUI8GIrwiVXwq1TA6ppOhgGQpG8AUo/ZeXJug6jSEmqMYy5dfWpRlZbjgKLiCU43F
Mc0z7U0li5BCUWo3qSMX4BavBBX5I/J/HSZbE7nr3dvbeW3FzmXqLMgSI6Mwg2sOa1/4nr+k79a3
juSIGTj2a00ZUZC3dBC6onDKxioaQA6pmVdIe2Beot2LYCNoZ5FyYoMrdtVFNcDiDoQR+k0QFy2f
ceauC0VdgtiorH1ZO4RR9n2cGhvd2As1PpJHm7ZKHF2wQKc2OCLmQYfhfB/NAEliNJUZ/1L0HLoC
EFxpV8j2ptlDNYCJAIXsir7e3vVrs7Z8KOCtmDgBX5x9H1Mlr1Daz2s/T5/n8RC+BMDlSRyw/fWT
DyHwSBamWZBpsgB0tCuMs2UiIycHj7Sd75K4t7tI3SPj7FgRh1nh2n5C2MICCOocScfgjsutLwIL
vC9pjfScgcamlG7FJIBrxZsvsSoGZULAr5fiD1sciVpcULkRa78FzZEzl2aMgo8ibsGtwKN2Xt0+
xLGoraPXEgm7yxXVCoiiRlWq/Ubex5YIWq5tBCRZFn4PW87mrV18VHzAGgLwOgoxjCmNY0rDBGxc
fhcLH/kyxwGR80DEGq0dEjLlYvVdpLxm0lWhKP4AhITOaSDGLtdXzmUIiANyQka3CQJw1vYxAblb
aSvwYXJjk3Yft5X+GrGM64mX9b8SdTZuEmexlIVCh0JupF0mON8VW/UmL3V6EjilPdoYFuDWG+XZ
tAOOmVs7zHPRjHoGg95W+SzgMIVAeNYs+iOSWqeqaU6MfChAsKGYnALXqkiMsUCWCKYIruLl/tYG
DYtkyc/QdKe6GUx4KwGTsQlzLtTxKu+PjQXHKCidQX2zKOulKMxbkVA2RFJkGt9jONt2onpyqjuS
totMzaPik1Xz5uZcc0wsQlEqg+8H+wKX5lJoFTbIeMZR42uSU77Tl/Jlekkegp1gGy4YdF9lwTF4
7Jhr7wiaJxH9wvHGTBZGphnJrSKVtPHRdYFmm9aR/pSsdXlCQIwGGokldQ6A1OWq8josC1UaG7i6
T0nxPjbbDNgIK3KBBHejsLDViJdkWnuCQeGILiZIhWezKNLZq2UKaaJOtYK8Wajtjdek7DbSUwZO
ZxDRfEPIyPEyeOKWv5+Ja8KsM4JAbXyxmUiAyTE9BdVSWvyolaMkHyrkMW7f+1WBKK2i/AeQxlXH
VBaWhtBVUoOqlDZ7oZliwjcGp2/Sosi31jC2btmiLhZgMiDHrq69FvAQl0QNaqsIri+XatZKAmZD
HTvbdItDGjVeaCS5U4Zt5txe5JpmLqCrhXYEpVyWDbeP6DjVQdz62VRStx3kghghXo3bUtb8hnMp
y1ecnZ0izVIqWknr61lA4kRz1egpDF9UWnPObFUQHtmltws0tGy1TW97zWqDrvVrkdqyEDlK/xJL
31uLJ2hl3zDC1loAY+iFB8PY5YriyqrT1oh6X86T2RXTrrg3gjDlNG+sKAKcLETrGBS6dCMzBrLP
giEKe4yFgJ1/QQ+QP0eYvqlFm9vHsyIGSbkFBAcCHuDpmZgrzwqrViqj9fu4ICirE+yaIvGIpFYe
FvQAA9qKIWxQBhZC2otqMFlx3vmRjoHxQlckdjU0nz3aK70cIMS7atAbjtFYXRkSZ/DelvQUi91P
k1yWqBBBZvyzjR6U/F6IOYHdisrhEUFtF7SSYDMxGTMI6tpmNNHw5jciCmHZoMmOUKF/tMNgQ6dB
SxpHxVc0T0GTB8J9VGNBccvoBNqHrEmOtM4vGot6U6vPYEkCDettlVg7LNwh0B+jXoq6NaMSWjAb
gZ4OHbJEIPkK6rty1mzlSaKVZ2bF021hazE5QGIwabhISA2zT0lT9WIUxtrgW7k03kdtrjmWUMs+
0JjaVkA8a0fUAjMoFWQvE2N538t679UpmLhuf8naslGTAsIZzs/C/XR5ramaoM5tJIMvtXqxUQX0
xdfS6OhtcZL19GGCenM0dCUrjxY75OIA9QamDKS6lyKtpmoaSxV6X59jvJ3oUHVqKY49q0pb1Dqr
8r5rC9GBbyHc472pDnloIWUhAjQiGgJvmvqKd33xNczTIyCZNPaD3vtjK1aOUgat2+uWYIM8qnDG
VIn3XaUAx9c13V7qQ15n0cqbi64iOBPoVV4IPxnxFm3jMs/zwS/w0Bq1+W40xzbX7bn9nOm8jQKR
N6Z+dcFnEhlDDiCmhSHbkJhFGIXVv9GXNKi3C5IKxH7G3RR9v61hK+YCaVegr5EVRKWXfXBLIA6K
QC9Hfwadb+EP1kiCCbkf3kD3FcunIkcHWDNA+9eYO8XoNQ1zKUY/AT16hwl4qMrtC+n19mpWpKCU
qwK7pAF2BK7PS+U10XdXZ/Iw+bVm3CkCsMahmrlC2/C4clasHl5bjNdFDyUAwWxCVRzacAY73Own
vS7sMWejcWglU47jdS1laXSwoH14dfFf5i5SfZgoyGZ7X4hLNGjWROW1k11vGCSgnxbBK6ApyGVc
bhiNQiEMA6hbM1HXokBGGEZiY34wz6wskeFlUm4RBB8IbQXw7URGUAq3tJfGdvDF6Sgo0R0tQcw4
J09LoU8m1fxWRH8Fw69u4NF0Xys4qlRLHGJi7hgeRCbWUeNMVoOsGf3xV2y5PbqeOkdSOI/g2jYu
aCIdqW8cmMbcWiXsIwmw2tGvJ4oJ3S1AzKXdmp+3tXtFHdCIjyIJRjqBv5kdXdX0AuaRYzS6L4YP
VZWQbv55W8C1uYMqAKmCX8eIGoQZl9og9X1S60Uo+rVRDm6ViCpyKPr4iO4+p8iX4YcYBOaOg5Zz
Xtw1wSaymoje0HWHh+dSsNFoUpbOsYhWf5PUk6ePGIYm2KNoxz16EzIe9/bKeaH+i5MCHhaZThYB
FptBOqh9NPt07Ig4bPW0J+O0ub2by+1kVB5oJuQMYSgWrBlze1OkqGAT8tkvp23e/IwU1U4xlxsR
lFZyRK0o+TJ/Cm4fuNcRdzN5makqxkGx6hlIDdMbs/5pHnRnwLBAQ5h3t1e1ooQqBmEi/YwNBBc2
45IgH1ybsdiLfp9nlm10YuTUNeUNYF45INTnAJPGnUVQz+bwAyPDYBZrFP0wH+wi8+eQ2gaPtWtR
Z+aA0AEPxl/oPEjI2MnVaVwLbSAook9zd5ofhNS0MQoKk8s3igIW1zxwZfHH7d1bOSgQDYK/HqRk
4CtiDwq94EGaaoLod6OGcUxNDj7hZJhJqtNdm1oi57BWVBAlVfC5gZsM81BYwopAoqpKdSr5+X2N
CWjUMLxAOpjoZxoLHtPHmiyQ8cgaTCByBWxTTNnJVtUEuuQjEx/Ho9OMsR2n0UMlH4bn27v49Vvs
yYHsAMMIVAvFXJYPT5mkLqmzRvYrQd0E4zESQvD91UQHUWcl/pwaAg59EMRInlqUx6wPXDEq3Hmo
dl0k3Vdh74mB9f32R63YMECk/v4mltKz0wCeLcdK9tMqdufYGQNP0PetusnNl05teQ/qdbJySa8h
u4akIU6XxWiOkTmjrJuKvqBvszAngXKK68wBF5uR36fCC4q8QGp6t9e4cvnxPGCo2DK59XoudlzW
6tAaheS3+RSRwehHQGYDhWPNVjTpQspyic7SM0au9sbcJJK/rKvUgNySWgydme1QnoiScFjl1qQh
oY59lBH5ACt6KS1HyitKaS/5jQQy+sqWgyNgwWPr5A1HQ1Yu/xJXYZI9Eq/wghajd7YuWUsrMQhV
yY9rw9WSPsW8gqQHyzpaWIuMl85e0UekTmRYG2tp9mZLSVQbikGbAsm3hsYJ9PAefB2JdpL6d0nA
jLvBv60aK4Ej/EdgikBLiJorPK7L1Q21kWZFhq4JGQk12p/m8lMpWruQpp2muWMpeGYAsur0zkqt
uz7gMeyvlEUW/xWJXDy28JjZJyMx2kw3Q4r7l39MSfh9AtUjhqfshFbfV4ZCJrQhpbWygefkJZL4
oxknO9T7HS190Bu+xF50Vz0BcX57W655cWF2sScLmxZmCeH8L7elyzAeihpIHpRt7SgZZKqPtelL
g5eZb0kSuUj9myhUpX91FgkBnajRpp299GC0bsS/QLB+lwBjFli8D1vpRlk+DE2+aC20QNDEnFeG
zoYQLWPYLwQvE6Y7JeHkJHFFDKNzw84kkwqCl2zaNNzJaitmxICrgjwvivRoSmHcFYkOmdqag+x3
HQbg9kJP0Zku8Koca9cNgCyQQoHsZQGRXu78MGhSgfYl2Vfpt3FIHK2ZkcpQvKDgsaWtmJDl99EY
jt6wa1vcJLESmUou+8WsOGkeOuh2AdVPSGKQ71Sme1ul1qXBSzZluMwIdi/XlYejAr4THFyemIZH
NYQ1IaCw3ggCUjIiZfEpDFHx554EpsmCyAuFqq/O+0uhsa6nkWFMMpoqvmmF4aA92u2E49B2G73g
ZX2uKT5waXBki/u8xDssFYlaR12LCfayLwmzW2KMZAcOGT1U3FmcHBAp2IFebfX4Pox/WFWy74aP
StoOCihIpoFzgde0CIkRUBMg/gb4lNntUR8kOsuz7JvTzmq+D/0pMZ4n3vSJVSkqUhYGQPh4cRgr
IfWTZYwtSLLFJHuU+vGo1Hm50cz2Z2DpvGaV6553bO+CbALlHuoSV5CtSU/yMoXF8vMGme96Y6Ue
OsI9rUn3o9g8h/FT0f+qLLftVDJboitnrZPlBv7fcAzKQ2qurB03FGzUAC4jNcCOt5uLYSySIlP9
Mt9Y4wCSoJxo4wk8VrfvzTV4BH1i54KYTQ4DTSmyMYUg9SAM6FAJU2fqMNrdGu+UIn2ezCfwmtTS
rpAxzGrOvuWN8KfMx0urGnLYKt5lRDds4JkY/VyBTkH15yII3bgt+22Q1KJdqoAT3F7uipE9F8U2
x2CseCzSZFT9vBTvhDE7pWBRvC1i7eQWbAr6/dC+ibiTMQog0K/yWFV9sWi1p0ZGiTcfSmE3Yma7
p/KrAGvycITIJCEqBL6UkVdg3po24Pb4/VS4tdY6uvFSaaoTtpxC19renQtaPuTMU5M6MU1gD7B3
FAwxRUwG07+9dcunMhEMkvOgCkByCteQRYyaXZ31o9xoPopBFMPIDbRNcxqX1q75hQxmuzAiqjLE
vNYgYHSnyo6anSWkBylovEncVTJ6iefq3sqcbny0tH7f1Q9V9zKIXg3Qy+3lrp3c+XKZDRUX+vIc
3RN4ITO3lBt72dQYI1ks3qu/urF4pODIY7oC+uQuj27SmgkxIzY2y8AFVoAI6kVOOHnZNV8XiWx4
dahUL9wUjBBLpxQEAIbmB3mbZSSVGviZlYbUplH3Thko4Z0s9U+9mhsZut3jnRIAklJ2RnVnqhEP
ZrC6uXiYgYwFQ/EVQa9mFUpZ9IHmj92m6A59c6e9cBWWJ4R5B8FcF0wUdId+KWNM1nwIoscsSOx/
d35ni2FSgXGHHjuxtzS/TiuSJ+8qGBN7gePNrCrJmRAmiYVMWh6nGMEBCouNPGIkyBMm/NzW+DUT
ghLs34ey/P3MhJRdWIRRjXVgrxr112D+MSIaTwlOHNPMLBCNSOxTElhosRGtWvcj61ctzWgHfZuV
DlHr5+2FrBw8Cilf5h3EmVeUJgHIsvpYLSAnAnVVg2lGLuY/1m6ZxvQI6BhvXWvJnSVbiloUoJ7o
5GM0wKiatk7EWPcH8U1uMFzHuDeGQ9EU91kU2jrIcNNJf4z1TaKTXDO2ZrvrX9QUfEluwSN5Xl08
8kuLd4Lpu2yKsFPLOSnA+eYHiN7y8kmoA8eo762Jh/VYURdM7/0tiLleXd2ZFRo8oC56SFB5BZ33
n7seUBQkbdBDhEw7W0JPUcAX52A5R3kkVYK0OnrOgqd/oSxnQhit15Z+0iikul/Ld5NxZ+QHUKcM
f4wuB5kwemqQsUVVHB0pjBQwJLdmUHX6cn1Rpie4v+Au5zxZK10AkLJEISIqLmjpXuKwsxvcV22k
Tch1+DRLprtBC14E8Jc5PUWzl5EVIjj0LdAMIlqqdlJvmpt0TkE2jp6s1Lu9qyvmCnGljHYVPDVL
o+nllyjo1p3KPjN8yXoxNAzu1j3KLZStClnG34F2Bg17rHM1xcM4UKM1kHLfge9JkQ9B83h7HWu3
CYCDv0Ww6+jCKpVKiLAUZNgi6UdXvXYZsC8Sp4WdJ4g5ukiKRoBpqOEr9Vsamc7cv4Sd33e8MjBP
DusHCIEuml0HOc1uHrTnPJzuqzj+qxc5DinvcJjQRSvMrK+D0oDGA9o6kiYyMdzm8/bxcISwEUM8
DFkglZXhJyJKzYAf9/E+D5zbQpYtuXR8kftEARgBEEo4UOdLXTa6NtCzyUJaEvNVXdg92dbTSXHr
crbsGKiNKA6jbWS2vHzoFawB6BpgMZehtKi9APLCvCtADIJaGDRmp5Q4xyMSf+Tn7rQj1CEVebvX
bHsrOD5ntVdZNlYo42kIilRZcgmh0a51nHhff+63h4/bW8pqISuDMYcjaHES1Ajkk/P+fXv7p688
Xfa3meOSWiNOA6CBTt5x3D2Eu4Ts7W3AG43ylUU51wpWzLLEc1sryMHSBy2fvh01UpKHkew2vx7v
iH2/fd46nP36whzcksaYhzaYa1S4Ie3gvEre+3F4etg9/dq4wua+tcfN1uapwRW3Lrs+xlBMwFKl
dNlG5yh59W523iN7t9uRauuSgvSuYr8k5PnT2nGWevWIsYIZwzGr4pSK9SK4d/rvM5R82HJXtzgn
/7yfV8Rs6Mz77+oO2V1OHO9Exu0ucZ4ef32fPNsW3j6c22q5foLgAAHtFSgCgai81BezGbu51gX5
9No6R68hD0+R87T5RdyKSHZA9r7zTfA4MldXeSaTucrdNBQBoM/yqdiJ8+Z+unszyb0Lcq2HvT2Q
52eRPG+/3ZZ55Qt/Hd+ZTOZqx9kwKhbIxU5OtDti+sRM1A9pX35AWbah4/s8hut1e3UmkLnvwdBh
02dLPg0oVBDZcbaB/fGnOG12Vcxtx0DCAdU4CAGW8DF4+l83jbneRqkDMQL7f6ocaOMyjeo0/pyS
u2222b7Y9Yuf2TyR7KvGroi53xg5LsQtiuOnycYI625+/WXbxdHY+du9XVeez9XGZQ1XV+7snJh7
nVpdHclxqJwc/WP7+U3iBMhXGXhmQSwPlTFPtSrGULzDUSCNDcpve/MmO/uIbB2eOlxhUVlhTPBT
p6GIGZC4zSkZ7GNOjg8PD6fdk7776/GR2O6PHxC7H4jzwSMMWX93fm8j2yARCVEDHhRIPryOzjGy
vd3ukdyZ5C20bfuDoyVXtUB2nYwFkZquGTURhxbdHZz398YGmzJ51E+bdiL21v8If3K3lmO02J6x
ulbKsgcC+HQ4eHhX++fMaTYY5pAQ6RPk0oct0t4kdJIN91FgvUl2sYwlqc1SydDdI59a79vxGD0e
063nhWT3pDqbO2NzZ0u27NT29sO/bTM5N4MNlsI01cs0x1X8eYpJSHggQ+4hMtZFjds6K5an5+iM
jufN5GnzSFzX3T9/cj2VdffrTD8Zu2KYeRwWAzTm8N74ll0+OqGz5fgI/3AJ4CUCSbsA95mTmuNE
ShQpVbCidy9zZijl7hFv6R7UR7a/9X1eu+QV6O3/dOO3ROYBkJp2lKZF4iHbvfc7FJrhePXHiWz9
zr6tDv/gKvyWxZxXHXfhKLWQlZNvzrvknLwnWJZfG2Jn7suz739wtvOrr+/aNP8WyJxZoEoFMiAJ
TLPzs3t6mEkOJgRCQeVMZrIj8o7ckdH9Eb/ut88o/H9GJPOX0GOLEb0EbxQndFx/mn5/DvNSYFCb
KqUN1u+k22kg+S5/drLX25v8D3r6txB2AGZLiyDvW6wZE8ir71rtke3LfgsU/P+2mC9VPosTTLkz
2rnEYrSf6ckObAym4LiWV1VCRjdZwHKFSlwe5pFy+uY86Ik7OPu9M5BtPxCOoqz75uiB+O+9+wpY
zxYDnFM0VwU2DUPi8e91cBFjSYPjcN4d7umol95yXxQgiakg6CA8R89B5wZkGz77sUgOHFH/8JT/
XhNjS6oxk9M4WZT/+CraBplsLKsk76L7nr9kh/DkV3CWbTu7f7OfeXWZK7599uwYuzJ0Zh6ITbxc
vVfv3dudvmzZhhAXYesL3jv84+nL+jv3e8WMfekNdGQbi8zO/qbvG9W538NdER4PH1uuu8I2/bHr
Y0xLOXU0SSvo5uEw2UdPIJ632/Rk4yKA3CNQvn2rOZaD5UEd6ECnxII0JwoIev6+bT95K+KpJtue
j8xrJ4fisiKQKO2Pg9vYp+qQ1aRQebaDK4txM7VSnMcRo1SQZPAw+jSxYX894cSLoXjvKUvrPyHD
Velfp/Q62frm+P6TnMjj97e3wfmBAJxzStxlMV6lNWFQkI7RqidHgotnIja0YyezHY5fJa87Vn8r
OksL0lkRkt5fD8nrsdq9/xQIYnw4dMRwN+Cax6jylwgOw0TgMnDM/qpolLsw4Q8d29fwPwX2WFFL
BQFC486+c+D8/vIGXj3ZZ7/PGEhdGZW8mTI45hYiEI0ULRE/ph3vpFav75kYxjiqsMGBtizjG5xh
43jvLsH17Tu7HridyWBMYI8JRU1qYSk5aT0YiaMHCsmDGTvpKTlGG0zU4ST1uRIZAzimYRAWebEc
jrxpnVeLWCkZbUQ0W97zsu44nq2OMYBx1xpJauXKqfZqZzmp8Q5Nzy/PW/+Tl1W9ap/4MrZnshjH
yZyBPVBV7GT3H9LetLdxHOgW/kUCtC9fSUne7TixEydfhKTTkax93379PQpevB0zesznzu3BADNo
wCWSVcViLedAju0Gtr51YL5H3qI4yvedkvkRBoD4SQXIK9YU5nZ1evrqiP/BUQqO4rEtg1qeGl2e
QMTzTqXFuSXoQy1Ml+vNJzu5Y0ffrurnUqKiM0MfcobF5qIv3pK10JN0v1wWvE2bD57+nQ47GmuZ
aJDzNJzObheKJHcQVXSkwJXLzfvxNo9xDrEnFEljQlLhXOyD6/bkMd38iYmDCJdunrPl/cOavz5+
rIzxEmPljVKbYxMVkpAL0purx0eDPtTkYfu6BDUQ5R7blC29d2yMz4iKsa+9GBKvz7qw6KmzXB6t
U/ISkf92N/5YHOMsstj3w0rBZkZTxGsQrG61eFSnKoxD1/AYnFvrF4sMY8VsK2mReddB0CFQXOhv
m93BXdVk3Fd/6PLrePwPO4ku76k/DbBKEw7lpEs/DKD1LE8r1RrhTBItR9cg6jEo7FZe14ltvtxX
lF8d7+gAvhHGxDNd2aqtFBWw6s0F6SskdlaLhXVEzQR/ODfkTCb6VhiTcbfQpJ2U2SQMKU4ybktU
uu0VcfZVM5WEeOImlbtVyVtxTFBTVGrZjh3EVeW2tkFZvy5IRgvb2G2vVD5pPd4wlHM/82Qyhu6r
6RCF11I5WdI2SZ1MlTDX/lRYHDHcrWQMPEivSdxLWJt9wcuoQ9nTqQZ3nTpPy+UocMPe3/7rdisZ
65ZCwZIAzg6dvOxAHZ++i1sY2n1d/H2H3cpgzDot26vfpQ18ZGe7F8CvPogNrSknlzNz/d+KYa7/
oewzdP1hKR3diDTCGfkkocNBbWgjIeDgaeGkZfe0kAkBDDOsdaGCPFs57MpTJJBxh3wY10txNI99
BQ2jpoml/H1Eyd/yzFO4aVvuLINlzATpL2CIC5xONJALlAAGjMjpz6W1VSdB7wxH3nTY98QxrkKw
LHnMp13bPV/fA7d7SHlOnXMuCuMdWj+qpLzBgobjZROe1A6AhG78nCOxsOFo9kx4e6Nz7LNH0K5G
MpqQ9byzBbIj3qoFqxZ96ggvZT5TfLsVxTgGI5Br3fSwcRO6Yk2ahwByeNmgmfzkrRTGHwQJMGcz
gDphQZfm+W1wLDLm68Yu9enh+ORQnbzGhOyF181uIxx2G5sWB9SNUfn5f70v2Rlp/Zp1xrWfFP+q
k2bxN1qh3dNZ8vsweBrDeI5IjM1mHHAxdxQ1wS5cGRQQmqlObGpz1J/jC9nh1EYK/ar2W+QoycbO
W2Juhz/RE881cYyMHTcdK0lVum5SS43sbHNhkbe3w4kspq7IgDzfd+88I2CHCdPSCyJRxDldet/R
SLm1MawGljBHO7bBjl/3UO+7EJVxIZWclXKQYQ939iEo1ltUUw1qSw+g0+Il8GYKBDf2wE60i4UM
qKRpJ3GpeG8IuTPiHlYo6/ir62qL3iDubcm7x9juf6Pxar/osDwb7viwI8muW1Fu6MtTEcad+FVh
evUIKcCCXycDQdKrTggRztoCnhKFBp5b5kQaKuNZqgFTYa0CLRkPzyaIBOxlw00FzTz8bo+LCTXK
IKu9rqumgP5ij8h4gQJ3sYsC577K8zaPcRhjKvt1Bxyy03NCxk3K+XWeq2cHvpI8KMW2xSqS50wn
5vqa08pcAbE/c61Xi3eHcQ5GY54laVUNllZ+71lri8+WK382MpGX1ZJXcOapNotwEJoxMDcUiLJ3
CG4l2xV3lVu84ibjJQVnsv03mqAxTqIZyisGIiBKR8/ARQdrBP45oMpVkZW/Fp/K1OkXBcz3i/sc
4jkNFqOuSPVKGXLcJwrKHDtXdtDPdcWLKNkZjrVoWkJlcqYNze10x3HGnPuFxeyR06iJkukqAyyK
OtKTQGPT1kbea4h7koz7kDyEpE0JOcNkaAGgZYvYRc4SIRZnRTOpttuTZByHVIHgVelzBR07zzvQ
NTaP2n58Q7LNR+mNm3CbKfHdimNcCHiU8JqdHmBoitjlHyaZgrkNt8o9ffWdOJgdRcIcbZKIGsR0
9PliHFxbdrrGQTFqdByQGtP7Dmsm03G7KuaxAhj3IdKnJ/OzJiG+34w5ERcdtXsJc+9LSkKyXBo2
j5ye549ZfGw/VpN2kKfNDFqSe5SKJLK/fJcXHc87ZEwufEO8guIWu/0jtYLpxbDs0Cl8EhoKlkHh
qFaUF1RNGZPfJ/ZPBpNRaS2pGYK6m5zXpn9xkOIgX7w6yv+QtvknhHFbhZmU/QjE2NNl6gKt6Cqh
aDrao+NonS6W//H98k8c81Yyok4BRC2igM3uskt2tLLpE9KInK2bnMG9nZsCuh+no+upoo+YjDg9
5yKos7kB6LQp936fcUZtLZuRVOL3I/K8U2xpv8cbbMnt0Jo32X+bxTiiImt7rweWEhSgerfccbNz
8QdNpvWnRdM9pkG7LR2WuM1Ml36FZ44Jz9/T/8QzjmkwEk8tG4h3Dy46oJ3G5maXeQfFxDXXtNAD
VZtWeMEFjUbkw+mEpjd/4aAJHm2l6y/L/uIox7zDBaaLqMkw318Y+kIE2JjaGPEkCki4jfbxq/hX
PTSr1Iky4j2FS27/4sxOAsxFxyS9jlEyTOHd6mOvJZbvtaN4GrxqdJDb9l/9qM4hPhdR4xuv8jYz
rWF5tWTfznRJ3iNGKjkzgDN7rUoT1QyANjCpx3Ypo09M0gRBFk95dQxjnyipY2Yv93Vm5qU0tZAA
g1C0RBW4bbcLNa7eIGZVIZ/66ITBG0zB8eiNlbllgIUaE0igJZXRmXsrwgQviC4D3g5hfUQu8QpZ
+ze/pIcYNUZ/f1hJm0eBLtLl9gW0w3YObH8iu8222u6dc7t44ijT7IINCfjlgAqQAO53+zUAWb1q
aZOjeThAykApgOuhkvt7OhePaCKGVCRwg4Fkkr2540QTDb/2Ed3V9DLaYUAsg4B9PuoIErVr9ND3
4MDY88jHZzYaYF1g1tKBvofxR+YG903ZV5tShlhVIYAGaPuKNtwIfSYVAvjmCaYHFGi/CXvrvo39
IrPgAQ7FW/vibYX1+gv829qDzdlGniTmUoi0zh/zAJJKdwP+6ZPlRJId2ctNQ0zKw6aaew5gQgQz
ezi2CV6B2b0sLlQECPBsEYnIrkgd8LmNPhIjCrpkHluqYtKiGvfCrtdJuzijxGVzVHMus4+OlQlV
GqB1wFVlPmHw+74EMQ5C5rW8/+iXNYbclwjQDXGRrOjVTak9Hjre627mboTUCVcKngYYyUzUEmpi
PQ5iop6UEgzjy6bTqbiNKho+5gtL3zYDbQwi8wgD5wI/7DXIcaGrlih9xzk/rnyxiwCV7UnWCYlx
p93Iq2IFWquXI8+Xf/cZMXe/BQwY4MBgtASzq8ytmAihnvaFAkH2MFC7eBen/oLyOSYHfYVpWSKQ
5L3FfwF5P6Av4RV1ImUtErSTgrdIeuDdoXOR9s0HMS4olKy0jgXZOlWOv9/F7nVd0Td/KRBjDzSA
dh86WUCOvM7E6VfvbQOjXMBe98ADiW0A9a31GG1hSE8cVZqJsX8s7Be1iNSovRhj+PY0tHYa2Nd4
02/U1VV75jiGmTDrRg6jsWZjVZXkQ84mXDWgWqVt51p7lVQn6sSpTZWCrEMeYdi0P//z/gGq9fbi
CGs18RsACp4gc3SshrQioBre6x59pNqJs8L7hwXe8lthqR9papHrk87K6+5dsbuKhG5CNZ3s1wp1
9Etmc9O0PKGMvwWvjhCOCbbVLlcC2EP2KfU5Pn3GGIEGYCk6QB6B9gYojduFCVUFKtfOs06KrZB0
kW6T3h4XwOY7CwcM4r9oi+oc4uWpEUPb+RHVUzeKqI8C3Wp8zN9iAqbNKD752sL7e3/Pf68esAGi
iGho4jUX2Ry1WPd+kgWBdxoLW6+2tZGsMtUiUos24Th2DZ2zFb/1CfKAYTahoMIP6sxboU9Fuc6K
yDtdROd0CigqFxfeZa1PR3artLdCGN+no+XTyksIeb4c/rruxqQb5LpcyQYfQrLMFjvX3uwwhnBY
YabVXwaHh9f12gn27/v9XlknD3iNH0N0563XV5eu10/0nZe8+W5nvPeJ07n8uAf86wj4MQ2faKPD
/uPDQvYcGChoZ94V5LTYr9E0Na7XEh2dJVoFfMojRplpgMQeaaBTAG0IWgTZW3cE4Ytclp6HauDo
ti3RluOye80HEi+zg/DK62GZPZJ/4tiERwIQgGgsLe+kmjkN9YtWcJ4NM+HnzYJYKEO/UOqsayGh
dNPVtSJvBRGdYl1QiwZ7sFST/rmkPCJ6+bdTnpgwgCAMs8ZjggVhvha52aeg7ZmmYjNSEJUersR9
JAv0HW2hTmd0zPCUZ2aaBjEEYlE0waO3E/E8ozwVQGQqoBye8KiQbDSUoj2nsL3D/r0jmdM4BmK5
p/f7juK7ZMto7I1QxnL1NPAktYbQ0obVVARjSde/nr1yd5fNp2V/fmZLu2uXRQazWaeUYuqeWDk5
Pt//jrlzvvkOxrhNMHALdYHvUJEIcrN1bF+P/tF7WJHhkjr6i/ohnO6LnPGRNxIZW51Ir4awaNQT
4JfecoXoK+CO8aLg3/Ho7ZkygYofylWcaRBiW4c3/e/jGJN+gSLa8f5afgcrN2LYXqugSo2+lFv1
ZC6Cw+ODshY+7wvgKSc7bTJcc8MTLUgYD+JbjUSQYmOiYLUgqr3t190lJvTM43icmaDAskCSAEBq
kI+AduLWIqIhyYQxHrB7GBXHDIPvnKrdiQjTsODmcWHQBdXok7gZCNhxvo48bJWZNu9b+YxFCmov
B4nWT8aRoAFxquK4BT0heNmtIvrwMs1Y789PwTpwkDXnnOlMcvRWOmOaiNDSaxhh9e3l+q6vYZn9
Eg2XcOrOw8s2W+0B1BDw2hDmXN/NnjOGiLc+/nra82kA1XYP2vK00gXMwT0ajoOmkvXX8DHtuG/b
3CrWrLX8OG/GJJWh0pHOgGy0Y/goBT7HTysyHh0neXgH+CtS0NT6L/0Qt/vM2KgKQg5jNHDKleOm
9gnOb6GiBfPV4OnzzJsYkpCCUxEpIWvPjtjq1jVMfWBKn1qYz4e0WS1isgUQgYN6xNUeCK/7aAbn
41YgE3pnV9+owfA13WO7N5QCoUOPpv2o2wu0mMpTzEqRgOBWe2Zd6491MnaboV0Bzf0Qi/6SXe5K
6irey9tP47Q5xm/T0BOvIDIXeN3sLGOpxphkhtVDYkM3thsti0W77F8yaj3+RffQokal6f18LndA
uSTW6qgdjJXpxI665zj8efP5sXTGaGUAJUlBgg+J0PGyc9tV7xEMhiyu2+1WWedkndnoLBL/F3XY
+Sv0h2jGcotQn5itIbpwntHPhrmKbFEOCHjF5ZE7fzUT8d9sOGOqqqe0fVuJ0zrDhzY9gepYM0gp
OpF+0LkguL+zZ7d6zJioLChClueTNIC7pfCD4tPrukKb43Gqitr37zreRrJIZ1qgCb7njbCaHZ4X
JmlRYcNEzzTPA8QQjpuf6XG/WZsp3V5yZmmWo1LC6Zm7Yg2UF0IWmCbCMBvGjmnqXG1jxVnf74LA
rUTm3ZoFUXSNakjUUEB6cxfRasmRMBuP/FNFFpG/GuvEjDtIyG1XW/pE2jvOfo3nDiIfXrJz/p78
IYzxNldFKxUtxXG1trmuiEzt03d88GDaC2ERLxNXsAWbBxo+H5z8EMu4nMBKQlmKIDYhm90OwySI
h9yVaRPyh2w7G0+99dJ3P5e8YRyeizEZFxMrhglKSAh+vmwQkriuBA+TnQWHLP5sHbwq10+CndKY
hpSnqxw7ZBn1wjquOrWD6IwEDzqVCCYWcJls0SbpvDv0Cam+o/kfnoA/Xc0vVoLBDJHLhlDwbdsX
nO0poY+rhecu9jK6qjiqy1si42rCIIottYGr2Wz0jpYoEE+V6P8yHnFjhCzCWK2VJuDYZPUUvAZP
8qeOGqrw2pHNkaeo3+2Pv554/xTVYhxMb0mCLkYK9CXYaodoj9nqXfNcbiX7Y1XQviaPj7gft3sZ
o/h7nSCc3zrG4tUj5XVC/og+/t92mE2bhX4njc1kr7IjERwniehii6ndwFEf74uaaU263WQm/qlT
TdL7BpsMCxWI+O6uekLIlUJdz/0CM5rHL56JcJyrxXijFv1esZhqeLPkbnzQ6r24Qj/Dkgq2ZXeb
J+Du+Lb1KmwrXhHiu1Py3jkzDikMfa2Mayw2KoltEJHWgv3oIjnZLAqPoL8XfctTPQhdsrCjjb15
Wj7R19cXhCYjfd2jxej+7s90yt7uPuOoArUog1zELaDvCudDwMtlJS1ahyJ70pDP+8J4ESBbGTHF
vAqGCvsefWWkcZBwc4GFtbouQGUi/3mdxhWNLZIZ9pK+Ix8MR3n/A6bdvbf7TECkByCaHUIVl+rH
n4gLBDvZ6L1fZ7xSpWRK53c42xBmS4DP5uzfnfsL4DwWgHx5G4j0Y33twaiOFfgbtyDRSOKHgGKs
REDZUCBds8AjrH4MiVNYS5GkZ47pTDv0a43gg9XBMACGEJHxU6LX+FdAjcNY0632of4BahRHwmxY
8kMCE/iUg1KjJwASogDswNu2sQeBglTn+f5OzgeQP+QwbkdoPSNQRuiiSFF/dBYPLy8SnZovEavy
HuwztUdY2Q9hjMNJ6iyTp+fWqbbA2XMwQdt7lkYEyalTnYZNg4Zakdxf4GS4906K8TSWObRpJWEf
r1+XKn7OhHXDA4Wffyv/WBbjPMogrDwpMVHJJZcJBmvCr3g8nyeQJM5x8fSOeTeJfe3r1YAN3FxT
e9yo9mjaNjdK5eke4x9SOQrjQDKmcPGCWaNeJPFH7wAe42p/dUsLYEbP3H7EeZkgK5F1BcUgFrVC
DC1cRWqgYWbLjg9whLiIvroNHjHLT27BfzKe30rx/wtjB7dKrRWyLgKtEibEd3ZsIjNoEgrsCq6k
2SsWBN//37LYGa7CHCTZBykxXhcYRLJIduHiOM60aU1W9U8G4yqGEmjHmux9pzDe2oCgeWIhkzXA
ieIFR//mijY3shh3kY21ZA4eZFnLna2gL8uVV72TvO4b3qi4Mm+5/5bFOAu0hKSFKAvwgDikqTT1
dtg1Tr6yK+qeHh8fFxbNne1i+9ps90CxWH99ASGQO2cy0/J/u7uMA+ktL/C9Eoppuek0Re6t3GYl
b3hNhDNYo7dyGCcSXdWmCT0fBrBp7QIXGXLIQOlIN8gHoXa0pk8pPR5tHtDWfOTzQ3sYlyJ14IdX
Bqzv+bK7GG6zG4/786Q+lPs6mvNeU5uPDsZVkNGxM3lt0xaK18XaqVqjHJoRfUB6RHi+rtQLAi0E
m58b+773n3SENXTZwFi3JSM3Ch4g/P3PIqdY5GWZKNpJ1TMia4Cv5rXxTNEMKwFEVegSRP1NATfk
rQQt9YHvLE5rIrlESkLfpb+8O2w23PkphNGNtgliwWwzDfPpxH6r3qO9SC+b5Gt3uaJPCqkee9j+
L+Bv59zkT7GMaqhqpnv5OInd1XZwnQb/K0w9e6eaVPYCYFBOTddQys/7hzabJfkpl7l/1KwZhW5I
JqdpYL3fYEnAlNw6Z+Da8YKSOaX8KYwJV8XMrOsyybXT2FCz2CfeenwP4oVl8xApZi3tn6RfQWtd
aa0ny9N2XtALrbxE23V7Bvogb0WzabqfgpjotE0iDURjEBShEgQEYRf5dKD7Lh4wxSC7Gh/LaPrB
/9kI0Md3awShatZqMx1YRIBEiC5v+vXJR6HgbiBz+ZRW3sYVHqwQU9oXc2Gg3G2gjSvfBI/gvrFt
3k5+D33eWxhzB42h34CsERKRq7/sNKSqL8JSLECpZet/qL18nrBqhzX+XRwxaXs+r52RvqQxmrIp
4G143zN71f88WcbbKErRt4OC70HVyU2cbNE/ts5S6bjPgrkTBScjcJtQAUKDAXOioGOPGvDZQ5CQ
kp11kQEn6/qoDzzxjH0u8PspiTlUtQU9Q9hA0viE8FmIqUEst4WnQRso3OmUyCZQJo6LmbP6n1KZ
g7XkITH6otdOoUWGyE4WYo3U2fiAes+EhiUj+/vJq7dMv8kqEzg2TTQmg1IdFPG3VtI2mB8tB007
XS4S4JYyNDwSiQSuZtn5sihtjzgaMrFH2iyB37/85DFbS7wPYA61VT2EieB7P6Ef03tPclc+tUsx
oH7yrooU/bUZJgmGYqFcF/e3e/YC+7l05pDDshfAZYalp5VdPKNCK75adLttkHpGqEGMxQsV0RcZ
HEcehdXsA/enaOakkZD19TiA6PyP7PTlSZVXOlrdGw99cJ0tv5qvlkVFbxOhWzxeZ0//qZJqTF3F
OHTJkNhWf9FKsfAxMJCIBqjXYfecPfrHICbnc/cSoK75ydnrOYP6KY9ZcJJgnqMxIG8T5ojPA4nq
dks8DALmL2hnRv57cLfAZba2GpBLMydYDBj9Wir/YbINLM+KrKoT4eUUhd3qu9+J0QTeZ5xizC2B
lD4wjp2rreuptjIsu4/jUR0JGnd4djZj2zdymfAhKY3Aw3Sbgec4cKkBmnEpMNJ6+hhha4/qSj39
SYH8ux7f1vVuKay+DO6sGO8LmJiiqGXA+8n4An+pvWAM+QMzrcfni7q+bKr1p+8OS86hz2n5NBkA
8g2wHYHVlFnzkANXI0Gb2KmLHq4n2UZBZ9gk7pTGOVabYKG93teyb6wOxpndCGSWOMQpSNdbAVqG
3m4poQE99PZ1KbaOcE5W7+snb/+0dkjw/F1fQtMAWgZqAFZHmCHgfMp06TGfAmJGcPSCExfDESxy
Q5UZZg+2ZOFk+m7UJ2CeOpkfpbAorw8a5pSkfN0pr9loEK37SjI3ao5hZ1+tnlzFnOTye5HvtLAk
IVxgDCTQZRRuQdOTpIfWpG2/EuKGyuapFPbB6BSA/f2b8PpF557VP5fwXRf58U4Z8myoc70UTtJT
9aXUK1AUAfK3sXae5ORHYVV4tG1O9/dtLky8EcrcR8OoS52ZFMJJEO0SsZMbfgqSo21GhDMuJeaB
SjvxdBbRy3LkdWPOPatvhDN3URwkRhBbWHHaoNn4KYpF23/Qlccht7OiJLnwKKectPfMAABM5J+i
sJARhWIWam/mwkmTaVG5nkklmVjN33bzAchg5W9Rrpo/HvljaGRU4ROLUOLFHRxdVRnnPMYCJt9k
7Lki01Cmfx8PU2kyd3rBwRgp+CiWnEOe9vHGOGAVmEsyJfDFYvqKbbczG1MUxLL3Tr5J3V22z59U
J3QNg8SoF+4d2jro6KHJgWOU3xp7Ty6jXGVuhhooy7xTJa3ql3LjT60ljxVVlkik2KediIJa7JJF
5S5Oqe0u/EWI8DkMVk+xY+lo3kwXMVUe7u/G7wT0925g2gYbAXAm1k1qYtbruid7p+LZuoJKLSLt
B4pPH0Vil9aTIDZEzzmxz29NZ2QyntJsay8NVAWN1sYfZWMdNbo+8yCvfpeUboX8ymhmwA7F5J13
QpIsWeLSM8hlk9tt4OgP0QLDNuaD4TnaQETAArm4gVHk+wKMhDz+X2v49CVorQdfGPgN8T+3t75V
DG0spzqWq3go+B8+DhOgdFjZqYcJm3XQczTtd/adEcjsr1hoZZC0mnfqy2Vdo9m6/Wx2xm50yv0+
OcFlu1dkB+UlR+7vjstbuSzXRtrmqYcd906b6GtzifYZSZwgJdGb575E16lZDl0G0+vFejg+xcen
I0eXZy3730YbjIWZcRZLSmV6p0wjYkVqkdSOcEweENXAYd8X9nt+ZFos5lVVUM7roLNjMlCN31i1
qAbCaaMuvGP4kG49ZyChg54mqq4BE44+U5Bi+IsR80CvSTvV5zHL9fR1/zt+xznMdzAxpYSJuiyT
BA9wAouoIJnhyFsa2Vf76n6FTl2Qr43u3Jf5e5CWkclotBkIEoj3fOFkxxkQZfutG/85udeInFY7
0oHqlLzr7lLerIeX43IZO8b7+2C/nxHl8iLbSZVZp2qAbBvt/tL0nmBuD8sv/MobEOlgduTZRxJw
PLWH4JLsVRqtzUW3Az32OnYqPCXVpbWu38J1SdeFRGzeVNusV/v5KUwmYlD6UvAafEoVL7X6pRep
pmy6J18iYY9pex716++3qwXqHxnTw9q0dgw63LqV3Oxq0A/ByhGnNHv4UacH0QVqUgEKRJxo+tcL
apKF29IAmz2EsgFlIhpJZulQMq2mA/Dp0o1gYhZqb3EisN+Jzm9BmJAEtZ2CU2UWVV/DpiyMEAEJ
sZPH5q2NkF7VD9rXu2zHTnteIuVvcMEEfmeRbsWyTYNtZGRIeUYC8qt2hL1UQ7ItXN1F0M6jWJpz
HJasgRYK/N/gkGQhwaK+s7Iwg6x26u04tktXWXbn6O00+QuCZh5QfzlP6kt2QL0KbTUfMJtu01Be
f/Hc1X/zIcqtAmVmYTRZig8pdKLuQ2ute45Me/PYGH9qmjQk7zh807+zh9M+/1g7Y65RPoj9GEHk
82bX2/mn67697TabzTIHml11SGHFOj0Mf09VQZqzk5ykKStQvOJ6TvlJ2kka4zzwCge2wsQ9LGH0
6nYDJCmLUIDRhFPsO00O/KqN6B/ymgSW21gLM6Z6v7++Wj3t2kVlufed6O/Ye9oLXCFIl6JpAvPH
jPTcUoOm6eBEDeLtUswoXakf2p0rA9P3M5s4QXgQ57MLhlgdU8iypHy7lB+PqjQUogjk3cIpkw4t
tlbMuOSUv8q7+HkNlPIynp5gvtTZPc09vx+aJjjL5h5NBjQJV0p0zIWLrgL8NnUFmjg64AA8/zlV
Xs2NMlJs8JCvNXmjhQ7YuTnR5qy9Tay3IKcHiob57XJ+LFq2pDK7oqfjPArHoF71xVHtzn3/UiG7
l1Mzo3LxLA81UapLK9vhaDjtSMbnsHs3DNpiRtnwM1sZSR7/FTp6ta50zNxO3xmK3aLH8Frz4sUp
cmDVEpuoKWiyN2SAN9wqhm/knhpfW/+suIYHLoT4ohoIGOuUjA1RM2oqTlouCp8OeKIlD7HPCSm+
A1L2AwCooOmqJgMggu05NOouqeJCC85JihregwkEfhtxXLrq3mvV7t5HIE/b1fOY76Titc4BlKED
Wd74yDKK1pWwCG3NTYBS4Jo1bZQpt6k6mfA+PhbnxKKST0T9UbXI1WkHR9ScxHBFhUoLb2uZ1HL7
aKW/5CMd99dVA7L5gEiWna0D3fUwof7pIRFxqnceBeVQmBBFIM3VDt47cH95n/dNdNZdWeCyNtHS
NGk1E1sFVeNpoqcHZyGkwaEg4UWm5jqgse0CEZ7CgGwH/YgpeTiodryMbCd/XEfuu/G+NFaaXbvW
svO56Z2ZS9L4pjZGyRgjh5ixulWQRA5Uwx9U2Ni4k3JyHWn+0Bgi0Up/WRS7dndNqBCT7MnM7FRY
at5T2ZP2sdZpo/Ks67dLwbfAjVkIg5HFZ8PgAVWudBzC67nGZHK+GiQ7fscJF3+10B0iEHRHp9Kn
smQL2nqKgzpShS0ZUFLwr44cu8LK0mgaOVL70gm86PC3M0KCGX9gS4hbUI1mNgrs4FHWJddzsBIu
gZt5D1W4FL8qPL33XkFyDFVnJBL+jH+T6C0Ud1aIYQFxKf9fN0Fb+A4VKoTxatCSKUy8nPW9XtZd
eT3Hw4P1BPPRtskZZYZmOArNFSg+bvlXRwZ+tEVzUTwZLefenXmZAWgGFRZpuubAjMZsxFVIxlIK
hPBcoMGgpdVIM4NmfyvvJXOEYdMVQBTZtqRs9ghXhfKxz9zCd0B5nn34h0jbeQLCPrcKD+FjXVKN
k4T4HcTfft2kYz88dNkH1ahMX1djXDeg4RUXE1zwuLOyR08kbW3ft+uZB7KBGwEVCAVMyhOGzK3A
ohyboR6D5BzK2xx8GO+i5zShXYibbOd5LlzM9SSWS0khwTkL6VgQn9fB8DvBaQFsREFvvCaiAiax
YaCXlqHYKlF6bhYp2G4evFe0eMG72t1Ls4rPos+5VmYM9UYeowKJnte9F0JeKn5ZuO7QOXl/Vycl
vr01pgWpiN0RSekaOzbSJ6lk+FaanoFe6YMQ+Kv7+F9Mp01R0T0pjK5IHqYqdb9Mz625ao79RnHr
jbVGstovl5mtboSGYzuTLrACFcs0QIKAjhaZTSqg36MWFCXIzl75VQduXz+32fb+zs08HYEl+kPG
tOgfBpBdJ27cAjLy1aWWiRhu9JOwEDflgKrUfVlzp6TicQV3baiawXa4e1biy3VbZ2fEEs3gINuV
Ane8cqRngTtJOHdWP2UxZpa3RRhrY5WdjT9dCb9DxE0QbKPwWagP+qVqaNW6cebcX+BMnhWBJ+Jb
HZP/uJW+kSh+bGbYFEpqXY38HLS0HRFAGJcoXbWCC9rhQNm2lZ1EjvigfBXxSJDPrqOT3yyFo29t
Be3tKoVElkjhL020Y3VEC205oXG6NIxLLTw31WqsHLNatVdkW9YDIhOM6A2IE0OaNU8eL1f6W/uQ
o8TlNZkVwmn2PZynShuAz744B1db096ydKc2nIfIb+8LEcghIIOgy3hxT+Hoj/2K08oTPGsszkD7
Jn3/VKLN4PoodtpyWKVH/fH+8cw8e0w0PCs60KUQNyBzcSsO3XDKIIpVcUYytG2IIdF2FZSLoNnr
q8ouH6VHDYPZVhQh3vzUi4XAM7bJ0d0aND4A1mwhe4d4hYW9CMOkS6Rrj/X2aLYDJJqP9D86hzvS
7ryKWg/NMlc5N85vTC/rVigT0xt9J6J7E0J3/Uk+f7gf4VM82vFGAuLMusZgh+tQYwGQkydtRcN2
eX/T547Yml4TsHvwjrFGn1etp0hdXZy10c490vXmIurRVWxZdvp+ralWifS+xG8k5l+7rMvYaSCa
SMANvD3m2FJqr2gGcDTZSu9mqCumqUQk2TG/iucGUEUFsZxUoJ5ox6kjXd0mI51Kx0f02ZDrZtBp
isrbexEihysPNiKzGKNGJUiDAlr+H86ua8dxJNl+EQF680pP2SoVVaZfiOrqEr33/Pp7WHsxI6W4
IrZ3ZnYW24CCmRkZGebEiUSbfK1+Gr6zQhsAGWmdAuy3odZO+yGwq9QWf7O11lF2WRgFYpNV5qz7
2QMIJGfSOSxMAkkbqUTMwIby1AnVOeBUukm0pHqLUs0vzSoeNa7/FeYW7b0qgRl/jMJp4HW+f+G+
UWQSBJD2a5kCBjeTkw0ltSOUd2oAriunA4yK1WmEoiiFSbYy6IG0bRk9V0z8nwLy2Y8P6af5jjik
m1UQWsmUSSHSglid0dIeKroEwJG058DKNe3qy/QbaAmUgDwr+8YscP9jkp0oMhnJ8kZNku060uJp
w9LWqI+iHjV2n1nK9JTQO54y8sKsPC04Cdwxf5J+hSeuMELuze8xURKF5dHwj/xX4xlSvsOMRO9t
oLaVxYkbUXmWENR9l5FVpToVvsaKVcfHmDEnyvZikxW06pAj5i4OY1QYcVdqfKBOFholAvxKsKEE
NRI1DuJ3dWnQlcl02tg/Bb/bQC8VFqkc/P3UA/saCCvbed/bSSjF/B5eWdKwqTmxkvnqzG4iZ0+9
H1srLdUEuTSL1kHeGagiXFt1+i4wshfRq5FZlRWaa+V/YT428lhFNA3AuwQRCvMTDVx9R9lRAYjJ
5OrMHfuL9JUfykPjBCYDEgjfTXdmhlkzx1GbzPjgq9JesKIDJqgiPX9O1DcNbJcYSURjBhl6DWnt
FbN8z7ZgsWZ4jFaix4UUpMxcfykRGI1VzsU1JVVnWqq1rL7M7driS3YSLJxqbAZr8u69n1t5RHq5
LAaOq3zsDHOszBr1mnli7QRaEFkPTM/xTObAHxPMLm5XLPBCmeZGMlmO5DJaTGEzoBvP8au/7YTT
9MHve1mra1VsP6bRgd+R61G8yQWoBvvy+KqzC6/e9U5zxFXvY9GD+mOnFZvVQl8bkHQGGujdx01Q
QxM1OZ1z8m2mCR+eVm9yI99yzgxOefwd/0U3RZDJohkMxHzECQiohPZpOn/HtvwUn2tt2GZ6NZms
iOhzi+tCz/MeE6fI1PZCvxVPQ6mXSLQcmj90pClfkp2mqSpsSivvjChWPZWqVaXUKDAbteasNfGx
dynG6qedpzV6qncHn1Xb39FzByOyiXVPWlnTgvuOs5U4YAqApmCln1L01X1j+jFRUimsz2OvBwOc
x4uYK5qcJXbL7mi61KKSOlTS/xw1Qyp8KOQUZAXJF+JEZbpLhVDwoMu84SVq+zoMgSr9CrZ+9yKu
MbouVJtmaRLS1DKCZunH9l2tseRZQHKoqD4HyO7U30HDmmKzr/I3AIP4wp6iL6EL1YazQkwsaLUs
YVc8isWre/UBRC4uCtqgp/O4PvOxkwAkCrfbaWJHrrfDipVYSPvdrpWwSuKUVQEnY630Zk8dI3cy
6c8jqINELbWbuZUNGb9mbtvX3lpQ+aQOYjU10TKtMT4LtTQviWNjcgKeKs0316KqhYjg5iCIC4SO
QW5M+fnjYocp7DTiVXE4Pb6lPxgY8gWRkF5EQIDelLtbKmYi0p6N/6PRUf1RCm4i2MIxjcG/Kp3F
cVu2FlWYEpiEKCAm9mWDPK3RDB8DeBFHiw6Pjz9oIWMDJxIwPlAKy0h4/gR91+on+8nYiTh9CU94
GxwGs4ffB6+pwQxQajdhhI9Aa7ICEI9KeU+JJvxJNtkagHNJBxFagpURrJvwpInkA9DKYlEKDXQQ
nP1taXrB65R/eTUABt6wEqcsyUIfrSRJ87hgnsxdlkUc970YNGfgsZsvODIUMtxIFqL+gMz3yvay
Cx6DPCNTAVKR4NQSMWAg1d2QT2Vz5vqtzLzLFwqcw5IE8h819i1OqDXZN8o63rDxSnplKR5krkUT
95oRi7QIs6I5V1/M75jjNG7UeUHLGxnkUaFWqy2v5y+iYA2Hmg+1DCiDvNrKa4H2QgkYiLCrLSAu
fZ71OYYa180Zk4UdN3oRYOY+JOtFRrL4KOnsyhVbNKjX8oh73PGFX9AM5Hn0BsMGY3ZfYsZsEaHi
8tz0jtxqTKzSjCZ1tuQq3Yo1XfS8FIabcfc/Dwhx4go3eTnVtM25TVFQKbYFb/Cl5g37ohGMSom0
mkEbQKl6oruia/Mvk7blWjJx4GPWikyNFqNzVPdqm8EpllItnQyfRiXwO671qfnMyq90fKnbLas4
/viWNtrw8fgz7hlg5lIgPGQONoWmuR+H6cqixEwwCImEDRjhBD+BBZ3X2Uwr92OkKufi10U+PAuo
4YQmo50FJ93KRmS0am0LDrt2BeYV3+0Iymw8MsEza+V8O68+JYjDlitzmPQu/jXuu9JAmlGeMyNj
j2Ga0yeVb2PekQItfGeOcq/nhf14M368v7svAOsoEgQyXneJOBN2HrvO1ml9Zt5zQ3jqkRBs2ETl
aYMOt4hTAHGqLeCF68Ect+AWsbwEJfnou0G0takq1MHCdwzc3Qe+JgyaFFqAD3b98+OvXLKIyOn9
85HEDS28klUiAdtU5epYaiFe13RbFijT+hq8xsfC7lurZv1AgR7NKTTUlcz7CkyK+aZ1hSdQA0GW
qDoT+gUQaOrje+yOTmAg9bdSr1q8GVciCT1opSwGe1Vdn5sY2UQEroF3yCI9klaCgYUC4u3a5mDh
SuGqNsoxe/xnbQqoRopdi7Y4TkfW3kBfhAPm0h0HorPEyEAp/XhfFw9xRvT+tLSDGPJWdJIlnVS0
XX2WN8yx9xOtmiAlao+JtPKAzo/xnU5fSSL8Y2bqCyUJIKnJQCTfZ5Rg+nX59ng5C2WceSv/XQ9x
Zj4XMR0PMrUzUmpn6rd4iUo7A4aD24mZSudOsK+9lWTiggcIrnqeYURGEVjM5bjdwrYPfV7qBNBT
N4ERwTbGxYfArejIT0BKbN+NFMIktN4ghyDJqs/9ZtR4o/0uZy7sQm/t0mj05Mnfcr8HJOUYjTY7
LcR/c1rvdAbtDOiDHQ7xyxpCfkF1oDUg9J2rZTJ68G7XrVQCMrcRVZ+T/i2UMGq7e+7QlhqaHGLo
vhv+ZpuvxBH604dBUk6UV5/L7LvNMVxF/l3E4cp1WDxLHg1B83GKGIR9uyZ44NHUYDTvuVW02Luk
HLop4jVA8JIQBvPDOfQuIsEvEEdZMENLjVHUnn3P8HlMzG1Adr7WVraoMID9oJ0L5RdWJt8QqhJ5
Cp5ie670xBl0Rue/A3CQTmhLrdAmachOqKWOfIwdhIzBCSzjoDfUuCOgFQZvs3qlXh7fzQXkDyD+
yPPTSDWgykvmwZTek5Uyz9szk6mlVZ6Z33Sr+4ai1WaDHJekISmNhmOeBo2HLuy2aLySTF7bdmgM
G9Rym6w99EsafP1BxGlL8aS0GZ+1Z4k5haKWJ1uq34RxqMuR6vO+Cjga0hlmKqss12+md9YSMWzj
VRxXTOPSA4ABRooy45aBQCMDmYEZKrnrqva8TVFoB3eY0x0nWzqNxxHd0EiuJ0aqdju92DD7auUZ
X7DLN7Jnbb16fDyulLuYxqkMKKpPzL4Z8pW3e9Zn0nRhZNIMdMP0EkkibPI48XWRTm175lIAzYZ9
U2y91k7qJ94zV1RsNgLXohTAs9BAw6DGARQf/sftYsKOkaWW9/uz3+vNO+BMgGRZAFZkIH/co5Fz
3Plgo5G1XrdRWHws/C7vhPoDj74NIJPmcUYSiVqdhpyfiqTs3Dxy3idcsea3dwTZd7/LV14DUnF/
JImoEmIoC3JA5JTPLmm9PInY1m0Tle3TTdHT+yDCJLGgeY5GB8jZlY0lleQ/AsF7N8Nm0LxHmCwx
pNmoqeTWpVjkg9E32PH1in1fFDHjxlF6ByaHBOVglHiSxUrYuUmKSi8boPnlfzTuP4tA8yHgR4KC
QjgR4olKQGVpWHUuM4kmpTyVXKz6frmyjruywywGEBIczdznSCvcrQ62Yst00yym0kWr2smWvJE3
/au88W1Gz3TKkIwQM21Kh9EUK3eKQ+sENqv2sHcrCkk+NPOXAC3H0zzKYmD9JhbMTHI9wVnqXBRa
QhsRlQw6AjWlMC5pG9A2vWNzp/2db2tUP/530bKCvAyGWCAxg+8gNoFOIrlS4sEVUUkIjXGfYzp8
dGhPMf8i1C7fOh27F9knITOiA5j2VuSTJgcrl4GtQnqUwyOO2UWEeKUIyigvBzcMA62kgHuUz6hG
1bxTSyuRKzef563NmWVxaOwAjgP4UOK85Z6net9vIUuiVTytSvTMd3sexToKPc2w56h+SV2qR4jg
RMlK+UDrmj9ebYhcpY7VW1Bv4uK1r7cJet25bcxYeWZ4kVo0mshsAMN9YZqNmBtMDLRjya+9Pfcm
8/bziZMSKq+nKglb1UgOix5YRkXFzz/FyiWJVYVTE0VLfv2NdjAA1fIAU0BBCcUMA96Lg6Ab3FjW
m9quDa7dFttuw/JG8ZYzLyN4khSniw/CRwt04N9Ix5QZBNfwRBTScUWvfyPRUzO4bXXih1ar0H88
eiqus+oB9sgxKlvYmVwhD+NQkcHkWt6/MvKw8h3zxt7qjYJeaDyJsBLwNnlCR0UgZhBYDrRLFzGl
FSyfwtccsxUjMEcfN1KA4ADQGoz/NPpEUIW8vQllzlLjgJZsN5FjlUv242j29BMTGY839a5XF7cN
clCD/5EDK34rB2rkxSH+2B2OykteqfVmcGoN5WDX28mUWvlqt0l3u4/eGbfBJmRWbPvdi/gjXsLD
CyDVnDK9Fd9JHSbr5RAv7PxhH/ZGEX50DMqJzAzInVZWe1c+/FktDy8W9lXggeC8FTe24oBoBOKY
wi0ZWyrtOjNSDnOYIjWsJa2ZCjvAEOU6LfZR236GZf2J+VdaNFrlmplfPGHgJkURioRAnth5boqz
nJm/ZahAXjwk1hTtK+op5lZXPW8iqUuAR3Iiiz47mHdikyeh5FE4DRlXqA1+fM5cPtNk6pSe2Lm+
HyCGqUbdb48DxagAMelxnK647EvHjEYkYGdY5CpAJ3C776LsFVJfJIyb9JdJsZrkmW0hkgb7fOIK
Jb3i9txlJedzxr7KaArBnAHx7hnLxywePIkG0SD4UNTXLSbY/DoeHdfpQE29e2t1gL3VlwBNlPbz
6+MrtXSu17KJ3U65mlX8YL65w6GtX6ttCdB/M1mPpdzh836WKAuAtcG5m2tMt1vaRmnYN1LGuHus
DeyQvIU4B+PtVDPXLJD9W1YMhmjHZdTYmFSw2Z05A39/zl33o3pZpRC6C1z/80HwocDqg6Mm0VGd
5EVJKXq0q3egVM4199f+1/v7PtYmrTV7q9STQ2Vt7ZeXw+EZbFtvj/fjrvAwi4cNw1RSRcbow7uu
2R5g5CGuGVeqjfqcgq4hESuNQ/49ykqMO+RUFh7kczd9pFK2UVaqyHd5zv+I//HcQNZ2x8GVjp0P
17JiXA4pzQTw7squggR4pWel+zX0KRqVzwMrGI2AYYWxzvVumc6T0B7vwmwzyJs+c8eysG4cD2DA
rVJIaEuKA35gXFY088Qoe1S1P4tXNja7/hzCmXks7qckT8oDFB9GDC2UqOYRNqxqBbkuYoZxxfwQ
M5iCak2Dgtf4gPnwTY8OgEmwuUQfPFPx9Lo4R688Jt6JsTWILpeqor8TBW3A8KFoMuhOw3y4tPoN
bFfi5MN+qjN1TI1ibfDfXc1oPis4lzgsWCTE7+ztLo1DA2aPClcHvkLwPm1DFMV4mwHD1ssFTIiP
92jB+EqoBAKXjBw4c0egAtxbnFCYSety70Cmg4P6+/HvLxz5ze8TRzCJfplxYQMO9T9Ifwjo1XW6
rSxY9mMxd575XEP9dxmkP6KgtBJ1I5bxCzGIPurtyv1d2SYSWJNKo1+WFH6f0T1d2TMfjz//rlCH
M7/5fuLMG2HsaLHD78/8kBL+6Q/8pnPUINTyFVkLD8CNKCKwULi+kAoForz979AQ9tHz47WsbdXs
oF5lforQE7hx/n32Epio1a/22awJmP/8SkA4xm0rzCoVq+hHU6edjHYjvd2h7/4y8w6ss8KtKPEP
ZeuVxMkLsh7YNR7jh2pMeVPUI6MiAgM45AtYOmM0h4N9WQNRLTglN+c0q/yVULQoclWaYpkYXiFq
1Kctn/48PqmlRwk2BuklpAcRMZExZkyJdTzMw7P29D57YbR806ntU4Qhctt+peq1cEFvRBFaEYXh
IPHZiFFuH/FWMvhQZbdrRKtrMgjFUDpkKwIOMuhSqzU1OLRrGzY/UMSDIiO6QkCAzhfE5MTdCRKJ
bqiEmVUPiDoNoAELFLWjuibnLnqeW8iu5BC7hUkQLE/hGXV9lK35T8d3OCt+AoT2sMbyMP/SoxUR
e0bFhVdlIVYENn5vJRRdPI+rVRA+IAIkIY8j/HZaq8DG9rvVfNDaPhF3hM+FqqjneUou5rqeAB3n
TQ59Bdlp7TIuWICbA5kv69VlFAFrr6YAgrb+yfwda5zR6yvO0cJ9vxExf8KVCF9At0JEgdtf3Oz9
rad3Ru/QK8/kgu2/lkECrCKwo4oRqBDd8NRayauir43lXBQAFxtUQ/CxJdLNlSKf9QCsgjuhMroP
4PNji7X280SAjJlFRc6n+Pn6Ej3l1jRiNPpjCUveF7Bn/66AeIllj2EbDwZgbtjPVWjVaVC/N4r1
YicrB762GMKYSGOedQMyna4uIHvSarm7spTF24EBs6g8oh/kLkmTxGnQtQz47MHhmquh+l3r7Opc
t4XXeE5+/yOEOJImG8su6SEk0AtD+Z/TiLMhvPp14jRoqRTKscWv54iUWc0E3Y6AIVVrXvBdgR/+
140c4iz8KOziOgO/u46pwM+vmSOYjM30q2TIi3bkaj2EYe8nrofRwnpm3yXFRHi3sPSVY180u1cy
CJOO86DzMMJaXl+RlgfyA/4KZnk3vsrunp+f16Cqd9g+cu9mPb8yXIoYNt6A190NbWcvnbTzC2Yk
bd8P+u58eby0RRN5tTLC3OdTUfVhrMC1fE5M3tlN4HBbW87a7hGWng/iPJIbrCZyajXcbS7Pj9ew
5OrfqBph50e0JWOMLo5nv/UPmeO6pwZ8D+qKmGVFU0B+BmpIFjj820OZYjmrGkGYJ5Nm6I78RmPM
OV9j2VsSwggoq+GRB6scia7rwDISyXkAYl1NtkaDQWQEFgC1WvEjlgzltRjy0hToMBtbTESQrdBG
rG75K8DjJb26FkDcGK/2JaqZIAAomEt5Zt+/os24di2XrPG1EOKaeHnfjAMNIXSCeYy1yj3njnhk
Nr5e2/lfvPPXsoiLEpXgOhIHyGItZufZubPmzi8fCWqAEmphQF4QVh+8R2B1HjDfY1LQR6ryTjTB
J1q5KUvqBeILARlEZHCUn/a8K8PSiF0UVx7HIQJ65/TqLdsiG6MVGnKisGJbjEV9/RuJyLnIwJ4j
/U7m+yfaH5scYxXcUM33qr/JB2vYdAfNBvLwWdD/UGarDce107qbgTFbUDD1/COWUI0x9yKPimQO
syh0gVajlwytb2C30y/P4He7XNB5iL9qWwY2VQCn2Zp3+5ONJaOA6w8g9IXGTNROyvEB2OnJxBP4
+tro8V4y1Ken04k5vFwCIzAu9p/H+83Oz/ed3BmiglbdueuEuNlZ5/UpXUTzcwjJ6K1MzyI4cwtQ
M28OmsHguD03Qr0OGGJ1ddVL0dwPSOX/pRPXXujYMGpYSH99hfStycSa54iOb31s0Cb3As7bUM+s
NYDboq9xLZY4bUy1YBqxhlgPtGDyn2yDgaXzBJfHe7t4ea62ljjSISx42q8ghRb148xCOqgII5lg
xYldzCFcr4Z4L6W6aamkg5x6A07EXN33p3YvJDqwVc9/Vmwov/Q4XwsjXrW4iRtKSCCM38+Jsj5R
Odt7Uk6/wTD2qzeiN0+Huz53fA9YcbdNxaecmTmYCy0sMMSpUamn7BsUoL7+ctmcP88oNaw8vMLs
Kt7pNOqvKAOjwCOIhGlsvF4UYrn/j4v3/p44EpJUkipbMx/oYM9H4ToO/zQygKDTWpwa6tdXDLJy
jAGu7MJoALes9ciQof4b+89lTmj5ZqZdCuty+bNq85aND5L/gDQIQHSQIByO9ZN8TJEEqg32udgN
GIbj5lZgBm+VY9ZWrfqO95VZnLYJj+BX1HMdLdvOY2Vdqk+g5+zfjyC0KBrSPJ4SfAR3THYcmlmT
l3Qfn5V9CWm+GWzLpzVqxdm23J0TQAqoOaLbDSHSrYdU9lLFFeWElG7RFdpMDKXBkSpWruGiu8cx
HA0fDOOoQAd4K6bo5RxNfCUmR72j+dWZnJ4HPEMHuMpY0bxFR/xaFGFY2J7ixFTKeRcQtckR3jIn
0JjSUn5dpAggTFYFzc5FNn1dXKE+WvKfrgUTtqaTQcjKTQXvVrvQwO3TRDQMrBm0eyAcJnDhkWIB
TlNoYKGIGK2qoxDYI2lyi7pUhfEtal7GyCp5wXobEkCTmUrls7WS1cLS0C6E+jcAePg3Cd3NBn6M
uqaj3a0iGLXlfYE2KD+uMXQvvEQ3Ugi7lvBN0bGI29xIuPifVKt1mPIymcnwZ/zTgK5CClarTPdP
L2773IsC1mJBYCXixsVpl0gcwlG3wLgRL+FMZXqtA9Ta0W7nZ1rRVS8AW9e85gnngDVX7vv9gm+l
EwsumrIdyo7pXbrTJ3Q/lA1nenmoFrxTNLwmSnYVs1tQMq3IvX9AIFcWQGXGgY2R5gmHo0/GVh7l
HLCk0Uy6DSXV6pRPQG0WBh8fgvFSKWbkgz5s2AoCZnYo0glQXqvJNa/707Qr79mCK4DPAQng3FEM
HOvPW3Ll4fK+z0qxUg2u9FXzz1P1XE52Tv3qLmIH2oUXvKGtvUYPuWAmboUSexDy8HsZHtAsim4M
mamNqlW7YVdKGE4Z2eP4TjWgCXLkvP+d62N07BnQElKhOmWfI79vsvPKmcwP4q0hvv0ewkLSZdeH
0P7BnUp9zLZSjIcxN8QMzZ7PPvM0qmyU66s4qR/f8l4sSGpAn4AUE9l6OSV9XjJdP7j0hvU1iT9J
9WD5rGDVxa9I/uAksxTTQ5SAk/9FQT/ikO+L2oknh+v2XKKl5dPA9GoTuNxoifxRDssV12pe96MP
JM6pC9DSVtNAAEY9914oVGCFbbClMnZauY13jcBAxkIN/90K4gSkeAwo0HkOrl+9xt6LBL5nZEHR
hx8XJiW6EpoHR50D7AlbkG6qUmO9PVWfIua5Sl4Y1qT9jxWdWLJOEmB8aJhAMRwNa7evphBOhcz5
zOAqSSgPRpYWsebzMf+pjPJkZkL53QAbfqyE0jNoZthSEVCSKGN/9omcriQh530mz0Hi5345qAkA
foSljBRqyKJ6GtwkznDaQsY7MmbrrNiC+4dG4K+lEBYRTWFJyCVYsfAe9VbnbXtGpTkAWz+p/n1l
d5c060oWWQYQo4pLqRqyYmpHpR9y+j15v8RfbLYLOc1Hs3UQ29EhH17Y8TBRCDlX5N+7yFgrEkZw
izC9BN2Zt6cbhHLJTZkwuDpoqJhJTztDVSpVcKL9qPKy+fpY3kKYeSuPuEmZmEkhrsDg8lbSvIAe
qYOZM+FPZxYg/FZvj7/xjx1iQM2IyTiJpa+V2RagKLefQCh0h/0Qa4EdXJn+SORjQ5cq0v9GHtkY
xtBHWwlDIXsmPLZxo1f5h9h8jhhRNGUO8iOgr8WYpu+8NMTU5IdtU6ARfzpNmRXXwkGmPLuWe62g
nuqmdBqge3u+18aVAu6Ciz6v4KcvQJnLO8QK0BUvgvFXArNVoNGaZ81/VQ6ebfw70IbKHFgr2Kyo
ytJ7DcQQANBoN6IB47/VlGJUhFhgqcEdwDPC60VeIjDyR5SP+6KJwPIxTvt2gj/9NxpzJXe2T1cP
81D6jcjH4uDWLEbpdHqIbj+h4DTee5ISLeZjs6femMLyuz0gxb2fqkA6hCy45AQ9EN/TOFd9ATzC
sJPZNl/5uoWYAkchAVQH8CCwqT+0XFdfl8iwdFOHo6hAYS6Gf5LigIgb83zZyGEBxu+BjN14ydqD
tIDGhdyZKBdwXBR8yOavhOJ7IfJxGkLQmZEIThtR3ooewms50z0FPBF+onOJQXnbqkBb+74oXEzA
YMKZ1BgN6BO3lRDKik9jjvjnL0ItYW6VYdBci4Qh2u1uD60Te8zfKNBOUg0HNBGqRXiCrg7gE4i7
DIwDrl+o/bhbC14XdBSRMxq6wScyR9FE9JNIZZbINdW5E/1aM6hKiladl+aQpQbXr/gE8ytAvEWQ
BVcRyDCQrt1NQlBSufd5uXP54ViAB6frX9GVI7K7Tt6CPY0/Pb4HCzEXvGVxpiRETzbCH8JSdzyV
CRPDdS5AN/nLMPisUUCuCS3R6Aowdg7Lfw5xmC+s30ubJMvWIpWFh1EWFEbkEPYhUUq67AWfJGwV
Kp17kgNQ/LS8SudWTv1JpkpL1riquPkpIDcYLV7oFgIpN2Bx859fXy307qGdR+zdWByzw8QL1CmR
GipSy9hHfzHX5JuhhcZzxQxKbjxQ1oPmOBuV1gjHid1Rk1x+UyI3aqPXpmjBAEfaXCXRWoQ82zaU
zzEbcLrEgvtukmLR7rwChAQKjBmaOhuDq+TPiqkLi0Ka0KT6JAQmuuHVFv0oJk+PQqnWLQd7I3Dl
tGLilxQZNo/DUwT8OTKyt2sfArr0wzTu3S7J3gS2eeap31L/3JWHmjuvKNaCgycDlSngP4Ae3SlW
IjfgUwry3uU9Q0H5IPccBS0RWYDRZP2lS3K9TtO3se61VKLUcUrUlQ+YkyF3Bw2U5dwVJvHoZb1d
bNG1/iRRJYCuvIkuaKstA5PFq1yABr6fttXkZOEmpUBcwX/R7Uvegui8FNVhfM8i/+nxxyypOAoc
8xw7zMQA58zttwjZJHS8UIDRyvtVtl+jcowLtRJVKT/k2crClywIGtkRAPMgRUav8K2sUUJ/dZC1
vcs20e9JAt+iJMIHC4/iV0eBss7XWnalvLYU5kLevzKJvfargS1ytutdzqO+ONmKPCsv8ISiwJLU
FjWBW7AdzJDBlPFs0tkmXFnzku+CD8AWQ68B7fhpvLi61VPRNG3CNL2b8pj64ZTtTkj2cXuk90xj
hIOWF7laFVsmggmd9Gw/rVWVF0/46gOIq1W1acmPs7aBAdsQklQdhMz0nvjSs9owPkgZv+Ljzypz
p95XAucPuloxnnAxikQcczQyh4GpnTJVdkK7lvlbckVudpYIWygwLuRKhJ0dqdpm4lKnSzy8ohOC
5iaTQPg/YgZXF5gR4A6C9fja/Be9+udYSZoJb2ClHtz0vQta+r0oagCgBJr8bkznl9pecbqWTxC1
Pzz1yBeLhA5TXiVTXQ1ZUvpR0nYTv2SSSo0nDgSgK6KWNxX9jQiAIe0ORRUGPphH6ap3++y7D/di
IGkepxUZOI13Sa3mnnnJm8vfbCbGUYCkmgX8/M57ypuMbjpc0hZvl9wbnCkgXCpA36tRitoJttw2
TtvYwfdjwT/dNXeqeiWY8DGKUsFML6HH5ZxQnzqF3nCe6FidR05UsIOBWGgNJvTS4WtO+dsEAyp6
8BfJtgLnrm9A3B4WDkpCQflU0i+sh4EqqHojX+Mhe8Z2aszbcrcSUS4+HlefTHgJddk3Q5tjr8QO
zQAyWLb93m6otdbipa1BP9Q8/2Ge7IqWvttbHAw9ZsJzNVJAyl4wAwNDI7m6UNNXT7AwSiAJdIz0
LcT0Ofldn5XKpbLMAOeTmiveE0vtEcGL+R5czJvqILZPw2T1nD0gvn98ggtXA+Oi0KyA14RBNEJ8
JSjPA6ag5t2w0mkzeM8C55Rhoo/8sRTWygDLwkBpBYoQvJY0Ydi8cBpiKhVwDzGrJLN9rkeLJXo2
vui0V7NubUTpwknPo7D+EUfYN5HJmDRv+d5FcnTnWTMZ3t9s3j8CfjzwK0MdDYJQTCWNPHyCxkZa
NMbs09/4loAhK0nfmY+lzYpJ3LXr5fxYnitpJVX0fD1iOVtBXWUbW/Afb36cMJF8wTVx1uHH2ejF
o1FOlGrkW3gnQzd8xTd63RypBuNwHRk3xRtocGjyqSpVx8qrNmzY7ONxrca/FMDgm6R5dgkKsmBv
uL1BQtaxPrLd0E06f1Ikr0CSP8l4tWtYSZP7MUY/p/AN517agHSqylQBZGUr7t3iviCViQ+YOQVl
4n50fNEClw6VLcrngD3RWu8Fmuj7GmZyPz7epRcRYeG/ogg/IyqHXKk4EbejlI5lZjfvZQcyq7De
0dQm/KoEPQKJIQhV1xqCFxULkcNPdmCurNzuMxd7XlUxFAS34MqnFFQ5lSFqVsLfJUduDnv/EUN4
yvWQFdEoe6gbjbYcjmZXb3NtKCq1/fBbq2qP7Vae1ASURWOrV9kns7LBC62bmOl99QHEWTYFE1WJ
ECAZ7Axm57agMUcHY2vVWvN0FEzO/EVhbNI+opExP3SJDU47a578Leb2Wrl3Ua14Ho1tKGCj7Z1Q
bd8b03aUQIbAgomp0ZIaiKERxNt6Ur1HkQX/T635U/negPEfA7i86aC0J3AWeB+PlW6pkgIEzb8f
QoQUmL6TT2mIoppw7NDsif1nTjVIVDGMlLFSwPETnMhJirQOcSvb76b4xFRmgz7muNWb0pyAaDqC
cVbDWJHHn7bgBWMS3Zwrm8dkIz1zq5U1XGBFRuuJy3X5e6iUf8ZmG6Sfj4UsnoMAABdQ7/NkFEIl
ZK4ZBSbCOWQDQyGrG2qyR4e6iOHnudfslGiN6WnxroHPB9MvwOuIh/d2VdkQd33aRoNb9lm04eop
/hyDKFspSi/u3ZUUYu8GhfMSiUFZjotbfuf1vL8tuADzlYTm/0j7riXHrS3ZX1HoHWfgzY3RiRg4
+iJZJMr0C6Jcb2DDe/P1N1HSnCZBDDE68yKpo9S1sP0yuTK10/0Z/K613TxLKK3A2QFb4w1IQq3Y
OPfLgdejNmu7tLs1v+AX7MJ1GNCDpy/YLXb7YdIVuwafd7dPFmT7HKw6W/tR2WSVWpUNLmg7/um9
SYpRVCv8s7ZOvh0acw7BlHMOCu1f3zpabkFsBVFOcQNQsMkkUFrikBVwdyQ9Bjyvq9nSJY/l7t/J
xF2ZHd3sbkYFXy6xlZl057M/EvdUo0Yb76VQr6NDyuGWub8ok+t/Mc6Ro5UEKhd4aojadO13QEK2
uZVUdb6SVV+a8YG+j8jt+iOFJQ+taKDZvt7ROR+XEfFRB0+sZl3a/CI+QEvsQz4Nqxv/TLayHS+K
5f0BTp5b5ZfR0QBrppVRgoxxfzKNu6Gu4BtpnojbvIBogJcIYOoK6lka8cEJujfUkUMZJXGhxh6G
yjeJ1S6lsteZdp8vm8TOYwDnLB6KKY3FRHO3xvR6/mu449YcroKn6Qq4pVmp3POIG1BgUplm5jL8
H47HLzPjxwDdxGFVpih0aUjzHwKo/dXs2ndBKf1JXmswwSrciZnzPadKE0j7A0WB6x5CN2N9m8jl
A64iMOuzSwL9QQU509Jf8Jlv4jJeSW1vlK5dsXASYmKCHdUUuUMRv2rFW6asmDfC/OTbjZgwhizO
hSzTXsvFx422N5czdRwIOEoRqPnooqiOJT2rotk1q8hSKkMN7MSUgg2tVL1s9E77+4ndq8kZ7XTG
1+KmZLD0aUxAmxQl20CxyjQ3FBDw3z9Uw+13s70H4iIQW6DVbIyqYIS4rsUcr4YrvvDdEqIHMkQK
5yQe/ofl/mVm9AS6Mol7VhwCY8YWxWeIrKJufCqjfSGx1iBNOcir6H6rmiH2moQNoYJ5L4H/ESlL
NgGXCPQs/Q0X1Abvc//HORi9nD4jZipfl+25RoZChJRN7NoSkxwrON73Z3v64ryY7tFj1LqJUnMD
RoQJEpv620B7yDL6mmoHjS5jkm569lXoHyN2DekWt6pMMGuuGXWbaXPCcFMLLyJZBY41jkXFaLj3
LiJLX/XKVko6XC9K1r6Jfj3YEVuzTWVuW0eRNDfLw6Yd77RLg6O0UVFqIvUygAjIQyEfBLYEsaJR
+bafrCNwYt2f6Km34k+4HLCAA73m9ejUrhT4NnFxgt9I8l54KxayiVWmLJr3v28INfYBcghKS4A0
rg25jNSofNp05zbLTEAqgbyqHLQ9LfvE36vi3G09xAjjSQSvEThDUfIBG83oZugCxOdujdJonyiL
oHKaNrKjvjbUai1oGy3l1oL/U4sL6/4op96iS7Oj6SRcKQSSp3Rnnz8qxdrPXoLAvm9iantcmBjX
yHupRX8lI3fnunhp6n2eg6zUs/1Q1FWIlc6yr05tEGRNwdMLTCXqKqMzz/huJjAJ051LD2mcAGGf
AhKhpdpUSw+VwvtjuzUGZQIBvjLUneEUfoNNLs4apG1a6nks8CwArOR2zb8JPxJQ+Qcz78btmb62
Mz5iakBDn8AOo61L5UevvIDtpHu8P5jbaObayOgqL+tQCjsKZAyQDkCWiWDKZ5Lu3+BcghkJ0RKq
P8imjtPbWsB1bE0FBKkt2krUd3g/LegRW6tnTFLoTF+vkhfe/2S6p0jaKN1nhwxC6jGmBNRAJtKl
V354/pcIaEO3jtV0yYsrSPkQvDRN1RjZ3LTc7t/r7x3NfdL4vqQ0QJ1FyaHrj+WyMGtoWfOmTP42
evva0mgBIgBViiaDpVxZeeoqkDIrIM9o+jJYygKtMQOnm0BjwR4eCKTDQIcvjCXRMSjGC1oNIwvC
HZQPl0Vq5fWpFcDG21SnmF3Eqt0UrN4EvQ5QCRVZgxAkWtxFya6q2uDiNxq/ecj8RuDp92aqlbd3
ExiKgAYDLza6A7RxYbipVRXS5XyHOgjnWmoOMd0ghTR0HdCv+zt/ou1quC0GXiio9gns+FUREk4t
APPhz2KOJ7o1uNYmiaV0Jw3CUbKVZvtahtYRc8oJ5JN94C+hsX6Edqjs/6TShnr0I1I/Ff4oxq9y
9SILBlMROylnNsjENXD5mWMGWsKluMJckQc9a8DbnNxbpZL5ayRcg4PXlf7M7XZLfQnOS1BlC1A1
QwkMua3rNzDHqwQNGlE6b0CLxugZ2qSN9/d30Xg/bJ+fn19fXx8e3tYOUmw6umNC4/NvLwvsI48D
wT9sUn6sk5J6stxoXC+dvS1wFrq8aG3JLoxoRxb+otwIC9cWHqNFv5RXnJXsZYtdoMEiXFOnWt7/
lIn0tQoQ7NBkiSsLUOVRjs/XiCqHWiifQcqe6HaZWS6xYot5LZZzEMVJWzLeE9CNgooXrZ3X0855
VPHzSpEBiPZeNbtfDvp7sSUv85nMwg0xtTaQmoJEHHoL6L65Sct1rECFrtJkdPVDoa7SG+MFLWpf
IHs3D9vX9cB793R/Iic6x2BSwATiQMN/+87rXjyZSgWCvxTsF2dzs8sP5739w96ZodEZmq+/26s9
xKD1s63jWnksDsvl0liuLWuhUwzePG5m3tWJgPD6a0b+j9ejbM4mqXxWdN9KarNwAOTzz3RpGNm2
XYfIJq3noE1zRm84srie09oWU4CA88n40b1noSU8C9v+IUav3FMJTpsTOc3M+/BMXTuYVyMdAzhZ
nyIE9zLMu7kzf+z29n4fm/beMxj9R6a/D5MObgJV0JNV/mBi3k9UN9549Ngsj9Kh0pczG2EC6z58
0CAvMLi83BjGmsehTLq2kEF/VT3uQDAZ+vb2mbc1a9GD04X7Qi9m8LNbK3PwxGFNb2fil+Hhlr3Y
gR66vzmGh+GeM3kj2WmnvF5kAeJ/uxRe7k/7RB0Io5QHdDX2O3qZR8ZarcoSny1xwiIQZNWa0/QQ
+Tm0ZOc+K75BH71N0M1M7a1XOvBCg3R2cH85tBRdD1BpKdP4LVHPKVZUspx0MdcoPbWFr0wMTtPF
HMa+1saN6ypndiGuAbiFpq9vMUatPz+jmrYUl7NQjFtv4HpQo5MKIEIlhIRRzq1Zo7+VLKHxtwkc
7pE3ExsbdBnv5sRTvqsSo50ioikIqEeQc0FtcBRLyFzWoSmzwChB3VFvPEOzMuPdMz2TMdCOokd2
AnXPR4gdQCCx2AENYQ9zEC2IztqPoekvqdnqB2kBDVaLHiHhg97p4esr/Fe6gOSLzhjPgC8azUZa
hTtmVULCDkKuq8xq9BMzq1U6uTMuBjTajXKURz70P5Wzmdrk6CT7OSqd7y7K0ZQBkQ6lLaSQcbjH
vYEKyvRlVCvKuTRFQ9i4B+YxtamNGbP6ZfDDM/slWRcL7rmwc13dJOgo9fRyUS4CLKL7CDrsFQs5
UPehmX9XJ67AgX4HcG3kw1CwGZ0LqtZ+rKKNBZxIHdjjfuQrxe63vKWTM9oW3ef7R38iNQawwoW5
0RmBuShES516rqx6WwCabysW8kAQYn5LIHRFFx4UUamuzHht3BAm3CzBhd3RSSFu4Ym5gGHKoKYv
V8mDj0bsWs+t52xVL+oH17o/0In79BttDXkLCfLTY9eoz321oGGrnt0FNYVlucHC2uwym3HB5syM
nFFBzThkTWEGbuCyXZGjtqDL1Jjje7/RPoRPdDWcUf4sVBEnZE2jnl8gY69DUvoIROwj2cnbQY4q
1hU8kUhqvs5STw6/eLxugoa6C6QLgPIeU3nIcOWTUOrUc7nN1vKbvA7N3BJNZdGdgg9pBgoxbL6x
MRFeGAqlwPwqYyUNlroZ16Cz7Sxkli/quKFQRCNoD2j0+7tjyptF9vmXpdF8klLwkp5Q7ax5VmNI
0CyrtoVgBtVJthrO4GdcuuEKux2YDBVHQcW7q452f4HWlbKPYu0cb+lJPvFm/2/N3L8MjKv9ZdJx
nTsYkHfMEsjwR7JlbXFms0/PGgINdHNLUOEcp+8BStGUWs40ECywb9ma/8x/0sfY4h9nWTxvM49o
94cuOcA5KoI8Zbg1L57yKnLFSikb7ZwnevZIP5RSR5Y81KEd3r8pM5M3eTldWhsurwtrZSDXUNGt
NKTnBrgYmmSSIzlC9majPLBQnP8hQJgZLMgzEf7Ew3c1yNFLTitGdXkOZrV9uacn8ZP7qub03acu
qMuhjR5XLUkVzg9qDQ6tV+vNGzrC9vnPxC5nSNInag1YsaH3B9EoGo/GsAPOd8GJGcXu2QwKPTw0
zoo/dKYhGcWWs0AOETr3j/BEoggGgc8HLTsLTeBv5oqLRQvZOmbUEgbZtQJpJw8hqbSp8H56qAqD
kEbn7QgYAMGI9qlRbZr3OX2aqUD16gtGcxuXJWm7FF+Qm2joOuoKRBuF92Ihr54feKhOa6+hAwqC
v32XDBIOcBaAKUHbmzgcnYtxd2oecb0iuWfoSdguv8pybt3/ZMrGvj/Bt3cW8GigNoCoEBByqNlc
28nlrCiqtGDOrJau4Yd+ZD2B8naMdsyUb9kZB2H4bVc3JCgbNA5ZDEQIUNcdN491QgC9nzTgzyGD
Szho8thMXCm3eKESjPsD+1b6GNkC2cZQHQKpyICgvR4Z7wEe0/WCdGb6By5bs+lGpatU0xV0ornM
s+t++v5SozsWMBNy6tuDlOgS78BLMxRh0X6y5K1aKu4pDY3e4VDBxr+/8rckWWrqqckNFj1PZNO1
vl65tkvMqjBLNC+AuygvLKD7q+cg1MvakjM45hFqYE4bbAQyg9C5eUxRbMATCr9ykOC4eXPEKi+j
eIgoY091Idzb1WamII1I04qxQh8ahR6fQtG36uYUsaYsg0ofAFwVCfUbxK8otYLkQgvuDJIxbsG3
AaTfBD5dFS0mGXod0UIpgvgoad1coX9qaYcOJSRmkTy+5SyGqkxGKLJigN8AJ8FBB9rV2WAtxY7A
6eku8uwqWYOpXaa7nqypuo+1wMi4HduAIWTpMUbv6dK71m363i5yncgHrgIaM/3Bk2WgWgL0zQub
SZ7Cn362i0oXPZyLKnwlkVFLehUY6oZ/ideSeGTRiO5T3W3sXN0K+K/7e/jWj//ewdyQKR+6scat
d7LoS3ApkI6jLH9A/JQDexwKZpWlZJkWZWfmdcibQS5Az0AqjmUos2bQZSciR5XJc65qSGC1b6L4
ZzSMUCRJYpQCFOx1XoDcQAYZHb2OlXZ1/7tvASAD1k4DMg3+7MB4M3aYPb6Re6KGjlCo4QqMLtED
z8grLwwz3QeAvW6hXyS4ra2lOGvIwae2FEEQeeYzbvwLNCtLEP5CMDhkkseXW50AKE/z3j2nFMpf
JZccKY6smDd6gsaCDCsZyOXBU55mRWNuky8wrSJyFwGDhVTX2BcUXVnI2JwlTpQs3MYQlg1n1+yi
KU3faco14JiS+yXOdlndxJmDWYyZg1Qp8OTycGgvng05SAQWJKbEoZWmWiyDclHjsq7VJbW3KHzQ
+2d1USx7zxXXvMfUNvpK9Ir2qakKHrrwmqyccyeHe/b6HgZTLphzOKi7icimj5w8sS5jX6YFcfJA
RKaNFobMBpKBdlPJzoWksytACs2gzNSFRtjeoLSI7dKndKV2/BxC4TZJIEJaHnsSbw8UEcVx6o9Q
1k8rwH8c7qR6RhTsup9soQe9gYZSijhLNJvGin1LcPecaBXEBjQnETOdjfZh8sFvefR/p8uIWiEY
HFEd++zqhUTXiWQp3EYSTE17UhwiGgozN483sfXw5ZCnUdCVCoG+8Y6KJKkmSdRgRz25su4RxLvC
NjpWykMmanpRviTNV7eh/SKS+5mD9J2hHa8hQoGhQoV/Ak57va06oeFr0qfE4dUHXB6uSR47BtA4
3UvXFVil6mUgHkrJZl0T8p5v4ZF9bJ5Eq2tNiW6gbG6JvC4cpHOkmg1YrRlLk405WPatozZM0MVH
jhw1scokxcsS4rS4V/ZMsWgFS1DWZAc9E7/cc5a4iZ77F4EslSODWz83oWgrzSzTd2FoNFVgRsAp
HECsA37jeqoEdIY2laQSp2gCKzl22VOcWS1ZuIkhu18ls63TRVa9xj1oa8Wt133krClzCwW4oFbS
uXiBHANov+k2QzjCplZYmyKz6Du0JjyEoUXdQwKK89xigmWl6VxoSUfhExVS96Q9lnSVg0qiRHKX
+RLlI3hs9YrbVeu+fAWzT0sM4q/8U9BVOhuvQQ07s0/kiT16NfjRvS8yUS1GvkgceVfINpodoSP+
6JMdVO2DtU+fs0yPl1HwjJYmPNpozn+NDzRZBpLZe1tS2rL0zLdm9ymTFWEeRSDDk7UCJQ/c2Fqx
l11w/eWPuG30uHXQhg76vEw0/OagyLYg6soPF+LptRMGqyzeA2Xo4brrtjKkXvtdnG5C4Ep9vWZW
RDVSFI6Tpzg3U8XK2k2+8JVj+jIv2TiM+GY7yMDFw0VDbkUaJf46pSgJy8jEKQNbzgxg4zOygvB8
bQKsBYlNf6GWBjQMS7SrWWh/Az8c+rnWsmrI3W5WCXPqWcLt8etzRu9DGGsJaQqXON0uEtH2axeB
2aCI7rF64j2V0H8WLZENTJWfo9O4CVHhpl5aHiVHqpBv+0hkiMPEehSB6zIH4V6h6JJsQ0Qnj6FC
G841pNyG/INRpELhIQOrAMq468OI9m5BzHPiOSX7wODlof2gXK/qRQo8Ray3QmoFBcilJG3NwWmu
VRxHr1tp6qwy4E2chS8Z1EeR6xjya+OW64imfCZWguckqtToPKoYD1LFt4usVjij6Yp4Wyihek64
5kBKttzEGmnNJOpaXfY4/iWRIRvdsWFg8hmXfKaMOwf1vg3t8YWDfCmLaBD0/GMyOPQjKX5UeL5T
ucIy96mpKTlUIZeFskgL26tqq2BWMa1NL3mkzFOYb7XcDhTAld9n3LbbKFFBxRt8sIMgDoifRhe5
nIpCJ4MM0pEXASBN3LNidztcVoEI0qkVLy1znX8N9qAKcu5bvu3sQZkd3qIAdesBwiiNfJUaWAy+
0LzQkbOHWLNzAk6eZRIcFNcR5A+q7KBi4aLdgn0oZatQCzN22ZeUP7dgDPBizoA/A6DpS8MCWR26
hpr6a5iKdciECtKnp4IrxpsJAG/SS6NPHmW1ODEUGfhdgcPLkeC0uIZs2hQFUDwhb0U5jQ2xTbwZ
B39iN6MkBk8EVKFI4o6zE0wMjK/P5qGTAxKxLebIbYZbaHRpXv360TPi800OnDp+Pdc9KN1T86kI
6/ShVo25xP53TejaErIQ6NcBGAm5b+SYri8IJY/cRPCC0OnCfk3oTuzWXK7s3GqbOeAFtZrkNe2W
tQHfwmRE93x/v92mWpHeAcJloP0bcvvqyK+KeEasXM/1nJwbaLBoowcdOj7tOtzFOdWjfMHO9a7c
7pdrk6PDFXbgiuJqzXN6LzUCvtJDgUMD1iuEWr4YJJnuj/D2KAPyjntFHMiCVGmc4QWla4vqtOI7
gteEplf1hc5Cr5dplDmSztuiPuYSdyuQfWAJR6pwNJdJVpCWUyh1knjTyUdS96D9Qa8Z/4WMjvRW
11YYW5kNce5mK6t7rbT7Hfh59KrQY34TzFVwJ9xR5EhZ3Pi47iEXro2+RylTSnkmpE7J7JqBXoI3
IuZROro20+tpvIr2KkqSnV4cBEeTDzlogVOk+VpdiWdSYbd1JUwN5IKQmpWgx3ITjqdsG+UJuLKc
XPxM03OdHwvmIESS0XkW8XXZRVM/daTWFFArFteuBu8sWPIVr/OJdX9DTG2/4cIA/hK1Hzw21wcu
gHJyw7ENYFKCAHdIq+JFLtASuFxQcFIlC004CXPxy5RRkDOB02eAyQtj3WwpKDwu8vzACT1VXYp1
wa6a6pUr6w1QSD1CPKrNeMITGZBv/gSsPERFBq6I63F2mesXbodZ7cUPsVt1CtTCIsQbYqFHpxbO
eOFbXGWpc7DgqQMHKteBEAzc9ci1XtvlmyqlCMKpo8h1v+PAcBJE6HUp837m7rp19ZEwBgEVhwQL
SPzGzTZC1bCdonoBEhweSAqhj9jMPDJTl/OViWFZL5IZLu5mdPnTwPEKTufUQK8gidp8CoAuPLHx
ayfoBO2twZaCbngG7ji1Yy5HN/KTZSJocIeywFFTSQE1S8sYNOQASUoVhLugyQftVBQt/v7ZUBDh
o3cJIox4Dq7H23se17NaEThlR9Ewe3aFzPQEYtA2xXmM5rbo7SuLFUSLDgq/wAndkH67SR14fYIx
ol2Vs5NG5fUybrN1z/WPjJ8z4NlSApPAV11yVQpkGEWrruhVvlkyOagQ1D62AmDs7aqQPxXaCaC2
YvxN1POzLe23URQ+FeUmJLoHktwxI1cJYow06jksR7SpJKRd0aqnq8JDkaCreY3WVLZYBHN8PZP7
D3ZBDgsdTmQ+Rjc4m0idIHZS4GhRYZKuWGrZiemNKD4j1y3kdoUIvVU3BWui55clc17QcFRHvgmP
HrqhNqqBVGPMNlOyLp/2fBo6bFL7OyZR0UKthuGBip4TuD67j0FbvJBUNzK6tHn923sR+QvU3YDQ
BDHsNwrr4uxJAgnSNi1DB9RE6LbdCJLZZJYImeD0x31Lt63j2IKXpkZXJZhVNTcQitDhd+i5XL0o
oV261nP14hsgELBCG02Ya3C/KgaEsPc00Lsl2cuz1ehbnxaIXxWXGXQ/Bs7Z0emr3Qh6134YOUhP
F2bCc2AcC/RQ+fsP4JWZ0QWdqUkY0SaInKin6FJeg2vKA8s1GGvmcp23SDlM7MWIxs4tnxGPrVSY
Ek78ooem6LP6KhFdNRnIiFtIgfl2C12BU3+aWVH+ducCqwwQIDwxEBN8lzUuNo8nMLTO/TRyADez
kHB/65xiR+0vui90m5oqwCWNWRzkDUHuY4P3Y875mnicrj5g+MCLD5A62QeGMI6cnI01vZO10CJB
F9v3xzmRTcEEX4xz5MwQMQFyP00iJzVl91A1JqjjeEuNwYVpM/yyOPP5Wo6XM1Yn3qYrq8PgLwYn
q0UuiRoGp+w/8w8I9i6qwBRfWgOZ4BX0pNeG1b0f7xudeCtgU2WBCeER8H0nWi5ssoQn4DAoI4cJ
EFGCGvUdj0a8cKs6MPzaZxZVw7eGGCdzgNKJ1PMQjgNTA0Abcqra6FiigkNQKKpCJwQ7356Wbcrh
KSZiZZCU4QDGkrJePQ25tyfCBl2pt2GSS9s0SUDYDp3Y6MkjtP4MGK2oPxHvFR1S0XXFgJJDU3MP
7SMZmGRzTkxzk6Wy0u+I1INHxM+LVEYxotE+GAG+st0GCSS6vAgaAFzYeu9C6xPfrFqaB7u6CNvY
SGIZL4IolXFj3p/+yaM8kIDhlcYDiKLS9ZrzSS1JWZqFDjIJJVObaqFzBPQI7lHRjGYroWCtGoEP
NqjGQH8vOlvvfwA/8RgJlx8wCslFkY1pCNoTp6PLSmIBIa18WY+CdUF0QTACMM5+gJ2ytaHwnKI0
YnuFLm2YCgzL5c+cefGeMMth+VgSzLiva9Epk3eotvwbnwmoM+hRJTj6N8xQDRpfu5T2IdjDvvw3
dkm3jCeClDe3/cqsG1vO9VrVESQZGamMXHph3IcISOza0PLQaOGcByvXtVCmDHgjD1Z1u8p9vPh6
pugsPc987dRJFlE+B8YXaE1EZterWiFBzvQtFzpJt8zkTZUFeuDZyA8K6GWmwlfV+FaJ3H5NOb0O
XrpYD9y1z7f4OF1GATNbqcKT1hlyg262544+doA3RGaeMXozV3SfugEQQyGQRzw/hG7X38p4ud90
VAsdVPVrk1RyamZR5+oaptxCOVXWwzBKlnnOzLFjTYQ0A1IQOJWhIQcsM9eWwzxxs0AWMUsyS5ZF
K0CORuj6BynK0pnHecoHQOFRQb0YOsFwBq5NpUpGpLz3caELnAg+66qzqJY8ocyzZoNsrlwy+X7A
qeWB6EMKCOQ01+YY+Jd+BR4Xh43Q5sRBdqLSS9BilWe5gxKV5T8Hvdl5c8/WcFmMHEvh0uzodXRV
z3dpVkVOBqH77KBIu4rdqDYOKBNs0nbRzUm23qK44ImAvBeZZXjxAJCNlrCVsoLzvD5yuho5CCCL
dLd45wFWL/SKf0YxRD148IaoxXRmDakTm8VLClC/Bi7r/ifXrV1xJtaaus+AlwHNLajF4aWMvojN
OMavGAa+kafVa/DQAjpSSieeKaQdxO68DZdkxGCZyDcq0D3PhJdT6QEBV5SGwAulcXBlXa98oLge
OM2D2GGKTJfpi9KhuicuGWUtCIu4LRchOeZqYfnl3EU+DOxm8ZF9gdgR0p7q2M0VuQgoohqWG0lv
s2PBxqbWAyRAraCOjJxNjEJ+rsstevl1EtmSXOBqRCyYWmiz7zkU8jw71MAr9tD6T2posq4BFr77
F+PEMRSxXYZsDaIvJBiuZ4fpSolyERc7pRsakCEhRQ1OjJ02h6+ZqA8BwYSIWxvSkzJAIteGsqyS
1TQQYifc5idmFemFMYikQe7u8SPX+Tkux6mc4JW90a5r+rgucw/2oJHm2eLPoWnj8at/OARbWX9O
dcFwCvq/eL0nTvyV3dFDA+XqQu0pHzv1B+KAQNzE3lusLKQkBWWGvxAh+ONKO3B0se2pYDYuPic1
w8Bq0TpUbZLUSsIZJOnE+bv6omELXDiUTC/KLsLO2EGRfOgSSM2ajbDrW53zvop2lixk0h6gaiz4
KdHUOWYX6rrQV4oU9roW7ZPLQYNtBYWzU4s1B7LeYHUj3Q1dMladGcay0c3PaOMW+tP9nX2rtCZi
x118x8idjWq0HHsadsAGNCTQMxZQENZB54p991W9LgpzGwPSCkF559S8H49z6depVPCV/dEzXsS1
kHHZMO864KzgIMy3iFoSCo3LxMXwoXdo++aRvN8f91Sl49LumHnI7yqwTPgYd2V0ko4mewTZRuhC
3mJhCqv7xibcqitb42dVbPxQ9TBGVdnUYIGl5cHtnlryNQuMmUoRXZkaPaWRGohJJ2BYwj5Cew0y
MegMrjdFg9BWz8UH+qMBRHHnzmW0p2+uX/toXFiRCIFT4eFEd9wyyfQqMdgd+8T26+ALyJw+MBnQ
riRWduLlmXzN5OV8YXl0h2H7NE3YY3ZZ4ShD/Sihdtsa/KxzPHlnDalskLwCODFm08gbmRFlAkyn
xGwGzKNkRxyaHcCAv2KSXFeG2k5g52/8MytVBqvaGn1AfjJCkVDLZ/gApt5rrPOvjxldV3HFhV7L
YZ1puqs9q0VcwxhQXUAbfAjcziYymbm82PQu/mVy9AgOQS/IZTDPgrTlqF2CF1V8Aa6Y+28qkf/4
aP8f+UoOf77+xT//E3/+SNIu94lXjv74z/+qihLALP8t/k2v8q+36rfk52+n8q30i9L/KP5z+GX/
+sv/vP4jftdftsy38u3qD1Zc+mV3rL7y7vGrwBn//gp81fB//m9/+NvX9285d+nXH7+/fUZ+bOKr
cv+j/P2vH60+//hdALEHTvp/XFr468cPbxH+5hP+QpL7bxN/6eutKP/4HX7APzQF+DZk37+jjd9/
a77+/AH7D3jn6kCyiXzoNxtBnOSl98fviP3/gbwIQnKkDOFHIpf++29FUv35M+0fyIGhDCMP2NP/
/rCrBfm1QL/FVXRI/Lgs/vh97LQBScojR4qSElBEqG+O/BSvFYK+IUFzUhmP7isU+IEDUebQ+eMd
hzwz6oNILwzQNczA6N702BLs9F4snoLIrCVL+ijSTZkcevF4Me1/je5yNOOA7tuOygElB4YHcQI5
3oUhZSrxpARbDoisijF89fW+jcmx4KlFZQBtyKitX/sXDRRLaBdy4il7ijrEpxQUItsmhE7Z3Gtz
A9L+czi/TI2e9BgBMzZPL57ATxn8EH/Etc5VZ034iNxDEKwkKPiFwaaJDBktR9yR54mePxX5SgOt
RKUXW6D67o/9ZrcMPs5AdAPmDHUQibkeuxiU4FGhonzylEDn0mcSztC3jHMBQHVDBw3dIGCjEIZO
+msDuZ9IkS9w5FzAqUbzFhITeQN0Yewp1FbzHGxrCOMfgTKYq8mMH59vyzgLioxJRa5+9N56go+6
ftSSs5Ks1GrJZjvt0FSf9+fvxln504qELTpwf9xAll2XeCjeY3wSBEEE38pVf4jLVboQi34loyoW
LriSLO6bnZpVJPdwVyD5MNwm17MqlHFaInAj50iKjF7eoeoKvn8KYN6Cox9COOdD3BxDNBeBq1Yc
ONRRLx5r2jE8bu6iFOk5lrYFPXTSpzvLvX07JnSJoYIEyR4QjCHovB5TWFGaUT4PzzXKt136EKmx
UXcAryIH+wghnZnA8XbnX5sbxTmdVhLBD4vwLMcgZRVA/D8HM7lRzoT0EvJCYDcA6RZgcuPWBsor
tCokMTgXwrGtkIzVs94izSMjbMUYqsgyEGIRu0oqfpFLNgW6MAaONcmPbbqVvQQULvb9bTO1jAPS
BKwSyCDetOTlfITcO+UxZjetTNyn0NILEbsFdY6n8F/P5cS9fePtDmP/q1iMpDyYUa9XEzD+jpCs
jM5Bsmnjbqu5jO714oqA6pgPPxPO5kUp1jvAaAXHa1GcbWaejhuU4vgTRiucBrRMSz+Lzn3Yd7zR
JST9omrKg7PTj+PPsLKUskwU01PKfsuigvkSS3wL1SbwTp9CBLu4hSMKdpkg9gUrL5jwo5DkKps5
y1MbEf1YkApRgf9AvvR6piTWZ5qoD6Nzqkprra1PTIGU7v3lmLABRk8WRIGoiqBMPPJJ0yiqQGsv
R5ATTNMF6NOIoSW1NrO9uIn9BX8AiCoUulgAiEZmNLdV4i5P47ML5ZO9xuT8i+ZSeN9J///J+7Ld
yJFr21+5P0CD8/B4OeUgpTIlpcYXQlKVODMYJIMMxtffxWq7K8XMI6J9bMPABdzuBqo7NxmMYcfe
a2jLylPk3rTd2KljcKl6MWWpQoLCXmT2vd+YJrROaXvnjJAG8dq66FQvSpx2qaZ5fghPVUUYhAH6
hT4V6qlfB7yDC2Bc21Z/lGvPjht3Kld7VNzS+GeXhRDWVZ27od9kanovJQ64P4k/tscYpCgQOOLI
18BJ0Jhb0+uGL8yFXzKDpyW3iTILHiKyNzCBYPU7K/bJQqaFKcHKRaJrGithHb0zGTtBdhejXROJ
9QhxRUiuQZc0BIJiE/XFqlbcqqSuRLzymTvP4A2AqkUKIOSDpFwXySe89AZ7bzM9wL/Nml2GNgd4
a46AWwrMt9EIQ9lGsgJJRq5YP0t6iMomrVsU7D4qGb6SN+nPsl81+TvKj84AmfglgMn53o/JAuaP
PVHhcV7P0kmAQboMxgoAtUOj3K3MHiJZrABhPUs/W3gPB71q/0AnLg8W1sX0rWfjPfkoAzyBUxTZ
3/RgJ7UlkJTNtJPt4Wjwp8jgGy6HJN6Q6m4kd3J60CC4BMMe/phKmgcueO0oQb3X3s2NKm3La/k+
s/zMtr3sho9eHXuGskczqxMb+EbZKIj6ym5MLV/ht9YY1EF6UJ3QyiCU1bh8R8xVn3oUkL6f6pIQ
zS/Q2PzFgGfHUrQ1zKlfm+PJi/FG57DphfMB1ERcJRxomFOoK3st+ug1CJejeT3GPur4EMvemMlb
/whvukY6GLJXds9oG1rwsLbX+PQ7IP+E5avlDj4YtuTDdk2L1jn6XpXpQSA/9rslB4wzgOZE5D59
+llKXhntYEUN7CFkyOH28Ohp9L2jr1sTxsurBB6etIaonW/dGp55ZcT3prX7BYfMVvZNCTJHvgiQ
mLLF0/EEvgX5D9T3wASb/M9n59l/2P98fpT9p/zPZ2fTv9v/fNoGzj4C6juQjfrlfz7fHem/xPr7
LI/79e1Pws52p3+7A/rFuXjyPNOfn6ztf4kN/NmS/GMQgML9u//57CL37zf9PgeDTUvytw35/Kz8
r3NkN2bz5p93ZD9LdaePc+p/Ptsvf/ufl0NUNUFvQkeg0RIvQmMP5qFAsCQ8KvyZG3o2jF7Mqh3S
rwjsO0FQKUogQFw0Cx2cefr5x+MBtfCHJbo+G4h/0hL9LP2ch5mti3+1T/k8iZmHn22W/xtL9l+S
zfOd8NQSfZa39FO3+r/KH3yakWcv8Nsxe67+959y6p4nfP9dTt1zHcb/mFP3bHP/b3Pqnq2s/l/k
1A1xm/NZaoM0h2IUaunoBc82Lk5UQrUGDubAuwEcRhV5MnkewJOOUsgos1h5i/U++wBUF0xjPhi5
j6oLmniS1P0cR4jxrpSSip8Sq9daN6ZXzYASgJ9Csee1qahyIwy9+dCTXgXlmlnxFVMlyfYNqXu3
iWY9DA6J9mLorMemGmqAmxFBdeU2TrfNWMhXamyKdl0BqXhElV4dvVTHtVRhojomgJwbXmaiIeDS
qGgK14A45WoUFujPESeSsimMvnhCTgU39kJrOFrag979QOUmPfZG4lcSH9VN15kS80CAAc1TtQrx
KCJVSqBao6gZZOZoScb6OmtMNOBcOEiwbaLhP/HHUQXzvEY94IdUaJH5KemVBBZVT0ZI1mbtIEKC
AhDZpMwpxzAD1TS6KTSYYoI/yrL3kUkGNDc0ren8zOiF4Y7pCESj2kpavQUrdRS7MddSgPTqHEwZ
xUxM6hdtmhk3OrFJuWmdytBQ007BR6hgTz/4BdPqyBtFBgJ93reaHPSTOpun0dwuV5LVjtaqaewE
EjxybTt08Ma2T9PRZaPcpS8OiGkw54LzEKPdTZYDEeJVskhuG+B609AhBbRJ9CaqM4+AvBl7nCmp
uSIskR45DuLPgTIA9bhFX6oi61Fx7CWUw7O4szAKSTJ6MHRJuKsyEzLeVsmpAnGcEeVJfND6Po9k
oFqAUlZsfFBVfbRApakBspeGe1L1DXV1c9DvGkvNa6/Wiem44FCTZp1YthxdaZBTuu6jTlMgUsFW
Zm0KEVS0HoRXFDUuulEKujAC9pXqORFRwZyXU3SjpxcC31mYEK3G94VOADXlAcDDQUKh2+B9+jLE
qHR6rFbA1SemZDaeSW1J9rVayUevsjL6HnHa8QA8AbNwdU7VxjNawKzdGGhV5kd5nnzIkqXXXtv1
yibNHT4GdKjxfc3BAqYRpytoLSCntVrQV6ay6XguwyWogY+r1RZWEqDPkTyyiqmoahhZdXDUvpJ9
2RQFcVGZivZ1OTavfefUCfCHlMF3rcPt3x2G0niwSdRkHhaW9pDn6CX4SQTZG1w7O1ApNJMBgWDm
SvOmxwozXcni6Z2D2YAVqdgchcLBiHHH7jXVkxStUYMhb0XnApPkrAhFEacFArlb87bNP+LIhhht
mTuaN6RJNgTwpokhGFWV8q1d6/RQ5z0hAfI4dmgNA584pw58vUlmRNG1qdMa7r4jhB+ymBOIHRRM
3+kkaxjYgHF7PcoKaqrcyZw33Sq6B6mwxJ5MSBNvHEnC3DKx5Ss0w0YwhYhc3tYK7KV8NYd4uCdH
bai28KQArbS21z0TDdSQYqU6gPWSUdcY0u7JqTVU6IfBAIQ8jnTYGttmDKE6kT+zNCpfTV2ije8Y
I3kbjUbXrvNC1OohAXvlLcot6wHmCiU0lJySQSUJjFrh9lbfguqeW2zdJX3Xe4UgBdxghfEqARoH
Sk2hZSwAwQQa3HIFzyu7VAfZj1M1zjwq2TzeFmULrtWQ0nrPSxEfaQGIuJsZg7Nqi7pFvasnA1CM
Y831fTKUw3vkjATyTWPaf8a9U6AaHbXyjaoAbAlONrRvalE5GgT1O012o66PfXvo0MSH1YL0hG0A
PlWdVPhZJ5ouaLSIirUUtwrYxwpwbq2tjT+YbSSdp6BhcxSmJD1j5gPzT1CVvq0og5SgATwhqEFw
xX4eKZcfWy3maPpJJr/Vs5KjMAn7vkd1dMqtbCQMbo0sUn42lpQdm9qOPmSDOA95kcc7tWXam1IQ
9cB6lN4DkuhI+dvKEUCMMrvcCGWwP6OSYadIOdevCboBEKhSTfGcM1kpvdYR7c7J9cmDm6Fm7Gp1
HT9WTl92Hsks5yVrEv6gOZNqDEwch5seLoyvVl+0MuhgfX47dg5tgyqyLOoWAo5LbjZmvQyTVDg8
dWYq7dWkTp+FORDiY7wixTOIIE0QcwnopshJmx+qxFAtU0tYv+oxyvOuTIohck2hmJArYbmCD2mz
Cgxo6nS1N3RJfDsoCTqlfVyPoKzgEBGu0LvMXEtaLpvYYjLzro+y2gATK64g+DU2P9G4q18ojeo7
hhbOs+CpuIZnQeOBl9CuojxR10XD0MxrCjPDSPSDsePpUL8DW8/fmqIwbiWJtmNY4KAD4S21bEwa
tQW+pIlwrnmVyM2taCGTlzSd+ailFswQ6sS2tkNF+9zXoLC0MYRMFNeQ7KrxHINg/joWxt/VNVgE
DpFwtFUbW/hKplpnKJ2XMqOeaFRc7fIoHisPpLBuI+slfW0otnSMd9pzv0qElW90JiBgB6h/nxfy
lg/WwGIgh0ejUD2rGxPlE/QwWmpeX+Z2/mgUdaXX0LWDhXHm0hSCUAdWInFAXXA0ONEBQGNa9Sr3
aNYHmsaIFGBzHSGWx0iV7TVicO63bW2N2GojGzIlEK0vXAEl/WNRSRVcV7WxOVqi16HiP5i8C2wj
AqgVKYG5a2KaYmcr1ML2OciN0aanibRPgODXfEWOmnblDHwY9hFTSeXREojMzZg12p4NlhN5BfrP
+ipNWTquqtJ0oDnJm4xtSVV2zj7BdXhnNa1jhQZOqKSC2E2DU2RQOH9jsAfPA11m0r5KIYuA47WT
dF91uqgL4P+bRuBdZbTdVo5cmKC0DNVGUW0a6iAaYsxTxwTwnxW57BN7jNdmOeqhQgRgsV0NMipS
AwbglT4OOt9oMYDNslpB6Svqy2wHVbY4u+/LgdyYWjdwEHBzKfdKeFV9Gk3lVIE8NspnYXENNvJl
h62VO2NWeCoEjDKv6BzxzpHZOkDbKkaxLkeWHIiaZ9JN0uV66atRTG97a8w/cBKZeSCbJWTJoSCC
tEhJ4UhZtPEoB0JWwe+m+ZDfIm2Ie98Bt1qJI4rWXMZjqAblRhokkQwmsqXF2cYgVmoHAm7mzyUz
oTMFQZ98z9tGAAXc6aNfgvP7aqUFb1dpRdhBidG09uOmk+8MLRvfcRRrQdIlNnELZLelP8ocYolp
b0LiIO47VKDLNOE0wIQF2DPTSQxF8jwxHpvGYMAfmj1ZGw46eENaNT+UBB0DcAz0iro8sZMnm6Ix
63E5jtZRXqsfKjacwrcSWUAcxBkTlJA1B652SqSZr7Elx403DBqFQzr6fdTteSZYIAkSvWWaipxQ
KMQ0YB/XWgfMRlAvbPjMA9JcV60C2x+1u1VYOSTXkFflIsSNAKpgyhAPccAFo7tWbnRjn6a1AwGQ
vuhurarVCwg3IOOCDlOZ5FsbCTgUQKSOfsDbOnqtoUP3wmGJ8FLZff9DUxg0naue1XtLpPyAXDN/
y0RjvFBLZ/AeabvI9rWy7TmsfYnVuHoD5T0vbVMwIjILMjZxJeV7KZEhKcNxVnsJCP9PUmrJP7LS
sHuvygis4xMKS0s2as5rJufSU4v0HhLWhEvbRk9y2YX9ZiHCoia6FKRGmgLv0NCO+OVogk7EIKFB
QYfSJsfAQVcfeJcLGdlHL4ObrZnVvVob5KZjppQF3FD6dAV5T1HcAd3Nxh0dafOslxnf204LvR9V
HkCVQoc0v00ZiMWwcS+wCjthloZfyz2L141uDTeJ6Qz9SjNJ9zDUDZu4ESM/cEci7xQlXKge5jAX
l2K7Qg4EE7N113Bj2A1tJX5UhtBhwVvb2fv3DaYLZQ60oQFnQAdm0uue9RoLi1aF3Ur9UeBoV8hK
mKuW0BBiEoE2eN/Hmi7ps5IKYoEbMuF4gHuZ3ZIdp7SHGID9o873NVrI/fAI2KGpXvf2FW4O/4zF
LGQDLZBgpp4ymH5fy9C9LmHYFK0/jjkj95xDZatG3NBydE9u8G01vP5tWg/1vRoP1raocCx+/8oX
Sm42UHMgAOAhgGGa90X0olCb1OmPd3aigoSuI1tYEelHIRqw7lffB9MulDFxHQQTA70pKOHOZToK
4TAJR8twzM1xqgMY0l1hdRIOyzwGbAAYlS1n0Yi0CbjLuENDDWoalQfVA8jKScKmPyVTG71elX5A
nETf5jWpQ2ZltsfQ4AEl3n7I1URDwXY0PZzg5rqPahx1Tpf5luV0gdbYb43S1iuJJdD0Hoo00Ec4
l4J2AqyrPKIvjCQQrpWGRsWCyvClmYx6HbRUIS0IeM5sqHki0zgtczQUi+rJwGanS+/WcNvTm1Z7
+H6glUtlF8CXAOQ1ILWDbvjXmVXYHbLihAxHHTqT+iYj0LZH27HCll0Pn31B/LYsn8Z28EpLAvd6
yb7xUj3dBoUMcwovPJkwfH2AGpuKsIBwPFI9jLi9Ap80VCeiEdLWQVw1YlOl21KCT7v+IbN7wqrQ
pvB1Hp+h6Xf4fjQuzXEAOXUouwLopc47uUYljF43akAColfKPkZnn9duY7oWucGt8PtYl0ce7fBJ
HxhM/rnmStxwkJTVfjhqkfSh2assWpE6D4d4S4p2JYnRHxkPUwXqxZXwVSAyv3+AS3sYkpU/48/a
rKNl4ASt2HBUu+xdWAV050xXEene/Oil2isgy78ohDrN3Pm+iWmmQisCkmZnH1vUXccKpQP4AF37
bEPZtQEtFLaXd0oXpJMcD3Gb+krJsIcKv9qJJaTiOWRcgabTyRPM5rsEeyfiZHiCUWrXSk59mZZu
bW5SibuVpXnKdCPrkzAzwIhd2NWW3n424hBwN2F7jxHPRuWGK+2Gls61wcwFGtvFWXzyirPto2El
1cFhxcRKJCR0KOUYVRgddApKeppDNkV//n4mXQ4IVBWO30lUZ/ZeUtTYUg8Y0tEqXygy5/y+QqVi
vNOA5/C/D3X2/eYo5WnvPGnIlqXQKR24fv+cv1HUB+7Ae3uqHjFn3/KnfyYW9iUwg6Yp+2sFn8Qq
iHCEnGlAXj9qR9WDpmWg3Fo7aQdt0GAh1hk6ZkJ5n8SaZRSWwlneRUBGq7clMjpUxQ5j6UNaJ4a0
fQvsculrW/NDjAGAJN/HPuOB/hrTk9iz76fVgrUQ/9Xvr2D35rjx+lUPBMhPiZ963Htpj29vn6N7
z9zF1ThfEfPIs6lq6XqSKgki9w28n71+b91psbtyu20K6l186G/MyJeWws7n6zzqLFOMqVnlXYLv
iiTAhPBG9gbTgvX3g3q2vc+DzCaqrFfCsoSKILv6vt68R5t85WylDUxqgjT8PtjS5Jle+GSiOpAg
UDLA+u99ervpH6W/CiyHWRlST4jdgL0En9bZEU0TJ87zJtLvDVeEqOSvnVXj5ksre5rhp2cDBuxL
lNnO3FOujXrp6PcN5M/gE3VwxUp6NVbiU/PixG0XxT8vTIMvAWdLDqKaQsd9DISH++YYaqggXMkv
+qG6an3m22B9Ng9J4KB0e1iMPX387951tuIgrtlUEW5+9/aKuNc8WNpNpi/y3e/P1lWtSQD+V/j9
5lpyravouguiPWbeqr0aV9/PvbMdGRsH2OMQVNem/R9cm6+TL01irkJ1cjgO1c8h3UG6HEVzQOT9
Mr8uwKGMwk/SfS4EnSbD6Qv+ERRMcTBJgOCccx160lVy1yN5YqM32kOghYa+Kmq3Z54EZzZjbTOo
53Xr5Of3gX81y78JPNfYrKljF8QYkMGIjZLcpRGHqAWqpVCub5AsJri9o1ThyukjkeKrotoMMIHr
7LUDw/mhyzyR1ptMP6KVQuV7FXA7rkJj2OURB+cefSp9bfeP3z/zfHeYjdUcEtLSoeOMYKzM3i82
KCK58bBG92/hgnhpaCZDD/wPXChcimeTLuHQjxZay48Z6hphEsBRQGvhifcYGSt0LIsEEspItcrb
4r19cJqjVFWBJiKXONFBlXaE35tkJyvatrkx2YGL1aCtedcvnHbzVY/RgNoveGGg44DsNPdShbxE
otTSNBqrUmx5dGtoG5oW/qijCcIWgp0Te39Fg0gZiAC4U/wijJ7szHqtdXnV60iys/tIbgPValeg
3G4qNI7Q8fLbbo/qu9VtbHyPiKNqQ4H4tZp9EzVbUEF2KE4tPNPlAfj9SLPPlKE/WgsqD8e6gB+6
bAZj9RZv45WBmlUx9OH3k28p2jQ5TwYgSgXPIReI3BBg42oda4OryK6Zf8jlgPrako7qpd0InxeA
VnD+0IafwwiMqlcBv8eAV7q+ga+qW5FMXCsFzje371TLs4cxfwEA+qdBBuuIGo7yZrBqCVY73+B/
zTLoleEZZLh9zqU1er1moFnhtWt6m6h3sgchZw8eXp6+qMJ3YStECep3qPn3pJw4jWZihKkFAYh1
90x75o9pey1L2/SjMfxsF6ENHy3qeE+/PNsLp+IXMKLT1UWeL6WWV3U22gA+y+PaTsewb6+IxwG4
Zi+QamrYnl3ZAr0Bt4Bhe1O9LXkLTKfkd/FnJ4+WR1HTKIAuW4zYruQMEKbj2ZIE9yXwI3hxOnAp
IJoqpj1N8ZMpTNF/E2VK4E+/h1D8M95IuWvLdWfthLIqa2hC4h3vLPiQoxykDtciv1OasBNeC2XG
jobC8PM92ndeVT18v7guby8njzYbgTgaSzZaOT+qxQ3vvKI1UI12JbQum+csW+G6CQbBHX3uWhgU
CpAabhx213ksevn+QS7OBOAiUcBBFoc88esQtbjWOnaaArzTk+fUoT8AVk/Kt++DXFxTYP5Bfxzz
HYv4axAbqB5DyfCyFex6XSideXYEihNSqYBE3TWU0BZOtIvzC6kN+rIoVYBx+DVghXbwALsqfkQX
CvLircjfxiSr/qoY83REnESZpaHc0aLCUtC11XJIZkaDHl/BeiUJidE599+P4OXdEXryOKcnNvHc
81nTOUxY6gRHNMwd0Y/i6Kmh/RnXtzlAKJCVj+K7bvfPlK/By/sddjaQEc201OwwPaR6l8qvJLrv
tY1d7WEq2JeHWlktrdmL8/Ek4GyqkNxWckit86PVp+OWcN4EhPXNxrTTJbmoi7PSQtXXhFEnGM2z
d+slDkaeVmEJSkMEAVQt9eqG6NdNi8ZOQnCdzfPechc+5PSrZ1vfSdTZC5akau0KYJKjOpCArw30
4SW+b9agVDUVxP8D4Db6IZDKpTXxP0yh3+87Df3pblhIRsG6mh9t5zAS8FzgwQZ0BvBB1o/4pYe/
h6XcS0s6Z5c/6O+osw1GYchaIg17sGx0exV55EgCWxoWdhjlYhh0WFCQnvR+ndl+qjRSX+Ua5k0Z
BaDItey2y4627o/DpgzgOYQGM/GN/AroMUgfuaPz1yv/IA/+Iz6O1K+DK6VONXQSXhPGtqg2leQ6
t4Juau7VS/VndX5H/JWinMSa/vzkQ5aRmissxodM5XVcOsAp6OiNrmAK72Nb3RhceF0UMhkneQWt
atPydeXQVi9O+0atjfQWS58qv9IJOJ76Yt48fc+z+T3JgkMJGepA8/sdj4jVKzLDjgFDliy9zp0b
KNq91M7BydbAPl4J+UUTd6W8zbp1xJifSe1Wsq+ps0RHWniS+YUvlXRqq33Hjz1ucDo4UhXMUCVy
y5BSfb+o/4cv8udLzy9qkQl4GqTIsTtLoa4/OWgs6vZ9V+5bQw5o5hs4xFUAimy/wAIz8M1sPXYJ
so7SQvlsz9ERLtIrJe89NVUWnm5pHKYd6WS6wFqi7/UGx1SkP6vj2mQvplS4S4pQl64LIGVi64ZM
JBqeswXQdo6eAY7Bj/FNax40uXNzoB0hfkS2pbrUe7r0SqfBZisghZgaN8iITcWi/E1P+2kK6VDo
qU3lui9LY2kML50Vf1DbVHSXINj4dQztsdNUTiJsL28xeW+TjTzYLqPWanj/fipdCgSJe9zCJ68r
ZGVfA0WSMdhqPYxHTqkvaixsiT3UzbAWJN3b+tK2OX2V+WoFFVmDaIiDFsCcfTPmuNKizT8eBbFW
OXsYeBmWovdsttWcK6dWtlr66YBO+/1bXtqtT8POpmSsdFpuJNZ4BEDcarcpfc7z8PsQl+bjaYhZ
cgYd9ZFUkjke+/Z56PcN4JtKEqZgUtv5scmXTtdL3w3lLAUibDK6DnNfKimNqCYRaYQZMu7meedx
61Zla3sAVegfAkNf9IVOBV/O09vJ9w+ZoIJUEFfm2WHX9YVRgJ/Oj6ALU0/VI3krkVFeGMHzRfYl
ijZf0XaeFWksYyd3tp31Kqznmnjj3fef6XzcvgaZreTYbniWJAiij+uxCXv1TXuFR5GVL5zP59Ph
l4KLitYlmuZoYn5dV2VsDO1ABT82Fqx8NmCHB3n8BJMrT87ksDIXCu/nzkd/KMb8GW8a3JNNF+jd
Ue4zDVdPrkBM9h1ZD1fdgQdC8uMWQId+Q6Da9kMaH0vjyhp/jLhp14kEjBSEaPVsnXQfSfpTj66a
cVvZ9VrVNyrxY5wkAwPgdek7LI3PbN8hA/C61oDxKQmsvG67devD65KovhkvNDnPmlaAokDCx4AU
DByPFFjWfx0aRJGSnDsIlRc7rU/WbR00/T00dlw6sPtKXlV2OAAuO+SQgBuBaZO9OIbnYLTq5A3r
PaV6y6q3BAWp0tioyYI22fm0/+oUPZuR/zan6NkM+V86Rf+6Y5/u9PMmzSxcWZOxpFzS7wcv21QH
uospfCcbtEyAbX1ItuypXX+/tM8uHPOQszkFpd+Smga6T/KKX2e++3EwPFznrvlhIdB0XHx5t0mg
afKymPqw0Kea7VSpU5RISzTrvn6WP60QtRPoNLQucMdQHw1yP1lK+Oa7FgSNbB0iFHD5QHUBt8ev
U7jTtKTRRjU5jls5QAl2owTDwoZ13oacYmClTLYzKIzOe/NUBSYzj4zkKK3tlRXG2+gHNMS2SiCv
k92SK/vFFzoJNtsehxJ2tUVlJsf0Zq88VW8kJEuz4fwjfX2f2ZjlcpayQeB9hm1ySNe6Vx2U25cM
GvsQ998szIjpx77OiK/BZlMPTi8orukI1oTSWoJsub2lu2ade3UQrZXbdKNss22zqH87T6d+zYuT
YZx22ZNdv5R46qS9nhyTjb7l1/zK3LTXepgF49JoLkWapQAVrL8kieCD5TdH7I36vfAQZ0fXS99t
+qHzkVSgXgeBMih5z9ZWpTmFkUNj9YhKeGBuJ6lXSHLuq6UldSYgMI0dIKBwKURBxkJW83XsZEsm
Zm426ZEEIlQ94Re+cdVfmX6+EZ7mQbfLT8PBZevHhblyPpQ6jBgmvXAbnl5n1tKMAP4b1RDcnOZK
fGes01Xxaa30q8UWx0KkuX2mzpUmLnpE6vx+I9worIMnLUDtfSG9Pt/sISx18kpzUa1kICClTa8E
ck9889ofPkIQJndjmNzFL2BRLGQ7FwTevsabfbt6zIRUd4g3YtZL8CdmIfO3ZbjUNziT+wV2d5Ic
Rs8aEuNwbZ4FIingbqj0Z0cawPs6pF7hv/YhrtHrFMW0oXbHg7q393RjePLa2ox3/OMHrRb9UBaf
Y5bDZCXucLTDcwzbYgOZLg8C37eAwAHBHVRhHMSrdDOE7DnfFI/ZjbOCMI6Xh9Zm8UtfnFInAzIr
J8JfR6eGrUF07poJN/GVGxvOzIlL7xdrwed76texn50RiU1tJBF459pH+9MVrSfddU8fL+Bb7uD3
G0ZBFGQLogjnuw809aBEOpW9kTPONwVeJ6kt678mFlR43XfTj+7L8K+ffl+jzL5mWVQ4fh1Eid/0
rXKlwjzSk+8WtpnzI/ZrkNmXysvJdATKckeYxDeudp144krA09SX9/S6e9t62W29o0/KotXI9PRf
d3AEPtElnJ2FdaQA6T9Cl1BewYtwJW+HbbaJt22YbtqQraJVu2rWylYE1spEkZSEw3pJ0/M8Ffyl
dCdPGZrs4J9nLz8I2yYm6CtH9tneKFeldx1v6IfykO2Uw8I4zy/H2CIcTcZcgd49JJKM2Rksw2RV
NwRMxRq/94Wv4MCyN6avQ5Xc2UZ3bL2E2rwk44eGDJp5cGQwUR2aTR9QwWAZq1TVsXUpar9x4HiH
4K1era3D0hFy8eVOxONm39Kwelp3EYFjmndYRDLOJwqSZ0hiyNDBlKdeoDzL0LDUqCYqlPD8Bi7B
kD3sA9dpXPgC78C2s8OFg/fCRfBrvNnLVGZlpXgk3P2BrLg3hN+vxxEGN5/VqvKq1bAe3/HXOg1R
GlhLm2K1DN6c9qzTtfHHK2Oz1pHbAFMye+WoM03GEgvdmMSTvQiLIVo1Gy2c/p7AsCQEyCfZ+gtT
dDqlZlG/QJlnEybiqjWMOhuOXRHuTBNJqZN49nMgHu7b9UKw+YzBG+L28Bs0MotFpXrQ2xGwiivD
XertzE+E+W/PPqCpYOoTht+Ge+F1tAqtJauaC2UUPP0JUGG2mLtagUeSgbZnseFhf2SoArh5wFat
1x32RqiFrzgW/F0mu6N/0xdr1N3QkgTlgKxvv/9o+oXV8aUVOhtIm8lVk3ZoYgOM1YddOG5VGEbJ
q+hBCpNV/QzgQMg//Gwjb1s4/O3JKr5+yjdj6LyyMN7UyImU1RBWn8mbYXkt2+D/++A+DQtvaZe4
RM3As/5uus2etVFBPotTNBlJMGy7UF3hruVLH+b99CTVJ+Tswmr19/v+/2ey56o2KY7/KeM66ap/
UT3/vwxS6X8Iu3tvddq9Ff/n+LPBlyfNeKqE/sfv/F0I3ZD/BoL0hMMFBgImftiG/qGEbv8N2suw
tFUgzA9wBJbvn0roxt+AXZj4cPCVgSTp9Gd/KqEbf3MmvB6kUFVYSEHF4i/JoRtnK1nGU0A6HDgZ
YEFBjvt6+SrzBvZujLLjaHQhkTqkzwV0trt6BDBGG4OhFe+sGF4HR05cJOA3TZ2+FbG17xO/1GMf
pEAX6geBXvyANGB/Z1DYwulDt7Li1gdh9FoGqgvyAMjQCYS24srcFBDZdeEMtAYKs/KyvHnsoz1L
Ac1JtiW5Yq3wBM/cIqZhB3lGiZlPVBbPdmt4WqYGHVeeelO/LqMkm6j6rhTz41hBGdMkkAVW6asD
HQetS/ZyZh8gDvEOnui6hB6J21byppelvVBFkKXNDXYxaCVQUPNjupYBapBGvpOEeQtybOpZCtFc
yJpUCKluHEK9nBueARggK0xYcIfZCA/T0XLzQr/BTnxoJWhAahWERJl6L2QohslFn7hODfVwkFVj
N2GgBURWDzHxqnyzqmILz4AfAEFRPAVkHMtXTuiLohZeT2SYzw3SvcHLgwySrGYJy4Oh3lut1Pec
ydq+Y+K6EPK2zBQe6LpzpWkQqOQGnM/xeJUU2be4S7E1hCRezapluQcmOA2c1tavcAs3fNJn1aqH
DrdwzFumRD/yqeAKMjnsSyxnVbb/j7zz6q1cybL0L2KD3rySPEaOmZIyleaFyJuG3nv++vmo2z2t
Q3EOkfU6QOGiCkLdfSK4I2KbtdfKTfhGkoexljwGWP/kYcW/t1CakxYrqQUZSmgyCCtVggvpROpK
vRHelA0PahHjLFMTPelzfq4ouTuwK2insSmGg+ErhzwaLHuYxnurLMZ/aNdCJJDV8dEAbnsa6h6I
bWuJL4XBPEVeTzCSwHEgpxGFy9R6UIbsm9B3omNKCKblaGbA6czmhsVoW3p7nkrxWdTSm0HGR1t5
/hz5lisHkL5pyqfJaH/PTXSnqMiHpwLj03Bl2JKaoM6Umt/9GiVkQ5AOctbcZ0PkSFrtQ/4iRa6S
NzAdMKwOWGt6CvT4MWyzn31Bk9dX/lgALJxeB0AyquP3NmiZSTR4noz5nEvzySjRv0pj6/cwll+U
sLopa/l7Mw+HUJZju+vTb3EEKK3Q9Y/MykBxAfmGMwsoekq+8EuZdcURK8XW8+HZ6KqDXivzMYTM
AFKi6LZI8mPWjk9xgMMOlfSV0WGk4cW547UpQP9roHaA0Ziu3ijOtPATlc0dqlkVm1Y9ilX4vTOt
p6BSXrRC/BqJjDvAg+GMQgA6cbqRxLJjD+Rno0xp1GRAjjIXuoCvyZx+a2ToPdQq/tiMJ8h6vsVy
+7mXTk1StnYoRYcyZ6xcGQG7KaHyM7RqGCoavVUER6u09q5VkBOUg89VWxYn/l3xYRiTZxpurljM
j2GenCs5v03NiYPXQesg3nc64EhQooyE/DCq/jYXw7OuKrZiBMvafsxx4gjtcKzmj7NBrjpE2csE
aYrPSKYcSj4Si9K9OYj/SD4QGFUyHjSrGey+lz9zV4eONGT3vWzRtUcjmZnO+zyUW1dQky+1HnyR
g7qwe6vlt6Jg3HOPu5lp/AqVQncEtXs24/xRgB3mgGT9xHyeUh7l5ENvjNKtqUSfWisxbM6CEzTI
AQf6h6RJj8Z8gjHLCYNfjaqeQ7gUbDGFVznPYclBV+xpmXCry+5TmNoTQUQLfUrz3PuheVcpxiMq
Xx+gCHIgFDgXRojWWyTYSVBqeHR7ssr+xpr8J1r/j1n7wy9CJ9WCryYgZ1uQu+9SP91Gw3fojc5T
E0sMLskHuTRto5v+kfWFOTkUdTha6huOZMjlQrAFSbXmISzmmursNVX4RZGbe6kAZTBDnxKiEeUa
1Tzcmg3OnSryvSn2SGLN5X0kty9DaXzTRzm3xbz6Ycr+16GW7hBbvxUL+MQnterdAhoCZ2z92hWG
qT+avSLaKhwbUtd707DYTWhfGCZ0NMwykw9+qyQtPpQ6AHafeTal0WOHi91JskFk63oXvqzsUNQQ
QUDL8hQFXWpLY8h62v6XNfGRUJaocO28GJ+oCtxxcnWojUge4+zWF8Vfgh7DzSRVfJXncnqU09FT
kv4cof5VydLRn2dHo1AfEqRmyq0BJ5YzT6iBQdf8aRrbhyrK4YaeUk+X09bu9FL5AMWXW6FAktZk
HnBxH6DNcEaAIwH804UyH/wUPp0GsidHgrJJVtujX1QfJSjYIVIqfryJZj7+m4Vc7S2LS/tLR5GS
WEWiyHYZCcDwZrVJPIoQfyeCU8qA2lM4qHaykvd4rcWMRR8QrNaSey1py5tKecFL1SX+JH6CwSkO
nCxWh8/qWI/HIkrynyKUb88NfWGGeXrYOu04LOACSTUVXL0xkgrEo/U9khCudadC1H7FRW3siR+8
q2oyLL+MQwAfhaSfQGy1Fanalr1c9eKnWPsT/IDgracRA6XD+Gv61frIKoZ/P6p/aXGVUOWjChVQ
i8U7VHFh2Pnp4wEf/oWt/v8Wp5O0E0b/vwN1RJJ+5036I/91EZb/+3/7n7hc+S+Nmj/FG5m6/2uE
/d9xuWL8F6POugoHPgPejAL8b1yOCJFKk3EROKSWRD2Jr/Q/cbnMH41lSkVCYmvpf0p/E5cv2e2b
OgF9P+RgFE1HVRLqddSKLw+JLo1zK4aF8BBE/kOW+g+aWN8a2nyXCA+o0izytdKXN3u0cfxXicCr
SZXloeBoKGQfq3MZzoFS94MiPOjxrR5MN0P7MGrTKVI/X7ezePLl0iQ0kZaqLnqUmr7GOaVN1Qeq
qAUwRHT3oai44CYhKc8IAeOfab0nYL7s1DVzqzpCVg553aRgGaDicXiyRVsY2l9Ca+5UH99v3+Wy
Vm25brQqQ5+MwBPm2k7N+lxXt1pmHvpytwO4KiItXB7sHVzrsBCQByor52hCeVTzxAq8QfgS6eaX
3s9ecl++kz+lj5XqCkH0JOdaYWtz5w76DvR9cYPVfl4YX12Nc1FaSi35gRfCVDf8nrIdUbwN97j4
9y9/f/M86AHsnHNvBp6aPUegqXrTd+fg0QLkFAZ/rrvi+1N2uZEr3+AJBYbXYWuGr8KcUc6cmXbL
SIEVtyANtatmp7e/Y3GNTO2VQulCmEy9MPVvhyelOvjdQ5J9p0WKxMdfn+iL5a1T+17vCFpL/AQl
jwERD7W/z9NzOenu9W3cOGJvP5m6as2NUWP0aoqdufgmtainF/JRKo/XjWz6hU4zRgLlDefIyu/0
wvfRgRECL7WQox8lLXrudHlwAqkuj9TGC68CcG5fN7q1MplgCEomxtIUceUgfQalB5yOoTek4mDH
ZdjeZsaUH3MgejumVv2u10PNEBxcQbQRTEYmV35P/7vrpSb0WnIp4cAsTeBmRZO1NkgU7WPaZBBw
tUJVjKdqrrqDLwa94Fxf7rKHq7ONAg6q5AZ9APX16Xt79rIU9wwm+CaCYYi+KiAabPgUh4M0toIz
lXWzAwhbx1nLogGgAndltpPezbpbXRipNY9End7Y544sA12XUVypRyeoh0MyJxCs+E6nRx5Epjtr
3bbNlBAVOJ5YHvPLDYeckGaRJiUeoQCtWqsQT5NS5Xf8zsQZ01Ky+dHCAXT61xahTreqiuB8fb83
bgNqjlQAmV2A9mndPmqNkiQRRUKvsPoqO47zrD03PeyJNoqk8GCFQE5TR8mrHHx/xHTMzpnasr+U
Jgk9gWAo8upMtYYPTjafY0+cIAcc4io9aVSo4N8LSieBA/FODAUqeXom700LbLiatuhMorfFiX43
tVHN4iQlXZd5bSMFH4rGNE5WW/uUl8wjZL17IuVb5qiycrgsQqt3inBT3MmNUSO1HTAxO7aIF0Lv
6VRcVgjcSHuutfFGoqkHZQ3fh9O0HknJe9Gsh3AuPLk1XQNaviHVb/woOifyQxZQNWgfBgEUuaQ7
mSR8ULvxrsmUu87YuzQ3PjD144UoiuqzCezy0seTBv5AVa9KD+5VuTRs0w+Lk5WYt2WN4locd0+y
EB2uO/W647scavTTQJWbyjIO8Ar3efOCx3MrzY3cVV5dwJFL+lQ9VtkXAzIDyWlgQtEY/4im50De
U5TbuK1NgN+LOBRf+h042oSuFu3PvPIkNf/TGsEBdlsIkuN059hs2YGAzFBVEWF10ICXuzokftL7
plV6ScINqaYZtLkvfqrpO3Y2njwaOSiWApalw/yqgf52I1MxHiulqDwqqYespvw+o6E0REc1/aRo
O/Hrhs+aJhGlrsBqo7+mNm/vfli7fSESpMprg6x4lBj0PwVmu8cFtLWkJbleTr5ON2R16RZt1vgG
PLZeqThgfM7mJJ2qOHjom8+DOP39OcQDiZABicrLM776UDgqA8ZWnHuWedMBvbZs83bqSJ7aD9op
O+jld3++zyHRzozvsbXnju93lDSK/g0I1eUorBFLUIELU1ImpZe3mh3Vmj2UO7H4+928tKBcOqIo
DqBylLj00r6yjeC7qASOQrlWl10r2mPgeX+FMt9DL4tBhyUvtZblvvHGxNQHpZbNxJPE9DA2krMw
U8eNf58Z5U7H9f0BuzS1/P2NqU6gY0UCnnil28SRaxpPSTrsxFsbe3exnGW5b2xkZjpkpWglXgYc
ei5uKsjTFPNOVCi7mztYpj1bK6+vQavkMCAnnvhY6EdtfGn/CSAzTjPjsHP3LqH2ZQR3uXMrj2cA
UC9jtNQ9PT4XVFApGFsp8pGTEj6HYe2WwnMWo977YQj80h6kvYhi78utHhyhjgXYRqPUox2nN4gP
ROmDFmU0Hoq2fbm+2M1dXdqjkDXAcqysvB/64S6kwIhDDoBGgvoLsglHcWkWoULYFp+vW9t41jDB
u7JUfhZx0FWjVJ6b1KqTNOWCPIjFXRb+GdtTZy2yBMegLm2FeX00He1y3ANbvE8NLi0vH/2Nq7bG
NOujmKReWj3E+UNXntTEbbWzkDz4zaMq/rq+0k1zxGYLkSUrXmPqKa1XgWJmqacGX6U7df5q+J4w
Ot2n7Ke4N0i/rgYTLLC2N8ZWuxomcPPWBcbG+csM1Y5En0/uKXPfRXhwMp0Uww3mgU5FSQMAkJV/
1JuRpsjeYOHeqleb7Kc85oNZpp4RnBYmzRDgk3CskJL8pcOKDU379V3e8t63C195b1JPpjIrLLwe
BTeyA9UzoUiv85/JnqLnGhPy7x4vWCAJoV0qmCtTvIuyLxld6s3CEWlRJiOEf7J8hjT4LM1PQvdL
ue3nh0h/QXHAnevD1B31vTLcRrqlLOWqhY2WQ0RV/dKJa0FIMqNNMy8tawVSd9GCyD+Ppah1AsQt
l0qVUUGr03fFnywOcgjKRRHRgao2qp2LY+uSQt2Y+GLJvUh1L39KJcZ6YHCtelr5GDSfU+GjsIeL
3vq6b00sP+HNkW3icWzFajGhNkcxO8sL/X16lzHwC7fKdU96H+Szs7QrZHV5FWHXurSVKHrZdQ3X
g5UMbpw55KluaJr03916/GbCivn39tBjYf8A4DKgsgCT36xNb0V1zvsq9fz5ITA8Mfqt6zdBfzfp
gETO122tZ2FefZfs0FAYUjUNcV0hiIAmMt8oYKx5meC5zuxeQraCxreSS7YoIKpD37XSDvL8c9qr
dW7trM4NtZCJwOK8juAKpc6jsE8yTxBDJ8sYvgmOmREwh0eH2TxM5eH6arfsLVkFfQeeNSoDlztb
B4oCwf6YeTXiGZpwB7eB4/tPgeoaueW0XVftfMqtS8/QKfYzbETHwVj+/uZTqmkvVl2mZh74FD1G
kOXx98TIVPkSoOirtDvWtpYH1ShJOOrCKqnhpbXR6GZTDKyMe8i3GV2RFoYxGJzR53P6/LkI/Z2c
Zq3KuHgPhTJlQXlyLuCgubRopIEkoUwNG/UcPepUsrpC8abqs9KBO/jUW8NjaqIkodilpiAkQA3q
Pug/oiPxUDIK3VSaO0c/hYgRuesf+jV1W8VpsETTbgXCTrL1+iy+2XgrKGc/8NPCM/P4Juq1u7qt
/oFu/5eWn9FEsQccDlTJUW3EUyXITk3GEtrBogQuqcXRr3U4xOePQnyiGLrz2zbuLkpRyoI9Q2+Y
iebLTVP0elB0JFc8Q/89+hNgqRhhW7svZjcQnvI4cetHfU7cDmjT6J9VE/4+ypQCgy0w4s0USq//
oI3EA5wSBRVx4arlP5e/J85q1ReGIPN803c0tSsd1cgfogHC1TJ4vm5rc+1vbK3u0rrPRd2f1SUK
cIXuRBvLqdj4JkWuQd/Z6L11rZ4hYJpw35sGb4QSHpTyMMnPgtge82Enm9p6enF/sO8MVFBt05dz
+cbZYooLZmFxjdUDeNAEFRMxQ8rKStwpEZ0OXY4wVY6zH7pGlny6vqGLs6wdnaI2ZRKOHwKXqxtG
MaQpzvoo84KudpCBuUmm+rOFTMF1M2sk/utJN0UeIxJ9qJnWPTH4MxAo85vMU6L4oW7GgxgN913w
3Bn/pIHltro9g+UY/OgcNMMPVf2cWtXO91y+13qpACChbpCofkGMfrnNVQcma/ZzrjddRX/ELCqX
ybPfOwtdvP2dFdZID1pmSHQtK9CmIxIfNQuN8j9mGtxkYXbQRv3XlI+3mpU7RmSAlMrvNRR5TNFt
utG9/gu23JYHkUcRfkQY1lbeJJe9plZplXlFgDV4EVPAKgG6Zeik7NzfW86Dzy7EPiyXR+pyR+Vc
4WMNbeaFjSghumQJh7Sx5IPkT3s1201Tr68EQhSUN1ZPb8MMsR6F1KPDJj+MgUK41jT3EQn0jpds
G4LDZxFyh3Zz+fubw0gOWbWRMfD9EBoM2s/RYLg0QK5/oy0joGxUEYQNFHjvOMMENcwKi0BCkAda
0Ib8a6gLKBxbfdrxhi2npx0Nyd4yBUN77nI5flaUYukTQSBHTuHksYAR/vpaNmIUJlOAz8ocLciF
Vhmi1vemNVZF7tVzX/i32dhSsPep8p9KgG/+TSgoJI2CP1mxK9BqOvFQidnh+o/Y2FBKltS1gXYs
3aL12UaQpw7bPkfX8Ek1rSMgUGve5Z/e2EwG3uhvSjJ6lNi53EyrNDM1zqrCS5rarSynCs/jhCcW
zaGOgd85I7pD8cFXz2XyUke3AgT419e5EaJBzwBzoswwlUxb7vIX9EUK+kVJci+pRf1oRKF/qEt1
tLNBP1DkLI+1XhvHWSn3iqVbF7i2KLMQeABH52hcWs4i1ERD/uHxiJQ/KrEdbvRiRCpFLIabqDWX
jyvFp3KKRluDXcAZLLq/AMGQitMlAYGrvDn+/WbQGzP4EFxChKyXP2kUQDmXhkVnWUjMu7qwAEcS
otzKZSXeBpUVHOqhnFxNDcWn65a33E1HkYtmFWA8bd2YE8MJKiMzLz1Bm49+2Z/z2Jkq8XTdykaw
Q6WfBiCFnoVAYXV2QeDPYzsXhdf5h6r6IffnL4P2Z7dytmWGEQhwKguxEcHG5TbSaQP3LdZsY5nw
FVNEobRRvBlmAJAol7rUA5odN964M6j7E3AsmQYQqpXJOQtRlkmK0msH5VbKPzCsZLep8VAoSFGl
5/4kWnvcbOvJ6yUCubC58pa8VNqyBYiAzWczWDgTe/MJza2bLB/xzg9q3DiN/HGOVHcZUQyKU7lX
/t24P5Z2B2BnEov3og4WUPG6mPuSFGd2hPF7U+yFksuLu4o+FnCoSDjJsAjv1+pbAoNI8mqgoZic
Ad+LljuU5G+Hvn8Z0hdpgqc6/ZQmh+HvqFleN5eBTtDUPDY03RYfe/Nq9pM++r5CItelcnPI1PYH
zJuKkxiRaGelWbrXT8aW/xj0biWL25Ba1cqcCINdl6EHSozTzZWNNmxpByCnH6WeonZv3VSJLt/U
PZqfCTJ+O2HPxiVM/EiIBaGUSOizirAKCoEGEG7aOsj0aQ1ihg9xkh5r5TwI+XIV72zuhtsYIgNA
xFm8bmBdLjdX8aekV8qaRlX3RepaRgp2+lQbC6LwCMUsnX4TxN/KQJwCIOhBjnkIc9TnYEJiFjXE
6WOjpIlnFTJIF0EOTmYVGDudl42LlJxDhAAYLS7+sQrrBmUcGrOeS4+BRkpHVnvfd9M53tWo2dpC
1reMc5lQcylL0PzGPwGFdhIk1bRq5xEcPzoYyuG6S25VwmhtA/uj+bB0FFdeAcllVsgWbXVE6m6R
gHru59apDNf0azQ8i6fQaNBtNnp3qECdM1/aZvUOem1rlfDEq+AnkFqiUnW5yr4xZ4NREjSt8rtR
/AItnn19kXsGVkHApKuB1UV08P0koqXzqel+Xzew8RYZxDXENhSGgJ6sPJEJpiyOGPbykLjz0lB8
MLI7Xz0UijsWO9HD1lqQx1J0Em+e2TXTdjaXIqwJTeWhNCgdigaNvyCNdk7W1noIFHA4SJyhKlhd
VLqYyEVTqpWnQjjazTJDM4GtN7Gt+MMjmeJOLL6R+5HaAt9Fbgu80Pr6rxH4Nqe+qL0mFSQ7GG+N
Tj0pXJd2uLOwrYPL3kGot5RfSTUvXY1iq0i0n9ReEpvVQbWqDwMyeuc8+g8cgscMvTpK6Kq8JmZB
oLUbm06tibTS4yCEnlSeJmOgFVw+iXudmA2XQNt4kZpHuE16j2Es6zCJ9bRBIad4ma0RPclqh5Bl
ywQhD5gHdUki9NWFx7jLNNC/A3zTMHGTG37MMGK61wLY8AOmRblSlxEJwoDVObV8LqNUApki1+Zd
j/K5MI83up65iFVeP7AblogcGcNgXmRpAizrfXOxCnqRpkpZtF4GlEqNfrXFixirdiX89dUGmIfH
lhq4RPnmlbX9jR1ZyMpc7UGR6rNofhg1c/geVJT9rq/mfVyBFdpwC48oufnrMO4bK2Ikx4MUEFfk
YX+vDnnuyr0vuUrQWjd+3AbOOJqlHY+NcDDbyTpct/5+LwlpCBBBeHJhvGN5GGtG7Hi+Cq8ZoCZu
0lh7VH0jdX3Itm+10Qh3VrvRMl/wb5Qd6dBT6Vvj4Ea5laxQLUtPGQLwlLPQSvcNQ7mw8QvG/dgg
izw3vMtmnYHz1Btf/6r3pdTb+aDtQeHe35R8XG58fhGOpK5pmiMd5TzdJ6WKpOkFWvB7RfyW6seu
qRzD2LuWN7JZrOkcP6izWPjrzrz50G2ThEMtEycnXNCZ2zRl9Y0bBlVcFUXjx7EoqPkKeaVZDOpG
6leTx1a+H8yB+cOBkWy7V3qhcopxNvZYYbY2gtkWgDw0mCiYrm6IuA60uM98QqKm0c9TUPgnjfnW
Q5rEmiv40bMQV/JOGLbleUsFj8PFQ2iui5Y9ovSxGhMetXV4FAUhcwotuzWquHQqvflx3c3fR5tL
uXChZIViciHAubwypKzVipzZVq+BLX+p4FvxxCieM/mJ3SXWgRrtzrO4dawXSLrJpr5OjV1aLIgy
eZ25DpvkWRa/l9AwGbewyLe3jfor1vdu3/dvIwt8Y26V3Q5dY4kdg4DeELcfjVo4j/o3ECh7GnNb
jsKgExpRCOwo4jotUOOgrIyctIA/n4Y0ODbj9DD2hNEoV4g0Y69/tk1zvMRkIdzA4lqxrBuFqCsn
sfTMRDqhUAUJgNX9nhXzH3H6GZZ7eI+tTaQvuFTqIVGA/ebymyVJJzR9o5bA2UbbaEDiwsttTerO
qrY8H4kN0H9c+MteXpoJUQi3mKQlok3hPWzE0p204Ns4q8+Cqr9c38ENoIfKirjjl9IHt9yyxW9u
Hakx/FBIZIxRP5SN/AwdHDw2DkNPkeJAjIyg9VGeXgzrWUxUe9CIc4YPovEw7anbbX3MhQT+tW8O
4HNVyczbsVDSyqy8ajrIuse8fYO0fXDW9qiKN5pbrNnkPkd2mLhnLckatTPi5aJVefMypUzVMBKy
m7QebkRfs1NLoq81fo7L9PNc7qW1G+AlSsHMxRpLM4b0eZVN1Jma62k8V14PaomAGJh+XT209bfM
UO0ifkB0RpN/iOVMZ/0ugSigy4SPCND/dazMiVkA3qi4MLC0Fl42CmNOQ1+ovE42vFaM7Ei+S8Ps
03Xv2vDkCyvL398411RUsxwxhOLFaXoLdRHyQjZZ9aHNj9cNbZzM1wSTp5q+obFG7Q5BEWlaVNWe
2XcH0Uxvu1K+aZXx139gxtBFYj2SabK0y/UIXVCN/sx6UkGxGL6SQbRWzMuHlMZ3LoGN92EJKv+v
qdVdI4il1gcJqOewHyAhf9CYew5j4TlCN8KuEB9PqtyBY37nWdr8YkCuKKkj0/iufq35BRFWFS65
DRwtiI4UBDpqbB2SYscDtyyBP2JilmSNQ7/yja5qmmmK69oLaC5HsI8oyS0zdceq/X39o20dd1hC
pYWkjIEZsqjLr2Y1EhMzwVB7UiF1j0kBc7hUTvM/OZrbp7pExq+U1Ls+Ylp7FuXbNiok9/pP2Lja
lrEV7bXHuyCgLn9BrM9dzTxQ7RlJ6upZYiP9EQhHRCeOVbdzFLb2lTbAQvVOQZfhhUtbQlEavp/M
ENUkn4P0pBbfQar50ufrK9oImBjDAvOxUA4p7xRMdKsR9DbhjVKEMPsQ8ju+ZUJxK8b8r8qMzAMs
BKJdFbC/XDe8dS5IIwmcKJ3TQ1yFonWfouKmiZWXpFRSc/SsRTo8+fSkouYuih9T8SBXp+s2t26X
tzZXWxr0Deo/A3MOaXcorW9a+Gg2H6+b2PKQpWjBLLhB7XE9qtg1FAr5W+XhgL0GZ5j6vbLsGZ1L
tQ528tbNA6HhHQZFToOC/OpuEfsgknpTr+Flkn8IkSgde8MMnFrVKhfMvnSUFKZoiyzI3SYAMgOX
k/Xj79eLIgEtYFI9+mWrm9TK+mCMA2oobXNbRtY9AeVzEEUnKZA+tHv8+lvfjyEfKkOAARe4xeWR
iJmYqfsoar1QSg9cpRl4b39P9GPr3L01snaSJgd6J4ett/BPDfFptj4Kg13O/8G1uTB9sxqovHCY
y7XA0GSFflcSr1mj+CBL2cImddvEluqiQhXvnLatRcGxDB6APjp6LasCst/mAKhHCpK4QcWwfY96
rlQPbqqhIaa37Y65jQ9Fs4Z2Ag0MwqQ1waIYG7TgUr/x6rbF93QT+qysSMDgoHVw3QG30m16ixbj
djiFTq3ociMlxU+ssO5azwjLEtD2nzwGGhoFquJO42x5LQD6ozkL6jntROXYyFn+YQiN/BhmoQmS
rux3vuzG4inJQnAAYmDZ6tWRqCJzaowxbngkAK4EC5lJ5+rKzl22dfgpZTNouGS60Fiu3iJLHqsu
rMPO009Wdeubh6i6a42GfsBNURRH2Yg4+TfXN3vDjSiPQMRMQKPRVlkdwAZaNqWe694bZrucXrrW
LaSPA32x62Y2dvDCzOoI5n42ctU0/WvM1GlPpaTYMZxff2+F2GhBjpExAZa5dBx5jKHYgY3M04tf
Q3gbSo7S/rxuYmO/qH7RbVhcYYnRL03AlVCIlEgHL5sf4uhzCWrST+SDlXeH64bWlJk0SclDGNt4
JVInFVidgmYSxyEUmsGDVyeBKKq8r6sv1Pem0IUyjUEgMPVU2xTrXGTSU20w6vwNJqFOfsq7fwb9
+6x/KPLYrtjpWiWH/JjmH/T+sx7pTjSAPGmTsx5Xj9d/9db2LKiepTwI8mrNiBBlTEbPvjR4RhS7
ueVWIOUb7XOkRzuXxLYhnNbgpqDstTorcFKVqW50g9eU2Qm2jL5SnoIIzZMg3dNF3wgAaHVS7Fqk
ZA2K8ZeffJzFcUwSZfCmUxDfDLp2ouQU64Nd707lvY/dNE3kHEKkotKXWccaUZ+Ooxgzi6pDmhdw
mbd3sRuFPyvpTyn8uf6plkvrsvm/kCoDSeFT0UBbV6+V3gBZFclkgNpoj1yw494Q6vtDrxFIgC2k
DkTNSVk9UfVc6UGTLaW7tJZdeBLsQY0g6lKHnTbJ+8gTQ7IO9BpcqvyuLxw3s05kFtMHTPXWFsMG
dKF5EiOdmaPMmVPRGz70SboTrG1sIIUCzWJojVEcRjUu/cIfjbSZJxIySa0e0lr/Lln5ziWwUXOn
RUxqxAgBu8iszaWNUWxMPYmIBzvoBNx0lgynMLIPehumrlWhZt6rUe0mNQV3OTQbd5wzx2d0eue0
bS31FS8Hyp33yVr9jK6EAq8QSeKLRDokQn5Q/X+ue+PGJ6Rpt1CX0vdkZnllgSqz34eNUXklOu5Z
pGQUd/vMkWv/oVSl1g1M9Y8vgxMT94C+7483cTb1/WVhgAr0xYvfVEIE6BQp/Ri1FwXpWSOl10M0
dQDEJMG9oj5fX+b7aws8D7P74Inp2gAHuzQGC9vYMo230N7Nyk0Ju6grm2Hshm073RhKIe58uI3F
sZ3ApsBNEVesyyJyFxZS1hfYK2DSNOIvpQ/5g9AwJa1O/a2aqMfrC1y+0+WtwgLfGFztZp1MWVBC
tubllnGWGckIK9cAsTHjoYkvnxgWOV23+IqjfGMSGBG38zJNwBXNZbYOFysWojV9p3ui6CcvXTgn
lVMSD8su5NzFua2USHTEoG7cRO4QxM4i9UfcaYHrz1PDHKIAZ2PalcZRVQp1cqUuq6D99H3jR8IE
4Y928kn8gqqVbT3ztZquniV8iueojskArRDulqGAMbcNh9Gp6saY7Umr2tHucbtfQierwVGgHagD
5NaH33FnwnuXMr7SPRW53g7nuqwTxa6qpGlsAxwkzPNGX0eulftwShrBpNNhK3c5O9YQlH/3jWYs
xQ+6OLCdrXwxscrBKkPdE9iiGz0rb/xFEn5qBvEmL9PCMWaGVe0oDBvZbhhnOvYWPI6zNUT3wOHT
na7S+q5bfg+zuJAJGjKDKiBTL38PtS2pMf1Y9/h0rV2kyk2Rta5inaRUcQ05uOX6O87NfAqS+HEe
/L9DWf+3eWADzN5ROtFW1zl8rZLZGanuDU1wzCtdgp4SFk+/iHai1NUR+dcQcPGlfUbpYH3hWBV6
07lR6IwxWbCGFAerfDCa0uX0opf3W7Berh+QPXurOwfV1i7u51L3CjNHRzdjdLHmsc/suj1KU3s/
+DuXzuaXJE5axgmAN71r80emEbaDyInM06k/kFQWd0qk/pm7AI2XMKU1ExWz+omJrPDc50pxLIdB
PwlL7ej60lcRyOtWE47yUSHAxM4qdAN3ovZUFXVPqSW3s06qdNCmbOd7bhuBaHNhpyD7WPltZgW1
EEAMuhRMWkZTjPykat//k4X8r43VtRqMVabThcGGcYqayW4D3HO3FfneU3B9kg6w/+ZyDFZWVCMN
q75QFQBbmZuqR1k6+wncxrAWAQeNzD0/WTzv8ubmpCEtDAhuOQ0LD+TbpzcUKcjUWqx6DMJmcKAe
57J0JhhTs+hRTj5O6jdRfhHb1hHV3Gmj3q376Qik4yFQ44OS7nFibC3/7c9ZHZRWD0ZGVPg5inKv
+pVb6Pet9QK90BjfDflOprTO9vHNBbpABgn6Dki6vHIbfD+JDU0wwMKI+v2Y5IYdlFZ49MPeOgY6
MZ/MUNkh4El57LVyAh3ox8frbrXYWH0AisQ8AcQ/4Afe4WSUMEHnxTC8NIodHYHpJPv69xbIz3iX
iXiI61a3qhmrRmzNjemVoqA6CYcdFvVyL/Hf+HKkMFQiaY5QfVtPMTUFxNj0lrniuuEoKL+NSLgX
ogekNqPUVbPsr68VprOZ1uIbaktes3KUPqIt2wsJ22Yy2SuPmY3aiqMW+l/2mxcfYQyHdrO6EGNA
sXt5QFSZga9ZbAwvGWbbTMEORy9mOh3KYefxfX+HXRha12EBWJSQZWNInPq7HBp7Wy6iRwmm9evu
sPE0LIZQaQNCxH97/fubaDvCxc1emgzI+mFYMrtGscUgSO3OYvbCT33hpm9npP2kSKO2OArHrssR
Ckhz87DzS7aWTJcENA/UZdx7q70V49YXjMCnnT0JSJS2jIS/hPIhz9RPfuy1FRTBblWOH2INhuhx
/KRkXibCf51UO79kMbQ6hNQ4SXoIPbgE/w9n57XjOLJ06yciQG9uSZlSGVHd1f6GaEvvPZ/+fOwN
nL9ECiJ69sWewQymQ5nMzHAr1loqret+OfZ9LVtnnaELp5WyGvoaA8UcJYv3dB4621A8ie6bb5y8
Ud7SYrtlHlDrTBpnMDq+HFMPIBSLrAzzQm9puwCdh8IgDMwiA1CVdZqoDOgZDXFtY9mL1ISzzUAb
dbQZwEuRd6mLGeFp+mnU2rM6ul74RYPyPJx+m9nJ0zbKt+sVAlLnGdOgeWH0Zzl/441CrLVTNZwn
K3ckoSW1HBzB+5yHdtmrEIsLji5uVTzXvg2jGmUc6vMzrnJ+st4c9LFXgl7z5eEsae91hnET9cVI
Lpm+RYt1YxuNGSpMIYI6AQXDazt1K1IpDIzhXKY5p1ayWzNzhtK3DelVCst/jkPA1sx4YW4n8egS
I1H4Ylt7fTSe+7x87uXQZmoPFZAtCNatRTEsYQKUgwyIs3m9qMGMKqFr8vFcg4IX+ksQQKeY2U3l
FEW7UZq+8STRen5jbOGIWzOwfH3IxrMxBRwER8yrnSX6L0qS/snU71X93AnFc148hFsMnTeXiVud
I1QexeXNn1CQEQuxHM/UJo4GZHpJPz61z36AuvTWlq6fO1b5f7aWlVlRENXOgwXyHOin0BBOCH+i
K7FRiLtx6E3kNynJEksw67boJgx6PVpGXE1nJRLtIPyq1DIjfz8MZcuNzLnp9ZvJXCYOZKYskaiQ
LW5X3MvxWITtdIaF4mCq+fv2wmSP6TRHH4jAgDYxUtvZYMvdhuu/EbZdW164jcrgbmU6loUqc0Tj
aH4RG1vVkdvTp12T7LNky+LNtYJrm9nnYGtbgtpR1Bl03e+ns+Yyj84E5zElPz+Aa9Hj79W7PjjW
0/v034qb8+s8jxzPAgLUxcxl7TaOUGooJSqnUZTs21DYw333788yPT5wJjOhAPXTxTeESiAOEeUR
z2Ki7DUGpPIWZEtYNQhSeuG+HsOzUud70GL/fkqZo8bVEbwBU1hCIaVEQNVdqcSz0bWXjjGE9FSb
P2K1/Xo/xFj7nb/FfGkWwQWovOxRaJ1XjVXkS2ex29UN6jgd023AMnaj3DmZpOyN+td9izdOJ+yI
83Q7DLyM8y+Z5lPILhop1qWzVe7UKYXRT3Lk6E+fpKSlT3r7GHf9yQ/TDYzEjTcUu3Sq4IAEKc2L
dv1gK1qLLiTkLefsWTAfJhUUfDjuh/FnZ1titmuyV/Rd9tLWiOQ67p/N4orm/tgcRF2b7Qow6dFg
sMMNsjvfRf+DLH7KSpTCH732HxG0XIlrY/ML+8ajR0nLHW1N6RxRNfRiyPu/NXTdQzcUvvyXz8jQ
O082hDfESdem6DA2oRZhqh73k2vhGbzE9sCbV5FkF5lHV++Xz7tz3+yt3WQJILIg4YMAYHEhQwsl
Ek3N5LNp1E5lHQLwyLRQ4WwOvwvif1gjR5SyIxhhGMT+TuC+2c5KDOMpMnP5nGoQmve7sLaBm0ml
uUelJixfBHS1knELL7/2UDxq7OnMKsvDtsyoiibQxylK5HMpvjT9sY3rfTZ+8Nt+oyj0N6i89lCz
oXl9dCeRmVgczSQbmIY2ajYzZ5AvsYM8t7PuC+VwQXHKoTx2wk6tLdo2hk36jC6PdYCgNedvm+Fn
rZVPnnVsUgSgaifmq9ehcYQd65jIMIIotiZsjTPd+PpXP3hxvEsvUcJSr+TzUNSOmX8PJMOOwsKW
G1qQlvaYaBtbdOuxwn2DCzDon5EBzOHRmxOQRxBR620pnwvhEAHnl6Nqlx0QVpPKgz+iDmbkjrk1
lHjrqcIqKGbwxX9rg9dWg1EqALt2nLtA++X5iTNY4X4WriAxEH8Rsdsw2tqt0TxW6RYB2vzRF4cC
l8Bpp8gNlfLSlaM+1oM3bGXiI1NziqTOATQn8eH+Pb7hd2bOMZUBVlpMmLleYV+Vk5kGHkcvyl69
YYIvWoGtp91BD74zA5Hzo1DTqjcSuls7CyaCMr7M6NX8iFzb1YOqrwTqXee8+zkITo+FUQCQZCvD
Du0kwFfK71qQd/dXe9MsE7R0DklKmDBcmA26Ui7qSqCKOD7NCNJaGHeDzhwSQ2zSFyh7P+rCQQ6f
xbj55yCJWdA3lpcHGL2T2Ih97ZwPJRD9tCdyacRp41m+9Tn/NzkJaQ490oUVJQmVLPICJLq88ZTE
vW01f8byJOSq43fdvn9XRsZxY0/nQH1xUBk4AO8P/oSGpT7HpG+uJrpN9Hq4smcf8bJ9M77KPuPJ
qPnlH8XEOPQTfG8bMcT6bpAvEMzNfhZE7tIfjEh6CZMZT2cEJZV924b6qRaM6nR/ZbesQJFJaGRS
+SHBvF7YGKiTkgfFdJYnAtoxlGTSB32L63vtZQCYAxEig51ZOpf+O08t3Ufcbzp3IDqejdCP9mPo
NXYqm8LJ8tT+v6zq/+z9fWnffK7KQ3ozLsvprAtTejDDwef0K+HD/b27sSr8Jtk/lXqm75bdlMGa
5ARlOunsRYr+Ldes8QBYlfBA84LKBoSxhXFc56zEsaT/1Fj/RrSLdFLT0RckDyG8Y3DjmDVeE9hN
A2WMkJdNt3HN1qsjYf0r9USoTka+MDaUQp9a8WScqzhytGR0uAEO2KVqo9S69rPXdhYIsiAbYhpG
HXZS0TZGlC6HEdf3XvN/T+aTEm1d5fnPu77K1/YWV1mmrKs2vmicVSP/CWrqOQijyW5lWzYCWzCe
BOYJHKttXdX72itbBFnzfVpZn6uaIDpJtZZ5pGEWuhUT50LM7ci/Rv+kfy2S37GgbniB9b2musGg
iQG2YuZnn3f9zQ1I6jAoBS82z1Pl/0inanZ03hZv1E0j4PeZ/CJdZaD92kjvT1GXj6l5Nr300DQT
TOP+xincMrF4n/Q0M/UC6VKaP2ZmG2qR7cNB0Des3PoqTFv8/4UsdiurzDpjhsU8pwYTq5B2pjTZ
WuODqSdOFUUf//Xd4Nu8sbaIRyC4oTXisSZJS+qD1XotJNDN62j5zxAnTxthyPrRuLK2LHShAsXY
dc5HshJEWs1B5eDR1rPjvOk3Dt3f2vjydFPCIGmCcYmhi8WboU51FXZKaZ5HlBVlX995Tf1SwyzF
WPRu6h6tpj3GXXVS5dYRH1HytcNWOkp5+82KvC/F+7gzfluxZyvTUZFIfij4B7Hkpopuj97OkIod
p+E4eg8+apld3BGSvr//bdYnAYkN3j3ac/wfXEDXR3qqQnUcwcmcp2GY7DjAt8u7Ztip3ilTza03
9gbmBE0POFUoicxsPMs5TRUlHsCCsULw/TmyHiIqIvlrTYshqCQ04dvR8YbmD8rHATK+zNdtMaKt
r9csv8HXImyjOqItHt9akAgghUI5d1ak7OioKbYaiVsIjxuZDaAH1P6AioOtxqtc76pfCkLJ1urn
UinsrN6pwp4MyvgkH+rqQ+9mQbWRS62dF8V/a6bmFOnj0lu7NmjlWhn78MielU4SKcGUn4uUopMY
fxVKq9sIe/+2ha+P/SwHQ7kHz0wYuEyi1TaepDzUQQ4BfS6zif6cnB2Bb5AtWvIPIFCoLodmY+td
cko97kXTxEetgIA2PCkyaiFJlVSPqoRY7VhpP+4f6b8tj+XPm2/jHHnxnf8ewje+wGwlaIm9wDj7
pvTUC/pz1XivsV7aufVJJg3SzQnp5PbBA/gF9V+qPmvKYy0h2Nq5crDx1C6nGQhnoW2c1d8h8CDn
XHKZ9sLQW4x9GWf504DDN0Nb/2o5tBpkNP3aH+FPqXesi9FuBGuri00EDbiC/ca7oi6/OBGtHst1
FcXWeeqy/Rh8yVPFEfKLMX0Ytmoqq4hmNkXANEvAKnRTF8W/ARRjmkWNBW5C39f5azMItpDBBj3Z
fv5F3XixVkd9YW1xtxSp8wveU+uc6X+asbaRJLN18+tEdez+OVo5EgwxW8Y8vDRL3OqLZUmVPgoJ
Iz3nRB+Zl/NtOfhmtcZ/sEI9iia/xSgq8KHrmytGrRoVQuQRVFdw5++k7IeS/ri/ktWrN8ucMhHB
bDyhkbqU9JMn5HvEwhfOmp7Wu17LBVvp5a1RkvWrxzgS9FwGc3Jk4aSs10uBWaYS0NITzmL1HNGy
GzXNruNveopEVmar3k4uAGNsTXetDzqVdfhrQJtBYAOE99pqZZVCqBWK7yJPanfTL6uB1K39YUhf
tPCfK6Sz7hCVw5lsQ6ZpuAgAy6iLQD9Pgdtnv4dQ+mC2L2Lc7gBM2LQAdr26cYn/zoxdPWWzLWoq
/NeAIhnSuV5cWwV1NeVt6KrcqbT+jma66JZQ9IY9AhDTc6P97HPQE+372tDs1KrsUGie2kY+hnOz
4UunvBhFyr9IEOGjFq9uNKdubD4QGMoEs08na1ps/oSWiWeFfeia3nNc+JRZtINQ/y68L0K7Rbcj
rzIZUBp8RI0TRvcGz3q9GaB8+94rlNDNutco++r1H6fxedQ629PrfS8dJ+1XyZwYYXni5NnPrHKZ
jFPVz12h2I0GbYIipXYzY239rZnw9Q0jpuDc44KBIa2Yu8SmjsYxVSJXCoHO1YzK2cngWRte/i8m
bHEcOOJcZurlwA31xXGYRo9yoVrGrib79siQXyLGpznMLSRo44RLk5enthB3xmcPbnnycRn+fx3M
VerTAEo+iykwO6JUtA7G6ND8BfYNdgvWJg237uWqbDWjaFWNx9Oc+Q+X+BoQPJ4RjGLstoFTZ69q
Xh1KvG2v/2jl/sFLLVvZqILcOIyoSpBo0L4QYdVbHMYgk6VkQpjJrazHoPogtZfQf2zqZ8CTG4/2
Oo6lezD/D00dk8Utx+YCPy3TUvQyN8i7AxA6O4yRe2GlvazZhV+5pKIcQ28Xj58kL3sph+6fF8ve
AtGkkQGCj5LZ9WVow9goeq/UzoJgOeE47iEkTagmSHJyNP/5ls+jJ3MnijtOdLm4eL4+xmiFhfiP
TGsOYSoE9jho8rOXS4wuqLWK6KFSbxz29decjZo0FGEgIFhfGIUEY0pDMxbOIcOCzqgGvelkli/t
pwQUqAiht9MAbf9031XOZ+T6hoFqgd6SljTXmZGi622Vcr2TCnkQqCPANOlkRajpDgmnWfHC57Vn
16Nn0YMLxVrcA6pI5Y1l3zhazICBf6cUBSJsNY9ClSNVpX7iF3h+kNtDIsObIXXBc0aBGWUNLmqX
pBnkTqZlZ2n8KU316oHwSz5qTWFunPR1EAQJJiEQDA2M2gF6vN6PPgizjHn1xA3EQdpnAoqu2KSx
XLRb/aAbpmArRUaQ1jWV0yX+P+upW1aBFbv1oChMuwPLGirGHsphNDY2eSklQk6AIgtEM4zZwqwn
Lys5aPn1SthGqVuYlBSZLzDL2qaK6XRPOrEK74Y8fOQeP/OIdOMuq4wH1I6ORX0wkOKuquEwpuWP
OisdeeOurfOFmbyZ2AJqOfrowLqud1xSuiQImjR1Rc/ao9xrh9KxG9OdV4CJ/iZVrWNoB2WC/v3Y
GE9JKvzzF2fkdObb4nGDrXr5sPC6qo08D5l54qOaQXNkzXIZx/vXbB0rzmhjKg58ByAYkA1cr1JT
hbb1oStzJ7M7mWVvi96pGHYfo5cwGW1BO8vKVvC2elAWJufz9yYt9NV2HlMUMmIp9TFQZaet31lD
RPnapVl72FjgKiKYrTEcCLiUCRtc4LU1wrG6s4Yqd+ueVCiQunwfydm7tiu+V+pYH3BW4VPUhS08
I+m4U8Y6egQk0zBOZOW7wouE70GGss79n3VrD6jF0pEQ51RtyeTkd8rYjN2YuyhpcYpCIzhNTWeA
f42+BX1S7id1TDbgNusXja2ga6AwzAw2m3nQ662ozEiv+1rP3aw3GkerVfnkqzDhlX0KDVlV+w+m
7+O9BEHY6XHqPemZ8DWXjPLUl4355/4OrNuF86/hV0CwgdQ2vYzrX1OIQ6wYpYp215Q/lBLkvu+q
EWnKroYAKbRj/bG1DkmwK7WNwv/NvZ8TFd50CD6Wwm1WOHJMJr9wxbb5WLcj1P+lEjmyNqnHKBMN
W++n7Mf91a7eVBZr8XLP3pvi0HLIVxOAQAnTlLshhT6Q8ZEAaVgrQChiRPv7pm4deJqFFF7m0jhD
otf7qjNMR9AjFa7hfVPkj7r18f6ff2P7aDmBFTHIwWhpyNd/fihPep8kRuGqySsc5ZL2Lvjupx+m
LTc0/86rCIDU7q0d5dpOL1VakFhK4WqWa5invEPQwxnq9+OroO2kZuOduLFr8+ACXh0vNGcO19ZM
SxiJJMaCd/C7En1ot7qqq3iG1bz98xePXhlNUayZ/PmyvkOGwO7/lEQRov8qJ4iCD+Xu/ke6tXng
lagBMYpJ4LAoAViCaWYhRU83kSvGTD/o42Ps/fHKk1Q6uoYwmL+Fyrq1gZAOiUSnaGPD/nC9gXUg
FnFmciyYGxD2aezndjxS5Lu/ri0r+rUVmVIQYxhYMbOnQPD3qrJFsHLLAh2yWaYTf7iCznaeXOV1
nZeuD/Vjkz0G8sP9Jcw/cXmu3xpYfBqEs0crDmcD+iEwX6TkHbwp9mBsvPa31jHD0Gn5zcnREmw/
NPpYEMGWrmnWjpS+ZJvB242FcLro0UJvRQ9hdWVgQUvrwajcQWgexFicv7edBX+6Ta2ydfkFwMVb
U4vDlWQ0MShxVK7RPhpIvKu2fup3MdGhYhzE8CLJD93oDPvhwao/hoG6l23EsHqnaneadKCum26h
1W+8goRlc+yE0hzA+MUrG6Vt00eFUbtKPzpi90c3n0LCBylCfrN/d//EzKtbnBjmQsiC6CtItDIW
sf8g6klZpEXjtkojOJR2AkKmKHlIInpq/26KIwPjlDnXuZalw17vKOUHdeNOveSo8osUkeeNx/tG
bhwcRsPmwIdZF67YvLdvAkDsjlDeN42benzEFHLAOP5u5OMjEhgbvv5WzKNylwkBqYzP3+raVtTX
vBdy27hBEzxJNSzkHBj1VTFejXhmJ40OsaQ7HhxG0LUdg8Q7/OtaGS8EWcdcA0gselDX9tVUi7NM
K2uXHwKI7ncif/CE3aDUG3u6PiOkKcDpoBAhZea0XNtpW9AEiabXriQkTpTldl7JRyHfKris3djM
0kfMRkqMBMQSTdlAcyxn3dS4mRrZvfQhj0765IyKZefoPJbq6f7u3UhPYGcgPyRDJOgmDbteltSM
eeUzHO3q2c8x6naj8VSVXyXjpfN2YWieIk+1m+jXfas3FnlldH5a35xPmCGUpo+VhmBN/ySgQw3b
e+2I7YfKmUo0S+5bu/HlUCSa5/75C+XURZzjxUmVVr6KNT931O5pTma9YuN4zJ//+glhymvuLxNz
UxzVFsdDStKiGHOvcZOCWUzmo3sqKB4sbOU7b1Nofn2/MUavi7bkPOy1xB82kI0rZti37hhlvyaG
9yPa/tWESBDqef+8eSDIZnAXfWxC7IUzlXoxKhpFbN1G/Wj55Y/Jir8N/r/3DoFFA6ekEkUayfVa
bF+r6QkcTmXr9tGLF7ma4r9W2l4QHvXqj94zLO1T2LckJFBSx1Ly95m/ETQsSXFn+RMKJKSwDCfy
1yWuZhI9pGvavHUtM7GNHClTxQ78JxnVUu0CJc2UZE5lQE+FEtOlIdMtrOctDNGNe3H1GxZvqSzn
HkIsXcvlpyDSPLdK8mw29UNdlUCnp6+TuJWy3rgbjArqpKx0UA3GIq9vYt7KdQ9+r3Xl8SEYf2dI
3BRbiiK33pgrI4vr3mWGFpjx0LpJj+oCwBvJGTTGfMX3ynBEC7LSP4ev94/trRtC72o+UzTv14hr
OUr1VMJko4aOUrpqdhiyz562VcS8aUcH+PA35ycavN6/SbcCqJiU1g0j63uPdLUZIFIefR7VrZn9
G46WA6rPegR0axktXtzEqYukSSwwZUX5cxi/NG22L5nspHC56xNjD8+O3bS9LXUeNBPDRzGr/01w
6X9X5M0vWPgKoR4qxCb5BUlXXSK5+agFW/t58zy+MbE4Km1kWn1G09v15XxfS4FtITjxj8JRq3XM
P+KN+1G8IEQgS+X5lLNdJ+2NfmsZ67Lr/JrA1QP6HqwRf39tou1DcYgMa35N1A9J+RL6jKs6YeAU
DSTUyklL9McsdFTgzUCez7GpPfvISmtDfYJ12S7UDrqe0dYUTtQ/koj9b/lvfttij5MSf9ibLL/c
Fw1sq/47/Z0Uf2Tuwh70y1jJWzHGfC6WvhHQDvVPkIRwai72O6jjtlYEv3Pb5r040pm0whcvnFvk
8ss0vM8o2ExT8ZKK9bHSxIchKLbGKG9dU1wL6BTgmfizxcnVIWIYdXnqXaGvbMU/1nJvK9VPdUsO
8tbxnUXfZno2hZLyYqVZzfhybEk9DoxMrTgVP6Zy3AhnbjkJ1GWZpWXKm2rKwkkoMVLEshENbjmV
+0h8NuT90FyGwdsVw17b3X9Hb4U1DPeAEiZGpE4+/5g3V6USaEkkaTwQHv4O4oNh0F/+oucnIsX7
huZfvTwjbw0tVpVarQDrWTq4Qtw5fRAdNQaIeM3KJnvqIsMu4/gojhtG123mGcXDUBZtVHqXNICu
l9d3pZXnOsszcriHw9rJzOqhFZsPzNvtvPiHmn3NGrsMazdkgiVSzaMufS3C77nQfdND8zjBqKBX
KO9KiVMo3qHsf1nta1OmoBfS4/0dmq/lYodAepEd0AklGFueYdhYh5qmOzsUyafSEF7NId8Kgm7c
kysbi3BA0oIgpiMyuKn40OY7/YtmIZe1t8bESZMfzT79GTIt9xuOisH7GZR2txFt3qhZgwJhUBa9
TUiMVn7bqEIJXt9ycKch2Hle+81UzrrWvKS5G0ymXQPbzts/oN72xqRtbPAtD6tptDJIEcB4rSo6
Sau1KgJko5u0Vu/I5vggDnTLNEHxPghh90NUoAPwG+EYlnK5D0T4CFsjgopQ6jc+xI07jkjV3Lig
SqbRJLw+l51AQNykEb9EFb+W+W/Rai/IWTm9AID9m2ht4RxvvFvzRNFMRwjF3Cp7gY1MU/umG13Z
KBzJHx7UAvnl3kFH2p4CWIr8R7AVY/E9VT9XpeVW31vfe4T9fIN1YY1oZMlAwyAhpvA9L/164WZW
Iw5eT6PbZG4Ej0Ub2LLyZHRH09iPDRzh1rGAOgCxN4RYY1sMDyJUUdLvTPO3juINr8UMCH07eicQ
QS47SB1IQ78Vx9Gt86e2cKLfxc7q7Anky1nu9sbLZH4x/I1J8ZtH8K9iGF1JWidLWRBPmNBBa9LJ
LYxiP6BgHLQPZWmLaOTZEegWk5KDbMc+HMaKePQMaytZvvEFwFHOzBcKbw2FzcWTqIf5UBmaMrll
9BmSoef6O1v0VEbozpd9aQde4QiiUyBR1Nho+PhtbUv+ry7LfgXxj3998WBMAT8NBRHfYRU3mMrY
Tq0sTm47gGfSy+nEgPA/05fM8z30oecm9Kz1tHDZSFtoStVUojurW+SGbDNB/ifpPvz7UpglYkfB
B+FJF/mtGfVGrwml6Orj+NRDcG0rqblRxbyRZzFXhj8jH2E2nTf0+vIIFfQGzDeIbtA+esODLj2G
wksTnWEztydiKsVCv0PdGvNZ+yVgiTMRJs8H7bdlu0ouIjk0PKz6ejXaMN3EexhBt4AMN62AFeDo
zYKRS0CY6QW+Upaq6EriCFChzG1LSTYC1S0bi480WVkiNomGDXXad+NLnG9RsK79K3v1ZhWL5y2I
DS3h5RPdnF2qYu8IPuOV/+J7EYT7+ydu/aTPMsBzA5Yqs0yh6PowBFEoG5WWinOXMvaQLytfcmly
7htZ7xiJvUpCCgsDxSFjceKMoO4krMiuD59oUx2Tbos6b70M/mhcMnUhumwUu66XgcaHUEc1OtTi
BK4gqfY9mPaUFvb9haw/DEEHucncy+GxV+d//ybOHSoKXXkzqe5YMMQunpoptCftMYy3mq43DHE5
wSjPE5NE8AtDhoCkcB9Lqps15SHSw0vhmX+UGtxrk36+v6YbH4d8R6EFgMaNvGI5INXJ0imLDRen
Ygfou/Gy3bdwI1yjxw9+i9o7jROABtfb1oyqlk1NbrqG4gzpc1OO72pP4hntLbuO2gzAqvBdC3sY
3IcXK6Umev8HrHeTbihPAtDc+VotGx0hwH80yULLDeqXFpb9snrRqwq+8g2s0padxb0dxs6vgy6w
XCGIHC+M7A5ckmydumTD5a0Dv3lBUO6zm/SiljCGYRTlauxiyy2sl1F+JKe2PXi12uw7qiQnRrDe
39/A9YTLfDzmXBVAKXj2pZZNrmtZzEi54GpBo9qx/FBLj2LeXypTZCypc3Km6CuLKakXa3oHVNGu
hV9Fr+DzmZcG7rMlQXljA+iqo55LS0nD5S9OlAJP3dzpCS5GLuwm4XvcKg+VUO5DD4Je2PybTRjY
6ttiiKkEfCZRzyyFeH2GTa33PdkvZ5baV2uEiFfwq2bXGcKfvt8aerxta35jCG35wIv8qqnaCuWO
Xj+3pjY+hnX90azbxK7KyjhEmpIc7n/debOuUsZ5qBiAITg7QjrrLwLvzatWFQqS85UG2WG3K1qo
KfVjV3Wvqu590qGJ37C2SuHn2ZgZT4qzmQU2Fh7HLwq1qZmTPrfGF9343JX+k1bZjYFEUkTVRTUd
td3a0PUKsUnwwY2ha0Dsc/3xksrLqSow31l1E9RUZXPhbT9WnVfaaTJqjmYBUL+/qesrM6+TWzOD
04HoLJW0+jiTijZuzHNZwQeHzYfc0Otj7ovSA43KJ6X1oucgFppjnGdfc9J1B1qRwtaCSX/NrfJb
iXQTjW/P9fQp2ZXdJkHFymmqNDCYhpq/O8w6y2fR6AUrRDTEPEdCY/sppBh+mzIol25U2dcQztnQ
rHxJfYjhiOVWpILUqX7iw+j4wno/Tc0R8rqu2GnNR+C0dviq/BlPlMPUZitZXzk3LM/MH+RmTPtw
BK4/fF1ZatC1BWSOUdIfpIqhByYGzI2I8C868/oGzcBziGM50HQPlzdIs/zCqxLVOhsiugej3/L2
S4FqfTHkqf5RNimP5tj71peJGcnSbr0w9m2Bt6Y4DGPPbGwbBkbyEEx5d0wrs9/ig721DZpJxgYl
FIC0ZfBt+rWYtjNFeDX50zMc6rkdyGN/3DjyN8ygNziH3YC3mJ1dXG09ZxKylj3vDKqgeJoIki1b
qmLata1X2Pqk58fYGM29GvfaWVKAkmV64TtNn7Z7wYyMfdHKyd5K4y32odWbA4YICBEEbuA46cwv
3EVdDkUsRnHqprKcvFPDQDr6SOO883ypdoKQOQlQxbBImQh6ZgKzmfc3ZnXR/ppHlwW1NLZltf1B
G4ptgd6caKRIIndiuI8nL6RYVm7hYVauA5FCphtJyWlpyRBgXh/4sQwTyCjM4ALJcP8rSQm4u1Cq
HsY6EYHeBu33+0tbZ5OzKiKbOyMdyeuWsxCxnmltEvrhRa9/qsOHXkp2ECYdkAKSIf4PyoMnOIK6
xYSx8v8oWvJkccgAkFL9WnzQHqWAgjwTq8ZT2b8vhfcxOFKNcp+TQpZ/f4039vTK2CKs8wPUB8rY
DC+ZolYPcin7h2pq1H2s1+hBjpm0kS7NP/7qNcHtz4EGAjvQYPOiXH9DQYrqpmWq6ZJqFHKyGHWd
jglZVfsBKdWPOPDNDZd86yMSTBkzDJjOMlqF1xalslYhcU4TiEX9IyBrI/OfJD885vE+9z0nob3W
KuZDIZn/YalvDS9ejF6IG5XTk1yq8SxY1a55oEInFIcq2OqHrJ4ANvWNpeU5hd49GYxYiC9iFu+0
4SlK3HKASOVCS8GGpFKPiv0/H5sri4urKLeqKpRtklyU8FmaPFucLh/HemuC/8bhpAqKBh1lYIMs
brGDhoC0hxzK6UWtKMJ24TENPylpf57kend/PTdOCa87rFLzDDnBzRJaalaR1UxyjKhUbsCQoTns
YTg4cLRHafQgSU6WN7YWgWS/b3i9RKBwoD7+Du0Sr8xu5018aiUNXAyixLD28BpA0pJkD2nrO+Pn
+2bWVVVQx2/tLKLEvspDuTcm7NTNt3JwxsmuqShbBznYN+lJStAVFI9SmDzom3wt6+M526YVSDWG
JpO4WGMVoDEpTmV+6ep3vpjspOklqw9luAv7M2IKQC03fNLNr/nW4rzrb3Y1i/LGRLQ+vwjSpdYg
RKv94+A9R9YTAhiUB5mnvGjCz/t7vH63r5e5eLfTOUVu2jq/SI2wE2KLm6g6aXWSRNiMp8pBBebr
fYsr30swQmedIzsXbuFpvl5mkxZZh2POLxUK2p0koJwkP6TZVkdivszXbzYxDx8PxQtqHEDMr814
/pCB0wvKi+DVvkOpuNv1qMPYilIr+6bkn9VDLO7yAR2ZRBnSz8CPU6f2jeJ0f703LgsdoVkdi4Ce
UHT5WUcvxHVqxSVUe5KGWbrlETzmrIi5YenGzpKi0n/T8LQkdIudzQsaXdRqikvejnYmDpcKaEkE
FPf+glZB5eyUqLhTcyM4XlN5qGmsTV1aXsws6Q5lIMLX107l4b6VW5efSQ26WvB3UClSFhcw6P2x
zc26vIxCfoqjT2VF2aJ6TIXOzqrBNjT0bbvTUDiZIHz0q/By3/6N+39lfrGZdTCVcRWO5YW240Hz
+kdmPd9FT0I4fpUE8/uYTMfS//erMQ+nzCIttK/g2r8+s51sDEHaSeXFa7RDOzROhyQ5ot27+0u7
cecB680VZiI2JFvkazNmEGo9fdzyohknuayYsvogZTBKPueJy8DXBt7+1ql8a215ESfKOFahlpdA
oP1WqqUtNOZhLPRf91e1DtJmIT+c7jypAqJr8ZL5bZvGgVZVl6HOmndqHumf2jy2HHo7EKTncrGP
pMjbCJfWlVQuAx0bbhuTEWv+AyOh/laqaXXRouBBbLjcpa1JPym4xcp76CUI8tspOwrJFoXPjY84
0x7qsBVRwgcKcf0RJVq8ZsFY/2XSckQhzA9daea7IYvfaUy3hI1pOJZAv+r+Jq/v/lwxRh6c5VK/
XY6lxjRx00So68toVHScpST4VOt69O6+lRuucNZ8IbjRSJGpJy7uflamohCmKotLx/ihDkb9USut
cKcIms8suVi/z8t++BQJrbkr9VY4xCRhDxs/Yu1B+BEUKcjZoEJdUUfosdnEiWTVF6UqZRtxNwo/
lfVdgrDrNI0gw4xuHoD1tNTJkzbfJ35lURKMtuZibu05JSvcJiB2MoLFdc1rGDvJ3OtLSzq8p/ne
PExRuiVUvmVlcU07s6KTEVLhgomr3xO7wxoy1s3+/qauLyl7yvi6NbPw03dYWPGYJKvDlD2V2vJJ
abwILgL9ZyQHR9/3NSfQ2w2IxPr1wSBXFJOAMMEmXF8TuQxTRbAwqIkjQm2B9FNGIXdW2zN295e2
9vMkhyh8MgE402otBw0osxkMhVTNpa5+dcMn5f9xdmU9kuLM9hdZYl9eIZPMrK2L6qpe5gX19MJm
wDZgll9/j0v6dCsBJeqRRprRtNSRNuFwOOLEOf0PXr2J5NdtKxsbeGVFhYWPSSLKj6PJm+4Z9SPQ
HoO7OsiguwS6HPCR1VYJxHXt7k1cr6Ic8hG0ClXHHeoamDha7mLH6nnkHtCjHiQADczZQ35r+J1I
TIe2sZv9nqb2Anh3s/P11N/7MYlb2l1cwpPA8Ibf2+IZgIchZIwLlIczayeIL31kaWURSueBjRT1
SvHsO1+gvt5Nb2Px5fZnW2YT7ybUFiITRb17mfSmFtqFtE3bZ7f8x2ihbAeUHITljkCKg6MRwHXL
DiBCtROt3/XQrvcPjUSA5JBKwCkxNn/tLYxmRlalevfsUxQZIq22NB609aTdCQki/mAmJQjONKhS
BxkZGpDG5zpmLerRdY7EqNss7HoBMibwydh//BZUYeGQVtAzzhryb28xg54T3rroEODqpcDkavp0
YLLV5rPhUMAWTOa0AI7X/fy7qnfS3eVRQFXkanGLWDJB5CJJErQOINlr/6yH7FJ4zoHr9sGx/J1s
cHm4YQvANiVcgOKWgsNebyQeR6nT0Vk+m5MsTgS9gVM5ZffA3RfnZBL13t2zsTZ13nAFouCkAKPX
9nLWDGZF6fCMiRHjMa868tZOlXtx8gF6nkRC8BIcwSUgPa0MzZKRA2MmSM2cQobolhlhMxvngjE9
tAkxLgWMISWq2r3fqdr4CwdTTD8Opv2Q/aCLdP07UzJZI1ROhueiT/zAMZp72xftdwhhigdqFmYw
ouhy5E6TX4CP1+8E+JN3AF/ro6WwM6oXCvAMbr+Fj9dDbbKmMYbnfLCGO9QMnghGOr9ZgnXHnIzN
pz5P3tzUfNKZ3KOLfP/uq/WDXwfQd/XaXKKuqDFRClWU8blIDf5J0GSMbMOc0FvI5hC5gxaVJqZg
ep3IB3+GAJJTSUhKcp8dIUM7/ChoUT+VnWmExUDA+0TtAa9wCFKYY+sG5QA5FUgeIsoy4d5Bw4Pf
F0yWT+DVGcLOt5IAjyOwlzWJHTra9OLksx9JTaZnIp3PouEy7CbtSJC3BUPVgZW/rpud5+DG5YBW
HfjZwGOncu9lpaROS0EzLR+fM//fvjEO6QRtoOwLZAXOXmk8jwmwLEaEBO0zfuHtsLpxTK5ML+4H
dBBBlz1Bf6k27Ce7TD4LR/82+uVTK+9KMhQ78XSVlyIMqL6smvBDuxTt4Gt3bxlIVUaNjs96UUCC
wDoUYIsD8i+khhk0pAvNrrkQBoxBuqdbvGppLW2rvfhw81u17F3h1uOzdCeoLXAMHMzGQdJTT35U
iRsafnKYakz3Wm15GvLI1bwQUFCT7gHHtjb9/dUBmjMg5pddSr/QZslHge9d9AEGrzRkARKKBFP7
B+34nbt5nQGAYAkRF8NyCvC9DITu5LdmK2ccsIKgMZXY+tkWvvh7PwJ/kKqdQGXbRcp/vbeemVW+
V3jjs1PZscyglGRhFueX5WPS/e22y67a0PiO6NCALgqlE/RLlox5jZt2aNo403Pe8XOe2YHwvvDp
YmHgYBpIoPvznd36n2pInGRoSmKtk58FjXtu3Z81AK21oKfbP2md/4BxFiAKECJAqQp6R9ern0aR
2Izn83OaWHg19mMLOjba3eUTEoDbptafE6ZgRC3exl26OEA+1IbMeq7m51KJxeRIyo9JY9aH21ZW
Yzy4jSAuq4bQNQwHoEp1vaJG2jVJc6E/l6nsjpTm3YVpVhMwzxpOw0SMeEJXF2yDaRql3HQPzmC5
B9C2eQdbzhKCzon7UPpNHaVZxR+7huonVxvcMBM9xG0yvTdjHwxxO+muvr7LUMBAaLFRIAWl1XIO
RTI6edIrzOcprQ6oJFjHDKrAf6w+cFhku4GYwiKA5gpGb/MDmHvqb7M6dyJge0W+DZ9Aiw1vFgQ8
sI0tiSTnvtFSR6/N5w4Zas2+QBlJ+HsokHVW9c5CrJCC+FArtkCwVMmsLSrzWZRvYG6Jiqk90gG5
aLaXp6hc8PqeVpaUEoaCnaA4eu0QuQkO7M5pzGf63SFn98hPU3GqRYSqELmbm3A423pQ7fH9bXg7
KnlgGVQ4TmA6FgerGHJ8zny2n4Xt3E18skLbLv3jbWff+FKIWErFR4EdwBpwvTTTGHJrLIX33OlS
HNyyo8EkxMPc5XvieZuWcLTQbgINAqr315YsQ1JjTA3vubBJfrDdvDtYvVUd/Aaj7rcXtbFzSLJB
J4pRPPzr/aB8uOw0s+2qrHC9Z8ItCFajKAXZnXFPemBzQSrqgXwIQKSlFZe0ZsdG4j1XrSkuEvla
jnjbF187cBPHt1e0soUMUZEseyjtAhq/FIFxScooy6n/3BpaE5dJ2pgRMbwRhxrzQXtiiquxaOV0
GARA2VwNhyAtu/5WOQZgPOa6BFkxDXzwXvvJP645QKPrNPRVYJbz88Qjq5eYg+JBKpIT/tdREqjg
pDsgzNW3xE9RyqZwUXxIvBKuf4oO1da8lTSNpwYz0XMr/pRzusfzupp/wILB/AhiOGBqbEDZFoBj
t+ubCjNCWTzlX3EmL7b1iXyDjGrdguWEzpFpXezylWVPdTqFhnhMDe1+dELh+dHtD70KavghwCJj
45ENAw65uOI0vWrbAmEt7qzinOUUgHHRMYyZuXVQ5ubOQdmwhrc3/sHjA33KZZeEJDqhGLwtYi7n
AIgjoJzkQYM+Jz3+9bIsXAaq3oxQDM7U66+I6MXKXiRF7Hnkfp6Hs1/N/xZeGbrp3hTuOkUyPUDH
FUbHBD8ISDavbdkVtTxMzBVxXmTPI/tezSdNfu7pSY7/2khONCcodDChA+s9o34C+BrKxYGAUGLx
2yF05+2/QsvBtfDox7dUUDmQ5i8cuK56fWo1WcYTEg6o2xe1Gfj+wAI2ZHc+tIlfRiXxZ/ioYBZ6
gyE7u8wug7SHe2xlFqZ2uzdUuPWbHB0ASjXqo/jTFl6GASLohI1WGScDfYXSzafS64+TJgPjtRFm
aDanGi1GZCzS0zIQR84B3UvN168hxVGDooiG/oOau1scOTCs0qwDUX7cOPd4Nj0VZczLU2ZdGvfS
GnBDgsa8Vu48wtaBFGBfVRXBrB8wjO+/6sPVAFaQ1MNLvoyRswW5oj1lf/psDyuyEbSU9iZK7kBT
IWYv1iazVBM2sFtxrntjyGsNTx3pkcPtQ7Xl6dDMRmREnwE94qXEKCtcK7G9gcaJUUFpLxI2SrlZ
d6ntk0lqcDpMIZWYPm/GQO/yg/DuJf0F+NdBACRjkccqKXfO+arvCm/HJBtueRWs8eMWK3cym9lJ
B1QezehnP/EushE/7SGya/8nZzKckiQgE8S/f0PDpiun6PaWbG08EkJFBqjak0teIkKG2pFNVsX1
CGCiPk5TZKcgZ7ttZSNsYtZbwWYg9IEraXE9FoVVD3rVVXElaWjy/DLNr3NVfCbVf1oPcAioFgCR
h2z6OpZJ9LFkZjnYzrqB8tulS8cdJ9o6EKh7YXQdjRWsReW+Hw5Ers+DaeR5FQtAmcN2cH4mYw/u
RlLvDfVsnXhg0jAEg83DTbC8ZEsKQEzPWR1PJw2kCIMTldN5dOIkf+mNZzK9cu3vTztGOAFowPKA
G1myZ7imN1cV8LpxKUFcnfeSBD4xL5rxdtshVi8vnHINtGV4myqqQ2+RqjO/SafGKurYMl+7C7ii
NRSx/LeufyjEizD4zrJWNZSFuYX/JaJwZzrVdazZDcbzJ1Meetb9zqcRmqLSF3eml+6JeW/4vOra
Is4AWwDKqMU15shWT/QZNgv999zTyLZYaM9xvguXVNfz1WMLiwO+HucKyQL48BfXN0uSili0reM0
D7vCj3QI7b5hHqXGy1XDc/L2l7M2/B/m8A9ouMGnvXzsJ7VXgHu7auKCzumDmVv5MelK+Wy09XjQ
Zq89Dak2HroUfSvBDCviwjBClzigTU7LMbJQMA0bG9oPgphtBB5+E0Orlh+OBXMufBw1RXmbHYzB
sYMiK5p7rWr1s58MYBZKIV5QO10fCcSrKPfH6cjYVF5EwYqHlud2IAFnfqP67IYJNgWAtQFBPM3q
lxLy1SdRQQpP9mg8Ed4dUmJkdyinsjsDJdVP7SzALu32/U7BZ+sDmWjAYkAdqFZQll1HDGHgtsEf
NvFkoZljJnodEdXbsV2UNceK6pEUrnjzab/n9+tiMXzDAmYInB5okWKa7tp0NvtmW1l4AfUYgbb0
UOrGyZsvQx6P9qkUxYFr6rpjkaz6y21H2TpzmK3AjQa7eBQtVt1hDDUFYKGJRf6PJ18GMH36dyVF
VQi7fNvUVjT5aGoR9A27NxpoDjZxwiOzfKs/aRYJ3OSbpwgt5b/dHqfl1tH+aE8dkQ9XACPe7PGu
aOLB8zCq8kXmLHbVdbNzbW4dNZT60StEk1eVU67tNNASBbLEr2Nu5NZFejmq/R7ExQba/f4POwjW
N7yfQCMJpdhrS4msGlpX2EFLPjSjHXpomjpFBvaknyitfgVSqd2rvq27pfBN5JMYyUDOh4GyxeqI
L5F4SoIAmR10BhXyLPDEj9x6HYw+sGlxTKuzZ5eR14RNkh0GJNxFYJ/xKg1Kcpf2IbJsIz90/sOk
0TtHQrjCBtTAe/37rUG9Atk/PoW5evK5/ezliV02cd15IZudqGXlYUbRn3hDxBJ+1Hj2BVF559tv
BQ1wRYInD4kTeMgXX6RnTS2EgTBrC1MgaIIFSafDo+cAgmfOhjhiRhqCcrQadg7T1rn9aHhxbkd0
AGrSNohWY/15dvpg0h8YZ4cx/0bLX7f3ds/W4uB6vNIzs2BN7AGU3soqzOo/uf/Toa+F/3Lb1FaM
wHA0NJZNzOBiAu/aw0sTTXFHiibOkjxg/FODOc3yk+YVR8PPnwb6qIm/Li/DwSGWi1a2QpwiEbg2
qUgAmNOXLJ51twVFDz/XdlUFusmtkELl896XNoRZy5mcsnEez12WNRH3a9ADmDOY2Jz81zz4/aHl
Vnf2dEnPdcLk2cA9m+hZdbi9QVtBDZwiqN+jO43LarFBUDdNUB/DVZGMvsRoTlVdPIppwbQhaTBm
4q8Rp3j54NirKj/IQlFUWbx8ZkohSZtULDa9NtKHz2X1ndqXJAHFxCc0/Pvmh/TSA/MAQd8pDq4I
jd5Nq1EkhVaGCtvqcNX+hCPF4m5mx6S8x/v+c2f6oZV7R270n/vyF4ggnPFuFC+c9oH/PNP7yaYh
xvuQFQ/3mXYiJSQghjtJKWgy79IiqMgem8PW4xB/I8qtqKOjmL4cbsissfV9bcTvlKk8ZWLEU5Vi
0ADKAXNYCIPeZYjWwWiM/NzZ9vRkFFN1ys3eP6BxYuzRrigXWGaaLk4PJiBUdXVZ1rd6rvclYSy2
WHrk+rmFJnt6qd27moTzi+lOECF5Kn/e9st1d0n5CYDlBno1mNM3l45pD1M3ezWLtVyPAEduMHud
/qIZC7zU/i3YWIV89P4p66isIQXspY/DMIQDm3FnkW8piHksnp4Z+dOaZeDtciJsBRaQpkF+Cm80
jKIvfh4Dp76jjT2LBzb8g/zKD0mLKWzLq7qLwTDhb5YecDuSWEfSN210e3fe93z5TYDtR0kK1C9K
ouY6yHReXxOv5gzcdDNI4/hYoVJWeGn/3UeW/jBwJ1F4/BkCMfDus5QcdDm+NNtLVxQGCyY3Zfea
1aZfWd2jIQqHkg+jYbFBdU9ALlqZ5fed37zlR+8wWkQb4M2XLW2n0FLOLA1+ZEx3jQ1ddp4ERY1M
bUiP1WfTuc+ScBZWCJqUnWt1MyPGlQqddk0DY+uSLbwrx9ItfIPFTvXHTR4zT7Euv1D2fRZeiA7s
0XcC3Wuf/L2kcZ3MwXsVb6liYsCyFzGH05bXbgU3zr2QguLBzX5Vu/joPSOLK8cbqY9qKGKqEadz
E8jXNnlMBy+Qgh2K4lzRN/O7az+UKBMCCnNoGN5AO9eeurOvHRI5EoAKKFoDWY/yxbVDcpsnVjcN
LB4tGpmVfJXaHgPNRmEE7wqQz6KiBMEKeP+1DRCNanIUFY/1KQtLYNwp9HABUr/k1UOWgnrJnUKu
fWmSnbVtbS9KPwqdZiJhXfJOVY3pQciy5nFr+0iQsz4JiW1yDIOleyjJ7TXijkL0wLseP/56jWIk
Paj+BI9ryA7lnfXIIGToYlKXpIjunJ1ZQe6NBCSDfv28c0CVmyy/IRp0iswYDw/IRF7b5sk88RHT
GLEPHB7mWXFLulrmANRUBD4mlkY+NYfWAeFg0bb0WI+5CL1paC9NK0DnCNm5naR0nQ3jg6vTiho4
2vXLKmmC4GBPg8ZjszY+A3b34sga++/+bOwJwsT12R33AoU6j8s9wMsV2jAAHinFuus9sA2JCemh
4bFsi6ObgVDZYZdpiFErNfgE1cw0QLU9LEGBWE8Qr0nmnTVvORuQzaoWp4ZUlp0tswdAHC0GOJvT
Iy2iTpBRBxctZDv21rrO/TC8/MHU4nsXXdXMpQ4SbtnM/4xjgZv1TzrQPynT72ZXhMIcHnLHDzVr
Csayum+lFaaZi+teO032eWR7kJKttaMbAG1NpOsgIl1cqn3JfV66lMcY2A80qkHIE4QJ9c4Oby0b
JHqqRAfY04qXp7Qo6JZRqIidRJ5aZgSt5v9mFjtjIPi4c6RUSFq4EwoxGFxRHxSSq4tKjMU1Mx97
X8ReQo5cY6EmvZh2IhgrlGBmSV6bhoBZk5ePThbdNr4RkgFqhWQtysgAbS4rhCgtNy5ouwRANK+N
83Nydy70jX3EQx6TGxAYxgDZsuXMDK0etbkXMQY3iYEG+Pxo0Md0D9+x4RRA6gCn814QgV9cn0jR
TmY/97OIKdDpGj1O4ECFiMHtvdpcC1Ip1FTR51sBB7Rcdo7VYy1FJSOXklAz/3Djh5f9lz37YGdx
5LxUyzkdYGfuLl4CNoxUBH5xYuV/CCPgQvj/BS0cr9XcnDIACOPZEiHPwIKPzu6wNzWzvW0AFoHP
GfFymYbSvC4HDpGfGMzsoWmKAJA7JNsYNwX/5O0vtNGMxRWATuz/bC22jtR9MRQNbHkULWlQLJgS
Rd0KUrdAWAQ+qChBT1ifkMRlb1J6p9vm1/k+epTqcgTMH+/65eBJPVp50rS0xX46WmRyQk/EkOAC
RWOeDjoDrZahKbnC6tEBiGYnjmydAZCaQ2oY1IWqIXt9BoAxafQGowLxJF6AhI+oLIJ5anasbDw8
1QgUYCTvPP/guLw2Q/S67Q2HtTHPdQwNcRk1phFBbeHeNvrIT8kDq85gt7j4Tn8oZjOybXK+vc8b
EBP1G9CVfGeNByz1+jcYLphIdE+0MVhLvzPv0QbqFgqbx8mnAWRuejy5WU0g5mAEhtvWAdf5A5nN
cybSSNqverb3HN/ceyTv4PJBEMWVcf2DvKwwCAWoJiYdwwRQXwaTE1dGs+fgW2dJPRL+Z0f9+Yfy
skk1UiD7a+MuCaz61ffmoDO+1buRYSOpen+M/M/OIjKkDRSKQU2E9ZD5NDk88KYnU/zw0hddw7T/
jk+pU7m4AGENPXfIKGBea1nulRqzsh6zhDGSczDwG8c0u4DPI2h16zjZO8a2t/D/jS22MK8au7JT
GIMovO9/T703tN5MFN9u++hWLEDHDe1ZZBGo8S4i0cgbXIrj1MUc+b9W/5T2Nwm80zCetPLVSO/L
5tttg+uDqeBWeN4AMKB6fv7iUOSmnA07JQ2yUh7mQ31obR5wIJaBTPW1c/lQ9Pxkl3lgAy7wt9N9
4EdUXXU1JoOpd1Rkrh3Tm9I0LxuUOqj/hoSlEF3QSuNv9xQ8tmCyxXwK0iWMeixu+bSbbG12HLyT
+5fxkl56J3KTk07uTSohLryDllud6YW1RaCjJenLSbMZwEaxnvThYOUBN/bwlWt8oDKjxhQBNsbX
W2Ka3NpPisT3WAxxejUn4PCQuvxuTDUS4I1hPQ9mAfQxHlLnyqubk0EMcvRob0Zi6u5xj/IAlYXh
kKmW4Y5Lraox6rcBE6OetQputfiqPbdT0beQk6UMw05g9bSKLoTCRFg23qPWyECgOtMVWYDjxF19
J8yvwsLCuspdPwS7iRa6bhaw3uZ4TLE6MhF8qB0MrfZopjtrXSXCC2OLCE66Yabd7LLYJgkowJw5
CXOX7bXtVnEVVoAOQWUbgQGP1cWSPGQHnkywJK86zexc2GdJMBB0qdBDcXdOy6YtACgUT6IOfp+F
LW0unCYrCMpZ7gRdMR6OyaMnH1pNO/OmeAXid+/RtK6gqeXhZaZ6haqrsYitJpuK3h9LHtuYE8dk
5S9XfOaDfmQlBJYOwtWP7TR0qodxxHR2vOOtq3eUsg4dAtwi4BdcIfHqCTQylcAnzCyQnjd/AIk+
NFb3mtlNPBbkUboQ8x3SF2feI1Fb3SnvltXAAIbvFJfKtafOTVPpdpnyuOPaqQM7DfkhWv8E9qHL
7TVuxSQgBXRIcIBDbiWPUWQCdBcCD3+NQjgw5Z4ZZp5A7xfdmb8+EDhOwMqjHKnYzJfBVvaTtLxG
5zGd6RyOLneQ03S78mnrEINy2Tv7FN5VaPosXIZQ6uA+cnmcvbZ9ETSjFwz0BELaKTNDJ4lGHnnV
EyVfbm/k+6P6KucAPwVGgPFeVNwNmK64/mRjB1lbvc3xKhEGgAcZMkh7RDqVa4ycwDZgoPvmFCEt
y+Ew4HrHUBnkDHwPM8+apG9AC4IbKxXsxbSy8Shq7XUGSed5ggJWOGhDFVWERzzRkMVY2ktjpdlj
ObkmeDfoAKoCS0a58PSAuETsfLhV5vG+MhxAdK8cSNQv8oB55tIzaYYnvSmOhciOwKZHDQhZn1GP
6iEbFxi93Emq1tETu4lnhwNKT3Sklgm5Dcxz6VUM7+/ZB9JVw0BsN2t8p8v0Lqa1/GhgmQV0H51v
JP/m9UcjtWjAedGI2LDv04x+Hac2BDhTUemizHDqWHFwiA+mneGgQaouTeenbMacDlQfvPyn6VT4
ipguaUKGumBJP7EBw7Do1zH+7bZ7rQOCCSQuJqzAUI2sdt1Srhg6mJWIq/LzPN6nbwkGXvSdec/1
/QgjuNtR5/YU59jiQ6NvOs6+h9qNkTzzbn4ochn2mXWH2uTBz3aGe9eRB8YwMAFAqq07jrVIBerE
B/FAKVDIcbXQKPkZs+pIUvb4qDfNoP+CCUBU71dl9KzD0TFaTcQdGDAOc+PlqNib2hnjvXvUk5vb
h8campaAXmEY+NqZhAkOkdHSRdwad7mvgbHlDF3zgKZf025n87aOJHoDGFwHUhMl+0WQy3PO0wJE
LXGfk1+V4n3OggxC9gIdbB01VY191fgetmxrfZjrQ5IB8C7KAmqrP6RPyeB0rJoJ1kcS8tn2+Y9M
7w5M8Cpwq6HG2LPpPd92+811fjC5uAebuUmBY0b5xe1PSQImQZkHoDRqQhMpTuWeyv7XbYObawTV
NcoRCAcA4V+vUbg8rQtVCODlxTpSBLhOB0z6lFa7czzr7AKZja70UcGbAodZuAs40nU0efAknsZ/
cmTCYWFFRukcdPuSeXbEtRdf7HHdb4VVYIvwrELOCL6PxQn3MqMz9Ya3Mbq7aOp3B32PA27ri2G6
EYO9qqSpvWd0H5wEsp5Nbelji5zppaj/GdszBXLYz46YODxmaR1a2d5rf52XYiPB0PI+Trzmg2tT
2rtJYrWx1k5BAiZ0yUGIUdY/hPmoG/cML9bbTrJncJEIe6QsrEmYbZyn9p37rWj6k/5CQakJLoIv
ePvs3L+b5tCTQt8EEGZAma99kqaNS3qmtyjn23OUeqWH9MIrT1DZrc7+MHbHpkNDIYEGzU6Y2Qqe
SGVUBQCNViBnri17wizAAeVgoW2vMqesjVK3qA5N2tHD7T3duuAgoIZ5MpDN4+9ceKapz3qp+UUX
OzQJ8sI+WtlLmr5Z4IW5bWjrCHwwtAS6y4yPk0jyLqZTw4/dYNSBmyJa37ayuRzcOcCQYDQOcOnr
nXM6aftd0nex0HhokOxgyrdc/9r5/2E5YAjzXSW3rEjeF0WFnPmi7NxMQlG9mI9a2ddPbpKWf9uM
xqiWGsqxIUmlYIKL+0bSZMhSCRZnxPg3YBriOYPOk52dbu/ahr+h2qNGRDBKj7nNxWIqWvvCZG4X
y7wO0I8MsGumvkftsRHjAc7D4Bc0TOAJy3es1Kxk8vOqjzMHapmkr4uQDe0fCVBVVGFE54ENTrtz
hjdXhooMkhn05UCRde0PZVEZOicZbOb/dtkns3oi+Zfbm7fhcnhgoSmGv10RRS9MgHavHT0Aa+JW
Q0eCDrZxIAyosR4SN4cW0Je/P0gmyoJqghz0DSvqZMAh/MnI7D6uW59HU+fM4K0AYd3tVW19LJwh
8ESCXgkNv8WFbCezmzjl0KPAAdqVRDw0sx2aLzpnkUfrl9vGNuoNaoQC4ecdBbaSnmqZ1LI0t4fY
h1TtU9ZV9sEnwogxq2SfCR5eYcZ9cKhxYkRUy407aTgyEiW4UW7/kq1lg01NsdOqYYv32uyHa5Rb
BfqPbjHEeufUJ4sAGyv08eB09avhlJ8muPeOh25c3BhrRRcSI+B4BCwDMEEZYJSDI+Ox09jBhHD2
UTo+CcGfUR/G0szvemZirKRv+ztdpn+PgcAL7IP9ZVz2W9a2vkVk7Mw5blIA8Q5Cz/PIZ2WH7h5r
nvqu1g5IbcgTrjt2X6U+nvYaEN2aS/ZkQzfuXMAxkEwAE6mY0RaHyedd3lRVNcQ1LlpXeP+47WNX
OeHc/Zn5fM4SbU8QdXP/P1hUHvHhi2NMyYeeJCzSDMoV8jt/KxNxVkMGoFpyH6bs620P2wgXqBhi
NhHlJXT3lqDvBlDgOnGaMZ5BfFjHgz8GyYQixZ6i50bkswDyx9WEbBrVaPXnH9ZlutK2wWY9xgWI
ZHsOyolyvqv1b7dXs2EF7TuISwO6iiLTiuYFgCVBjWGKoa3yAGXb8ZBa9Ei6do+TYSN9wG0LXAMw
YUoSUTnOh+VoQ5fO4OuZ40I65A7s3O2BM4PvJF5rK6rjDHFcRAAT/15sGneGiYMdT8YkbwA4E4G1
h8NZbxgsoEmGtxww4ysH51lK0jSBu7UTP/oceGjXLULo4e2ElY2QqgwhB0IrGbndMoCXSEulPnZD
rE2PxMweeAOqrLl4UR0kI2Dz9zr7nQw/oc+8cz9trVAh8B2UN7GXa90imemYBxtjMXHINHaYvmvC
zvtz2/E2vhSwuCi9gxoAJJTLY9RKAlFK6GPGWvqJsSLo539vG1hHInwlQMfxt4NzHrQ31w6nS1kI
p061WLjNcGSFZuG174zPQCwd6krJCEFS4zgOdrVzGW4ZBp8R0GhqXhe8INeG3dbWaTnnGtC+XiCm
yBkhK0LCUQtzif4t3SMQ3fhe6PnhS2GQCzW5ZYMz95JysGQ2x3zsA204O6UMxul0ezfX9yrKJoC4
AUuBZzC843pRJYopOK7VHDfTuWr/zUwLusCfVFnYbnZMrQMsJuPxsEc1DVDpFXvdxOpxMH0xA6zt
RSOVL/PgHAbI7rhkvtxe1YYTWpCUQqEUGwg+z0W4QOVSeLkmtVhW1A/dXssOQnC2c5Q3PhDqZ5jv
A7UB3tvOwiESl4L73R+1OK2GsKbxnPLQ3SNuWV+DCmwLekT4PLgHl2X0MhekS4ipxbw6TjO0p6HR
nlKIZJ5ME5R3VXI0tB+3d2/jQwHrBfZd8NKgJLKkGQS+NSlLm2hxP9rQV2grkC8WwxyUDr90pa/t
fKwNF1SoUvR10HVGZFxuo84tiztcj6snYdchd90o0e89wEvGem9EfcsWWCQMWzXwEQcXjtH0hs/a
xNFj1IzzfDy0Yx7mZfaJGffD59u7uCY8wKQ6pnQVpzP0Z3EXXx8tc9L7QtDWiBmxTsn4mJEUlE8i
cMBqxrR/pzYAETCYDfTIqptHKpOjltXHeWCXPtOfWCojLfG/3v5RGzHs6jcZ17+ptzHb1ozMiEuW
H+f8MCYRce4661R5b73V7RyQNY4aW6BydgQY1GpQA742N2bejNZdqcXEOdO0ChLzNRf0ADoet3oq
yRsaeZhuim6vceMb43qASojSQFsjS93Kku7cFnqsLDY2xir0Djz6c5gaU2AWOyCGjVBzZW0RQPNG
WEPn1nrcVVMWDK4cMdSWmKe/X5OSkEQgwKtg9ZatUI3KSi71uIXMMOjIjeQRo3Rjd6jaHQ/ZOPzq
zQPYGWqiSFAWp9GwS6YlqaXHuXCPdiFLkC4XEhoggPnVdK/ou+GPaiID0QbCvCauomsH4fZQD/aU
6LE/tIfESZ8waF4APyb/0QnEeIb49jZuQHiQ2mF8AcxUGJJYTewMwi1pTdEZN1BR4/J1bv6YdRfW
+nSx7ePYkMhLwOxZPvil/yCTceczrlnvEN9UnwLSSiqZXXaUCrejjpdynL/q11SkXyewfYEB/kI6
5465ZjABelIK84TMKSp07Uc7TmHqyAtvYjBcveVR9sBeMBB6e1vWY17qZ2EWCKkNJAqQA19/hp5C
44K7eNc3nTiYFDatZ+HF+hBR73tRZMcMxVa0VMrfvR+kgIMLYHPpmwT9Z6v9BhvtQ4FxlsTf+2Fb
AURRJ6KcjSoOmEXU7fjhdUFrsOADJoT9wrtigixGkU6HImeB6/bHtPeCyQIzAZ1O7a5IzcbBhso8
xoaQ83kotSxM63ygVucNRtz3kJKTRHLAkcmekMnWccOQCdhMwFLggpLjeoHDYOs1QDFGbPEv41Ac
7HbGM9+MknqP5kd9w+vWLoIhrj0guDFYoi0Lo22RmxnEt424ns1DWaUHIBrAUZEGOVgjmHe87VLb
1pAlewZSZmvZWKnS0QQBAT5cVXhuxO3cP6aYhotGcNAFI6oJf8iQ/TVNNtwY3KloCoAHE/+9eBrk
jlNmrjsZaMx/sWv3ALTqsSePQ9efnHqvIrKBK4M1vBaRk6n3zhJYYYms76AFa8Q6mY8NBJt6MB84
qXmcNTCDO32YOOzs5E9p/sNnxV0//GL6eTAxOz8NOwd4y4tQs8A0L3oiePQvvGh0Bp3PxmzE3nTx
26+DfC3cz9MeVfemFXxKxZSJ8LUcBNLl5LtjB0ZRraDPuhwfTVE1J9vr/k18Zw/wsIYg4wOqaQ1w
RaFlsBpDmZyiakpErLhqUZQWJ7+MgJqN7Pb/SDvT3qi1pW3/Ikueh692D+lOSNKGsIEvVmCD53n2
r38v80pnpx2rLXiko32QkKhey7VqvOuu+DyI9Uc/dLPuR2Htm1a1J0vcy0mzS1KDPxs7o9ziQ145
Oy9UnbMJkax9ST43Zf2QRVmiXvL0aA091BaprQ2fIGC5/W7eA+zBAr0VtAiZfE9TsmSIEaTeCz1Y
Cj/ejS1LUq3hQcnij6PpQjtQSadMZiPHlHxOa+EP19j8hiNRXlbxy7ioZdQWGd1UAF5TL1Pm+fuw
ybs7L6pEJ1dBd98+7oqRZSD0P1Hztb+x7yzoDMUyGtRLmosPwpB8iqH/ui1i7cuRhhHxz6BAfVm5
DGEbLtJQVS9i1mhuLdN9TftcOA1sPz2o2wX6NXl8Qoo8ZIXMzC18acbSGK0nXrt0Y7avtGanGy+F
pu78ZqMHtXZ3bwUtIk+pFeMIe8DdlbAqZKHdmxvh0tpReOrg4bBwAMcXRxFnSteUpjsuI9nncu3M
UkII3a0tNzhr9cI5UaH/T9LiLGZbJd0g19qFjlDJAlEDUO4GmGfNoFzJWBhJ9nYUhphymhI82Vg4
QX2yhPhe8urDKJ4KGeDtVDxaya4dni2tO7fVU9G+9OKhYtrhtk6uHhcnxXQ9VNTWMgwctXokZ+S4
SQI5T8ayrxc52iiZrsW61JiJ6mgi/x5Pv35bll6WzBob2sVLmySxY6kmziw0qo5G1e1yT/EfZKlz
OzU1EhDO4UnxGHrIW6N4MNVgC1q+qks4ZswJ1Jp0gK9/DWxI3lgSEV9yWbWN6d4LnhMvcv5Ok97I
WWTdYQtQS+ws7VLFhZ1G31RYuDrhdPv7rT09uor/O8wibclbP/ODCiEcpFZ/9OYW0Hfttrgp1k5B
DkrBe3FbngVqRLQq/RJYPyppAvD3dVJasr1ftw+yIsdiogazqMGUBlf79VfxIGbpQjVDTgBNSs3K
hD3Ln6p9HoflB8ZSts61VhShyghGi4gJq7Kc4jaKuqkiMdQvvfhVrmHwNx6N/j6rs8ck8B0d9sN4
1J9D/RjpdqoZd2Zz6l7UGOKPfbbF6rl6eDDFs1dn896SWLRV8ynK4Be6eGQ9ae4Klbczqkdr/HPo
OxyvbwQt7GhbtWYBZgF10X2bbh78rX/uslEUih2EZcyoLPOkmJ60OHnzd5QHu4goR9cXzXNvK8uK
1UJJyBGp5wCBWeLdIKtsTK9odegbjvSE7TBwoZHdMI1r/RE6zsTVIj0Enbz0WiW7ogm0kez9UibR
+NBr3osAic2uK3vFNpJMhM7YCqBCVbXiJHWmeYynGN5XAEDx4c/PSxkEbIRExAtF/PUvUUBKjnmX
GBfJejE09mnqh/JvujKAOxjrgbMBctklkHUM+6EvjcagiHyCxESR7736+S/O8UbEwlppmZl0lZcb
fDeG2ga7Dkx45zcsyZpyvD3Hom4U9n3iSXlhXCKR7hx7irrwnHq72ydZe7FvhSzMlSV4umi2rXGB
QmXqtY+pPz4WYfizEzdiqy1BCyVUWr+IpZyvYimU2QLptS2+tAlDDtIG4npL0Pz3bwLgQAoGpiZK
TlR9jQNzN3Uvfnvp2q027ftCG9W8udvILADbDpZgGKNtPD0ZLQptoCD3WCTZ0eNR2Vf5ZDkhWPYg
9IO7wGy2Knzv9WKe8Yc/CNYXgtElu92kNEnLdgnlwtI9J4ieDJqc7DO8rRdrp1MhTwUthyRQlte3
qESDYnhqpVzM/tUAjNVTWw8fYu/U9Psu38Kyze/+Olgl+cF3MYFM+xGp19LEuio7Qx6UC91ARsii
cC+3Sb1XQ2NXQIQ9Nd1Gjfm9kiAQD8L/5uxw2VO1hqGiASMpl37YR+2lAmafJWff2lq0+T6smeXQ
HqEFTjVKXTwvxYc0MqfTdalA2zikgKat+NIWbHr9NP9JWbytIuw1gPSyAptHZ2v1cS7PDz48MuPG
21pTPfqadKEhr5pHqq+/U1KnZRRBDHRRBdFJ89YOc8329P+jlMULFgLy25xZ7gtKYbeZG5SfTePb
bf1ev7L/TrLwRP5QllraIIN+y6GPHyuFZQZSZZf6RtKwpgFsjpxfKp1TwIDXVzaNU6g1Cg+JjdHq
fZSG3dPM1LHRF1p7roScDJiTJs/4vGspudX2iTw16qW1Ppr+k8ago2tBZ1LI3UdfUEo7lIdhI2Rf
u0KYzObcA1vESNK1TNMb6iQqBK5Q/lCEX9XiFLDyW9u4vzXT8FbKwgsqZdFGHbzVFwgk92b1E3qr
KYV8tRt3bNM83NaKNWFw9c8ZJEQ57yrUQtc0E+vm1IvcR5+1YT9ZbE97kPTgrqGN8Oey5gI8TVoa
GGwfvr4+JSnDFhukMkUWdt/0PLV95d+06fZRsXGqFRVE9cAJEGeKkMUvrlBW/VE1h0i/+N5UnfqE
tSFREld/fp7ZyjEwAmoJU7eQUjEaVrV+TNiVtYC8Ou3SSZWT6xBACl70XQv9L7cvcEX/AD5D0DJ3
g6n2z3//xtFrkxrroF6NS8Hrg6kl1Ryj1O4TWu2ONop3fyENENtvelfqeAvT18Q9LKI10sZGgz6p
8+mH7lhiMLTOIE/mdx1IxNZ+jpVXPVNJskgJwiQ2fy1y1rYNlVGd8FJCyfSw4kypLWSnKDMfcy96
qvytPu98hoUblrEiQHwZ0WIudCGvZDe7ldaacvGkfqfnr2kwONPw50BlcBBvpCxCi0gcYi0C+3GR
1Kk9pFL+qvcJ/Sev3FoYtqohbyQtLFSmNFNZ5tgOebpTOsnOWp/59A6KkQ2PtZKEcyY+FVQC2Hh6
Qde6WCp9kLeRr0KrOxzV6SKM4XPpd/cZtZKkebQURx5zu4yzu8rs4N58UljV6DvsqprSxNHKUtlI
+mbr8e5TMq7CRB/sp4SL1z8ok9NK9ApPAXv5obG8X2MiO+FjoB8n71LU1Lvj3v+LFwI8YG4WMULy
Dl0FfQSzRWlBCU6RbUPMDl38MR1/BpCZ3H6KK2oK9ZTKfm1CDYotCzVlBa0hNgKlnFF4NIULHYNO
38j+VzTnSsRSR6exiGqlIfufpvBoZvqJwl+38yJm+bE2+caJViz0jFydsToQjFPMuf5aftfDxmJ6
+J089O8tyuu2knlbPDhr94bhkiGdsrg+c6GkJjtfwqaLtYvfRETzEU1n6CE2OfVXnCj9B6Jq0Ac0
R5conVoniB+7jMqzuo+Yn08y+DyEnGbeizhUx9u6sKLnCCO+hkSJyGfpRVOAsomaUIL2rO7I0JDT
d7um+p6NL3USHERWr8ef/0LijIPBxQHPXYKrCqv3OzVH4ujLL0oQxOc2VV7qqjEcpiPwQUkYnLpR
EBgFhUP2tvA1vYS1hKo7F0xRavGsS4IXTxQa3hgLX1P529AGduLVTmxdbgta/YjM/JgS8yRg8hbu
TmfoS1cnKnlCk+wb8WejvBqV27T9oe83LnQFkqDzjqncozIgM5dUBI1pRIkUU2ozu/EQ9eWLr9es
UvuZZ6lD7cqpheFY+94z/faNd/d+LypbkOju0udlPTld3vm+38QQDXsemYGH+EiHezJkL4kuivtU
S4oHo5OsHxKAyrtQCfVnK+7OXToVH4S6jb+N7Do7BJI5tbZHOOk7dSxvAcvWPvXbnzZ/oTc/rQXb
6efWBCeTnrHfmz2Tcu85WmM9mVL46/bXXpXFU5XpDwMpXdqfKOilfjATdrGU+Y+x+Sb7LUwB6bfU
2+zGzpZz4ZjmmsVMAwoJPbp1fazIK8v/b1nzka0G006Qdl5m3DUNXJCSHWSlDa3wz2ZID7L0evuU
a/YP6yeCdtcB8L8jyzWnegRzY1zM/NEPoAGXz5t55Zolh1AIiB6tSkrgCxubaElDRZXKoJfe54AR
26257NXXApWpyYeacbLL2bJRylJz6NibIwr+EazxKbHYWWIKTgz5e+k71SCewqp3Itgub9/f/NuX
n47ckpgbajQ+3UIjraQT4g4itYseQF7QOZL2IEgUNAT48VhlbCl/XqRh1cx/8hZ3SfmTjHZ+Abm3
Z75jJ9WG3ahnqCA2rOqaYsx4CJpDKKWlLLy91ExKH00W3r4yzKe0lvq7oR9+wOGz4a22BC3Md6tU
oykVCCoKzRatnFFbz46rrQrhmhJC4m2SN2DBMa3Xb0yAMaakSmhcGsO30yZy+io53NaFNYvBQiCw
56TKM+notYhxUphxnXzekgB2sq8doDKpDG9FJmzY6BVJqBvdC/Zn8HGWLm8shkAg3NMvhvi5JzCa
qntPsqdsaxXQyre5krM4kdW37OSZv43IqnN5uBNMtnSrd7evbcWtXgmZv9wbo+41w9SmEdeWVCfD
dE14qFoj3RnyZTRa57as1YvDf5vzzOY8YXEtaxoDtiBE3m9DAauQksGkHkyVI1UApSvZ2GI1XtE6
oEwS0430P2d2j2t5ViOZnimTIZfNj1zSgYB+vH2g1S/0RsDC/kT+NIkevXXW6n2Nk8daCXBSf17U
4hD096kr4CGWIykx3Nd1MWbGRWtOkvarmB7Yq1DH1obFWQlbr8Qs9EDtFEmoWo6S6KG316o8Plop
xdssl0KnrsfXNm+1U6nn1scgKTbs6kpDEBgNs4cUDDklBfDrL6VYbeBN2WBetKh25G68yzpbnV5I
DWxTqe6C4KOcvrYaQIat3UYrEIpr0fPFvHkAcimUU2ggWkGmpDTnqpqOUhDvGA3rf2Rq4vjesPcV
9S6zWNPjJRvlxPWzs+6LziAcNMwlXv+APo5EuexiE3R5fmgH/zwmwZlsdd/QGlW9e1kP7qN5zCoy
czePv9xW4bU3gpMh9qFmSpK88DRlosZsRBzNi9yxLjhJ5NgJRXEryJq/38JR07OxGIVEhUkpF9+X
CYEkT0vgxjPTwVB9jfLk0EOWEcHzFB769tftQ61F0VSAIVMktmJGYDnypEV6LAyeCLwZDOzwMTZ3
ec4KwTtw73ewq+4avdpN5iehG16K0q5Yh9ZZWxXwNcsKrgPoD0kZfJwL1xprrIP1R4qcQq/ve6u7
84nkW39f6PrJ35qdXjOtYClJwJA4Y6mvlchoSz2uezrqyVD0BzOjo5PUinZK5UI/yGb6N76JfA+I
B+V2KpAL0zqOgi+w/pdcwALrIGqFYlMVZfFcJP95XwR7AJCfCiD41+U1ml3CPtiOk41dc9fUBljw
Ppfs0n8IQv3utt6sgORRzzfCFm9RawA21YSal0EKtcjux0S/K7TcjG2AI/luEqcOphW13il+mO+l
Id1rcpTbSsOeWi8X7WwCvtorUCz0niE9m3VR7oekVM6E+dmdMEYRG/3qjSh47QnPV0MTSoQ9bJlF
BLS8xCrVQVPk44uoyCdua8NAr4sg4rFAdRGRLspBcVBmI0mafgkT/Wchld9Gcdxi9Vh7L3MfGZj1
zJRpLjyQ7Mf10DQad6/1DkCDIyiA+8H0HF+qjo0c/HH7H5JhGgNE87QgIMq6fjFQYaVhDgnMZUp7
6YOmJLQ7Rqs/qnIwfk+Gobvc1q21F0oeBlKe6gXz2nMs8cbPWO1Y651F1Bgouq2N0yGsc7vOP9RW
drgtae1j8V4QwcGItRaGJxWgegL9SnzaGeEBnE3n6Hq5xXu+eh6ibWUGi7OHZOE4ilobc72YY5+s
P8Zyfmo62ZkK8rDE2giBVg/0RtTiQKYWhtKg08iBYLTbhRDZ2Gaqb1GkrAVzRIlwKGug5WgfXn8g
eW5Y+0EIHsSDWUjQm9oOjKk7mJa3latsiVrEjeBoOvpSc2Sf68c+1U27DVknkwzTRoC6lpszt88w
JF0AxhOtxaPyimaIdTUiK8qeo+6XYIBVTo7JcAiN2GZZ694Kn/0/h/DwtKiA0rEkbgVMdn2To2SV
kRUhVCvyc9rOc0b5sxqo95peu3+h67j5mV53XoeziN6C0uvHLgFbI6rJoxLQvRHzDaewZpdIW1kQ
AlaNYc/Fw016My4nczAusVqfNf1nqPwjt+XBYhokSr/fPs7ao3ora6GDTeLrlZUiqyubU29Vh8jz
PxeB+MD+u78QNTNrWSxBpEWyBIIwrCsVUoqVkNv0IQzPss9o2lA6AoiQPz4UpfB5pITwb47/rtXB
Z5snhPdE2EUxZQ4ZxBeJyVSzgS7ctMqtJHPlcxF1UYmiJDWvgVooH7BaZVSqwLoMdXjMJguvDQes
Mwq5M8Ttz1Txkg0FWTFPbHSeyahmOm116bgyMERlO+TWRdOTn2WYhk46CJZz+xJXTAYjjfhG1vTM
C50Xl5hKOEczbK2LBILdFiPZt2s9/FSo2vG2oLX7o1Az87/MfbOl9/CsoJwCpbLmvcp1drYq4aAj
LMlZMqz8c1vW6qEsCt4IA4iyBIwTWRajVY3WxW9dYDWZ9CFuNyKXlRc15wH/E7FwU3EUhIz2d9yb
pTqUfw/sKoZMItuF/RZF3trNEdPPYTh1u3ftRnkI07IvOU1nfO8i5Zy/VEllT8UrbYa/eFLkajSa
JIrjjBVeP6me7d6QsIrWxQgfqvpeLh+Gf3Tx39tfZ/U8bOIgjrDAUSz5ZTqt10xfnizgDKzR1JO9
KH2Jp2emeLqy3nhDK+UHeNb+k7VQbxIaoTYZmLj0/bc6/CypL6m162vWjfhPshpDxrShF2uqB2UY
ASCAu/dkU3knSqPmadZFVy91/6nLn/tyazZ+TfcIw9DseZkJ6e/1V5p0qHVTeOQundw78A1pOZtF
1V+y/Hr7Q62dhdFqIJ9YWehlF9qQhUndSLVkXbygiXdArwpoNMX0QyZnx9uSVk/EiDphJQQtKMX1
ifyG0vCkeuid8llUJTsP3dQiot34OCsz1KDC6YhQ85KBkP2eoHsTLKdpwzZeUfTgKNaiA0evT6bU
1E6lQlzXlEH2ICXRPxDqVXuqDZPTG71wznIjO7apJDxFo9Tt1CmYjmmgiHuli4EZKJDxyOz4tBtN
0ve372Utzvrd/pz3fM18jvL1xYgC/7Cked4l0OR/LU8y7JkzsiLXo3Fqh7FEsOXBsxHblbqVycwe
bVFcuZK9yGRK1RiHhpGOC1MxH7zKf86Eh8z7mHTdUaOgP1pfbx92Td0AOcwgJwpH79TNnJJ4jIGP
XcL+FUYnW2i+m8VWNrimaXAVzmBmwkhM6vWFGn1iKmETeZd0NJKZ4D8+SrHytWFXr03tvdgwqCu2
jvmQmbkSdmGYu+a/f6NwUg+hQxPwVDXNlcNfZcse1NDVA/iGog1dWTF1eNW5qanR3AFwdy3KKiaQ
Z0UiXBh636l5dAzS0ZG6h7FjaCRy1JjdnPmWw1j5ZoSuHJEmHQz7yx5dWQmQ94+qcIl6+dgBLvYy
+WDFG0d7HwmBX6WSyDA4l/mOGKpQPcmiOe1d9Kx3PDXfBVsjw+/PcS1hoeu+VGrDUKAWslWz4Ua1
FauzZfWPa06zFLpJMLFTUlMXn8gTZ1hKn3kskGOa+wtEoDuh+ZB2z3/6kK7ELGuvbS+mnhLm6Hgm
VPehpU5nycvu8ozx5tuS3qs3pWX6LuSBQMvh97vWuTSscXadbM3g+dQzHVE8GIAEojqyY2XDla8U
tIlImNqGfZxSkbpEQ1XK0KRSUaAFzSFtn8SxczT1YexTR0gOevycyJ/8XjgkVr5RCFtxG7Pkmcny
N9XFcgKCULKoC43vltffpeilUuzMmOwiPRT6UVbcKTjUJUCO0HzynrPqIAp7wWDo+kkM4i+qZ36q
0q05gvePnV/EZYBXoSvJ1PX1xQdepykhtUPg9t+ybrBD3enyMy5ieJHbwPE3vvPKA6SLM7NQz1Qa
vPZrcRQtqoZozrv4Caak6iDhhbVja3fqyiOcQ0KSECaOYPxZxBu9IPpT39dcMxuRvXhP+MFi5M+3
VXbl5gAIY5GJI7QZIXF9lNwI414QMJNTORys2km6zwH4KfxNMe7G8Udq/Htb4IoPZ+kSdTNgVDNL
1TKolpRebbKmEi5GXg/VvhSkeRssIGbWWk/N8F3vqki2QeKmnwQK3q1TAqxiRVPdWH/euZwVGCjF
XNJnq9Hi8FrdlWyd1oSLlGp048rydWCfurNx4PlfuQ4ckDKbaqragKSXE4VUTgZrzBUObCa2LKcn
1ch2DKzaymg6VnNIsn3dfDCV+Akw6aEVwLj3Gx5jTZUgPwNcCzYexsSFKhXVGGueZQgXofhSm8/K
mEGPeLx9zvehBOklEyI6rRFonN+1nftW6icp9d3Ihz9c38XFB2uKnDb+elvOipG9krPwGuFU1r6m
x8iJJuqH55lTQdPtjEV53daZ1u7tzZmWqYXBztq60RPfDSLwLmN5LudhhGLLlK9piDGzYFM7pLy2
BFWUA8MObOv23Sn/mij7RN1FknnHVrtnTT0FRbKLqmctKe3hAunCqR3KLeDI2reDeZRgk5oHHfyF
fvSCJufepPrunL4LCsxqyqORBMfNqZjV1896LoBYwKWRtUhtskmr1EpsAjfTddbh/iyFaJ/NAj3W
x4oPucQ6pNAtkqjeCD3XDN1bwYtI10oz0wjCKnCb5zE81+HPobpvCrbP+a/QE3hiuNFwXrvSeUSG
tTZkvvIyt8qbFINl1IFrtZJdj5cp9mzWvI5bKMr3aQl93jdyFr5obhAY7cSFxlVxiE0Nv/tPT79j
VCk+fzDZU3T7+a1A3mEyYem8MptvaHIW769kO8lQZ33gyvGdNv5T1PeB/qM3c7syHgATEPPk/ge5
nge4pOnbkH2sBYi5umNYbhictcf5vx/CHxZ5vxEGImhVOXCr7j7xv9Xy52DY+IjrItiYRY6M5Vzu
XUmsaJgCWQncAr1sPNkR49xuuj8v3XKlEJmxWQ84KpNn1064TCWavLURuGEY74rxpwQ7nFpLZGBb
nOdrWvlW0uKhsxKqivvGDAjSTIIJ9T6WnhkBl+stytU1tXwraBEKD62sRJYOtVAT7KT821CUn6X0
LnIbo3mNzU+3dXLW8bce1uADzVMBUEGTdlHhur6/iDE74qfAu/SxfE6T5kBpdX9bxNJ8LEUsLy4t
8roAmXiZ2JYO8fRDpkyfRSE/M9vpsCbkWSm9fVNubanZOtniGsfQ8PUxRiylr19WEDuWWH++fbKl
js+NEMBilHhA6DBYtXhGSZh6ctfgt5UWFL0PciKHtVna6AO/v79rKQu7TyMrZBM9UsQBnm42wGWK
5aTSxySJTwFpRGN9oJj78f92tIXNrwo/KFoj9F3LTw+TYUH0Kt2F1T+3pSzf1O8LnHkXQYRwfcuZ
4jFWp2LQOJqa1bZSwVxb907fnpNoq0O7+qngIYeZjWINjYNrPe+1rB3qIvNdDeK5zGJOttxt2rx3
LprzkI9Tx5irnDAqLKSUQiGa6qD4bj8YgNJ8wa4NZiyS5/qQxcHv0Y5Y0pMdo3GX2zf5XtuRzDcg
MiC1BMB6fT5IMdU6ay1uMpBTHAgE/EOkGofbUlZukZAfzyyj83BRLN6Unqk+xLUenlnOTsyk2Y3k
n2J9gyRpRSuupMwG8k2pyxcCOQ5o87iSabIS9aXQz0FTHIRyY2LpHc3Z/LmocRE8kseRwy2OMyhF
pKgpllbxXuM2PZhwH2jZpRh+ldVjWn9rRcketVM/AGrsjnX6p/Ofv+VTYQFuwaW+yy2AooFW8bPQ
pTS7C7Rwlw0v40fwbVuRx9p3m/Fzv5FtNIDmKPrNjcp+atZWQHQYedMx64wPYifcGepGtWjtu4Gx
N8nqaTbS+rmWMtDgN5NgCF1JCxlgNSCIfapFQErFRhllVRBMC/BKzWCcJRCC5RuV0Zpj6GrmsU70
0yDuA7FwjMFzbuv72qtiXSUlKVgdaF4sT+SXfpx1Yuh6SvDN89PYlkSo8G4LeVeOot41M6ujitye
Bvjm+t6YxcqELCtiN21f0vEC99VukppToh7MOD+Yle9MUAkSJm5Bat+hEGfJRPYUsEVaglR8ryXL
7SiavqJE7rySW4MDbDKPos4g0dMgTHelER6NwmnDe9WoD2JT7qrkSxWpW+d//zmBXM8ZFK2UWXMW
viZT+0KIDD9x/RRM4MnKT7HnDm37EHbxHaSKMT358NGIi6MZHK1seLKCuxy2UozCxvd+/07mLSvK
nBTwHd4XBtWQMd9uTN0x+aEU/1rdvuw3jM5sU64DLuIFbDTMxrgjKgrXVx4EiZbLVZ66nqbZQnlf
2BL70bQPEXWj23q1dhgItei/EiHTDZv//s2jHyOvSdu+TN2+HU69d6fn8FupWyxkKx9vPgmpPi03
zNjC8VRTU0F7K6VuwDJglXKbnHwXvfI5Hf+9fZwV5wqNK1o650+E+kuAgREWoj96curCZ+6E7Cxp
vzQZE5nxOW9rRxojR1cJkLytrvk7zj5eyZXg+QreXOTk6+YoRAjWCzfoS7vLX0L1XAzqMUkLJ+6E
XcH/xQ6suQqmux1/EZbp9bGx3NtXsMwMfv8Q5ihnFp2ZFnjxUJheB6s06albdq3tR77t95/y/qTz
eFUDprSt7far8n7HtkD1QOEsIk8jSEyD1I3nII0vatGolZ0UWeWk5aCfekWKmD/LkkOUq93d7ZOu
vRLqnNZMVoCTXqKmkrwTBkZuITJR27OeEOUaO1Pchab6zyAMG8LWzCCkARauZE7MqcNdf+Ay0aqy
YoMMLyXF3dM7fFKjIty1hbeLhL5w0iZsDlqqsv3ICoRjbhrJg1f21UnK0+COjfXxzhyyZKPJvHb9
9Apm6lmcKoQo1z+rB3ifjWWRuZWVPaie9pLqyUlJvNNYeI9l9lRFwlZ/bFXXIWaiNgEwnUmlxVVo
Uh0MbahnriE9Dl+C/tgpWN+hPNKHKP1jVwZ23j3rxlmWanvudMafk3OxRSoyn2xpJJkooUcA+JWG
9ULRc2ivTd/LcrfywW1PSmnupS4a/8LaswOEtYZM5/GoFqZY0VgKPYlICXCxofwvW07UjU/4exnj
4iQgnuclmDPyih7L9Tes+0buQbdl7iRaNpVJVfjCsoz+h3o0RxYCFDvVu5MD0WZTa6Wfk+QVqoP+
3oOlKv015l+yR6YEp2HfN8eejEKTD61o/2nrFbPCBbAiAjgV8x1LPWuENsoGidkNPRqPY1P/W6jQ
+gTVn9Zqfsv5zcLFn+B9WERTrBae+iyguCUy920+Tv2jIJ3j8PW26Xg3L7MUs3g2U6q1UqZ2GVm5
yhLcwtyFkeiAGtu32ln8XoSfCxo2hebE3k7Y7KeteF1wrETzLKgHrLucBgh1Kx4Bd/BoPYFAPrab
Mt5FwVZE/9smLRSLchdJJhHw77GVa8USM8sThICH6k93dRHYgv/UUT+sLbin430ffaiKYzT1ZGi5
Y5luFh5q/xU2A7Y6p3ZonqOXMHzyh0MzOFLR2ok1HDPzgV1+Z6HfCNdXXjORP/12hogJr5ZUzmHT
GzFcIJmb5IymaybA/LaIh93t774SiJDYUASEE5UgctmRKqxhGjpdzdyyf/VZEx5CvJZPUDL+ui1n
frHLi5851yn1syL4XdFHZP+SGTdJ7pbGRwuwT1j/YkmSM9Ltt773yaX39I1AbsUZ4u3/k7hww9HQ
JFFA+dQ1oYUos10ZZbsi/iWX6a4TthZ0rT4fbCGwMxBhYE1mr/Qm2pECJVUmtc/dcXSivOdTfc6N
Z6uu2V7UOH6of47bU9Wp5OTqpQw3cv+1ZGj29yKASCrkwLSvxU8J8AzKDERaeWFDeG6LYfDBM7tD
aQjPfTF+y3L21bTdp3SobW+qpw2nsKasvCqmZuE5IABZyA/G0OuCMSncTPSEQ92U2T9jLYgbqfKK
lJlYChJTko25/np9SksPkigp48IdytrY9+Y0nNKokjYCmxVVJesntAGnahLCLRxcLeilZXRq4bbq
l8R/DDPh6InSnRRKLHA0HKOnM9dtIFPWTsag3jynMC9vWfbDqjLXq1bKSzeNGxMu3Vxxuk7doila
eRIIAKnNHDXFqGU5L5mCzBeEunQZn/0kJvvQ7+4Mv3dC/WdabpivFYv+VtYSLVKokVnmZL+uNtLC
mNT7oB7PmtVvaP77j4XSUwKl4w1TCcWAa5XQWBsX1mVWuaJ6aNtBuVPlUj1UQ3SOouJRDqtvTSPK
B8MMtuYH3seZSDYhyyIQAtO4JItPeAgjJPyVO6bnPCKBsR6pdAhRvFMsV/S2Blrf3+csjibmPPWB
/VwctOpkYAqGXrmpvqu7eyF/pC29YTJXLpNfDNKBbJ7FsUsASIVsyUqyxpX68h60xJNZf4vD+zCi
nqKb3/Jwr2yGN+813/q9rogTkS8yznL9Afuql0ujjhqurNAOYx/Na4xB89x2Pyu3JwGlxcNRKKKQ
sLBPnV5liZTorVsZPwRI8bUcgvEvt2Ws3R6YYEjbZxo1GAuuT2L1cRkahda6kSLtxJC9D1Svz12d
OGfWUP2KC3aIqfXxttCVauxcMZ9XbcwIF2b1rqXmfabXcdw0rpYqT3ljAW1RTlbn23RUykB7mMLQ
juPoSxsHO90Ld130GCX1hmFeqTLMv2LeLzujet9VTVIcUOS1eeNCcLrThz2O0m6TfT1+VZVHSRDt
PO+cEtjlxulXvuuV3MXpWalX9j07adz2V2/uTNWOBbdgpHvaaY/BZ2M/BvuBvohiW5ljbKUpK173
+tQL3U39ScPpIl0Mxdeq+7fvj76v2oNU77HiY30HrQMT0jsVp3v74O8tOSEsM9BUABkeYU7v+qur
Y8zkiN81rhx0J3YcsXfkmGivqWw+jGq49XVXTN2VtFnz3wQ30ADFMSkIOjbP7B8L76lRP2c903Sw
2ULxNpaCXXz/qvRPWe1TcXhIrR/09qp+P2z8lI1zL/mDBtAkRtRV3Hj2r6ad5P4UFzTaWnuq6/3t
K17JFeY7ptSLWZoncxZfFy5VAwqctHELPZH/NZVePFPNsUZ7ysXqVzu1feWEo9dM+5gJw9Y2vUiU
TnFVZflB7fp2P3lRWjyXDS0YP9XU73UWFYkdDonxMU8zuWA6MO61/aTL4UWNKrnewTQZC0dJTIr0
GORaK56GWo+Ue1PIgqdQ6bMt4sdV80GhhEodhMgMlS4eUAiqk82NU+M2X9hbptr+Rd6n8f0w/JjE
u6hsbeNUlbtY2ogX53/2Oh2Yi6uAVObhRYCds1d4q1FFH8VtMPJuwzZxCt3z7FbO0rvB8Lp/jNTz
3dsfc9VAvRW4cJ9qnOWVxai5Gw2lnYblnQzoyZBPsZHvGkpy6fA5VSdH2AKgr7g3yvNUofgv5cfl
Q+WRJGYhyY0bprLixH7c21o3be3iWbVEwBsxwFAiQsizKBJkcj/5bR+3xI/nwG8/VDWLwqqfQcwY
0b65N5XmvurbT028NZa3Uvoi7H8jefElDc83RB+icFfXvoidWybnrtr3+7x86JnMq+9BLdQvut3e
y/WHqnz1w//H2XX2Ns4z218kQL18pYpbYid2spvki7BpapRE9fLr71FevHdtWtfCXizw4AECeERy
OJxy5gxd3T7auSfg/AO4kxW0uqxFAx9QpLs6evXlL3lp/szcISILBXWdGs6sH4TSmbaysJItoSya
ozCa4imP4T0Axek/317IrBRE9EhTo40AzImXdwJ9ygHm+ZbNUdNycUPlstho6DBaQBj91BP5qwf+
DLTwgpMF+QXOTQmVtm5YJDfHLkL7jRb1CTiv+uZN7fTQGVnc3LFSGA/oXjDsUJGynaL7yItIJqaf
RQZGj45B7SDGF/fos4pRsUzNDe0zjDwNx86rBPTkqLJf/CoSi+5zcWzWXRAt4a+v7zNAnxN2Eblu
VIKvmuEHhAJqFZntMRVY+KkUNLSzrpQe8i6Q7sYKY3BBRETRpwcKUnRFs7HeSqDE+rh9ZFe6h69A
2IE0JYDMGEPCKX+jGG01xLQ7qomyidD4WobBpq6XWtivNGMSA71AzgoDZVBku9QMIRyAK5GbDndM
oy+BWeu9zfIOuNf/x3LA/YGq6jSRxOBSJnJsalmAB/2oW5lvWzoV3JGCG7FEKO/dFnX1APws6a8o
+XJJipAlQTeU3bEA9apDlfQ7a0HVotIBPO9R7tyWNntOBooiU2OTjoztpbQsKcreL6ruiAQ5KWR/
S9PWMaJxoUo5f07/K4aPAAqAPGIFZAbH0NSe0Obmb+XWChci3tm1oFMPVh6dOJgvfrkWIxmZJmhY
i4luIgPp8LhqiF4vDX1aEsO9KJHYdCwKW+hCXK4yqXf1otx2puTePplZPThbDX+DLDUxWzTlHGv5
q263nTXYbXwq5H5BzpULCxOBO4T0HNAcE7PF5a4xK5GjxO+7oxgX4Wtu+OB/Cku/JZ2I+YcqcJeO
H8mDA8b8pah6ZifBYYBaFHpGAVfhI1zKwDRqpLQ/NkJlmxSBkV66mJG7EBLMrRB0U7AU4tRAzK8w
lCIogZT3SO64TD3K1UAi2kt2GWJpjQn0ZfqvKG4gqgFRBWhlahaBE8ldK7PEHPNY7/pj13WeZYwV
qdFDSJif9o7mmwsv14yqnEtTOCsoswo0MvLYA/CgpKQom5wYYvwVhTnQ3H09rG9r5uyxTR2+gB2g
4Unk7llWNkbRyUp/TOhvUOG6UoIBV9awcJtnF3UmhbtmaiN34PGQ+6NOf6tV51TCfaL+8f1/JX7+
OaozOdw9q2u5zJRQ7I8ZTdeq2K5QulpAXM5tGDof0aqDvLsq8XxFrAn7LsuF/thXgx0Wid2UyGL6
v/79WM6lTF9x5otZTWwaVW1AzcHBrNSfUvXsj8fbMq6iTOg12AV/YDVIqvPJ/ExgQMCW4XBEcCee
whoUy3DJ4nXBpNQVykje6/7QLaSA5+4vWjiRlkUJDN3N3AkVVt006OnpUVdV9c5BoSrFnQ2LYfDG
SC0/NCNSf08T4L0uFPxqc3vJcw7VhFWAZDAPwwHl9rUQxlFIBZxeh7ypOa4F5U6jyNu0m7YdSSfH
x0ZbW519W+zcTqNcAtPxk2vnjZauoe887uLhqDZHVcDIX3RkNm+dvu3Cp9uS5i4a0vkINZGrBVqK
u2hRgqpJaIX90bDgK5p+6fl5ohMjT0Vb8dWl6vDcaRpobIEagWIBhbxLNTXSZOgyQRmOQ6BUR6vq
+ohocam3nhUOI0ZslabSkyEYwEPs63mwVJCZ21i8ODBboJOYIH+X8lU6JlLWyuNxZOVdV0SOmVpr
NHB+UaF/hdlesi9X8hDIqxo4YFVAIDBYedr+s2vZiipaLgCwOYaYYjdgwhy4kOyyfRfCjyxbqFVf
HeUkC6lGQE9RyUD661KWpIzAMgkmQs6o8zLAKMIe4yPaYCPLC+p5fSsgCs2uyLBJKJAi+rsUlSdd
a1RK2R51vXH17h7qulL93mv8T2owEjRI4oTRU6MvkdFOT+dFlKYiDT/lDIBjQT6Zp2sxUjyuSWfC
Y2WB3UfvZrhF+4lN8Ya/tr62av7ZEUPXEN4HdEoB3AEEC6cwFNROY55F4rGU7hg4l/2QPcp97OW0
XcjhzRwfJClAk09zFdDXermnJpqiyiSPRTTk/wYjVzGs4kAmbNEhmtlCMMGh6x+T+QCJ4TtNAynq
e8wuFdGoZOyZXLt6GiMRRwqjJDUY+1gfv+fpvzop2MVzoZzCSAEAyWitE49BBSh7uBGDT9z/QXn/
R2s2iQHADs4JCg1oDb7cwzirwwaUNOIx/BTFhsjxL10u7EFZeBWurBgMGEA+mPWEsZGTA30phoGj
tpOSSjqyMHyVB5XUuZOq0l4N27tEtptwkXBjCjEv9R70I1P8iZTO5EdwdztopUBUelU94jZ6Yz3Y
Sq6tTGrZmUxJLMhgDuxtsWGnQkSWMvq4va3X2SyQP09TCrGrE6EfT9CNWYtCrumjeayrZlWH+wx8
uVkJdEjq5uLJir5Z/xqPj9mqUNZxlLi6/iY8mP86PwN1HNQVTdg3dAHhW7htt4YMQzmo7h+pUIJ6
WM+EXYc8BPZCWkptXdvtqYkW+402Wng8MicqMoepLiaHp1QE6cKdJRxQexsCZvvJ88LeTi/s5dFi
V6FJUFg8wFdBeIcOhdQYmuikVFTbBkHx0nWRtE8GUFZomZD+tqgsOYOoULui4rgpJP1QYRrSNslq
JKGEJQbSaWkX3wNQLLIBwGsgJgRcknuyNKagXCfhe1rzULVPXda5GFrvLax6uom8FBQlAAtE8mba
afz97GFksuQjiGijUw+20WZ8MtITBmWD88tN5O+cla4stwTTHG+LnczMlVTMcvrpOsHrxdkHVROS
XGjq6AR+EOIrn1G4NOx1SQL3XohyYOQyxe4lReBqg2rXWubcXsSVbv6glvHIw0NEPZoP+CIM8dQT
GYuIYbknvJUTGqDzLGrzCMb8t1QOFvI3Vy8TJ5DLf1EaAp4WYE2YEU1SK9jG8nupv+isXRA0p3p4
1wFBQ55tet4vlaKKSprIWh+dIkmNnVb3BULhYdidKf4zXPNnTX9FcecENLIspDlEDfQ0CCaGAfgE
3im5fVTXdaRJDFxNYGAnk/Xz9zM1p75SyiArik6qYY/UjkyHeVJjl/57IdwXGNOUbIKW9BqBK7og
+urJ4ERPmnomWk+DpB9lH/dY/ApyaaWH9WOVKvcRKr+UbZQ/HXrYwTixT4ylMuyMwoCNDQ1VE04I
5TNuc4NSi3SpxeUWDbRfFMPRUnuL0Ex6RG/jEnhxRmkAzAAsFpQvCCh4XxQwQCHpIpxkqdDARnRx
FDSarVpTWdjRmXuH5PqEZEAqc6KXudzQrDMpPgQbKh205lSoLsbhRKWbjgtyZhcEwAC6IFC2ggm+
lEM1I1SySIhO8ODWgvUMqv3YlBYSLFdeIJxZkLDDJwNqBnPZucU0QVOGTUnjEyaRj/FdhHnhgnSM
JcDRE9Kz2lGWejsmfeNsLyROHB/I1wPVyi1LpW0hpiWLT+BlylzK2tGN8iJbsPDXJb+fhf0Vw0WY
rVbGDY3T+BT4gBuqT4VIejRzKyBZVno38b+CzisRempLvTjzO/pXMPeiZeUg1DGaAE9xaLnMh+se
mOgicwzhlFpo+zPhFy6NYV+QyVdAqlgrQPmHxbbN1vrN6CPA3xF61gtX1lbC54JFma7tjRPkCZyo
ThWxH6Az0geG7W1aINCF5yIYTnF91/YBDLZhm21oW/G+qdrNgvQZjwGuL8wKGgJRVOLZjsqUYXR5
nMUnsOGpOpGNFc03kYzZ326JmcXjrlsw3rObeyaQ0yQW1lqaCBBY+vcT6FA7dXD1JQTVIF3In+I4
WnCKZi8+6HhAT4vkMdqSLi9+oQTxEORVfPILOfWaUX8P5VICmAK1+dubOWeggWj7X0nc0gSpzamg
Qm86tu87T8q+6VuZLyznh0PkSl+mLPHExQzGYu45NypZyxRWxyezP/j0q9J3Sm1XBTp+AjKIu0p2
yuJDf2r+xI2tVr8CNST+B2UDqYpHzfqtml7MlmYXzr3IUKO/H8W9TRnaYKoCRuJUo0orGdvB8zfK
XVM9a/o2iD+Kcj08lQnGT/SifXvTZw3gmeTp72cPsobsrKbnOQyEVqIVeCgjp1JRRrwtZXHXJy07
E4PcDJjejUlMFXql2sG+0xaQ/PdAax/qOoJNQhOUzdi2/w5jadOZ617y4mSNYaAsB6R/hAl5VJRN
Q0Pn9rfNq93fvZ/+fvZpaQrSUQxQgG2OBd/RigQE1qhLOoKlnoRxiWzpZ2r5lf6B22bKF4ERnEfT
CGEj1EGNupmeuqK19we6ytunXCnJIHuF9Uw3cfmM0Uk79mlWu6HxqLAB24f0envVs9f67DO4A6HK
AOixKaN85wejN1RmT9TCL+3a6Jam5/zQPd9aMmdC4nZkCtWx5LYNXzEjL6vWQ7imxQFOZ0XzR7Up
7FFn25KtE+tDjl8x8yaSjkg2DQoIgBqVhP6aDV5WOFSLgLa4D1JQSpfGTukINQc3xXz429szr7Bn
+8MZI/S49I2owuxl+jofbc1rMoxwvaf6gPt5SPW9Hjs1q4isOZiYQPocw67awFWNu6R6FPx1I/xB
s6J6vP1Zc7cVCJ6pOgnrBUzIpa7qrLTiGv9OJcZvqGJE+qWFX/H3AZwNs/hXBGcfaVqiMmlARKYE
JM5TO0qDDcBCiuUwcV2HIzI6T8ro6bU9mi3x06chmBp81dSu8M4bNUmDBV2du6Hnn8RZR1WN0bPX
FPEplYc1HeRNCu7jEWTYohEuIOGvk8jc8jkXFGAbTWA1ZKmmsKrGV1XADsSRkwujp9QfCTUJa9+Q
x1t4l2afgPNFcoa4U+RRLWooXBjs8uyk5DFRooNRYJ7JIY88ZOj9bcccZtxFSxwA0/3j7+e5aM4W
sK5QjHiEaCYKv3HqQhzcpQxzF19MeZEKYDqsK2Hg8QBHL0DrgP5cqnCI7tosDydzm+/00U7Fe0lE
K14KNioi9HdtF9lBeQCIXVy40tc9sNPRnknmrrSgoxZRoQh+ktuUDAxTM9elbJdPmJ05bPMgIgg0
AJwq8kdD+FWlSwc85yr+FY/C3eXCx9Goy6Lt4lMFNmQKDhinNdiOub5ckqRZC+PLoC/NfJrzFs9l
cpdZ6o1+TAZsdmise+W7gA9u2T1Jan8VGZ/G023rNPemnEvj7mnWV9SQq35yFc18FSAqdaxexQuG
aTwLDsV0Vv+3Fl2R4iWCpZUMnvcpyvYl5nTFTWcHypvfMjsMRrh0C07C/EYCL49YHqaXr5e3vSAL
aIKGVdxoxQbYuVa1WbdKa8c8KeVSqkKetfMItZF7RXswiCEvdSUI20igjQQrJCKjug2e24xo5nOD
Jux0VTBPTdZ1cky6O/Mx/w3WCEvYRhQEGmAIaOV4lRoRqeSHqHjtzGOcDqvb57z0dZxWATTdpKVv
xid0iltE6aKRjBointtSfgoWV2d8tgm8OtGmKXwLm5CKKxp7bbMP61VTv4+JB1KE0vQwtVxI7mqx
3YjC6MSYC2UWS+Dn6yrDZDXOvoJ7EHpm0VGL4Sh1mAG8UnaSREQMIbZZ9bv8VB6Yoyd7Kj2ZbFsJ
GWouSwwFi9swncaZfypHGWo9ET4gpodQIdLoGcWhabawZ0TtSad9qb6nCK6ekXwIiYIZEUuDz2fz
F+BdQj8odBLEDNP1OPsGKmPaihjI0cnaJTEyhvLgqtFnatxl9VtcNuiglJzSdLX2//HyKwBkgX0V
oGyUty7lsnoI0yKrkBDVYvRtH8T0GfyeNkiNFh6HOXtyLohTab8tNKOuICjRMLkUyOuxu0vooYvf
i8zT2n8GiUKpzsVxqh3RsQaWqUC2vO8IizpbM3/dvj2zCwKRBoZCIWhHKvJy51IpUgWtG6JTLRU2
GBYcP6EkrQbHN7TYzsFn4ihxufDG6fhR/saqaFCGXBAroA/6UqgUpVmnd0hGxtS39XaH8dR18Khb
T7fXNuevYJ4ggLxTLQhkZ5dirMpUhLSJ45MhOWpZk7DZtNlAMnMnqAt6MesPnsviloQimNoOCpIS
etKIcMSE3onkKH8uo/JOBkvTI9hzB5IWhXWnSLR+UBMt3txe7py5BcIA1ThANfDUcQagEes+EwvE
zoFZmNuUlRpBiCw4/y7FgFeGc0MR0+QxBfkgAfJYwQkMAlFf6TlGGGYiXQI+zoa/52I4c2pUbQ6D
Bv/aGE5tsO2KX7hcyvhdfGUAbqiPUpOQ6HPUvPjdF53OWvvM7Q7m++3F/qg/r6kTR544TWsEry33
GfXYd0ZpTVF4f8gwecmvhW2Tp5sUnODithV1myUxWiJeZfYRtdQeJC/BeAABufVNW70PGnrz1pq0
qXKwqTdO4P8RWLxJpHitRqkdpMImBlY/ahde3uvWdRiO8+/mdGFs9NavYrhYNHQVQ7D7VnY1AR2m
Dz4ieM20C/Mes2Hqz15c9J8no3S9Z3Cgga4BUTS/Z7pOs7Ie4AN1qRvU77l4P47aWgAxj0/GX2Gy
iVrwajHPWDBlc24lmnEAIrJU8NfwnLL1aFmVCLfmVIVqRRi10GOlhMVqEBR9wYDNXbW/okDLfWlZ
dNohLdWN8akHws8F+9a4ZpL0dFv5JtN7vY//XQ9wfJdCWgxENqxaRBzCpDVagMrB1oOEhIF/8oM/
fme6RmAuOVPTj94Syr04LfDuspji8EzwGQa+ZmsgdjAUOOdN5AQKxkQAvaCPd+h+FONhwbbMnaCp
omUefhQKgLz3THXA27oODqPa940r51rmCUkoOEmsZwvGcu5tgIcCMiEFgCVM073cXAF469yqrSmM
TkHG22yj1gFjpSu2uhtkj7dPUp27EmAeQAEJBDMg2OGOUmwSwZdjnZ5EVoKbG9PVTR0szrGm2mXU
jsW9YFqAgZKyAaN17Qga0hh2gv/edyCAaIgqtCpgWzmGFjgMrYXKWon9RNrkYKMetuU0HFBQR4T9
aSymzb1C41wgWoOhko429knuBv3QCjY1Q79Y+2aFHhqxQh2btJgn/jCg5wfzLVEc6MCmndOdNqRi
4JqdDA6VQO+rYl2KrCpt2WxTzQlG2nx0tWZ+ZVUVfoKuDm3IKoYX2nosAABpBWx4FsZeXMoJzKrH
2S5yuolkXqEPcZicFD+sCErCgx11FcipMqDUb5/YkijO7qvZgDpsmianoqb6KkGs6CZJEHliag4L
ouaeOvhCQPgD9AWYFM8bV4wJxUWu6ak0PyW93IIz3fVVkLf1iXgS8q8K86RDAZk1Ot41Q3bfRa6a
PGWdj+m1X71w8rVPK6o+b2/AjF8I4NDU0AMiJEys5fzCzOpo3bMgPakTszOavTMx83Q6uBbzMAmC
sO71tsCZHUdhDD4h4J+YRMS78HmIgeZyG6WnGmTCdmgaXyEL/2hSunTzZ/f7XBJ3GbXO9+GSQtKw
7ZJ1k6+Qj/SHZyXPHYydzoX7zBUQt2iuD3qgX6b4W+vWcevE7Pn2imdM0FQKRP8IuNYw0YEzQaVR
jHEh5OkJ/cjEGhyp2KF8MfZ2sERr8X8s+a8o3js1M2awtEhPfXnfy27S21TsXQvzvJ/ll/JYFG72
iDl7MdpoxYHQ6JjJJOwxkup4e8lz6fIJLTa1+KHBDsd9aXZrqqJXUa+x9/5DudHNPWvs3hEx6KUh
5WvZ2lL3Uf8K+m2GLj/FzZuHApPeV0bpjW/ZEhZpLmTG1/ywBU9zKC1OE9JsbKlc4GuabU+ZPfqv
rbBLTSRQB7auhR3qSqH2quqHvsF4nLYiVIi2WrjAjDaX0kXTHGjHASqfCDG5u1aPSS9ISpueMEvv
z5ihEdUsidG6VAOhhSNjNIV0UoVX9JB0irFgfWY8Gdw3Aw8unhwgKbgYSQzbMmPqmJ6YmaC2V+1S
sLPdPvQ5ZxTvOdqJxCmcRXH48tA1OlSYECPi0MetzmywuVbI396Fuq39Kp8tkOIbbqnZt6VeGzDA
Q/DCT3AXpJB5F02uCiNW1aE8UZB2KGJCrNBDzrqBnqUR8ZGFuC1vJgIERxKy1cpEswK0KXeKWqea
KeCj9cmMNiGKHA2ooe+6TiVGzxwh2aDvftAWgDCTibj01iAT/ExTID3RhsuXO1uBE6TI87w+qbG2
k2LA2a3ws2wVr5XZ9+31XSsKyKjARYVgGv418LSXorIh0RstKupTX6tHPPme4i+BUJZEcHoiMj3O
pQYiDPCiaYFG4uD37UVcm9zLRUxfcJafMuMuY/owSUADMa0YErProgCZpoQy4cK1XlrN9OCdyfL7
VI1MjdWnoBLvwCkKhyVa3V7OtY7j8OEnozUQ/wXR+qWIsPLzotUoRLDBJ7LUOBV4u0e02mo0d+Oi
+7bEcgEMvyCTB3Ci5qeiCTatT6kf24pebAa032bpQw28f9Oi3qeuby9y7szQSYQuHxAmotbMPZNS
V+ogI4COa5XqCuNJs1pY6lPa2s3SsKy563Qualr72ZF1CUOld8SRmdUHA3l8Rb1nYZFaeU4xzqVw
pxYrsZGpGZRQGwfdHYxYI1jiy+1dm1+KAeQA5lngznJPm6QWYRVFWMrYC07KVpGkeKUSv9fNP3NZ
Tr236G37ryTOMFhWGPe5XNenPLMy4svBMQLBAGqxv4Qi/9d2xJ8+X8AL0YqIYW188kmrEWXE2lCf
hiJwshBYBOl9xANye+9mHqypnRhnDdqGCYExqeS5HnTayKQRYsLyPsDcPUkuXcHKNsyMiBG6shHs
Q1+x80B50djo9kH/evsLrp1hfMDU1QZYPZoV+RRKFKRox8rE+kST19zCMuldEC4BWpaEcMZQb8BP
l4YSVmkJXtiFOyp0D6mwNMNoBikAgj+8/eg4AQIVU0Iud9MPLKExVB8Kkn75iGWAObZR2BQBxy5j
0OamhI5fcpcjv5cCoebGbeo2ObJqeXzQktyWo8Euoic2hguW5cfbvHw+L7+Mu4koUBVRUxqwn3A5
HaF0/GMJNNe3P7rp3lh3EnA1jvFs7LXW0z/Nk+lXRFNPzYJWX1s4fAZKF/CIwfoFzPXlBjW1mpl+
3wKWm1h2KD/0srSj6RYM4pq+lL6d0e0p5wHfG7CiKTfO6bYgCNpQqayZACtjRIZ0UyZ/csvV3oLi
DzxiAjyDkH6hb3RhlddmD1VRdE/+zMIGQRC3SpP1aAczAD4OjTdN35XJ++07w/0+LgyGE6BrHcht
dBdcUTtJTdC2yRgH+8Qm5oIzOSnCmaLgt2ELkLZBeckEryofDQ9MTYyA4dqzO3l073vfqdOV9mzW
pJW828vggxLIwvAStNJN/jhaaPlOSLQi16nRmsl+sC0v30o7dVN8aevKzu3EDtC8S6RwWyzFAbxe
/IhV0H0GukWsFK1al0poUBkTIjXAtcF3SEQ3cw7HD0ZwEbwlhgE+CPyPKBgDHcoO/ia+Kzr01bEB
mJDus02x79wW4G1SO53bHLNDeJBfg/vuoQZLCQhPScKInfV2sVgunSLNyyNFndAAtTbGfU59mVwk
WollNKAHhe7TwpaVVb9LX1KZpD4pPseeBEtsJbwVnBYN6LiK6Sp4kGHbuWcyzWlo6kWR76PU+W25
LflqiWE/7J9/uwNJyK+GxGSJLpevx05CkVzANAmAA9BayHcMa0wAh62fFHtw02ftqtxYvqM6ebVG
d1aKhAMxl/aV8zsgURXR/gn0A+w9YLPcLUdEAlBBIbK9nqDl7LGOH8sIpHELTujMwjAIHo2t4M5E
cgq1vUttBS+kWAL5xvblXZJ8N47slaaTfIA1xZRs6fl54U5Oyn+pLGhXAq8SojocHrI1l+ISjfq5
HxrFPgEthWE3bk7oB0a7gIV4A2JgEINGIHobF/wQ7l2Y9lLCTBcElcjrYl85lZEjWqhoryv26aA7
kpfacoflKY5ze3WcH/AfMbgJiF7RJYlg+XJxUWv4pYI+9r01/NLoOvrwwwWbNicBpgWJH5yViSTn
pQRdSP0mrdtyb2Ke9Zd5MNp/tv1AOeJYUOMFn7qpcQICqrGuUqRyP9arnK0UZcEfm9FqzEBBqD0R
KU3sgZcLqAwjVvKCNvsIc2EIRrDQ/M+/ncLEToxk4HRdUWYA/9T0CWc+p9TLtZqOmrVXcqI64S/6
dfuUOWW6+n3u3a/KXNRiXKZ986dICIgK/V2vknThkeceyisp3EFEappGwSRFfBTt9qF5bjHa2LW+
FvE2P3Hm2ZWEJOBLJDAEw0WGEeerfVYf+gkTk2HfOoPLXk0MNjWJnNuFisYZkui2YLdk9fp8an6X
K2FL33yR1KsIvAKEffVf7JFtM3uJ0FfhNH36KnB1KyI+SlGR8+LWX1pmb1RdN+41kpODt9u1nuwO
buxUeMyr+3FXr+OD5fp3umO9VXf1StPs6FA/2uuObJvdQNYKWTiSH+XkdurimzgvVwMGIhJBJrh/
ebmPiHf/uMvJ2yEiB4ug8ZJE5L534GGT0C7swN0kbjL9Dwm99/eCVARTF0jgPhx/3z3lL7ZJWvfV
J88hGYhMylXusVXoYugLiRyZPK7hPTiGc3LJcXV3t/1+3IXk+/P7tipfpbOxy2D2QJXAQnSEpgRu
RX5tiokP9pa9RHL7PSUW/sVOZFPy+/lPSESyXwJUK5wFmA72XKTJvQBppLZjZ0GkqrzqdrKmjmAD
wmw/vUx7+BZhmyovfVFW6WZvf5t7ZROSjugu+vgd0cNwaj3HTFoie69dvfBMXGUe0cQ/wT5kRIvI
d4K++tJ0FCOgNM2YwHQUTvPL/8bMqtypnFBeFSZZAgFfbQSE/WRzp1b6qZ/+UpjeBTEI7SJ/b8hO
YjlVYKfhzmQL1nB2TchpIVmMrKOJ3PGlmBKmvqMGxCBGKR7HdV2SILVj6BdQFsFpQaEmd+HiigAa
N/lkcJSAaMdeXkqrY6qCuhTtpP5z+SA9qZKHGLX5GtHqM3hb/ai1rhSvxqUc9RVoENB8oOUmwje0
fxqYBX8pVzS7zqiYnB+0k7FWdjFz0COAltpvxe5xozY5xsqgwWkhmpn04WK1kIpyExxSoEaRrub0
RRJCTc9ilR1kw/F/xbUtGQQTJzN0mCzp5tV7MJlCgEDAajfhhX5CgbNXjY7lGPtgVTkk32zDHhKM
Z3eKxm6ewkUEFuejwfEBLw64UhHWgvAITBqXe5nkoE4OEqwKJGkju48Km6Hv4S4i+qf/BNhXbm5i
ndClSvHMZgLjgtAdZzgxO3C2SM1UkQLIxA5a4EpPVN0oKBMla8yPaZaw/1ePC6aKITSDc4tRtXB7
uXMLhBxsppJRHXovNp9pB1LPBc24chIwNhM2Fd1G00jLq0pN0fsYVRxL9aH4Dh4rdW+E3nNL6YLB
ulaKCZ3zs2fTW8nnJsG5aTVJrNYHeQVIiy0R3VFWubPUkXhlqabFnInhFKLLq94SMKnqoK4Uxzg2
d/Hzgtm4VjnEVibyhBhiZ+FOcY9CPYg68Blycwg3SA1s2g9xWz4Fq3oLtPG3/7KI6pp+7/LiXsrj
ViSmPqgfRKk51F69Cbbyk7phruJqm7pbOKKrmiQUCTlW1M5ANDWxa3IWsRkN2oWV2hyYp1iIzmv0
s5RAoHhNR0LqRCUpa6d/rda3t/SqB+w/cjFlEhxbCh6aacvPDEYKBpwoEbClyjp6qwrCPt9DiUSu
rKMxmIDjoN21awojaRD9RQ5ItWZf+TsyBDpe45hUJkEBHQSCS4ZsRpnAGCViiiCaeOEMcFsfKZik
FOnYj2FLN70n2t0/03b/LP1MBLd0aRwtI1cgIpYJGtst0odOufmQwUzVkvhPspGPtzf7ek1IaiE1
ALjoBJIVp1fxbK+lJNNCQxvHA623iJpSdi9Rt/OXnvKp1HCptWDSxXwmVYGnBow898hFeZs2zCjF
Q9bCx7QqBx08ylZ2sm19n70tDa7kE1l4B6bZRxN4BaV0NMtyBtkya9mgoikc5EdMRhRetJpsMEUs
eMq27X15L3i3N/GKexlEbCo6L8CPgTmE4F+edvlsF0FgGdKqkqKHzkbddW251GkdoKYd06GORAS4
04LtddDNV/kjfWgkQOrQ1bPwGdfxkI705BQPYa/BHcX7ZcMQ9UaGWvBDC7HJc3nS3pPH+NDuVMck
kZ2vdDu9yz1xlzr+Ybhj+9ilq/FBPMrHYYWRfpulnOnVa4UqOMbR4x82CLEzV4GyqsK0inxkD4pP
4P8Kb4t3ks+pgVcRzaegJ8HDPw185oEFxQhKBuYP1cOgevEhepZf9afovt36d9m3YQfbHDuP+rtd
bSh4X/rV7ZO/8lGnbD2ey2la4oTb4n1UlOMNQUtj5UHf6nbmhc5D+ScmkVcsGMUrlZ4EYWQwtnEa
dSnySFAFY0g6ScmUBwWxRuoWW8mJvQ9l6+8yOzndXhXvCoN+DP2iFhxSSIOXyDkZomBJPZp2wkeB
SPZCKLr029zVNAuMkBQs/PbBXdoiXtvw2YCkw5aBaQz0T7wq1KGJOqSV5o/MCQBNtWWd5KUN2Efg
ipvqpWIkbzDID7Fhs7Bhc5InFhLYULCrYLTb5f1vzZFR0Gyyx97b9Pa/9plO6zLBdaADZAxXg6cN
k2hQ5Ukvs0fpJdlRYuKfYqOGtvDe844fKkLAok2ZlMmKgXH4chFimHRMUtLiUdd3Y7ntpZVqrWLD
Vv6V8AaCYCwRpyLImiIeTr0wxLRhmtSgH+JFcdSH5ulftRc/j6fMRJkGhDp8VqhoAlMamh4/76hk
YY+uDxpIMRywBl61icqfe8dCXzfzPmiqx4iijy1CIBqScFw48CsheIwRyE+Zc5zFFcGhVZhVErY+
ewxtNfksxyf4Nf+4RVMNFgUtAKOApgCZ2OVR55mgtXWkF4+9DLwjAfzl9u9PJ3j+3KNDGLlMlPlQ
WZk6d7n3ELAga6BjUD4Kv9Pn5M1CZSN1QB56W8q17YcYbZpOjQEc+kQGdLkMcRRzWcj08lFeSRsq
OL8VW/UGL3HQa+5gSoUNQki3XCkn0/bdBdlXdgyyp/mgeHCVn+lul7JZUEELo7B61CQnfyue8+fh
OT74G8E23N4eXmTkwJYoZKb1XG4ryKgm9BJKK2Dz5FkM1YjKqk+r/rH/iFA+Qv6pcaT/Ie3LduNG
gi1/aAhwX1651KbNpbIk2y+EbMtJMkkm11z49XMo3HFXUQURvvPUjVajgrlFRkacOGetve2KEWTU
0O+CFPp7ufNyYE5QW6wGFelRjtt6vOH9rfMk/OPn0/dxiyMvemZknt2zgAkJ3SqnHYy41daUuzx7
5HQFe3VlHMhMoUNj9mp4Yi4eZs6Q+31GWvfYmbfKu/WqGwj8iX9l0pypgBF5oFUAyE046MVAAIkj
KXTUMBB746SvFlKCOpQxxkMxbD6fsg/uGZbgoXEVoCEelIPzeM+mLOgBq6Ru5R6NkN4hK4XnTrBy
bD9OmTvjM5BVn8F9yOxdmoDuh2a4ZeoeyZz02tKonLbl0+fD+HhuLmx8YDDMa+U2OWwImmzLNcqU
ayOA2iyCQlAyIj28mCQwDRHPaFvv2GWJwyNF0JNzl48rW+vj7sWvewZqNLPmLApCl/OkXFBM90pi
a7nbDLHeafV8XFlshJW4adA9hWaYZSTf9CO3x6EKjndk2KT6jneRr8Vl+e8LPtdN8FhA3Wl+BF4O
ZDJ0UaBA7x0NsH1Nj42MRQoFks3nS35lUS6sLKarlA1Pp8H3jgJNKPrNWEUBgM3a9nMr8+a8dI5z
vxDQWnOfHqrri/PeV51TCTEER8B3wCnb7TGgtE8m5A9+sGbN/c835NLaO4oFORIkUIN5i5ydRkX9
jqhOD45GGVWH6acB+P5jPre1JZAhR3/dvw/u3Nwi7ig75gacG8GR5+BNAQt/cl8cAD0RJ7JWv7qy
uZF8w3Md6WgkGpcJrcYemABkND12aUyRAUeFaI384cruBl8QTs7M7DGjkC4nLy0ywjjT0qNAA0Kf
pPAEkGMmawWEKyNBVIBH+XsshVBhYab2S0jXeulxmFRooWsOVNRrNj4OBTAdlIPBToLiC07SpY1c
9jbqLnV69MC6gHpL7GyDrZT/fE5nHVTEUnA7s0roYiRO7bkEDwTtKMxD0b2k49bvI2ftMfsxaoMV
ZDKBnbIgOLmM2kA21RkdoeSRjI+Q89p64qlgsToxdyXA/VDzgCidA40b9CfPWk9IMV7OmltlBAHU
QB6fczds2tAKoYxQHceb3AsziqQ9djg4RqNbUK2t2L6yYPMD+l0yAzHIe9Lz7OC20G3LUs4JpJ3Q
8ZMU/XbQI0yoXGO++Lj7MEaUIOBVMafo+7sc46SZhg/eBfJYdg9Nk/jjNlvrl1o6Vsjj6khEugEe
a0D+L++hFITSGmiWySM6knGIpJ5ItqXO9nPfs7yxAadAvnO+jhARzBoLlwPp8jRttDylj+wIHfeV
u2E5S/jxuXQCdm5E0o653HO5ORk8sMrqsfvWjg/Gnb329R/nCJ4GexlqvmA8d5ePzcGwKxPzBLnw
bRGNz6UX6yvRwBLLhpLPXPlx/motLk5nP4IAzAQi+dEBaI5tJcr71s7bpQc9afZoAzdDMW7dmxP7
6ZLQ2cfeCuvwh9zQ/AFn0m/2Im5LO16kDbXGRxUZG/vVR54PkNl982xFw329WmVb+gl4CUAs8XYH
ZG5uZ13c59QAVXz2TvhN4uqP98DjnxjznzwS31mRyAYAgTLx4qAI5Zd0DRD1IeP2bh1V7v+hwF4G
qVpe1ibXwR49JkIkhRa5MZrqIzQ+eEW82tGzvOcX1pYvZVB811xlM5n4Nyh9mFERB2B9DfmfJmye
Vhfyw2mYZ3ZO97xLEuJEXB41Kw2qkQjwDqN3fU9vyBGvvMNYAG+hx92d2Glfh9hZk7K8SnZ1TqW7
8MbUykzolWTFif0R4ERi4bc69r+/mb8NLwJPaRC6u34NI/hxzyJLfc6mO5/bMz9s1BOo8jOQZUxW
VP1h99UPOxHbaT+zKezR2OGv5B2X4SEWEtXn/9hXF16sQgzcB/pMzhFNuyIDaMQNaR2ql9+fe8vr
AzsztDiMvW7LQg0gmWUqJI9Khtad2OgbEbdfh623X4kM3q/+80B0Ma5luFajT2HiEuZknNnRD/Pt
i/2AgmAWye1t8CUu3pwVix/d3eVMLjsmwbNkI3zETObP6k9z8m78t+p1JKFIygejCn+VqOx8vzUh
Di+j+nGGYv6vZhgol/+hZV34H2YHmd8I0A4GwZPpJfSWgxXNQobJfykO2dvn1q7vm/+MLfZNb3d+
hw6u4qRXNyZy/LLag7riiXxZJ82Yv/vDUiJW+H90n4sjIUqI1NXQZjnZT+xHeaLH9q7aykR8tV+y
Iz1pa5meJYIWcd4ly91iq5LcVY2pY2x9nYA0NdFevajZNpG843erLe5XPCngjf/Roi1uSWJRSHb6
oFEJylvEQ+TOePQiR4WgvgzsGLRNa7X/K9fUORuXvhjdlEqoNZsu+Lq3QRZXZcSPp3INhDz7xuWa
nbFdLdMZk6CAc87cSSl9HrM/1dd7zQ0P+hAS9VsrwvHn8fPteO36Qyz2H2/SYpNQ2Uz61IKQfwQf
eNg9kB/Wo47OaP1F01YenR/C9Hl/nNta7H0QB3mNZsAWav+/tBOb1f/iL2id5TtoR/+2ksjk0W76
sjLEDwGng4QaQnOkuua21qVgbqCqMm9Ni2KIbfJzCtv4rY/y8BdBPreI1hglrp0CRG/v4kgzm+mS
ZRIsVE2vtJl1YDMYYR2DJCN8s16np/FUrbaVXTkFFxQHi7u2AMMBntcwBm6gU7Ud25A/l4eoeigO
7cqN9yE9juW7IBdYnDiP5ErVKTr+0TwFOWzofRb0a1GG6qZ+a3+yLORvE3iiI/1F7eon/16AA4Gs
7KFra4lH5V+Cg8UWcpvaFcBMVqd6kx/ZGhn2tbvoonV9cRpkm7ad70vwJzxCaC7Z2/vpZ7vNgcD0
jjx5CrZDpP8MEPKzXX+z1rP1od4+TzBqHH+b2heL6UBBrOv0uXEe5X6BfpmchuUGYKMoVaEMx5h+
0Q5W8n0/PDi38uu2fuT38j7bOX/wrAbhb/7z85NzpZnt8oPm1TgLqgbWogWX44NKxKrgcDvmblSe
hkiLzZfEeHSScZfe6y/jfoh2n5u25820cIQXc7HYbBnKZb3PYNoJzUP/2mx+ZlEfFb/vkH/b83hM
nFOwE1H61u6O7AbAlrC70R5/9bGXkG3w5KNmk++HHbkrw+9gx9miMaWZQm87fi3CMvr8Yz/e6VAF
wrqhnD6HEMsKYWPRmrcdGmP9J8wS3//CE617ruK1C/bjnKCx4qxtebEcVdCB0zat0S+/yb5mz2vQ
0Y8X3OXPL6Y8H2qGZgH8vIoURGFfgx+DCp3o+fPJuhLQXppZHGFBOrtsDcwWkOBPU5jF9BYZqHA6
RE4eyzXnPyfMLvcRWgRnLSlIyXlo4lsMqhttsA/ZBT8NveBuGDRUN+44BenibTX6Qb7Fvwc/Dc0f
UTuu/AkYMNp6O1PDgzH+fOQflw8VZCRA36kj8M5dBBA6nQj100yeRC6MPIZimg5Mp6s3MQq3a9pg
s6dajBvQY2QR5j0JhcDFuEetMojZ1vKkleXerlQfNQa6fmUh4UrqNSaHq0PDVYdnNC544LIuHQUg
nmz0+0aeQM+pH1DQcO8l+tb2SDgVKyt61RTiPiAYcL2ipXphKnd1WtscA1OQGYUuTLkzHWbdWCm0
RT5fsKtziBwp+txmiOyybbLzc95mqSlPBcv7kJi7jDYOKlkyGR01JZ8bu/JsRlYMzmMGcON9sCzI
IS8iwFXRqJMuteBLQNyeh8whUCFFxTiYIuKphn5BJ24ZUUK6jVcNXnfIW6/82YwcLsdjaSnD2jP4
10FUZbVycOc1vNxR+L4ZkgIJHmRzl6npbhzZVEN05JSCEv2m8ux6VgExV6bh45yjBd9G0QU4UWQ7
lxoF3kQ8rbU0dWohyXEDBSx1cDUt2w+sz7/qtmjXkl2zu1kMC8uLYijYSpGGWjYvz2CrkVq2AqPw
bTnclP3WeCncH7LbSjwlfPtRQtN5CPV9U2QRuNZCIVEN/N3a+cpuuxI4YuhnX7LY2VDXI6mW40vM
LKI/6E122gd9COmN5qkq539+vuE+HqRLcwt3BPIcM0UZQJ3co/WT7t2Xz3/+ynY5H82C1OPz37ry
Srn41iVSITBtbQJsT53G4FvTxh3d9dOmSjfgD3whv8rtirmPL+dLc4tAbGpchzQS5gqSWOON++o2
dya4htrXYtPWkV47YbkNxofXz+1e2/uozc7M22jrRT7/0rVZKMiZVV9Pp5yaYGJkuQI5ffoQ5G0a
chPYs8/NXd1wFtrm3xNZs8Lcpb28H0qF63E6jZYZu/kbRV/M13T/fTJ2I/ejMsn9zecmP4YY0OOc
U5LABczkwPNtfRZQtmWQpVLw6eR3LOqMdO6sHO+QMUTroB8UK6/pa1vw3Nr8eDqzpgKjzy2hT6AR
cftNoRfNRnnDWlR21YoBBNpcvf9Y4ORGJwQc5nQKdHQmtiAl2FYt83efz9w1NwVk0l8ri7GUQ1kX
RhPAik+qe10IbMHBa/eG1lvb3mYnXhRs/7nN6yMDyST4mdBT5M0e5Gz+XLBlDN6QgzHQtIe70p++
CfC/rgzs2qYHsgKQGtzmgMAtNqGkQMWNOmgJzUGSO2J4GzO1HsFmWccqd+yVIV1zenCxqOnPgBRc
s5dDApuWxtKm0k8TrrhQ+OPwC5Ne3zv12K7cZFedlgtiKxTacavjbrm0Rbg92X3qTyfkV6y9lHUJ
+sWeRXbgq6imOnnmg65CTzTsvu1KdfBE4K5ES1dnF3yL6H4Ass1afsOsOmF4AhRHE2i8DgVFjR99
ByqmeEpE2eT//l/sGID0ZjAWir7LOHCiZiW9FBK4Hpf9ZqoMPfS7RltxXNf2JdAlEDcE2hNx0WLL
tMGoeXmJfUkr0Dzk6NGKePDvmQZQDZ8ZWWx+p9LM1hGZfmKeONaUtuEYjI+fT9eHrlPQ2UPTcGZR
AHNE4Cw7vTzq1b5VSYwED8gDCCz6G89XwT6VKP+NOh5E1O+DpCMe5CLtDgTgRLmhkRKVoEWTJk6u
BRvRiy40WjXFo+bmX0ljl1FWqnyl0n3t6AAXCeo79DOCEGX2UGfeAGyPbR1Upg4u8BRQDlxPJz5A
bHUsyjXA+HVTAbBKqHUj1FwssFaYNelpoJ96bVRA32T8ifW+HToK7KGfL8HVveQD7w96F7AELct/
0nHyvOwtLLM+kvupKKbENgd9ZaFXrCzTukNXWV6OW+Jk+qO9ycaG7d1ytFfilqvTNqMgwPsKQqul
hqVvlpJTlxgnVFOgls7BI91MZnEPUil35QheqRNh557ZWixRY4O4tdB8/VSheRINEX5X81tDKiZ2
xJr08Zar3FKh1k+8i62grdTOygOwchre1IOis3RGkFyVtgtGFqcn4dA50LdidoFc9+crfH1W0Cw6
d42is2Ph8kedAYlipDqkYWhzMAbP+aZ00R/TkQUrpfs5ZF6+JdDkAMw73i8ggZm98dkRAa+v1wwB
NcB0bT7JyfnZteZj5pwIUF05HhYz/ekajvPa8ACtmu8YoDkBtbm02WX21MoeNkXXZKHmoBUWFC3Z
BmSpZCV6uxaD+AB645S4AA4tLxOFcIAbrDFOWVGH+c3gxjJNeL/pxEpMcO24nBtaxN9pmlKz8Nm8
kesvVYYufLLGKnHlYgTqFUSt6OlCU9G7DM7ZUgl7fmrPu4L05FAP/baA3GToiAqp7afPN+C1OBsJ
QrhMaHUCCeXPS3hmS/EuCyTHcPQxk5FJeOwOmb3JZSfvfbtD13/OxO0A9pkodfw7d/TVS6VZzcqs
XtmdYBsBrd6M1UeRaf772Wc0HQs0Yc67M4tcO9+YJbtJYXNUIqRCha26tVW8Mvar8/yf0WU9uSmh
K0ZkYYAI1gUFUnknbejnmc+dX4Yo+0btAQDBfU7MWDTIKij3vi/HZCz5Q8XYXqvJv0IfceXOBKcG
YgfgegFLvJwFiQdRMHQ96G+7LN2UYEsM5GkU+VPHO6Qa8mMj09s2WKMXurKlL8wuJt+Xja1nOcwi
fI/t4oter7EoXEsgnZmAA7oc2YQGrKbsBuOk6t8ufdHuSYAM0qS+Frq9ZUUesiFuVB4FVpsY0run
LMyDH5+v99Xl9gFdQg82KJmdxVZ3hV8buQYX4UGZQfN/IXqLbO/nVK4lU68fqjNL85ec7ea2awvi
Qcf7ZJzKNCyKULtH8rZ4br+KB/vnWtn+StYam+bM3CL6qacab4V5YGCXtlCOaTQRUc+JamGAuLyu
kFRND4ULdLUh3bAurFtLGsnnkztvzcX1cvENi63r9bgpA4X7vRN0fNU1He/mmvPxRXJEgJOdyltB
uRlPVd1vPjc9r9tH00BioH5qIVhaDL9L8zzjRWec3OHWtk5av7HVSibuyu2C0f1nYjE6zs2yVKKF
p3B/YUWh8G1Wr0T4uM72nw/mqiM8s7Q4iwYeJ0blwJJvfM/yWE+b0J4OAs3h2kNtPFjZSox5/VD8
HdkyczpUwhHQYDBO1RShmrZzQJHGXPZQriFur70nzudwqUiNGFc1RIeXGZEPbum+qzZub0eW/WaC
pEjLRGwYkYb20olWG+lvG47DksedrTaKuy92Zb05uf778+m+9hBGyQcZVrDzIb/1/vezo1qPRV4g
L4K4gYcdzqoFCcRX9ze48XwUyprHfpWcfg4QPmzXM4uLp3fFJl3JeR76LE2atg29Kdg29JgrsrW1
V0ZvxWhuG6ZDo4I/O8O/J54uBryIX8aqVZmbjrhjtKDbZr6BTm3SFivu4FoMDjMA1ptA7Op4cV+6
QI9JoNBqmHH9yHza2/B+M73MrRkiWwPETbT2jLl6RM8MLnzuoIkclTJsZDAXhQqKH6NvJprxvWqy
eJi+fb5trp7SM2MLlyM85QklsYaTMySVc6R+0lm73r0NVNQ0U4QU0dqj5vq2+W9CFy7I1DJViPkG
1Y/9ax2328f0d7f7Vdy3NEofPx/eVY96NryFEyLj0OQTurBODWt+9GNZR35hGGFVlnRlWFfdz3+W
vEVcEFSiKoQHSx6vt366U/xbX0Epiq/cEfPsfDx0f2dv2Z1vd6ZROu+7o6vC7CSKrT7YIbFJSPM2
Nqp/7Sx5j+TOxrU4ZZXB8lTlWC1TBAmIu2kwhan+9P+1TB8w8dIu6OBg8qS7770utNM6nPQVaM2V
FQJdr2XOeTO83JePkUoE1pj6unFiXefcBhATeUyZo//MZFfERATOv2cFZ5ZigK3fmaKWne12YflD
1sIe97bKuZFQdNbMeqM0b/f57F1z/ReW5rD4zPWj84d1SD8akNxN3HLfBkBE1XdFbLff+/IBNOXI
nYef27ziN5CBxOZA0/78Hl44KbRZG5JZCgernsRe75ryEYIU9QZ8Im4yjPr0CGLKEsJ5ti13RNpr
LZxXF3PmkUDTNVLNS/xXQXNUG5iDB3k5bgaXbFKI0QKIuRm4WrsB5sf94sjN1JF/bS0cFueF8EEg
AIdV/am8b7wrD6MBvhqDAVWOCKDUdhnOIKoTGwaBQqRUI5f+c/PaPNfnX7FwZSbJigH5NcQ3z8Xv
tg/lV+defKu+6LdoF1h7v13xm2fGkAC+3FFSY0XgCRgbjDwU9vTN6+8nG2LVn++iNTOLCELj5eAy
DOrU5w0ETLqkHChgMcPKCl7drH8XEP3zl6NxejSuoVBgnMD2EObCOfiyu7cL98YZeIxczr4su2Sw
1jbOmtl5X50dyyqzDJIJ7JueTF+JfTDYdJfTFlqD1k1e2lFf64lW9CuDvRawXKzdwhtUICNqLIbR
AooTOxl5GFs/Jv50aK1DMxgRBc2mUzlaCL2/h0YEe5/SA4gkthT5AUOtkl/Ni/jx+ABxATZc4HKW
iJy24G6LI4y9lPm7BqCnJodAELoFZNNEWPxomlhYOV4kLT3qgzVE8bVHJebjr/1Fjfz/kJbaqGRo
cFXf5RACZcDDKTrwbX1sKKge1yRtr646aNqBPQIICW+5y1XvpDFIo8CqW+VG6EXU26ERe2haCwUo
ESVduWWuL/eZvfmMne2yIKDO0HLfONVg+PJUcScgEq1b/H7qXVRsxBYoGmSf3Jt+urV7elKFHU75
ztWmcLT+WdYGPgrAJKwmmqCBBb78Fp1obdm7mGolv7dWJKaNYYf1uBL4v0vWfNhRZ2YWrrA3/L4W
HjNPddlDYKoCMzdvuiELbb3gGsSKXcTqhYAIHvRO06hyZBP2QyMSy2dgvvQneoCMebrNRk0m3FTf
c0+2N17Qp4dqrOxkMqch9Cib4ry3+T2pIP35ueObN8FyBEgQAioHxp6ZBeNyogSSRq4NBroTTduH
oWPoCPbXkODXnCu6dWZY1Tssb+F+cr8YuWcUmCVXqV1uEW/v9waLUDr0V/z4B9a5+XICbj8A2cHM
5GwtnhFMKBtMWo158qj1A6qPUJzbCvPeBA2NE5xobsal/pq1yDHTPnEkI1EN6YLP53Su0i+n9V0J
C7QikONCoWkZlUyem5M0tcSpbCGVHXldY6T7omqAe6AeL2KqhLvT8R+nCOVNkUUAYTmnNAdgIrIy
2ftbW9W1BexJYd8ClKaBzrOtkODjgCTs7GIymlCNtvuakS6XkTONUGVBvl79sFVbgUesKUw/RhkS
THBjb07QszaLaVt3PU/DRvkgnnF8IAqiSeZYb5rVYDbKRRZ0ofICWYcamzhk3qt8/ILoiX1BnqBB
a7KZd/dEFZW9TYWhgRDMrO1m13R03BWjjoCZCkdp6CUKBh8SfAb7DvCa+2D1xoQEIXEUAJc6wPmh
hbqnCKcUosdJJ4pKbEtwFvSoLPHitXBlUSZF5ZM2KhvQuIZtqrLb1Kn8IgYpDWKbbLDcKvHqMXv1
9dYGoEUPUjA1UTHmEU/RFRpplZ7uwV2c51ErpddEKEhBoUNv9dIN87EsbrA2Jiyg0xvIa8VL6yaw
ledBLsDg5c4BGWgda4KZYxk2nqaDAs7Kams7klYNkDQEz4Xsumw42J2tP2huodKbvrU4xf9t8PYo
UxyuLcsr14ghLw+viNpA4YUg5+n1TetWtL0heQ5R3ZQ0v+vCKR+Vw5WMwQdX0NCFbmeeBGQQ/sZu
md3vg8m2QcGmYf02Nqm9AOEdekdDZplQkSD46mNpD5ycmEXb7sFvQGHyFZI35lM1MB9OiExGf+MO
psKDHnjYrNrVJRTOQjsXJd81jm2xJKPEgm63XVY1Aq4U82YPIvDCQbZKxJh7wF7UMIFmVkc9+IUJ
Q/8DFbymjhTox8QOws85RCbMIjA26dBC2BmB+cAjVlkcCcyMuXwzUiM/DI5eBwnzkCsKh3oQzo6Y
Zksepzows9hH/TmPazoa5SmVqUFiXaXF06CjAyImelratx73piKe+rEh2ynrmLNHE28dAEYHsdQb
Q1Jev2ok8MgpLdOpCjWNOlYsRl+g6ljTvujRAuMj7XBilHHzvsZXsZh70noZQJv1A4A5o9mkOGsb
kQ2kOrKcByoM9EH/ZhmazCJrNNljr5HplzPofpYYqV8dAbTzDoz7so94jmI5kjbwPhB1sMD1UxNA
C3RT03aW9E2sgpblTaSVpv87L4Lsx5hRpR6huOCTTV2RloctdISyDV6RFrorRwPlMadhpIhyoNDR
iKj1+l1AdPnLLrkPipq8b4OYDjnIKzS386wINBPKCoXW2firSarfWYrNuanY2P2pSpY+tR43+qSt
va6MrBxPehxOmnvbauxIDglLD3ln5DH5ralqXm2cztLRUFNAy6TIzd6ILL01v0xD4wK16Kv6O1NK
8RA6DpzsVC5kk0g6gUOhghDSXBCmSk8clvXP+TRN+o6WXL2hTlscDZpOez4N1a+gyZs0aXteQECz
gBBVKFDgfDFrBz3QQnNrCNoCsHcH1dLMhE+0pioxC9vaNkMWHEfpVc+NBN4M77DyLtACZ0sn3X8h
Gq1uuVbzo95Bggw6gqlhJxbvjB9Bppc19N3b4tGSg2/HOqR16Q7yzx6WmY1utvWI3g5J1o6yPpij
3vAkhxKojkiqdjeOO+btzsgCo00Ghdoe9F0st4EU0ZjKCLNHSaQCfQpFO+QkGhgZ7H3QNtqB4FWg
4Sqi7XNqjh6UWv0Ccp5TCZpG5HClkAgZTF8mUK4K0K/YsQzE4G3FzWhwUqRznRGJzbih9lTHdJx4
GzpGqkETyYP+KdK/XtC+KeFhTayeZGPUFXlVbHkR9GAAsarSv+PgIOq2XeFUewf3Cd1ZUAs2Yyhk
NP2xLBSktluq5SrWA1KBIz8HZCSsZQ++Z5touM5sJfmm90qIMtX6WDwwbvPyTicN/IZplUGb6BJv
eNyDwGiFzPDRDc2Dyf021rXzYg1FC9irLcwWRaQC4gL1wMW9NnZBFQqXUiepG50bId4EsosUI6gm
MgLdLIfg5R2ZncLr182cWo+oaAEvQMFqvCGOV+4rp8IwA1uwW3PMqyCcELQdINokURlzZxnjydfQ
KkL1QN4Nfu59Ixge8sQ1SODCRqoKbJt2HTxIvGSasGyJm+HycKgb2n1FaeSXuSlD8LqqXykBbWho
8aAs4mxwOYt8mr7V8BGHLmXGC+6go+6PHuSvIXKiYj50yAOOrl8H2MNlDbJJzXXiSpdsI53OPval
GPzE7juvD1uNSALlSdO707LAySNlNwR3SaYZaVhW1H9pQJJ6K3oi/nTulKPD3Ob2TYu/T5EOjb8H
i4gGilkWrd64Kei9AVHiOvGbDoca8tg+YiJIvZGozNGVGBMkGljUFDU+zrG5QsdqVnQb4NFN+JGx
9b5ib2YnLjKfhfgb0WIjKNEWhgZ70McjssIjespaGUuGGcFvMGiDEQTGCR5COUQ0uV8crMmkEPJC
o5eIXDHW96NbjCHBs0XgR/2JRExI7oQZFzpClmocXgZoUz+2rV29ofHceEKpin7VGdXZtgK6CKqz
jd5CWQBnBiKdtoFJq8yGvhVVZ+gbG6KQ2SbjfgAdYnfKfuFhFGxyZRbxkAvUw620wd7MAWCEBzNV
jLnuSAgyN/SYO0CWYB087aTM0n41mMX0RO8KF+IMBrVcxFuBQ0KDk+kZN4GsYkqQTtylXgb5Fd/m
wXe/TG09EZANemhd2j37mCdoD2hl9l1NGTw0JDIHJ2wbfRzCMiv9h0n1NS5MI3esiIu2CR6FM1ps
a+cULMqANepgMhgdKDqb8Ou7CiwW0wZOojRCcKuS7wB78vqAyI6BUZaNguwR8HljWCMqNEP0ELQs
8ZRBjASwIbprRKE8UCOU2a+25NUXFgiS7cyWWu2urfq2OTUBKRENjDqwjZCP9F7wHRDNUHmjPXR9
a+yYUXf5xs+mAcSxjFZ8PxhV9w0i4iiEab0TPJOqQkZ/vqw9lOJ0KLpJvaFZRCobQvVTKVu6Zakz
WBsD6jU//VwCUYPEyTjhagJTT9RrhvHgkgK3gaz1/gG5aDYlJWif4SQq3OZhyjQzw2mwK7AFB34B
MfNu7MsIwJpeD+3MCYpbw2N0b7cpV1HfGePsbU0+xk1m1yTK4L+b0MUmreDqihSzZ9oNhz6mtH1o
rvejF7u++4yfk1tCp55GGXHGl7GlQxYhjsHqQBjXHPZp6zkAeOg9x4mv0NcP5ZGpOQAzLfNNYTC/
i5rA6HfgIvdkmGOfmJHR2QR6EIADyhDSMT1DoFK7waEcp2CESrqZ6jHTRXlvBVXQhFXrwVVOem1b
ESinIH0nJlbAq/WEeUnKIO0QDlXdok07VaMBv4nMh6nyCepguW99sX3JH3wiR3grS/ahslKtjfrS
1VArJcrWwLg8WW/6xLTvU+sMxsbtRj4kbjPZQ+hP2nOKY8HCYBh5G7lda4+bJiNBiicw9R6aDllt
MH5LCBHwlGJkzMryIGQdMf1daTnVD9yb0zP3mQ1wmejZxuWa/GNWkwS3uzeQe8MaGnyLLf3IT1X6
GLQazgnwLbiAdYCKadgx4T1phc+byHBATB0GBQ2gSdLUatP4cP5h4I6zC52mvN0wHTFG5JZ2796N
hsPT7ahKDyTD0EzCG0OaPt1oFoTuwkx5Yx+hoOrBJfWjeyhSV5dRJt3hu9XXEhFzgSa30FVZV0PN
rcCGFaP1u1bQNg2tkvnPo2tNXZj1iNUiKHfCGTAvY6iLugwvDBpY1S8g+YI6cqvC8WLkEircCz2x
RKJ1bKyjYYAgpiiDEp8gctJEaaU0LTI07kFywaTsIRXKnxJfh+J6PBlwdju3wJUVGiDkHyIKf/KW
sUYgNuApOvGyIL8VdgdKGQ8pWz9n/YtpOKW1rfVpuPP9luWxYqmOh1LW6/VdQKmb7VyP98bGVMIy
N4WGTEeU0arGKTVSi2+MqhUsAgJrkLfU7HQSa9ywih3HxfElcApQbJq5Cw5nS/O8PJLOoEB/amQG
9GIQqnxJm/9L2nn2Rq6def6rGPc9Z5jDYjzAMlRUVkmt7jeE1FIz58xPvz/K3hlVSVCtZ69hGw3d
1iEPT3jCP1RketQMe0rXczPdD0qco88uATHxMpxIdZsLK5gdLe0mCmZkH0gAlGJmepZctIPTplUq
erUqpH9Qp0TPBUuTqnciwjHZm5WgqZ2+locfZm/0OGIV+ICIclkg+BZU9S+hE4DQ5U2ndW6fpxpR
SBinEV++/KGTON4OmpL47lg1xhZoVTFsaSgjNAWujKxJyDttA10zntAKmDh88yCTNkbXIqtkWWkW
rfMpI3YCR2NxYAeCeVW1Ap7lWZzN6iZhj06X/cip4yJ3pFzMyVQ4sTANjdsFdXpXZQmdwmQodGM9
0KLyoR7Epm73EyVkW0oKBZaopBWFrcSq6TtSFoity/vPpkcCWXXcKY0Yumlg1ddJpQmJ2xhZBvcT
SOG+USuj3gTBkiXFURpc1X4+XPlcSL47lyEFrXnUmxmD4CHuvQ6ZiV8xC7NwsHZIiNaxNSVa7CPB
5uNXq6GX453Q6RnyRaqgoHjBtCa7JuEOJvpTy33RJ4nkjKFK+RuaV42oezBvatQyG1e1Igk7tKyt
L6WEA9nGfi71pkQhh1A1efiT9Zr8NAeT+BjIdYLtfTEpxHF5OsxEVlUR29YkCfCWJ0Xp7MGIzFcp
svSaokbfiGsZKfnAjqdQ7F3a6Sr0q9EMmEp5yAonIDFcVPICEzczy9/Wkxoaa2NS4vCpU2r/mZiR
io5exKq2S+JZ/KlLgipfGJTv13MbuNjZlj07mcexi1GKoo1RiZmwi6W8GlZzz//ZOedRY5tKV8mr
RerL8lq/MYFLTN1kuAopar3S8ka/Tyop2Q1Bqo8OKXzb2DV6pSTvXctxGfRjUt4KaR8AvB9mERCI
GVuJT0bSYfk2N4WyVWvi5DVOvgqKD1Pn7ykd9bozhKGC3lRa9DP0Kh9/cSPsQcpGHHx2UcTDXaBn
/pMWztpvqxiTaCWMsyHukpzI+aYpwCIcZGKMaTv7iRTe8PR4Dcxio3EB+1Yp73VBCbQLXafI7wxF
Pe9LMqlwM08DaiTVeJ+AsYqc3EqDwmHz9oVHl69K3GBUgp81pjcsLlxND9VgSmitiX2muzErjDys
TQfV0QJJj9dwJAdO2SxrRnLhsefUwUPaLNV92hZZsqavmlDr8rMu8XS1rQq30iSz9QZ1bIptILcF
wvKUJKr8Pp0EyVhzoIbZLq0yQqRo1ojhNWJ91lVdRHdpWkTq9RimASCbpp4U3r6fzfWYWh3JQaPN
QeqGRZ0CNKEelekX2tiz/Lneh5eMFPbSD2cxo0UYCpbD3T5UBY+rBd0uqVuZVLQGFOAKRO/Drm9n
6UGX6/ayMkiE1wmRU+gFqHVpl9M81C+QmpNDSl/sRxvlantFiS4ebBQ5/cCdhp6SoRJOWedJ5OMU
OqzCRMee35xts6Tvq02rj2PqzqyqYE+s145uKkhpRCwrdZfRNEfdSjQzJVs1k44igNgWeugWalKr
rtGU6iYdOzHb1IWRNz/0gnrgXjPH1l9DkUkkr4p9U7Jh9Gbhrkxm1kWVBxWGpxqXUGwmYu1gd68N
rlygkE9tUGQ5DCUHrZNxkztNl+nG3qBO0HgE8FrvYvYRZLaRpqO+scw5p4HU9np5V5NfLuS1UoKD
H1DHXmmxFPhrWfeVB9UgXHNDA7FlVsnY4+uRTr9C4nsC7K70/d6bLUVHMWDo03jbWo2a70fJ7HQ3
jI04dtFV1ALHUgnw90UXYkNH6KuLdh2Qk7jTQl+V5YdaBghuxZtRt+pKyVekJ8Xk5yt9tKRyDG/7
JByrufBqrc5+5H7TyZ7cBQa7mhDqZqx4EWccJM1yp67zc1cFJrKVay0Z2E4h7SF1rI1XVeO4IRQ3
Hyml+rAEJb/4ITBG5RgJvu2RYSqpnYpqFK/jcCQDi9Hfy+061c2bQED+1DF6vyA/VgQFMGw5vPQG
zOs9/U9ftX1DH3di2vSWEzQzOeA0Znns6AQPyjYwc7pipVBWjxaCRgLq0aQGruHjzQyQWmneSr8V
EmcQtGSdGq2ROnrT6q8NOHWZiqauFXbZzJnvqDEpnJOEsbnO0lzv3ImI7I9ZCLV4Q6ylP1sKl6fd
mplwL8xNgw2oNtSGQ46ivs6+oG1MyWpF2xC4aR2REHFBJ42A4JvJ1LZl1zb+WlCj6Hn0o4Vr0FX9
vZGDZ7dFXxP/FFx7V4E0kBBpdWndSEXd/lOg7N9/j/8reCtu/tFBaf7zP/jz76Kc6igI25M//uf/
7pq2fk6j5/xvdle/PXd/K/787b59bmFaRr+b/1h+2X/95f88/iO/659juc/t89EfvLyN2um2e6un
uzeQQu37U/BUy7/5//rDv729/5bDVL79/a/n1yxCXYSnjX63f/3zR9vXv/+lQMimIfTvH0f454+v
njP+5uG5yZ7z6PmLv/T23LR//wsK+b9BcMPSEPA9wnQLiWB4+8dPlH/jOyHjifykxEj8JGemw7//
JSjWv+G/QssSJVm0fwmJ/vpbU3TvP1OVfyMx5EeLLMz7X/zr/z7e0Wf578/0t7wjT41A9f/9r9PW
1D90BSSKr7SLeJCT1lQiG5FK7QFhG9bVdoTG6tTzaLqDpJ8TPjxtCb0PtbRxIOchXXfamWpMmFO6
KCaHxCLkNNqZuNNsY+fD/P/zBT++0DuY52NDbxkGrzTUEmA7IC69PMaHLiwzXmaG3BSHMi2mmya2
liqOiAAnmih6oREkh1x5GXR7Eu2uqymCppHpDMmU1HZfiYNic/+YpZPDY4O46E9jbONcO/Ru1gpG
uFayqLBsYdBEwYvg6of2WI4Q8xTFl++rUrEKaA2p2HO0TQ2Nk26e4FBjD0ECVvt01YepaJ5bWj7+
SpjNlHbLVFk/86KLQlesOVHPteOWj3gyJSqEOyQGmHkanSc9zm6qk1IhHz/o/lULf25FpjoMdrdq
eq/NHwl/X6mqY411phn57iF8MjBKuJYIMgmZn09WVAEKsuKoq/khC530tXa5W0vMqutwnXmBuunq
fVE5/XXNZe/qjd2Mbk/Lz5uoddjjz4LLbiHezA2G8tnOwLWFQ7uAYmlnl+alvEuA271RLa1jO3up
FVud7PhpuMgDN/A3HWaHymVKxVPaiM++uRZSW/1hUqUYn8mFo/rQzus+9+J0S2LVB2fog58asQvi
AH1Z2pEmzjNQ7o7XoUZMTHbUFgfDpPU69CtFeZvUWwtxyBw5ynJb167eb4YWZv1zVfZn4OXLrz+Z
eiykMdpAIZaP/47F+LANWIZjQcm4OCjmumkey+7GxCr1QUwfxG6VnTM/+XI0SNMcIouRy6l7MIUU
IbdytTjgHJhtgqvRx9H5emg2wXAVr7/f4e/wwONX4whRMT+n7wwT7JR0kSdZG1mUmg5kIXfQReXi
4Ta9a1cUL9yL14tuYzrT/kJ5bKm3X4agCu34gvrX90/xj6Pxm8c4dckaZGs2Bnh9h8reupa9HV3h
JbFfE4+y4Eawt/Wqd1cg3yuqNm5ydelSv90K3jZc7beTE7hYrykv19rVU0utQ94fRtfuV8Um8y5J
TAK78oLS28ybbv3UrK9N0VN+67cSGQ4thx1B5oVilwW9EpypTHfcVetLnCFRBQydzA5CJ7xJt7Rt
2xv9j2T37pbNxL8AjmI/4u1DOX2dXvz4Q19udM2r2gUalbvxTe/jJ3+XX5StVzwaq8JpeVzht/ms
Ya3u4KFGS3StrKY7envFhb8z7GwtrcPV5U1hrkPn7VLctqt1uXqjZu4W9pZV7oi7yrukbuPQVxnd
uHNm1/Ed7UX05v14jYLb/bXphY6brzz6uU7olngz2k/bygaCapto8Y7X4GlW1J63KxpZlW1lDlAe
p6JMZz9frDfs7DtjHXme4Wmb5NK6DfZlbgf2rbnLvMT+NaxKu3fSF01wqKBO7ig51puxl7fU7rTM
LtdXNwT2o73VI9toHH2P+uYt0md3OLm9ag6W4XY1OBfP4ku23v2o9leVqz1ey73X2/eBx47ODrmj
bAX31t8ha3tAY9Yb7NdhpdqmJ9z63nqwVQnHIf1qCZk3orftdg/FS4YK+Tp0HbPbon2/Mq5S2/Fa
h45zaBtMHypk5OngiWe3d/ytV27uB1vZinb+55W84Xrz+jD80BTbDneuvpu25t3oBTuwARu7ftMH
e71Df9aeBbu9dGwIWAGhp6P8pvVwMBR7Va/8dfxmONY2viL4vba9+xrpYbQJXWzOekdxfvQOcbmx
S9w/FE1je1Pb251y6cy3V9FKtKW7Ghfj1D5kfF/J6a+utvzl1UDbiEmzqXXyLIgLM/sb/RVD59J2
TH4pMyE4T6Gbv8zrlW5fgbZwJG+f2SsDpTUh9Tavvle8DKuRX57Zqj24UelZqXe1+eGkb+r6uthf
dQ5vWqWO4aTuOmo841CuiWUlLJ5Qjnt42/b2xMq/8C+cdldevq43rU2O+ipuZCwPZ2O1W6e7wr6z
XgP6nn8o9z35qwfj5hk/5oeuwFsPK9fYZaPR4Vw8aTa2st5B0XNR+QPb4XVOfnkl22tHe31OnLth
pdzhJYYHtds0jr1Jbab29wrruu0VbovTdbNPvTqx7c3Wq5zKtVwPgzVPvhHQl0uuS3szOT5z8+ct
tJN1Y7f7h9en7PoR4spteBk/u/m4mjcim6FLL3c67//9gfYJnccVTYF9ic6wmsNl5ARIPFF1lRrF
7A9StqI5R91c9p2fwVZsPOtx8l3Kv+eww6cQ+n8MSRCAFDuuWac+HanQgBVQ9f5AA+Kh6x6JArAx
0EOv9/98/3byKZeDoTQkWBYbOIYjtj6+jvOwl8s0DIaDiapA9AOhFJszghN8VfSbUF93CjV5SvRY
FNuxdI0WDV7F4Qx6wEkzz4/5yoAjJxraoRvPu7q8baq1WN5//5jvGlsnl4qGGjrZAgxuZB9PQjU9
znvFDOrhAOnsutqlDUsUlAYHneA/6fr2ar6kTF6FTs/Tta74z7ztKG37GD5/QvQt8/TxARYM6Ye4
oQepkNZJMXCI4ZPWeAoCQI16m5UKLdrn0VzpVG5UwGsAQZTiyk9/ZsJmMp7jEBxCuSskbjVIeph1
AwYIXFM8t0xP8ebvD7goc7JC3/l5xw+ogyjJikYeDv66fR0vxvBKNrY0TPhP5YUbGLcP2nr2Jnq0
N2c+zoJO/vRxwPDJ78K/6HIeD60kSHMlhjAcqlFhJ5udQCVSrJP5Ws80lewBij2c04xiKW2eKqLP
UMRUZnM1mw2vG03/jdK/9Pv7x3q3x/v0WEReiwEAIMZTWK04J0IhDcl4SGVbUJFyf5rkHeq2I4Ar
KyxWS2M7/SUmriERCpl38fy7S+xKuQVrXaZP2rOVcilp1Usq3cq5LU8/LCo1TX1ZKH+yBR8Gckx+
SUowApzsyH7T4FpPzTamNaefCVu/OBEwAgEhjo6zSvZ7Cl/UYtGg7TGSvTmx/tbf53TUlefkXnn4
fta+Ou6ORjr5mJUhBbUsM1K8tVTwKPRWXqZxl8hAdp3+VxSu49kph+33w75nuacfC8U7/LWJk4FH
nrygqQhFQtg4HozCTjzBp23mTd7SOLuPdvPFCBJiCxic+u6THG7TcI18jx2gfhTZ3bghlaAVp7gi
5P1xuBQ7J6HkiVreVG7NYC3A6rR7/So13a7c4CDw/cN/LhYQbOOfTdUBuy4MnI7XP9WtMpt6FUXt
3qfOa3ASjJQTHWEmo/l+qM8JxfFQy6N8OIaGyRdlCaDaQVwrTw2AAAM/OGdB9fR0DNQzo6lfHSoa
mHjguVRsoBceD1dXQ0NFkDdLM94GO3eVThG+2uG6m3cJLfE89dLXMbssisjpOpcC+vwUm6CZkps4
3ynqpTVg/pTa+S5qwBAFAGWculv5nWP96qzDIj2gYzn3uw0x0ry0wtcZkFG+mZJVmNyoASj8Aa6o
Rk/yWmyu4nHjn9PafveVOF15nO2qSa0JOZtT1lWfanUlmv5wmB4AtLXCVt8JEYg1Z+S0Fp8KqrBO
9LN9bP9UU+AQCkcr6zCrP+IrHVQTqKmX7z/xJ7nd5STnH4uSjI6CtLEctx++ca3rmUV9lr3uCprn
GyJZeG+P8lYCXPXnfgw3dIrKHdw9OnwVMbi+jSOn3gXxyjhnsvVFuv7+LNwriKZAkDi9eGfQu2rF
w4y1az6P3b6+qVWnqh2a/IfiVlu14UqV+zML7+thdUpVi+Umqq0n1+2Y6EoPymE4JGj8BbdGex+/
ZoFCkckDa2iLF1r4m2KxqpXb4fb7+f/qqEXq87+GPpl+s8yjWp1YD4MF1Aw6pj1OrqXtp9KV4nPv
uUzfp8UHAp44j5Iq7Ojjb510RaHPNVcnFzfo2jFx0HnGNTnbTdOFUTyY5/Ssvor3EJjCyI7A0iLm
Ox6Q5mbi9yFv12qvujE8lL9y2OgPVludCdm+OhR1Sh8oxiGE816q/biKB6ltkNNMpkMr9oqXiH7t
9lFUrHsIPWfOX0n9Yhbxa8bzCwMw2ionlweSQVFjldl46Iq9Ov9CNoB21QRryqNPnYg3egOsf9u4
cuWigfH9cvlqbOhnhBcYd7JZT8YWa0np+Ibs1vBOSSTwlvKZ0O6rQ9iQkO9duKHM5skIQZGUajxm
0yEf4lXZDY5G1h3om7w+R6X9ooSkKyClRNTI2AHoGB6vDmloasVHCOagrzVk23fgAC07v59d9hpw
tJf4hk6s6pQXuUVKYrfPwW+QGHVjq9Vl/xiP54qFnyf3+HlOjgEBOLmYzgQjRWLR6QMTbm2lThv+
lGJJ0gpCCARUIA7ToUp08yrXM4OGZFm36Pmoo1NQ4V31rMI7v4OTcW7Zfd68ukpyRjrCTC2f/3i2
tEmckCCup4Plj+MuRwD8l5pUKtZjfbgH0B85wL7DVS9m9Vot6Yz6QzKfWRxf3BbHD7FM4YfbAu2V
qA8qcyQziq0tuNG2t3vVARqouam28n8aE85JXeqUSJGDt0xWmonWhaOds5H9pDqBoPXRdJzEJrnW
DlWCuvRBkfkyYEJKewALDV/amahXZDQr5xvJ+tFZr3G/0qO7qD2Iolu1tyAoz/C8PrkUnD7MSRjb
yYpBF8Mgnqxc4WJZC8raKDZqgrGTOO4uUfGdpisD1CNiv468Fp3pxVDc78+Gd+bg8fHOlKiUDhA5
BSeln2xdYZiSDk9cnoJCoUH509oYtBx/tdZaHd0OMEe66vu1sMoSp0r3Zr5STLuWHxRph82Hkv0g
3AibFYwYcd4bJeXJ9rJNtgCsgjPH9efAEn1KkcwCWWccMt7Tgg/LCHA0ORqq4AeFJxVM8Jf5bWdC
UpNA72U/fNCFZfT4/fR8vmmPxzzZP4mkTFo9MWYn3+ZCY6fWlQoQqGs3eYDkfHlGlOiLw+ToFU92
yiTgfJqicHWAG3VIitAFr7P5/o3ODXGyBQB7y0CAGSKDbZTXLzRR/gcDkGcQGIqyYRgn7wBztgm6
ZcpgYtgGuVJTuP9/I5xEJE2q5TpwuenA3U56FVBt1OWX78dYlv3JtqBj+t9vcbI5kXMEor5Mkwam
0uzIrX0Cn9xyrPS31pw5Cj4HIqyyD4MtK//DyvYFGQHbSJoO4gz7RPk9ABtvq3OyW2dGMU+ixlTB
OWBU+DCR/EuQE5dSAWCxf1VkmFONap2E3L2CoD9K5cfvokZZR2eLd/HJjE3lNezO9Ym/fI8PI5zc
uLRjKy02+PxW/aRVP/Lcy5r191//y23P48uUMiTAWycvMU6xNkZ9NB9kefotx5HbWaMTjM1rV4mt
J6Fw3oBaPXNPfvleGhAjGlYYap9unK4AD1U06XyIzZeiA3ko74TgXy8E8Hk+DLI8xIelplqpn4pW
PB/SmjaBsu1L8E7KuVrkuVc52aFqVanjHCXzoa4u/eSqbm8koT4T23z5jQgCVZAHSzJ08iYgtwVQ
XPV86MtbNbgf8upCLB98rfRgFNqdf07T7MuDk74sbC3t3fTyeOYCOBZC2Rd8nuxXYj7owhlplXO/
/+QiblXYCtmU8z7yWyHc1erh+zX91e9HWJTMyiAZQBzt+PnrGMLb2OrzwdCLJyWsnwBH/g9WMA5d
izww8TmGHsdDIOk2z1UozgcqqABZt532WEzu968hLdv79GSmiMXmNGjTf9KeF404k4uOAwaJbwG2
gDVhGRIEFnVAdYASYc9ZE0FYV+ZO2uuTZV1GsQQ8PofBLjuV7Bf5mdf+fFdgpkO3nr42WjVYQhy/
doaUYdrJOfKFAFX9ny1Y2GtqXaFyRrT1i5LDMhAvrWjo4SBwfDzQVFqRUooF0Ujmipqd65tYA8t4
kVr3SuWql5W6ztu7iSu3OfOKnxQSqDupKoBBzHCpsRGaHg89xOkgJJyC2GitQLLbTZ/asbaW+61K
N1HaRa6i7/326UGYbyC/DOaZqOKL9srRA2gnkzxnSlDjRTAe1Ghrijm4cadby7/rxw7ciWpTsR/X
O/l13EOtC5/0c9q8X8/9f0/AqR47SW1alUsSU7vQZxCnTO4MdV0jK0ul69G6bEK7gz/kfb/aPx9y
vDXEwqX4IiGfdnpnj4OaDXI6HcCEp5oH4Ukjc4m3MVIv7Zlv/NUyNjSMbmD9m+zhk3uVD4/iPESy
Q6Wso3Yt+N60FX9Y5yTnviiFICS+wNYUVPT1T61DI06Cehwr8eDfTiRg2dKU9f9kLsXBsHgefDuY
XVKLKLet3aSeibC/eElWrwKEmQRiueCP1zFMia4ZDAZPpxVK5cOV7j+Le8M4890+5yr0YWValsRC
xBDachh/uGbpFWR1lRrioSaxlbzpLhpvW/k5EByxXltn7XO/WCa6QgGLCVWpR56m+XDu5HowU+nQ
OYOylzblTZk5ZVV6guWG2X6cvZ4i9cpKXLaoXPJZldgrznXZvnoKA52/xXZa5tOebFGjldAyZLke
6m43rCN0pKCUrs3kwjRuv98WX7SADN2kBSMvtm/UoE+GKoSsKTJ/lpEIgMb4mMRr+GehALnNAeZc
e0bqym45nrlCP5e5TMwJUOCh18BXPW16B2o+JXFUKwdLushyD30gexDvIa3/y29nqsSACO3j6QQM
7SR8GrXMCkDni4fJb2avtLTJEzNx3gRJi3J2XIrWooMjX+SFlnlFqN9Elhy4hS7JV00z1WeuneXW
Pr5weRqiUvSYUQQBDHi8liH6SpogyOIBRnWMJoIC87b48f0rL/vhdIylNmOwMQHNnsa+Btw+sWgq
+TAmB6ReoCmrZ063L0cAJ0s9GXMJ+ofHb5EUcoR1Rikf1FBHtAccUHMOJvvFRNHFBTNMRdAwOGOO
hwhMOVC7WlYOwP1tsAk4Szhns58vlj6BxoKUXTqR1JNPXiTWxHaexEw9KPU2tjbdoDviRYLj4B0o
Gv0CG4IO5vq5iP7zgbZglhkZYINI5+fk3IxbNQsgHFn0XLvZg/zVw+L0n9txAYSd2Wafz+jjsZZP
+eHwlDp1FFMsbA4TLKfQjdL9uFe3kfb4/Zr7ovRlIUiKnZYKdoaJXL7nh3GEphHSYvCtg+Iqdr7O
L7LRndf4lz0I1+22/6Gtm4e4tIm0DO0yoCyXr2DNB53Tbee78ldq162dpIdAW/tv3z/a55MUwwJR
JMhjtnUu5OMnEzGYydBK8A9zBbr2ojWyLebP0LN9p0vTlXFOo/rz5mA8IL207zULs5mTr5uBDk3m
2vIPKujpWCetPnOGfF4++MpwlAHhAcRMQfr4hVRIliMENvWQ2EAVc7ogjmbYtegl+rX+r8qI8h7o
QomcJTqwfdE8OT4xrenzhljxEP15atLHQth15rkL6HMWcjTGaRsCRlsh976mHloLYeBr80+fPUhz
Dqfbaw7TvjN30Tmk7udtcTzkSXwGZ6vlWOS1kvBWRgwE9ongIEF3Zlt8sRYWAL6hQGAArPuef33Y
FSiFlDUuINpB1Qtb1pBbO2ea8MXqhhCuk7Sz6xTqXseLQSzMFp+RUjvAIzBh+/m7+TnEpswVVt9v
o/fm//G1ghOgzmm5eJ5iNXKyw814CPQ01LRD+Vv2xvqgyriZQLPz2e/AMH+aPy3LEf19EtoWkML7
wT7zAF9N5scHWKbiw2T2qq/JPs91mIAIPmflSj70G3GRC3hWAQTqNswe3NrWSrQ+M/IXk4wxGymy
Tua2tB2PR64UkxqMWQoHjaS3WfmmI8m21b31+xc99pS3qt52v337t6Ghx24nbhWfbT4tp8bJ7B89
wsk+nMpiQlqnFg5AlP8o7Va2ILJtO+uS2gzkzy0Vzr47nHnv5Wj8btBlF32YcSiQRphaDJojNpDf
J6noBje6ckdvvKhq1PDv5PxMD/DdovS7MU9Ot6YwzNEaGuGA8lEyAns1DuZLLazr6AbqmC+Vu0H5
WSD6T1swK1ZJdxuDi8XkFGUyu5ThEFyi9GrHrIh010Cpji9AA2X5dW86/bgV0oVvc6iFq3D2EE5K
37JzNdXPVRXWCcEmCwWaD2nuyQ2gicWo677sH+DIRbYJc61/EZ32pcrc2roXxM7Wy3NL9NOnWtYm
pBZiJUqSgEiPP9WkjLXgd0xbsyiW/RhFR1P2Ax40Nvi04eKcmP6n85PsCHIRhjA6TaRPJYxMNLLC
0gWfnIFu32OZ7wWT2/zKOrcEP90Ny0Aa2Z/C/5CMnaz7wqyMrsgT4VChtHMVWzvd92RnNG8743fr
oC5dnvPs+JxTL0OScqoaFRoq1idDSlKRdJBqhUMaeF35WOh7MbguWzu0Vp21NiE0jlfRT4rYQ79u
rDPH7KdDbhmc/4IuM2Vq/ydHTR4LSVJ0hnAopOsehpZ4tsL2uYXMr9eoGMisGJDOpzmIVPrBCL00
fJDNK252J4u3SnJbCk+6iu1WvhKczNMJt/3gMVd+mnsFcUKA3+VOk/daDE/WP7N4PwePywsTKoFH
Jk/7hDpC6B5aNfI4D7NwG7bbsbpVh4dx/NFwppcOFHC5epTR2lOaJ4wuYlCkIE7nx3h4RqWvBxOI
JYirzHaZvmHQEVmRMxerQb+kw9sP5LFnC1jLEjg6pJYHptdO7RR5SeAgx7stMEofulwfPCgrw3el
VfqkGg5qOECpkSRD8Enx8npdofXF9ZDdpMGf709m/dONxPBo14L9XdCubMHjBzCw+m3SSgsfMP2w
yxsTnqwb5na+HZ6R2xme0Qud3eZxLi+l6ucimQKMj9D7pSgcAit0tlxtlSGFujJbB8w3ZBjVK4Tn
+a56yCwotohH3xEkRx7q1aLmZcYKOKi09i8s07FW42Ici3TPfBVtO98GmypZbrEL9ZWfrqJXn/P2
0F7CtCDBztD5sLvIDZ+hCcf+6/cT8bnxbxkAZXD5Ws5aDDdPArlMDlUDZRoW83xJASwCrHrTgaHT
6mBTgVK5jIAyIhN2b8JlEDaaf1+Pdn/X6k53Dhr0GU6zPAuQHaB8FkGSeXJdTvSD83mKo4eWtKLc
TpKbPjOV1ZsWr6YEGbHkUAeODLNf2y2n8mA3MfSM0C4R2JPTlbC1sJZJPKn/MZzriHyx62E98g+L
liNbU5eD58NdjmRsBZ49ix7CrfAUrgofUuhG/AMxOrhCCqYkIwKKK/ye37LkV4yYILiAW1giZ5KX
z2Ekk7SAS+nNo23Pwxw/RzGOet0OdfSQTjfWPetUu8geiOK66VaAkIhEL6QdwsrZFc11dW/0Z8R6
P2VPjK8Tv0IrWDzzxJP4oh5DOO2hgIRkYUMgwCBJLDhMIBQUd4gI9a37/Qp9R4QdnxVHA576oERC
NtfSMiByZGPvNLNTGE7x1vg/kIuZ9kOV280Fmh8dZHRbqO9QfasCb0B/4yW4TrRLX+CGXTXxdXzX
1o528/3jfe4FwHJBG1qB8YJYLXNy/D2qeu6Q8Qyzh1i+wNBDfxZ9r4vdStwXl76/Yi/jwF2jSmWH
DwhKzRUALPv7Z/h85y2eguS0GvvXlE7Da7QP2tGPk/whF/9YHPPkYd8P8LnOA4Wcr03FZfHnAwl5
/JKSH8VYJNb5Q29uu9txr6zavbUjTAzqTeGqe+GcJPRyTZ98dEryJn07CqoQsU9mVffLVlCUsHjw
6z9AZsf2sS/+VY4A76RSseWwgQbK+x2/k29l6Jb0bfHAldNNHiKieXxQG096FM7hEL6cv49jnZyy
ZV/FqYaQzIPxe6hZxba4D8OLJH4U2mv9qemcpoeS7H3/1d57faeTSK+G8jci7VRuTy65uENCw4qM
8iGEgIdwcGE8Jfm2F1YI64TKRd+4WeKJN8qfKp1hK9ltcgi6jXAbWBeC9ivCf0dGbiTYoEwIDVCL
XTlD5XdjGE+t8Ng127nxzGbbR5ApdxMXGLJME+EEqrfdvX8uQv+8IiiWcvQui3BRLTj5XGWO7G00
DNUD3lOa9qvILxFH+37CPh9tDKEtxVLmiubByRGf5o0v+NZcPQRNa4/jfQ3rMboTUdSdtvmtfvf9
aJ8BgIu2OuExVSFuPZKB4wUINUKZRLGpHhQkSDrbgPq4DTE+6q5grLr1nXSneaWNZBhhyaterYUz
G+Cr10VwReX8WlxcT2OgEg1rRRra6kGb3dK3B5ytklFxU8ty8+eodTRk1r5/5fda4fGK5JXpkJD7
aLRMTm03U0tp/aqbqgdkaEbE40p8TVA6kj3zT/XYUb+FlevlgoMsX5p7UrTqkBhQnfkulRMo/JPu
5KjuPSNz2qK753LHgtB0ahMZFAfZXXQum5vxLS9R+balbluWiB5C1r2EBFBnG/3/kPZeu5EjTdfu
FRGgN6cky8u2VFJrTog2anrvefX/QwEbr4oqiPiwMaaFGUDJdJFhVqz1W4ZLWNhTiypw5x7WBLS+
duVQyAPbSiBJAElOfGG1JHi9zanTaGdVbJGOlqR6jZAMKrfQazlK/x94btF7sYJt/DZqPwbVVfsn
5d0gFtfcPoLFya4nII0bK91D3G3Vpq1WB2q6k+yKeO+yExl7a6Bl5tTCgWxt+Y8ada3vN+mD1H+x
SRezWIRQUpkUpIH16gzZQGi5xvSkGLcKIIrppv43/SYLTRDu7bL3PLH9t8k8RBG6qTtvdAxzX0dO
PB1lcTe68PNFzb7Pdtb0kIg3qrDJi23lOcEPTbnPH4z/wh9KsQmVV79HgpWUw7jx79U/jbcx8hsY
Zb3XQThVO0U/6tajgR/8Xka7KnWF8CW2dnV8H0uwfu29eCtrTnWXE6YUd2NUbJCFdlS41nZkPgN+
S3AU6MbUYXPfVjc1JLrVVuqcsX8IfreBW1oykSh/P/TkGANtZTmvOGzwperK/EAjIEGh9/KaK5mo
p5yL6iw/xi/+qdN+TG/qbW86dW3r7ds0HrCzuRvFx1zD35efvt/OK9mUy/EXZmasYDGvBaM6izSl
Z/U/06ZR5yn7oe1YIxqHVoJR7WvGYR4PKBQRFnioZc5WS+SsT1PGs07lL/2xdoZT5lbTVtbx0U5p
adNtCsvCgb7Z9p/4WtAw5JYE6nfNX9Q1rD/GPk1TW4OKIO828LdDeF/bUDPRtGW12/mb4/v+WZB2
/XTjOY2LVsSdDz3/7+gR9nb6rFzPWNvD+XFZXgm4ZgD7W4Br+OFyD6V+TCyw8vUZ6vYALs3yn57D
PJYl+1a+EcXSiUrhrjJWfMsrBlridaClhyoCIdFiVBOyNi3UvOoMuzZNYe3LADub8V9w8rsnfQ2R
eSVtw76h70qZAlfWWIIlS1UmSYp8zTkg5qrfg0be6s1tlb+S/kOcYIr+aF1oN+Ax/CMdg1my1rjx
NSa//ICFkxQFbdDDQFyf1fgA8yOcFNBAxGhcnNYUH6/4EhdTXSwsBRNlTFWmKsYHqdinEbSjw8rz
fiVg5IUjrMaVoPbz5R7omS56euN/nJmofiu150Tba/dpTEXUOOvjCaJDodgaow0Sg+i7bEgEbJrh
baCYN+7EcAXYeyVSmT/IwBvkcygLL5z40vQRZ9BZXwOD1wZ3wxYKOXSvVFogEuFmgj9fEx30DbC9
gvcAye/f5Jhpzvf26Nou45TOQmozxl9cmKPWa/QC6lt2WaUiXW694GXK/3j1kYTHsOLhXBsLRWyA
38TLgJcWJ6os4rjv9aA5R/D2/sHsC6RQZgbbcE6tfD+vq/cHfi5AurJumMYyk9LBI16IUt2cPahK
ejeWb0uBnAVc/cVj0x/M1oGA8YM6bm88W93Ksl4JMQBlfRpevjRRAeSGQz6VzVnpT6b00/wndDKQ
91mwJ/Z3dP44pr8pa5Ry4pWMwDVH9mLoxXWS9CItwqxoztUf6XesQJg4uqoGHSWaao8hLDGt6uZP
urYb7moVoH8YQ1l8MtcihKsv3SwLRXntw2Qu/HdLmaCrbtrm3KZk0IpToW7U0vGG26LRNpWFdJNk
j3Fpe/rzyt7Ph3b5PnweefHGjxltKzWVxHNUQ4iVwUxvpE46bXyR1O97XLtT8ysr/6TjU92eZOvg
I1XeOMPbymd8rSpABUcnpkoeQDFISSzOAHzwCryt9bmL/4MGFyID5GrnwGLsj9lm+iXkp1g9oMQQ
/pTuzd7Ni/33X3Dtws11e0IKboCxxEEXXilbkcYHVJBc0AdM4016KgvSzL6zSjKhXPM0Po+2MCWy
HoeKXKf1WfoJFvGhJ3hvZOi5YJMPT9EmQ12n3lHpqoftePLsauclUOJE7zBeR8eqskU3/CnshtvA
d7TBMcIdBaZurT/26tFARJy6r8gRWaKJWiOLAw14x7mJCYzxOwPvLovcyHj6fumvGgBAd2CeVcJ9
IqzLzfeVSOpUgA1nwriz8Fv/F5X7rN/Kyo2ekaM7BLe1534/5tXt/jTk4sIlWdIZRTsPeZTuodeF
9G+TOVF7n6yhCuff9OWCfRppccGkqS+sJGCkJgNj1GeCtvXr8vX76VxxC+BLBGVAj5kmgw+5XEHk
7H3V6DSANk2AbNLM9/2mKSv7dHUQepdpGlPhhVwmGfowSMpJ8Opzmb23OUg583cRh873M7myMRyD
/w2yWC6r0mb5WqE+J/1raEBw1D12gBrCrULQ0XfDyjm4Pifg4PPa6XTdXC4cPlA0NTrDtZYTA5+F
GCCJ/8+Afq46CnSYNRGwJZjgy0EKaWiFMYras+/B+qfZQwNGaq0l5dpbNvPWkAKa8bIAny5HMWKE
ATI1a8+G9CPUnTw5Cf0xjEOXxnZ/FuWlGQYd91m+RemP0095pzvh9kVf03W/cuCBBls0ywKu17+4
SZ5Smh1iHO15IF08SbfNkK84LFcei5mjYK7E0R5F8fBypuOk1kWK4NlZgUCMR7IpTl67T+oH1dt+
fxqXx2PW2UZAkArTLNVL3eBypB5BJeqhMq0Co+RtzIpEflzQLtHF0fv3I8lLa8tQ8+M3Z18g4cDz
uxxKQROnBoICsrL6gQCMIw1bNHSN8cki7NY3RXnfITwTC0+VT6kotLWcwi1oaFsP/0XaKQqiP6n5
15Af1exNb3/qyJ+1/jZvVqo4a585399PxSRfKoJq9FQAOGosbyV92jRGGR6pisUPwdiE/8f7SRxO
ucaCupMCFrxVi6szQjkEuiOWnxP6Jp7ivsrAS2rVRlZoWPh+Bz6M5GdLzViqTnkM/IZJLkxbGFE5
SNtonIBsCdOdUBHG0AkCQ0nXQTxjC8ptLMEb+EuTzyj+OIayG/6K/q92b3hPcPVMZwmUCX++V7/y
HHrqJzjtxfIx9E8jejIt9RTfbWu3GXDiIjrpN0lqt68xDIXdRi8Fp0vdoTgP8UnxV4A1S5M6zwtW
SlkXuTKKupTCBEyL8odc689ZYM6aWuBBS4MTFhWtsElQ19oHcoGH3Y5r1+fayKY6F5eo7FPjWZxp
VRsUzRMq/VmHH3YnDzDT+wrA+Xqg6BhqVroz6jh71KxxLaj4wO8uNpO6FmAHGs3mm7UIoFA7K/3I
N/XnCFqunvIabNlifNQyWq7t4pZu/TY/zmjU6Hbyj5F5n1l0Zku3Yu+I0h4M/ARb5W9rPE3TtqZa
pD9ILXSbxX+yv0eZXiGhMNPIviT/wvI2bTwnREAkeYNzla7TFlWok/wzO2rqIxpG2xAC3X5bmTcK
P31/auWlK8nucmbBGgLGBhKw7EfV1VCTGuQmnyMxL9y+gk3fGBPFbcvC3xd1M7pVl8huXCndodTq
xwYOYtQnyyf4/VtXRqYI1afYNT0ZWNk8R9UHKtAoM8GCrKSKXVJStrvMGA7ff/mXoAfGLhW3j5Aa
NIX+hYNCCeRen3wzOSu1mRwsWUrvZEE/BElS0rbSgtny3Fzxhq1VcNsw0MVWSwlKVz5jmSHjM0h6
A9Q0wVCSAV9c+y5X6iKqJu+5iNLcbqT8MeLSqhXiDaAnSvYy1puHwHgJpRWL88XxnYeGGnsG86IC
j5N9aUxVT1dKhOj8c5ojp+ko+16CRGLXN2547psjtRzNe1fltXTK/D5e3g2GZc6UoyxiziUzr45W
iBjXmX+OWsvciEKn28jY0aiUd8GuDqUUr6uGIjLw1KMcCFA4BIbdRlPhoobnbay+bPYrmzDH+ItP
0unJo6SJjiHplcUmqF2ThXpU++cqVqubJIKEVIw10M2Wtq2UfNy2hRKgaliaO7QOJyeK6mzbhFF0
MEd5rWj8BYnIviAgy3fM+Zf5Wb7cFz8Sw6KtWCDpyYRONr4d/4k1LKQOGmORfgP9Vt9vsnCjePck
OGt/a7ROrpbkh++T/I98IysOecc02iS09wGN/YuUtRaRJd8YaCQoKIS8GGckJAxhbR3ndVqu40dl
jPZGKCyXQJRU0zofKi1O1Is3q+W4yl65SYHM3ZWAeurmZ96/j0iA7FJ9WrtIy6Tvx6pB6Yb7wr+/
hHFqW2pGUOY++K2tdS/Uu0HZKMbRv0VJJ2zupY16Sl+nn4q/Nx4pmviQ7jqitrICX0Lr5VcsTtKo
9DLya4U/Y9wwYZ7r/xjRt43RgQLA7sjdPlYfGm0revQ2wd7/CMvti7pBdFWLTsgjbFTZVh605xQO
eM/tBFTiHGnF9H14/IttAiTKLUTycwb9zdfhkxelZJHft5rpn+seuuTHsXzJys3go1bi6N57I9x0
xa5s37IJbhDkf8c/lejq0s4YYnvQbCnb6buhQ0XupoTAWCw2SYcu624aj1p0lyCc6z3ksaNWGyHe
t8B7ko32qPyFsNJ7sn400aECmNqEqAu9q/pjgFhaK922x6l5Myx78B0fMt6neGxtMUOjda2s9IUU
nR26mPzCfVeFtFPTUPXP+m2tb0cBlsjhR+jfklmMj2H0WiKPs0/j1z5vebbRaH/LHqJ8H2vuFNz4
zVbXXuXBHf/q/sEXfqiQ0eVHY3RbLLZV3+vUG5TqB9YG1bazL29Gih6qE/YPhr5VEBf7zyOR1J3h
iSqzexJeAeZuvNGNrTrdZsUp6Y8NHIICehewH9pp/pJVbgH3+kBFLzQei59+6X5v/a684ayIDncW
Thq1p6XnORp144uC7pNp2eoQwoNP8qmtWZ0b57B6y+EOsN54myNSEm/6Z6KeDB2no246+nir1iuf
c+1ZuvicRQyeZFbu97Xnn8dbkIKxsa1jt1d6OxDJ8780o6OSnoRO05SrlaGvmJCLkReGt03kYUpV
gdahDB6hxGmrAmEoqsz6tkbFJIP9MMlWxvyS/v44jybeKRg+EDVL/7j1J0WtUHM5N+IdVSQnmubE
mmnXxcM496JQ6o2hdafn5yjhNncm1zEYD9YqZduXEH7+EoDH9IVBAUq0uQg306iQS7VVgFuZWm/L
WWjdaa087MqOTGiPDuQNEqsmAOH+wW/E5qQKeWY3cAhu83REgzSQ5J+5TiqjneDNHvwB+KyU/y0E
b63L+UtteP5U2r1AgQCChaZg4dr3CEKEaR2EZ7pA9lUYuZZR0Yayr41dUW+DttvUwiGLOtSQfkTC
S1LdWNU2Nm615Pf3l+dLTz1fYs75BoqNvNZA2S5tqV6oyqgj+XjWd7Qn2tKrsR1vsVqx6sjeQdbg
7Jbf4nvtEJ2/H/mDKGBhxU3cRkiVqUnBxb+4Jx0Ru1xbQXLWy7vM2lb+ydD3efxgeGdF/xMZt2lt
e0icUiDWN7VZu5kn/izk56HIgezSYKvQv5X+7CG7HxPPMYvwyFCQgTeOov0NzJ3fBSux4DJ18rFY
nz55ccEkNVEFHLD4LOupch6wR9uor+tDYCbyJq2izFGHPFh57uYdWK4T3b4z9gm4IUjvyx0K5b7S
KAYnZwkirvGl/2sox+KOroxy5fH/Qi8w8xzOOCsok2gYUD8ww5/eVaNKPYQl4+Q8JhM0mbfqeJQq
RLfam/JcTuqmz9+Kcd9RvdNcQfWevz8QH+mgy4kS51IKBtI+U9t+8b5kQW29wAvOleQCwYp6Ox7p
jt8ihZzNGh0kFdZaTr5u6OWQi9OfjKaA6qsFgD4onFhuIWST3KZ8mybtXaikleMzn+jlBMGXadC/
sdREEJc7OaT0txBxhxCo9hDgtlNti7noCL2x1n34pQjN75+tICwZcIFT3F+c1ByiskFCf+ucZ6Cn
Hv1ucgY1tWX5neyL9qvrNuCsyi1Qv/5GN++tZgtYigeire1MPsWrIIOvTxOMk8CWZ8MswV28+B6j
KaJIFhLQw8JtD8scLCip8EN7nDVsYFI/pPcm+nejXT8oZ0t/qIa9XxxKIOfGGlHKl3L4vDQKKXiF
DlA2Y4n/LMQhrXIkuM6V+rconrvqsRYelFRzRuThQlv3mkMbnbXBhZ4gUo9Qutk4gnIrg9bZfH/k
rx0/brQIsSnYC5rOLw9EnJeIlol9dG4VBceFDPSuUqLGlYJ82kdGmbg852uRxrVBgS2D0GEvMP0L
71mL60BKgzA+J4Fp7lU6Yg99+yY13UlUoolgjKL599O8kqugNkgbHvlZYC3wF13OcywREkM4NzpP
6h91PIyGBEEO4Yta2+nTgNtchxup3ZhrPD3XLtzMlUCrB7UD68Nj+GTQ5L4tIsLl6GzoHW0OyW0c
p2iuNRA2fT/Da2sKzxjOB64of87H/9NAuq9YvOhlfDYLzbhDE1ZwokRCH7owCJqMnCxRlKa77wed
T8fSnPxvULIgl4MqbS+OhhnE5D8CWwSoF63RjV97EWB9+f/m9SUP6PEgCKkWxeeAErqESnA7k5r/
RSVPeBGzt1GxIQer4xu6MoaVVPnVJQWlOgPPUTdbQs+nIJAm0arjczNGdpY8UxlxA8V3oqHgPq5R
C1y1CiBF8Eg0hbrLspTloagaTDk7CPlWv02SCmojBF9vEetO0TaP67sglYSdhCAz/bIzp/cYoLcF
ltauEFPcINE4bNta/2tEo3JqQyE8pZMsr/gCV28SSRWRhDRdfQQ7l3veAASheCNx0NJTq5EePUWe
bSp38Lsq07FVb8R6F6/C2L+mvACHAX+DqYAUHxbrclQx10ZFHbX4bCEH7o/13iqRFnTS7JmctFJt
21kIyDzVoisJiA+tcS1eezwQv5PRUkTujnz05fCN6MnFhP7GWcy78FbITUQazSR5iGhfir1QvM+m
fNppppfSbde/fX/LrpxDsgzSrBdFpzi5+MvBNSQxi6FoknMbxptxPClAdsuNSuSwRrw5v4GL+wxx
MQaE9hqq0R9x7icj0nnQhcVhkp5J3tZuDgZ/nGI7WaMFujahz8Ms7H9p5kka9XF6TieQMe1RndxA
Pk2tPaxlAq8YKEqqtE7hg8CC8HHnPk1IG/WQOniWnisRiPOoI8Hjx2O2/X6DrgTccNJ/GmaxQ76a
U/kr8vSM9ov30PYuXVkgyzO7MLeCvK+f5eqoZyvO8vxLv2wWQH4FbiW88mW/qejLvhUNTXoWYtz+
ofR/51mY7by2ix1YG4Vd28uDo2b5+PL9dD+6epYjc07oopzhoV/Nfl34pPXb5BzQj9rCIWCQs4ET
R20dUY9LuEKQmm1tuTZpAPU1FKyf5rTJS5aiPewINQ26aaUVQOjNRv8dQmkfO0WeNzlK33H6IiaV
MrhN45stuuJcve1QSKEC2ZnfNKhvVYaBKrxRIewiCz4/D5EUoRFlmRUlEK1UyRoGXiQDzZ/0EOXX
Ssi3PtK+7c6Dtwid1jAowm2UJTRwlcXAwQtrIYwdCQ3S34oSeorThol5ok7aweQP4RuM1n1MKjkL
2vw1z3SsjaoBCHG/X9kv7bR4hjNpjkighXGlanp51SHVy6IkItIao30LsXexa0PdTlHehnBIcUCQ
GX9M1mMLJqBgzbdBbWv0QG2LXfOvojvwhcknzY/GZyFAG6ZPpX67qjZxJWS//MxFQCjnnaZBA5ec
iXQboXPNmr3ZyTvv0bCc/kajtkpjBF8S9E7mO0Kx4s5dXSc0RDXKTjiQpH0u16kvy2gsoik5T+J7
+EvcRzdCAPudXG1DtN/7rY6WjWnjfDslRDWV9lPw7lLZyTvHolljwOmLD563oVAFCXwVH6AXgDMr
5TgYthg9r+zqNXsHCS9PlwoNyxe8Q0uKVEDkNjnn477UTy2Kj3GwJUOkgCmPlHfgP5uG7G5HJ1QX
/xwzO/aOoYxSDegASljlwVRerNHRe9rnX8fox2jZ+ARVKYCocb7/2GtWBd+cAJE40VTMhUsnBFXY
j5GVnKnsdq7f6oVbpqMHDL6EK60odDtJ0nxfVcK4sqlXXGUYoUw4M2Weui/lh6TKPbjhVVZJF/19
PSg1xeZxutNSuma+n+S1d47Sk0HFEHwuvfSXx6cwSl+rphB7rUgq4hw04UVW/kKi/yjG5VrC/Fpa
gc4uEqPmDHmhhn85nGcGoReVbXoudVsvH6BRasWTueWqCvGpGHZjtft+flcfpM8jLvwVAW8pbLue
9tz0lNPivY1auwFr0zzr45YcdPiKJN8YrLyDH7SBy4cBvQpSiniIM03a5UQHraylIJjS89gR224K
2fbq33K68wHiyq9YUfMh4MWP6J51u9qhNZ2HciM4VnSQp3/SePTWOruvOG4zgxxcCfAg4QMsDKpY
SkLYCkJKwsPqjjRTAB9otCeZR+hWEa3gJOX0+otCSrMWCLCVCOKas/zR54lDT3EUNMPlgsSGF8Sa
TH+sUKMGGf00Ruo76l4wjoqyy4Zml/iPlVlvVnkOvnS0zy8Jg8rQlc792stMmiqlIEk6Ru7Bq5WP
tZjBdE2ZOKJHKUUUDo1P/bVrbsygsf10q6G8AV2M3RYbbXieAItioRLrvszuhvDFTGYhArRsvz+m
V66hynGZswB49tqSTFQYG3TeUyk7N8BjBRTK685u+rl//ftxruWiwNDAyzanveDnWGwDnX61OUUy
TcR/YPuO1VMW/MqMnZYXtmqGOxV6Sk+7zWgFGp5q4eTFN5i9JN4MiI62p7zY5GtiRlfO5ecv+vji
T46pMKm6h6ufnSkf3kEuVbiIT3AaBlsK3uthrTXqygs0P5UmHGpEEdyFy3MoqD3+TMBwpnHqaAaI
mgdvfBn89/Uq8hWX+2Ko+VM+zQzpKMxgwFqP0h7pWCjOxFvxRaQ76p06LkgVYXCHfFM+yfp/32/z
1eP0aZKLXVZKqe+TiUmKyqMuAf+ItgMVlLXn/FpK4vMMzUUSNTVjNR8VBSTSfTrNWq6jsvO6U92f
fEiPobr5rwezdOutpc2uWRMGJpsEvJbA+6P/7dPSZq2U0ALGwFFx2wWbAbdPcGJhC4Yvoa58okFx
LSK8fnU+jbl4u6peF1TdB3alCacZlQT5iLRV9/JWPQh5ZRtzSjfeVr/kV1HD/Te3VnTXumpKbcCq
VoAv10/x/+a/eNXmmKNF9o6F126kaNuMCJX8BIYnVWtpuys1RXBv1Ds0EKof5IiXpzhUhCANezyE
RPkDOdmg5K4O51Q0QarwwzRf6mBHRO5owYG9rmhbaqOVyV6pTpl4YcieAy2iFrIkCzRUdBcysUrP
NO1HaGCPvOC36K1uRpbcGSH72I6RK8a7ST1Yu/i2uq9KJ9upW908ZDfS+5RuCD2bUxTuszXuiWtX
zZhzqTM0cMYrXy5PH/md3MdierakJnDJh8jbEomdrR4VYGubVbwFv27hV8xkPey8Sj8D1crL4cZK
UktIfUgYDON+SpOM7uTqEZz77nsL8qWNmleTv+ghmU/8zLVyOZAyxrna6U121gvH+N0Vdi48pL5t
kSl+kd7oERff62JwarRXi2N8qNCWrrZT6DR/hgExVdeI3MTbTKmbqEc/3EtIvL/KN+qPUn5owp2H
NfrnpxuMYNA/fv/pV63S509fbInXK3HTBi0mXnf7gfvXOzAXJmgsVk57EqIDWnT5vkd5+PuBvwKf
5zWbD4NBygiXY2Ehwng0PN/A4HsoLd9Ykk1Kzg079yF3EIG0c0TSkMaxy78hRKJeZI/dRgYY5/xJ
auhTQhV+/JVtvGooYTSdeZbwfyj7XG6jKEC5N5YpBBti5pcHX9UJRBtPSX92nSS+NOGMoVXCEXU8
Tw6zp3ZKxZdRyYRXNZPRDvx+ha5dFpouNIWAlfLiMqs2UuTQ8D/yc9sE01as4QWL1fRP3YjaU1eJ
w4q3c8VKUmwgVwkjF/8sMe/WYEStViNJZ9ASdDBDSd4W+MGuIcBRpJQQTiVVsuZnX4E+gMCgji7j
XlDaWsaN8ijFUtHCaSInrq7ZVbThHFb5XvkBPay3k8YfqlveVvpJkfYGSqwVj4i5stDXUugaSEw6
pUVOo2wsvH1lDEZZK9r8LOx16VauYHCwy5sSJa3RZtVbVzzU6iYzN3K7neAc/GMcvt/qK7AKRGxh
m5zBQJBWLy1VkcnKJJIkgj0G3E8Fq8JzGZR2wy6XpBrAGKY6GFXNiX2cbTilJoj6IRVonVJba8X5
cg0ApsLQLc0k8ypMRh9R4id/Ie7JG0+gtp812/VQaaU84G6eEGx6CFYaMZfu7MdIKjybM5sNrTIL
G1B6Zkdv0RRDbOsaI9Lr0B5Uo63+WFnepXM5j8OJJqAh9SgBvltcbLWiw9+Skudh2xzKO8Wtd8EW
Sc1NdPdLRQPCXhPa+2JWlyMujpTetd3U+XLy3GyLm9tQOabQ1B3gV5+2Dbrn3o/CXZnjbJw+P3aM
yAsEaeIMC2eOC0MuFaY3SmGaPiMJb6vHW1Drh2YzPq+MszQTy2EWIUFiBGPatEkKWX56fnv6t0r6
ujaP+QM+nT50HoPELxjA2xmnxr65UzaR7Wgr07i2QRfLtci9a+Hk1Ra8DWzQsGWo7da3MXu27xhH
HpsV4/oll7NctkWQIRrdVBT1vGybkvxrh2TfXWA/rYrZzyf5yymg0AXzw5w6WOKzeBfMKlTmabn9
BtLY99q1u5fK1l//fn/elgm/jwl9GmixfsEwRWNfhOnzT9heTsDONul2bY/mS/JlMiB7RA17ROOX
enkUdE0ZjXjMGWN7z/YcbuKbp8c1J/H6Sfg0yuLiRGZZgsljlICUl72V9sTVx/DmfC6cfyve1rVF
mzsocRKBtqApeTmhgUJ0IoV+9iwE9k8EhIxd5Nv7/fc7c/WsAYuDcQqaVgtlwstRxF6E1qeCJxwz
1zyROzs5G8dcoxhZuifzAfg8ysKmQosU9c1YZM+0xKiH+iDaK/O4tlifB1iY0Kine6iamoyjPDx1
rFXlhK6/csauvEAXs1gcsbyylFJVWurBtvefcg/ZGDxIO6deAVB9yawuV2txyMY2EWSjZk9SG8ax
m9Ie//bbI66McPi7sv3zr1rems/rtrDQeTKMyFKW2XP5LyLcfrdOBwt6mk38NO7lk3zy3ZfvR1w7
CQuLrZZB2xZEP88nD7/dRi88230/wuqRns/Kp0fBGsSuy7tqXj4etq0cwQMUbgV3JSi55vpcHIeF
mRbwfwEz1dnzz+Qwa4YKG+E/xXlaG+baG/dpiz548D5NJ6M/qxck7o74z6afbHLo8h/tlaO9Nhl1
cUONSve7KuAgIGoBV216FJzSTW8gV7Clh//jBhEB04gGJxt9IPBtLiNgUsaC1Ipifu7FoneFcoQz
BsWLfaF5ow1cebSNTvE3ILeee+RZdlO3Com8lvmYk5QijrwBa5uyOCSdVEYeIQ7f4Hniaz52wl+5
U8LODsmmP1K24tgoiL5YNjmS/tnq+xBmsJz+27u2Lo1gl1p1ITpZB4FZVWd9bQtD4qOeXWt+fKPm
VRijEK5Ir6MmaK/GkNExrqdeQsl6KIrcSY1culFGaTTgdPUEyAWyuqPz2hDUs9Jlhbn5ftGv1U3m
F5iK5kzdRth2eSuSZFArzyqKcw6tqb6BDRc3w81p8igyRyh/y2+iZQtHGT2Vh76c2z0c/Xf/s9zC
xWSCLI80W4eR7fuvupYDo7+M76ESSKpHXWzDDOWvWiiZzpZa7IyNRDlyK93pxm4InOboH3qXwr+d
DJtpTeJtaYhQjxHBQc3dbTBkAne+XI+2KdJSsTzvWSrfsh5OqOYQBw/BGhnT/CZ8NrDLYRYG1vcL
H7owqNCBgJctTYtrzdbzvn03wGJfAy/XTKq/3nMLE7Of3NWAiGEZgJ/lpKRrSpDL52I5m8V2mXJs
GnHMYIa3VYt/Eix1mr4SYc+/48uEgA2TOkDGhJLm5caIJZZIqVrhmQ4IaBAOpYqLLdwZ5e9Gf+21
lRTo1Rl9UCgBxsYaLfbHkyt1Erj9z5aG5nC9S40XBVm/74/5tT3ia2eZUyq0KKpfTkmp1VwLC49B
MkoG4Ak7Fb2uwUCV4E8CO+n3o1072Z9HW5wIvexNox4YDWkbYC3HqFaQKYSBay0LdO1sQ7//wcsE
6mCpKlAppZJMKgMlFv3puKka6cnv53Jle2YCb9J/OuSoRKyXK1ckddPKYeqfE716rcLqpgQ+bwdh
uvl+nCs7RMgP/pLpEPcvQVyGoMDs05T+OQytvT6hNaiJN+UguWnVQGW41l575YxfDLe8R0bUR91E
K2tW50fZl+49Lf5pZeFvBfaIMu22UJqvHPSrMyQ/CE7YAHm3lMyK5phfTn3/HFNRkTdhqzm6uY+b
E5iylQN45a0BqAaPN82lc2i5TNfKXVw3g0rrYnssYYL0fTtDBsa0h0N03zxkruY5tWc3KMfZPn1s
nk2bBZqiv3pkQ/I3b619e+m3Y7UuPmc+x588qMGvtLirLTopp135o7sRpdMvhN5U7RbZgu/P0Qff
5cJ6kQyjs4OWaUhnlxWVyAu0TgyT4NxHh645ScY5PgXdli7TSLRDb0+WMJzstk3cJEAMSz114b0k
/kytg9yc+o0IHks4GtnG0AR3yG5iz1gxr9c3539fuDwImWIUkxrEcOLDCCLbzWtNY1ZtQwcTkc3Q
DvlxDODsrA6ymzyO+m35DCp6+NX8EDJnpLcxWHMHr12GT0u2hK6Q6QzDvmbJNPO28d4kARJca694
MBU01lnLtzmsPgoZXrFyK2Bqhau4hvVembdm59sJopbf7+HV7wFfAkIIhm6YKS6Py5jJVtoEeXA2
qj2dlmO9Tdxs/I8SDFRa3w91JaXN0SSKQMqDe8mJuRyrlRoomUbmXqpbJXXk1FWfqrsAnJi16e+Q
0nWN4B7EsRHtpk3e2AlqG88r3yAzxpcjq+kz4f2MkpAX70U76lVq5S3r3+wmnYZgUTlGPoIMTil3
KLFHB8rROxne0USsHc3br4x/zcbPajHzNaVbcDl+NwX+UGYjahVCCu/VSzxtUi8ArPAoQ3SmqzYp
7FCxNfkN2KcvuKJBz//L/8+PWFjkqbDEYEin4NwaT7SAW+Zeim7MwUYYYnxEBgzpY1fKQ1elInqQ
8Rd1mrdWvuHaRoD+hi8Ixwdmkvn/f7JTlV+1cprU4VnonhBTCh+NaoPsguwfDesujW/8v8JRWcM5
XjvtwAY19MHI3oP0vRzUKuIG8lf60cJiFzQIip4y+c1QTgGUTGuLfG0sdtmUKDgD7BUXi2xVaVkp
sRCe89bfaOof34D2eVOAlbSsbas/gBgK642Q/2vK9/ImjVyEERwdDZpql6Dh9P1yX3GTZJEEOIRy
1BVpvricOKWxsgx92masZqcne0l87L1dtEYIeuXZZVFxZ7nd8IEu48xBiRQlGZXo3DVHQXEaxQVf
HzyY09/vZ3PljZt5bWEmgr36/5F2nkuOI8mWfqGFGbT4C4BkMrUopqg/sKyqTGit8fT3Q93d6SSS
RljPzphNj810lzMCER4ujp8DGH3htGQVaFmjCckhbgt3gE2IqFlt9+FNpVyEMsheNVoJzU7sn8LA
EyQhEGBRQl5UDssMl9Kgcn9QQZXWL0wEZdNllL2fX9f8Ni+cE0wRANyIL/lY1sI5BYWa+V0bpQdm
njfqNNi5/+u8hRPrmKfqZzo0vhRF0ONz0MutIfU1MzHSwHWf9mGY2H35sFY8PLGQmcUFD8fkqYqx
YzNV5iXFmLOQqkufDbExt1JVrYFOv9W+uF1HVuZf8cWFtJVaBVOBXofoxMaTNn3W00PE5LH/Q6p5
8Pfrw1PzNVl8oCOLi4PXwdcZqM2MYrHuuu5SufbCxInS10S6GfNXZdqBNLPrlaLYidPOW6Vy2ilb
wwaz9JR5aHUZY24z8rBtwJrFj+PwVtGeYbq1CB7WwrpvZ2TWaaPZz2wybEQMVR5va2fISZnreXYI
xwjWtYQxWn8H0Dh0klheuVffPMbC1sIvqWaVDtKsdyLVhht1FpQK27TudqE3uK34+/zh/3YqMcbT
O2dY5L645uOF5Zkx1kYIoqNDl9HvfnVV/ee8hW+fim45XWoEj2a4LuxJxxYCXYjlypOYrd74KYN0
wNesDSqQ0pv2Iwy35419K2NaWJuV2Zgbm5G4S4pWrY5jOffb6pBZN5q+614FmWpmlD6U3qVVg6CB
iX3F5LdHbWFyPjtfrlxkFFrcKH11UPIbSXCnFCTKC8DkdBv9Bp2sdnc5QnSpDHAKuIQtCbGDbprk
aN3m//OXLD6m6KlFHfr8knzDTDm0FEWyFWH4uTMIk2kkqj9gBcxdAzHI5KkRHpOPae1R+O6A2A2w
TUAHwbVR7Fh87qaPwYagGX6Q/EdEfhMGlAzpcoLKvr+I+odps9YtPXFd5kFBphnxNKBOF35VFDsl
QtSjPhTta8RMmat3T2lhm+rF+d098ZmhzZzrUmgoUjpe2gna1JTyFBLk6HFSLuBmqm44TjCeDGs5
5Oy9jlzqrHQ0T2iKMDTNE4nHJ2oqR0vzer05oEYZpFthm5ab7Dq8MoZP4ya7gCt/N1lXcbPXpgsY
2freTQVXvTU/k9cqXjlUJxwEsu8segZgzULJx79Fqgu9E4qxPVQ6fN8eLNROWqhrVv5WBJZLphsw
P/BU40HRH5up+lTxIEDFzFTZ0oUgwwayD3dWZ9fpJoJy6SLobMOw/Wmj9nCduApDSYAmu3ezfwmY
D1WvWvi1grfzH/07U9TssaBmnYnP+evSexGXRK2RygNsDbb+6AmbcddVG+V37BoXCVBjf8dM0Fg4
fXmNjEmfbyTlLoHFQbwwMrePr+Jy3+6QeivqPygBChsItqJ8401/Ynlyzv/WE1cPRUgcLdUdjg5k
zMd7OIHzkKXWg9Co/CM14M/tRr2OWxWSmLc4KuYKd+KvXb/vL+Ox0YXPSRWrgRvaGg7NcDtqvqsn
DHVaFykA8PPLm+OI4xOCoZnvhseEc7Jk4JGSRs49ORkPkux01QujQ3YO2f15I99P+zxYgiEoJUiI
l5hTyiKFUdXFeAinjVcbm0SyVu7TdzdybGHxkaray/UAjthDDchn0OChUirQzTtfMlwNBjJ9XAPJ
nPpCCmzpeEcRqPFSoUUVcNR6KgwHRCHtXnuIpp9Qx4dw/J7fu5N2aKrg+CnbfytyR940Ranpj4eC
KH0Oykxo0lGHcb3m87ylU1+JQgGzJ3DdUn5eROxak4/CDPY4eD0O30q3cb7GXXTqtP1j4hv4ou7Z
tSRNR2bB3zz5qhGZ6Xk9v4qT+/WfVQBpO76uRl/WRatG48GIO1j4oHtmMCN+8Yu1RHdtLfNz8yVA
6VrNt7iP46FVEd9IM451hqhhGa9x+KwZWrxbhacU3WhhiJ1FUU0DFKzLvd0RM5/fulOGVEgXZ2k7
8K76vLVfVtSaspozwTuiBNC6UkLJ3L+Fme+/MUJ/cKZRoWk6/4gvRiD81P1o4AjUMdUYtA/950Ja
q8aeOsqE3v8xsljJKNMq/3vO2sF3TZi6zHhlYuX0Xv1jYeFwjD7idJsso5mvpfWhHRJ/++93iqyW
x/t/aTQWJ1nqhrJFZpXPAQC9zrStV5r70lrrBX3DxUD9SUeBMIGuPZNcywcusJRM15puOih2Fez0
9zC+qn+K92XHLPauVC+s+/zX+ZWd8tb0BcUZaotL+zsj/OUMiFIVNUpeTwckQOwx26hUVaL2kXjj
ZxythH3fEyWJEQzqYvg0nrkl6UU2lllZ9/J0MBnObZOnVircAqW1VyF6sJTiMi3XOq3f0GzzhhI4
oxbEzNp31LjfWkNmld506Fpn1O2s29CnMFS04j8lx0rvw3sJgH366skX5/d1PnTLx/yr4YVLyg0P
kG+GYdl/6AXf1j6KfJcMD+PjeTsn9/TLAhceqUq6UpSL2Y51H15KMsT9b2L+Fii76pJJ7PPGTgZg
X1e1iJV7OYsjszOnwxRvrWRbDqI9xLmbKi8hU9TiddvCdartz1s9uUQGV6BIABxNDf/YTeV13qrW
aE2HjIGtu7G0e45oZqPfZT038lq1+Lu/QjgSvnsCTQ4P/AzH1sq2zdqWcfyDOMkHQSscTVm7B9/P
xmwCJnBmGbjuSyUET5MMLxaj/qAwlI761BbhrquwgRMnnrZ5J2/O79+auYV/bKyhzi0Zc3q6a+qd
Rxs7raC73gvxmgM7vXn/WdkyN55itdbjBlPFLJBzVxr/tsXLpfmyc8t+/DiaWtoJ/PkBTWsPoaTi
IDEJ4CFaUq68Kidcx7GtxcNltmJvVHnS8zrWdpOKRHyu5bspDOkJQzcG7DnJLpDuKu0+ya7SYg2J
cvKzAYtVCJxmheLZc3/xzFkbpGWqsFZtZGzOKcy3NCxQ2NzBuHX+gJz8av9Y+qv6+cWSnATyoKpp
D4ulfNvG4kGQlLXk5vtqwN+iHYr2Hj0wQpvj1UylXHewxxGiiQmyknCzQYnviB5s52BxM9FI3POL
OuGrTCpl1P4A4cHLtgyhvDjPM6HVRvi9L8d+Uxg6WJvbGrE0g2E0o/kNLNnOUDE8b3deyLHjxyzy
oSA5QHtJSySM3kCoUWjBBM3jU3ZVlgdUW+I+WPlkp7YTL0WtVkWHhofteDvlEsmuVMkmxFR8p7Hu
PGXc5NGVoCCzqZq780v67oAZeZZBaEJWAwXQt86LV1dVm+CA/eRCfy4Q4Ajhi+nlz5p2ZVVOtgdT
ynmTJ8qcxzYX5wUuR6vzU14a6Xqge1agWuyEAjN4lYJivKu/lMbDism5cLf4coxcMScwg7JmUq7j
PZV65JCUROoOxosGWs6uESJH4tW66Q5euudanLd34hN+MWcs0e9qMmlNUmNuZkDfjplbVq/lXbOm
e3Hi4x2ZWYSubZUKpQ9g+KBeRi7NBACoUgp90L0f7Lw1qN6pSweFE1SVUJDSz/rrVL+4Eqtr9MjM
m/4AEim5V7X4xuyZXw+8Udu0ZSXs+yiVbJUpyj5qvZ3iwS5+flv17+kAzd55uhsk2ok2VBrqUtF5
FgsWd0X11v4SpF+o1hXhlQj5UemiXhdK+2B4E9kM+M6LmzJ7KJgly3aDdZN4z+l410CKrjF39hFb
DdSVl+bgDDBPe48q/zT0V3DIiHw27WH8SftaH7bB5KaQQSCZZu6SbNcWdv80XSp0JZs/EZNrl5no
lM1LkPzWtd9Z/6i36Anvtbp2Ug+ahM1g7MPLEqJgI2gcsMCrekTfZ+q0eVvQxzDhTkHaZT6OX75M
N7QEMhVxjVpcTU+15AjbVr2L0exN4bO+bAeGHDeKybDufZa58suwVqX5nmkc/4DFe0bEgyBHFvaH
uHdpqKafY/BJppF2u1ZfSTROXC3gJrAEzcx6+jfCslQvdDDXyXDIJp2PAoi53RQZUWOZ0jV+PX/g
vr+eaH8btJcgxKQBtATWEd6ZSd6Xw8FoUDbueKRtVR+8FSnMv/OtC++kSDN/oggHyzzNcvz9NCsP
ZM+kTmskuc0o9zbxXGsIXCBFRWdXxmFS0AUUoFre9KkbQiM59k7SG446PunVZc20dV0JF0VAAXd7
fgdOnS16UWhFzO8sg5vzlfxytiLTl8Z4MoZDRPdn2FbptaoV9kMZfMigIIihAVxTKatdD8x9ufNX
Ja/585d7Q7AO7SOFBp0C6rH9MZ9p40eRDAG6YY1gcHjOph9TejFae8Nc+RJ/yyLfrcFowPtO92I5
nWoEQmn2hjQdmvIGPKMGdSKFeduCqmJUmEDdQJBqxRfINMo/gvI2WAnnT9wjKM2ICWeZX1Dui3tk
VL2hlsNAxhddyNKlr9uyeW2onZ3LTpCvxBknomB4bb9YWzyKSRzrcdGM1AeMbXkTSLbpf0pX/lVA
DJV41752N3UXMHaM4soyT8RRlPmZhqfURVd1CYuwSnSZzIqgo1Guu1+q9VkNP6w1DsVTezmrQuEV
efVBjR4fHCPrYO3N5fGQFA+gJq3StWJbRp7KkXmizt+SE36CSh7/ZlCPCvkSjaN6dT51Mn5izD/q
6LY2H/+bPx/vDksuqIElkJhntxTToRkOoSHWV7GvmbeamTydN3Lqq/x9Qv6vkUVY1vRWo0hFhRFP
fhOEzrhv8vyz9uV+S+siWxmIPvGU0+qWycI55kATFlGunilmV7bdcOh07aIXn0Xrl4jW2vklnfwu
X4wsnIc/Umtvy3o4BFHwVJp0sJUVj3Fy075YWGya2AgDkAe+jJ9/NJ5rDC8SxIlBuhb5fPeCc21t
RkixZeAEjg/zUMeJ2inDcCgK3zGbX76y7Yqnmuf2/IadcvdHhhYhZTrFQNnlcTiYUr1JMxqW8Nrb
SBTndkbvMqDuFIeEmZH8qUQGRMPeruvI8jxN3ZYoaPmy+mwN6coun7rLX5e/OCyKRh3TEjksk2Yl
P6DNjLdBUsl7sfERfQ/K+GHs1F+VYCr/uihhsh1kmXTUQMAtVXtT5lE8DWrCQ100D70cbsryYZye
NQjY4UZbc8gnYpu/KFLK9dChcj0WXzkTiHtKEiOvBjwbunplQ8qa0UaGSWX6ozZuJl0mL2ixdQA1
hk89dSYF1N8aKGT+yItXECTWXMalpku9bPEMIbFkMdkUiIfyM/VfPUl1E2WTdzeR8m6o22hgyoqx
q8l6PX/4/nc7F4apy9HAhPZ9fpvm+/wl2GjjWm3igofB8vrpZix5/Dd+l/zMx0m7l+syffFgzvoF
fTN1QkDJ6EY34SRdDa3s/06kOCH4ptqCju/Ua06fplW4S6Ncv491WpQX85Ca7065kN0q3jgzcAZ8
ewdBBS14hy+kgVl/zP37uos1614J9UZ/a/gkt6U+DApysJb0DuNQ866baf6T6Z/qT6v41o0f+N4h
660WcQLLQlhFTBW0SKFErj8N3a+5skMsZW4mewgNa6lQzZhR0QRHJAj0GcNuAFwi4ZeBf5WhDrOa
mX0GwF0j11eqokZ7z4cYJonUkeMnKX9KPZWB6ggj4Eg9lmukhUyIpgzPrH9oVWo0biSqIWydQWPt
PEmeos1M9Hgn0b7dD11r3cR6MCl2gZiU6ERyrl2PRiWgjNS3QNejkb/a6VhHta0GmYE8HhWrP1lr
ipOdJ50KiqMySH4shlkUML5WErKWwhwdsRgMgiWhNsF915Fw1/rtiIxunX5U2kAjomzy+meoghLW
erH7TBQQIwi7WCG8c3JdUfzV5rpDGQY5hE5CG7N75C4CXN+1fhNGRvauSbyDbmx24p0eCJ5iC3rY
pIwm1E26JWfQK9cyqtG3RaUNTBsaJoiJQIjQJdArGryoi8rViAxOozdXI0+64AQ19DSbvu/GW6+N
7YKsWgQ8LwhPspfSp5nS4k+gl1rjwtgQ3ql55N9L5pTexL1aIsuimdtg0DxE5ZWXYTK9S0LpmYWp
01vJzkvaIbRH/fCzMG+mRGta1+ojE9ZJjSEdBA5zG9gXikydFRlsquWFtpiHyj6TJZ/QOg2Ktz4R
Zcir8jJ/578qvaMl5UjDI49Mim1xJPUbowj1tzBtO5Lh1pxKJ9C0wHAqUPywjWjz385oZ0RUaalM
TAQh5Ct91TaGPUyG0Nl6LsBTPDQRlXdrBIqJGEVXIfbQV5dNLADLSnM4hFHf6Pk79F781VG1rexw
EMSLvs1/MrkMfCQyB6YFxylxzV4bY6fPg3shDdSdKfXJp+KTI+RtZiqOVJlDuKF35QlbQdG9xy4U
M8nu/YAZJtj6lR96ym8rOji2m7Gtr3Pfkp6mQoUxx8yN7LempHrpRpHGgEU0hpbh1FpCdhtN0B7b
RsSABGiWKoXRRQxCOHdqtOr8yuMzaLfZWKPsk5ZlK26NUfRVW8iKdkO5jDwq7pXEKepaBTHZB+Ev
pDEQNB4CPQK+5LXq3i/iuLXzGik91DCrwvUqRYqdvDSS3p5na9RNUk3uIBilardjpQi23Mgl4LZI
mC5Y7Kje12aaHrrCF2HLEiNVccA5P0lhW+zySCplLqNW7TPfFFLHr9KZinMEYJGMPZ9ANC6YfchV
u47G5MMPDfUlSgNpU+haNjKPO3ido/d+AfWdOA6NXdRKkMGGWyujPUDhZLitUAFMkjIJYTa1G72d
6HvecFkEWm85euuZHyUgxecUKeDPSKpC0c5KIadpQhNAtZH9Lv0NuLYg2oh6zWhwh9ODi1edRs8p
pUp5rqAcHl1tSHLVmemY9jQge82NQyn6CKPKj12yvuouzQTL45N1A+QKdTp+hJ0gvsKAbr4WoRBc
F0PHixcZVLJt5sD8FtRJ5v8W84FZK4n+Ch+qCMZbhDqm3hE80f+MCr2v3UK3hrdwLHgj82ikUUc9
PhGvfb81gL5m3ci7JujdhzW0/Wfsi/49Gr/dPbcP3j4/zhnjiPTM1B1Z7lVkseo2eqzkAWas0esL
yQmrzOhtYerCyG7MSCtJ00a456qxrmFLlUBmOYPotw9a2Pv9dijLTrrSvUCHyrNrVHvIBmBORTz4
ma0ITXSvip2hOQjsmHMVT88vmLm2YLGX0Y9/7C2NAlWsG/kOgu9Sd9VSGUcU7JhbdKK+HQtm0nJk
Jqwu8KtNWKttvS/6OB8d+ngmw8m65z1ltFJrHo5ACTaKXuOPp2rA2zRK0zSwL2XWD2noa9Hum5K8
qZa0lnkvag8ZcxGZOwRmzwtWC9N15dG6lnEILc+Opr0P0/wn10ncCk7Dpw82cmHlb6Mu5TyoBZbC
qhB+j57cFk5rZelVKKJPJ9ZFeRDEhOmkMc40eVcYo+yYoyC4CH7zimdD30u236glnqFvKX4UcTs8
qRK3CaAkiHEbFux0W5m+8RhMfVCRxwryh2+Koebmoxg+ZAPFHZdijjnaUSeE701vTrcBMrhhRcfp
Kqc8DNF1LcIl3etmMDjiEPS/Pc1EOg+SdaOz1Zruwl4VYgLhOvZhkPe0oYYZyPQk4xpocm/tqMOB
SwrqSd9VkxVITqvCzlz1cZg5YdurdwzSTyLhe9yJtpTDO38RC1l4Tb4XSFtUp9t2pwtWnz3lBD6Q
ROH8c1B6xnCZGSWvJOJxiQAIVi+4w0oPLbvXjMlbocdh4zZt3rtTVpfwzU9RHmx6rzXRyhmm8C5s
q+hDKiBlcbI0gkt2EqXuT1zG8b0V5A0yg4kQPTPFhHBHE+awvk2tStjCnqP5gwSxfGgM0/uT1oVU
u0KcZRd9ENUoGg5JesV7Ff4cDMheeAe7l6BvNPlSkDxNtjWh8q588E6yHaqDwJikrgQ6Koaa/yMt
p8hyJz0TWYfRh6h0yCGvKhk9YnidpDwCL7EEwpCEs20ovfKuEiHemc2oPouCmj9buEJQlUECZLaC
q/J6Sqahvww0tAb3vdLh0kmpjGYjVqX8LCW6JFyUbZ3rFNnSonX81rQOqTypz6ZWZslllpfdDajg
/I2JPi3ZAuIxMzzq2PSuPgDTl7werozJSyGcHIXgBVblsNt0XgL3uDdFmer0bahe6wEvgm30k7Kn
31yFbtqGypM0qV3DRRv9n+Poy60zBIJfcL4L70oWJCDWuLXgMYc0Ar79xgOtkbbJwAwflGmpbTE/
Amx0TJJLP9X0nBFMQaKYAR3Fs5CljGYKRiAdBKspwXF7hfwhR5Qs7rigYF+TKepqe/SK5HctNTkD
BzChluooPaRWYzxlYRjtBF2ufpn8Z2Zrk1rdEm1qv8ySsMWupSz/UK1JfwSjjcbMYMiILfnh4P3q
oJQt0V0yPR/piBwwhiQ0wTuaNMgbQrIcQRdRNGXIi+2DqxPS3kScRsr9G88L2LAsEzaAVKeXtkm7
OSL11ZYyYpz/TiO1WqvU/MW8fksxZpSpNadYdPGOU4ykDJH4agBVUN3i3KF5fwnjcfKUXHcX06tQ
7upnc6+70lWK9uRNfROpu2FwDfoJ/s6sCYNss9g8B9tUs6OH9uJ8BnQizwXPMtPKw42HYMWikO/n
A83SsBMPXqlXTt+VlFelWIdLMyB8GDxoAaeWSdxBKFcqJd9nOQEroJJBC3CWumJrjvfFmso466Ve
pFRiyw+T+TjUsv0+/jIuq3hnSdsQGvjPYdcXDrXo5jb8EYQraeeJihAVDgDqc3+JoG+xeFUuqzgm
sD9w9fBkHVGbXIJZK7xuDev3t3C/PAXQXM/z5DRMRHH+LV8SzcQQ6kGW2GgmV/OX5A0+tOfIegju
SrsEYXiV5/YcI0SbxtwEkMytoPPmzVyaN3WKXrPgGmtdlHP0sjTN3lPHg5BL+7y+klJxe/4krVlY
HHORRzxNTDrkRTLcmoQSrUBN4byNE7UvAG3/rGJRlakL9ravjBEcFDIbeFlxbxbltvbKH/+FIWrF
OoMFgISW1S+tCjR1QvjsIAVzG8JqPvNpq6r781ZOnT+msijgMqs3o9mOz0QZG2lURQKQ1uIh0G4E
/YpQ57yJUzv21cTy2KE8XgJhHelfku0aI43C0a5a0PfKiqVT3VoNet4524USW1/WcPo09FN1Aqsg
jzclAUxQPIim6wOd7clItfo9bBFPXmXUPFHCwiz9fVIDMFB/64tfLpY6dTG0cPl0CJsQ1IJ11UUH
zgWCisRYpPYoGP7szB9l/AvQCOWJ8HOA2t3yPsK0RIbh81/vN0AK9MLoi87y84tPmlmSJzC6KB4y
KjZbRTCfNTPcEnBE1EfG9N/fOUDq8L5QEpppKRflO6WaS9odeMuRXMDNmtAnCrfezi/pO+kQdw71
CMZ45lECUpbjY6o0rRmJAUjLRAAPDUlOW9xKLdWwhnac9kObQDQ1tmXqzSbxK6e0KgpXpquvI1pP
nGaGfGT8FxNT39ki0Efx45giyCG91Z/90pG27aVRXeXbaNp7dnAb2ULvWNeEQpRizu/C3+do4UFn
KO1MpatwVZfYViNJEh3FEPHQ+e+D/JQnLyEZFR19dXpPQ6gA+vugji+DWH1qwm4fCd6unKe5XluN
oZzGMcOL0nPT5r0MclfzP7VpssU1mNnsxpc/kheNt0wyDeaaFwdi9Pmf6owG21Bfto+EqqnxIgrb
QXkIa5eLvybmdQJjzLQxm6Jp4hzgLPuHWW52XSfpFJAHezQiZ/CtjRd6mzG+FQV4e4Ib+uqX4o9U
3sjAiVa+yezvl8uldgsEYS5vWMtxo2nMpsEk9j4MpTbHcUhVICiUgwp3h19tPNnmTBSGLlP32/d3
RXErSHeCQmTt+vquV3dVuCGZVAfL8VdL6yd/m4X69TwKC0vE4sWlsdXJvlGIB99Qf0dtuJHrPZnZ
Rkg+oW/R+y1S8W24ZZjazv41AysOEakq+jZzv5NCx+IcGHk2RJQ5xUM/CPbQvlLca0WUwOw4AZxB
/krJCLnkbU4uKxTPSXR//sucCndQ92BSlkYG4NTluWiTKTVR5iKujJ5a/bUoHvRd+2z6ThAwV6k+
KQNUxPVc8NzVAbOXJJN3CgWT8z9j9kzL8zH3Lw24kOZXfLEN7FKhh4kuIs1sK+J9+VxZbrivA1eF
GmVcwYmcck4ons9sDfMIxF8imS8P0ViWFOw6XzpY9W7QnyMG83CX3VrL4uSS/rGyWJJh1pPaJ1iZ
hTdDRA8Vin1r8+Kn3nIoBP6xsnjG4q6sZVUQOD8Q7hnWW9M9p9FVEDyY2g3sch0AjDWuWPmU75qJ
umdWVbZwSf3QiuqoayUJJV/KhBxStLv6TlOuy2RTTPe+uBmKCzMz3aTaiuUrlONup2eu6j0gmhQ3
3SYz761kDWmqnbrGX37VsqnfxCVFFjGXD1SR9RE9TTl4QNNvlLe+qFNvFzo5o3cApdy71FfpkwB1
gmr7nZ9RJiaUHWzV6nCFqg9V1lb3e8h8UbdIUGcLh2GTtbF1jZRFjcuMJAIUr2kJm6tK6X7XoybD
IgRIxm79KQ83aS/Ef4Y0aX8GNBB7e6gm/J7eoKNn16VRO2oR+R/wl0UNGm9jHCGi10vZTtK6vnEK
QlqKO4JVKU5WpNqd2PEubVIlUZ9zKTNVd2RODR02LWzyXTFOwbaj7vczatnVpBL9Nz0cp3H7f5Dj
ksR4CjmDkapvqamkOdVeVetWru+J0I5h2v+ciCVtwVg3UzEWnHXGMCPl2gg2nbVTAN6l9UokfiIN
BkjBxC4q1AANl2EbtIN1WlCuOsA5Ij7o2UbMDjlRjD2OK43lEzE/+GuMgWwUGcFeBFPJ0GZaDWb0
YCY7L/ml6VdivuKITm7bX+pKWASIlxYvjzg1sS932mzCbXhdgnt04rruF92z/8K9fjG0SPmafOph
5cNQjnhQYpPHR/41cnTivTbsw7XJjZOxBlAAgDV0DlUANrjGLw7WY/Sg7uRKPtTVNmmcPKElci/U
l8V1mD9O4uAkDVqDF/UaS8ipw/HV7iKHonHnBw3e/RBSs7e3ekPnMXrL0Q+Q9JWA/tTp+GpqfmO+
LFFvQ80YLZYYA8GKsgtFe00+zn+01W1cVD2KfuiYPMYGKqB7wad3PT17zB1W7xMrYzRwUJ/aJ4iH
7SHUV+7ZyYfl6wLnvf6ywJyEt89ajE93IsS1Fnp70m8FYKGVO/lddVms5oentxR/CIyF1GxJl6XW
apnKSS0f0sCZ5lDYNQ3XVy+q4m74kWy1bD80/sZEXKy/xJmt4lvmU7mMQWCSFeFDITQA4HC8Yrmm
xcmEHnlD41TNU1Y4ozs42kbJL6VoJ+rXtbofVNe6t8KVms+p6IfbScUHXL8OLu3Y8jBWSez3knSg
5tjH3YVn5e4g15u+i92KOmfY3DNc4Jw/XieNQgKHZiQ8USBZjo0Kaj3SzfKkQ4iqZr5T30v/JTb3
lX+nkRmsYTVPwSd1KkL/z9xyRqgcqhg0zmxu/NkLH4Kx7/0/er2niL6rIkdGjVvcVLCbv9F1oZ9z
frGnkkL2lfgSqO6cgCxWO4Q1/9cYyodxF0+ODLOBZZfTq5JtJErqdUzAualusvgCbZly86QmyNZB
aVpcaHu4Twb/EylWcC1v53/WKZzlXGIE5UZKTHlpccvaMe2oqUtU+2p120MTpwr0COpD314M1U3k
3wyCG1QmCr/9Ni/vpGpNo+PEoT/6AYt9qUGMSHQAmQcnoJjKkPm+NRNri1xGZlk1yu0UKyMSrlQ9
Ojpg4FXQkhlw0pJw1Xj+VVcCHPIau+6HrWql+7JeqSCfXCdcZUDDaetQQT8+7UzT1EM7iONhVLqf
A+STQhStfMwTaYVJgg2/4nyLv00emfmU913FMps0TB2rbO/r1LyYIqJEsRVW3p81Y4u3YWwq8A0W
ZeIWIir91mjf++w10VdioFO7Bo+cypTYTCeuzDH3l0cgGkRthMaR6qp+GfuPsr42NnXybJD4wRVJ
sYaZt4UFVa0VxQum8UBv/EceX+QPpttXt6rylEqSS0GuBaQzOqtaQydwbKahg6wn56bUskw4J5/s
BslDqvzFfaY1YBOcPtkm8V5zu+vgxtJuvbUK71+lzMUDAwcvZwQKHNjllEXM0A8IX1hCKh3avEqv
AoZSKisxHWOa9E1NJ+NSk1taqtOQ34kC7V3LG42rONPz55BO6F4j6t9F4mTcdjlUZMZU9DtlUo27
mn/ZYetb+/Pe6UR4CrJ+ls+Y7w3Dbcdfv4SsPehzYu162kzSL0X6MQpbUAnauPIUrRlahKdmlCqB
R1h/6IzDTxUMQNg9FCwJIMX5FZ2qkCKSjJjwnD6o1KOOl5RWneUnaSUdCrg3E+NGUz7UKLbbMHRU
4fPvbKLgqF1JxmrXxaXkb2J1+nH+R5yIc6xZ7g01PiZVwLgf/wZNzjRzIBY4RL+l/MaQKlc3V8t9
J3L0r0b+5vBfbq4ew8utFrJ4oE35plVvpf+76a8TAEm0r5TI7YLf51d1amtn1woulPo+jbPFTQ71
QIW8zhMPZhaCjHiypOs83aQxpBx2ObRuJSA2/8E45ig4SX1YYzQ4UZXgwwIAoMI4+5O/9YEvK4b6
lww8b+RDVj3oo++CiGvUG2tr9hdVZ5uQHxbG1nIBtKTBu/YIskDTXPW6e7ZiZvBWIroT4TO/RpZn
MmxNmjthxx8ZpEqnlBqz5EnikAV1dYEAxP3wUtYX4BiNjVqvgOZPeNJji4tj1VeS0ictFjOhsXUQ
VWHggOhxtOkqq55UXXBEsKCRW477fLppuoeV7//9WB/ZXyazYMOGLlVHma6Snb8M97X2w4vBJz7G
3vv0Hut3Ru8Yf3IkPrq1GbPT354BJNzVDI5eTiK1MnKmWmlSkYobNE0bsQMcaLQJnWmj19Wn2JPF
p7ZGWNEcRahXW0Xp7D4LNNi79VhR7KZms/Kin5wa3oFp67ddcDWlcVEwdtoP/0Paly1Hbivb/pAZ
wXl4BUjWrKmq1Gq9MKRWi/M88+vvos7d7iqIuxDbdkTbD46uZAKJRCKHtd7RbjS+5WI6feSGX/7P
IO2IipE9+fvzGa80jWEC+nQk1Cpw2ou1vlampzwOdmgjopGZOLd3amGjUPZTkTWcE88KC1YrSU1h
5pgjOIfaD7XcmNEpbd3bImZbu77pMK8PwK4Zbwo5FIvxBW1i9ko2dtI57UACXSd0LOuNEABcrHhW
ErtPUpqDYfi20O/ByszUh2wN5pVR2GQHeQ2rRZc1aOGAUlFFGEdI3oYuEHg3yLwXrGqA/0PNcKZv
FdmIPevV1PfCQD7rNepEybZGj6t6aAMZGXvPBWtKRGo0d5qtG6YvVbJq08cUQ0Va9Ktc39Z3DlnZ
L0EkgaT53P5tsvhXWpmkiS8XyllCy5lQrMSeAHorKxx013q88bMlhwYL/SONCaAb0zDb2CgVlMDt
+E2lyb027DUqnuA+Ex5E0bI0NLrASucSNVsWyRoEbaY1IPUx7IYOWFjkw9fcwrKR3O6Dt6nm1OOW
zoR1IW+2rYvLo7eioSmHTj5jPkXMaN1iOpUjYuEFPENEzzjGcFOawdqnAEDeJo4U+RzIz42gbhRp
shspAv73uVSIKWxS0XyVss/acxMZ7E5rwVv3Ncd+F4wGKGZozEArzwzPxMR0Qz1p6MTLlHOcrnKL
huGDsvVy0r/zZwjnQ87YJ3YPRU4wD2sze931mmqmVBZx1ioYo49Iv+0URzYP0Xv4iA4noj501ZM4
7Wvgdt4+Fl+PElbufO8i84h/gA53Lbcx43YMmgJP/dQpMAtgUa8N7URMUNiMwSRj2qj746P2c+Np
X+QkUB4lA72bQe90gOFLdsG0TTBWWedrjH1MxR5QuEZw7CWqVlR/VQLcobbYfSR4KySr21+/4F7m
qUegZcg6amHsTWYMYNJFMwJSmAnR0d3lapjdqFTejblkBhhbQhOIASeGquz1GnVaCZg5c1LOjfYU
WcBOW/nOgPOcOWF8vq3RwtFC75aF2wDkhcjAMKJCr8mmNtaVs2jSDrwG/THqf94WsbRoALJE7Dez
tWIi+FqbChWOUK5l5ZyMJY0tDKW1+yjdBrygbsmiFfy+gnQBWo7YELcPO7PMMJ17jk6g//CodrTQ
Zi3nRNgEO4wl+K4fuLdVM5aW71Kmcq1bramBL4Wmcs61HBA+coz205WpNmhr1cryzgJD7rlBJ/cJ
k0PKbyGa0QTy1osnogqBcRj8CVWkHHn61An1dpKQ/y9HkA7EyN0TvYjF96qYyVkA8YRW+7IUahAd
++jRxkiE7gNq00RBjADoOPgFmD0pcbtWq9yyQEwZBuZLVmgTQqlqan8iQ91uiqpFVU1NcxRvJeUT
mTgQPMq1fsJYWPIg51VX0hLwTSUthrHOKGaY0K0+yrpdIwHho881GH9GuVFhqj1OsjVifdTMhr4Q
7jSvu+tHydpUahK9GZg/spJ+2gWF7n/IwJX1qZSr5SHWmuk+jaLBI2MVDjKmijqAySqdrNG5dfhz
nMoqQxLZo1Jdg5c+roUCM3XqQ1ZFmOpGlwR40rKgehO7EJmB1jQa0UYlOX5PsaKAAELfHq+AthAw
IR+A8TZkB9C4wvpKP5fTYtJC9Wy9yMDgJkq1kvN93q3q7oEXqC/ESVeymOBMU0Nv1IdUPaud3QmP
U/4YP6uoO1VEBCk7NZSVadeHFrCnvGzPoi0DDgIlY3iDb70GKPqmlT9kKm7ZF2s8tB0SG5yS2kLR
BE4GgLDADJv7zAzm1jG0IUI/06SezWjtrQJQwL3kGHoqwR49GAWZlMe8RZd5vu95KChLXghj63OX
FwBzAERxfVITo02VspPVc6S/l+PbmJ9S4W3kwXoteW7gEf4fmRNQ9xkpRSCXojwa6ll8Fe6TfqW3
m1y2kVDVH257nmVBICVH7k+Cc2UcjyGXEmgBA+3c2KbuKu+it84yp4vXBa8Vb+npqiED/kXTigZj
k7HIusEgYS5iz4RjkViukryYwZOC7pchc9CKFQ0FNcsVbFUAxAUvIlqKNSHdAMDdXMGGX7/eN0zk
DZIQ6uo5BVAaaNlWaI3LAsOOow7lQ9MeIrvhZUsWTsJc78XQNs4BWpoZmbnqJ3EzFFhcbSpW0zyn
lwlhREcPk7y39/F7cg3YGBeimExEDD7ISK9T7Sx/okGj71etjcaQQeAELt+8CuBJ0ECElhBxTsN8
ncuLCDqexLJPNL8/Z2bi20ELjdo+aJ3bynxlEa6Cu1kMMBswPTYDorDRhBZqUYbek/7s63detROO
zUZJN2HgYpiza94M+SMdKVi/95Gb524cuO/WW6I6QOlJrJ9yjQZIO30CGtChPI/tJg5/oBaeyDTZ
B6vKI3WHbHNt417CcPEpv8f8WLe30D3xA2NXgQ3wiyq5H4qVVtIaTCT1ujjq5UMlAfsf1UKBROvs
DWASj7XlgoBlLl4WqORtw3YbR/tUsnvZTmmMFwaGtwEOaTo9uJFyuSHx3YDBTHBSaSlJgfESOI3w
o3CRr9NVJzio71HNrXd+i2aul5JFpsAgKd50ptGdNZTonwFipDRoa99L6L/DxxiPmuDUgcPDq/jm
VmapM3yZgbQyBmcZ/5yOelk3Ytyf06Zu3dZLEjJK8eDk/QZzjDMxIlBcAjHhpce+HYMvuXDPgE9B
hpLlZk3BUALcDxhOFGFkNz9M6NWJ77JQmjOiGGpT0H04rPSPUN4Xv8X7yrQxjACmGY5X/V6IZL5j
9gwX5yTS8kkdGuivlm4DZkGLoDssQkxjN79yjRiYZ8WEQehT/QHITAAgM9b5L+l3BzADcIw74oek
EzX/wTlWEPrtVKEF8T+Lw7gjJA4xu57NAIvyc+YKgEuqsBGeE6roM7hPDS50EG835v9/sQp1ELa5
EQJlEShUyTpunzSJBu9+cbIoWpTUTfvSh/sYwjNS63Ys7EIegup3olxsBFhP5ksH4z4AvL/+hExO
6zYtNAA96rsQ09+oAz1YIDICzFLxU/MyMqy1jCSbUrNbYPPTiFhPUvhjUNzRhMtwhgzz4cga9kSJ
Vkp/0NUNF6r5ezQzfyT+zB2i2szPcP2Roxf2qpzp+Eiw12+jAQajP2bqRm9W/rBKwm2svdbWg6Yc
bxvE92w+hKJYjwsKNjHLvxasIJqpBR3gJQE8QvhUYzJ+GjCUUIYPkfI66CI6QrYVOG0BPCWE+Djr
tWo5Z5Z1FQxdONtVlifKoFjgcDl5j3iMU/1eoZHDuR15Mpgop48EzS+AUHyyw6ff6X679jkC2Mie
VWK+Ny8sPVD9KcGTJDv1VKblqnK2AQnI/xrTs1IYY0YnmaKFEqREG33rVnsNQ7kbo3pSM3IMzrxe
y28BGyuOMUsfzJ6eX3wxkWsESXVauZOtrasdaCAaShN62xpZb8GKY7xFX5RCO4kgJDcPu8kFW0cL
p3lbxLxAlx6QFTHbycU2JWoGaAgdZOTNRrWjLccIeAowORBJ6iQLk98zc3v8BrdGPzkCvgFnMt/P
Pj782gQ1tzLbcUxelV1k6/b+HN/zrJm38xrjF4oMYGymgnXStxg51Byd3FV0/QHPQMoft7eEK4t5
FlT+pKaVAiuzwextPe4djAuBl0b9gUZ05Gh52Z355XTDBNgHT9u1giBkcDcvk0esA/FPTUK2R5NH
W/DtwcHuFeMSWqX2JVGYbc0Fjh/JafGW2sm2oByvwLE6jXEKOaabPAWD9KcXlUpr9VdClQ1ni26L
wIDo9bHpMkXKRh1r1lN165l0TO17ZG4oUGHeAPbuGp/tXlhlDi9/+V/WEKlsTLFJGF2YP+zivFqY
GenHMclOhx4DTHS6c9DKtaXcaaL/crD+CGIcQ1Sg/wV4Ntmpc81VSiZXIPGqtqO7ZM05w8tr+UcS
4yRivxp8QQiyU+lU9gHt3SF5vr1dy3fR3xLYhg4spamWDSRg9opg6OfH4GyLw/q2kNn3fz9Gf4Qw
HkJCuq2PtDA71VtMs+hHzirxdGCcAnree1HMsfHSMX8CnMRWWelutLqtw3JU8EcHJirwgg5+Louz
U0vF58g278+Jw1kmzm6zPdJSqfWV6EEP+GvrqXfXCuelwRPAnH5RH0JUDSEgnUCSBgKOX9H59ip9
VRhvbTUTBmRWHaIjEfYk1VuDSLItaUS6E+5qW8QrtiIOWs3tp6f4d0gxXiEjtuIY9Lf4+P9c6Z+N
mhfhwg0kGORQ0gbwEtF+1zqaa4KCnv6cDhldc9sYZ7f8TVtkaE0TGGTIOzOWZ6RZkoZdnp1Gnfg+
7fdv1EnW289nBZcSj0hi+fK7kMaYIKbTW/T8ptlJ/l36tNpGiBotezccCrr+RzffhSzmQpK1TiuC
FpoBBZMOG4kYawA2oNGccgK5xSjrQhBjk0VR91MmQFCwCY60dG/b46LFX/w6Y45maeUeDm12en6d
AvKU/jr+g98HkudMSYFU/VeB98LY5DEs5KjGfSo/9yttCwrENUfConO7kMBoACAXA4lzxIn2YNvA
sT1HKUFccFuN+Ue+2fGFEObMGGo/RXEJNco7n8SnDOWG2wKW78wLCcydaeaFUCbz80BdPVe2sjOD
WYvQ5nZULoZsF4KYKxNTBP2Ikgz8tJM+vef0obfFfUU554OzYGwv3Tg2aa6pUAdzLGdAbLicK23x
tvmjxRcG9IVdFUVZFRKYwk/mCrHT6nwOHM6W8yQwrqsSrEkMfDwPgxfUBeFJmpW45kSbPBkK44ox
rYb9wF6Mjy9IutKAfNw2q8XjfbFMjJcqmsIC2jS2oabTrnGO3hNnn3kCGO+EfKhoYugO+/zQ0d52
BJsjgLdEzPEOLKGRWhlLFJymdbza5261ur1Giw72Yo2Ys60U7f9/Mj2tHv/3jwcADdqWQf8rglec
OWtp6TW9ALBVBMJIZOR0dAlmIjhCFrbgUghb3ZLyMhvEWchIu83snUaeFS05pysRTHxaVIDlxL/y
U+0o7rtENvFmcCK0JT7f3ooFXw5UeA0Ma/PY/bdKRSWbPYge9Pz04pZ0IMod9e54cSpHhsk8v6wi
l6ammGV4B8zaUlVBCQPXdvX7X+nClgpw8Qma3mnztugr77HB9RTYUkXK0205C+Z7uWZsITBujB6k
gZBjo2U378j69s8vOPKrn2dcVKyiuwBlwBwPb1dOCOqLJcfRfmvyQkB6JYJxUtNYAAJcgAjvtXX6
5/vCBYGvI9rSM40/AsI5Lov7D0QRDb3GmB5ib6Y6Uto4mrD/GrFcgXb0LnY/OW53+cBcCGEOzKg1
lhGIEFI66uoQ70rqn6XP8/iDc4HwlGEuqaGY0JMyywH1+Zu01o9O9vp52wC4ujAWIKv+0LYDZIBa
fbMbneluovTMUWQpdp+bvv/eFsYIPKHXAS8/a7KPbAMZAzegKZpPSACWaPEHLz3K1Yq5uKwGs4PC
bAbhc+/UxNyEG6LgxcAP7b51WsO+DVHHzKCCDgQdLSvXt3zeY3a+N9Q5heAd4rtiM27TO2918lBS
DQ/KNt3/HJ7HfW4Ltufc3ryFuwHDoagsg/9obvFl7rYyMkvFB13PaVzJ9FCvzF8c97CUVLqSMN/f
F4FYnqZq3QP2FMop7itYkIlOUO/gXUELYcCVmPkgXIhJpHpQSrHLTjk5hCSyn754428v1pINXgph
cz1to+amjhFeXHPRpkjoi7mZAPmT0LnEYWzS/90TXYljnISnGoHmASwTh9d1xSP9yB2OBM72s6wA
aqxVkaJPcxFApO/6Q/XEWbH5E5l30ZUKjG8AIGDSTCVUmO7RaGeAKy+gGVk/52uZI2rhmruSxPgH
4JRLYLmCpJ34u8eM+k+OJgvPoqvfZ/yBIsj6KDciDKwiL6Ujo6EP0DVInD8q5LYo3qYwEW0Ve5We
G5DUfh4wQ2wXzx5ncHPhVrjShTn1g1TnWRbhTCIrulGdKiFv60+OaXEOJDscWvah3IMALzuFEwnc
sXVGZc1LVfFkMIdeRDpxqg0c+hLQtIQC0paU63+5HWw8CGjITjJLKLLrkEE+9xzKA44ObBgI3wxY
/QQ6iJ3tTiT9HR6akpcj4glhbpjOQCJKAdItamUydfX925E3O8uTwBz0LkPT6ljBpDBhClYsjZxD
2/5X58JkTnirFpk/1CMSOSLKvomNgUJOcXwhlr08FyZzxgFep/dSMvuQcGvR2pV5mF2825Dlbixy
Q8M4FXR4QawsU9ExaLk3nrecaIlzwNlJuViZGtMT4de9c066U28Rmtv04/Z+LIVIV8s128TFnTvE
YS17HpZL2Inbw1xhyUk+uGfftjgz0xznzjLJYhgqVzIVh+S0AfL86rYe34YbEH8BRE2a+xTRu/+t
m77OlCn0LRl6rA1i18ka80aj25DMNvfonPFQfu9WmPIkOa79+E5frRt0rrQ/Pp038X7Ly/ks28if
z2EdTtT6iQYs4fmwHvy1v1WPJjkatvlPLoELMUx0obZmHZaNgtCPvlaTa9Fqoo52vr22i3fZhRDG
8YRdDzB0cB2fjHu320VrnmNbPLEXv8+4nRrw7FYJtOQTWowGu9FIeLytAHc3GK8TeqGRjwaWyW4y
kkfkDY4tdNf1P3MNF6owzkdFI1IM1oZ526uNRV7QvkhQ+wH8tMtRadE7XEhiAoxaaFu9lbAppdPY
kotxVuQu0Z6J8k64HtZdRY1HpyLHj5ZyJM+L9S0cvJDMBB44hM3YCdDRHqxV2+JxvWlO5Uvsqu87
dc0raC/eSRfSGP9UDWZY6xn03FV7F6DTdvVccTTiiWAiEAyStKqkwzpSItl1RH5se6Jx/CxHBjsE
nMt57pceZMw4o1R42PWIcjgbsxjd/lkqi3EGU2BkRelhYwYsFLpwP948mq04inDsjp1gVUG7kwWz
Ii/iajd+lcsxU84bWuedWBZzCLSPQ6oNGtoY0rXrRh9Z7dLk5faCcfwaC5mG93yoCCJUQWfpa2n/
DN2eEz/zFotxB0kblDKYGObHXwBGKqezrXs3Muz8dFsT7nIx3iDoo3JUQ2w93s3pOVz9eMuo8cCL
D3nqMCdf8UAiilEnnMXyGarcpRuJAnKd83RaShVeXuXWfJYuQhK0fGYjmEsgZnJ7Rwtsz7SRRkFi
PZAPgEKFm/M4LoBzBbEjqHFXFfAxMIVnRD+YgqG5x9FKVm66TVRKr7WKAGQCJhlo9dLtJd0J94fT
6BQP6PDGhOFWeaYUmPlYTil2PoWccoP725uHCfdr+YPZWkU234FgQQLUhWNL9Gd1Z982xNtuDmxk
10ISUfCMVMKxRWfVQPxN54hPtyXc3ilwElxLsLIJ3U0IJE/T8UV7at2Rs0+3nQIwfq5/vx2Uognn
2y37lZN7eOvwg+OneWvEOIUIzSGC2uAUJZXtguJhH2CclXI2grfbjEPAKB9wJ0ssU7TpHfP5l7Qy
VtPvfymE8QeWbkZh20HIziA4NwDlfST9B0fIsm+bye3QXmKCiY5RBdwTfZrXxuymwdZGXjrb306f
n7fNanFTLoQwqlRpl4S+CCFBTsrnHcAEsSto4LwtZXFXLqTMX3Hh2dQSzK4twKIQrkc/lce9ROe+
TYOzYjxd5q+4kGKGFkDlchPxekvNn/lGcvR1yJGxeAz/aMLGM2OWBmMJ9NoTmDZUWwx5qeBv3Bpf
77kLAYy76gYdGHw+NgSUfQ8jbUnw+Nw6BhHug4diU4mrDhUDGxnb0+0t4inGeLBQbtAu3kMx4K1t
7jJeHZdnzWxgMwVeMQgjNmd3kCu0iEvgSSKBvHq8rQbH0tjYpohDXZASiKlkO6YDlbbqy7jjZXOW
k+kXu8T4sjywfB0EengLyPnOf2wt9DXiDfAjIMIqtbmRwbz4354eF+IYVyCDxgh4NjCKr3KO+w6y
gA19ixyLY9281WO8gWD22VynmuM26yjcdydgr7l6YHPcwXLy5UIfxh/oZp9OBp43JxuzeQ8WUWlD
pG1zx5PDWzfGIwS9jHyVADlz94BM7yeCvsfsqeI1Vt8+PJjfvPY84WAFXjZhf2SQbRFAbGe8XMG3
6aRrv4AGx2sR4Pwz/SaHKnGxMhzjFSx4JLcJdapdvdne1addtBFcc4txdCR7ihXAqrlTJYsO1kS3
G6I49FkrbAwy1hU2zcK2tc/NLt6cgd/DscBlP3EhQ73Wc+zDWOh7yNjpq2wvbiUb9AQKfftH8Q7I
QBXgP2rg82Tk6F3a1qUYYSabAH67x1gMrz908TBdSGB8BOYWx6IYQvTHxBT8FmjCQMebxXVFi6/f
CzGMb7AmcyqMCGJeJnvaP+j37f4x57znltpqEdX8WS3GMfiZNEnJFM+9PqAeIKNT098DhWu1AaTA
iUT/iwn8EcZ4B9mI4hCY6/PWPCenyRWffRJqToCQ4fZlseyHMAoNIgq0S2Dy+trYQIdp6oJY5Hgb
TO74DJhh8jBR70VyPm9LmtfnmwO/EMRs0jBkraA0JfpYXuZG+4EI/yvMwZd/uJDA7FDdTWMSCdnc
yNC5oH19w4OYgjkEw5OuDAKR2/os79GFOGaPSiuzukjDyokYrr4HLQMpSAoxXGNYcq1f84ZASgLg
B4tKbNSKVehBk58KVE4mO7FrKtyrNMQadrRxohCVM7Bfc/LLiwZ/IVZnPXqngJ6kqvNTBbEYvaDF
bhPSn/MrnEef8G20ct66S1mMa1fSRJcTFSqikW477Ie9K+11mmoOGY//xL1eyppvzIsYWRTAFTiB
LPukkOkFNMikIdOqQ8KUY/DfaERYpZi7Ik7Q+hk3UAojMjlpn0fHcAG3+NK/BRQ81MQwqag56QN3
jkLiWAzLzYU+Y8loLGxdjOGcalPfSbb6pjpoBgbL0d3wKj3r64xyzsO8buwBv1xXxpMkkehnTVnN
nWR4qI2ONJ8+F7yy8PuhyxG25PIvhc0rcLGJ1hQXfp+3OXwjcNdwQSaoIGdoJfonV9ilIMapaGML
z6XPlml3m2mNSYrcDhyfZ5S8xWOcySB1wjCm0AcEzjYI9nDgnjLMtld3xfb479aObYPB+yAC5SRk
dXbyITs++dXb7cbbcd4hi1fLxdKxsDN9X/SNnkAO0J7fUydwfzdOdgdQQIQAHJU4Bs82wmRgYgb5
79dRi+/Cp5R04Hzevw+ktOVfuADqfXlq6CdHKscIWUS+tle7uE9h8Z1dE53Oz7m52Mgd6Vm6OsFe
pmrAhzNB98icLASimuC349wFWL/2ruRkK26/3LIuf2QwByoxwrAK6i8ZBkotCq4zp0B4zXMTSyGh
KQN1HCjKJjCJmFtFMFWhSYxhXjMMYc3nVjhobzaXRGq+MVhvBP4oA+0XIvAv2ce231tC7SuwiAa3
lwsqZvKgrc6x+3HbBpYM71KMeu2HPMC4GcIEMRoZKRIi7UvzdluCzBPB7L4hj2Kj1RBR2bKGZNtk
Z+idNIi2ScnLwX8E8Sbp3QfVt4ezY79tM/rJc4KLj/1LNRnrKOusAXX9l5oGqekJ7NSOZ3cos5/F
nfVwW+OlN9alMMbltoJhTb42XySYn4+Rv5DJZ+7clrF0pC5lsP5WHQeYDW5I/w2dcx3Wc/PvBDDv
bnmc5HAAogfiarh07FpA7z5vi1iMQP8oIbNv7iFU1dSTsSvFPifvw+7X9LzlHaRv4CxzFHMphAnN
Jq+vymAOzfqtR1Oi/EJSxAaZlI/k3/3TZLtIKTz4GxXcBZ/Remtt6vVtNW+bg8wWFoJElPLUwAco
9+5sdQM4SLjxxNL9e6klE6tpUj0G3SwkOAm/atKRcDO61kpCo4hv84bBln3gf3wTenevnUamDrUp
CBBmA2MdEx10ojFaagNye+F4YhjH0fi5V4/gOT8heyq/qSTdWKuK8u5e3vYwrsEIUxPAqlCmfd4U
TuO8+TbX/cwL8t+dORDsrhcsCUU57UTImLqtlu/Ou0f/riUiues3uG1NTiS76HAVVBwA1wzOUPZJ
bEWFlOedmJ9eFXfaxA8qx6AXHwZgJP1bALNkBRjhpbCcsP9Z4Lj6Vge3ORlBJA2cHVy5d1lFx9Vt
W+DKZJZQLvOiilMohaeISgXir4HD7sZUP3X0LXCEjThPwHUrmyN3cesudJ3N5yJQj5TEj4wS932M
CzIHYA/uDzwMdLujokvLe97aLh5ksCUCbn/m5xaZtUUUkxVRIs8Pg+5UkygAZoVC6/vHEO333Kf5
UtRkXkhjVrU39HyQAkhDi3dkx4f9Fqih3BL1sqO/EMMsoqDikI0gpTlpMm6TxtXIYcjtaQVSed76
zU7h21G7EMXcW3WvZSkAwzHZAngMxUn3gI6taLOag3Z00O3yNVKsNOCZJ2fbvlbgwkwsQw7NVIF5
1vEaZR6B1EBM/SU5tJ9cnoqcTft6t1zI6vpCkUodKqKSZEc/axqIJD8BSYrwXkDLngTjTybAfueB
t2vjDzxDFfRAyU/Zg+0OwMyqz+VGPA5vPYloZbecHOWiw1f+iGPMBFyiBYg11TnhYJFWJdKueNXf
eSd6MbK+kMJYSGUVrV/GUMpO9ofMLgFtMtqKw9ml+Vu/2+Hfunx7JyRNbuQeTtbLlJHirkCdPOOC
KC0+UZHT/c8GsWPGcWNJkuRDF/TolCR4mecr9x4xnpsV51LhippPwIXVxYUhCuK8bMb9xkXxvz/s
B/Sz8aqzHBv46kW5ENOKjTDVFt5xopM6vxOyn5MivBtycXNUoM2rxkwaw6LoFGjCiLQahrbzDhh8
o/B6HFP+2t9v+38hgvHjkjD2RVBCRAuPJ7kvoU2f25DGa2UduDIw8epN95Q4Hs+8F9fvQi5zZFFA
V/UigdwKSf7X8vxQ8sCGeRKY86NllT+WIiQobmJLTyLJVo+8ubDvXhwQdZi61CURnBaaxqyeLHlT
pclKe3IfPm5f6N9d2vUvM+vTdmALGU388kB+875a+R4sXP8448CGAg0Msa62J1zbcUnix3y1de73
I3mi9mNL9us3+nFsd3RlzygqW3D2lDy/w1s5Znf0oUn11sAnpJTwWs04v81m1P24LqV0wtohAOL9
9hdj3PWBuVo7nXmn6X2QDeWED7dPPjls7AmYTNR5P+F1FhAUSTO7te2PkAJQ1/YoGhGJZtNfLfLQ
WFnO6eXsIzsR2U2tYnmzohtwAnMcKW8RmZca4MZNvfO19oRR6Ofbtv3l7m+t4azXhfMMAwk93PMa
7l5bgtpAZLsHb1MRmTi/A3K8LW0hqXK9Y7OmF9JE3xJaEDO2J8V+qm0gzDh7H7HV8ePI0Yu3HYw3
GA2gvAoiBA2EftxWQv1+FVwrwfgDpdATIZbnJYtse/Py9MN/VDcvq4O9Kan50BBnvaLkiP+inwbP
dt1xYIp0tT5GKxPjGGteInNhGuT6gxgfUiDgEjoVHxSTzQ7UCmSHG+Oo28Slx6dstXu1cVs5toOR
T4dTMuOZJuM7RkFMw36EaI0QwhmhWSjHXenFZu3NVtNqf7b759gR7tJV8Z4QKtjR2RYKTuLgi+39
xjn4lrmXwLJnVji/gHgFimG8Dh13P+dqa5KtS/flPJLV2vnk2BJn+dgkfmihhNTNUt0nVHM4buML
RPmWTozf8DD+GVcdfv3gvvbn8Gw6Kf1dkuhgd/dPgS1Q9BOtw6NDW/u4vkvhI33X2nBU/Bpyu/UV
81G9OPOeKidlM+ArXmz78PRxf78uyc9TSdxdTlIHdR/XBbJjTnfdzrM3Jgrlrk9mX07p5+pxoM7R
2aq7Y3LYkofQfvqMyHqz/b3+fSeSFf2hkMMBbFl0bTq3j/n3mOXa+BhXFfi1VBnhl2UDnNnR7jRA
toILdn1bzBdgyq3lYTwVIAJyoU4g58UF2AUhh3uBvh5OvqOivLe+C8jzzhHJ8XnNg02a1/2WYMaN
gcRejroCgu0nnk7zX73104xDEqyuxnwaDq7k3nv2YXOwe+zyq6uta4QxGG5IXYXsbeeY3/MSZxyt
2FE0EJd4XlhCK24YyPvl62jj9q7zfuv6ZfTvfuv6lP+735q/+89Zvf1bHCNgR1O1CfxL/hwRBZva
TQ+9S3ndqxzvyfZK94UJupf53nt/euCNnPECc3Yg1TCHohfmm+1517luYJ8iFNQy8uO0qYn7RNbO
RlttnwNCqUM/Rrr1bd69zjMS5hRFkwTan1m9lDq8w89bOubeVlW/SXILv21vePm0Jcdp4Y2saIqM
di6V+WktQBVAHPQOIUHodOtfHjnOwfdt4+IIYRFn2zpCyjP5EiI6/qsB73w0ei4e9GLAeqEMC3Qs
B6OfNqnRIb90qCTS7PoXc415SsGud7w9WciXgLPmz8qx3KWAeU/jQdcw/UwP8dN7SpM3tBByISx5
a3ftMP4KImucwgJi7MQjSkq8Xyn0SRD33N6jb0zHwIa50ufam/wFVuMaDJMQZKD1u3delXdQImrA
AMwAXymgbwzsUsQ5f1bubcGLwRwaPGdKRPCDKGyyRguMOPcGszu9HCS0/uL0VmsQ+uIBDVisdYOe
Nd/t18Ym+T1PkZacp+CS47uUzlysUqEUY1jO0tunp5na/oOj3rxB7PU6T4gAfg1s9gDiufLSf7WK
CcR+EwLUxz6gmOEA7PLqgMC/wN0Knjs3BJrIqvPoz21yEDb+fb3mFle+Z5Tnvf3zDYySXiQIaLvH
wRgB+Yy+J3yCezbveANQC3WAazmME4zVYfJTCbomP6e1dreiMtKiwdY/ctZ0ydle6sN4LckLam9m
Lj75uyJfq7bSuYJT7FAIkHfpcVwnBw8BJy3INkJ2Ub8rDcIzW56ubEUgkuXS6kboOn6hRaSYAezB
tB2seEESV9J1LPNXAOzkOoi+JE127DRrcy85x/KdK2jenhum+vXE+xNQ/BXqpjomA8ykgQOwgE/Q
oecfTdF3c1O0h2stoiA+QUM5V/L38sqV4Xx59gvJ4uTFwmhB8sECFhFYM/DeaZzJodn5tulwF5Nx
c5koVODOmiW5gKN60G1h5UM3idMjsuy2/z5xX4OkFwpFYMcSAt/vcRW1z/EqAbbXW8iv7/HWjXEu
AridWmU2Ddt7jia7trexHdvtWoS/FHgvfI4nY6tFQNnMqm72IoWtkd4piUS8jYi2eUAqGwCs4Lzy
l24kIIfpqgyOG9nC/XTtOdFVMWaZB+U69wAiypJayLS/e/uH38XuR4HaKdHXI3gcRw85gNtmsrB9
V6KZdU37sahy4Uv0CzgLaYVesyPvyv3iHWbO25UUxi2Dm6v0fQAModfM2mU/MzfcNmvVKR+tp+kx
MeeJChQ1aYELMF9/Vo/yeg8nl5HtuVhhSgFt5DbG3G1xbXF7DJZiqatvY1y5miaKmqrzt7lfsRTe
t5JDqOlu/wEKLWYLL/aZ8ea1J4d+ObudlIiYWtAc2T7yukAWWo6vhLBTgXprTZM/G9OzRQIaD2QA
kJdPaltGbTBxQtc/ju+8HV7yNqAehfWqaIsE9AvjbdCcJEeVCDdQOrWTO62Dxga40JRPirMURl2J
Yk5LNGB4ommEDu3+3lb74e+GhoCZbOWIOwBXrSNCJ1SjPkpMpIXu8+3jsnBxXMlmjovclmKpjlCz
ePD2laO6j8jfcwI17loypyUVjKLVawixvdVcfAHQ2/lo/eQ9VrhyGMvPNNGPowhyRooucW+/fyu4
0faif7mwC8bkRbRLJFoAGYd3f/tgwpX1RHf+H2nX2eM4krN/kQHl8FXRSXY7dPwizEx3K8vKlvTr
36f67rblaq3rvb1dYDGLAUyRxSJZDA/vHwqDBp1cSRQ+DrjGh6eLHyL7z8KtEMIzjfTPajvu1Tcn
NL6Ynsh9WavgpHI8weYkw+3tbtegGM4aBfqaXfthLiekiDOc+NTsGl/RZQJSpZ3t9J20bx+DtYLl
j7IdHRJM0pBgb5fby03vXI3PFj0Mn/lhYeFPA3oDWYWeudLCDevEX06+Rx/RWyMtIGB+z79w8E/e
SjU0l7cctJK/SevBC9appcBNWa/tysx/ycuLuTC3tigZMNq+YZardeiJ6MgR0ErvO7v1snu9rwRz
afmbj6TMQhrwvYxI5ArgSswdbsRNYKv27uI0j4XHUoaZCUiiDMC4QluaRDCnbyXSK8ogX0JIZDCv
v17CNcZsG4sEktH66qVYzWeMZjEadnSW9nBuLf42Ma4b3Sqs+2zPVcqAbIfOc4QPmvBjyQ0nLLAQ
GXtHEMrGHbpNeKN0cyv7KFcP/TJCz+4rKrin2JA26BS1WN27894GzXkqdgwjnKQFwXGBClhSGOMX
K7I9T1iLu/IFN0K2AH7EDJ9nemAh9wk56oXAj7VYpRLeQ09vfGbym+h8RiyxMFsHevVwWRWoFYgP
OiYBc49h+ufyIDe0qVuZi5Wvhx1oi62ZfIQbM1vBuzGnosjP/Lj8ExapyzZWmZY1RLVg/bv9x2u6
vFifDKWZeVbesEJ5ayWM1cUiAo3eER3nApiQt2hHpqJSq8kMba84Ecb69ZXJ2+sIuv1+n/6855nw
SN1VUcaUQ5V/XZ/0nV8Wm25dv5uxywJ+ZZ4Z5a+VLIy5XMOZlYPxdtYBZhuZvoEmxOV9jmbjgglD
lMsOwg56+6UbuIL9anFUnA45nPtEyI/c0wzKX7dcyVVSAakB6eMonEQ8jRlsMOVFuetAa9JRqUCi
KIznV/4pNja8s2Q2N8567G9x0TFqkBQKnwcgw5nV+8JMXlFQ+gfwfze2gobiSoGKIGgxiODx8KSg
vTtCnuR65ozD/WOZwUoihESd55BaVkSREppQdKHQ+fA8uoFJmpxzSgs7eM3LA7BLYiBdlw9M/P6/
uUF/0fxqQpm4ZCxObrNAA00UKfMQrD1ih4nzeWUohDCvc6ooKchZSuiVvnV0kcRFeVskV6TNMZTs
P+mJKW4uZoNXkuakS/OVvPcFY2FJyEPJT5X7znBw834d60X/8wWU2R10UVr0SXg99y3GoVa54W9t
o7PtE+MU53Xymw5ld6UwDZpRBJ0XLBgGRGGw7ja6XX5NOcQGt8k9bQfIKOzCy13W82muVwI9YmTz
L9ac6TpdnYjisBVDubpCV6U1kEYjmBGMHpp9jlUcXrSU1qUhj1bz3MZGfcaClE1Rwp1zMcDllOfk
hP8uC1ZLyaxEvj+KrmagVKqOStrhsYOVCmliSufHJDTqZ4bgZ3K2AKTnRTTm8hK2yFKCD2Qtj1Kg
gZ+H9YhK7Kv5yGonmr+hGsIjbDMHPCkNWOEDdbgP/Z5wkr8obxvpkO6VVX/sMyPH+rG3A6vJ4au7
k7bVGK4TcZxIR6M78/beXARdkBd+ej1Hn8kT2ctHkv2RuXWe/+zQjBMYqscfRlM0T6FbxAZDpHP+
HSCEqHZpgiKLNDhGdOGLSEvK61lE7d4rd04PuFffGCxz4comy/6RA/rJ6zc1KpoYLtylj7nsCr80
oEe0Oic2cMe2HJas9e6JNc81p5WCoHCKrGI18s95wkH0L4sW6hL6hiduU0NODc5pTIYISQjyg6kJ
GYqpxh/9S9TV13/havluvCXpFCyKexccwSiRAGeIcTaSnzJGBUVBXl3LXANjldU78bnJzEA1FRxa
urTN7evriFfU5ZXDYOH7P+EVuRtRVYnW0P0+tXCJxIIoKzRVdZJ1YATeh4/B09fA5JZpyUTHmr8e
uPGcrijYlkDvUtGu1TA25BCfADaL/t6XxJBs3clPPMDe1hIWqFq7X8KmMNvciNf6Q+Ox8mSzaSRh
8gmU2RE7oUu4Ep+wIdit3er6UXrFc74Z3Wz1C8Mq2BC6tGN7Gbv+jpV1nY2zpsQp7QqjhagOMYjL
wFLbHnX0OvXmbsF8MM3FpYKkKF8zD4L8JYRJmDCmvpCmxYBMQknSqaHdMht2Zo3rlAYlSJ8vi+tw
Ha+oD8ubDA/hZeLp9gMAXENvYfGr8vc/2Owqy1OSlPgkLdUF/gK2vOYhT0ySIVvDQ7uPyNsaaEta
WKwc02yaeEqSup2+nxSDH8OFWAT6vT5gByGwKjAXA/VkD03PmlQZJWJRViT9B4iT3qaDcs0EvOod
1djHgg0QRLQspIcGVX45ZjblzcaTqD78RZCK87K8zBLAb5LsScwj5QhtBLyCscADgGFsWKxR8Rw3
ph0wCyX44pUTcWZuAfZA2V+3zVu8HljEyGf/sOITtmjdbDMMzdYg9qQiFY06Ow/8dgH4FCkzfpx1
GLJCtr+ImioolMdP8KQdMl0mMQbGpdEsSMLH3vwjWMvQ/n+0McyFTSgWCYgyMF2vf02rT642MeaB
qsU92mt5tLChdiOa64aZjJx7AJAdYTKZL8HgFPWCjntx5BYolp4jrD0ad/UDK4U06wtwRCInSjz6
LiTqMudFm0XjeIXqAVoQsz97jDKJACSQrnBDkkUuNLe8oj+53Fw2lRV7FxuFIouhlnOWcvoV1P0e
c+laLSR8ReOQIMY755jjVu1nkrDW7M8TsnisqH/2aTOlSclWF69ckhWwnJWVfXrdwlRWBSDEbbP4
6DyOCYw+d5RTcpSGDr7c10jWXbH5Eu/uPSbGLwDbVlYZxjK3iXWx4G6X8n8//CzjUAVsm0O+FOvm
KMFe5NbPtJojBeLfqaXao/krdZmA6HNR4ZQKJco8RkgYlOIVt6E0fu8XBnK+JnaYNEZzSrbxRi2Z
Say5Cz8lSYnz0ggpxrrB2GBLH+PZct6sbitZwUPnSsvkT2gzNHTOcE7pEQ2eXPh+kXNo+QI9rwCs
fVSYH+MuwaY75NRJiPbOTJ7NM6gjuQs8Mk2nexXabljw2JZN6kNk8+5QGr6Fsi0yrblt1afFCtVY
FpNzBlsGUsh/aFLGgCvHPsIUAwmMOLPdBfaf1hpRJ82Zlan52zchRdifyDNolMgPJZCy4Inq42Xt
W0jaH5VNzGqNmlVOBCyaKGgaYmyKErKtYVLXC3IFxNxwOUfDY71gwZrO9Ybiqn2Toe5Aw41crpQ+
CcQw390bnpIaGbpabNHkn7itLbzuKsDeV4a5VU37kaSLsAk7sVAyuq+qXyabdrvTL6GuRo0VbXVX
geHOSkYzX3FrtTWCHdKJvzqboBvK+yvKEUeiVqOhmupb5Gae8LLjHPdV/4VBZxdFI7P75JyrtXvl
HNE8sPA0ZtBtIa2JuKj7pKdt02UFPtIKjk5m1EuCHCPYYW50n4YYm0KHgcDQU/9Bd8kNXaItE72T
61a76DGOaYNSWmC0uxAt9oITmKFdHXr38/5ZsNikt5ZeLpdcvg5g09NU6037SA660/vGUS025uNn
82vYmv+PaulcdAIukRQQFEHGA+SWSXGo20JOg/6sYBFfu2u9cae7aGWB6WclO1ikKHlGPqCpiwGk
Rsfq0Q+dGslDYybOP4klJyzRcz+qhDUYfhz157Yy3rpVsZGMOjLQh7RkwZLMRuNTUlQ07qdZkuQc
WCKdL+ilNAO7w+s/YILjzCYdcEwI/EnqWvtqTZooo54rPCCioB3F1tNGwFHURx4FQ+9BHYyL86kt
0UxRr+JN5V2XrJBr1r8oioB2UU3isDXoVkf8QqylVMRF0FxZQFf2kOO5b74KaGZsrfaZxF2svNy8
ZCc0qQdBM+pClTagKRtWeURrFdSlt3s3ce5fu9lwckKH8mNygKC97yDXxmnXgIpsjHKVWe//GxHK
r0i6D1zXCswIa9/VN6mBik3GOCXiNH6Y8gkjlCkf9QqwCS1olHbxLq55U7TvM/E3R4JEEMBJVAyy
U24LJfaL1BBl5z6TxxDbooAp3m4Ca8GQFk9k/pOVb0IUKxnQNBIA1BH/CFR2/1OOjPA1sR/SX3mx
ySz2k3A2YlO+CVJGMNQlMcm7sD+//A56A6CPkoVy7nVZL/uH+0Ikn36PNcoG6jkqCFqsw5fJzxE2
bR19s2ahus6GZt/c0A0wWVwJzTiAm+jzJbNzZ1UCfBeP6Q1D4+YVQgUWMs9BHzSdUogBbcB+7l96
vKSTXbDcq+ZzdsbEwX2RzQZlEyqUNsgRVsiqhIrgLVqUWwKDO6meBtif/40OpQTjJY3jtir6s3gK
zwqSEKXFOczdCSxuKAXgEu7KtwGo6MsEqKa9Idtb6YVj+Nr7VHSOuOKJt+jGSggqGTKLEWCCSO3w
rmYAaOq+yGbTo7AF/9aAH/UaNKUVjVaCmwLeL3b8B82SVq/p4bpktS/P5vWmpCgndMmKOlAykOpI
pu3iNcvAFdc7NKSuNv8AXRdefcIX5X240I+xSBrE/A9xDyRaN/vQbSzWcRaH1C48pEzvC3LevU8I
EpM4PTAxkJpYw4G1sqGFppyiEnVxlfNz8t7Y2Uu9MJTtFlteO3ex/tRDo9z89ytSb1mmfBRgcGLR
r8HyxQ52oXn0lwnm+Fkvjtk+JEWSBRkIMqi6fTUOTRgdOKz+RCtvT4ongf0S2QuTW8mHfJP6eACh
jvF58U3WlOysR5lSpZhrfDVP9RpUL5++t7EU8+qisgcYyN5u0B6oH+4f52wsP6VHWcZcHruUC7Me
lbZg0z0Ue72wYtRpVJe3sS3JNxTUpTaab4Zv/ygmndKm7BjgsDH1l4K2k+7DvR8+dHb7zJEUgM9K
Cc6ZGUVGYhO1S47DNslbrc2DgB+KAVobPAUlIGMXFrMwMutkpjSoo4vELOGB5dmfU2vYFWiqdAO8
OdfjwHKbLGaoMxvqMI3SKwg9Xc2XTbJ7E9E2aUWPAJwuDPOEx/ATQ0vmwo4pa5RnS5QovPKEtQ3g
SbtndROtmrcl5uhbdt1gLiiY0qK0oiorsWpHaMVgvgCudq9YikGwGlU2tDCLLcrFVZcgThQl78+W
OFqVLRhoS1p++rYCBML7EmQcGf1klv204coSTCWGFe2Q0sP8/zurBvjVOkPHbBPR0a01Y6ABk7kD
lc2+NhP79+/SWAESQQzts2TFg91uTW5zCqyl2XsmUMIP8ur9H6Wgpx9BuT+s8qj4qIauvORb1Uh2
0i8xQ8q9s1mmi9yne9xSrs8Ps0T0eaKUXuEkgRms+sEwl8vAeV92rE652ZrklC3KgpSaH7VxCmrt
0XOwOFsyj4oRdSYGLk6fC1a4MsubiuII5ooxOvaVaZw4n6av+Isa8rjilldtwwfecdpfpdGtjs8Z
qvgsZLHZmAV9OX/Ro2SZXLqqVmPQK6wnILyXZvlnZ5qHd0bGY7bLeUqHkqJ2LdK0rEAHoPXNPhXs
9rX7rRjCFk/zo4g+/qV1qvcn87pBysAZUCnBaTI+YjaXiHUfgM/CcIn8sxTa6FXPRTKeh29vqiGs
kwC1tePxOBqlGawzd786h1YZWMW6PH0uD5ffB9TbzEcTKLidHaCZyDwd4D5Y13fuxTX9LGIYJ2ee
JlqppKWEi6O4/WZY3bdAxGz+uC0TpqlrmQ1DLRZYvon9rmfVvq4w0K8ytHbWyE1IUEqUdSpfVhoY
sLLSlKwKIDbQoftszObYp1KiNCgNL7KaFSAiVEbgSqc1tjwfDgxO5m/7hBXKlxdJHA2XlEgr+5Wp
mO7XbcXa8o9r4Gl5l9hkvbZnTTemnFVe1WUJe64pn+5z4qXuRB8EXwaMB+oIvZ7Q92+tjqujaj7Y
z69In5mymS7XjTsYWW4sgz2wYN4Z4p1Twul3UJ4eXYOalmJhwfll88Yp5uVqiLZ50K3Pwkw/LOZ4
9Zfjo9VSxYQXRpIFUUbP/63SXxK/VHLtOpxfXtCzMwKcHhDk4xJDSj2Q1IytYf+KMeLTuSfUN9zP
AGVawD4xlIr5FZRSdULZ1gpy2pgpEhU3MlSMzn8cMzN0dFt6cAG2duKeP6u35I9ZYffU53VzNcbO
ZnWmzvbGTqVBqV3bhF1bdj2kYXnYWGjskzXg2CUDn7LgTMAAYfUz4ITx72fqXY2+s1mimHn2oN8Y
GoD9ZXA7CM9vD+QaK2En+c31vAiNdCusu21mS1gMs4m2ja3jCdK4AkZHWWnUn7bjliyt/0rVjVcZ
ZGXDxwFoq61mpMwNcD+NIKhoiswhM60oHJ0Y5ESxU3yVR3rTLR9rx9+fEFUu/+srdEuEukKZGgs+
p6KqSlolF8BUWlecIe6EPTrQPnPzsfNO6Dh4vk91Tn6SIAk6mpc1TVMo+WEhw3WhlCqR32AndmjJ
LkYXMQN7n8ycAKdkKN4qbpRTVOUJGXJZPSwkZj0LyZfeWgRFnJIgnzBxg7AHF7SooEZceryL8gSz
Skc83T0CRJRTAnE76gsJomqciGwcRCmkWarmwlsAsYOVRvi6L3eo0TUePhnUWL+A2nWdb896ZuxL
1FJVK0xscfWC270Gkh12yZvtRjMbS1kLWDRlX44rNwit+NeIidDRxF5h3Y59Sz1cgZgpA0YAJtGz
WKKfyT7cyJ4Gh2v7REqHFrIXjXRV2h42JKq2sFKMdeH6JkOXZnJyt9SokCTNmqguC4imNclRYJ3R
M4/t0wX2rLDSVozrQa9zKdWhDK/XL8bI/t+N72DPT80ILGcyAIQhVSWIQAI6Uyhnho2ZIeenKNEA
ucDGQoPhnTRgLlkTejPR+i0dyl0NraJWC2BCnWVn/5Ka8JyO9to9ZQ4rovsbhfjmiPIGNcfFol6C
o9qOAWWHCPlqSCcF+CCYrQqscsPibf6gvglSdqytsUY16UEQnd92bBVLjYDYWKxYeyaMvBUhZcji
UEo6XUGJSMYard+hxb362NuLDgbVSv6Raf5miTJoaXBtrkP2pRX74MP+9Vlvnu5bZabiUSZtKLNC
jnUoxFN9KNHFY+6yfWCZDCrkAfLTlP3FiETl6gMf8yQ9UW+ktSM3tjI0ySKLcGU2AM8qAR6+BPeH
A4YFdY/ki1CpfoG8zCYle7mMZIXsOasxaAaQECowoULdIr1v2iaTUH166nLDe/PNFDYOU6aWpz34
ErqnOSO0d+ujgRE/l8NCh4/UZan7DFDH7UdQFwzIi36a6F96qBucBwwXgBwUy9dstXs0Lyugqh5Z
ocLM4+aWJnXHrnmvlgmPtoPCQoYNw5rhs2/FzmIXYNLazWp0ud3XnBm0jluK1G3jxVFuFy2y2vlL
hWbIt/Dk1SY6eeAHAVyx5kweC48q4BYXaN4R3qVXMqYgOZpjvyot/oBNjw/Jai2vroFx/9PmndBE
C6jbWSuBEBQ5tCBe9dbvxOvXI7pXAgfIyfcpER5/3J4JIfqOLroqivWkR634JYUJTdcMKTNuDZ1j
VP06r6UEQi7tl141sIstNZl98j9bY25Okk4xKtwiqGWsP4LuvAUHRLUF5vYWVsIZrK4mIvg78voa
cJuEaS2vhJeyxMF40nrEUx+bgZjIgzMiQwII4Gmaik7SH3VhPe1rrDZsMaE3AvrQbDAsdjmxogJy
hSlGSAkJ/8gixtm/jPeEEbUP0sgnTSkZ2qp5q3C6DSw05qZSOzQ+fdaM3UxJB682DIMRJAERM/SU
XRPkrpIzUrgiuAo8YsvEWOxk+wqYIeek7eydv5NXrEKkNOMcbqhShmwh5JGcS1CM8rOzFsik9Vst
tiLDc15CD8qCXRL4jBK4+2ZoqebVER6kU2/+Sk79TtpgtnWL/VLE/gZO6qoPLA85e9IToVA2r0xy
aTHkEMqmxvJRvDA9tCp3FgLcIMKqM97MrNzVjlljcMf7936mYkrOQ0bTBmJDwPZTYW4u11WZR/Bm
Is6CLLtPdpiKD2w0BKrA6lPXp6uRrxeWDMC3gdlTTE77h/ZNqNO+NOPVvvJRE+BcwQXMCL/EY8fu
14WhvuXu5ZmJNUPYoQkqHCm0k6IpKOPvJ+qe+EXX+hLYlY1qxVuti+eVIa8XQBUOHNbz6msm4Qc1
nmw3FnRYJnrUs0rbvktUpOXxWlE3DsAHBKwhivfVBnD4u4Vb2PbygKZLwzZfgcP4yAwk5263MvkA
6rYhPr6EDalCNHi28XCjgO/eJB4SZ7t1XhoiwGl2zN70GV8iqRx6IZGmIcvKqUisaoSkxVgqbONg
ixYWLtnGluzs60xlgwDmwEpPzt2eKT1y+SdnmmeVFGu5Spi8wBg/v3bIQVqMe8JiironCYeCcJpr
SIFij5WHxbqtCQyJeOXlq3hVvRPwlUK1opXqtlZuvMquYNlaZrJHpeY0eMotZSv6ESAPhUg+RFhD
vmSji7p7QCk3+MNgecbH3ZwjFRfVwLyMI5L1TZY9ejdSRECjUyLxKRJsgeCco/F0NAFBZC/eYqxD
EwIDmwvMpXrmmVMzXxh09FVCAlYFJBEn8D92oxV+jFmAOBjO3EEGEf5EpsRt4KY+hGjSv2ImAM3e
PrNrXpgJKQjYy190KXEv/Ibz5Qh0n/qXN817Qy1bx0DHzjIQBJJAkOCF3Bf8rD7LnKyhWRsDT/QG
UT/mLkIzhANUDTuGi31jvJr+7/s0ZtV5QoMyDGNRI41+BY1sGVu6me5M/f0+BSKYHwc2oUC5XJ5r
B52rogGORfxt9i5LSiwOqIOpOQXJ6JL8PoS0MPX1jplfmCGBJTYYohdUBZP69EDIKDWYT1kIw1k/
kSQQcmM1+tmUVeBesaJRxWADhzr5+b7c5rIaN1Spo0lLAlGggWq9FlzJlsHeMdnq5oeChpfuwPQR
MwZFJp2H6D7BuAYmZ2/NZ4CVZCHKngOC5stT67ZehlDzT70VMXrJetbO+CMZi61E9MhDqKpKKYW2
iLDu1x+Gc4C2rNC6MrR6LtVw8/uUyVIXTdL1GUoU3CF86FfZsdvzy+w9wDvgwrilM+MnypQWDQWV
8piAHDN+OG823lc9BBmoc/rnfDGNlfFn29nbZGu8Yp7DzO31qfJyAC6/I4HD+o7Z8/uWKd2nGusR
NjRjNxI6DTzneoyAGhIY+q434tPxKNYw1VuMCxunKDey/elTO35u9PP7hoVFPFM9hzxEHrUyUcL0
5FdGY+KG5ViLlGyAPCqHbAv29uPqnDvnfoOMgeva26tVoIWlQbRz0lef70//4Nrwig6QBE7Gjuev
45qQH9VibPnxMn7lzDaauwA02AIozLmxcC9AuWa9mMVZXVYRNyscJysInm/vjdwmbSbo5Yjzf9Hc
t/j9TXocodYrQDN29tV6Xf86ra/LzzUAi18B4PIYG6zX21yAKWNG9a9vILoxYfqajAOByB9hZL0O
AYFudNvqLDz93l8ODnaQb9XKeK2O2UNlDKtTbrJAh+YPffIBVAAvyX1TZmkNIbz0kRFg4OVhsL3f
heNk5jEyS8turaIERJ69FgCRBuSePRJyrAa6r4kyytncyIGymbU0BopY4yyenrxi+1Ybv4eLGRju
wnTRXx88YPl7h02SZHVIDE/E0D3mMVAmtOd0H7uyiSqg8jTYb3vd+V17vbH6iEzXjvGqrczL6QTI
wgPr+s8FRkjoc0CVwJSZipH9WxUYJb2OY3kE67KjmFyKRuXqdH7OBExmNvYVoCSnNjNUhpeagZNA
iVISYAFRiMUkAUU2Uq5Vjgw1j+u2EMwQJRmn9DIPW7/i/eIR6ZDYWOtrTLatl8t2+cTIJs1lJgGJ
ImJWB9NWHK79Lde+nIZDdgX5xRKmxtv/7jHhZY6uDVEbp8OSpWFzmbgbgiRYnty0UksqTR5BEBiV
Bmoa2VtlB6/M5PJc6v+GDvVAFbUoywIsnUCrhSeZ0bq04D0+DwyNnQsykMBGhplcG12l81diEJRD
V8r8Wc1hq8P9yoWmAsLGXpv37fLPR4QK7UCfMqah0dhODz3pWEExjpcE0Qw8Um5goevpfyNAWSB/
aC5FW4GAVR+Gl5NytO7//kxMccsBZVt8bcj7a5UipliPG8PernengeHDZ079lgYVF3FFUNUyocG/
vD102OFl27Hx+D8eBXVltVQRyqglknJqY3jdmiMTiOmnT7zlg7qWYbzImhFVZcQiwER1cd5rFCoG
48AcpvuZ0bulRN3HoIzGRamCEoHTKc2VsR0smyEw5tFTl3HBoRJ/qXEsT56ItsP8yJr9uX87BHrA
JCjGrOxkEEh+6b8woMxsFSPaf+sYp2ISaCSwSOyQWewgJhloTrETmeFyuXxnOqGfMegtGSoOESJE
AWEDPjYLQ3rd4cy/9may6Mzgod7SoS67HF/wqpTAzrj3Xlrz5eUtNJf7i/l77zkF+iR7NPPu4WgP
923ATBaA0EXXkY5HErKH1NUpFoKqV9wFiqA9PmHBgOGsjAfVBCT2s70zmco9rxbf5KhrxIdigY17
OW6q5/BkERsp8rlYYLjUAULA7KBnkaPu0gUI5zJ6lRG5Xwxupeyt5ZWVP5vxn7cSpK7SwNVSli9A
IwtM+W2N1ksNif56yapnkJP4qfB/ie7rJCd+OkFBJRYuoGN5PWZFYgdNIqZhnyJk0HWLdb9YiiFQ
j4BeDVV1KEAOj6/R2ZPTWrnVMl9u8VjHih3smmQ1o80AyNyIkga5wlb7UeeAcnV+wjqkty9lPH8Y
f/DEQuxjYr0ka+523qp/y5S6dR2XVtdCRoZg3LSOqTNCyZmS0C0/lIOVh/CaDGU5nJVHGdGrs8J+
RMly0WMHbESTqSE/M3q35ChfW2u1HoQ5jqzEBkSswb5uDhYjZpip3t/SoOxFCKg1vxJwgcNte0QV
Z1sD6MeJXKx4gXvnj1vj2b6sMNPxiBYF9fUzGHGrNVNkW2bW2VGmRO5yMR+yGgr6kuw8TF6ckbU0
wmWxwwIKhpWcdzbfekLZkVEvhUXNE7Pl1I/HPdnVtjweA69trOP2kIyWXgDEMyCAXvcp/42j/qZM
WRcduCaREuBKJAa2HHq1g4PdMw515s1xc6h0CTv2kXVoC+jpi4Wk+9lYIa+BJnL0eG80m+XqWAaT
rmWLCt+oF+IDckCUWYFXv6wxHHM4MAzmTFfvLVeU677EUu1zEuhsNpkBf7N3VquHznQ/muURz6k1
Bpt0tPQx+SNHcsdQ0+1oegMoz2sDup7lOM6H8OA+bG3Skh+bTyxoH4aDo3NDvaRgpoKkOC2sl7iY
z1hiEEsMHfwy9fcYouzKkA1RpYfEFVgvTm2iVwQJCKz/xeLhU+FiDuDpvtKzBEjZmDxWmsivQM9D
7RqPX6R4jPH1Po2ZzMatdlDmo05q4cpruFgbKP0btD50jti/7rh2jqIl3Pjn4f2dY6wznr/OgqAB
IxgItng63j62K1lSi+QC3Yh6g3ttkLXxsfHBFFTWmRHX8uPMJoQo9jgtHgXZz6AYeNJ7TmYje7vC
Tmz3dW1jW/NpiUho835fpvOPvQlRykzKei6puQaiwAK0VZN3X8314dCwjm7Wz03IEP2ZREIVPy6S
hggR+qi5sPx7xKwNkpNXy1wPS2YucvZF9k3vqwdjQq+P+AuflYReZjyVRrN15C2MpIq8AgY/7eRl
zYqTGacnUaYrlQVO7lpQlLEq7vrMOKZZbzbhh4p6rnrZpC3x4RuLs+Wlv96XL4/dG9p8WLZw1kdP
KBE+J5JDw3eNJAkoATXq8gIkKAYns+Zv8vuUZQraYHFRY1gKtNR5eximD/KaQB4DQ5Ysd8KiRV3d
oOa6NiXR1RMWS5Ny8VuydM6lu3KRC92O5hXLz7HkOnOWeKWxIhCWIKnr3KT/UQjxFLmyyxAj40J9
rY2ZHFMnDoBz9HFMuhPviyXKKQBFfmfxMJPQhcmdnBZ1bwulytRFCgmKhqX9woDPll8D6nKpP2Ax
BUv1ZvK4N9Ro0HNVG5pG0ImWo0NlXKU8hmkqzPAAYdqsfwNWZfm+PD1yG2bH4Xw49c2nTD2d6lJo
MzmGa0HYQaKODwylw6/Y5vJzc2DNvTDUkl7qqueLPAkAm3VW99pKRk6aofczXe+3cqSsRY/xVZ6P
cGoE4BUILiQVbTqazdr7Mx9mTMRGGQtgD+e+3H2pxxMaZN/e9itUnLCeqcUcs4kJY0aYwZIcZTxa
daiVbgFvFaRIGqKSyMoQsxRepkxG1QH6C/hfJJUHIFLH+RdDli2ba4uRyGH5XpmyEAOwsAD5A26Q
oDSsGsviqpPucZ1RM3t3572TjkkLWcJUl0bd46ht1VSomgEttc02Pr95K6M3MaJ73u1Y899/oxR/
0aIXjMRi0gTyCFqbJ8B7k3J0hPXYboN0Ndy9jRcKwxYymKOXjfC5HstBjYj6xct2nPlmFKCEoV13
sWJQmre636xRTr7KRR4wrnh1baJfyPappvCC9KJ1n8r8gx2ZvX8fFt1zUyxQXatqULnYL/CR5zfH
2kgeX1pXcyxsvz1oe3N4tg7Lz1PqxRcTYSFDpEQdfoai319A3eshVLWISyDRysJWLdVdMmu18wHN
NwXqJosLrtDSAamAq4nWP2sP5MfA+HDdrYEmBay4JqmjGjB0rJH2eQvyTZe633mX8FzHkxO8fgqv
1e6TcalZkqPudCJrV17PiQsLsREMUPrB+cAgMTOVQMz7Nw+Ex4nvb0WpaZUOp3M1gbizDYzEPboP
u+qIvM19Vfwbc/hNirIbYZ9e8eCCuNBv93aGO8amwi/Dvsl+s9z/fO7tL77w2rrlSy4yMShJ/tJC
0XxFgAZIxRpJKZJrYHgSBmcKXYwQQjXLMuIj3/S9j5X3Egpd5lfOktUNMh8I/keGCkcZjT4t5FHr
IcNo/VEykfXuK7TCUb5ejuIAuA1fLljBAhtPK4wxtTiGTZrPAE3OhrII3ULF1oQKev2EMTC0p+dL
PLe13TtD30ic9feGR6EBqwcxGtMyh6wWS6cIDX+JmXqCbMG6QvevKYrct6oW13gf5jHoVNbm5W3v
nB+6DIVOvAOwAt5kWFORXPp7XFFGIWzEa84TrnrHetugTxdGfXWMvI9zuj+iWWAQjY8PwzBrtCNh
tlXfbk4JFowvWalg5ilSlmOh+HXskzyXBeiSYoUZqgUiD4ZwZxpgpvYJHe63wu0WQhDJC8S3aIDx
eGOPHHpvuFgUsYSIT+ZSxDpVln7e98zKVxZnYhMjNNP3Pnm2XjA+YS7eOMc8LJmoAywqRH0nVC5D
jwclUZvNW0kmNIiRegBwvCEYn2tgp55i9/6F+Jsn0V/G4yuGnFBMtDqJe5LzArwNSQkhieF2BOzB
rmAWHWa1QGHcQLrPVBMD8VpdIUgtMfQQTdQvgyn+ybBEM43wf2QUBA9p2OdcgyFY/YHLfl2v8Xo/
2baxCh3f+vPnGf3IL+g41A+Xrfnu4x2wXtt4EbQXZjqBYVy/eksm8kHKTM0qFZ+7QaTpnCMDymaM
a9Sd2uX9o/haJXfnFn+55QmpJrpiqjPEUWwsx9qT1MUxc51o84aUMXKr29rawoLwpnlaWsADWkbW
IX1kFfkY5p4u/qp8ftEC8iAfV6XlGwSD6z6b81nWb0v/5TgnbHaB0Ah1D4kmBipghxc0chGUnyNm
J4wGTnJnm9EDUMZOh80/wPS7sRxfEcKEdtOEUqeT5BDiTiy79dTlHu3GtdW7rNOcL5ZO2KSMlBrW
/66K1XZjbUJ0Kmpbw8XwZGua7/LqEFjvT0zEL+JW7qgQXRDutC6Oe/JeRoLDyOzAQFuk+6tymSjW
83XZb/a+HmkTSYqZXiuKCkpPnPuCmT2PPM1959m1d79svM1ti3E9/iaF8peloivBZSBhRSYpqpOS
A4gBN1SxXDQkHJQdw6GyrCI99lxmXF0Ui/8j7bp2G0e27RcJYBb5WgyisiU5yH4h2nabUQxi5tff
VTrnjOlqjupiZhqDHmAAblXVzmFt8Ohz9TEnsgEbs0jdAZmHF8DrD6biAHiKc0CO5LHAiFA0UdZR
h7HIzNzVSPbY9zwrxlG+N8s6ejU/ruO2FaBiLKvVyICORfLLdM2AY1V4fsBNB4zoVHWkDTpqsTSt
BxwvWEz0ByT4wzkQJ5RFY/JPg1nXYRKl1Jpcfm3RgRqbi6WzVRYOMr9Hf4H+DrKz0QuORdroy+IQ
57n4bBN4U6G6UWog3i8sJHP2y8ip1h8wnbTvmxfRcjxKtiA7+Hi26j+5SxT2vAeAjtxXzLzwiC3C
RrX330YcByuH0PNjmEdi/lrR+Oj/seKIo6rYpkwfyMkVFuTQkmiIJcHX/eX8VbwApxtVKD4UIseM
swXYSOhiXe6oulrngAMxdsJriFMdBJffbno/9YBRyJ88GeWqZwi0KrCFaStNwxY+zJVfcUJnnga+
teyPZExqOq3KRWQ4ZABc7/PTI5zFhbQkNgpQLqAgvr7aWzMih0s4KoQtV1bB//gwW3ivUPSAPHdP
PEPNc/FvEc/ocHkgz3Jduh3ufN4D/QwbO2DODFPd0dYw88toSY7Jx9v7zTjqn6e+biAKI+p13gXC
cOvt0FZeS8QDYlG1hRbhiBxH5bPLhZNZUVfhgEQLgqQM6FRgFIVTXp5kfBno+wYWBErYV/qTGTPN
KOfznIoZ4KCX4Z7DDbzPM15OHba9VM3xedS/yPE3bbexkVmzD1fnPqVpk/x9EHYCaYhlQO7XoOTs
Lza0U0M+0AWmkx0CvoMrP94nN12VH5FjIrGu9gQhpAe7zbsklvE2e+CQ4NwduydzTs9T0NCrXiUb
gIV9yWv1QnxsAtwB2fKLm2ubtCCjIzGZnFCqjDZSQM/a0uYG4FrF5gbTWgcX6IWcs01y9ogWowOV
i3xRheCW/zjXNjzt5RIJeuDWYWYB4ct9alzeoDc9ktcKm08TjPUhQY+RFOftHUEs6q8JIa87VL8O
a95VTpcgRsdj0jvAKkfOkvbYoNkA8xi4zYWK7oYN+BE5HmPZYgLr+f4hedzCeDp5hP3kOrWXaw1z
/OXy/td5vMGoCcDYpbrs0a8D6VLcpUQ78tKv0zp9dGmsrhg6rTAM0HjeIrzFnQHuxjpiVB5/EDfQ
4UHAGdYEy/E4d8eTZrZkhAlrb1ZhcBD4Zlvs1rbFBWBkeVaDc4dsmajPfEg0DVAstA+9+6g3LI9I
XqDGi3Vg3FCPStAfod73bbKzJnJo5I1BswXpMtx2a8Ps0FD2RX3sCP9yzsY7GqM6ZmgGSLMKxCzl
SmYx5g94RbbpeHl0HkZjSL7ozX2aZzbcZye2HzXrN1LmNlqvaMKjBnTKfY6/ZTLuXSCjNAq/7XtZ
vz3X+bq5kHVrKmhidpRXQd8XS7esOSaMS5HRGnXSlJdQBsXEegMi/e8OYAbEDpfoLPNzngae9NNG
98noi0SLDSO8ZZMUUzy+wEgiKcrjQu6rMXoDWOr/zTyf10BSoaMpv5E93JhX0z0hMcdhQ64cMyok
8JMkMArKh9ohXCTk5upyrAl9hb/niz/2oHjdLCijFDRUsu5c4yl+5zAercfcI8C4FmpcZM2FTiCs
3y6/S0dF+vKg28+8Wffp+ZG/OMBg60KxFM+i3gAdbCBFZhV7+pBwa03jlO990j98tE6zGlby1o9R
AnFdzinv6yeDrRtVRSoBhQjU6dLObEGQwCRQ8K665LzXfd2E7ZI/jb8qGKkkUbUbbKxt4ggfrsVj
u8mIbnSTjKpoB1kP2v+QeCfL5Rx7F9ca8E8MS3wteX2a9w095lx/nkfPL2mXheC/7WAB7Y53lvt6
wRAYvZDK81ivPVyXgZMsPAftz8Sz+yPn+XlkGMWgDL0vZQNOIRMP4Lc77A6XNiv3FPLi4Okul9Hj
MDohkYw8LSVQqs12ZXV0HdvHsCqW5pp3KHo1fwquhlAKYEpzgw0LvZkmZXqKoNQR19JDQiSeOqWX
co8Ac5RQRVtpEYGA/ru2sMwaKLjcfQbTD/PXIRSmCK7rcXuVe7iu0luCxUubB/t1ZfKEn3MQtj22
HDBxe/FARCYo0dVvkSXntvTSY+kmlgqg6Q0tJfcZblILKIJA8acM1HUZqRFb+VLRgbnH4QOLiE15
hRDqPoXpBPSIBCM58rUJi8Zo6KEwY47mrT2G1ZZIOSK7iTAq5hWRp43riCC95VFYIw56IDY5zhSD
YG9uEWcg7V0RzA5gYhaB2zPnhJM6G5DcsiEbooZ44idBXa6CIY0AZrXeCmb+Woa7BOPY/RwKwrPn
Odct59Fj+b3MroFCsf2LYwiI2eMtd4WU46l/4ZxssrD6fTKW6/O4GWLDw66Cdd6s0SRxWZ1cd748
cMhMCteIDP3/oxcD6p5kqBUusF6d9cM2MPPW+uS1HU+qoRER6l+MiBjt3NNaBaBYl68wJuHDyufK
76SLMiLB+PtINrfJ/KIBirMBwkpVmsSJf/sLX11y/f5Jd2tEijHfkqoHhTZQnsNUgvY7lgDbpoSL
q4+KQRYQgNpSsLrAEXaf1mEeYbp6rVqcZ+PwIYu0H4dx5nsJblSuMX50TMhHhVlXzOfwVMikbR8d
ltFSaisLQ1GBUAxHLHxugMDaWA0gEHsMXF+JXq1sweEcbtJ5GdFk1JahChGWYeGCW9XKAFa+O32q
n4gQaZaCw/+8t2T0Ry1fuy4eAE4X/4pOwy/e7U3q+NFJGHWRhyp2mtRUukyqD7GbZZO7H8mttWr3
K8MyJeuZc3mcE7F92x2A2MLMoItUtvnnsiOP9W+fOLnrKSag0Fz1kUOPc0S2ddvH4rR5GUEjYsQW
2CrxGiqfANd1vvol2yeL1+88XcL6vlKVEfRYTX1hnlDps9pf2FFFI+7W6uwrcc3P+2fjqC2VCuFI
bcmpFspCD1Jbb+HMnQvn85S3/vCdRidhfHR9HhehUoH30KARo4D6CiCY+wfgCC/rYnSNPuQRvSvn
+PXvvsyIqNrPRD/P8GVviQbmkrOl7lYEvXc1jFg2PnCm9RCff7YoJGxmA/fYynbbt3ow9RPJlptN
bteOtlevwOHAzmue4HLMIgtEKs581KlmUHv1lWC7zOWUu9Hz4J0CXkFlunX1mwtYOM40rMqyF+m2
ICvJCUFHQkrS4+nEBXrnCOqtzWnEzanRzYSLDkLPz3OCLSlWvy9e7nPFdGQzOgxj6LFdE51u3U35
ZKS1A4AIxxvNSZHfu09pOjU7osSoAbGpm37eQni25227ol1Y1SYNnTIxgWKFrrPDyTTt191xkas8
0hzPTGPUgpI3mFK4gDSQ5UTnjY7ELwAkh0Q6YGpNy7p/0lu/1h1Z0Bg1gen+sA1jetLEulbElAhO
iIoEclVct4LD9ho1LiMeiWdada2pwrg65daD035dcAdjp1Nio6djdIckZp4v1zhQD9Til2JbNMTE
Gi6eIeSoV43RIWlXSnotwSNsV1vN1B9is0FKB0MevQUxXssP3Jo9T21pjLmvL0XeGjEVsfPZWy1D
GzGCIy0xEkEzZlbmrt2V5sDo8zJnPC3CbooRYllILgoOO3dRm7AJ+g1dE+vveB0k0zX878ebM/HC
LND0RvTAITIJNggX9k5k1U9LchQ+MVLVLU6A8kieeDMKPMUyZxVLMcvShtrKIIDmIgsYfXRdIEPD
mwvimEx22UtWy5Iyi4Cqa1Qk9EjJM8k8xTVntIda9ko2UDhk6hKGJRlcCoVHa0tvgaWHa+8DgZ6B
5Q3pVo7WB954M0cqWIjPXvPSpg5Afu8fkNzCUjSOuuJoR3ZNFuL0ud8P4MTOGsjlKVxgnrmsUCTj
EOI4Z3NGi4RX7aLWJUxNalXvOxsk7h+Ed1GMLCdGWNYKjQwAVDP7UMxudWmwZ/I+EZ4uZHsEaEdM
NS9wW2vLW8189OmiZ1p9/eSQ4eh1FoQ0y7QsV0K4M5n9rHxVqzwhK+5473RRW0XpGijQuqGwvap+
LFSpQpHF0Zjtr1XHwQCfuyQr1EhPT7t6KcNw8TLdXKLMO9XzTK+x+47Wgelk3SFeP+pL5SPExgfD
clcRcU/ugXef1Lv40yb/dVK2a9UoZ7IqRdh0KJ8c5y19VH7FMfGcX1ltc7yNv4l3vkkxCnfuYWHT
vKHnw4YTiZyVBRovnlt9oTmQX+vA4RSFczJG0QYAuhuuNGJ9Tjbb3hwcOKTZtg/psh5ug+y0DH+f
jXHi8krJw7gDsXxz2b2nFnqpy83mZfMKe8mdVOQRoycf+TYCxjxqWYdmf16jkdrZti22Az14J8kS
SOKbh2LNXXjCu0zGdatzIC5eKIz3sF87S2dmDkdsg/zipdf+xih/3yPjtpX9pZGbGUVBXwOVcr/0
LIzQULyWK5ZCAFGOR5B+7x77M7p3loueome4ysvc8rBnKwj/LdczzlsRNk0qGfREGD9Pndkx3oIp
LtbqFDrWP4EPRZf9t+Zi+2ILoaiCVsBDAaCoJPrDhsI7AurmvnBx2IFtiM2M2G9R/IFvscbcR/hy
/+s8Tch2w1ZADM0DD3d2xVgsnRXAkDGFXaVzfAhOEJtgrt66T/T20TuswDbFNp7sp7F6Y3HrLK2w
TQ67cN4puE6HCa7QrND/uLksUUhNALRjJQvuXujJuHaOFbBzUceKnD8637GgR8rzCLOfJeDxUvuC
1c8U0vL+QSf7tlUN200BMYhlEirD8+hbLQKtpzPcFlikec9M4KBBzIzdb816wHi179Rr39F2nz6A
InWbUy2aErkxeUYg9K7u5LAD+dLGqKHNM6OTZmb8fcaMNrXY6CEdUUf/u7fyrAd0viVkQzPKrmbz
YjNqRViuGVFjkx5xdW0jWaaXuc1P0UvxgWYPvzQ/eSvSOLf2R85DLXRUjkAHy4QyNLwFvzlcQS3U
vYMw5lL0wn4oAhS81lvn3fmtLSuXjmyjPpmC0z+fZ859glNe6fjiGIvZdZViCCEqeuezY3WAsYgK
cp/CpEs6JsHYSXF+SbX2AhKAo1krdu6GDy5v6eCkxcKqS1VCehjFz1vj0cgY++K17RpJgK5yzmuo
qtp+S19DW3otDRIuKxUJ5BZ7Tb9cT8CyyII7DTTZ2TT+AYw4t34VaupsAGfEyB1t34sFQeAsLshg
u674wLnTqahyTI2R3rKdqUiS47ggZm8twGFrjzSEpUvqOYpiikPGpFhBltAL1IYgJYckeklIcEiB
ovjvzsP6v6Jfi0D3BZHanGPyUayIDsCxK5TFYZbj3bhVjckLVCQEj6IGOGy2HTKOMQTfiiBond88
IPvBt3Fhn+dc/3dKoOcjQoy7PfhZVniZSF8KRtRxZnbpkNOJNxtzs/Ws4hjTYRRHj87Bi1fiQM9r
rFF8yx/mbrTvfFJaV2C4WCfPRpPzydQcoLjBmnGDtSnNOKbPKBLNv2TyJQd9rKRHFs4/3eeQSS4c
XSOjRLJ41nndFZ9P4IoKy9qy3SsXVpJ+5N4dMu61LImzoWhBhC7LPov/1fHRjvQvPIU1aR/H90Xv
c6Sw2lwcfABE475y9KYNOBU2mK4X9tPK9R2OCE9mu8bEGOWkzPtOTFB6or4GgB+w9E8h0gtHiCeb
NcZUGKVUB1mG8V2wuoVJi7clCReNqViblxQz6WZNxGXLCy6nckNjioxu6kKllbCKgWJKYQregGiZ
K+V4n/Mm7dccPpqgCrqOvQuMZMmB5OtBNcexGgqYIO+y80zFebgt9ZPsNyLEiNAlEbCSM1Yo6MgZ
7nbwUGKof0AXwPpBQFkSYhuehPWXa31qNu8m6SH+YP0RbUa+tCzFXKQqg0MquonAFlH+dGHKOHfJ
I8NImAdYrlQQKZlzppDu+Irehi/AxD5zL3NS744OxMhXGEpxWRi4zOcYBTc0KjkdQFwMc7FY7CBj
XweXB9Q8OTM1ZhRGygAAbMRDo+Fw7cq4bbIdDqJ5UNEB9i+vkZG0TM9LHbvpsT/A8h6GxeaEA6lL
3eRJNO8SGflqZmIeXToJA7lv8gt6PhWZVDZ5srHJMMF/oYFIVxYHNFWsZVLwMtuTNYjRfbI1CGXQ
ijTSoU8EpKia5WyXrMuP3VeL9FvB38QxaWG+GYYtRORdpITiFWd9Lm0s/PN3zrZeyBdShGQ4vAov
h2deM+VkJW58QEaz5FqVdUUMktbVUm8ddZ0jW9IyfZasFectucQY7eIHUiypPoi1Jibtzu+ypVgJ
RsegT/4dd7IVieSCGYaiVME1NkWFzCsys5UX95NDhorTHZXFVh7KLlE9fYBeXlfONrW69XA1H0wS
IFj/7P4f40dcfmRUiuEZkSKIUCngdoB2dNZ8Bx1G0XO4VzjpnqLLFtvoZCxsvdmkkXcQAs+o8Qz9
1tFrWvHRX/nbQTC1mly3B1SpdupjxxtkVCbv85sm46nOm2sSiTJoqoAlJYKNvXAog3/oZBUU5POT
B4BGb+vP5/smxzA/vHJdHySQkxbDzuUOqE37PKMrZPg9rgRJazR8v7DpZnEKyF47vYVpuH/Ch5oM
s4V1ypLGAv8pcds3HmV3LGufvaf7y5OK6bEKtYnqKceezPaF344/+Vaaoetow0aiik3NdZ0h6Zkf
DmjyiA/Yr23DyT9ZsDRceNJJiz2ixDwTRk77eIYRXdoXEewHGBpMIvGKiJOpRiwm+us8zGN5Spam
l8ajOAJBRtD5Fdoze26Y3iatSN5b+ZVopNwgRvtcB+HOaEzOI04K3OgH0AsfCVyrNFohJRFWelXO
GRtGELrvRJBLTG7pmfd2jA+kenUpzK7+gIjw+WyFB/lIpw1RpjPTGeEcixroP4RsdCxGZUmYlqwM
D68HnEOAh86I6gaiKS27K1b19CR26AklgXebvCMynlBwHRojlHCbmCnLiBiZL0+mW69d8CfnhLf2
vHsnZFwhucJ+GCkCKUt7y4jspBYQ350jJiBefqNF48F+eaUbtT3ytFqt0Dl7pvEp7B/qAJ+fQE0y
d6945gMcUJ6TxrsExnnyUdSL9Qy/bCu7KjzdHdYDAoGDt+x8WtF9v7FCg6QR685jP5YjJRiQyUWx
BsgpFHzGzLlYz9MexIgQYyBqAaBIAmUm3OE220oy8Zeg8yU/ZGvN5nAulfg778qCfUtpnswiGVKy
PpfbhqRuTgBZKR15Ickk5tRI9Sis6hmCRtd6KvlAMNEXZxlg/n5sexuX4n64rglg34poLe4UY5g0
BsPiJkxv1GukVLhp80kvdHTHjB4SWjkQ45Aq9jn63d6wgNbxNvICU34ovNGNUZ+8CxAnDfGIJKOP
wnngq4kQ41mtt2Et145h3pzs4EnxCRfF4Ib9ce9hGZVUzeaVKMkgRytxgxU4y+My2OupiYxfGFku
3BvP1CU3t2oCAT2t6H6nwzMv4OXxF6OikJCWoroCf8lk7RiOKpg2rDUwqbjDjhzTwuKID2Wk90mP
A3sxcYqVEJEZwouFHWLDh6u+1rwWdK6cMoonT9NqnsZUJb6Vi/jJ30IfnIBj25LZhpdZ4hyOxROP
FM0Hw1JjdiXr81ZKTeEzR60TWyCJanFD7Emf/5tX2Wb0eMDKV1mArkMIs8VWliUA87bHF51g5Yax
/OToII4GZ1vR6xlcu1lJWRUBIXY9dcQHpD0d4OTYiltV845QsE3os7mReVEPsUeyAmNOmimvZxhi
t0Ib2MRLrzA9AAI6LVo1pdD2Td0F6/iQFeqZ/8PB8JFOZBvVfS/AfNkMB18rC+RpxAvKrSthHWKZ
D6CJPrnJUI4wqowKUqJrJA0NpYcJmOjU710XuH6cS55OuY6Yh9E8YRpc8jbDJW+hXJ33FBmhdA0U
y/DkrrnxB8fzYsu7cR52mTrHkdABcAF2IRpCeMXISQyO8TMxvs+lnTfoDoXXPOxbM9rMMZIH24Wi
l7gTAHNeLr8OKBx7pmbz3C6ejmH72etW0qX6CtLo/b4lXwGRvEGpa801TxwhZEu7tShdYq2ANutX
jlOYRo+9wsDCnC1Rw8AOLY7IT+kzXcHCGU3WJUUWGE5U9SHFXHpyE8Tz2TIQAbekPCsXFKGeP5Pz
fXKT3Q5jcgxLXoEU6+slyPWLAjMJawc9jjqA49Fm4RPVsAp0gZvCmnamzpdzjCt5t8Qzd1J+8j3H
P4Qxh2mQhmmr3iQQHbEhkN0B74eCGLeCPumujikxTDsXEStfKSVvEZzkgWgXHI6mayIeVsJkQWJM
ijGEfRGJceNdBkTmIakGbNXCTLFJW37g2H0h8jGwpowTkExmgUdE2dTNkGQNWlhAFII/IzHwqN3+
nVtWpGE3azDGVBhffEByO2sMMA4GWkhqheZLD+XMy9FMapgxGfozRrFFHEhNUFEy1taqKgKmxLpl
/POFkAl5389nno6mDH/vXIw3XtSS2gxzEDzLVraV0cC6cMN9an5G20+Ej/fFbzKjNz4e420naur1
gUpv8Ww1Ath+E1CYRAT9nzxfYsoe6IpuwLdVsbdbYCQ9V7GQRE9SepNbAPC8bWXnslK39VJAxjKE
Kbfun20ypTImyEj0PEA105dBEMGaQ7GGOrcDuizSeVR9IoBZczOy04/3fUZGtGeqpAH1CnvRh/0z
0K9pEjGy8nW8iR8xxc/roJoszI1PyIh3cJmp4SzHMnoZ7eAQ7P/BTt2/yL8R6L9OxQq03DQzvW3p
RSb7ArDv7qFfcEhMS/M3CUaahdJHJlsBCTrmfrbg/rlzs33kTRpP4luObuymm0fi7FdZmCYiZcKz
05wiz4JDiUVrSJm/fH598ZC1JyPLMTlGmBNFiwWhwQM9n2E/LQ1le0CfuRhC4NzflI8wJsTIsSIO
YqVTRQ+d6x98bFgLAe9KoJ/+JSHGPWh7ZUjqOqcXOGzighiHCGkJ2o9uffJ2GE2iLYxPxagMVRd8
TQohTkALE8x9YGYFubrK43z1dZq/0i2N/489jbyrZNSGb1T1TG/AIvDEW+A6AHzqiRaJeE9GWfoP
Ra/LElShAX+L1Yd9eem0q6IjRQhEnvag2urKjCQnWXBd1UnhGlFiTlRLseLrkC+8mfoSYeANw26z
JeboecwxQUgVJEVU5oIkYpkho/6k4JJWXqXcoqbH/N04tq/XAq02a//9PhtOdbv9oMRovu6qzWap
roLS+rx33h+rl6Nh//4gCLyx1CAxW6Jyg+EJA4YxLVEQdUOjVRuG9T0hyIrMN4ZHDcHw84xkZtGa
Ovaj2IX1dMq3+eK/81OfPPU45cepgiYaCiodiqDeAruR2gr7/iLGSibQORBv9UiX2pLX3tr9AkQ6
F+jtBoTLcOYPaswz+nl6TfquFm4JqgzIsrBjvwynJO8+iZwj0E6S21bF11/Xne5gRDM3MaPmrhGI
33/mKXWtwVMQJQkMNf8D2rkS+rDrAMT6mDygED2fA+wLOUA0j/UvB3ivz9ygdcoh+kGROXvfzCJ/
8CKBFs22suU9UnRR1Hy4O6an3JMflBgWTpPLAJixGG/aIOTfD4Mlfb64Zu0aj59QpxLFSjLRasi1
FVTcmecdE2ab5sNGzeu0xaXW5nor2YWCjh5EOwKe0f0ylhSU/v4zTjnRmiRKBkbVAMwzFxjrJMVQ
gFoD9n22rHfldXjXrJSIgMqsSAOIDZrIWXsGJ5KdCi1/UGWsx6z0pDIRKdX1tt+FB6kAPm1gPSjL
hb/pEOBhpURg99jQjMZAq1x/+la/rt95h59Qij9+BqN9pTpQrrO6EKCqHKRdEpmIPtIunTlDTzO6
mk1safdT7oaUG77SH888unSGk2MMwQtZk4NuRno7XmXm4Prkfe8EOVHRkbBLEpJZcH3yxWnVLcwd
ZuXNOgT+DuU6GmajWKSb8QsvazNVcPhxIwznt8MAlzJIwIAry3KNChumUJvzDtu1SmQSAAold+Kt
gSEAuOsLbPvbYpsNHKjZ8zzGjXFLDtQLu3NTrH/b+lliaMnthRpr60VWc3QRHXOnVaYi//HBb472
SI0XsRJfAgEHB9azSjDri9qGo5OIF/pwCVGeHBHKckNpBA9vj7BOMGeho3wqIdpChszhsLdCpeje
5TEu7jWTZATiONOzSjoH9+cMGwyp2lhyPSd4tMgEJhsGc7eYYikW+quODqr35MVYmFFntmsXWz6w
R88MnvOjedmfrIZbAuY9L6N98jIbjEDDL8SPOKPSgUkhLE/hmo6peZYfr8v4B01waa/Y9oWbqFco
7WDr0xbqdbguKhvor1DoJjH1zUUhKt1IrL8DEq/hDbVMpbF+/AhG6UWRb2RXI8WPQFqkOUmvl0f7
6at4/yeZgx+EGLUWzf2gM3SctkcNEGmexdX1nA6LnaHOPu/bj6kw6gctRpVhBjZJxTlVZRbd9Gj7
QFLY0ECqdoMF72T0Y38wtCxjpZQuSnSC7afsYPtGYBgC1QZ4vczUPp65pd1JkzAiwciMOvdUVcmv
wuNsD3Z4xWgcqqoobZqce5vk/BEdhvNbuWuNoASdtUUFMF7VzmsAncshM+EYAyju+8YYxo+NKxAL
6Y1pc9OSfnsWgB6VHNO79XJmuZ+0iBruDwcOVfrj770Tw+m1BhgP0aDvJNmlGcKX8GDPsHTjxKvO
TLnfPw7I8LoOYLBLUYFUbd5WBsEPng2Ywv5yAVSHTT68C50IDX/QY/g9yZsAe2DwbjLZrkV0xqv2
63XBC0B5XMiY4XknejARONWzY3kRQZwroOWZGn7OS3EIsQ5npOh+09Q4ToetGy+/Pcf/jMjQmQkc
IO7WCA5b3LzCkelD/aJSPQ/EarOynH4nrz1gQW7IxxLORErcanvLNiZbbvKPsvkdhmQHN3UpLZI2
pK/WmMle39SOdK52Vv70NbM+gwV3xfO0WvyWO3ahSVmmgn5RQRAe3ttbQZylTxLAhJ34udRJKz8i
RW99dKvCEKH58wJSuVU5dFFbWJiYTDWIZsb27HgJ14N5PXwNT+4pXXzNaefCM4eLeA/LaJmLfhGv
+ZyedmuJVrmta3L6qt9hBLj76aetqCIoOoJOQUTc/fO4sedfc10X6HG3++ZlbmNm6OQmC14SaFJz
jugwZxL87hqWM9CJSfIo7lA+PH3ev7bpMHNEglGTl1idlS3mbB611TUn7Tb7HW8vTx+Bu6pi61Tv
EUuvaSGR81zT3tCILqszCyFRa6VH6H51kdK9kPgLRTuMZtEeI8m+6kQ8Xu3aih9tO6f712eHFnEw
eeK2p07K5eiXMNq0m9eRmFe4gWCzPl8fkQCTV0icmCc0o3GM0pTvIIuagH5UVFUwiPmTb9BJJHiq
NtA8TR6bckEsnncymRKRJQkRs4i/lJs/PpLEBIk8XU10KgZYLdRdoNMQIz36i85ehQAaDXj+863R
jNVrY4rMSyayN0SxP8f9hUR+j4fVTLRDLEBb6euVvcDQ0W+y8chuRShcpqatDhayCJ/aEYBhv3xA
XFj3OXpSOMe/h3nPWS9HalLi96zP5wAJOPKyW0mux10AN2WFx3SYx5zLmu+jvQeP+egTujvaNiJz
uVgQNDLOYC/N6Dc4qOABANwczDv3zXYUzfoZfJuSvjDi4e15/+jcULpdBXADKCJxzTN9v3v06D2M
OEpWs6jvM9CLifX2NpD9AujCCdk9uf+ofUkb3SnbUFTGsV8K1X+49+g1tocu3OvC/Dq0aJfCWDyH
Vab065gc42hL+nVWiPQqhYt9LdeLxTEAtOzHq9mjlefLrCSHOy08aZVlCd0Tokgzl+xCpwY1Tiy+
8eBWzQBTS85AtMM4WdaRrjBR0uJJwzSX/kVOYZpfeyn2JT0JxMfnfgE9i+30cUs0HlP+jdr5JsMw
STpI6rVJZzSufEsigg3Q/oNAngSCUqpv0ZUjPAMypbZH98j2v16iVkdbMyiiXpxaWFeARTEU1HPx
QJGvTVrAbYlu10SzeXc6FTeNSTNs0+ldLl8NPGF9JSLxlsOFVo0RwKNs8sVxwydNxje7KMpP6btm
eilnOVi0OrUWYChQtONQmMxpj4/DeBmSl4TAX8NNrq1OMoOTuNDOK+Ud+2tdf8+fI5ty98fkWI+j
gbEtS9weHLVm00Vm5JoHD2OAy/vSPbXcAsrkmycZw1SUbd4PWNIFL43CVQI62qRDjkd9gyl97H36
dcKu7U/uoPdUWfIHXcYA+ZWkRTo1wTLREsvKFbd3fNPunddiuareXC5FHo8wlsibZ1lTUjU2P57Q
fYmB6fs3OVXhH5+INTlyE/Yddv5CiVi1PYOkIT+94Hrwk2IFaH4UARS0gbBNlUahVlIzS8THVLIC
A6NIbnBwV0+rIidcIKyJwWhsXfymxfB8OBsuSHykIsDmQoLtN5GpnL0XHkLQpOkcUWFYXWu7Vipr
ULH0gggfmnu6vHCehsr/H9Z5RIJh8kbJhyS+XsTHFrrI9e3HkhSmvpy/ieaq0ri4EFN75H9cHMPc
aQqkQRnptsd1aWMGO28gV3Q0s/bJs7dAAzBJ349HFAKtyFGB2aM9hmfMdSxXdrHUMlIvYci5jQCT
KmV0CYwA6FJSYesCfhTy2bF9dWXTAnjagXPVk97CNxW20VJN6vkl7EGFhrjb7TICfFpDFhu6fJyL
+DWZox9xKIukEw1XrehUPGzdm5bwJNLi5i57MHWHCznPETyNXu/Iw2sqyJ1mQPDgMVuCvwwx0WvX
+1Uv2v+k+2/MPxpjz7RLmtdqH4mPuU7i1h0GE8nNnnxpF476v22J/0My1LmMMB3QBBqb/sgTsaiw
9EV8VHM3dXdm55vKGoVoui6AV1GZDKPlETH2WLVfyXWUQQxNfydbxcJbysfU7Y4KwdK6KwJX1BJR
MJM/Y6I9cRhzUgeMiDPKrPPESvZEEEffwbZxMoIVN0ZjIVe35sEhTRvVES1GpYVRo3lKWogwbkBj
3mLv6h7hz7FCZulqdyYth7uWcuR4e5OipylItwBxTBXmjID7l05PG7+CurZQ6C9fXM73p9/vm4DO
uMl6rbax1IKAtX7bvjmPfUGwOpSYiRsQ4bYZmkdyOhAYkWRc5soTRWxaqsXHKDG3a+e9UM08X+g7
C30SkRnysPCmuvs1zEr/7w7ZXaLR1UvV4VrSl2ucVDI3K6D72Z0tGUjrWp/DicOVk0p5RI/xkkPJ
y+tLD3rBhlaX/VX3Tqf84txCWY9Da1KDjWgx4pcGkSLXKWhZSMiFNiroGMVAEzN3sQr3FhlZMy5G
PqjyFZy4jXxLa21FQstv4TxVb6cYu0gWXLNDv/iHHhudjZE4ER2CF88An2AXiLIAlhXwaaKXHFRT
27Q4F8kRNJ1xJ1QZyBlej+Otz45kayaSC0esKy+Xq9MX0F051CYV1+hojDORUeQpTcCzraFD4LmE
2N6sOCfXQ9jGIUU/de8WGQ0y96/XLIlAqkLfnvNWLQ1SIqu6buH+OSvtHYWo+xRvW67vUGQRtKQy
MAR9wLsV9tWhiPnndNObOjBeM4KhbSCfbezXzrZfFgogLdBajb23qBkZlrXmeC5TMOlj0WfXjvoX
L9K0uhcB/rZdY7fGdl+a7yG2SS8paKmduKucSM7r04nf7c+RTHYHaXKtQ0PucAsxEffYn9nfav3K
43DlB7JUEu7dOKNxAnEeyLnRicBDQWyJvrTWDrfG1ZwtzDJfYZU7l6smHfxvBmYLAQO203tKBYrQ
O6poCgUJn9I1BTc49RU5Rav6PXu/z1cSh5MNRgNVJYAh1BI0MQpn0ezRo0gei6fMXOqbxS/TjPfu
KbFPSLvwWsO4pBlVlJe9omYhJf1sZatgX0aYG1ku9ynWes5UUi1MOFfrxAy2QBJMtp/cVrFpr3h0
4ax+khRNC3z8gnSTAbLivTS1/RXXzfOJb97hPV5iVFN0/d/LqpQOKlkO9auem1e0bmxTxziqx9/H
Ryw0r586dxagUSdbai1K2TyNzGNqRnFJWaVcO5F6JoDPuO4TJwVS4/nGXhR4FX1I9/mLc8UwLz+j
gVpu03mgtrA3gNkKTEy1DItiWb7r3DzafQ8BnbM/KYWXeJglLShdZ1b/UAE9Ocb+ruWaN9h436gB
g+Qnneiae9kgg47TLlIXBkbY3b+z2/jp33OLKDCax2tELH4UGxiyxtmiyUl2cid7ag3bsNFOhBzG
qX1PTbNZrNDks/hozIfjw2VRo7fpKQBiDQbnF8NC+D/SvrS3cR2J9hcJ0L58pRbvduI4jpMvQtLp
1m5b+/Lr36Hfm4nM1pjz5nbjAhdowKUii8ViLefsto0L/tPUnh+7dtY9Pf7IyTYFkDqiwVLT0e59
KyyMnnldE1qVFIjUcYjPGjlHBDMop43YYwBzWb+L+QZjydzs4lSmZSyVWXwxxAPtUkCqU4SOsE97
Yl+XFOvisXZTezwWw+xAXV2aMB8gpqvtLy9GJhhdVMussh+LmXxVjuXQkGa0iFlU6cAAoupY6HxW
7XNlN8vCXiqutDHeOcKmDshYGOPq8yC1pByoOgek3U67TbZPAlvK0JSpkseSpu6UsSDGsVtRU52r
QJIOcrIQ9qgaDqHtC9xpual4byyG8d5ScM67zBpwTDDjtdvl9h7cIjPDdskSoQ+d145tbkWUt4iM
J8/V5P8t4qp6UWbvwLZ7Nm2e0+RpxnjpoZPiMk6xU6tV5TgaYEZe0fC2y71QQzch9xVOrZn1N6OF
ZFtmtNqSm7NJF/KIxo4dGjsWe/L05gKKA3AQKz56L2cR2baZuLnkeuhDPx/k7rG9XDazz+uS28nH
OcVsj0xUVoaQ9xCTEGF+RDf0onPKxNEiT0hJu7COOGq0IYFXZZksGo8XlHEfWTwEOjwVFtTabTYJ
xirRrhhatP/6m18D5G0f40S6Nk0xdwtpQPiwvPMKTa4gzUCF8/GpnmxxH2vF+A9AqNfqJaFaYRor
yL3kI9zphyx06oV9MRCA5+4clIiZs3W3ir08u3MEcLpBvh9/x2SFSdcxG6NrqixpbNKvCkKj8SMF
39H4BHmO5RYErsnu+YUO33NTjFMP5rE0RusmEc6NmKgSxXTaFIgTZTcsvHi7usYEwSmnfDZpsiPd
GNdZ6I0ASHJZOgg1yTfaG+AFajvy0LLPWUQaDf115keCGOfZmkWtgNqcJrkFoi5Q40SphyNj0jBH
MhhfKShCFXcCZDjGr+u7BAj3THIS0cFTggenN5lyG28T4zIv16gwo7N2y1qqs9Pm42O3wOADyDrX
LlLdr/YqnP0z9VjAzPMgpnHUwG22tpM+XeyiIHRcdcWFnOLslcFEtiKwYi9mBd3QodkcpP1Sdl7p
9fZYn8lb+2e3WI6u0Mi7SoqxW2FM2t8iyot2I/OwkXlCGM8oXcOhrlt61cBZqWdbg686PtZjOqga
KcL4w1y8WACVgH+4OsDIGZzLzHgVlrg2efY99Zga2Rw7oxeGTaUaN2VW3sduIDmUQaMAptm56Vae
KMYvVNJFCC8SdDquCp8EAhqxkBVA/eH5WVhz1o/j8VhqLmnQQkkBbvDhMswNWpCL7eGrDZ3XJRqv
YrzLeZm7qQFLXUf51KDzt4bOjqoEfdbKCbBnkZD3ZwhBFt7i91NkzxB/AGnRBlUcN9kyvaA/ImmI
Moq8B7nSwyo1sKC0jyVacNZwMoIbacTYeVd1cpiXOlwfZW5v3YFcvVpB6xF6E7gF9clH0UgYY/Cg
mFSrMKDCKOpgs+63ApD1/7fQdySGuQmvptr6gwYxAg7vqXWvL+mqOAIvxeEs3rST+NkbxtgjudCk
MMfeOAZeRadN7m66EKi2ykY9Zbvr7M+cH5JOG/2PTOY+BDlNAYR4KEftoZBJFRLDTT+DK3lB6uvI
0ZBnfczN2NVtHCcKpBneF9r79/vFeU4LRGgVu4DOyn4sjn7733f9j27M3ZgVbWNmeGkegJAi7X2y
5CUD1CkJBoqjFEFXBawos2NaZyQKipYyXK48S3qifuCqyv4gudW6mx2JNvuLnXqHxX4PQPDOjo/I
E2s2UK0zCw2VruS6Z7K1UWDhAqpO3Z3jL2P2VWzDc9qjJI3BV8d/f8ocAI5gAPTxAk826YylMPsp
Z2lY9hdIATnZRwhG2b3hromLSHwJgD2OtMmezbE0Zj/jNG+VPoe0G/cK0E0Oi8UCnJrk8xN8yrwW
2MmW3JE4tl8nkQcg5WcQB8QkxwsQxh28nUFqlPM3/TPaNgyyo/MAZF++909XjTy5/boAKSyG0ubn
zXP+BoSXxws+dX7Gn8RERFetE+Titt4FukAsPkLulP8eC2Cuh8bqzqVIzQZtlZgCQ3rh7CwOQE8U
33/FbzoorK+Ylz7mPq8TkacZc3GoVdtpDV1sBYTz1jZ1Hy/cZHA0Voy5KzoMNSRZjd9HZdpCfUEl
ruKCOo/jwyfTg2M5zGWRge01D0vIQffA5oBBfgI+YjQ24koHtOa3tT5yFJty4GOBjAvqz/Wl7q5U
oLcp7VQkyuz/oidL79ybcOrCNQzLki2wiaG/jNmkTOrCVI4aGS/u1Qb0RxcSfnKi8cnWiLEMZqNS
EzPLcQ4ZeF1s0ECQ1ICdiknmOddZZS//YBDs+U8ERGHOOk7lZsZymY274u4t6gvkbjwPBm++N3Px
q/z6p2KY7aITDfEgQ0w/Q90J24WGV4R5POc1WWQaq8P4f182G72TIAezwofLc0CCZRqiu56gTjoD
7Zv9cs3JH8DqCk+0wfeb46sn6x9j+czNoOt+cr1SR3Ih6ZOK1Mht6IRz2v7D/fNjkMyN0Hf/un9W
jvl8ssim/qzmaoUGmhgLCzTSGa2E/DNLYe8F/awJ2rmt4Uo8aRUsLTv3Im8FnLLHciaf9qMlZFFI
u+GqKrGFLVRQNus3h3D3m/yifXI27aWZz+MZtzTJOeDs5MAAgKhOHKDa6YRjADSvxX72hOcIna7j
vX54m3crB42eIuJV61FOp+vYDY63QIMEcBJehCfa6w7wd16ZeYrCGpyz/zYWtjN2sDpRtGrIo/BX
aE+6oZWBDwkN77+eZut3N3Rv7e4lN0yifpENRMeSGd9iUQICI2jpYURcCH7LBTra/ov5Ad72Mc5l
0CrAcaSQc31pXIyxUESVx0Y59UQZa8K4FYBGhx2MX0ZzwHHzpR4SjyPgP1ygP7vEOI5UNq54RWKX
MAYMSDks1uH3DAgVaxfDudydmb49f6QxDqQR66o/Y3TvsAIe7sfH2QGSnGvNMiwd73DRn3pgBGwr
qqFVhj9UEIV5o5IEm4rWKHmrx7nF2CbUpB1646LQaMCh1I7KHPy9pY3RincKKh54aGgAmfVjm5hs
jBkZhc6EBVpRJLWpQDPcaJq3+EqWGCUZ1oiMLRveI9xvl3a9UlfyCtMQj2VP9v+NZav3+Qx0Usi1
NEDhFYrFXUVagbYjOchIAVD1K6vQBMinYZx0zaYkmpqiSsgM/L3MlammNMoDqtgSSdeSHNCq7fQK
0eyt6C1tDAla6EDipTwmT8dYMLPUqhVngp/Q/d0MHjJGaBwhufOmzZbYXjTGEs7yTj1wMZ9ryJpC
Qz6ReXDUWtihLVzE8lI4yd0XyWjoALCxx3KmzsZYDPPsyLOqGlSlp2L8p8saW8Z7EP+HlfvRhFm5
a5J0CuYZb5pIKEyFDuWL+wQ10fwZRSNOWM5bN8YsFYBwdkYsYZ+Kp+jphQtKOXXOxwvG3Ci5GSn9
2cCCtaj8nDYbHxmOizu3YveZhx482aw5lsXcKmLTZfpwhSy8azee5BxyEMZp4Npb4KHxzQuQeabA
3DBG4Q/AdxmwTycEdN5uP1MPM3e5vPWbc4EMpvz/WDfmthka4LyDo5NahbODu4wIRuBe9rRbEylf
dJXMXlpw4a24ie2pq3osmLl4TKO5FEgwQHBO1AMuAm78OBlfjUSwiEt1kYfgJcVKoq3u7EklaG7U
ivrFkCyBrOvwQbQ5e8fms6+6HGR5R1fTgbc4bY7i7GR5sWQHF+LvkYGKQFP02HP8B1f873N9e4iM
okhpsAJZS+lJo+Npmx06MpEUwviii1lC0DD9M091yzOMxGlxHklKCXErBwbTei+c358KsMabxjgO
Ob2GTQ+6cASpXv1hYCToyrszJ8sOYxmM8wAgQ1KkDXTALPJm0yzQAbg40HsEwzHvWw1tgJiA5lzU
k9H3WCjjRXoz0ZP8tk/otiwWg4N8IdJ35Dp3UdRpXMV+xXgHHWp/bCCTQ7VjwYxDuVTXMNFarGhN
m2YReuFRgyLLG0r1z3/+mdu/fcvIOs7XXImNqIMx9m4YeabEZzznOI7bqR+JEBTpaskXbF64QI9M
tCz+LAEK+XjNJjOtozW7/ftIiK//a7NW6RoFS+9AujkmtfZPv956z7aF92+OeUwOR44lMhHAoIp9
Ihb0GDdO8zbABkHAyBEyRQqD0Zd/+4rbwRip1QCLakgUCDnRgpH3hY6fBHdZN6dcTrPu2fdmOukA
Rru2t2g2JOVKWH+nLeGFVdz1Ve+j1kaQ/dLS8CHHjQavtevIYvbraQ3QA3SwOJzdvDl69uUxVps5
7+X1DMpVBVZ5Op2UeflLe+dJ4IQjMnO4pcqIEp8ebm/TLXYB2ipQvfTd+WOz5ARVt3fIaPuES5NX
QoSTbBakCTA2+JvjfDn31y2pNhJwKXrr3FJXAayfGJiNy7nNO1o8d3SDdBnJ8LVWy2P5FnFo3uYj
/A6ek6fkcFmAkPmZOznAszS2xw1tlmEgS9gZYBZ4qVPMZzPbReMQgnhaXuYsIFcc815IJKNI0cCH
FcSAyO4rcbN5STYkCghA9tUGKM91ApAf7ngPxzTYljdAIzZ+3WDnEKOegGEd2oeZ8YzcKmCaHhvh
ZJPb6DSxE5G9LhigBoKKDu6SYa7MXlHedrg7R4/Mg0N782UjO+lMXY0Vg4r5eOOcI54fVBiH0Ghx
oyU9fru2kedDZhE00x3BlNLTjLytz59bQCT1by/p85UC6nMnIHjO/jb0M9ItzQy9M6huCTmjsUx1
/Ij8QQzMs0ZOMHUbwx7JSbL82qtnWAXuMKB3IROClGYAytEnc03I+h0sHWB5AccLJTfi4qJw3hYK
/bqR9DDqUzRaUG+Ct0VEUk+aAcYZz3RuWZ3jt1g0FElpklysIenoaL9W4QK1SXS3NQdVs9MUYK7I
BHLbIngBnUoDlZF6EjL8kZRjEwvvhAI7TtwhRZXUd/aLiqgOQWnbdu15ItjcAJZ6kQdn44bKOxKd
nrMix5GnVcrTSbdVIHUj5F+70QGWO+euLy9gZlFS1DpJzIZePM5JOol/LqRY7DBDks3U1h4wpT9f
XiTymofk+eWbu7mcgI8tugEdKRIEhZoROjQyN8Rsw5wTGE1Wa0Y+jcVH0cpBHdqeKui04CTEu57r
oTn+TGV8TtjlfSqLt3e9V+5Lm7LXZk/bOa49zJRx4nBezoJtzGh6v5fTkC7aadMBJdc7mM5+RrrZ
Ky9y5SWWbj0iI2MMU9/UhOD2zEYOGdyYgHD/Ctx3oJ99una54N6xnGCLZfqr/KEoDPoCWMEcvY9N
u98t9pizFmbbyu5mwIHhmAfHkalMruKsdcMgxVjMaMaPUHj3KVtOa8wLWuDoixouGqlqUJK8o1T+
8oyGQo4e04EwZrdxt5jI27Lxnd/W+LfBolmzQCUySlo+KH9sToAwuT8jKcxyGWYWBec2UNBqUD5b
9uUJlEm8udjJLfmRwYZ1caAAuEmGJqotPvl7zvGZ9u2jn2fCuMK8KClNewOk47jZhE+bZO7Bt6Ns
5czWxmxtg90XBGlzbvZvMo4bCWaegcZFP8cmdu6GNuQkg9scuq8+XlNYyFe7eKV8BI+3iyeRyQsH
SaJfkgwSvw40+VdtHv/8dEQ80ki9vyaLQgGukIilBDI9QuLmJXXKWejIMZGQEMMQf0ILMw6KuTxr
n4x+RpIZj6u0mRBVCjTDrHRK6uH0y7bPG2MBOCC7uHrPR95AzeSEgjmSSO+AkSs0hr5QxciHrggI
SpAEX+zZu+wg6pk7vGM27XdHwujGjoSpUVWkZ13AywatNp6HIdLZE6FpP9CG8Z7Q3F1kYrm6b8++
H0Oz80IcZtt+/Q6MDvfilDuamH55AUQbr5+bqyDjRzB2UnaaCD8CSE1gBoJzEYx9T/phVmH6DxTl
wRd3TTkmw8Z0RRKIIEbDmiaktUHAgv6vHdJlOtqSnxDNfX5iK5eU8Yg3bsI5hWxEl1h1EcoRdHX0
7/mfI2+UYDpL/GMsbARnll0NKCAodqrQEFOS3R5AdzNk+a+EsnYDTpN7Gng2wwZuoRCWiiBB5uqE
XjDaHbl4ImuTvAeYVOXifvFWkPEzUdp2ilXDQp1wsbk29kDUb2l5AQg05XCl4LMcxzZ9zeEZCpQx
C3w5jHspohoT5FWi4HEFuEKUhbw9DOUXkDtTFxgIz9/fHIHTGv4IZLxLbYXpWSwhEOO218XHl0CQ
ksSlhIblGTrsEG9hDPgKButnPo4UXb2/Xhzqj2zG2Ugl4Al6CbJX6eKjWWCCA7FWs6GPOW6lcvJ1
M5LF+JohiqVYobI2zgdSNgNO/eIJprqMoR104z7lJpsjMYLw761kPM1VLYIsyEIF78edHtOR36XT
knmDEIyzh5OPmR9JLPrXpa/zOLlC0oo2XHgCOpsWM8B/ucj/A1Lb4YjjLCXbc9FXvn7Vb+LAd6zP
Nh9f5IAJz/f31gHGA0/c9DNqpB0TvWgXceg6ia4jhQ0uYnAFBp5w4B09rhwmZgEnWC0HmAk/rGj/
AXqKwFV1XaXAslF5TdfTN8K/TYMdOmzzNu9jC6Kc0CfSc3Wc/+H5fq46jCex+nMW6kkEGRJCJBMu
C/0TtCT62Br+Q3jyowvjQBojKAejhJzaPurLEl2JS9xnwtPqmztXMdnGOjpSOuMw2trMfJHKckCC
+OEtAHJBk/wE3epLCtZGcVV51s7bK8ZxXLtUTqI4hszNrTu9tzGtgryX6H5kr+kqOCCf12LYIt2i
GyjmBLrTSb2R8TNOJEvP4XA9QzqaYPAXolELkFrH4QTsHC3Z8UMQQhvVcIF71L5A+EmZFDTOQvIM
0mCePw2o7ePwClVWwkv44tdAUJ4HL8+RSHisF1xRjMuo8rOPnnGIuiTz65tWeGSO2foj+h8fGz9v
1RiXYbVXVUpul2cy71uSLbIXh9cpMglrOTJ6Q70PyX1VOge5Tg3Q+ar3mAzMalzQuZ13IAVbEHlB
1qRzP6PTEo4RHLghSZ9prXk+PCUETzyOztPvfc0Ej6CoiabO7qN2PRvtNcuoP1bt/LUhaW/npsdz
YNSy/woORmKYPZQBiz+o4KQ9xFenPLygiZRHxTidJBmJYLYvqisjTiyIKLzCaW2wQK2LFISIcwzx
fz+2lGk3OZLF7GKXBD6Ypc8KHgHyrHLQhWMlqIreJqU5Z5kri3H9jRn5ZWKlNIisPJo+Q8NnszIj
MBbEm3B2dXgjW9yVZC4BOclbMw6wkv1sddJnH9lS6MgZecicd7Z5ZsFcAbrSKVnZQ7fQwmsKUDEV
Eb977sTJZIwz2i7G6w+lP0jNFQopN1bfDZqL94b9VAFf/h0dpiCXIxwDofb8yN4ZT5/kQ1eBrEc5
REddwFgbcu7P1iF7Swg30pl0Wz/KsYiS+cWPekHHGooz/WO12XmoLQzb8hclVueW3KZf3CNpjN9P
fSHPahPScvfk7G4w17dRehcu2V4dud1nnK0zGcdxScF9UCqQl9AL0wB7FFqX0BqOThzMC1EKY87O
TYbfIwUZN6LiUvM19UIdYjI3NqiWIAHKkUEP0APrMBn3YQ5B1qoqlKph844XOjr6LJGv4B2vyefg
SBfGdWgKHiwK1SUhpTugnY13e/B2h/EUlllkF1+DIgCpBG+ni9ipJbSZmJs3+3tbTEnTZNUCpYks
Kywwa9n3VtoohUIZzc3nHOnimv+E5Qhhj9IZVJWWVpT0KDWOeLQ8+buWiTwvueD0f+/MnTomc4yG
sxxUrQV1MFM8rM4ux8CoAd0b2P3PM6cGqPCGpShQhPLUIfHgiZvSy99DTF5yTGAiir8XxZyXui8i
DTCByo2N+KQXGMu2yA4RVEkWwVJ8Kc5uN8vf6cAdr9FwImV1L5s5R/lZL5X+WsGvI5jfAEcU/XIR
CZ1sY2BCoUYvhQwi5hpj9ecN51r+++a6F80cLfmc1EnWQ3RauepgHwQ7NR1tsJ1/uJPMCZN8sZDr
AnLoMNwQOiB7Tj04JXvFS6ZOpDjuVWIu40RMzXqgKlGaTKeNF4ZtGfZZJw63PD0R09/LYm7kxrd8
DdAEeD5kyXzwDKI+h7nTyMsqc8w3zhr+7W7vhTGXsVQOfaaASgMVk+PGQr/oXtsOH3C4AVI4XKfL
sQwWjvVcNFHQnmvckK3jAddQfRJBAWfbHKX+vvbvlGKhVq8IqQc9hxjM1GMUTQTYK0LeX0DaU90s
3Bs8Q6Tn+IFLYfFVmyAppWsNeZjrXsUHtXV0wUuPVzyWeRB7PEu0GJ8iN53Q5ACkowWhzfXLJC90
n3gthhOR9f0SMu5D0CIjG0yodNw4Alqw/EWDMdobHxdv9TgmyGKpmoaaZaIGjVr7eDJ2niO7be0i
1TG47rzSOMbBM0HGadRSHJRV0OD9T1bOtSHmuv+V8NqwJ9r07peP8ReFfOkTvYVOR02C7a2GKxFn
GEnugOZfzG3Ml87nBp+66e+Y414s4zqCVM2aXqbGETbk6tsY9UycP+gM5O0Z5462GLcxlJKqtC01
D4yjOebMArnh7kBms1jHfMCRc54fS1NZNNTwHGVpR23eQVvgR2uBSbTsPUClgV52EHi5jok33ngV
VXZqqZQxWxFeYCJovArz5Rp1T8N2pCcLc6W8hXxsjioLi9oWjdpICTUUDKx0Doq7YC+zntHJiz+c
eGSireVeMcZ3WPAcGXhgIQw1XTKsixABwQKzKmVNO2554h4fbFVkfEheqkUz0ENQFuvK6W15mRPc
0Y6xWUc2ht86Si3GW9DHcaoqMudbigVLamtEj2jdEXVy/hTRjzTnGCT98v/s8FWROd59ASYe1YAQ
YHuIdnJ2LwEmgfudWtu1hEwHZyU5wZwqMudazOVSTOlxgzz/A41cgE8HUNt+Bp6QxRpjF/9cReaE
G7VfBXmLQ+DgBt1tSLZpFzb3Rck52bcU3KgKH5S56VcDpICAfJn1BHWPKiNEeNVmuD2R0uM9YR9f
1eotDT0SaJhxpQslds5RdpvikAhk2KAmxn0rc2z/FuSN5PSDpiE6vZlh9rt45Vg5b9mYgyxgInm4
Ui02x+gz9NqnM2+dOMfo5iNH32+EQPoyfUgQLBJXpH7C++iFl4ufSPrfOaRbFDKSUoSXym/b26MS
ETyqNx2QzDZJyHnzTWSW7+UwTiHMLmp1MaHNcXOqjx+9a5HhuqydQqe1ohfX1sk76Mi2wvtqsxJ2
m5Vj5zsKoDZ3/of01/23ML5Djy4tZnyoZUQ6qWe/k4WSEkCAcu9o+sx64KT+miYq/DARRQg6dYGr
kWINtOQALdmu9tyEG26Ty0S6/F4xxmNk17AQmwabmR0vOjGX0dUuzYUakYtnvVscFyxPHzANT3XZ
1DBEzWQJ8kvT+V3X0md8+Wl5A2ZL8Qf9GdW3ZZ+3eUTatd2DOYaSNf2JXzk3wHSk9SOeySI0llT3
YXUTv+reXFykhN/0On0If4Qwx7w3Ml8tagjxduAXnYGJl5tDnDaSHxHMHR2dASmsalSPE9IhGKvb
HQCL9RQAVu0dI6wvS3Bh/OFcZxOjpdRSfoTSjxod+9zMim7wIfREx/hKe5HZ6G3ZorFleQZ/M8dU
pp3ljzTm8CeXLi7apIcrqynAkfCsljZPI94yMofaSFpFLHvcY6sN6D03dulQLmqeGJ4UJgzQ9bOi
D0AxOxyvIvFB9sYx6r8z8/f7wpzgppLNRCrw+wk4rBRH2sIC0KXJEzN5B+uyKWoyTi+wke+3X0jU
tqqMAU+wkMTrZJu+i7/VXb04uwkGfV/iOa9/6zaRwrhClJZNWZJFXZXNW+Z+ZHCmhnkYOS9kZEgx
754ukCv/CAp7l6JwFGx3C2m1F2zQEqyBUdY6V5IGoGKp1+V66742sxeetUz4Lk3EM0YSDbgulV2A
NAO7VlAFyM1V9mlw4pBYQLu8gosNHNvgsWvnXezoW9/m7O/EwmsSVt1SZQ28N+wyYI41GK6hRcuA
IPmOD5abAFkYuH41Me3C+4fSGA9ddU0a5BdIc3b5R/Pmr4Xl8o8SE+2JEw1N5Vkx7ahZYK8QMY1m
MOfikuYqTvjNbgGul5/dRiZDgEepgv6gfWOrGBEuh62w6XTSzF5RbuLNCk09rdA3I4LXG7QOqqIx
n9AHXVeovoAU0FLefnXzKiLRHJlPQ5xlC0BRgwpx2LUczzYVP0FpbKQCEBPMxdELZGTXYptkguFL
1gGRrNus5EW+CIn89sw7QPTrmfNjSSB9w9qKaNUzmRPrt6GvBaJiHdKIWPtkDZt54ejCEcGmBsM2
FeIh0yxAXiwEkNhtKY4TxyJ5MhiLjCXrXKWCbB1KN9huUi9alvZHMBeIsU1T0mxj94IhHG4/CE8s
c42fg0RT86uOXXLkZfupOG1JYi+zNR2M7Irt6qeLw0+aTDiZ8Z79lVarrbKUAizoKl7Ubm/ZTetZ
W5WUByCInh1byckyvnBczG3+9IGlWPSrRhaZCbF+7nJYSuH04MzMP0Va/C+OKdnpCyD6E4Fknw3+
T9lIof0WR8gHKEuRzrWZBpGeeAHObXTz/oMsEYU8gKuqKoXcoZsz+qAgAqmAryU+BXg4fn1RTJAG
oyKnFhATh9l2ieLisFxK9uACxmUZAEPssdHdWtwefQBzdnQ0LVrXAh9wPO1+e97KtOkkFoBQpIZk
88ts4zmY8PPwngeaQjAPd0+gMsWc1ud2u1WW2RNyeM8g8ybLZeSB8+HF/uRVN+gXPPhCtquyw4hj
dcnxhSfRPRxCG++RE683fKKqgX3QTNMy4agp4O39PgxRoMlF4fvIkQ9e0xBtPszb92tP0vllJ7xz
S/9/m/+9POasB7lSXdrG8nHXnRdRSYB2JLr5MrctO9wG71fSHQtbnj/e7IlXiSVawNM0FE3VRYut
kkb51ezOl7NKh6soZ5VqY3QTKJ4YL3xfY0Nf0XjA276ppb3d6mjARacSeG/ulzaI5TK9aLUKOpzd
h/57P6SYVENG6Jmj3N/PEVw2iB7+JYd58/TR1fBFqwFv3E78qPDaUhz0JaIrUXXW3bI9pZjPbjnH
52/feS+T8Z0yTnQf59ANTEkfV5B5L4rA+/+Px+6FMI8gU5Aaocpb9aBSFOLLMnWi5+DZf1qQ/nR2
9Tf1Szj8w7VknkBBmfpxGUEkQlHJQSc6OlNyx99tP1tycWvXwEjxy+djoROD2/d6Ms5ZP4e+BKhc
Fc4ZvgYUlqDo/O07C29zWgFw7Pv7MnfaZp6DLWu5BFXWs54R60qej4+/4+8H2f1nMI+lsDwbXSHD
jsxZuNs/KUvh+7GAqWMInhNFNmTTkkUQ1t6fCATX+Oe0B8AgWqccb6fNDwtdQAstAKYpXvjyT/8l
rujgFH86fcKb3slm/H0W1OcoTiC7OUWf+hJr3M0hGB7PfXpbXxZbQOSE3KzS36E91vRHY9a9qorR
GIPRqQhtvLNzwKYCqZW47wbvQE5Aw95LYrxN0mcXYaBrS3kP0ZpM6c43ByLQ+aLVHkRSM1uzX+jq
Rmcw4ykLzt7+/Ui9l894IaUv9XONwXyaywuQZzqmLwsyPLtu9vSprinqlm1xk2kTIIX3Uhk/JKhg
Jsg0rG+BOAKTTRQPILeB0JxtFon99EZHgbavL+EydFGP5XjeidcFpBuipCKOEUWRnQUqhyoz0xY6
Xx1PmwdE2lKeUsQqcPK8d9vEuPq9MMYbXqLAqKRBoncYhSZcwIL3GH/WHWClo2nkPDvbeDByK86T
FjzSkfGIMnhvLteriDM72M0Zh0Z8eV+WqKY801YE57EVTRRo75VkXOEF9T20skFJtHNsrp6kLtKt
vP42Dqvn9IP2uf8P6dh7iazXU/MivIrYQx3MDF8CHMJCmjUAx53/qbmDMpPX5mgxGQcYWlksS8lA
1aM0b4A4GAAbazqE/CLr1kHQC6o373vO6/6d9rwjwYz3SxXDTPsLBB9PFAHe8yQC6PtXAcjRv9Yu
4uvliwD299SObd4h4RgQOwkeB6001GeIll2QsQLgJ7EB+6rYoavuH1sP74iw2MpxlZat2kIUIMyf
dFuimHE4H2uUEVxM7b/gFflscvgtpYmIduwEWHTlrDdjJDkgVKRt1VDwAPDhxQyoU1sZHX+PVZzI
0d6ZKwuvHClaoWh0NRvHXJZEth1IhIN/AlmgMEvnmSc4gsNFKKW3B/MWuVOScT5mAUIRpcApMTf5
EoBWhMwwp4cpL4rvfHYjx+DcJ1MPxDuJjN8xhuxigK9YRQkSPA3JPJ818+7tYlv73yh8ATuYuJ+v
r8UmcXpiLZ61nbEw3dRVt5wolHd0NMYlyVUI/pYMH5KgM2XjNYsOlEUIr6P1eq2AHHp5cVCsEv+L
ZkGuaTG+KY/1TNISiM7dI7qk0N17mRU9Hp0i0E3/t1jlx0ewT/I4TFJLreHpVyu9tQGhM6dZf24/
9kRB6s6E2XftJUySKKlgSxrS2R/eLFnwDgnnSLIDgloI6A7fxyFB2t+TTNKguoA5UjpFCvw5joPj
WSoLG2yK1zLsSw0GAgyZ2kUCg44iL6KZlBH51zttkzbWCOHBJviJDBrc7WOfcEsnPjicLFJzg67Z
VDzjA5yrl+60aisuULSZA+XJctoV4PLRNWi9C+sy47wC/y583O8k4xX0MKnPfaxiJ79+JTxSv4nu
ivtfZzxABf47HZDhdBcBPCB+eouOEBLZcOavgHyBM//D2Up18in9cwR05qx3FriKxUTBNRmutV2y
xbTbpj4Wa8n5WgAftyL7PRzPeitj4GmrEzyv164xe/dJEdHp7+Tr8c5OpxBG38M4gEorzCQ0sQTh
e/gif+somQrvoODhQ1Bzbmn2adYNVQSOABx+LVh54OcYQPAQ2uifEZCtF0hbzxDFV3uwMufWXCTn
V97SU1t5ZMRMhBLHgVakFVRNCuIYRLQrwdl7B8WpZ7lP0NKLsn+Cv+hswzW7clYv8xf7/f0Nbniw
30G3xHMinCuPfbqVykVpge6vHmJsPwESDwD2XM7+0v17oDQ7yqZbUXwOTDj4BkmbL2m1mIHhETCZ
4NWYR7jYDE58TePLv+RZeHmLqLqhLMIcKbGrAr3s4SlW0dkZVqozmI7De6lMP4tGUhirPYP9Lg0l
g0a5J7T2duAA++pcDOVGzp92bgE452jaj1eSpxj991E6WfTrIIotC4qd19qX+guQKBwD5WrFGGgR
xqUvZaaKiawTxdCgs7/7V9CC88HBJu+vnwVkG5eFxjdCZcA2ibZui+7s6e1NAn4SpWN0eNf+BCoQ
3Cx4ClHyVUB3xgLaJZFa17EfaAdn1Tg5zjtyBxjrPK8QYSEfC0zJs/387PAAEabDgJFcZj07yw8D
vwi1A1h+6VCWv/DqhbzitYQo04v5b/1uPn9kGqg/nnNRFmj85oB/HhmC3aZ2rwuntL3DHhxuFvjQ
12AKqddboE0s//wBHBG/o3TSwf6oy2Kh9IWlAovfv71sPxqQ9sysGYWyFpx0dnx8GKavjZEsJhdz
GSrJ7H3IsuYbR0E135MXnZu9b2veuBZvF9kUSG4CcDIIIu02qIBOpsuJC/DLVYcJMwqtES5tEmsI
GJ2Nk5pIbJvEBioCt1w8GdCMFo7xj1LbpL7SwyaPp83J8OrN8Lx9pbtkc5+Nk65/JIoJNUBCh5hN
hShHcdIdQkVEbH/aFeLT+TdXryn3SKvwuqmLKmbRGL2auskVv021Q7lEletC9B6JHOEYLdQTEh0I
D795tJeT0ZsCRjEd0lRKb33vkVX1ovvX4aIhequcMKKDkADqdP1DRUpnBrQCF7xfcCzfHNuf2sKx
XObyKaxrk5aIhnHcC+dkzgyUewyUlK+rcB/ExOE60ImZDEsaS2TunqrUGl+WqaYndOcob8l62bwC
rYrnqW+An+ztPRbEeMwhDmpNkaEansSnjYYX4UmYizkZLEf/ZTvz49XJSL/EfzPg7M1fX5fuYL+d
U7SM2Rgq533PRJvDneI33zDyrLFqVmrdZ3SpgWiDtiT7z/d/MS1M1XqgNtsbrF7qQWipmCviQoDn
UGgZIFet3Vfg5nCVmvLTo0W+OaORUoqSd02vYJGRx/Yy9zLr9mBdUlpeVxdPK8apaefAvxgiPZLk
KhEQTH5Kv0XO+2wyITZW5q9zH6aC2VDTRD71o/xMtsCQXWV/NqcIXTh4DTv9mo8sOYGRdW8YzNlv
skQLa3oiKCcXoN895KuBNg/+BoIGLo0P0TMVq/8fzr6zx21l2fYXEWAOX5tJWTOSOJLnCzGawJwz
f/1dPRcPZ0QJ4jvX8LY3bMDV3ayurrBqlYj2MYnm4gGhmggsQZHS9EmHj8akZKtdeBDVWR7yNMc5
8/LIbP+VNDEvYsuoWthA0niEH8jEOob6Wi1sG6BN+Ig0w0BwCWaM2iP7/VfqxMRo/JAofdFLp1Aj
Q2QkNlsjNTNiyN8rJcfiUXD4mst7PboIokxHF6oSWJvFyZmGZc8wfSxJp7QyijcU6dh/mr7ZNMhS
40Ukin3WMSD+6L+O4cx2HwDHNO6v6Mkhtw26HMoBoi9g5oVPATQK4YhvSZqRL4rScAnm7WLQg94s
EhcsnIM9c96PvrICuBgQEcBWccrk3rBaio2PvoJEMqgr9tu37OC9+jFxnO7so9Qyo1UPy1h/5U3O
OkkAymwUyFuHObw1n9NlowXpcqbnZ+DUkL8erM2qI9pGAqdKZvr2gA6yhTDXhfeo/sJrAi+KFP/J
K3fw7ZoHbxPfKidvIZ3R5X1FL/Tr20VcXdbV6suzhsXM1mclTnxVr2MjyrClnGLgclmR+MprZ0mr
mlbRhkV3fX0VR0LHbj3/xI/qpTc7per/x84npeK7aMtTEM6BFBGdqBeMHuZO1xF6dhCX4ukzBe/k
anxf1dsFs/zBDPLnK3iU3aWQT0Wi4BDEJxPozZCjNzUBauXURS/BiTdQ+xnWiUWjvNdq7dvSv+cC
hQc3+kYgtaJ/tjzEaeDFLQMtAwSMS0Cnv++NYMG2JuMky4/V0d0dVybx335LUUhBIAFRg8M0Agz1
+VIe+UwijxSAJqOPlJembMdjzGgISAvmJPB6yOvfhz0t1+Rmz5jAmoN7c/Fc4KMn6a/AaRVqGGWu
UxMIZFijNOCwhF8MZ0rrEd6SpRN1r3Nb9uSwqFO/zoGe7n1hbFMWBJVTeYED0nmi42qjsgxb9u7J
U3Vrm+3yo2iGlqKQGFn2nam3JhI+erKfOeX7dOZE7kTHy1wNJZ+H3Ipb1udyjXmxYPutdGGBoNs4
bVlU5GKL2JVln1LDsj07hNcY+stjbGoygCapHevCy/NPcR8y/q4Kw+dEHqBVVpioodrWbuqLAqB/
yqew1l4lfeXMtebdJ+UnQqZbz0A/pLIQgmg/WeB+K+Syzo3WN+WXyAbgUX1RXFMaCIueIgvGBtny
H3Bm8OPMY3av6nQlADnyMicJnKZMPr5WDG3MpzK2K7govO6vezpjPKyM1AWydeX3M1/9PlE1ETjZ
OltIpZ+0knvqy0VdA1jXfjVbZTua5W6XnEYTg22R5uAXc3LpRm789InciUerxlmMIVqqe8okwlak
ZkltMq/JCwwoLtVzJbp/MSfCJi902uapi8/rntbRz/oS7TICEv2URO+udY4CmkRFvZc6Y9rLK0Ze
HOfk37nvVL4sKiIHxmxA2+nf/7GljddoNSv6zGkt2u5r+JJuXHMgoQlQhC6uwM0HBAp4fT17BLb3
X9LSggHwtMef5+dw/4jcrmOKz+aAfs8yjnHRRWNHBckUk9/okREYgfUTmjWmQa/nRmDct21MZE4v
sM9g9IzqMScjzsAF1G+s+PNkBRFmcG1J9y4K5EO2Fvx6NZxfF4vYVD4+BuPDwYM+94g/+gqKhEZf
UOz8Omu3X0HzCq9yh4pBS7j15iG4GU/t3r8kO1GPVqrdbTuOrGKzgscoLrRV/R5iNMiq4Igxiyan
2j3Rfo3nRThqdC3yNBjO1a4GeztuHR3xtoNdM3tQuyLp7SOhM+c0Pdi3hrwKx2F+p8AqUy6eOgib
slBChmbEkkPz3kZIrch76eeDN2KzdRZI2SqzXWn3JBcaSNr/iJ2YsjZSsrpMIgaRuBFhj2JINoUl
W/Ac5gjc75MdVJYEtnsBvyA1PYkBonxg+zGCrLc1Zj3kX5b1/r5dr9eLHFQv1T7FF5f1/fB9qgrS
OGZy4qh7XvyDKU9nA8x7/PxkNZMALOo7LQszrKal9ajXdmEJi86J3k/0lhPUBME4bR7Fc7ZHQhfI
liuUvVs3+lwB595dpguB5UGiB0UcVp0Yd4yJE/2m6XD3FOJuU8CYA90Ljc7iP1GJyChx5hy53sNP
oQmaqKJmpEnatGXBrxpXYl3Zd5hQ9/cFCS+8rq58PTYs8OzpMd5QE2XZlLzsRSNeRIaZH1aR9aF8
LJSlZNSWtui8eR/y/r1Bcw0yi3CgEaYi8L+9/G5ahmwrRKnT2Jg3pL64/5BFFY0O0yibZeywHnlu
a++CcI3KE3HrgJiX4bPfyuuTlFM8LU0d0EV5mHD4013/P/B2dyVoSBE0VeERgvGAyk52lQWU77vw
MydfXmqesOFaPjE2uy4HxH/PN/TgPqusBkEaXjJJRa72dkdhmHQJF/SF49Fxeeh38+CWoizYkXbr
Vrr20ixy0Xgu9D64B/z+r9DJxVb6jkVJBkK3/Yl3rtY1PMajEa85e9RXNUq8lqkrNtorjtJSD9u5
QIDu6dZOo5kSKSJFAn8oD2/8ds9BXQlyqYqlw6/C5Za57Bs7KUhc60iqGKMZ+0QOCEvG7xyM5yid
mKld2hj6OOct3WsThpUg6IMCAy0PgrjbdRR5Lwilp5YOty+tCr4DJdgdAV5VDd9yl67F7cR9DPrU
ZuYEflFw0xP4K3liQoqW8dGEBMnCvvtRPrNdsauXvsUBhO2dko2FCT4wrPpoRTuPKFvJDnegyMXz
7cTkrKP3EvQgLCjzAI5g9TdQvDoLyeatYB/OpGHu05fa7RlNvlUXyW6BLEXpaAteDzy9h9FFuH7B
4FmeBBacO0NYZutUl/65erXKzGwtLGm8+lxlHxhArENV0NGnCoqs/AYbf5w9eUxLX1DDymFXW2Yf
nkaL/dgDZizryaKmdWDYvpoCKvVzAyh5ssSFJbGe6rX5kZPC+omXC1C7SQBVedZ/j9DFKak0aYMQ
Q1FR27/VpCztMvA/VrUDXtXlKTxKHqn+KfZRRbi3Vwz+8Pw07jMnkKdBbQUZN5kVfkPtP6cRcX4v
xUpTOwP04wUdsaLBp3qxHUKiOfn7j7p7lWD2A4vTHWmZrFUzNBtSLaQlP8dOfVfsoUvBe4gkJYuU
8zRPJ3EJSIiqsnIGPT01MsEA2kwf7cYYLtFpWPqmZmQzPuc9AnMic2I0yybMQNn7K1MDTCXfNEhy
CwZeBBMpO9ovshEo07mZgsb6+dH/poQmVxdNpaBHkTlN4rnpuK3G7dUAEOLK6VaDLprNd0FYieRG
syjM2ohfvLVw7UlMOJ21Wj3Ar4LeLVuTXfaouPW76DiX23i4JPginCJg7DQP9bvVPqaURUaQqsYp
jXjZG5whfvvo7RhReiuRgDfVZaAnS3UfLTvwHB7QxAYAoy7s4UqY4gLzhsjP80N64KshzYI3jQXe
A33V01mcWueqWpFljcOlpLALh7uyIKw2Nb2yatguRc9JigqdyAKPYkibNXKLiiXq6xbZ1p4U63hO
S++9dSxIABeGAsdNRhP57RH1XF+qbVs2zjoZyQjs2LLdYyLWYdgPKIaMHh6ahLQbI19x23IuUKXB
2F+V0dDPjkwbJ+GNkVk0Ct8KD1pOVRrR6xyvM+rLYLKhKdjZd5UCtrtFIn/YeEAAqXpnLLi5RP70
rdVERUXzm6ZIyPIJ6nQ+C5MyQhqwZeyUlZ5squy/dSXgkiKjghgXA08lfOvJwTJ9qrmRUMUOj4G7
GJCoxFbtmufmEqC3XDPp4MJolUc6KCHNZB9GZFh4e/nAz0HAp2aIrgOqr/CCSG/n7zv2xyLyheez
jRoljnDk7RG5prP6D1ZYNRgFTwBT4q3qQR9+HI/PVf0u1fMrGO3EYNFANxX/a6v+CJbVqpRELU0c
Zf9VfibEtZvIEC+9ruyKZakLK90crnMaRT2TG42iu/2P0F846h+hvsCEbRnkidPpjemtxY/Bqbah
9R3uUeULDdUoMWukepHXXq0Pa7Ruz5nBOxOMbaNvmKN9lUDNoEJzq9PdmLY1XuTUwWh43xJ/covR
D9/j7iUC1P+cE0wdr0KdyWf8gF92pcnOb+RSn+7PzouikdU8gtx4U2LAKOJQnU5vOhy4w2dJ+GrG
3N9lSn/3SfkLUNeUOXn6vAVDE9diAHmNPoBKmg/0ttJj1/RHG47Pf69LQCD9R9hkc1XaCiCw5FIH
OCnwffg6mIkKkoV2v8pcMCMCvmcFxuscCf6duZ5schpWDUMcKFUOuQOI57xFjz6qZWb7xx7Ha2Da
KEv0HAlEIE/bAihPQOC+krVbkbfn+7/DwU3XQdX+z8dNWry8IOFIYaXxoKM8ThuFK/h0Hvlu/tmV
sUlRvAYgzjnSqlRmPpc/jQf+VzzootGejBB72kbC82MZaimfOugTjByO1d29Prozvv/jmyPT0dDU
YnBTKXLTdVFai6lTflZmjgdZArfsSRfeWGOlNWZpATjyGtHRhnO2ehrX/u7vj+RJ1NGxcc5FOSS/
gU8s3PtGtQ16UidER5oMA3RpsQ+I3o5w6cw1uqv9TEVPwgiNUTwvVuiXNazm2zdGEpgpRsup7TJd
pIDb/sTb7NrlpmdFlT6zcYH+61OjoaKGzCp4GmScwK1e+Rij7hfcmDrhUn6NPi7izz44KGt5mYBu
ETWZ0K7NH8pMtEqOgSUtd5zu7XVBx59bvBHsn6vZXS2KHsbf5UzUXJYV32976FltGYMpmsO3tZRf
7BRNEp/5j7ig+TULZTC70eciB+7OFxFVKDjKyryEJwu86LdHIWJoueJLReZcMUO80JP37FSj+hJc
n+/xruSCPUo8ii20JVOBWzA5clFWwHEjppnDl1adrRza3LYSNz6BYn+9zQUEdNWTDyzxyCWgnMTK
yNtMShFl6we9Jw0ZDOcYkGhbrsuEyAhKdwCuN0RJrZwhM1r1O2noVijwwUh8UXAGihDTl79oPFGN
+jRwjAt489LldjTqJUPeAW/VgOHdVzoGtGBSo2+oS3xZQmkCMVxBX7kA/Ww2dBpBi8wdhmWjIQZE
i5jNCpzvMf9Nn+YgtADud9YGUN2aLlqFI6wJqobarzq5iBxebZT7UawwZBtMPFvrSh9Q2Hvx5eXM
wrbK0Hi0siKJOQc3fmDekfT5I3vylbysQFxPZcMPHvQcXFOtUf3kG7RhWqdMX35/DhrpV5iIshl/
ohdppkmHu/eFIV8CAwUogRAsyRP5TNe73ShkzClZuC/feFTb1Q4JjK+tQNYSoP4zV+D+qoHxAqwQ
qIxo9Hcak/x5zYax4xU1ZZhTZkZmYquYULj68UBtPJcceeCDQhIqH5KCvn4ktCYbq6pGrNxSQyVM
ItGhM/lXBp+06sgnp5spJl7Ic2yhdxkIDdMJWbh9sCNgdoJvdLu5Xux95GMyz9lae4/QcYH4rSff
30tiL9EjRNto3V0MO3qcuex3JfWp6Mm5cqUkV3UH0Rfw97/J5lunD3a2QB0GnFaaiSVcT1Sl0aBY
egDRiwbYJA29pojMaoEKNKrMM5/6wa3i8IOyWwmCjGLJ7WnU5cgVBcN7jtGY3GUbinpoCdv+J6yA
KXZnYh2Jfs7JHabVPfgOSP9oCPxvpQ1+PLpsG/qOgeFLwL7hNac07rhOX95K33HvfGjUqPx+n/Z7
67BBT+pOP76CxnC9OIrXYB+gzXjhml8KuscBUi3OM6cxt77JaTB9zSZFFPvUjduOhOPM4etr/YY8
qv7VLQRm7qLdP+8IhQQgGeCfAyQ3tWnsIPdFyia+w6ImIpqVPZ75F2ReLp2RGK6Llmp25hM8eEZ/
oy8JJRmaQJYnOii1cpvGaeM7gy2RAk2HckiyjHC6Hs1xsDzwnTAIVAB9GsrdSFJPk4tRPnLxWI++
A2fRSoDyrck/AUSe6c5xnMSKjMwCxSY+5Ov/4TvCV2DxrgoY8zWt7vSVpNYei6ITryemgriS0d0F
GvPND0n/yq7STPjz6H0AyPE/8iZmLKgUEQBLyGtWBsZwndKXyKw3yiLbyob/US6E3bjCLPYqBd4y
Rlm3uXqYZjgThDw0L8iZqBhrxgIuMvWQAl8K+7KtAscXdOvyvvU/G7vSEVfTe3bBU5EuB6BHBlMO
zBeZyGQIkFbeOTt1UQJE7ByHM0ggZj7FvYOjcVTV4GhgxLqkTZ7tKPXyMRZY+BqdiWnaq2EbEBXj
IdAGqUg69/LfixMw5hzICg41KbQm3VqYsgoHN2202Ml2QCAa/PfvEMzVADpGQzt117lBPQ9e5ht5
k8A34Fo0svaQx+v7ejVYw+H5hu6wKngzBOC/sBeU9ZCPmTxXXJKUfFWEifNWmVmJ9kXAf071pt0A
1brBa4Eh1xgLYL6kJFumqVm/cZRQbO6ZuDNUgFrRHi+eR84crsgkEZhzcdhyXIsALCGxDx+oBbrW
1UPJ8l749ZqZeSnvnXBwaaLtA8l5FWUC7P32Mwp5EQZRLOZwi7HfZYt5FXiQyLcM6PCIdCPMxsw5
U9N+8zRNJE7sIvxzuY8YIXfWeb++gkTJpjnw79BqyTiYOnB9Xws9+jTmQvf7vBAEo1KL7ImEkghS
RLdbzQI3iEIvKByDVYx3be0yxLWIxxsfta2F83O16UamGxVQjoL3I0sSN0XQSSHDp63SFQ7q3ah8
iAtZI47qziFU6Rd6Joae9x8fMky0HqEkxDTBVywbxwY12WEwnn+1ub1MYkIvyEBo3kOIaGdEwzwk
S/L1MSL5dz8T+t6VuzV8JoAwEYQjEQ/Cu8k99PgQZAqsXEAj5XcVCK13rdo1yw9QyXYkbs3nG3so
TkQFH/xPKEQI0xdMrv2qzsWydGraJbAOPorMwnjas5ySo2eAw2uOzO/O9cH+IAg3HNPGZLj+t98r
V5QW9dK+dErLW8TreG5Dj+7X339/cr/aIBnjKqhLB9n2xts2jZFjwKOv6znCxV6aUYyHt+qPuGli
kK18VcjkqnSKYAnVQO+fpRZAFv7rKfT9RQGF4MwXe6CLv53RPCpHUITfFf1ReJjooQkit3L68hLF
hHfis7SLMVa140m4U1EMT9ddR8aVaglweZ5Lv2tUhXqirMcBG6HBs76jxOQ1qWiYTqgd1mzw4l8R
zSuWtwqc0zYsQfrxseLx1mPcD9rvbW8PIjjzcCy/1wCuA9A8R2J77/n9LkcSUEcDXxtiu1tt8jCx
vO1KtYaRab+i9bUzW6MEF7mlwY5zCLdIxKx4H5R43doz1nNuwH1eGIYNuVCU8vAt8Pvk/YArEqgZ
hlLCsX6P9e2AmccAG/TGlbo9py1G25wD8u9DslFm1nfnj6/nn+MOfKBN5E+0PYmjLOI8tncqFBkQ
qtTGO7xtGmmOSAoH5ild5+CMO8Y6bvOccGqKbk0vrDoMPOpJ+ACA+d0ePko6vVxwbu8kb+lGOIvo
BRkXhxiJUh8nX+iYl0m8Lw39jK/wRQ2zmFNGcWYBk93z0iiKQSX1jpWAmtV4H/TeaswRuVNMnUAL
0Abe55WHZ5qgf7oktI6rs2u9w/pm/U9qt54cxq/T/OdaMprYp2qBtUDLYxKZ4yJB6ioqUR3wLM/A
tHRU2mdHXj5UALArwxtHLpGya95+AybwMp7lGHwDwn1a/vHlfcl81mA9kkn+8SEoyK65e3cnkNgG
1oyZHRt1n+agTzsqbUCTKuga+IWl/Nm35AWYJ6J6gwPxQwzKgYCcohVo377FL/uwjI82kteSzl/F
3dfiB+CSuWD6F2R5d/LItYDImhXRpTE9AiYORTdJBgdjkPbbYH0VrGK3RzAWkEO+tm17ZwJkvVp9
VMudA6CtTyhZwByTqvRIAXDUAp5uJBzgYN1+CW4Ie8CAsgEIl7fttsfoCrLGTLfLFryg+1OxPYE9
wEg5/YBh7GA+dUFgcBLWGF9AJ7ObTsYRx19R9jjtZXEEKNdMdyg6OD+p/jXzaD20Wr/j0hWcl8RP
XUFEyi2GQ+DEcpCUoBKM7jXkOa39AZ8NWPAX4TUlmw8zM460zyfWZ+TfwTGo1forfxLGdoDX8UVa
DlDacJOQrkPmZc+ae+slX7TkAKYwEK//a81/HyJPPlhizPMh3VV6fpeAJK8ATn803UwMdy4lvFLF
OIIgXIDc+ZduDjTKB1TEA+fQvXyKpMMdalEl3sFq0HNAvpfMmO+7BChWAUwjh1FT6OK7o7WIo1AU
Gr4dEc/XqGdihs3y2ubGMtoSc8Mbnl6ulI9cX6hzXtIjZUW/Byp4qHKwKFDfKmtYp1mWVMIIa4U+
qwbPFq97i3eQ8lqeg9npegqW7bnStHAXo2O7NEeD+QXwbtF1fys1UtsI46+l0QGBrL62KhA5t6cC
BH9olv4E0T1rOJz+OVjmxyslAACw00Z/QLOe41N8uHuFxzIQ/Sl4vW7XwRWuEHSaNjoMrwuqVS8E
Hzi4MZzR84fGWaYYHyQk8ExOS+NVwwVIS/isQ0n+GPMAutP99V2i7B7X5fKwJDUagJnZ3Nt9mkhS
kApB5QVcKdCv3/ToH5s8aj6TRG0I7DcRt2hurjdbS0Hq1zUOh/6wAdHYTucR20Kvvp5r9ANjfCt6
cq+UyGWCgIfoNUoYdFBEgrCCXZUbbDpaA4W4pkgXcMU0oMf4p5vo7zbBn58Sdw8SVEB9jt3s7Lq7
XhDcrZvzmLwQWen5BSBxWBS9Y4Dka6AxwkUn6X75nS4+zylBgXW3qmr09Dku8RcfGKRB0J3gnZ+f
zwOH9WYp08y04o99xEV0KZTlBWX02Dp9H8IzMF8rgM0WzMsClZYZoff37lbo5N6NtcqO4CbpHHSD
R7t3+O2+cRIWyyWQ6LbJWqt8dcRVmzNvvyH+7ct8K3dyzzBfIkz4DHIxg74hRm+8b6/t8RS9nrIV
WC8l8xzDTU4Ja/2DqSMNR2NOYCdmmSGp1j1byMTcRaqb56WGhQy2EYLmA88dCPDgnHgAQx5eFP1T
Pf7LliZvOD+ogWRz1Kb3IJlbDZwW1jLN55koxgJyw926tgSuD3ch7t31MOMT34MnJpImbkhZVpmf
5JAEYpHiYytsYGWI3QEw7b3g0h89jAyYUa97c3r7menf/zE3vNYAyZhGncMs3i6oLhd4TGSdmpt6
7RuHb8UEAR1qujzhnBXmp8zRqdznLid7nhgdlVGSdIiwANW5DD+8DuZ8jhKUJzYcGnnzeRb36E7f
7QD1Iv479HzG6s0Z3GmxI07+362mxY7ttt0AX7ffp0aCyrG7sV/gy4Acbidg6Cii0Dlw9W9O6Il6
T6EEQ6XkSuxh/28CEfYSbBzYtX0dWdvETnR+yS7t8z/UVnfV/vhazFVB5o5/GoQ34CJJEh8qx4NF
B1AdeBOw9rJ+CgjYEO188QKI4Rl96kc4k9tX355TQHp9n+1/YmeiNCm8kr53621n7kXk/1EBIKcD
JX5lreBlRUdSv37NodEe+DM3ij9tgxmkLs2C33elwJC8jHTm+3t90khLnf8tDiA0DjY4ypLN5l8m
mZiIhalotKIY218z9/6Br3G7lolPXXddrHgidCBH63hrXQAWppj/7xrwdxPdEssNTmHxpZranOR7
V/pW8uT6h6rW9Bq9fYWZIPOyFc09LOnyxeRWcDPwos72Mc5q3OTCCxWlJcghEuk2CeNQlj4seUs6
DIjCjUdae7NJAFfwMYigOX+9Cl/yYRarQR/NO6UDtlPA8CRZAlLk1uoVXqCWdRjjTXkVQSikgynb
JEtlRFbdtT7JDoHDkTY4ztia3wFfT+RO+aMzRdLiVsPeJTK8tsDTZoSFzeP1awqCI9gb/MetTyVO
BDh/e7fjDWRfgHBFUMlb5dvmLKDkwAJwA4aiEmyh/PLcWP/CnUTn2WCWZICk4pbZyMPc0n9Z+p4t
feKHqENchWGKIxO360uDeK/QrUO0PainoNNtjBOOXtHjU6+FA0JiOtcIU2vSV/pkLFRwfbbm1xww
5LHpBO4b34/26U1ZDAs3LQJNxWkyiIMUarcQA7kw3Io57lR0C4JgowS3WorAfO1dF8V85ZLezNtT
UdFdpaFlR0B7CIoVt4o0AD4VjX4+wEtibWm/plN+tuisgir7RjGjPvd1efQE/pU2uTpF2nJd6KeD
YzA8ib7DUA9Ncf3KGMMc8v0+PQhJNEOooapI28hu98W16MNte0gCTDcoSJETQ3/uedw1mmp0M7h9
NAOvsRgOdCsiqLQ8GkbkXIBwofCOd0zkApxiJOdhrzZkp7+OqfVc5j02ETLRJoDqJDLhaGaaGFqt
qPI+rL3xF1neIbN83R/GhWxUFnpasiXm2IRmR35Cfc7i3KNaIFkUBWgpRTmAr+F2t2FRKq3fStjt
toVzsYeTE61BPgssrqmtK/1a2XtMNwdHibSIAV3dLzcmGtwDwxlIbTuZJS9ae7Vq7V1hHWsdP1eZ
dWQJnaBFaaefHxRVpKla/13t5Jxanvf5oMBqgQs385QwiAM3oaczy+dyHjwGOBb0Scq/EAxMGbo9
Fk6sCq3EdEI0SzavhYiK6mdMKBMuTdr8gCVEX9QWZs59RGCxnJF973kA985ryB+h5xgwzsnd1dwQ
yaVMHZ10w6xzYBvxXRh4HwdFvyKFdFZxtC5htoixSnsu/809kA7ZAGOj8EELEBOFQPJfRhuE1jpB
b7ChLeV27+vMKjnzh+xaXIWOJNfnG35Q/1FBz8NBIEYmohl3gqwS2Lzmaxy3wxcWmro2rZFvBMMK
962FYVl2vFyrvu6jPzdxXAvDpOKtoLtWAofgqLz3ehkT4FOYmc/wyA7crGrysMR5z7TcgFUprnWR
XLJF5YFWIBjzwgDxVwXrxrf13JnB/zx4PWivpYYcIq4jSmKTD9AmYYCPg6Q/xhYTyXrvzIvhXSOQ
fi8Qyy+AIC08nf/XsiQZ1viTGcf30b4pVBOgDUwqUpDNvFV9vmhhgEuY2BIVEES1bkf59639SNi9
vO82wUu1DFdzDh+1qpObfSN1suu6G4Gx5JE7XdcWhjpi3NSuAAH3Hky1if1dY0iItflUdGS1u+Wq
3zr/Nes1zP7NAiY3HmeB2qhI37Cq0DkQICqt0X/wHhK0R+O5wj8I7XCDIA/9zyJKjFO2dbkombTq
udHxE124NB8R8pbwWF6IbHyez7vWRHG+JMr3scTQLWPmqB8UFWA/qMVHKzglm5tctwKmjau1okfm
5m3QO1O6hF/yT7/hLAVBtgQS9HdMxDPAKbIBk8gHZ21PNmK9Uc8/cPmKTWtu/qHmsjLtzcb8GJac
KaKpYXke9Q0mBf68zinkfUIbIDgFjXwgYaDNBBPvoqvAeFNLHM3sF29gM0L3OrfL38KZc3n0VW7k
TB7+MuohPeChgtu9/BEbwJE7RDnUi0/bNlHoxwApBmBy/tzN3rkH2v9X9JQjudUEUB+o2CJvF7B0
Abla6683TETL9PhNs1cfDPqKZ5SQ3qjJjQNlpIL2OUWEGrATWFQs1hUztthuBn8jRfuwDNMOvDS7
ZHSU4VFZQteoekmMYs8slZcvSmoJXsC5r/tw63+WMdHG1g3dwe+wjKQkHJDLuxqb5lfjxRT3jNNe
GTA0oPyMnqTlEX2aiTTjUtz1uOMiol4FXAxPUTJoY7y1d2M4Is7vq95B7vS9XQrGuBHf1FU2EhkZ
p9hA7GOXZrQE/aJiO0dEX5hATrsGgDpkXlqUyEGhYA14lOc0n3/0icB3AtQx+klxXSdLC/meGTm3
6Z23C7/agikfOQD7ENiKLhqFYf7jIXTxoy1jBBJzjsCs8IlBRGuz1Ia/wptBT9BdgePZ59ZvfneT
LFELlwVwsx+R8n+umQ8Sm3CFRfyAB67ik0wuvO/zLeu2Hou0A0snMVRbZpeT5MU9+zOP7SNREkXa
YkoyjSimjnc69K2X8snoGNyZ43TpajeIazGd+dzM7OqBnkO/0LcCKDG6gqdDZoRIHks3TUd0Q9WN
3hsVclg9po0efPP58T2onqPdAlSwKNJAGozmrUJXDWUxYBMW9rI10JqAAJT+X2P2hreQbQ1DQFkg
2OFhBS1ZIRyV7CZAM9xg/DxfyYO88c1Kphxdee0VdSpgJXAjKPjTaFsCs0rFtaaHwSGgrJm5zg/A
Z7cyJ/Yk6JSm6YuMRTHEwqSH3BKXemK02zmM4CNH+e8xT6N8FqAlv68giNoNvJlIPrxXF7RJ5v8H
T/RG0sQjC2IllWvpf4+RfsstSn/2C8pLaM1chagyztlkerUnT8ONwKndqTxe8Bp6huhUumo7e+UZ
OjCQs+/eAwMnoWSLmZj4hYW63qqqFCa52ooK62TEC/R3vzTL83iIAOwH1QpybY3xFX4/V0pqPKZ7
k8FkBMg7ILoAeNyKjEM348uqZx1LYnTuwIB755Wf4z6cEzI5QBkGTCpiCImX6K3aaLh/OpsCxv18
Lw+VXQbNAHJNcCjvSLG6TCuFZOg4Byny2iURuttEMsSWetk5ejSXm36UpgCyAFhuXgCnPhoZb88O
NGCqqoTigJqIVCIxa7yfAhCFq0ZgR92KVt1wq8ED1hEwTH7Nlf4eOWh/xMvTT1cociKNjDA449HF
PJzo491CSWZZrgFzPtTIlGhbscEidgiTXoFM+np+2nfUmvAU0AMATn8BkSpQBxPVCeKgTzLVRa5E
oJN6uMugX8qLcUHOBECcROeQJ+7+BbqJ2ZtoJxzWR6d60WcvzQN/GJR/IhpqZSCvQaxx+xXqQOAz
NEDSl0S6JAtujYRreE2WSU5iZCrmovP7VDx2/UfcJB0hFZ2KwWXM4LS0ORGcdD6KrigyLzMdjsgG
YBbT+efuz5+cgp1/HF8bop2en/zDZxq94bDsAPkiqzpZQ5mMmAnO4fH0PIupSTsanN2B+oxwkqEW
M/b2kZpTEDEUDBQhYD2b3N5xlEGrLvYjUsrbCwfrvoa69Z+95eKEYZ8yAPAwZ4xHaylKQG8ze31g
fGUAvjRqFtEzMcW4hzIbNH7NUPxOZV56y8gGO2ZMwF8RfLQoJJvPBdKzmxhEUPRqIBJSwLWAXu1b
dZKzlKmZpGadniPvKornH1W0eS7ikUsiCwg2cH1pbkOa3Bx0pTW1zDcs6gulwQM/GKwSG/ojU8Ic
K9+kS2ljdbKOzgEBlsyuYcgwu5Zdp9vAmvPEHm74z2ImGy5rN9TKFotJCKORcaE5/VvszOz40VdE
yzcFgyGkAJb19lTB9DYUTBtyDp2hZlV6C5Kg0QoW6rfF6/V+PPCk3g0bFfgkf92cQiS1nq9gbgGT
K5P1CsfEo885Am9qu9ZbPv/nH7xwcC7/s7/JU+BnEl9kssc5cWWqEWFH0HOc+dko5NHN/ytnGhlX
bZZoSYNtGHWFt1RZoPoM73HUB0pH/3xPj0IeCEN2BMlPQLmmJPDaSPsLOXw0iUjooIGPvA7e2iWI
8kTShEh9sBtx4RN+Ea/C1+6KfriCunuzPuwDC3+zjknqMcr9NGPdhHOS1qhfatCbrdVNOmLiqFqe
n+/5QbcSIgUYOggEau+uR4v1474ZspRzWPTW2V78P6R9aW/sRrLlXzH8nf24L4PnBoZr7VKpWNq+
EJKuxH3f+evnpOxpq7KI4vhNG2jgWr4K5hYZGXHinBXXGTlnakf/eeN91HfFZKSnhbcQRwZA+5yf
RqnN6U1lOo5yzp2DNY5gDZU7MsUVnnqmetedK8g5xgtujhy4a5Mq2tBJ4gssYpcHkvcDD42VBYfg
gd/kmdnWFh8sPD7Ipr+yoYILCTQMQCTST4Ix8NtEyCUces8ZkEy788iNHKMsUhi3l23OEtpuFRHE
VpDgVqjjp06ohAlexaMQIqbWtHvtttmjypnB6207s+fvhyG6F0Udcr9L8ow/B9pmAtZ41NEIyiHU
O2ZGWCxwBcytEfJ7LC/IKumBoPZ9JNVpj6iHRWZSQ6eFhFzL7eHMhXCoif5tgfL9DD9WTUMsSB+Q
1pXsaa2FerVjdBBx2iBT8sDnZ8SF4a2Vo7hCgTvZ8FueBcyIR5GBcUTwayND0Cx4nrnlRCIOtGFI
eoC5gNqcPgNWTK+vuHNfQcOoCMy+0FF28V3gBhfuhbk3g6yCOxnNmagtIcK4PAhjLjXgCBnguU3u
3TMBYCJabEfSSHB7sudeyGgLRxYHrwIWEgDUKS88he3GQuXAYgkQR3DQRqu+lx49pHKs+LTNt0uV
97lCNGnXRrMu3kOABVPz2AlCN42xxhEIcrXb904CFSzb8E3x4fbYZqAxaO5EyUpGMCrCqVCzqCp5
oZQTMrajMzrRLlgH69p6RY8M/gEFwvAg6v76GyK2ObX6YvJ2xoHCvIzue1C+YMjUQKNW4oZkQCEU
rQDvhH+TAY1rs4LCON5gf+r9gnUhcI5L9K1zwTEsoysEuAZ0ZtDhaQFR6D8tt0Zj7vd3mV07oYVO
Xh2mAQhr1ygEH38twS2/w1DKt8LRIUtO2A0Ba6dDSMxEqskIypGKdEFkBERgCuq7FKWiUgePCTjn
P1qbUFE2q88duNAqHalJKLvvfbPeLj5G57baxfdQniRVey2qogmZQ38lGkKovyKHvp8OY2QvbLW5
tf45cmqtZaXiULL5Hjm5K4EwtiNbXQdmp+OxC5QrAGDwlP2WiFYs2J5xTBejpMJYJmkkPwvHiWTw
EH0hkE1gPHfyvXfvkT4T6wBoQmxXTmon4PIlkBbGzqApsZCpvSYIQM/vz1mgnAknDFHFivgS9HaM
hrqXHQJ2vnNx0BI9etT22n4wGv0jxU74hmGbvDWsAVjEM+PzSWc2jYOWfUMGRx4DKt0ljuy5ixKt
5SAkIrU1gt+6dKtd2EM1N55GuJ7GZjemNAG1AUms2wuyaIY6BpkstWqTwAzvoDvruf70NAio2EuM
RdesPZhu8KQRfmYoQQHzTw0H3Qx8KfcshiN93KHXyEFvERuZ0yOy42gB9Zbk5mdHpiAKRdcZ6lIy
jXdl0P1UigNyZtAqZQTjNYwdf62BRCY2FltVZnIaGN1/bF1xgyK4Vvl4RKDR6vvnXkX1S5n2piUt
9UJ/u0PabSkYEbgHOBA30iUcNRg9rew5ZIlZ1QCDvrLT4Km4Tbp29AfSUWnX0LbO9qoPAOdxK7iP
4uER5L01DtJSWpes2fW3IDIVwcegAVxwuaZRPU0ZJ2LU++jZPyoGtwE9D+nw/IKDXNioM00b2EAk
DP7LGLVReyXxer8iy7md7PdX+7V1ekfdEI3dhwdIs+jJ9t79tJ6st9J4qpzhnBhQzIBG8mk5Epm9
tEDijwyHIEm4uajdzExhUEyMRwJL03MUVhfROcma0cqEo9LWx/z9izHRJLFuQdG7lGCZjRXAGIQg
gcQLoA+i5l0W8qDPEd0pmY7mOLjSNgGut3oJVF2yEOpJqNLcq9vCYBgwNTzedhmzg9cIrkzgkLlF
0vvSfJMVXqLGDXfOfIe0y2hvT9A9aoDhBaDJfzlsNkeFaKtzS71Zc04EjhCdeWgawm6gj5maMoIy
VUAytZtYRyNz3VsT9NvuAR5YHYX7Vl+4JOZmGn1R4AIXWF7GfUFdV0OsJmKYYqa3Asp4g/5UfZE2
HHQB6XiCZYZmliBNF9aPq6UXLbl+qLOFQBC98yIEGYAao7a7KOd1EYQCe57A7La5C4/xirUE9M/y
mo+OGHmFE71K+0e2sBYGvWSZ2tspzzJyXsJy2u3HDsKn4WRmzRKFxLUVYCEBwSC1Glxy9PjCQuTS
bmp45ET5o/JBMjGx5XDKgX32Qn0lZ2ZtedZ0f3vvkvW6nFVY5XnCeQaCVqzo5dbt/L6OcenzuBPW
4OzcLrw3Z5IfiCUFrJYIdA+57i5/v1/HrRx3KX/29oULvIcpWWuimFublqpPFpSWBff2iGZSHzBJ
cq0irjiwLlEbhQnUsWUlPL/GYw4aXdJMIUJCdjAOsSn9D04g3gcKUgTAMoI2+NtL/2ijaVBcU8I+
QZ4A4E0LHSTFL/YNxFKgh1E5cN3q7bOMf/nQPy1pGMwUf/HCxMwi4QJkBa7Ay7kNR5nxGGzMcwDa
U4MHemYFkvitAoAH+hcaa/NZriO9OMPprxfmeGbbXJim3ECjTmLqxTBd3A/o2ncyE/zwdlAbbGAZ
DLputzBrpE9LPCSLY6aCVIaf+pxhYJj9KszyIJhrf5MaKP55d5UlokTkIWhvnDjQS1ZfGDR5BlBn
BWETQOeIQlEWoqEM/MRp6MHuwN0BGQ/IXCNlAb+zQ41f2vS7N+9pA0m79dLlNrefQURIsqaATIM1
gNrPRT4kKFVlAhwDSHleB8gEca/lc77Gq3vpOXL9GkGR84ctakslQZwXbAhbvTGsk/d27dsY09JE
kt9CTSSsoMpJOJwgskBd12HCRkorwwogj/IvaAPqT7qw+crR5VIvPRtmbiwypP8Yo5/TYwP3lBBj
vWGmK7EhihIDmhc++g/1AwrsGqfLW34/3aHaGthCoYsP2RKV38zOIWBPcMBhwGjupZBgTDV60UC+
YS9Zvxank2yAq+mED0elkiQrv8OTHy6oihUVmVf8duiS2/VX7yCTDgfA3rW7U7vqlqj353w6RvO3
PWpDtrzs55qQC8CvZi5v2OkKiKnaZG0rf8GONBeOHbkiroYH4D7KhYBtgzMDP/8xvBZgba6Pex58
tECtZboSGQdQlZz7E2Kc42KGa84c4bwkdDmALdFt2EFRcEUvtfz50YSgQrdax0a3YnEedMUCQi17
4LdmrSCKLZdSzjNFPERyP0xTXjXqSylOfTiY8cijl74yG9M7dqamS6EuPLGVZb0g0DJEkNO8OIdu
j/6Wxdr33FYFUzt4vCEVxSPMu5xt2Qv7rJ0GMnwT4rwldA4YHQKmcKqrlbjEN3mdecGIf1ij3vSD
D3ogjYc1QUeHrw/aEw5gP5Rhj/1CEDfTxgRTIIYG6aQMQjWaKg9BnOJXscSfpef6jX1UtoPZucIh
tlzFcHZguASgIDhW59NJOJ8rtDI9Zasd+k83pyO6bxf29Jyf5fFSQb8/ho9a+OUsj8zAe2PO4giZ
/qhrJ7T9vYegVIAWc/aGns8NuLK/jPNtq9/yCfRJ+mmVOkmd2BZ11PPCOYSKxQiGQG8jbzoXoOh7
a7er0Gj2Nk1GsJKM+teC6bltRQTOQJIGtXFwSVwOmG98VUkZmXjhzhwf/SfUqe9rgBy6lY5Oyw8Q
3yBC+0BzG2O9C7UejA638A0z2XISLf39DeQbfziSUZXrMZPwDcFONoLTHdh9jxw4nng9sRJHelkY
8tzeJo9hjJbQtNFrrPZJpkWZJwD+G+zQ3LkHyB+0tgALPkt3aLZ9ywtDLE05MQwmd8yFLTaD5cFo
cXqA8MQ2Q83jcrRpMfKhxGYivPQeDAqvgNCQtm7P9ncdUP6b1ekLGnqPEMxZuN5n3Rjy1uhtAcQD
KQEyMT/mefCjIoJsiUhqBPvx65VwOYmWm9jrh2TrFF9PL6l72JyREDiucN8uDHzmHQVOpb+t07cT
6PkUwZ/E83i2NucAKdPb6zq/jX4YoLYywxWs0Ecw0D1zOxAnCU9g6FCM8e7UIFPsRAtPqJl2FSzk
D3vUti2VlE+LEvZya79/JRRJk96XSGwBorjblevDAext5kmJdHSp3x7r7Kn9YZq6kBhhYkaOzOU2
xI65/bvn7llQueCeAbkxGg6p360NfeRPo4SYSLTijWIkDytu4QjOLtVPG9QZGKa85rgQJz4moE6A
rCEZaY3uBqiiX94iqJNcVrR7xZ4nuqKA/0Kt9XLfZ+DJabw2ERHl2cWWtcF//2u11E84G8/CmSDU
k6DSBe6qSytdMaE2roTiOawM78t+L/XMg09517Z3azAWBA9qZR4MIdbP3Tk2T7cXbaZIhEtL5eFO
WPTOIUq6tM4IQpbItYAdQTioQFfQ3UdI6ZX6u4vGV5xwUdd3zFHV+53RGHIMZHAI6D4DSD9ga+0i
MeV3Vepq0pFaQNKPMPrSrW2M7zMFeAwknI4abRbMabInwUjWr3s0eRRop7Y/QZmebaFcdky+0FMf
uwCkpveADISmbwfn2xP07dXp70GzhQCtXoT6IF28nCDI9AZMk/DE+QmI4BRsPGCXh5ON+dFBbbCz
mtKwVgTrezQfbxufSQdiUX4YpzyvlzIa5wcwbu57Y0/oe/ZaZFRPyTbdSZtARnfr4hkjv/NqwCqq
3cBhoZ+Rfp6KYTflojqSAe/N6l57UlgjgAJKZICyY5G2gHiFa2sKCs8EGsWL1BlrwzGrC8A2cYc/
Pnvf4ut7iEOtP/t7CD3kOwjkHcCYYDz+TzIPhN0VXJmQW0N7NOWvfDkupKkrJUi9EJJKbHXn3jEq
HS36SGwvreSVd8T5BlE3SijImuH5SoXhPd5zEjQ8u/NwFx84U1ile1kgDMexExrS/qmxRLM2tW4J
HDlvFw9VpPABraMBIl2OvE5VBCDlEB0Un4stv3A9X1ehvkf2twXqfh6GYlRLH6px6aib2V2DhM1j
nCL4Lrfe28J5uLq/KFvUVd2PZSZ1HLGl14ku5SshsaTjwdOhqQx1mH7LGSctXcBiLk0hdV+rcTB2
Sokp5OzgTkFU66HFcfU9sv/6GP6X/5nf/7nj63//N/78kRdjFfpBQ/3x3/+7rZvqLQnfst/0tvp8
a3/Lv347NW9NWDfhR/3f5Jf95y//+/KP+F1/2QJR9NvFH6ysCZvx2H5W48NnDRmw76/AV5H/8v/1
h799fv8Wdyw+//j97VcaZia+qgo/mt//+tH61x+/o15Cntf/9dPCXz8+vKX4m4fP/rdT3jbBb09v
yWc983c/3+rmj99Bjv0vHEki1vcNfiU5tP7z+yci+y+owpCOf2iZkyA5y6sm+ON3hlf/xZGcLZpD
cY0hC46NWBNb+Jmg/EuC7ALRkUFl9puX/v9+48Xa/L1Wv2Vtep+HWVP/8TsdkSoAssjwyiC6JFyX
dN5QGYrJC5W6dlmkn9kuwQPeMz3hq5B90+cffkzQX8Z/GqN3H4yRkBtd7SRfCADJ5f3DhMwockxX
u11cnJiSP4ZDbvtF0+oFO62ZqRD1jO1Z57bVq5zQt1kAg/DCRqYf5ZlLs37J9FMqDLVbT6OtNp1T
QMguPvaTzdST3YzPVbIrWNdvrI7rnL5eT70jSs2Cc7mKBshnoBYGlmVU47gr6FVcR0E/qlrtTuF5
ussEA4yeSecore5JeIOMjs9YSrZrv9D0NhbbULZTzmqPRWEF0qYZkecBBjXgnFBAVXzngZIpNdth
CwH4lrmrT0vJppmdQfSqIMAHzmHCBHs5a2k7lZD9ZhuXC81Bzo2Wf1JANMjljI6Nqi+sEVn6n3cn
JgddJejyBpoJuAO6uaSsx95rGqxR1BUrJYMQRfyiVQWS5cCD+/4OpMTmxEmQqe6/GuazVZ/6hFtY
oats9vdHoISHuxvfAL3uyyFHXsN3TCHXbqwBBitXa6GMjv5Rys1I5I0RhJqMr5daZ3lljx51lnte
mIWZAwIlISBJgBpnWRzuyw/wQuiGqlnYuGL05PWN3uefkc+vhTTTW4XVleKuiIP18FhX677YF4m/
qoLGqAVT8p9DLjYKXlwq/ZFriF4YjqjvEhVXOCrqsmd6XmrLVGhcoeb0StjllcH4zoAC2QD5FU0y
h/YrHBw5ui/ZQVfTwooFfuGpN/cNQNEj8QeJEPwf9Q1yn1WZp0atCzkrTo+0UdDVnh+Mhdmn30hk
+YFXRBWFwPaRHric/a4KRrwJu9YVA6P2jTS2YvUxFA5KaSe96+Umm5tt+2vBKvmtlxP8p1IVlh1b
Dw1xlFUtamM2CqSTOq0mtBIfxsEQB9RtpK026qDK1mV9GFZTN1q3LV8dcMACUJmDN8JFgwIAZTjj
y4Yfwk47Bbmr8vuSAZKqegmLfYJ0521TVwsI1TbSDAFGC4AwFPohNHHBJLRSyZwUoK5LtCvVCz7+
eiw4tBCjQyc3Vg4AxctJlMpB4KqqC12hgQ6qVOtqYaO6Y8DDoTFr6Z07Z43IgCM/CrDSVUOSyPhI
Vao8rKmQeRWAwHzhn8R6O6YL8zZriOxGxAfY+RrxFz+yVYk4dnnWCKHL4xU7pVbqFqrpl6tySR+R
eLaLTYiKAjyOAnwK3s6IBi4NtUOORyMTRq5ySmRZD8TEyj1oejNGkushCzBduXDa5oaGEjhp6gI+
GL7u0qIcpZwvswks6iN3B1pxEXqYxTauTre33pVLxchQzCPq4XggAf1/aacWR1nO4iZyJXTIqVmA
qrvIQsGHO/brZOnOnDWGjS4jyyGiz5t6YA99g30eipHbtZoeqaumhT5hyQEgoReRoKfsw+3BkW1N
LxtwkTKa2Ekily4/BZVWCExWxG7eTnoU3LfDoSPyoguo8SUz1L3Iq7GWMl0JM7W8zqbEyL21zCg7
pl0wdIWrhUgg4tr/DIguRlZtiYt5gCXUsAXbL+2ytT1lm5SOaDKIi57ZfH17Cq/yEsBliUBRQyXn
W7Hn+03444yFaZxx6G2NXF4xq3abJkQqEeFogDSVAN7FFozh47TtmFXvxISEovisl1p5ryeYoB41
haQq4JJp1jFw6QJYzYSxK4+rSrnzwq1X7nnu/fZQr48c3C825p+BKLL+l0chSfw+ifkhdgPG9vbi
oY5XI95/JbdQOSNRyuWu5JEDgSVeIKwt9JErmE4ZwF2duax34LvEFMptKC5l8q891g8jUHunPFZR
dGEV5jDCoCV0Uo9CspfGO7E1tOos9EayRL19fYWh4CgBukNgvghSqTMQyv4oKBUbuHX1znJPxVL0
MTNpkMeEF0ZPAeFko8bTZVregVU+cCXl19DcM5kTeks91Fc5Z+x1OFui7YBLZQYJ2fMZ4xV55HL+
A6AbSITdc8mehZSj9Evl7dwVIWy+k960DrgkbsHj0zOIdnsE+Hj/IEEsiTwtwlxPfVjLuZ+7/sjo
sXRQEWbd3uD0HP5pAQ1LpAGE6O1ebvA4H9BJM0a5m0+JOTS7JMD13D3+cyNwUcCkoT0Y9IrURii1
GHtBZnNXQeVb9H6V8jqKnX9sA03mEp6LaPKG/hy1GfyMiUtAiSqX5fZRouksaH99/5/PFgktUOFG
BgByAZSRWEhSriuC2g25dcQ1ehw4Kh6jt0dyvei4mUjch7Aazeoi+fkP7yolWlUWZYb8glIgdE9k
xsjbZEmjackK2Rg/rLAtk/U5CyticGJ41C/BrXJ7HFdJBEwTBgJOTbDvA1BHg4ilXA2j2oOJlttM
4hvLaLYMUmoZgjT3Bfh/7MbockPzN+gvKDMI2i1k7maHCPYBvBAgDiSJwuUQuViOJcFPa3foGk1P
lTI12mrkloY5bwY+WwEHCAF8XpqRgtYbRx8pmoozWUlXRyOfjKwz+BpEvDn/zMav3fTa1mbQmZz0
j3ckAMrYkGiigIQIBFgujXNKzo9Rr9Ruk+H5JXJ6V9xLS2eLvmvJQv40QjmJiUkVkfeQhkFqcyWx
T54cWSP/WKNUdHvLzE0lDzcHNBLCanRrXo4mmHIpTbmicWslDB4gTqiZ0xTUq9tWrtJK3+MhTVkK
/gfdDWrvT3069KzANK4P8HrzrjwN9cZTnpvAVp4gissFcPO1HZd6zTkZMzlpo1mCyWa/RqFEgmHX
QhZOyXdhzKDvAAUZUIExZqrh304Pre/kw6c0ggiZN9p8pbH27a+fmyN0PuJ9AzZXUo+/nKOi5diq
ZNjWZdu3Tox1rg/N2xbmlhsJFZTgkEEgBJOXFsIoFJUhils3qKNkkxdCv/ZFLTXYVgOMuefKJXtk
k/6Mfsh6IJIkDLWEpUOhDio/dCzDe3nr9qkzxg7Y63P2HekEvzK0FaMda2mjpce0vyuLSRf6bVKs
Q/a9ANQC7YqIOVOwAjLPEySr90plarI5ag9dYvexJU76KG563k574Fi/inXV6xz6cRmniu/y2BpU
Q4strj0EwKt491Gt90VteKOs4z9Mar37jFOn3amFNcm2sA4/IN64ReuJpOn+4C3s/qtmW3oeyML8
9MlVPUlam7aIafVY3UYKMmYPbGBrCO0ZnRGt6ZieJ0cu3Emy2+eMMFUVkd4rZrkaA1OsreYsRFvu
q+HWNf+umTxgOTtvNIOl0O7q1YFPRW8EYf2FbwcvI+US2qpK00EZ4VuVdcKyH6Hc7sWn6E1hIDFp
Z1Xjqu1jFC0J781sTcAL0GKFxDsaROiavJCHCYBWUeP2Ujfp9VS+ipH2zEb+XgsndmFfXtW2yCAF
VUBdHqAbvDOooyZEVZi1MvweL6DkOrq1VJsFK5oKgmX5ORLu0k6vy6WgjyPbnToOBNFGejcRbFwl
33slLERQYbQuz25CXVNtPvLN5jyeSuAkBbz9LcQ3d+IibdasXUwvyhsQFbyKNpmgVPlp8Bq35JwC
QwwyveMDp/Nt6PcVRl6g4N+/d47fP952ODMuDU+svw1TDicdo1SsWL91GWmf8yA14JeyQld5arKU
eMnBmyHWBWKNPlpodA5TMWjdQrCUxPCcOjmkq5jdppHu8RC+YUuL7X/dHtcVvP1PqwCQ4G5GMUWl
rKoM62VCjQPNfQxrWUbOGYhv1hIFO/QBRPXYew6UJgBSnMTEbWvgKsB1Ev/DtyX9EdQu7mspYQMZ
20lN2t4KOOzePhRyo5OLp9vjnV1H4DYE5AgJHwHlFDQf4mt5IaH+MX3y+Z6tmoVoh6fzzRgLiXWw
O/GwhBnyBT88ZJRJTZnxuJqaco/7OJArR4rOFVBx5bRqBivP3QKgPLCuMkD0sytRNKpM0APUYvJN
lXpGFmerPLPRXHR76HOH9uLLqD3c9pXAeWOCTHi04suthIR/dx/wL1lsitPBY+zypdlPmyR6XzB8
9aon+X00lqM8RpTEZCpbx+QiWMZC4qSc1irBPN5avs4YkSmikcvTPz5HM9K/fHMhiPoOa396qe+U
yA+7VNgbKKVQx6WHoHCtvKefodWBCQLUGiuiOMPeV5YAkvN6VdmN3a/aHejPTv22Mac79jCuImth
FmjfhSQQysEqcqMgoAIfDTX9TDRIvFLy6slkVvb6PbSgya4DBSxvF8Z9FTzSlqgznfASuHUrWALv
xK5aZyb0PTJdBYpPhOZNA7lskKxBQGHVAXrbWSHY3mRzMDgrNINNarNb357uJfP2+K+AXPRXUYc8
l1AskJARP4HoHWSZ0S91gxfVrgM5MQdWHm6VQJciNz71Rq+s2gSPpMmass04vK04hBY1cWK7cJIF
VOAVOTb9XdTu5Opcy/MIs9Ub+SNrEJaSzAR26uPprQIpe73zdHap5/vqRFB7gdqZRIG+BkCA2ORI
ozJQYgVc6xI3yhX++ntsyNrxiJRVgIgoOxrL9KmUSSowaugnAKhHWk2rEF3C0WE0U7MyIuOOAZEo
GI+WOO9nhnhRHaI8bS9Aib6KCuYUjnpeGgOr+7LOAwaT6lJqsktkEjz5fReHHUlmZOg1wL1FABVp
jnM1RiNRFPuR29ij1e7fxc1ofDF6dEf0VdEla0AnkjUbp8A/AZqSb+/uK/AzyXH/rHxQM40nB6gj
gjRyUx26XTpEV6xSD4z3SefXleU7oh4cWkjuhOhXEfQX8HlA7HXhI66iQeoj6Ke2KjZsMwgov8jn
0phMzy5WaEVvF+7QK3wwbYYqiCToilfqEGMtnv0Von5QjHcQ0s0NwuEhmoN1P6EvrjcLvXAg9VxB
GlS6g9DzwoX2XTegl/xnFYia87Jtw7z36sit32IrMTqoOWPQoBYgMjcK+N7xVaAPgb6zOZnvYP3G
wwSNe6GT7ySwnddmo9cvYCNYs3rlsA5uJ+Or0iNQ50RGDGbPAe0wzHqJbuVKG4FMH7ifUQ+B4D05
mJcRQhBFXRXzpJ4E+uduC5VXf6Xo7XGyeYuHKNZosJD5LNalE9n+8aG1icJovmZtIYE/ekvNbDMM
OsCkzH3g3N7Gs3UTaGUDxwPWQGB9qehl4AcgJNg4dgdbuxNeINX0VdxHJr+OLQVkNJWV6Cx4u+//
P81Sd2OP142fQ5rNbXatIx7zY222tmZNm9Zm7WKjoJlBu+MX4pKrtgHkklEYxfMFOUyAHmnyTzbE
q6rw2cSddvXxWdFBOgOaESuyiSoEwJa73ZPzef/56T33d/EdU+iLnW3kzrvcwah3IC+GDiHsiStK
wTTVIryzysz1XjObeeMsNAwvOYVrRwwbaIgGsRABvtMs1WMBHdOuGjJ33IiP7Wtw578Gp96RVszD
+Kux+pP3hC21j1k9L8xoqfZ3HfX8qOigbETFIqwWRkyhyZkL4m+rgKZm6QQ2GBJM3sxt77DE9/dd
Ubma0R9lKirK4Ma4S2KJ2Funq/Q4cGiMZtfaodrK68SMV4JZnqVDDR58zWmc8JSdNdez2FX7hHYG
9cC8JOfFFViaA8pPVb3QpGUgkDkYdkiRbH3niTNUMP0QLqNFaUfiP6gpuKgHUTevNOQpzyMF4Yqv
fmn0j/EnSNG2yXtv+ntdWI0QclqHxbpAC5y8BFqe2dAXtslU/Hj9DFKqDSBOiNw7wRQtMGLWC9Al
sl+uBodyE7od0BKKuuqlATHLhFaoStyzIA3CDbuqjnKj33ZH9ATit4roysIukiD7q9JqGl3SenkS
8a0LTg++TzdFz+6DSDOyoDlG4zqNGfu2QeJVfw7qT4OAhgIKRdDe1KaVgcWImkpFdoGXT1mnuJ1Y
L7iBWROAhCIwwjsMNUlq3tgpyWIt7NwkBRU3ADvq0vuS+OirQaDWjVcvCikgCbi0IENNOEvDqsPT
GlG7dl8i7en7S5nYq5INmSsQIIA3SgLAFh780gw3qfUEN9O5Gm+EK1kEWTD4wlLGirltwK7YHZ+v
2/d8W1uLcMaZEZJrG4kSRJjXQL4WwBa10uLBlZXaCK1xn0PLIDq0D7F4klCmatcdv5f5eymzokOV
LG1L+mxh5IjhYZcH+x7wBGSJf5ytViuCMsrLwQ3DwCiZxmjV8xBsanFdKy+3N+TVE/JPWwKSJEh5
g9KCupDVXmR6329hCwjFytO16Ch2e7HQNcYzoaMxCYWtdKkZ8WAXVsD0ib6c5pdXQ0ACdIfVU1Bv
4uKxr7cJWpmFbcw5eWZ5gFmgRYcD/6J04pqNnFtczBtqKS6U1a5yv/TnU5tEqryeqRRMVaOsQVOh
cLqS6v5DrH0BHaQJeqIZyevtKZvbmFge0mKLexwdUdQJCwPRi4OgG9xYNZt6VVsCOCm23YYXreIp
505jYrTauosP0ktbL5EOzFtHeQ8SEWDVvkJORNXQKOzUDG5bPYhDa1T1FjxVOscqKJY/9QKHt9cq
Uys9hfxYZHG5kfePnDosuE7aPWN/cjj7qPkA3n6Nyi5znhkH6NO5oCfSgd4YR7tHCnEpmXLlob/N
KDLSKKiQoVH/8ih0SscqoARgXWnnD/uwt4rwpeMEXeIKPZwma2FpZ0cF1kvg80UsL+2fx1YeknKC
Oa5A5nmllKs6s1IhNaRID2vFaKZiFYgQb0iLfdS2b2FZv6E6YESjUy69NGe/BQ9dZIlJ5EhfgMIU
ZzlHvmWoOFR4EmeK9hVzHwuLo75yd5hkvAW+8Z24l1hqkiepFIWMDTlXqi1xPGaumBkq85A+8IVd
7QIghavR9Nu7gQHtDNxCHKcL0ePcMqNiDZK1b46i7wD+h8eTocet9EXCuUn/NWkO4bxpQPzCJhaS
0VK5VLecm1pMKzJ03+AxOheeCjWYnQKyeYdDWz9W2xL1hWZyFnYTHQ6SM0JQrRygnwj9aTxh1k/t
OMQ15yq1VZ/TIdUTuTIIEjvKoImdCjqPS/TYTS+pkm20pbfW3LKipEyuUfDxsvTzMx07HyQUFecK
SIMkD01VAW+emGJ/1LrXoU/1qD4PvGQ1EhjyY1Po3TK149i4PQv0q+R7EvACxoME/gKlh8sTrMR5
GwegrHV52c4Tq0TzkvhWPPKx3fXnEDfLbXNXhUtiD/V0nJvv2gpdk65aSa2LmONcOT/E3GqIkPwe
jbLbToHZ9Cv+MEno1TIHz9Y8sy7O0SNCRF2OnUF2wV8v+ztZMiDRoEeTxXaGjz7T6l2SQAGfD/sJ
BMpjahX5wiRdBW0cLntc+goaYIFip0Mq9CNUAmnEht/pCoNEjgbqOIuMUnRxG3MDaUpSEkG+EEtB
PRiqOgoRVimTW9SlLo1PUXMaI6cUJedpSEKD5SpdzJY2AGBcWOKLgBHBhUCS4XiXAoVHixr5gtfg
tVAxbjyEaeC0U96ymzZhcQCiTCgFC8IcQ2Rqgc+Id0mdSsUpY7/LfQVXH/mcywKzEkGWhquskvZ8
FGuNnnWTeirRMl06LF9V4haxYtrrWQqv8TKgrYszJSWvEhMtVCUa2H224X8FTNHl26kJBuA6fHGq
d3XLNL4DZHXqgvIY7NEJm+TKdsLro16HkxxCTBAQrH3PNKJmF03DRTshEIvJnEaxHl7R26CuvDSR
RCNnWH7EnaFB5b5R0d3RqXIGakgpiEQzrHLpJHSgmLJC0et3GRgHEbkOfqut2qoFcqsqaxbc7WIc
fKhlyUpmxNRNqVdV2wDEXYpliUaeqUJ44zcta/gyX4X6oE5daiVFAKiyLHZabaAGU53bIBijLZPW
oWBWmux3etqXA28pSlUz5lA1VWEUUcBxACso+SNTs2Woq6EUoRzFpTk6k0LUvXRh4tpx04dVy+z9
NhqB62mkCc00SLJ0b0Nfae7gsfKx7wvvOGlSXVhZ1A2/On+sIS4dArhrcOw04fLMG+GxnZTkPLV+
fvYlOfB0ftA6tCN1PtItuRd3CCT+D2nftSS7ciT5KzQ+LzjQwmxIs03o0gLV6gXWElprfP06+pJz
q9A1jeGsNR94bp9TUakiIyPcPUCja7SOkYpP/A3ON4ORjTwdgDo5UH0lE1sCkCBqak0VKPWFoZIB
2i6J4K9TyVcKHR2JPEWd5IysPlP6inioU2FN8xjmGIkP3uGQ3caCOkxUEQn960Zt6JLoS3ZbzEAs
ROlOqoo2JWFLVZc8F5Jm08psjNJRFEzYMIVNPio6bAKVKuicBn0SUhWYlYTBf8kD1lP5jAbzo+3G
8jKKcs4CZUhN9epGAP0IDUKVXJWKMH8WPLFi1LqIqn3a+QpLSlFMoC3pTmKTXJANWl7G/Ws3DHVM
xiqLoJ9CA2Rc52H9JTeor0DLsK/0Jg+l3Er8aZHCuKcOQg2gG0EFfeAJg26RZ9+js9OosHW5otxy
bEiUijmkbtkYD5hCCITqUApjgd7ofa6A6O65tKD3o9+0G7iF7hCHkpDatSB6EN+luYhReX7AIsRS
mKMtdoMISMvrAawiqelEEG3chHsSmTpDxZNrspYwZU6laoY6yLZLfQgtpViAkgRBJR+xgtV7QA/8
OW7bZlSR2m/sVPTDBz8pJMqUmjR5VFKOKu1W5rpWhUwkvgyf1b2WCEWGy9QdKagYD+6QrItM8g3f
RzLqyNMCWpJQVcI2JBvDbt03XpgSVnGhIscNfroFZiMTzbGn6nPG5wiiIb9R1Vs5LEV20yms9wZs
U4ZcHeIjE+AMDwnuIRiekOPrAHBnxvqtaiSl1hEABK99NnbnQM5aFofNzU9NI4GPLw5ufWha9zTW
cRQSLu8FQVVynku0Wkro1pTbVhmBomjGqRLfN4k9ZKUM/NwAgmEve3lqUkGMjR96ReaUEeQ6LUZs
KNGshMHd90zE49BnouAgnGXtIJL5t75Ki2iPuK5Fe8MYzvlMCyXXE55zi3zbV7m8zcU8hA5UIWW+
FtcM+4wce7zp5KJuNLYTvGFN1Z3vaz4oVSKpBi5N9dSrFQa9QjAUlcFmz1Wx9n3MbhjGLtgLruQg
L9ExJIb3QMdfvxh60gzUAJT6SHlqDK2eXGXYjvdUHKHsGRKO9DkLOv85TLouVJmagRi3oAR9uak6
t2isKKH6Y9Q2QWgUAR3IOKLwAqQfB0qn6aZGoXCyqJW+zEK5PZIFm/VqIEY4NqSVh9GDzgiRPbZF
ESYtm5bIVD2+eAKN2XAx9ehBTXX8K9fmkC1OAUze+m2esIaf+iAOKGXQwaMneEvWeSQ0atsXEDii
q2bwznnuKZGWNJUP4SEfcEwiIacer7wh8qRjGyAHQ/KEloAszekWrgj8AVnrvUxw1ZKWEHF6gpcA
8T58VS7NvsiAJedqVKFvpMHEXh2afJ3zqS6ix6EqFhVz7IWoB0Evlp4HPpZs1ByknHSc1KGRdQe5
b1JnLdfqPc4ltxaSEl87AM6tUMMmBhSroGORDB1aT2hl30twi17nB6qb0OiYUOMOV3ED1IGKmNL1
dIUueBwfOK3XoObERK/KkEIrlb6QQq1E38+N4CZdTKJERvIxEvsw1mW5DV+Tlgd8pGXFqDNpd+Bb
XWIStyO4RpEoKpNwkMjoUThuseeJe09msmelD2pZjTthoDSO9aWS1LRcW00j4zFLdQwl4nYVIt5U
Sr7YoTVhpphcmGYHJQmag1QHuEF6SelT4sOVorSD9UN6og9kivByXEtqNsixTySKaVDlDetgNOuK
HfcuPAVLQi5koCMNTH2nRnU7vEBFILMBfvKf4773exU+TnztJA+vzhJJKWsoEqUlgcti11S9wG26
uE44NQzSUjYTxvddtW5w4edD1oGNWEkKHNvQiVbkuk2ocSKlrNtWGF07r2FAZcEsTwhyocrBZzq0
cIHwyLCTAbr+klNkeLHh2fY8uAHyCWHaB69FU1euWQ/Y72Pc+77BjOhJTNqyjgYVZakaXdxdSrD6
JhI+RqErJdWjqyoiDYR9zy6Xegh1E098LXwh7Q6FLIeQEqhyodFiP5RN1nNTQJOKpKFU+G4wh3lP
8XktHvL4I5Fq4JY8z4/Nwq2pCN1nuepTdhWqIV6rdB7Q+3VAabUi5w8+5ANpVfTimrNROo18dZQz
ptCZuGoVsDSHfgVii4sOMnXGcetEzLs3gaM4Q25dUIZ8CrwElWKKzpHpAJEExbRUoftR74dm0JYo
lXGDJGljKcjIgTNu9igNgesSXL3yQ8fH9HMWyuJHr3RZRACei9CFK/ZyWxx7JdWAn+AVjanx8geO
Lh8PiFDdRBvjMcLroGL7B1S2IYyT6UUrMmnvHynO9yI/3sVpniCGSFiuGkndi/Vj07MoIkr8kKpD
yXLovB7TTaEONBXK6I+DY6q27qjgKuF6dyt4AoTSZCHLZJWn5LRU+ZGebjP0TLLbtGgjLfNlaVVm
PvyR0oviQzpUwrvU1OKKlWs6Vkvw7nvVbzncDkOpNCle56BiGynfCcdY4RA8BF3+hp5owjalyygh
UdnIAf5Wxloyl/XHVuGHTY3+zU9iP+QnnPv8uc6G8pMvvdTAnOYCoZpQPIU1nnjAr9ahaMlyUIOv
Fgvw6y3jAyTXhSx1CBD45mrPhRmKAU3EBGRoAHsnkYLrj3BenaFVcT+Cl+i2Yo++jWPxQXUUh62V
jVmps27hMtMMpZnG+HnwlMucC0rQlAcdwpZGROOO0GF1JQmqN2iCjUc1hJGOlCtUNOl8xnuJs6zb
lbkEWH9Q+v0lg3z2cwY6TK2ycNcPSoNzRfwWYuqkVsZqG6XA96nIPY9PHc5RpPp9z29cQSoKYBs7
+Yvvo9QuU2VM1tlIU7FWt0h163k1sgemarhXuhSpDZrRKZcil933NK0iJ2pc5lMOqabUmEFJViLd
tw9cCKS3yrXJcCw5r4dIQBzRDx2VKU8MrmJ0Ry4aOlLToEiOShPJeGiKFPUkIDXh1LIAonjUZcNH
6EdQIne9itkVuM0B8qjHstY9WZSe/ECgHguEq2AvUjVHo4EROueSPq4qyxVHIHl7t6J3HV/GCHCl
AFoFVZAFBLdu+yYMec+DoO52ABzHeRWQQOgUiC2gzkAUKfEcnqfzfZRU2LA5JffgSmDtQxUiYh2t
Fb7LuqQOolilIi5sdBfQDUBUhVF4icYs3ld+W7cqE0mN1UhtBSFfP4oBiUaPZEi08Knnq93YUhfG
q+XXMB5z9tALJc9tZGHIXgWegkJmHbjJi5v68ROqKN5nKo+CRLKyL2yhzYB5ryOmepwSDgXafefp
oWnGMlKbOMcTrUWcacCfcQhEGb/sNTejk+OAdF9OUuSC1uOQIZbJJ+0LNfQSes/TQ31xM9+FnJ6r
5JqcehWykGwJVaq44bcUnosYBk1DuVvgodmJJ0lKbSouAuGfVoCJIQpijoMSdTkkpKqwPAxpQh89
rvBjNQjHCsC4UImtSKaTSqVArVx18NHvfqMMtQEVM5EnfefKZhtVI44Nw5Ws3jE5HmASQjSD5sYB
WtA+5M5IOCjBifOYRiRCxJSv5ZB2lVrweIgi5B28kAy4vSTN5zP3EiCgD0A3GIWLVLsi1LlTvw3U
pkblgfjeMAyk9pUoXrlVgGlHcd1/EKtY8vW2kJRSl+QepCOabZj1EHURQ/IuD6BXFCn9oJd1y9hR
Tgu5iruhEK04YYeUcH3BlmrWAypPQP+TihUaVMeD6pd8qmzQkkWmDBDng+cwQ/yAKyXrOzIqhcvp
hZuHuIORR4D4E1rAssQX2hRK2BFiB5LEOYe6UJF3Ux+7QQF+AHW2TVf5JTx+xmeiQgap9dD6RMTD
mkjcIOBt5bLsQzv2tIz3A62gJMz1XWRh/kR0nqEzH51IolJswSgN25YobA9931jGhQxh0VbceBUP
SlcV0F4A3kOoQI5EFEOZHt9CyFFy7K4oZR/Zrf+TRGVWZ00BCPXQBpXJUlEOFyBlwEoJ0ljFWtqU
ODXBBPFesfCiXwmqDxh72sVPEVtKn0HA809Jm+W1zeVxGFthPkB1hSvxrFU9TqorXC+uVPZ6H7Vj
aCV4wb0JCUeHutJI/g6Bjug/plLovkujkjpVKAzAR45KBiRwh1e/is5dYbiTk1LutIDx0xJy5ohp
8W5iFErt2XZQNlGZi4PuBX4VqH3h9tlCvvJnohAlKCjDyqDNKVDjnyWnfDwgGYqtRGdkAD3Otsq5
bM0CcJTGqLmn37OEPzDY6DQAMMjUMg+irSgxTgnpq4RzrzRFFtC16GTobrVplUs3Elc89N7WfZQC
NTz562h4WDB6Jw+GHCjY3qiZylMq7NaoV3N+Nnqh4ii+3qmC76kNvIUWNWcRx1pd0t2YDxIpPgVy
JNAmQsqPBrtoNqNurNB9JnT0JbVp3YP3o60U7csFnQvRbYdLLbzy3SUt81lu/YfR2SApqKij4j7S
Fxo5VA7RVkTv0GXAXSoZLI5uViXl2CFvIwqGyoyMAfMBzoxc5ATNLXWhFIw6UZM119RGXL8MTWr8
vpazgsWPUc7KpgxNyTU1oB1LJDaa6AQdKDrnRkvKfYLL53dbs4Pxw9YMNOAFY8tnFU1falBjX93k
PIKL0VoBg7jVEKkFtZY5tvDbHIg0EoQ4RNSfv+G9V0eDCcpBGlnMK+SDW9lE03kjRDSiHH20AWDe
lqCrd9dxklRCamDKEc/r/A3ukT6EvMUl5HUBAMLaCm2Fs4rhAKKxH39VilnG0Fh033+f1jke+I+B
KgAyTNKCkE6fHY8xwkvWBWrqwjW++yA2Q2f2LB6JWeoh9Zn4w8uA+sQDJXOhjfLqAL86oPVMnD0n
Y/kVMUlnVhKfHeM6CvdjxkJknhZeczCYrd+/6b0jBbES8NK+iZXzfrR9QvtZ7OKLIoJpQPeCilSm
cfISzHJeTP+eEKDjvlGfyGnPFQaQ6mJdDum9i8R+IhVptUZdBXoPnUfPe5E6UmsInhZBU7PtjfT7
LbF8ViBKG1eqvQTE8nTTfVHvAPw8FA/sa7LyzwGwpcIqcsn4BYrMoXPohZmdb75/Gv+Tcz7zVm3Z
lZk8cc5Th1vnjz7Em8VNrFMHEPh9sgiSm98A01iv2eezo1x0dTIJ7mYOR9xB9dbZJV4zq3wnW0vg
sJmD+h7YtaXp91enOERSsWh48NwRt4pGcYEOYo9oe939m+5ibmhOdhdHOgdVC4aoNRqx2PHeM72N
f1puinx3rcB9A70Y9Dd4p9lGYUSKi1yGyZxuxevQBmjf8kflElrxRTqgPp8sjWz6vOuyFRYL8koc
zgMal8tgNN9OYYk+XPkE6HO4PcAv3ak6ynuob6y5r2D/78LpZrbmyim+KPfAP8SF49vxgbPoPbv5
X+yI6+HMYSv1SDWeT8FEtA5WeE1YhdE8LrmqO9uOVSRA9pDyBgKNn92LgdtGbJQXhTO+d6/czn8D
Soh9XFLfvMO9okG6AtUIxW0AYeZLwwpRDGmHrHDiJ1/t1yfTMPr11FERApyP6tEK/yWLeaOKeS1+
OMdkYYFgEbEphCkmRb1ZtJEoXdQgg1Y4yclD7X5fm9h2C2imH8wZUMpuyO2zHU4JTCb6mVg5yCWT
N6Pa9m945eIxZKcWxBVBTwm03LTginuj1I4sWaEJEBqUTjQED4yD86SD/Pvd84Nu8f2drgjqs1tS
GofRl5E1B99BXjHr5KQZtJoazFoCUBx6x7ElrsHYYTVVsRdO4A+uxdz2zDvHLZL7DdBpDjLihmzm
ewHQbdrMbTcmQP0bgtlbktoZYCCc2E2/S1dLpCF2Xpmff4XZujdFS0MuGMPPCPW4BZtJzbXSRm+D
fWUApW9k9mtmJNoDrcloonn++H3258EYvCtQ1ei7Ao0PSJDC0q0PEpAD8IMGonYonAT5pvJ0BHyU
VT2mW2XzT+nX/3aPzwOAb2vX5PfZWldDJMVUDI5oji21Dc/C1oKeufX1+6B+0EqmQV2bmc1pmVQ1
1E7BT2SjddVuuVy1BtAC0XpU0dSOdGv8aYD6caiHemmq7Ek7xsxCAP8dzNx699svMfNUKEVLKRVi
rFMLYHYlnIV3Zm0YW0YTD6XlbkzhhZiEnFpyshU9fNUp+3hEEvIFYuPD1JEOX1L7fWK+VYhm30li
oeaHWA9qYD8ebJVStf4oNpXz9LJ/A1+LIrUNEfYDRd6C7+6xE+8GjAVKR3ZCD7XpZ+qe6+E/UqCW
Qa9fX9Fk9RpbF06nSQiPcfZ1H3y/qb3rHz8dertgLL9/9Xvn5IafPos3Cq6gS3aifir7B4XkB77A
gyhaeRdR60Dr4/SpGQZl0xqDmI6yKzS8Layl/tg/aHDYWTfs7ZkD7SQXytYUaOOVPrW48VXgD0CE
izYCiKhA9yBzSjIjPUaaAuU6doHd/INUMzc/81cs76UjoBcg3m75VXvOUeLTvZWPVQIHlX1Czb03
CwP1r98n/4cw1Nzu7EApietNLeVrxGD5htpJO+XUP0o7adubzRtKStul2OjOBXw70dOT5Sq8RPGY
VRIfnhk6MkaJ9EKFLfjZkne0W2mwxoyK8hvuJAU/SzJ9/43xPwn0s6Nbopwren3YOG5PkofolJ99
Y7QUNXv3seI+SQJCPXPOudJpIC40d/dv96D9nvArdvkU518NnxnLVOI6pnaiL+6deoo+lYu84c/F
Pl1Chv0MqDDRV5ZmO1rh8kYKJbp2+g2KARageuJ6vIhLO3fy7HPPc21mtnPHIc3HgMOAgA5hX0bM
4Ra5xQKU0TW96bcKHn/PC5t2+si5SXQXhZzY1HoTfS1u55CvaApsMAVqubjQyw3yDE/Kutgy0Bf5
SozgEC14V+ZnCMciv/CnwdkpAWqaSYoEpyQPSPkMDcTnZCWgv57WPwCZUa0lJ3n0UiJWS8dz/uqb
IJiQTANsDzhmdDidreHYZ/yYx0XrZKH9BBKgXr+5+yIj3SY7/z6pP67WyRRaYSI2hsA/Cyjk7aQ2
YsO048TNKDXRLDcyuvbKq+5BXnkWo6UaJKr1wC7ww6iKmdn5rrF9i8WVu4Re/nFIgTUEQFyAONAE
EOfm7TmBzHejAL92+r1yzkpSrXobBQmVd9wNqvIlaoerZLN57uxh7a+CJeWSH5y/yf41xnf21G6y
IY2ASKERt06NkR6m1r0v+73t2Gi9/r55bLSpt+x5aqFsHR9+X4bvR+/13v42jrcqB8UvZJfnDZqa
MAm6WkoZZwurT+itaD6xpgTCuYGO5iaaaIKmfLJthyGRPhJz84zrGv97RXwBt/llLbnMH2y5P74Q
9gZwwMBZK7PIrgXULS5El3a01i7UTHVeti9PT9tIHVXQTs1Ci3elubbO593ueLSix9/n48cFNZkH
kQW7ExhvCDnNzvrQo/grl5gP8BL8p3EdmP2Otxg0vD1/HY8LB31+zmFMQtOWqZQAkX3x2w9cOWel
ge53O1S88wKikDZoS7To6XqZLe7N589CnUQavKKg8PmM5mrKlllwjHOPP//6s5A/HCUOgkY1j427
FlXq1ZJPH78vx3Q5/zKA7yjqeoK4LpdyBQNwt1CnELbh8ffPX5igb9dw9fl54ArcMH0+++VDx3kx
zppm4LfvP9vMo+gVKRdghvwPOSSC2W3tdi0LpvX7MH48h2Yrwc52bQ3lNFpsMY4EDgSFZtLtENbZ
BKCpbGHRf8jzzG3NLqfR9dOOlmALqAa90SGqxKAPFy4L8h6TR3Tv63fW15JbWFqoWSAFufgopgQY
5Z6g1uCS9HNhBpcMzMLEYIgAe51WKkKGArCvjdwRML43eKTghYenHlnwvHfOPlzMxOoEFRrt6+eH
Jwh6iU8H3kmfI2Qo0M+SXctLwdK07rP9d21krr4QUWIV9ULPO1t6m54ZNVtBf+AQrlJ1Mb26MJ7v
LXp1lJQWzEifw3joQq3USVpiwRfc2+RT71NEYQJ6ONDfOZgrC3wmlHkVMbzjJL12IpHKG5wOSMRp
abMtWppthghsMp4CT8TxdtCeerU9mzPRT564O1H/fd9Nh+XHAl2NaZrVqzGhwu6WaYAxbQvs6t8/
++6KXH32zPuDdCZkUYjPTipi0lq3WWKf3vHONwsy38INm4mhi2kKTo0ZP0A5b8mv/YhHwTa5WvLv
YOFqevwY7wkK4h44lRkkPTyopuRkNZCFrXXHTd+YmcWiYpoy5ejDzNo7GW+RykEMQP19Me7clTcm
ZjeBJwR9EVI074irrbdGvye9s5dqRHfXA3ETtHUQOCGqvt1M0pClbQ+msKMJ4Dg2aub8Poalz5/d
MmOd5GiNhc+vvsJDZo6oupr/fxam43K13hKakLg0tIpRdWI0zywXPv5edDfp9P3XDM2uEdll2NqF
g3G06ZKEFzkhF7BSzLO11ER8XrOdaNET81zhQdKkUZOZPbwVMahdYJdxOCx7K53Uy7kj6/XTTttc
vn6ftPvu6srUbPvSUiEUQwNTGR4Q6EVtJFthpfpL0eqPstZ8SLP95YUB4F2pi9lLyMPxIbUFg7EY
JMmM3wd096xcjWe2z7IxL7sgUhCVHWODtzejDjrCgnO8c9/fLM9sp9XpULRxhznztVxXFsojd/3J
1QBm26wbuQ63FT58CiYSshed3NR+n6MfOYL5YkyH9eqo4OvTWRBiMR4egCkjk0rY3kjU2iPs5ng8
Ls3X3cvkakjT76/M8X4EcHKNIYV2RYLN6mshEl/cxLPbKo4Sv20YGFg/oaNhQD4rjSWLW3g6Cj/u
26thzK6sAZwiqi4wa9u1t0ttxznVAPWShcHcX3+FQ+wFQVCURW4nawQmtqzRFdlpn6a+pJ+Nr12y
s7WwA+6NBbJi0LaAiDZ6Fs2suFkHIBpNIeJCQ51DRbhjZot7ZuVplbVULb03omtbs3lrM+T25MwX
nEGVzUEH+2/rIU1eLpzKezfMlZn5ey8EllwSewyJNdGY2wKzYaFQN83JfP2vDUxzerWN3cqTQKuB
gW41fBUX9uk9XA0LR3NpEDM32eXNAHcMG7IZWCDvmt6/KTgzHX10BeChZo26MtrA3A4CYupN4/aB
4IxQF4O8mR2OCFkWdte9FUcxT0BaCARlqLHeGqnFNoxKgGzwpHwCNfMxXYNsrKIAdnyAc1mvm6UH
0Y8a6jQsAAABOEQiCkib2X4eMpAcQUDgnIcnTUBJ6JzWBKh+Wvs6BsbX1xeEq/FTWbL+XUlezNbf
e9nefIHZJh9pb6gzADocSGlvibfKerNftWilSifkKGgflAFM4n7paP3MhN6Oe97mlGZrv5UyjBsz
PRq4Wh8eag2i3Do5HE4nZnf+mgpjX9bHwgpP+3B+FlikuL5byEKPehahtI3P1GIVIrlybC35I11Z
xyMEQRaO9N19dGVlduJ6yDLTXgkrtKjtEcCj+oL3FLPUkuO76e1vo5mduqiOakqIYYffTkkQ8L04
yz0opzfj5eWl09HnTkOwhx9rqkICLS0ewGFBOXcqV2tfaIIHKNUnpUH09fy1urxekN1cuBZ+IBS+
d/jVXMwObtq6XULn+I5TK+6nELjPixgSKzcHstqpKDyiT6oTQo0FYH2y9Kr9dp6/zdAs5BFaNghr
FtYfHmB9baCPH0oLtmc+o0U8mXSyAy01l9b/h8bvfNAzRyJVdUPFLcxWKw16pmTbnZqtEGt5T44f
C65XmGbwxxhFeaLuQzNDmHfPqcEJESK5+yPyenqKbQnJHInIJq1KWPpp/zm2zR8GhigXWo0SHYVA
0MI0AuKTlUP+NkbaJ9RlLMbK+viaEj9Tuf8rN7++PhZ93k+NnOnsowgC+OqkRDxvHB32CdjSMRI0
3D7ecO/ZLj4n2+iibAuN0dGZe10cKPv3c3/fz17ZnO0DjvXibEhgs9LZY77pnyTDySCB5z+WtlGZ
4H/a7ntqcuoq2LsQzwTJSRcWvsS9exgo2gkzAlgUIqXb26WFEHbFjTnvlBvgNkmviiRcLW69exHS
tZWZQ887OZPptuAd5alSU3u0Ox70M0jLdvrC0b773LsyNX/usaCHiYmU8c7ToI+28JjavsoUpvLy
NYn4IVQCfP1LNjxtqSDK/dzyANuiVoGYgOY5gL5up7IcojiJJF5wpl70FGBHe1F9e3vj1bfD5vHx
8fn5ebd7XV3oqVwD7Le6cI3cub5gX0D1QkRKDqWT2XbKfVHsFGYUHH8DHV0imr0hGJWabD0zMOs1
Z7oGd0rM0RJtRs/2ok6bmJJ4FV4a6/ed/QODNHElOLQdgwgRYNgQYrqdikABuSxWYhGotDwjRl3o
oAenOvVcWUuJu7u2oJDJTv2FZYmfix4xPmhpUMMQHXrlPyuo6iNY2YEDbZXqwqimb33r08AAAVMf
QFKormCab0c10FzIDY0CBgjZD7ifO/UJF+knTwrtsHkGsG4xN33nMp0YLkiygnMCVQh2tqZSA42j
HNk9R1tvy4OzN16MLVSCQdgNgPaz96DcEccg6at/qg4WWs1bK103oVNbqtpxvRCz33GSt99mdoNg
czFKD8a606jyg/oyvBWxzj1ym3EH0ZL2oUZy8OydF2Z9+tAfs341BbP3tT92KUVnuQj0TaBnrVZd
0DgycEJLVYtNv4q3Xr4KF/JT3+o5vxmdvbJpULyLwC8w79pWe9nujf0+1Yw9CLrkpZigVQ6SO6oM
upNd7jTM+zkk6itLsr11FA4NsR5+n4U7McM09X9SnWbRW5nG6EfXg+rkbpvTFhpbcWBsHsHy1c0R
OVLmExFj9DWspEUFoDvzD2kzFn2o0IkKj9zJ7V291EY6arjYoySn11rEDVB1hmBqdGFOk0orxmql
W3fhpP3McUw6jn+anO/6PqS6oPdkJ8ckC/olN5di/Xtb+cbEbCunAZj/nQv5CdrkV8q3sm+gU2pL
Hh+hx2Lx1hK64e6YEFigoo2exhDBvJ1GMSmTgJJKydFyKDdfsv1SovO7sdFsz/LKlYXZrIlMMSCi
qDAkpKData8qeqG+QY9DQ1NXaMgnBnBs5FSYxaowq223zY1pwInpEdo4xVpghegGcBBMiCHo4RFg
SoS+05I3+H+5CXVyNGZ4hKyb2q0FO95Sdq16hqv6dqF35EwZi2rYd7YeGjmBcCyz097/ziJfbT2J
SZk6aSXJqTVe5dbugTrlRmhgQGjUEL342mh5q8pkHiujJPI6Q5jmE7QPRzMA4eCeICVp02Zjubtu
+dqZZnM229/pZDBZ0doSDbNv19NzK58vuUB2RABmajvbTTDLFu0JHgu7Ndudq//uAe6E70CHIH/9
L4MzDxDKbZDKkElBSh4i9vpLaUvGuGF14jkQ4nIffzd3B4xza272jIO5JB7TUHYavd1Upq8akp6v
R6Lor5kWGCGE8gfsiyVu1507dorBQSiS0CUFxZPbaR3LQEbbrl52XBOiF1a9xsIatFUsRChLZmZh
LycXTJ56MIMoyept76iYoQWVpeffZ/FOchivn6vhTN/jagfHMrAmRdfJzlMKEJFvREfXVk7eVtyM
ZqOlYBaTDLzK5yVEyJ0SAQyjCx1K2sgrQKHx1rAoFUEGuQUZqunFSnwVV7FW6uj9ZA7n6F04/D7M
abbmZ+GapTrzPHToFkzX+orDFZAqI3AgEBEGLm7sFnIY9w2hfxwmdaLizs4AdCaYwU1SxRG3lMUY
1Mnb0Aa/sDd+pg3xBERz4H8Zme38CqzDepyMpJvwLJ5ZbVyYrnshqwDpA0C9gHbDkZ4NQ/Q8RWrF
QkGKhH4tVuxH+RWeUp09LcGL71w6052toOWYjCfJvBde2FCyyzIN6MP7eh+e+Q/ms1li796p5U3g
wT+NzAK0OhLbQHBhpPYJQxO2INnROzLbci3tIE9RvnAQdoN05Ofvm+7eEb42O/MUSpZLTBC1kGiH
ABPpXtFfdl9+ZUa9IDR6d7WuDc18RZO4PHS5OsUp0d3gFL5LYEIZAuhdPhlfpaW9cW/3gYH9nVKe
ulTPAhMmcJEgTFLX0SAVEx+6i80eBk0V1GrD6EgExJffp/FOshXLB91vCKmCwovyxa2nSOvag5AL
DJZaRrwjkXTf4N4qU7QfdywawSiQvYfi48Jb4k4K7tbs7JTFdJuCEA2z9ArdFZD1GC1h3eBW8w3P
Rp6VoOuhPRicmuxztVl3b0vFzW9E5ZXX+uauXnPdZ/s2olypEhoQsp+AtRQguo/8wDO0O83MTMyg
US+xPliRARGyrXuCXrMmbtPvzixgT2m/L8KcxvWDRzuLDtvWrTolBo8WbWAiC/Jbh1aLD8lR1MOP
zkR4oVK6oG8kI7ABXtMSdPwobH9dq/lETLAnCCgA0Ab1x/f6jxt+T/WP/8Sf3zO0Pw08v5798R//
t6nq8jUOXtO/kKb8fG3+kn395Vy/1kFVB+/Vf04f9l//+B+3f8Rn/dOW9lq/3vxBT+ugHo7NZzmc
Pqsmrr+/hfeZTX/zf/rLv3x+f4oz5J9//+vrRxKkGr5VGbzXf/3nr+yPv/8V7M+JVfgf1xb++evd
a4J/uYNWlv9Zpn9xPssyqLNyuPPPP1+r+u9/xeP/b7hQ0S8DoTYO6XTxdp/fv2GVv0FbW0DRRJBw
rU8HLZ0++O9/pRj6b9BIBpoVItwSevqKuCGhS/n9O1b4f5ydZ2/cSNSlfxEB5vCV7KDQLTnI9thf
CNvjYc5VTL9+H+rdxarZvSK8gDGDGcEqVrp1w7nn8AtdDiLVHVj+l7/3fz70w/8c1//ZEZbmf//3
26bDlVV0VEDcxBcAdmkHWigjLm/zHIVm5pBhPkF04idwOCQPsKfMENg8tc2jYlobL/LKXL2Ox2tJ
tsujixNf/XK82jRTS2km7QS0e5fmP/Tid6vhHFZbde/F7r25rf8zkEdai7dGQ7lzNbHCaZMRemL9
VHbufQORoOvGQbYlFXVjFETZka50oNCG/2JlE/Kels6qqExIe/rhRUzhwu6aOLss74wNN4MtX0+I
oXB04WVfgpzVUM7YpmWUt+apGXQ3oJN33o1mHG68Xjf2xzEXbTnNICuJeM/l/vSVXhPZG+apHJpk
Z/TWi4TCbz/Xbn2eAKpuHId1TnvZJpjmPQKiBZvHUV+N50YKOpyueQKII/UA7eXiSwU9HXx0RPQJ
q2lAL5RYbQ977NCrD1kWtT9lW0AnjdpaR9fVYEH9p5hzi2yTUzs/ZTrU0UGzhMKDi0LSSzWKGfIb
Nf0vbgCo7JJS779HiaPLD/00eHDdZJm1z0Z+uDG9NTjidXo21Oe4bQ40b69phTf+vOwG1Yyg9jsZ
iRrvhdY8mVkS7WLFNe/U2QnGUHkuTPmjDgVqiZ3S+ZD6GBuolrVHsnwFemaGY8MNYC89npeLbNdh
Y4ueRdYNBeYb9NNMT5xTF2bbbkoPCmqgVg3fsafexy0EeG9s4w0Tc2sRCMa5IiR2ocxes4SblaOG
wpitk5lBa21EkBOV2qcO/d+9KUR+SiAvBpPVoGWc3mdKazxbzmhvafMtJ+nSINBgjcjH0ppA2/j6
pAlXTwuRSOuka1nzjy3L8A57/b2nXH6X6Pqwn3I1O8tplkelEUh9hYl21435VhlnfY9Rzluys1xh
zD4jrO6xauaJNVmJfaodMzt49fQ9tcfs8P6a3xxE1yEgIiQGZrIys1XSFpCtRQxidhLqtKYqSDfD
V5j8/wyE9wmzqKUDbljdX2jk6qq0GvvkGRA+6SXEUH40l+Lf9+eztrMs2iIo6y1qGBSf1iVvdW7N
NMkn++R2XUErIPFQc9dPaV75smy09NPfD0cgzKOoQs9AWeLywkgRtl0Vx84pd1rpIxHx2YzdO9va
0Pm4sUs0LsHcb+kmVnfNgzPLZhChSJxTrDSnZRSjazeQ5DcWDgXpJaUA+lJ311ffywu7ypXIOfUi
+YJHAWvl7Pzb5G6/ccvXDwc7xECOwd4YLk/EKuoxUyefQjdzTon6o8uUl6r80RXmIdG8v0v2Qsrh
UatCx8FG4YjsqH65N7FoPKidWTQjPGtV+9SUD7XSPWlwJijpRtRxa1Jvx1qdg8FBn1fynp96WHF1
8cNw690gLb90p41ZbY20HJU3D0U7SDWsKU2d7MoLIsqdbdT6jdr4m4fu9kgYBUQjlvLj8vM3Iw3I
xmpzw0h6ivYPRETxoa2TD3gx5WPpdhsXd5VR4F3XUd1APZ0mvaVRb7WCEOuGaZSFaPEVEeI/5qcu
s3fwFwb44J+Nqtu/f3GvJsdwdALSFoehd2AnvpycVSFbAx22PGWq4uecPa+EAfZgRlv7dXV10R7m
WVXx0E2C/fXVDcdOt1NNlych+6+ROxUHz4Op9/3ZoJ3A9759tFg+iLJ4smnRNfDLVvORMJBVkezm
k0bXeRqYcgrbIC9781ce5jXt5zbE72dI5EV/StNUfvKM2PWOWW/nzhkuSwvFJdCmFg++FctdZ472
v4aorRryTCf54Vqp9lKFqoaK9OhBuTp20nwyBphIdg2MuJ+KtoRsTNSV97UaY+O/aqqa35aA1hj9
quwFJKtzcFp9OoSJ3nzL6i/QuuuxISffdIz6M4SH1pM5yfBJGlVe7epZDp/SSRbPQ5HCN6nL3j0L
DXKmoDeG5rdeVtmvAhLilzSMYRC1yrr6qOcwowSzPahPtgm9974v83AImjaJ/4kznTsS9jQ2+YZs
jbsZluPxCClpbh0MAQd9gEFJ5b1ZlXHlG7k3nVuzVcxDnOjKw8jh/WWHqSoQzYbO9Kw1Sf7RiPoe
rQUK9+6uTBStCGZ1isQedlgTxtNiUF4iaPL/mZ2++jE4nQNRZTP9wzXIkLRMJR3auabCRTvPuRbv
u6LqtZ2CDlyyz3spP5f6NBn7MPSahxHmLw2SeSRfAyFKmFJzIu7Cb6Ruf+lmY5Qw0KYVygKa5/3M
JmE8uXrYPQ6NBpu1HCek5EI5Kx97NW0KXyaNqHZeB0AMSvnUg9aqt4bvSRlV8z1nJ4G6sx8McT+N
UbHVD/vKZrY6rARBKq3W8Ikgib7yBRI9jTt9GIcT4vAlGtBTX3WAdO0hPqizN+S7kDbzT7KtUpq/
cy/5LCrhJKyPUUK6a2Wy8tVxHtXAmLTiZ1jno+c7Waqf9CZlEyytbNEJmmOS4E0joye9tt1+H8aK
dd9bavu7RkqDDtjMgWA/c8D+JRPpqyA0cBYCYAfqmbpRsW/rufktw7nF4YRg/49SR8iWl72bRIQY
UDUtSmLx41B74ed4yOdh3yTl/EGT0JYccKTcezEp4gNt0pnlC6+V087Ic4jBcYCdTyMuv7pTJivK
93CST+Z/YTr1sOY0BqyPZdu608YTf8Pm4UWCV15K/vgrq5CN317HpT0Np8GGD3U42kZ86Js/Sl7u
NszRYqxXGwwtARBPjXAGgsnVSK5Cm4pUo/EElbf2aVbs0fe8zj5Maa3uS/hR/USOIvWb0gW2pWBw
YF5TDpUzNb5qedF+MJt0S8ruhiVG6ZvkCq33jk2cc2nyR2PMbGEW4wkHdOJZUQCb2vZ/70/9+hkz
TArMiLToMDNBPrUaRErSM4k5n2zHgja8CmJHPMjOBrE4/fHCLVDkreEQXoOVx0ZNVl9nSaDTho9x
jtQTfLLWswzN9ODUHOWinXpeagJHIxnVv347ecoW4DsVBgOd79Vbk7udMyzSAKekTr29JWVx17WV
fKB7s9pVpFk2PMZlzS5P0zIeW4Ynh/frLBv7xhHpO5hDVT1WT3GawB0fmfUZsZaeHqhe2Qj+ljNw
NRSaTQCd4Hsg9rocyhnAdrbINZxUK5zukXT9qQsXLsYE4kEznMGjoCWC0Vaaw/vnZl2Ffc1rgMJw
CCTACYI7uhxZVcokqnRjPo1jE3iNvlfd/m6Q3keZVsFkIoc8vvSC5824T6puRHHOi/063OqXXoO9
lu+AsIFkmEkcQEJyZZs9ZEe8XpTaCZ1iNegr1dB9Z4DVPR1LuO7JM6Ly0toBhnMMppl8mZf23QHt
g4y/MkJyMvR/msQxA6mJ8rGQqnJW0d35IoZuOOhxAYez7uX3ZTt6d2UTo680NcKfyik8lEXaPCHK
LD6/v7jXN5854RmxefhGnr06sCpaOHWnS/VkjNNTjf8hamMrQXXjkEKURDcY6Vgu5Lr0Vk9gxXCM
xtMcCXHW9ZF+fNNOfpE88jYSfNdDUeKDxQPJc5I0qLldHpXC6JMqNmr9VKEG43uWmO66Yi4CcxTj
xn24diuZzwKZ98D+waO3spnQwcTM2TNOrZo0j7ropr3aW/anEt26R15x1MqkLQJrtKPAm6d+qwF1
XW7mOC4fgH++/KGkubqQrZe3lkGTwkkDdJgNkx966W7IfimmufOmfefWR6SzUMsZDn1UBeV0//7R
uf0BHln0BTPAn9XZcQvX8AryDSdUv3ZyjPaZHEk2Ng+OOX/V1C+N1txDwHNKFfdZHRAbSbZClRvb
vRDTcHgXPikgz5fb3UjGn3oNm1QV/ZdWM6sHYmjXDOIw1Lb6c25sOKEqG44RAku0JqwYDCcVqSnU
U6EalCVTB3kCtzfNg5N1w9dBScJ9p/fZAQbvIjCg7d6/v97XPgrJB0B5S9WXQ7eGd7vxiIbCaKun
vtO8RwvW2z3Kzh1+qJ3/KEtli6Xm2uAznoVrTxKbZ3SdJAg1RZ0bz1JPSYmcBMCg8iEK3fyw6PR8
yLOweFLCwXx2K6f5+P5Mr5KtHO2lTk82GyE86rGrk6XnIUTzPVPN9TgIK+/jlE5fKwWQlISRO4Xk
uIoXfvRghsDs/bFvzJqhXarAgBF4W1epkSQy49FVmHWjlsuLHYQ90iQnE4kM6DgCqOHfH+//Mdf/
O+AqujeQp9FNyYBeQwq++Z652aEzime3RhQn7R6SOHkom6b0B0fbGPvG9QFXa7O/OEr47itrOWe5
QfDb6Ce7cIsdEm4aTQE9DJK9lW0MtQZTLtaK/BwID+ohnKg16D2pEW01phz+x6oiGEZjRD64pX2e
w/xfNemexATvUdbc103yaZjjvf5rGPpvKep7karswwzOHRWmjfQ/vYHefrA3MAA3LpeJ70tmm3/Y
qHNdWhJ3sh3UC4R+slCE6e0qSJofaYnOULtlRrZGWi064b6tNtZAtTDrd2p/FrY4hNY9km4bocbN
gSiXYB9JiiAmeTklu268bgzbpXrnPQ3tj1TUB3eAhFT72wwfW4twCRUaZCNBa6/8MysdR7Dprn5C
9GBX2uhw2HeGMeyVzNlI5lx7K4wE3hyjTwobLM/llDxEZXrLjIyTlYryLqLOxSvcb/gQN941S7eY
D6AjlemsnQgN5hAtAhhwMroQ4KUrh/su16LZR3AOGbXEmve2PXZ3UA/X91Mt5X7CwzoPsKR9gZW2
31je60kjgLvYQRp7IOiyV8srYsXsYxTlTggdoR3VzahTLLpD79uha1uwlBDhWKdICKZ/fVqyzOHt
YSNPRZ/ez3Z4FkLeR1sVpGvrim/GUwJVM+UO21rO7Jt4RUyFkqnxrJ0yvduLojo0tWX4cn6c1PFn
2OgfjXHD8FzfArQjddYNoA1e5YICeDtiYXqD15saTntZzh+1uut3WRnaD64t55My2ONfH1ECBByf
pfpLK8baKVJIZbjV3OIUCb18XGiCTz1swVtW5PpQgMWDC4Y0kIYLuo5FUpRJzERFBakqTGsnzKw7
DlX09/eNfhKcXNr16Sjh2l0uXq60WR93jBKbhbXLRpIVlSy2MMfXR49RPMZAa4ig2Vq9gLMD9GoU
1MvdMWxOREXaL+6+97Hpuq3O3uWDL4NYjjGjqSA/AGqug9iu0OYkzVPrpNQo91l1wVuilupdkevG
Efmq6WusyK2379b8ljYCzCR5aM7F5SpCbwd+shLWKWlNtGZimaaTr5JvNX2zq6IteMj10VgU2MHL
cAYNcgMrI1mVk6znobFOc9FYgdvP8gDcaAvKdWtS5PE8oixCYWNdAvFqNGzQ9bVODqDTan72MrgL
U33DKt3aLwLTpQ+D+gf52culK8xaWLoo7FPiJl1ASjm/t3NjuENfKL7zRJEGDVqy+781hegu4wxo
YDhM66qTqjLtsfekaZ0yu+53bhyPj8RXNSJYiIi+P9QN728Zy9MIX3DuiVkvJ4jIUdaaoWedGtfJ
j1UxKY95mdl3ttbKk3Ta6L7MY3k3KbYRmIOePhbjpG32Ci5O7epakNEBQUKZ09Tg47v8imTsI7UP
SyrQaolPPT4IM9qb5Xc7P9ml5lea8COb3D3kvJ+dTZf7xlFaoBVQbtqv1fbV/ahbT43CWbVOiKYh
6N3F486MJ4CttlZvrPfNoRZ2IJr26JJdQ92jUXEUKV1q4HaMmJhldOPwIZ2SHBVRpR+3UCPXV9El
HQEMC8yGvfDRX65rkedxY3aGfVKqELBn7nR/arR8Np6460kto+AdWJTT8FlWVrqbbQXrqtonvXXb
n3rvGYfcoPjjJ1knNy7kzRnh59FjCNKd3t3LGVUOfeaQjzsnT8RD65MSG6rDUEGpGrx/M24OBCCM
Gib4PDBblwNpjWuVHdLcJx7r8mseOsWdqqj1BlTr1Ze7PPnL67akvInpuYIrv79LqWxUdhKerMir
/vHqwvPdtFOeURzpH+RgqY/ROGsP5ahM+9R2jEOWqsWxKwr5qdHyexNN3UDNwnzvpE14dJXe/KHS
jf8N7a/62YkHe9cj9vkvSLqt/M+NXTdc3GEYa00wSd7qbDlDy/OWdOEJ0b8wqCIyhXYBP3o+bWz5
DRvF5eR08Xbh31PLv9wK6YxlRukkPAmeLw28eRz/gxIGkybrkPxGnbl5MWM4+FFM7ePy4CKB+LXP
LG1ryq/3ZbVbOKi4w5yIBde5uJdv3McqB26vprF7Ct003dWpOr60SuyJnRtlB+rx4V2vKeEuK3Dr
2kFp96AJn5LCa5+HeMjOeeZ+NVtUd3MM/0YAeWM7cF/wx2j/4MC6q7yBqsneEzJyT660pxc7olJa
FVH9cSZVsXE1rh9FojniADAcOEuqs3ozhFxyRGWdnQcPyeHityGABUgaQWvPD+u/Ni4IGhKxg8zE
b+dCXi75ZESdtCqnOFfuk41mL/K1trOB4bleuwXeS26NBDF2ap1KZSoUjlAkOc+lBRh81P414UdG
jZaMz/tW5SoaoK2X0hu8MdwbjdEuZ2NkSJTHUQW6nMf0Oc+SJXEZOygSWukDV6c/vD/eYqUuDixR
KsWgJfym8IVw1uV4seoUiAqK6oyipPl5IgGy6+lsAFM5/EFj1QoGU8zoqBreJ10d/1L+zKEvntdn
SRNjH0i8r66LRPbXQOexOvdZZJ7Tcp73tT6Oxy4WfzIlTp6rWG0DJCS1z+9P++qELgPTO0hDOlE0
uIvLaRuyMKK58Krz2KBw5BvgFU2q92Gk+ZNOKeRQzKL9k9bj9Le3kIEXaDQrbtK+uIaUJEra9SWy
tGc5lyAxUOzYc5yAveaD2LgY12ZxGcsCmEptEfz5GraXWmWq50ZRn61mCHdlW3snBIaNQKs07cMc
q/F/6GybD6FAc9t3okT/QCd3uZWsuIqol69wcPNfpeB4zC6XenCjmJp9XZ9nrbU/mwogDtUalzI9
Jf5Rl/M5HabyoKqV/FxY0hr8JM+mj1MlgKh7mf0Ac4xzEKH3SwdzeJg9OGztVgnCTNQ/3z8VV9f8
9VPJ11O2INm2tt510lseAqT1OQsRkct196nEyz7WpWv8en+kK+eBkbDDFOrI5FFOXllIiiYZOlRW
dZ49Ldk1dp/7JBiKDTt8bUyW27UQnbkQnVHcvlx6uibDJrEbg+JeKLJdg9gpudPWLj6KTk2HwC6F
Nd6/P7PrNQS+CeXF4sAuaY3VzIjFp5xbbZ8ac47mz2WDwrZfgrBpnuuxSqf93w4H6z9IMEzJ0kG9
xuZb0hhmIXP3lA0S7JFDQdI9q6j1WTQ6xFH310CEBaDFjeI3QIBOEu5ySWuz7Rplcp1TpGcGcpSq
m/aH0vbiaAPPfX1CFqwoY+Au67h/q3UkqYaies9zLUGT+AQ5lW+Pqbth/q9363KUlVMAcx3KxmXi
nkawdgEY4zjxgWdln4cwRtr3/b26tgSEbsDcSAkBLLlKo7igbeeiV0CPNr1+NOYWuXFOUe8nZpz6
w+DgLFgCwr/WsLMN/My1wccNJbNBGQNngZzR5b514HPawYq90+yOu7oPH5MxofDdvcy9dmyUl/dn
emPzaLZBNkAHvor/szolkZiqIcVDPMkmR6ZlstRcCYRrZ95fugtExHTnEVsR6Sy90atpxWXJAHYu
zhL9632JYdv1hTse0zGNdoVpmxu3W1ublNcBqZNQU13AQWtKJGuOYwWORnGOoyezLD654hP1Dr9v
P/Xt6Dv9j3bQ7pVyOIbfuvshfpTWL5ngTWwl/l4dobeOy/IhdJPQ/LPU4q4YKCKvL92h6ijX2+p9
pD2I4Ruqku1ONmgZR8nebDrfCh9hvvYbRQRz/yGK9+GHXP6KrP5QR+fStO+q9nsCKpD/EXU5mevn
6autaMdhK0J5xZJffS3Wgo8Bw0B7z+XxGxG0K0U+irOl2g8jTLDSvM91TkYOa4p4iTIZaN0fG3dS
LcwHo5z3nbB2Jq2W9v1QPxRtG1jFU9xZQTk/ESl+tiZgJOOW0XmtIq2/c6mlknsknXUlsKC2rSDJ
mstz7hQ19YTBqmnj6Do10OdY5r4LJtLc5S1EPr6MnPhRn/Ik9JvRlb6KwX12pwF5Is9ExOmlqacR
KLo03Qdiz7Hcy6LVntJMam3QhGmJRrjiFr/nNCpLv45k+ruh7hT5mssTPMo5/RFnrRr6lt6mZFxK
4c6H0siQNcR363fvX9m1cVrOEzeWKALrQKvX8vM3kZtpJsB7eCbPnWmCzUl2Vv9fqf0Q8eS3CKBU
G8Ot7hGvBz4vLU9coSXjus76a9SIhhGLeAb1yDGwR/h6h9wNTC2dH3NheX/3Tr6Ohy11lukh6LJu
doi1wbVCGHPOjmx8c3GyMiiKtuKkdWXqdRgonvA1XyEIa2fPMTsXlr+UYdKq2VHNsR4wTLkv0roO
ZiBav8WUZ5/6IZrutWlyHkPNHHd6OcD4mYTFxhu6MvrL1yzK1YCGYN8iHl1evzd76tVNCnxI786K
OXUHMutfgD682Jbi+V5UmPdK2A5/v84LgTWpWeJE8LGri14WXYQAktGdDa3o/TJVYixTPDya3hwf
3z+xV03ay/RwrUkSAk1fMISX0zOrwiCRrouzEoOHPUyWFx5rRxYo1WQJXWZRYoPrtrq2/RZXWe/u
FfgtqA8aSvQ7tDLrH9n1ysdMTjgYhZxb7qo7l4bvJHnV7lvUkiFjLEsV0hc7qjcCofVL8ro5uNkL
jp+eOUodl1/fDkttqnG7c6vlNfLeUdpQMJ2LXVU5kEZ1/YBsXRiVh07a1TFTRvVn51Kz8knkKAel
SctDqSryIUUt7qsZ1vOuh65/YzvXMdTrV2IXiMRZaNJvqyOUZTOJ3tLpzk4+wv/XpO3HTon0nTrm
cxC5eXNQ6GMOLDv2Agg7FT9yyy0UxBrXx0do6gKB8Oi7IcexPscVHadOFPUdWAQ6eHeFHlrRTh9n
xd1PoTPyvlZJ95X7HcpD3HeuPLTtXNPrBwL819CHhuZHg2iGXa71zbNbTFbQWuQTCDrh6Ep0d6qx
7CNWmFqCXf5KprEXQZmXpGjDPjJeLBTiFXKpoCj3+SjDzpfaqG44TctSvnl7XmdJPRtnHlAPLb0r
j7dN5skGJSbOla5V+7LttE+R6ZCPsDzxZ+PqLL/raixIeqm4QhpirUvWsnGclEwMYym9swsjqmuB
6FJIhLzQ3VVRGH4ZnSrcmUo83bWG5CLo8/fc8NKNA3ZtohYlMWwyzctLjLZ6dqKqTWri2+5cOSN4
3CF5Ce08uyuHJCgmKM3stNt4eW6NaFCowm8EQcSDcHnvnM602sycxdmeoeHz0CXYidlMA0fa0Z5z
NhzxL8SG37hKM73uLWVNmsaIrhcw4uWgCYHM5KWaOJd90n6kYpzsurQkXmvktO9NQEtSi81jPE3A
qWa7/P8Znt587rFBYXbdoKR2aVJIyXbbtd0GplUM30voafzYM//Niq64t02lC7K+1YPOtjcF0W+c
bDJ6BPoExkur1Gr2lirGyg2V/myrXfI5t7vab03AQo072sekKZO9MSbTfpSVDCICqEMnGiUwM/OT
0RdhIBq92VXlEH1zerFVjF35PcvOLBEZXX2A6BaKyMudUeVopoU21OcoiqG7EOau6E0nSLtZ8xuS
+x9dRL8+1Lm31fd0a1GoqLvUZskUQK96OXBbV3Wv1lZ77lMU1miF6yKEWxVbqsfQ5OJvHIFrh4uG
BrgPXkNAuldWw82OjAcYrNtzlenNx9w06oNpdxCmW/UEnW9tJd/etzEm378yMdQ8sIxEuuQL1qDi
JErjdE689qzo6XxQloNXJ562cZtvTgvpanq+ybBBCXm5irCQDWC+o+4sx9BGYEDrjZa+O8y/8iEJ
8xlPTwnJkWxAfm4Miyog3jLvNtiU9amxk7kY4mVy+vQD2NVOcYrHAli/EomNTNmN84kbRQKRVBnx
rbM6n06teS2Bc3duBFKsuRU4ttjbU7qTRgTgsTp25WZD//I7V1tHzwItqDy29IKsF7UeaIijh6s/
Y5m8b5GVfwPBWu3rHIxJbGXT3hsNeAhwW/0sVaqASL/CVptW7Y99aB/++iBhMgA3UVDCXr8qEL/x
Yse0qsOunPtzQobvUzxG8yHvO7FxkJaDsp4zSWL4FRcAG7nxy4NUe6PaJInenzOzeJZeeKC5ajcp
zsGa7+FGiX3HeBnMeMNDv3GOgP/RNECpjNVew11GbS5LCoX9uY0kVGjV4EPu90Pt4rtmi8HrhrsM
1JAKNPcROgrM8OUMi2pQmy60+rOqieSzESrSviuUtPeCVITps01P36csdKlRxQZ2eqfWndIELjQB
vx0jSw9W3zl+xjP2HNXJ+IFy9/cm67Q7fNzuvs0U7UNvxNZGzuzWAgGeX8pbsNleQT2iKGzkWEfD
WcwiGCyv9z2t/2mMTR3UbX58/6TduGsWJBIQF+CTU6xfPubNSavtwaAXdHmnxrYPkONw/DzP/xWR
/iPuxa6r5ykAX/7y96OCD4CMDCwLubmVZU6lLR1ZJ8O5ta3PXXGica/PjxnFakvsLXIK7w9346Av
yDQ8aeIznuXFbr+ZpDuktYKO5HDuevtujJxj5H4t0/xQZ3vPKI/lv/Tz+e8PuW4QWh5Zat1L2pOi
AoWFVazjTmMFQDgfzs7sAtMuJve+z22yTrwcR2Gq/bEzk+ouQuiOPlH3H/xMsdfQHfALLz7C2Bff
vf9FN44VqGqb2Gv5QzvQ5SJokRNGadENYELj9FF3bXGccts5Ar/U75V8rg5/Px5dGAAZuH/UpFYL
MMtRUyTP/Fkz510VVqPPzfsZGdU/+KLi7++MQ3aSuiIQECpfqx0uhCfsOW3Hs4zS700Y0t3yX21N
XyK72UJn3HgpFqo+kDp0DdH4vlrHlEcoVb1Enidbn15Spf0iu/S72vT1Tk3n+TGir3kXt4bzYocV
HcND1z5HypztHTUBcOElVlr4EK39oRUHao1x9OrPHRMDcO25fox+m59W2XiMc0M/gK/fDC2vrzxv
HNBTkHjo/dJTcHkQukpBULXLhnNqOqkEYyTze0IH93MUASWBN+UuKkT7EYrR6C52lGSv6am1G+yS
SJdG3EMdG6M/gY7bicadji39yAdJW9Nd1ZeoN2SaOCDWF/pq7n6Ki1TZxZ4kzkHtNiiwQruszh+S
vjdI0Iot8tsrOjkCZtwGBxgVmcylnng5ubHqaq8txHBuMglT2yyTz/S7RS+JPqZ70Ptt4ced8aWa
+ykQyELRGTONe31q010vh3lPM7WkW74XD+0Qhw9Uzgic1XE4elZkH8vJQupSTfJ9ZTTqPpXVX0KM
MBt8P4hg3DoCbGzW5fe39JrL0LKGczjXoZ8OSh20wtniary2BYyCA7lAdUwDpN/lKLTtFGpWYgtM
oYhdmWkzxa1qOCDv1++cEcKm923BrSNnvwLcsAeAp1avjGZ3RjfP8Xi2i14PMtcZThTAZt+MjX7v
ZFW8E8KtnobcKjc64m6N7BJsENlrIFDXHbdZD/I7rLFC3ViHx0SPvqRzDGdjbxkB78V0EsI41t2o
7t6f8fWTsxBWLPg66NCW3PrlCtuFtBV3aOdzL454YJAqR+NHy+4eNOU41cFmkfI6xF/GA7Hymoik
/+1yPKdPm6lMk/k81MNRTxLf0BBciT42mhnMpb3xut2cHX1I8AIthPvrYtcklwW3qOPHtMDvWq9p
ggyaDG665fna5DwpgHN39G1zeWx73jhNN07vq7QBwQgGmDbRy7mK2sgBFPczaUTxo9OKXZL/GOw/
iPZsTPPGojLQwn+z6E+b68pvmApHG9RuPof1U9w+qyjByC9qNgXWJors+lUhImf3yFUstdJ1cSCG
MMxWFxYLpHn8BDaIfp/EuzQLOvIDZiC+Qajlt/qxt7c4J2/kO3GLFlwCaamlCWoVBoRh1QtwFvPZ
jrqegrAphoDnwT2wkdajNwKxVVDiPVdWXOwmJ86DuOmTjajg1lJjrZduX/owgElc7imArtgFPjCf
ZTLvTGAg5EA00E9xgEXe2NYbNgE6C5IqZAKJZ41lL964g7M2AjiqTPVMluJEuhxyiKNu8W8DLi3x
j163G/7n8vGXgdbCwEjOZRkUM7hM/s2AZKpHen8n7ZxY+b2Cj/0CAivx61LpNlLs18vISNB1AR0F
tWCs2cjtOq67bgi1czf7hf7Rbf7t7QdVUPuZoo1VvDUpTBsZtgXQdQVb01ujdbw80c8UZcVj2bqx
b7mKcZC1UL6/b0yX52i1fguukIdj4cMgWr1cP9ForRNZk3FO+xJxSMdC9mt2tyZ0bVZAKHD+eYGX
e2guRu/NLo1OCSBuUPWz7M3Pelwd1RZBAGsO2tw8vj+ha/vJUNxyaJ+JSa7Yu/DDbXtKHP2shdMH
Q93RLdzM6iGa1GPkySONNEdHmhsJnOsNY1Co6SjlE/LhI13OD7LrIfNEb5ytJAzCkNQ/6gqH3os2
pSIWA3y5X4zkkfhccHZgKFfnvWznKE8LplfbQjtbvfjRizqB0c1GyKGKPmhm7e3gIUJ2wNGiXaY1
ADgNbt88N88NdLEbj/H1+SHlD1iYiuAr1nJlXEiMQY4Tqsa5zkq/Lf4Y4df393MNAsZtey0qLB4n
S8yDvl7bqHXnTjMoJatp6mvS6I4uBe+7ypywX2qnt1+TJhnKHV45UYBhtbm+k10eiaBLFDnuBylG
JYh1C2hursZlGnhSFBsX6Yatp98H7x/KE3BatCxefqfXjDEtpbZxdurO9PMsd44ya/vHKvKa3URL
TWDNnHrDCEEnNO4vqchp4xjeuGb0cHME4ZJbCiCryzxYmSOHVoL9dH8a8iFq4JXwikMR6htW98Yl
AyVC+pBLTavOOts8hUY0pbIzz7Keyr3ZA/fIHcX22zqvjhayb/u6GfODkov4f5F2XruRK8m6fiIC
9OaWZBmZKpmW2t0Q6tW9mCST3vPp98eejbNblKBCzxlgZhawAGUl00RkxG8O0CwumZe80UNnT6wX
ikkxEaXfNxIhsVKljYb/8wl25o2JBFSqpvdz1x4nNbmJszwcjCszeUmAgtY8iGNLC6v8HmrUhd3/
zrlHVo9MiQwDwPQW7+tE1tSv+hQnrut93Wu573jJDcKMTx8fgvcWljcLmAkqDGgBbPeWmnVNqlfW
yUNrwGuXw6zK3TjgKpJcGOndGf0x0uZ+0ZPGLWO3tE4woUPZfUny5LpVXz6ezttQSnEKHiP9CjoW
by6xpqpouXaTdbJMKoMW+lfBREUhcwbXl71tB3Cemv9iqSyOBshdbC3NLejcLKKWi9a1TtNIMXSc
HYASrjT3VVfL/cfTe2e16FSgHMEzEETq9qEphWG3/I+JbVJ1bwPaBx18azU/a+dSXH2bblECQ7gP
iAh9OGphr++cuUqEVwLzOUnLvlac68pIQqEWfq39MJpfhX5hYu+UANaSG+LNWH4jWLnVpMDPdKj6
brZOubWofTiQOaCJ42nzQeuXqQmmWng3cellX9280Dy/o4V3cJQirRDuqcv2OGqzda41L1H9wR6y
JZCW0QjfjRZohbnViZ+mnossHB05lr4SL+rt7DiV7RtYkP34eJnegdcwG7JipkReTGHj9dczIs3u
jUS3Tuoc4EXlO9HsSyU7VPG3CTWuVGvCSr3rM1DsI8Yz1UUe3hq6NsGcu5rqGqPzD1vxCdMg+1rL
ICcnRlSpjB5HiQ1Q+8UQ6bn74qjXeT/6XbeXQq8vPPTeC1fUD1lHYBjc4Nsu6lTjo+csjnXSp5dk
sQK9ib5n7T04exprYA+NNLD1qfKdSwoY78QOHjqUSx0yQcTdN0/MPGudKbVq+xQh4uRHUzzsRN4p
xwLqwJGSQrlzG1fLfAUxXl/SG9p9vOzv3HBQToCJUf6HTrOFcdfGspBfDeSifWOE8VTKEImRKqgT
o73wkX9LxW4WmNgAXRslDAROthD4SCyWMQuytXRJd4aCfLv3rU6iu6yq/MgIZtHushKXu3jY281T
bGLMOhzn4lhZ5yr+JeeDB4JYiya/peQghUvpYe906EwZVx9/lPe2A+82+tbEM+7HLYQjcqi1GHBt
T6b2DZh7WLfeT/p2ITIPaxmgr4Z9MxnHNmsv3CnvIJfWfhzCkCvwitC4ucOipVRgd002GW181I34
EKEybVpf3QqHWAmI6lat5RHhwINjdGHUH0XSHaNi2jeWOEphP378Jd7GJn7OyiZZdZMhv62X+x9P
lcbJFks0qn1SLVSUqkVJrrO0MXc8K3lFIGFD2cD966BLiYBmpEZrYMX7r0fmjzFnI3WrKEqcU9ku
YH3bqApTHXJBjlzz8ePpvT19qyKDxTvMhjhDVf/1UI1a2XbTmTbx3QsqaTw0EK3HvDwvk4HUT8+L
zCbudxcez+8Ou7Yq1ryUs7e5anWlkLMau/bJSMs9heRf+Bz6RtHfpaN5jkjeRGyH4yUNu7eBmMn+
36hbh6ZKWGh2Ueo6KcXT3NyL6R8ZU628FIXf3ijrMLCCyPQAvm5h451YbEdksUOD21ZDBMypvg7l
1xg+1oW7653N+WqkTXY2iL6pnVWnFt19CivCjm/EVNVXUhZ56CJysHOr9hL/8J27gfmtitg0tNev
uRm16KLZGjP2TOG9JFH06HhHznOgS/VY6DdZcz2Io6j+q69KhgiaF7kvmkKvd6pdmQBKBot7AcVy
Capb+4zs7F9XWtap/b9BtroaumzaQoEgfjImLWwc248Qi4C89vGhe3eDAJeihQbbnhfi66nEXmor
iFRzp3hxvGspVwV9Xvyk3HSJgGjyl14HHOZDeCOjYcV4o21GGqqp1hXhnFIL3JutpXVQ0Uu/cGe/
Nwo6OWsziNcuRpKvR3FrtckAaKGBA5Hmyh01+nOo8l6Inm+TW4sbGIQ/L4UVZbZJFDJ7AQcade6p
UPN21+S1GmB46/qT4rXXmKUs/ljWP6Rw/lITjIoD59ijygICiLC0rSnmjj3Pijq5p2hcUGW2c3uv
RWUeQupbdhOKc0et09uDlRWXNN+2/PR1aNq5OOAQEtdYvOnsIqMEQFgZ3ZNVPS3qZ9EJaDXjccml
XyTfJwCTmXY0LWU3WNfDWkigf+XaCKWZs++15VG47TXSmodETa6ddsWcXWwDvk1aAZMCjwY9RDEP
OfTXix/nMq2cRLFPdifTX2NcVk+9okZkClF9ZypmCcjDyMLVoedQ2QvVN5u8x4VIMqAxh76GgSSw
Nlp3tKnUoElN9zn1Rhuonl2Hvab8mPIle0xUZbywa9+JQbRTYGuTba+9ss0Pr/rKdOXMNeYsWpDO
Vrgqvg1fhHq1lP909b1mffv42L9zTAi0RPY1pNN93AS9OZmxqogK5zRbSr/TpPM96sA8fTzI77+y
OfIw5DnqoBs4J+7mdnbqoSzbOrJPcq5PpbfLnRsqx10ucj9b/NjD9mtGsPtXsUpIi7t4OKP2fhPb
Z4PWi1aM+8Qdb1ry78bPxl3jPvXuEY24sg0Lb5cJ+l2D3VxIB34j2jY/mo9Ck59oosMT2WRZikkt
PeJWPKmLVrK3ZRN90uzGe0rQR8uDKTPUg947yOekuckBN3XhxUA3ixlBuGqEHqP0aXwoqiZqfCHq
8lvUeIhRO3q0GgA4sgCEOipgUp1M70I9V+qzsPLun2mxFsUvxiwxQi1bzH/GXswaj6wFvKZuJIUa
tELObThAMsIorIQOuVOsLB9DvAZ6lB6bNFNDUczed6tuHde3lLw+RS4KOaAuI732dWnJftdV+iLp
2s3tNQlR9OhWUvtqigxv9KHVeTaXkFZ7brRIcfxealkaFFnuHaQ7ml/ixcBYx5us5plKY3o0Ks29
aYa2+CKdjldCjI4Q+bLl9Sj2x1UWArKj8x7pShzYSt/e0MRPX4aoou0+j6OMr+3B4XnTQEHKdlaP
BMYhjxu7ulrSobz1ck+fkChSNH2ndElpHmxrrr+XFGS/2fGQF3s+G9poTl8s4zEu4Sb7ctGRxJdG
VXxSe/oVFwLzNtPRVmYXCC1qXeB8gHS/vmWS1kFCtlUo1yQq3sRa511p1ZSGXrmyDUe9Q8RcvYSf
e39QwIGUBHAocNYD/UcerjZaopZDYp/m7Nh/dkszXMqd1u675G8foev0oKsTQbnv4UJs4nSjipVV
VJGZeoYfCfuzV/dXvPYvtOi3CTAlBe4fcm5tFQ2h1vZ6QnlSmZWaqzzyldUWI9Qj5IrHg2FcgsFv
DYtgBKHmwIIhUwHbC9zD65FkUUXLAJ76NKc/p7a9M9L6MA5oieZ+N1h3k2sc1OKhy1DkH5MLe2V7
sTM2sBuAduteYaabsa3aW5QlIr2K5u4g9HRP/wyStHXtpAhYJPy3gTd3ITvZ5nTroL85br9FS0lQ
NxP27BZtGAbt69QXXRo2YN5jc7owtzcZAeOslimgAZDesuHOvB6n70Wk6Y3mYtxSuAfZuup5BN0a
QJvR9nrf6WGMb3mgT3V7hVTK8rW1W4QfB+9rhuDyzZyP2mmOSBWQD65gNXXGSbHt1Fe6LL0yh7y5
iazC3keaEJci05qs/HnJrz991ZMzPCBxZAyb3ZcsfWmYSO6cEhn7RrYUMBTzZ7Sn9mqEpMuhNm+8
xglUB3JVpNyOc7MrqhkQUB9UeWgpn5wx3jWISDQ0xlP30u97U/+jI09hBiEstiyYii2NomuyWKWC
iSeO9gvKtEjrvdY+ZDuzjsNCXXbNSPnB4FrX2tsSPu7HgXubHayjA0ZyaGPwIOcJ8nph9Q4BdaOV
0SmHkoPMpILkaWRfSEHenSPqJ1Rr1/NBn+71KIomnKqJLQLtWP9rOLR4U/0Y/VKiwFBOSdQ+WfG4
t2Jtnw55APru6eNJvj0liHIDnqEzT28MiMrr4Q07ErE7zMpJT2a/sw5K9VNDuf7/a5AtHlSUOjV9
EsaTaxZ+rOZ7VaRhC3D/42HevINZsd/YatzITYrf265XK20TXx5POTVudtDHwUc71x5p+FrfmqEq
fNlGgVshij/LCxCON2jrdWhELqA602+j77X5jnnaKQDk0/gcaYemckLFdI6Mbtn3ESr8ONz4i2H9
kMbwSem7+z4nr4lJakyyk+laL2xKhveJDNz58eNv8ib7/P3DwLZQMuXjmNtqqqAomdl1Hp+HdmeM
Z6eFLmEn57rcS+vKgYsLjSEuHnO98i257zx8istHdI4R93NDLT9qoAb79Dktd5732Dd7PS121XRM
04HKXxMk1bXbmhfUC9aP9fpeIl/mlUXE4lsC6Xi9KcHkpEakV/xmZT+DN2Ukmg19Uu7K1AlclU9X
uRA9IHJ+/LXehuN14P8oOa3ufpvDKERqWjBM47OX6OfRGf3Zqc+6ae+yXFz97VC/O2uI8qAawv22
maPUnFiTYsjOdYQlT+ek+9bUll1cfAeIfuFh9RuT9vqDroMB5SIJAP+wDf7AbgxF4WF4bqbVosjG
b1L6UQsZKND1VJv8rKf1anQKSGVFIQ8xhSfvHUUHvi2QoLkp66gI1MXV98YAotzXBm386TUy/pzn
ZXvhML1dBSTVEYklW0A+7I1MEvaYlpabizzXFX1rGkDHuIiuaQatVLYL5+PtVns91ubcOrqsajgi
8ryg48I+i8awnGf8EFp3Xwj3a4oJ516oWXIVq2l7/Os9gG8jeR/wTOr3231eR+x+Kg3yrKS3ary3
y1vZJKHXX2pzvJP8AZBci1saGHhgX5vNRu22yb08zc9glYM+Nv2yea7MfykU7BZagRLvcHGoCyVE
WexChvs2iuL4u2Z/5Mu8gbdcRMOdZORhhnXml3WfZG1qN9giGQ8ff8ltKQpRnNX4gDiK4gQGlJuD
Wy9R5DpTlp+tIUquJ1o4AZDICsTJpCdMTjWec9fVYn9qmujC6XpvbPJq3loGqDMm+/q2klGpIkfY
5udo9aNMd6pZZ4FQ0mAYeeHrxkNlVF//frqgKihDsXf4h/UE/fEOqrVeV7zeyM9xhzL6wp41Dk76
le+8z9oOZufnj8d7++4C1EBLDj7Eqki65b+5+lwWxoQkRzHAI6ZMMYpYCatyGov7Bpkj/eBl7tIc
gaNk7s+Px35vA9ng0gDrs3u5vF7PFW0ZWbftkp+XHFrWMne01wzzkg/Ue6OsKEUYG1wI7KHXo+hK
VgJaUfNz1hU5V7Gq3XmVdkm+6Z1sD3ADyEv47asj9zZNiPNRzbMOqwYaXL5jiQBvq1kORyy1A3Rt
94oV7zrbF7n7SYmQJXEv5Uhb3X/egVApQH+SU9Naf0M7V5045yjN+TkB9e6rdtrtayc/q07+olt9
tO+nRfhZ6XAdTV0UFOby4tTdMW1UDPHaFh5AJ58mjlqQ8a7DR1SLg7jT+51j/LbG/G8CJfAJSuYr
kWgFKb5emXppiiTL+MGdp+ztLLmbSEja5r6JxIWDvJ6aTZRcZQ9XOywkNOgxvh4JugjGO+qQn/U+
yj67sALDUlrT/Sg9k91g6buPd/Z7pwqRU84V6ig6TLTX4zm94RU2bjhnVf7yvMwHsJGTD4zXBcYP
Hw/1u8X1Zm5gLnnxrV7B269oC6cAYqyw7IlSPaAiPt7osaYekVnNMauikTx0MHbUHJFOL1e4OWVf
hICE0kNqN+XeMHLvljw+DUCJGoEzJkMo40Z5yOMYPrHWusfZ65ywbYV1E1t1dqCBeBfXlbIz06I6
jKkRX6vGaPt6Vw+/TBehGaUrZVCqTe1XlNOuZr3lrVw67p5aWAQ7LOv+Lt6u5XB6xuAgqWzSu9mq
D0C/jFVScP22c+5go0NKC6PpUsdqEw7eDLK5r+IcPQ9P4Cfh3AEzRfUnmYLxa1lBNbmwfza5C9cV
sqgO/m3WKk7Fa/X1/jFFKzAza7pbKfdWffw+Z4fo2BrBaO54Sny8gdYM4Y/9w1jkxTT6VmwWRb9t
30MtsLaZMG+89aydDUY+OhDcPh5icwWvQ7xyJFmPyx9BbYYh1ht1od/uF7+68PM3R+0/f/sPO5FN
jO6XOI+KETsRR+wqJUwdX7kX8ub54xlsR/ktqoTnBgIvCNkB1n49A22ZEZVwEFWqya6RoonCvY+i
1ceDbG8p+hRcREQP0CArtnJdqT8+04Q6R+IssGtGfT9PlJROQ/P9kgXAm4xxHeVPTsLmbpJm30wt
jkqnQg+NL9ETOgkhZzd0/SCN/25x1p7a2hZBGZ/DQxZmvJ5RQmEtp6Rvn9JkN7qhcj7r85fyktT4
2++2ggCo5v4vwmFzLunlFXkPTeoE7C07Ts7JuXYv1ac3p+R3Y/LPRvx6N/yxNnU1WPm0gjdABSFn
BGhywDn8Aoh4c07+d5D/a4lvUpUKJU1BEKe/l4facsQi9e822Fo4/bNau/n7BmS/TKIydTLEi5DP
iggsTJU/HmNzdf0nC1n5S/T2gXxue2K16mVeba5ZSLO3tev2EO+S8TqFj7wrLxH+Nhfy77F4/CLb
QGZHDWSzlQcJ9JwWTHHuleUXRaMngciapuHq1PKibONgVoHffzy/7WZbsywSCHMliKEKvq1c5oob
6c3UFGckMG4abfYX5dYUxcnpvn080ObKYXLkkmTGFClhXUNteL3jsq5LkB8kMy95vqrdPtdk2JHG
ZYtzlw/L08ejvV02nle44EJ+o45P4fj1aNFCMdKzq+Js2P8MznGlvuWN34z/mrG8MQzr0TQvXKlb
KcHfE9SwiwENBZydKb4eMp66ZFS1pjpbYlg9g/u5K/1MSbyfHSpfC14IJAv44XpNGVCshu4ztlK5
M8RUflGz0nrWUd2akWrEp9lHWt7o/UrNjKulK/RvZR9Vnzxh1S8xsDLsn/I8ht9rVdb31p6ivQnW
+sKE3lsw/AcAyP0GsG0ZyEOMhKWSjcV5VWksKtWnhwikdH7KXKzU+rS9sBPfWzLKf6Ak+ITrf15/
vwlR2IyaXQmIy77CKNo+xcW8lx61/kg9ekYGf7m4MObbE0eEAsINOA9+D/Wt12POg62P7hwXZxst
vMpDMPZ77ZbXALBaIXYeVdiPt+WbaLWeAjR1KBqtYGtu+NcDurmeOJApkIxUlY7+LcIXX3O4NNfx
WEXPUNPcIciNzP2EKahu81qW9LimoRQ1AicT9ISPf8+780elBr03k6frVsQFi2zcV5q64CGRZYGZ
gq8QxWCE05AVgC+88iE2ka3TIpT5Ph55negfadrv00KjjQzXxCse1tjrD9G3+ayqGQfUncxwsJUg
yw6GUP+6Pstn5oqDrrlabm67lpE29VMbzcV51I6jCvgrfRxoj4/lEjjqCIUr21EP/8uwt64xBRZo
d7Cq2MqbqeleNkh1Xrh7RgR4zDu2Xfj3Hw8Ps5XYC/3gjRpoXcRehOtEcW4yLDR4heNQcBE09d75
h2CHtjDB6K0UtnAiDXfnvDjH9RJk0KFq5XGKPkVkJfHy+PGE3kahVfoD1Y+V70SVSH+9G7p4qo15
Mvhkhtwtg0mpoQ9WtVV9aC9YBrzTe0Hyg3o90m60XiANvx6rTuamE3VdnjOlvIniT2r1vPopxYlP
YC9eZvd7612SK1yXfLvbgauuOwPxIrp0r8eET98CXC4ZMx+jfetYS5iierP/+Cu+PzUgABwp9Dyo
Mb4eZh7IhA29Lc8I2QcZPIThXhR1EM1PxdFRq7ByLT+7lEG8t0/gTVFUhCdGuN2EWkxkGsdo4urs
WXLXZ3pQOJVvVJ/TtjtaRnmhSvvejfXnaJvDRW29GMTgled2tcISV0uF3oMfDygkGrCQL+zL926p
P0fbXNeD0WXOoiN6YDo3Vf4kretGvVTzfm9vAEwEZgnNbo0NrxdNHXH1UgYqbZYFzC7tyPPc2L0E
q3jnhEFldcAWgwkEOLzJTuSk1d1SZNU5toti1y6OUcNS6fXDPOXJsUB37cKne2dazIk6JVxguJZb
xdnFS2VVyL46K2Ul9jEYIR8ZK8P/eMu/MwqBC/wo1SKXodbt8sc7ZnLdJJ3doTmbkx7dDT0aZNif
XjLEfKct9VskAnUKJJ/eVkMV+CdZWU/Nucho541P1SRuM/XJbEZKjdW9BE7UGfPV+v+Iy+0MZHuE
3h1is/HxF97TAw4jYV46Cr/R/H9eKyvLgtVEeox2KQ/tzXmvhb4UOjW4c2c0jeijZ96UuTCQZtU7
3i3pcXGUmofGs+umpXtocmGNt+ngiiRovMxqr6LJLPSrvDA66xcyiep8A4rOvurgj9i+Vxrut0kf
tK9R0xjyqTRGJ/VVPMvHYNTH4neDJhp3auaAddPNYpSHgb8IQWsuVPz+mpz2gtDq66RxJiXssnlZ
Aq9IgGg6ydhct6ZZNqHSiPJWS0Hc+NmQ4RE2T1wgDcK8xxbaqxosXlHO/zZDueQ3rjS0Yh+XmnHX
GsC6TrmyGKTDddXl3OE9/7ISjS6DeJqxN6QGX4h9FuvuZyXVhz6YbVs+gSQsQYtw/8/KtZd4g/ul
kvpykPUCon/RF/yZSkDJOq66iemEcauWzsHOx9K680ZQByFiJe0PLTHQlR3nUSIdxRa1j24vuzsz
zTy8jmY92tupiSyFnhT6rorQydsZZb7cTFQSbXAqXmr5ZtGkP/Ms03H66klEd8tsVNPeKyPlYcpA
4F8bxtA0jxYVTenT9UzVfZQoc7KDm2r+aPvJzYPC7eD114pOkj4U+XKl1276VKdxZO5Mr6eP2g+y
e6z7cn4cFjklV9zkPe4PpSpsv6pKOk/k2PpnUTnuvSLn6ZR1o/198Ewsd0tTDAcnWSLXd+y8/bag
QmrAsJNJvRe1jdqfh5GzHlRV0g0+8EH7QYOum/tGazt4i9eoaQIgGHgwIHVtPmNTLBEpKqco9tMi
Smt/zGKEXEG4OngcomMODjMqtSywpqFf34qiPTgdAJMRQaaXphut+3To9E+DovKUQo7CukrkqCOS
OueuFmhZx2+SSi5ALPZdeR/VuRh8k/bpVymU8gWHCIW31TDljyYSbmbYY6ww7WB/Nw8YIxmR3wAT
f0bFPQ4rtBOGHej1HXrD9RSUpQrBq8EH4bOwF1kEuS0Uw7d1EX3OZGudkiIz26CbzWo3FWVBS0+v
0zEU05CM4ZBJ2+N4mM0nL/LgcGZdMttBi1lxAVi08r5abYfm5lwIyw2cav53War650Ib6FOcDICz
Iq1Giz4ah/kOj81kYJ+J4SWGdDX7IpHF5Gv6XFy3RZrZ+1Er0quoHeeM92S2TOCh5ohVdSsecppi
ese0aq3er1E6uB/rLvoxyL7/kmh5ta4VfhM+ysLmk5JGiDlYWl99NkxJQ17N9QZaXZMrc2gVif5i
9617bmVdWT6Bhq6i4naDE7QGjPrOU6MHzRTLrdst3tPsorh2SDOgPCuijuxV9hJw/JRozUMUVVa6
czOq+z71eutLryNneaidSRxWAk7C0jTZLd28JfNNPGGuHYsww23mdN1LaaZDE9hDIa8mz8xLfwH6
+TN2DEqcBgfl2Y61ovOXDPDKLJZi3CH+23pBVlJYCYWG5lRgSZN3gmdjahigMW9cOzKPU4T0k+Ef
+LCdGRQJ+I5whoSBOY+e95DvNGNAfH9MCyVQiyVfZUvNKd1XbaTe11GNs844TSyxW04sem+qeAqh
szpYfpd0LWjN1kEb3Em9x2yI0n/HyquLIC46wLF62tlPhVKUxm2bG+VnsnXQb94I+i4oWumWh8nr
9HMszIRitIq0h95jleuv1d19myfJ45RG2LxhVAFKpM469puJnB0KdnUi1ztgLo/osUsE7uYo+yRq
Opj4SmE4BLq3sDGpM2b3nyFD23pny9k68GE13e/zaASLo2b3+SCnuz6G18OJN/oy6HKj+1rSM7kd
0zn+OWMEWwetXjkvHZTJU57p432Ob/Z1rqVl7EPwjL7MWuxeW7XlnoCh0v0upkX3dgMahMWn0fFK
nQ3raqeGbuUXPcHoLRwHR898qhTlzVhUXetPaaN80UtVv6JEGzm71rBmuXfsTLx4ODw8ZNXErPnF
6pOhI/IXtDGCPsE0GtOLgsdvsZ/7pvraJTaUUUJATcPaHNWrSWrtsM+bvr0e9VnDTh2SZR0gMFbX
V1mOr8I+RVz+U+ngFnSziKgQoRBzr2BQYJVtfjCUBDB1quXe2c6zSlz3rddlgW3M62ZM62E5ukal
DvsIqe/D0nVY16vuyL9Uk8mRvqVl4xdok5gx4aNrGAgjZmIJUhsIrloQBVLp5V9SDqzpL6Ol1Dt9
GfLsJlaSWYefboLqbpA06nc2O1g50k2Lf00aNgd+W+bpgyc6swl0JS21gBihfTPlUNiHbmoTdSfL
kTJWWSaVHSSN5lwPNT94r1qL96srIkTm+l5bGr/HaedbKttp8iMs5YZQ6H36aAjFO80t4HutAyDg
16PuHBCvwOPAWiqzDvW+Sr/ZxRw3YVrQvA8I7+25kBnqQrG14DkD4Ifn2VC7jennCbCXQEELG0HX
0nY0P2vs9s6aJvEY67FM/BZ4/y9OU6EH0rSp0FZiQLHDs4YZO5tEL06tM5a/XC/GHEUMafeZcgzo
rN60WdNB2EkWJITnlxoa7jmZchzyJiepyHvMoRA7iij1XUpE/F7PWKDtsdUaq5tJqcrWR8cCeFye
1sUz1YGxDuZ27po71+tHXg+gCsm6KoB5OzsxXQSjugYSQazn/6Jca/+K5LqJc5q3j2mcI841jrTZ
C1QrTkPdoEGodb2i+62+nplENSVlmcSmOSmMGVn2BUz7kxJNy79mJtOT7CPn3nOUCIsFKb6bqaXf
arTHufjXW7OGQlmB/TeNfTHI4igQ09uNjRDfNMTmgjFq9R3XA7Gh6Godm4g2WxLfE7P6D6Ih7adU
RAnOJ8KjM9/IFrH6UY+cL4LaxwFZkSshRhfeh6ycYC5oEPjgp3FKlW3rPTZdyaam+6p9G1JEU31U
G4hexDyFvQ7K6UdTtPphbNGpCDm9iG32aQFVoVvmwgn7QeECLGYlv0+nJtFwjIjLwU8nZ3ya5356
bq3SKgO7trrUd9BZJuzNRXMXNZ1y35dICPuKO+Q/gEpXNzIpoUQPiTkTVMmD8mCMFR2mvNGm8DP0
Gf3B2rU+gcFfhqDI6bL7ej7cR16EA3lnuFeoANvpUeZOvbIs8vh6nMs2AP2/Ys9yiQ5A7iwqOZLo
8h/I6tiPsylbfOUUp8jAkrvaczw30ggztepjv3Q8VoK7en6c5jFy/NIdbI2Ai3RjINFo5J4jT/hV
OUb1pDjUs0ZPqZLAjBX3h9UsElsBsz/2MJuFb6Jnlfr0edo4XExzfEi7eTRZUmO+7u3ZckI9a0jr
3HzslB3Ko1V63fDLEbjEfJJ0pWLw3WCDbgsIkU6/N6YBmtgQZ+p9L531qGfyWz+neYl1pm5Mdzku
etVzkS51AwkldbygL6P2WzyZONAresvjyEkt9aEaijj63LVj39xbRuGVwlecsdZDq+1zsQO1Y41h
v37/LB1GVCsrbrS7xlaFepiW2oxJvCYNXfJmNPobp7UT9Qazkv5xwLzxIcEbottlrhJbQdpXygtI
du1RjaYWeLQztA9142jjLo/nEtC47Ppz7knN9hO0MWHDuWQnoa5WTfk4Ik6x3FpGzp2cjbgMHzIA
cuLgJk6tho4sYfDYElq5X+EcIyB+kmqDOuqqsJeKZUGFyYr7dHGpnc/67N10SasmiMsYtQzTvm4f
cf10jw6dnkdvUccnA6I/BT2tmQt/kqKVsAE8ATmnW0gj2HYOYNdUkawIsgY/M3hcGPFAK0fysi9w
PvNEnSiHMh6Mcu9pIOH9kZ7Dcz7mQvGjOatvUDsafwyG0vf7aqpE5mdRrT8WJWq4gYLbiKAvX1qL
P+NFAos70qN7A4vjzwvknho9HNUr/VRTmyWo4UtAgBuj4RwbNJHNBdEQozfvhWbnn6g5c1UJa0iB
7wgYOL6SjwU7wkBNgt1hUtqWFMRVP++WAachqFBrmXvRHQ5jHP2Mc1Eg7iXa4iFJE1eQ2lsC26jE
89rANrvyn34iBaHS5XbfSlvED84Ut7GvO0mLYUAns5qmxdhXPNJwCPG7rEDQGtTsskcPCDOHKZ9b
f+icZY92RzkHdTod6mnsST710vtlW23zTzqsrRozqdxo3+G88bKkS/9SyBI4P9E87mBMVaV3q6j6
4u1VzPXqsBszykReKhKyVNcAapeAPcPMpTOmOIAsoP0DvqPJD0OliUelasAJ12SlL9JxEPIzRhMy
bEqKnoQLDi/lQxt5GM73Vm6Ix6GvzOJr7CqZyeaOwBpbEN/sY49jWnOI8mhS/QZjLliVFUk3Ux9M
XgUL0relsGuuu4HMM0CawZjCWGuzLsA5Ly5gfziWeaV2dqFfR3OVJp/aJGr+h7Pz2pEcu9b0qwi6
pw69GRwJmGD4dMGorCxzQ5Sl955PPx+zNeoMZkxw+kBAQ9XZlYub3G6t9ZujH0vDF1cVutiuyqpB
3mL0R/eh1MQ9dch+2ECQpKiYkinUKymrE3eNiGivHtNKE8AJN3Fu2dyW88e8YbqsWiTNpa2rZO1R
KhUWe9nzXahhR6N7GAKvfBKoNCK6bCTouw9SqNyTBXGpFgJw3Gu1gNlij4LvG1tLHptTyq3M/6kN
atCvoz4jtZagZspcIbtMsM1Y73xUVyL9XgLv4u+6rlafOaS5yKXw9cSdlsrZlzSArr1LEFvX9yiw
jS2nftVtDLnXhGMzsoOv8cQax5WMELlkl+XQfBvRzEk2+GYq1b2URNiGCohasDDhw3zvStn3t11i
qflezZWQpaV6nXzMq4wag57n5g+SYezDSl4shGBKqzu1tuLSBhMExyZtWv+ujUzF3WSBqd2XaHeQ
tyuJYe2a3iqFfRxT4+lXfgr/Br8O0SzWKaTfF1wN4oGL0Fj+TAK/lbnM11qzKUifXmqxhZ5i1rUh
kOBVqn9EF5CFmY15D9a2r4aOFVM2GW8vQRa0Tdthr+CnzQwqxDGwR1cBZs8A424VInq0p77SvsBl
yL5EbU2Sh+gmlQnJEP4tN/FfP/r/5f3KTn+Utap//Td//pHlQxl4fj3747/+d1PV5bc4+Jb+bdWU
v741f8t+/+1D/Y1Nsw5+VP89/bL//OV/Xf6R3/XvWOtv9beLP2xS0qzBaX6Vw/kXrkD161PwVNN/
+f/7w7/9ev0tz0P+659//8arTdc8VRn8qP/+7x8dfv7z71NfiBrlf72N8O8fP35L+Jsfsqb2//af
gV75u7++VfU//y6p0j8mHgztRLoZ4IgpG3e/Xn8iW/xEQgmVYCo6d5SCU8BV/j//LsjaPywLZ3Rw
ivBPwNfxt6opIj9TzH8A7qPdQ5EY+CJEjL//36e8+Dp/fq2/pU1yyoK0rnieWTuXUxDzC0TVeUAK
wJjYX1ZmoypTy5Tz9CRjXSvWll1RCVOx3m7PevcsZXdVwwwa7MbYmfL3vohP8ZOVuqtkMtDL91oQ
bTWIRG/e5b+f8u1TzXoV7x5qVs+vAxyUSOwGLoJsCv1zQPXHsvJVQ4ogLWmrz2rTfwQDCzrxlkAy
zlUH8tQoNcBcw8nwzh7k57L8dXs01wLweemZ0UA1AKhcvuJMNktgHflw6gDvgXtcZUuanvOO0usY
3oaY2gpv6usc+5oZUCM45a0F6eDeV38iwvaoRpsuy1ehbxzYMNvCWvhO/4+4IJDhm0jA1GZNJZPr
Z5Oy+ZxAw7T5F5Aca2DGdmE9CebnRvneN089HYzb73PWI3kdLK8Rf0XUbSfs6eVgyYYGZLSC8STk
JrT3ys6nrbExH9Slntm1SDDZJuE6IHhwMi8jmVbaRyBRuEVTv3jsUTPYDOy+NuspPtSDZa7/+sje
xpt9RkQucdTzCvGkepRumtJ2w0NXUV9oFoT3rw4MKQck64D9AZG7HNhgmqKnxr14kquIOytlzpNW
UT5LDrcHNGsD8qlo52v0P17pDBDaLuNonoJuU8iAtMF4qrVoVxfPJPI2FK9VY8inNhM/3I74qtXx
ptnyR0hDnICME8dTn3XQkJQLK7UbxJOR5bitqcL3ytXNjwmOBvskxskHlaTsWIVGf1Qxafopt/2w
1WvLtNsgrB4htYyUlbgrriaLh7ueQ3Qlwbw/UjBdNXX+tW4r8rIYjf52DJVVbVamLXTCY2Jq4YFE
w58yrSV827UXicAt4igT8AZcyuWL7CwLyQeQDCep+5B+Qcra4nLVruvyMV+YGlfWNEcLmn8EYXGB
NrsMBdlQQK/JYnn5KRVSaZvr+iYYjzBv7JyWQl/RTRkLjG2W2Azvt/1pG5mkwTg20cebnUUZwCKR
u/14MnSBSyPocUXYtsmRzGJVKUsAg2mOX04Uok1atqjCTUi+2USBklBU3IDGk1fRs8kL/87XtT1u
Xp+lxFi3nSuuy6j+nln9LhlJFpTx8+2pOkcZMVV5AgvcG1+WtTFn3fSy1qZFLYynqhKYXuWL4U69
vnUXageu2V8po8Sw+OHMcctc2ESvvWvOfBqTE6CQs+/yK/uW4tdlo7++62wq7u7cpj8mI5ranbpX
zPTl9mCX4s0mcBN4Y1hRYzkpafVsHiuDDmP6IRl/m/nudqT3e9uE/EXiGhlhdFLmbo+pAjQTuJR4
IiL1E3crB8rOcvOzucRiev1A8ykEo5A8h+OI4282YbuMxCgqE/EkGNW2bHdBXdqCnj/Eofvs4j0i
uRvgcqiClrS713TZGqE7Bla0yVt1j97H7YFfXblvH2d2XMkxvTQV9YeT9FTo1NDjH2H1TCIRkmAJ
br4qYnFTZMbChjH91vlLYL+luz9JW8Buv5xJvZy1Wa/XIhleHOystv8dKFG37yMK17cH+Irzm4cC
g6GBTGXdwHK8DDWWSJ+pMVWtTmuaFTI4mo1UzV4V0o9G5D12siLYodpjgVQ6geLfJaP6IYnH+5A2
kl2huLKpEpImrZUqREzplaWSYnui+OSl7dYfa8ebBIRF6K3rDNwYKbR4zlzpp29qO3nIfbuQ3Y3e
dt0KV9yF/ejaAnk7thneKZFTTXQ1Pp6KdkI0fjHjvVvbefdRi8uF9zhXU37deCb8JiiTSQvUmi1G
owgDTKNLjmVZm5Q/68cmaj7RLAjtBGEPSj/pd03qD1mhfhXS8oGizjEuM9nWA2WfQNtYuEe+vyHD
OgFKDxiKDRHa5eV35fLFv3Mb8VRzmq46TQ7tiq7CQpT3GwPQEzRRwLuQ70DbuYxS6p2ElYYnn8yy
kOxcvqd8PyJjiyWruL89U6+GgoQwAd9JJcXZxoD5xBg0WOQxUclaQiqF2ufBT9D/XPiU7xcfY+Ki
M5GwJ/TOPJAvxqM+EGhssEYS5GLc1UBUd16meAt3uauhgCRN4g4Tv2z2kQRpSPKGa/KpbNXht9l7
ge2BhP+hB/qP22/v/VJgUNOlEcQ71/u5dqSiDnAqPSKldLZSSI1xe9RPdRKs4G4uoHPm3mKsBYKR
aENAIDt/J1QZxWpU+Vi0nbB7wIcY9VXj42jJe9V4ro2viUAXJ3gRLRRRq30kbitliePxfvKbk7Qa
9ViJVBx85eW0TOnBjAU19RMIZ7wQizJBiyRZcpm59vW466ODNoHfydcuo9A4k8Kg7+QTVz9x5SEU
kbpyasvn25/u2sR/G2a2Q6slXXgramSKAGwURyFwlI9q3i/M+is3J97ZHwQf6Gpcoy5Hk1fYELjC
KJ9C5deQUdGLnusE/6lkH8W/YqFfqcmnOv0mls7t4V1/i6/Eote4s+ENuZtDsB/kk+d3tpqod0a3
l/J6ezvKVBSaHamXw5stNUXPsRxNJPlEwYg6oKusM10dN1WZqyQjcRLYeE8cuCuXj2M0BEdwGMlD
ZETBPVZi/cLTXPmkSFiCvWd/Zu+cK7epdeoxcTzjNGRDQOpLflSALPCAk24MoD+b24OfxnZ5xqML
jBQiBC7wiHCKLz+tCxtOx9NOO7XhV6jhayoqoMQcOZ86YsYEHrsD/LCgEPE+KKoJOmquJjBS0O6z
O8wYdK2ZVpFxCgppL6Sr8UOsnLoBR5vwbOpHS1+Id+ULw1GDtYFtCekO/PLLUSpu2Cu52VknWaLm
G1OzD5wiOlhxQguvXCHxty6bj/D1bMMAAaqIC295Tttm24OvPanITzsfd7fZYWhFYW2iIek7SfNN
s54Mzl013CEtt4l6u2lpNZ9EGhKpFK2FxBFTexwgG23lXl4VdAcaPQFD8dPSivXtz3/tzSAwSkaE
Vrg+kawu30wG0mCESeyeIujDtXsQK65zR6VctwiG+NIhnlqWbfJZ3yIVsxD7/fKekk+Cgjif7hyz
adCOSg360POcrpFf8vKQR3ZNN1VRVlL0YGAsYgFRKoVwbVrjLkswfzlJADWCJYnsaYyXa2AScCKx
mPSxWQSzNZCnWo11buo5UWpuiyHZun5jW+pXHTfrPKXB5mZLr3363jdCzocugmL0QdR4TqtKa0V7
EUey/fJD9gPv7OihQ38x82w6Uusu/2J4Cwf+tfcOR14BrAnrDF7W5TcPBhETPQ2HNcOllSkHWbGi
k2/t+6JNFyb+lZU+XS5eeQUyZffZ9FLMaByMwfAc/YFWvRoc0v7R6KxVrEebrPgimAvx3tej2E1g
JXLvfGUWzFc6rDBZp4cSOuPw6O1j9TB4D2r4G2VneubPjfpkBJB7EWrTvce4o8hoS/2PcJ1vAHjI
ws4S7irgei6AGrjvdoG8A7JhgHDjMLBvT/9pz7mYArMnnb7SmyJyZwZar0Vd6FTdF8VDLf/X7d//
7iCZ/f7p529+/6jSq9Ndfr/auuvOxK5T2RbBt7b58tfjoEJHqUyfoPTz+jAw8zodxiF06u6TWlaP
IM3DdaIPTuB1wsI7e3dVZUy0cHQIOHArsP+4HFNaaGAyIpcxAWbaiXgLPEtuQRo15tm+Gpr24HnB
wiVkHhP5ZS7FLBQYJFiTzQVMRKAaMZDHwDEVQdyIrmjrjdezQY+eHUlaayNdvOThMJ8bU0yJuhx7
EsRJ6kaX4xQ0X0Ci1QqcrB78dYWY5caV5XFpsUwb7Nsp+BqGnQ9VfJInba5m3Zd6zQs1A0ePj5Ub
r4WB5uq9puZfXP+xacFrp+u4T4Ap/ug3QIdX6bHJxzXN5Fp+ELARWDXKgvPRuwRh/kyzaauW6Hsj
ZBA4WvO57n7VeWED5drSZtzqWG913aeivvOD9tEKH4PisQZbfns+zymrMIWQLsNfFA6kjJPNvFqP
JUFrAGANnC4BcBBkYbeLYkk6Km5dfSy8UgGeWEnHDtFUFH0hckd5Vq/rKpC3YhkmJ9U3Q47suu6O
Yy2NKytyY1vIq/Ak1mqCUVL94mvqd6HJk1VhBeHG9315d3sQsyMNSRKN7iI6D9w4prRummBvFr9R
IwzIradzihRFQvIoDJqKLYoEa/Dflru/HW2eILwLN9vLGkkNR+CznaPG6lrD7CSlv/59NH6A7ILZ
tjaHn0Ow1YIFTuFsaRIWgTnqKpPTEZWMOTlWzrVA01Dhcsay2MYCt3XV7M5lL3Ctq6JDHYi/bw/0
WsDJvcIktSOzm8toJFJZtjqNfEerrVWR6vtYfDEmlxUtoJ+xpNB/LRr7DpVV2tNserO3KnfUzDuk
ieE8BKmtVcZ3N4XoUNLra6ftFVbI7eHNTmsaUxL9AAN3SXrTqDXNZg0+iF3dFErhBPrWiuhEwF/x
zs0AXLvcSCgxDsMS1/ZVJO3NHjTFNJDD4GoMERXmzuzyFQC37FU9rxxfePIGB/nHda8+TblHUR6H
T74OSPs+41rYIcmwDoeduHRQvnNdmh4Bv7Mp44LaTX/+crFkuen7gVVXTmNAlkPXBkmBrzESyH4m
biVNsHUDkaTHACpTcTD8dZGcZOH3OGCh3RZP1i4tf3rCSjHtRvh++4PMl/Hrk01cfUuDBarM+1Cj
VjelWkmVo1T+ulXvC+F3PTE+Pte6tVcAad4Od/1NsGtMbXOTWtrsuiY2vqZ5YcebKOzQT7GWqjcg
d21DGA7VmK0lMJVRzv4HyOvLl764V6Ovdf2x1irkotdudlTRmkUKU1afJC9d2GWm6T6fKeqbh5vN
lDpLBEQyeTjdg5XtY+9KfrzkQjo/f17n45sor5ncm50z08wELZO+Yvf/bUDdARW0ttpiXYkbXRDP
UbRF4DV1E0Dh+3T82AdL98KrwzS4l7O9oK0x/+aZDIZeD8fKGVUcZL1971ZU5A63v/S1IAhjT6pD
HHRAXi6nfANDEG9ut3Jak45tFZR7KJ3xLmytpT3lFdAx/2zsXWyZ0+KitXUZCvKDXze5VDutWH/V
A3fj9Q9jUK1rdSd7lT2qxkq5k5Q9DiuVAo7vrPRHrdkHp+IO+tuO4/J+jD/48hZWlv81sPFCd+Fp
wGssDlm7y6CRSIAdgV0udYGvLodJEpqb5sQonKtuZX2kmyMkGgeLjzuO+o3QtavBH86Bp4MjVu0E
Ylj12+VD+SAsE+M7Oh+rKjh1AcBNPCWieCt/bry1BfIVCg1ojSXszpUtG9WQqcIONElS5gd9LYWe
ppdd7WD/kGD/mthCf1YGp9VtKf3WNT9vz5t50+t1eeAqTeGZTJk6xuwGHrBZueROjdP8ruuN1kOI
PCfuGbRNX65aPd8H2kKZ4MpU5cQlpaNrrCroFlzOn17xujgFsO6oujiuk7xDggKyml2Jhr8Qanbt
ngY37bTkxsBrJjWoy1BmVXFCVGPvdNEnL/yeL3mtXh3Km98/216lVvbKvBZ7p613RpyvajqmOBXc
/kTTaTVbbxeDmG2TYmaVvjQwCBSj1zkcAglnh6zYN97Xvxpo0qhgaXNR1rlwzvYQVW7iyHD93oEH
k+18LY/u6k4c1uY4TOU02Vvfjvf+MEQ6AqiCyjyYSqTT232zM4+uFkK4Knvahsa+fopVjzy92iRD
sx4jZp8XLilKvJ8PSK9oEg5+zHTaWNPP30RsgT5JrSj3DnpK3iaEsLSKUmMpyjse9STIg2oT2TOX
Smbf7EUOMEr8qRrgZG1hHMo4Mbem0chI9cFRgi+c73tBiPYxrJ5VNaS/W7MZwE4biFMlvbcR8cZa
tWXUYsIsePAE+3ineOWS9fj8Nvr6lJNYHf01CrfzNlHQaoFVKP7gWDmkDitAbBCyDYJfZrcNraVO
27VXzxbzn2izWVwBZtfkgQthW2RQjUGKVOlCondtQDS9UJ3FUEFBAuLy6w6YNzSdGg2Okj0b7sdA
Yxo96MqLKJ1vT9x5Rsm+wlbJQgFMjM6TNi+RRLEbaGrSDI6fZ1s//jpRpASAgrXdP5UAIaE2m598
s1sXvWT7w9cgPCfeLrTuItI2aR+3PzSw2MbKxL1O7b/ffrr3mxL6FIAxNURZJrGb2f7aGUZiDUU3
UBD37gOAkysLFljhp0sahNc+KWIOCM4gNDLlUJfvW8+AoHUCkOPRrB8RAdjjRPrx9liuhqA7y2um
b0HL/TKEIahNpXaMBdoqd/lU0hiMuNQ/nxfNX78nciIakD5qMxSkLsMMmU7fEAsXJ3PBt8M893ae
IdXrUstq22/M4ZMWVO0+FfzSToah2uiI7x7rsqzspIa/dXvQ1z4giQvwJvDLLMzZB4xxcs3LUBoc
MsQnjYkTN8lTXJW722HenytTSoiIL07hkAjnuW8MDyIfEENwgs4/p1ZrYzixKctvw5LS37V1CXyX
bg2JIW2i2dsdtUqXcbganaoNf2GEtk75BzjhZA2X5LmoK3HhBb6/QzGyNwFnExNqqaeYnUfApt51
UmhL+Q81fY7FQ5CvZPOH0m5uv8qrE2jquKPmTe+FSsLlBALIaCZJ4w5OEh4xXF/L0tHVIQ+0WA+R
b3rqz6FRt1QYnwwxPMAkXEilrq2TabnzP+pD3G8v43ehVChZWY6OYcQjxH0v3wmy4i8Mc971el0n
QE0oYXKbItWYvdihxI+kCAyyeiOicbtuh3UZrPCLcmm4hx8UWK+WuR2TXS5Yu7wp1soo3wUK6MNo
FURfO30fJsWxrJUPC+9/WhKXdySZQVNVAYU/CQPNHiyR4Sik0AmdXnjS8zP1CRS/N5BYpY9Kvg20
r13+6XbIa4uUF0HVGjgAx/3sjctqFTeRqoysHm8juMoWk94Dpp0LU/naIp0ktlB/AXdAb+fyw8py
avWxOI5O38O481UKkYpZYM/j5xu/83/eHtSVG9mr7QjgpsmDTZ+doLWfR1Zfe6IDwUncZUH00YTe
Z4ueUt8naZjsklIyNq3a9wt9gCtvk8DYMCJoTkZpTj9/czFLxESR8pDAVpIeCk3fCnGz9Qfj9NfH
R7EZnAodAOqU0zJ6E2ZITUV1s2xwUBSz9F/yENql6ERJvhLNZ+jvt6Nd2YbA2E8TBKD9VNC8jOb5
udiFVjk4Bubzhj85jdEbNNeDmaxE8Zzij925z7djXvuCXODRCwXMhCzb7OyQyxFFyERmhB4MSGcQ
Dma10dJNrWzbcKFaezXWqwkytk30VGazxTX5ZFiZDY4nw2Ov0gZYn/dTQoDB4o2GHaGXoHdXlsMf
SruYEE0hZ/tsL0idIAQc1L03wqtpDzKqI52e0QvUVrff5LXN7iLWbLJAvDQSE1FUZ7CMjdFkT1mX
rjUEL/DhO0TxfShsStB23UkLul061i8CKbr709IfRQ1NBbt0BvNnM/64/VjTTjbb6TA4QcnQwtyK
3Gn20ofUg5U2Buw7tei43i53xY3lI539XdM3t0NdW5QqOCEgeNIktTZ72a40Rm2pZKNTZ2mz71xz
2AoqCU2ojMXhdqgrVeMJfQfNnw7NtAnMyhDZoFe+OOajE8UfSvkliX7Fxo/6yQzXwfhYly+x8CnN
7+pkXVub7q4Od7fjXxsqxyfeVtAeJtrY5VIVTaHq0NPgrap9tEvS6ocZjN5mrKJ4YVpd2xSonbHH
TUkXrJjLSDLuq9YgcW50vZ2clQ/Z8KTcjXKwrout5y9N4qvjehNtepo3G17Zj7knZProaBD30arZ
jWawKRpvIfN61eydz8oJ5IStG3kR6fVlnHrgmumpwkhvep2MtkjROHcs60ta5qsEHYAx34TavhVK
uwt/ltXaJcePTq6yCqMjPmyFDMr63ouxvxkfNQhr2AlFnfGgp+vb3/nalsWuQSEcfRXa27P34faF
2iPPNDr+iGqGUiqnJoQZ3EalZGMd366rRCztzKz/B7UOCGy8GEpt4E3nF5RiqPLKAI/pGJ+jEnfO
am2iVjAekqJfJ3/9ajJhFK3JNGHyMZhNMWSfvIEURnR8U7I2kp9Iq7zOgk0JR3l/+33OIeXTjRCU
DTwQrvaUjubQkxAn2k43OskxDe8ZiYBknbnc/xDik+mol+JGE1D17wH9bMdRTza4iUrbBuWpvcdG
di6DPr2PdCwHx0aP7kzucFujbbutEtB9K2OreQiRXFubsVTe51FmbtKyyePVqLvSZ6Xtmw0FTGVj
kiGdMEz3z+jrmisxBv8VN96SR9S1XQpU05SXUVhU0d+5nOaJD7RmbDGBT4zt5IMxMYpXYrnx02wv
BY9GHK/CNrDhiWeqtw2/Du5dg24jsnBfbr/3K+fgxYPMzqa8qYvQRwjByZr7pC4fkuFkVtSmsa66
HWj6RbOFTSDc6KhGg3SfO800NE9Ky2LEItCBSqVmu8Q3mZ+zr2h67tH/oS1Ne9ibPQoXGQkKbTue
yh8oH9dfxp/SB/FobTlo1+pBPrTeSuRK8S25956b5/xYLlzTrnB4qdOBDeA4Bbimv1Z73jwA25Y/
qCa8qe7onVVbugvUlfConfX1uMtfHoNTshUO1qHahw/J0gY9r7//gZ9+g6qfnTyIBfSJSDvihAbQ
qjh2u6zbhE81E2nqgC8cPtejTaUhqhwKvOrZ1kD501fy0ZVOUsm1aRuuja/+I/pR4n37sV+KNjvq
JozkBVZsttmqCNcgP2Z5Tt5gnruiz5reY6kCFi5fq9HS0GZHHaS7S6DYbG1qVuCKZtSETvbifwEB
Z56KX8XHftMc4qO5rz+6m1Bdijl9nMvVMUm8/9msmU1ddRjCIgFx4xRo30nraJ+l94Edu5sWDOoH
46f1JC8lhO+gGfOexrQ1vJmtA9qwsE9oB2jAeTA1bCgwbmWbPu2or4vxsX1p/6K8NHv8RXI222wm
03d14HrmSB/kY/nc7eQOqfRj/Vtagp7NZsx0mgDn+zM/m31DFbKRVcPDdsyH2KayULyc4SgpPq40
C5/u2kXgbZ40u7DEnmm6sUWNTbTFx2zVfkdaUr7LFjKkOcNtGtDF9jkbUC0kY2+l2KtF2p2ePRpl
thLIJMDH7oz+vq8eDXGNDpwbD/e1PthyCS5xo8QQl8//k32cggX5Ghf6ObJGitDsqPVCcTRRuEfn
xgbt/uF2iCszcxrsnzFmMzMsG1Gq61xxBjtV1rG+A7UT28auPEblpnDX8efbAa+fTX/Gm1KlNytB
blHFjRPGFLAINOgttXS4HWG+X/L92FUkeGXkBJMV2SydVvoyH81UUJ2qP/T670r9VK/U4ReGDsmP
Au/vhaNotof9EY629CQGwI1qTpivanksfS3VHE7dbZBirbUX4yV09PvXBuIauRbMADgJwAxcvjbc
1io9sgbF6Xy9RpCsLrcjTdj17Vf3finjVs/FcGq98o+5xyz+e4aXYV3p1Fu9qFfteA+JMnBK7fNH
KVza/K+8NyzPwceJFOIm8sPlkOKoxVUh8DQHZ9X7otv4AiIx7QJR8wqSBKERyrs0DmH9Ma7LKGWP
mL5iVAzJzUsQeDWCtWHt7bFii+7T3g82sEwAnEeTDH9uJHbcGP6jodTZrpC9bI+VfLgwYd5XA3ik
15IvCc1UAJ090himUtbmmlNtTOMzjsgFRrbaXhMW8uNp6V4edKoMolREtB54CbnTZRy5HlHANSrJ
Gf01GNdV9gOejDaEC5Pm/XcE2cgBQMXBpAc9z5L8CSI8JLpE3aqId7oYw8ItFWtDxbtcyFzm107W
2hRrWtcKIIB3KvIW6YGoVZrkSOOnoLI+KX24kUGFIHXWVZvWCNBsqRBPXNcmjB1hF+jyHkHHDASp
8NPXn0t1HXGlaX/eXjevBYD5q4YIjDXoBOQBg335qgu9krKA7rLTKVuvdldV053y4nNVjN/bGulK
ugoxWppYp9lK+BRmAa35p7L4lIndcwGWC12rn8po/rj9WO+XM8Z4Ki+K3ZBe3HzTkCDtljCKZUSP
jwaas+j/rdLKNkt/m40vXB3zYWF3v5JsTSGJNk06TpbZnIMzlUpYdchOch6wbq44QcIsDjGsRni3
JvmaJPzaR0wP9Uh58lHo1kLbbY2DVzYLy+zK0YZn6gTfNoBWG9xQLj+KWWRR2w2+6nSla21kI0q2
BbYb+3YoKidTcxQ4M8EF6Ki2K9fM9D0yWOlmkLv291/9DjwIVSMcCMCu8yUuH0REqV9B0Ep1IgSa
R/R5hVWdUCuzE+soRKfKX6jsXOlsXQacdoY3h2xUVomOxKrqGNgSa/7GEL7URrOqTJh00aaOH2tb
vCtQATY2t0d6NTLF88klGa/Jd/IOrimgrzWUuuPfZ/5zM+CqKuwEJ+QeKnSQ2VIkNVeVpWzFJSLT
lb0B8Q62O8C6aKAwC2eDVhJX8JDZdxQDv4xEWUEe6vAML9gcRGTlAzIzeVvmG6VaeT/YJrJyk8d7
VBL2g/oQhLAW4o1l9gtwpve7/fRY9Pfg3E4iJrOPL5tBnYZqpzuCJu+V6pB72boZpXWaaQj0L9yQ
rxx30KcwLIGyMPEk5g4irS+pHeLChoNpkFvcl/KG4oqth8M2DD/AxE6eyu4hQwU1HO4MaeEy+f4k
gN/H4qcozOfX5zchxZTGVBBGw5kUwOwuj1XbyJExHHGAWjh03qcCl6FmM1z0M73sg85w9NyWhK0c
vYCOpjPzYNZ3Yd8uvdbp113u75fhZvt706V0Z63WcGplMyla6e6HNrwPmw9x+zMuzsZLv6nRpQt3
I82F/BNoyqFfoE9efYSJIQhKhvLdvIuCV0NYi7ViOJaxC/JT5p69+L5b2jmme+S7gb6JMltEKDuP
qMGqhoOUqz3kLz4deP0O/kR7p2b1gfJuCP4KjRb3IWqWGn3vz6uJLqawTMDawyuavWVARsj54RZ0
NlFtpOmvZDmwI8NF34vqflisrVAC6oFUN6iroI6i7KGopP5TkHt5sRp97NkPRtB0X4skSNBnLEzj
MPR6eQiTvpGOLabk4Gr4jz3Y5jFaJW3gp+4etSPRtPMxHhFbjoChr1uvM361ia4l9lipkwws7gh2
0EvlR1Prks+qPwjfsnEqd7IWRmMXKsgssbWNhn6MGk9otqqa0wfJhT407FoIR35zLcR2F9XxN8wh
htEWhDI9tngZ/4Ly21XrTmwwTk8DvX3u6KwmNu5nqKsqSovVXqQn2Wf0mxoyMi0TTonQySguA2HQ
bErHmOd0Xtxbhx76FRQiv0kQfqwQRFgZXU+l1h3i4XuZdKgKQaPuw4cosL6O7H2fGlQHx5VaafF9
JMVxYeeli00lhJtorTVm3K869HruR1HxolVHN6Fa67yraN1pY/dd1/0KalLSkvijiabRNRC0xNwg
jTmUOy/1g8RWEuJw1uXsSWKjZcU2yNQWYYMka5WPQ6XG94MLWnIhj7+yG5ncfQw2IwClxrwvzhkF
ZSsJg7Pk6aeQFooXfROMfuHqNy2I2YKxAJOBrIBhCVhcvjx1Ei0pEN6xwjOKup8Et340u2BJx+DK
0qf1Tb0RuTuL1T9bF64itZ7aC1TeEwzRkXjpjqbVr8v2+fbpfXUsRIL3bsF4mWPx+p7Lm5uH0Vms
Ibl8HMuPt3//1XG8+f2zJFaAu5XmURyd65D2gudvzeBOdWFzLFGSrnx6BvDnQKaBvrn/eLrQ6kyr
6Nyb1VaMyQXqoNn2lrjE1ZirynDBBUj4JtL0JG8i5dqQKYqeROdoZT6UrQ0GnVq0v8XeF3l+faXZ
hbpP7dvvcek7Te/5TdAWwXsdeG90tozouyUKeEI0C7DiK0WUy4HN51yhxYIiEEP/2m+HX+5JPUT3
zb37afxyezDXvxWYcnIGsuE5INFD4BxAYhGdGzW/H8ZinydygbS+e7gd50pqMo3oz0DTleLtW6NG
EyKIF51z8yn51j1yjlXFOgbZttKOgEAf0t2wWjcLKeuVM+0i6vTzN1HJzdTaBRd8DmNbtrmAy90K
mVr1HjuFv+ia/ToZJRAWdEpROXqnWuEWOQgj1zAdzrbTiAUFliWrRtGPQ+3UyZcA84jb7/TaRKTK
POWYGj6Gc5MnlK9Tl5ad5SjdB8k8Dt0Sb+VqANJpNiTg9IjDXr49WWwrXfZay6mse9V8GrE7uT2C
K/dI+mN0XDGQh60+rxU2Wt3HpeG6cHxlHGyeBOxegirZwjxd9R/VQlyqR03rZn5eAL2lbzU59vL/
Lkck5emoyIUvTBf0ZFjpUDWb4KXsXjDRwG1l1RfrpvlgZVtzeMFTJlOTlWvhTJ7bYbawHb9feZTe
psY234+M/TV/fjM1s6zFOCzvBQeQIo4CPSB+NNrDhUbElZSEfARMM5AqCI3gNS5HHAuFUbhp6J3v
vg/n8LOmH8ed1m8oyfxQXbvKWXW3v+n7JYdQ0ytWwATawBAvAxpYfKk+HlBnvabcw2JDICo9xb/9
QNp66TZYaktc2SsNDkzwPa+1Nlp0s4CC2Pc4CgTnTNHwSkp2qvXJ+qFRdZPsRoqPo+E/jH+5L8hy
nxqRZLtclpGMmkPVQkPJMr1pg3NFt2cNSSrZJuQoG3SwuzOYzfRgWFhMwBTwDxEiLx+tSVrj9rt+
P4emZ6DuDYgV+sncYVFoE8qC1Ric82AwbUVA7y+oM+GQa+6SSsr7zzpp7nLNwqXSgJg/e8tKo7lx
2obpGW8VU9jUOBFX2io1Haxi72JvbyrS5vbg3q/Vy4j/h7zzWo4bS9b1E2EHvLkFypEselGUdIOg
KBLeezz9+aDe080CsQvRmssT0REzMZpW1lpYJlfmb2b5itEOXSuJU8RHr7J3/WX48C9FePiGqL9B
aoNkyJOZjv3p0mm9IDEDMU4fSmzhMXiz7FQ5etYma5xWVW3dWNkbC7fgacDZLGLlMgYRblwPguSY
9Yte2hriQoDI6/yQZE7rQqG+qDEYUkrV8e/rwEnWoOVLH/LjmGfTima7pEQaP0E1N4k42qBiZW07
RpfcT2b8RX44/xUXCkNgjCm8TGLR1CStWSqTVDFOF4abPkw9DeTqh5tWeHG9a6n5kmRXTf5a5T+t
xDbfewnUHGgVzIYqBEqUPrhCkMeOveRyLMWVnbNAOJp+Fp+eeg0tR3H2s5oyjgJKqfysZCN4RxSs
k+/SCxhowxZ/eo9VYpd77bq7qHbycfyXbf5p3RGcbMhAGxDW2OxiDetYKgw9zB6kxsK9ZtNw+O/7
nJQhOhbxtfGvixeE4+kyPSqAoP9elR+umrRBD7BUhPTBB9IfPcgmmV7yhKH8/vy3XpxU1PqowvP0
Y2jTefUhUFWV9RDKMe4o9Qu2MriSXHUb9lWy/f5ebK33wL2OQQ1rRyPIYP5dFSuPzs+gOsRXadhC
JeOr4l8529Bl7qU9p5j6gNnsRb6LLpN9fZUe6kO466/6Q7D3LoBwHLxb7UK+V+6iXbaTD/I+3ueb
lamYIp1kGrNfMtvpmtn3BW0Z9SGFsdZWj0ERYEYLlcngP+6MQLb18NbCywVDuZWD8/coz8WebfGh
UaBPV8xCsc2P2U18od7r9/IlNdZL82K8t374D90XbY85/KZ0rIs1EOznG3kaOwVI4F4Uk7giT5dB
B93IFzzGrkvXav6iype8ZWxFvKDJpmQPtbajKrJ2tE4TOh808GZabSINe0hzp0ELnDP6Iii0B4yY
3tHSTjfJtXcEAXXn2tltvLbUP31fReQSnBKcCcDJmjoNJw6mXjWyoD98i2+9H2rqNKGt3+bXvHbH
cLNmVz6dRieDg6VOnkhdGQi+Aj/3NFoE8yny4sh6wPsOhZ9YuCpwU7UFZQ1ctRgIehpUoCl7mxc7
oiGGCADMAxvEd/de6N577Hlh6vprELJPqf80og+BZu/BGiV9CCiMqJNFO9Ra+OFfO0jkinhoEtvQ
194yn8+mWcDZ+qjaosK+hJG1h/aqfU4fi2v5u7vrjuYhug331dY/pm/qWktgYZi08qVJS0LDiXcu
MO7mYmgMSu8+NJodHJSryPG8/Y3+dP60mc7V2fI4iTI7d6XYzZNu7NyHxN49O+f/7s+7mdrAxyHM
XhBmkwmiiOXYQ3MzaLZx+6W7c3FJtWXWxUqo6WD4NA6YqBOtkBbzvMpexKHcC53iPoj3YmkLr9Yu
fXS/ixcsc7TH3Gfrblypen+GG+FejK4B0D4TnjPc+tOd5eJ3pzaa5D2iqncFmrm/sqwtsuS7x+Yg
/iyvzZvsWdtoa9fDdDzMRkqzmpqlrPJuoT15GlbrCm30Vd9/TNQJs1gB8gZbjS+qDe5nV63ciwur
EKlJfF2m1tTUojqNVpSmVXRp4D+CJtzjKNrBL7t1odSs1K2mv+d0VL/zPBhrPI4Q7Z0dinoWpcEo
RBEJe2T3v7L2cRDAy+A4d36hfDqlQHBMdjRAS3iO0K84HY/a9YUnen78SAuAFusD7URZOZyP8WnO
TmPMSwW4hnuwy7z4UXpNc7t9HgenOuLM166KqH9a9bNIs7VQZq5eeBWj8WLb3OtvJXJ7z/4zFiPy
Mdj5b9qvfqXR9Om8mEWcJSeD3BoxyovxY3tnbUk7z8/c55rD7K+f3f99rZpFqPDX+1+ym8oBMnsT
YUP2bZNsNJrvtMHrlUNq+uAnC28WcVZ0sMR2NKBwxo/47Zn0Xu/CBuc2e7y27lRj7ekw/WXngs1O
29ZVXK8aCdZtf3ZPMRrlG+1+a9aXrvPr3lVWDsWloSEKRVZL/xrQzWxoktxYhVTJfCvcVj2c8uzi
dWgc80BH30hXPh30g8+Dm9B0wHwmXBhn4+nWGiSsYWmp8O18HSO/cGzVb35k5pz4MYUBO+4CGQdv
U/UGB3O48VkpC0tFD3nopQw7VmB4mAcXCDPpd7qcSgkeL0KMG+smUv0iUXj2gl5/x0HYZeYEybNG
E5270UDeizVjRRfBELQwPJB1vkrSPIkqG2E1PCibR6lD16wSnQDlXFp4kZjpmKI8Cl7QyGX92HLi
CoNjxaYU4zvvI86gFNUBCzxUVQOhy7o7vfSEcB+5ZoXJSG6EE+BM1qODUOZqcKeOxaDv9MqUcfJ2
A/zpzTYYMW1tRDqcCInKJpIrTW3aWirmWFb5vZYjiNN5ulPXXptuxDbJ1G9mWoQhhpWSxCWW6wF9
uWQoe96yeY61c9aRq27CWq87pxKaXuT/WtR+bJfI5w8vLOTA+AY7bqxvsEFH9acsJDPfqaMY60cr
kAfhMfOHsUJGIajeBR0F7EMg9cHWrRi4o6kYzwaW6NMoz/UR6W2qQSW+qsr7UOnNTRS0OTL/Ywjy
iSarxj3uV2h71I0Iy7IfKiHaCk0JV6+IQtyQtaGVIER2filfJw1+q46Vy+0DfVwDuRvfCtVNb0ml
B+pLjooN9h/vfmbA8ogUry+dohXTdymE2GJ3Lb4nTqtr7rAdVSkpnUDvjQJR90LF2M4Qy8YOxhxz
xmbUeCH6gxVd5WFo7lIjDm5Ct+xvg6FDMKLxyx+BUMUPZqAG0Nusso+RTmrar13aSGiax36RQb0b
zbsy1HC9VjKknqjGS8Nb3csdqCdEH65Lt8HuZHSHQHTgDPfyXsbHPN2oal3HRwPh3wa3TjP9Uaui
cJVk6OJsMlkqniTBi75LYm0+83s8TGbbqg02qaC7xkYLsxGrGlh7G9wjxMIeQIUYtuwnWr4rlTT2
rkyXsv226Eo5ILGx0mu1jPWX3My04TIpomYfqmbV4GocM8V0G/LcHmjgPGKImgabIkuHn3mofNHx
t72OBDxO9lonifEGH+bmimZsi6Zywfp39Loyfo0xDCI7bxV536dG9FqXbgVdA0NM3+7ipm83pacY
nNLAs/aYuQa4b/Z1bOzSMKfk3wVVPOw0wx1/YKQ0cBeKeY6OKi59neMaiidiYNoVD0OnW9D33bYO
7LZJugPOskxKrUsD5m2Vb0YbRQzFX21TWnysMqljbHdMZKB9VS13RsWKxj3Rfaljj9+LNsAkjW/J
Xu60fae5dvxbgga8L+7DdeRGd7LVJMBr6qiBiub5YDkNwewiPCWRMnZwHFTD6zx1AdzB+855ag9q
rjg4Y1avud7K4m3BwdM5mltTnfVT9nXOq9ZR8fkEQMnLR3hIPT/DgCgq2/BS89xSsXUBYhrnYoLm
e9TFGNF6tTVgC+t1cottjtsVF3leRZrTJSl255yzd81gRhR3mh4oRydghOPUZR4+WWYatps4Touf
Wt5ZD1I+phV6RULys+6j9l1At+VHFCch5kCVXqRoLFquZlNNG+7wnLRe45E7DyLrmHAY96X6VCGq
MNpe7ytU2dq2tTFxxw++NTCGdYKhFn71fuH9jOVS7vmzUVK2Uh96+1Zxi2EjYG6OCysaO68JmIgv
YacGXNmIo3S2q3QECdwRR9Iez97vE2EwPjRN/FXNFME8pChY3bepgSa+rsvVvq7cvr1J+1KkrmgJ
5mNrCeoAFEKpJkG3nJzNFIuOTYmRCv5cIWwnegVVE+x9DubMKaoi/tEYI7Z/bezWz2My1sU2ozr6
MAx1Rhla9ySs0CV9iB0lSnXk6RktHyXDbdsnvOH4nSX1GwkYsQQgq1H7g5tF/rObeBhes53Vb5XX
RV/STo0znLuAENoKXrMtIoviENqBlgiVzWnXZHh15haqyJLV/JSkRHsRw078LgUlkrBaOWiA3A28
vuzUUBp5W8Wu+hhpXvETV9H2qqybam+GinATxX4Lu42stnawWKfOmXFz+HdQAkGqWlU4JJBNm6Ld
VqVS34k6nsY2loepduO5OVLNrpVJzUVv6NmVOdbUR/ssxSw0bV3fdHy/qlq8VHJTt3Ov4ggR5WbE
kj5x62QLWRM71byWjC9iVgkCQreTv2ozwL8EoKn1g632IUwVlpqC4Uwr4drrYZwu3ek+r7UNR2kD
bCflZtuAx/CPrTbA2pbbDJd2TxAaFfhKz+UtJrFmOnJCbf0uH8JB2SSqHH3xMBF+zXxJePUq4EUb
ahrdm+YnXApuKuDoi2JNo+5z+Bj7oI+8y6SOgL3k0ih/w9MQPwJRbbUHv0hrKOxu0SJSFoCMj3It
Mybz9KHBlj4KnpLcojyS5OPjaFUVLT5JCu3Mb1rHxJv9XrK6wMdyLUvDi2as9QuDHtpX/M/D1sn0
TJW2GQIFzwCroXzlsTUcjCEzte2gNKloj0GW4zWfISlgC6mIlAcIFIoYRVkClSpcBMQLwc+RUGGB
yhuhUptsa0VBcBC8Wh/tWG1NTpoSCjnFv1J7zn0f+2RXMwqPUel5ckFC5T6VooH2SlkF2mONkf2j
b/IkoZYqix5gGr3+JeCi2dpR29JGsMJYYEhlJolbQ6/F29AdAalUbpDsLMEdb/QuKutrl0pwh8gH
rw0cf9TmLlZD8koBt2wAdVVD6UVOyvg5SrrYvTJjjC2cKozFTRKi+XpsfM8KdlZStu9UqqrB6QBd
XRcIFr9mYgLJNBO68CH2M7RAzaQ1HsvOdX1bTGsEXoKkcItdSIqrOKMuZl+0ImmrQ14ICUlGlAfG
ZrDK9GHyy263qZhW76nU5j8Db+joD7SaNDhoCVRkX11lPlpax8kgDQjDblstKY0tj1x8xi0Xq9rc
DPAO8nH49jZGWjQIclAYHx1dFAijWGq+96TIShwNIetfYlZXL5FQJg1neZ4mtg7t57JXS0ybwrFT
f0hdUU2OGJU5bqxexbLATXx0BvVG7q44MzGNGTK/veW2aKMt3s10OSUOMWE/YPWO/VPnRiYLp8WB
qwlJg67yVKBGiS2BzixTX9wFbfhLp6GY7Gqxqn6iKNLxcmaQ44ZW9oAje6eWuBmKEUsbe+R2UzQs
qm1SicPbqLEPWJ5W+it2hcHcVQNyuQevqHSES5VGb7aGnKcTESfneRSloXUBKkxN8fpN6G4kuhj6
FN28bNgUZVb/8L1er66VpsfhupRd97IvOvMrOLFgcjHOcNxWEs1qdyYfHWBxnpjtUffbbiT79PDg
VoZcz3ZjUET3dZm03oXSDlXtpKFR9xh8i94v1JKbL0ErKS8WRgBY4XhFh5io1xo3lEugEvDf5eza
6EpduNC0qpWZLQhSJuzB1ikGt8quPapu8dXYWaJ7PRpKdxd1JNY4JiC+J5YZqmluY8J+xeda2eut
hoE5zgncvkUQsltyo676gyRX2heerMjqBjRJZBB+xQCX3u+505BdwMbL7XFA0BShGm1jGGCCQb3t
mrs2rwrvNbcG0zhY5ADJU9c2Qv0zRjwsuSvbOI6vvUpI4TaD6mv02yqok/YajGSue3bsq7VxAQ1I
TsCSZqMAN0ImkeG8jrqNKCZB71iI41eboVMaZcf/nKpXQ5dmZEKNIV+LLnneBu2S0QddLdW/Gk8K
vyhKHj8klTcpBueBKnDtuCne0TKJ+7aQKz25gcOXkoa4GtUZ0foRtbqE+zWf7yfHTvBrGNxevkil
2ioOVR6zmsRCszLsvn1NcYouiVxH8cz4tYylq55cMt/4dVbGe6k1VFYKTfNXauPFscL5+/vv0sL/
b17PEKapifzfXs/Pb1X9Vqb/h9vzX//2/7o9/+XpjO0XPlncxJMk4f+6PUvy/4BFojiGvBVwdJXC
wX/cniXlf0is8drUqCqgfDN1aP52e9b+B/YetCHk4zBqmf69f+H2PKuVoN2Lui6tRxwL0SkBX3xa
TsgVq1I6MxOu9GjQ98jC9I8jp+Hmw+zc/VV7+ejePK9R/w4D04Q+zNTN/YQBgVdXKZXcCFc8Q3mo
XPZG/suKhNGm+e/4IXDmTgL9VZTBtfd4PvbSCFGmht829XL5Bqcj7DMp6kpvFK5M6bKUYrvT/11R
dRobdWnQUQA9QHnNRScrE9k3jIKsK+M2Lr5L8pMZkec/nR/FrKL6KcisoprFBq1oFCev6hYHIImc
QxXgU5ZyuAlDNzqw39ek0WZFyHnIuSJkF/le22a6deWJP7r0RZMuuvj+/KhmxawpBIIlExUbRiUC
rVON90M/mnZaFQlq4B/hRTihZzqW3Di9d98qa8JVC6vgJNJs/roKVqE8+v6xkdwdAtr7Juifzw9m
4RMRQqNkh/QrLn/Tn38YTGG2cp+gYXHs8sbftwgKmZFXbVNPv4rcfLiufLKO8yGXRmXQHIH2ysJW
59ovbTygmpHXhPTKfTF030t9TV9sJcS8j9qW3lBkVL8AhpR4lRulZ+faWldzVkP9vQ5AL0mcDhZQ
nzkvThrdpszdxj/KMgJQ7aVJYkYeVLMMUuvKLB5rU9n8wdRhKIxrCuL+wBtPv5aUW6HRUjQ76lG5
VzuppZqVrAGgl9b35Fr8nyDTn39YEo04FHKMuPjRIx3w5GlpC919gA73+cHMeiF/zR/SvNwLNG0/
Yd1ga5SB1jIY6VZPt5R5myG+bcmYKBgKxZpGxOLX+hBtNqokQoc9yAb/mHjJXm6SS6kUfyX+YGeW
snGR8yspwGjdGnvuN+rmQ13/0yhnG0wa9BZjHeKW/oNY1PvKajZecZmHti/L31oKJJGn2VNRN2ga
J4mu/PjN8w9J5VJd/tEhKRO8djiYjV597XWt3WVbXk2gAqN9pWj7HoeUFJTZ5N+Fwt35L7S4Ej7M
2eykq0WjQHdG9I/ADXcStBqmcNMLiq0lL+cjLR1Dk0zzf9bC/KTTar3RBtaC39yXYn5TYMrmlc9e
4MsINVQrjR15uj4/fRSSFFCWOvX1OQa5tRqhM0YsMNFehsp2qLJ3q/ohjcgfDc13pTW/YHfE8+Tb
5LhEfSa+D6n0+eWwyUZj06SXYXsPAc9RKP+axs7T1tTJFq4xw/jnB86lZ92woaRgWpz8gAt2cMTG
m6YXfUcdh7Ubc+kjQ0Sh9alrKD/+nqsP231odd+lFMACDV6qprzuhB/1oF4mNGTOf+OlQ/ljINLD
j+dKIPa6lDeSf4yzuNw0AH3sRlWTiz+IMmlgISVElW6ODAzjimdrz36LxC+oQm9aeVwZx9K3YZr+
jjDbFYHI671smTDIX3ZkUUsv71dTp+UgOsg67LjRgZ8FafCnGstg9I+udO8NyiETC0dQ1mTDFqOA
bEOdGijJJ5xCFuTYjNcuRzBLX2i/5uOPbo3EuxhDB9A8yRYghz0biaxnIkI51PXC9NodFSeq9uG6
3eKU8s93NJTwv6PMDhAFgVvNLPzg2GPzYSe1Km8q/OouRpe6ShDK6I/n3/KA3pinfdcqCpce8PiV
63npFPvnR5Agnq7wXvMUl6arfxz7SsCmXLU2Q4/sbjD0GvhmFOWzbg0TuBhz4h2AwERBfo6MdzEd
pLfDJ7xIhhYv8R4xc9VR5dvh4fzGWjwnPgSavvOHcwJHiqZsjelIahswYi+aevS4pEb44P9doNlN
PfEftbY3YZtbj3Wb272JqoxyaeZroOXFlQnaAw8SXpGfiNXcbZaC7R0QLeHJC41tOTxRyNv+wWgm
u6EJza980plsUNzuUN0LjqH8biCWGoU3lhlv1HrNVOX3l/60BajtoY4AN0Oecz/6JhUMCrvBsVV0
uxjqjZnsi+46/Rn5EJnTQ++IIWj0jZjuKiuwhZXPtvRcBu0EM3OC0GArPN/opVinvcZIdQpEZI/G
pT4E23xXD/EBeYa9EP8STHllehe+4UnQ2b6nVxYGKD4zvdZTrTz5vPrWDrCFewvQMUK+ErQo6gHT
T/iw8KmKdSSqXnA03e4+LLQNOOE17NFiDNJgwlioeswPyUYXwrpX0uDouzG9q8K2RmMl6VmcqQ8h
ZjPlGk0tVGkSHN1G2/HgF5RoW7rFSpSlgaDXAP4dtZDP/kdZ0fq9aNXBcTSvm7Tcefjl/OsNxUMV
cgo4YDQY9OkXfPgcVuvHXp1WwbEUvwbydddnD758rYjxCr59mo/ZdgK/B2SQ1gGolTnqG587Uwpj
NTiq/thcepFSOA0KI/sCv94kN55Dq4ruRbO478Jo7Qk2BztNr4aT4FMC+2GQqMNKfV/pwRHbVEnf
awd9sEckTeicK2/JAG5E2qsNshu5Y2CHdH6Gl1bKx5HPErV6FAuhwbj3WJl3Vvs11L7X1vt/F2L2
EQPFpVlUaGxb/U1NHoTuqUaz83yMhQvrZA5n+7aWla7xOyU4RvDyBvpn2nOQiLhGvv5BHFgfyBxw
+ZvzYoOeSoKvwAc7poPVbbUKklqJO1BVRgr6Aqr5B+tfmXTTqaHgJGfMrkcjUtH+lzmODNptlZdv
9PoyLtJNIK9N4NKNYkLwABqOYC61mtkqBGJBezvkcB3LjfGcCCVKsMg02QA9/OqqCRU77586NB4R
5vbwyhkGdWWwC9nNyS+YLcVeVYumNPgFpeTTJr9HZtzRg2ajYkuUNCuA1sV1D5cIXWL+QbPidNNZ
hSzRxiaYYA12gy2MKzytVg8Xj5UPQWbHcAohx5UMjq/e4ynPr9CxRuxMuxRbiBOSRR+mULCCxfRz
n7l59XB+sc7VfH6fLAjSU1nmbPuMch0T3xTEppx2Xm0Lwm2BTm7QX4fJt4CrxyqfjSfMWcklNkkf
rejmTBM4P1LB/0MDAFcEQ3f2NRtRp2TlN8Hx65AB0AGMFbdoSkZXBhbKivEHr5vJFu/vcLNDJgtD
D+Ag4cQ+tjXjPi7fxvDr+flcWjMfY8wOGU8VekPuiZG3l1n2EjT3w5pP22JipcLEhnTOXoRmfLou
XVdqFXNgyVSYbZPggdgEKCduwkb41fj5UUxHF6zGBeopa0TfGaL8r9UC24avNd3p6rQ/P9xDeRcr
UjZdgknuKRf6iLij1TX9JpByc4+dAk5ZwAD3VKuko1JW3V4HYrmyahYvQ7J0KGBTe4lE+vRHgDIK
CngzjF++z/Qh25WNATBG+5kEJe3kAB3N8WIqgim5uI2FfdtdBOkay3vxQ3/4EdMD9MNMiJgMoWvQ
B8dCurbK0hYxslxryizuDxXfeFjk5PFz7r2pVVEboxB+VEspclLX0i80Hf0y1Fy0iyhvVLschitR
y9XX86t46ZhFBh9GCXVsmP+zjal3KrotMYHrPBYvpVbdhxLABjPV243haeYmKPrh4nzM5c+KwiYp
Naet+Jvj+WFGm3xow7gpOAk14bopnqL2ICtAseqdJCALNDiN+dWN1G0goeGlitv2+/kfsDjbeB2g
RTAlq3NH+9L3aYf45NxCkn8j1Qqjxx5FNWTy79vgNY5X5njapZ8Ovw/hZicFduB069sp/w7dawMa
O70d5/yIFtfohxCz1MAMA10voWQcxezrmBfOKF4rq5ynpbSKxWlO0jXIf/1W8f7w2UbXVcvBygkC
hRbxpTi+pHbqJysX1eKS1ElyIF3S7NVmJw8wMbNwdZZkbw52bfmOof2INeyvsQ9f23eLQ0KNF2FZ
3ugozZ7ubSkOyyHuiRX2phMEslNn77k8AE9eO8oWv5ABrA0NKcQy564TVhfndY4t7DGLK7t3f02S
0c3O1K7G2HUuLDN3aB2hLmcjtjbhafW03XXDrz9YJh9+xDwFqQ0uE4mNF4Yvfhk4dXA5Bj/Px1hc
7b81uVF0Fz8ZQUW61IVBwtnsx6ETGveuu0oIWZ7LSfb7rxCzdK3pjbDs3ZZ6R+g6cn8bAfEOq9ss
uJjK8k1wmfdZZGviQ6gle01pNj44To/5jPSVz7o22NmEeim6REHMV63lwtHdH5N02fnpXDyr/plO
ZbZCDSXEdAEU6zFtnFp/8BIXc/txF7fAeb7iNbRykKyFm112iZn7IvJKwdEiH9XMQx9in1jcIe9k
5Dt3XFkrKx9yrlHludGoFSU1Aw2OR1lukgpguX9/fgYXg0AcnnRnpt7zbLXw3DYUX2RI0DzsyIWC
+ofnyIcYs3VQwL/rY50V2UcvUhI5MaF8zDzddo0BujKaeUo0qEmXlU3Hy8x4Snxlm1Y/pSjZnp+y
xWPxn+HM6YSSW6plFzCcdNQOhZxd0ugAFIDM5cv5QIv750Mg+fT8NdO0yZWa0YS4ZtmB/hYF5doO
WpuxWYozjoLlG/HAbR807xUI8ItR176lvZKt5MzLs6ahZgJ/ewJEnQ5GDNUqUXsCJVK879A2FJL3
QeyPdbASaHlEfwearwEFJT5L9Zg1o9CvEuXNHMytUJorJ89yFHJveE6wPcXZcLK46FpRI/lu2hdR
wh5Xf8v7fOW8Wbzszb+D/H4Bfcgp8rozskEmSO9pxpXMq9gGhZbZoaRtyziQrkxQiCsxF8+4STFj
wvCgpjxbdDlUTx78I6+K7D2KoWC0BzV4a0Wn1Hd9Kl6cX+JL06jJk4ou1pQ6OefpqkjrsAmt3qI4
7qfivsgEiF5u2O2rKItXQs1J6b8fbWCUJlNc6H3ifGRVE5WNKrkBAJvxUFlwGriaonhb+dk+y/dW
vZsekV1UbSOMIw1MqYzmsW7Uy0qsnUiAWjHWw/78+Jd2BVx1mLWkPpO64un4ZbMdrSziNwVBvyGV
k9L3tBZsjIPOx1k6SjQVTKBBKxC28OyY78Ihr3szDo+x9zB477R0zv/9S6vm498/G0foAwQ3hSQ8
Zik4Fd1WELiJvOcc8mRJipFGm/PxFh//OjxrMm2UE8R5uc+PNLUY62lAVldA2ovU3RjpGHb1mXHw
chThqhgf8gIrAdgZffJtmLhz53/E0uKd0FoAnagGfr47jajONJ1BS95XGb1zWiyC/vV8jKUPp+Pn
hKaMhi/YPAmI0rGpRzkLj2mcPFW89m1wSPnKYbZ0zvDzIchTRwChOv2ID+cMSh7DkA1peCyqVHUa
0W8dcbJcaPNJMajlxrb0NUvNpRVDgxGnQFqNFP6myf0Qk3ptOYjZEB4HEeD2U6vFTpR9l9zESZLr
wcpWhjgtwPkzE6YP3XZeMyoI0tNwQWzROPCb8GiGxtdcseXmeygf+vQQ9O6dlN/xIFxZHYsR0X+X
sWSAVDAXg8vQhYmFWA+PbbUl8cnMlHfLABNJ9aikokxT9N8KbU2lbK7PzymH7IDCnphsXynyzVLi
SssTqLIe2IVXY6fGmyKBNOE0P903KjTYfVv9sRgAyTmteNlGl6NeOT5gDW+9TD7dFKdTzi+BR41D
NBbcvzHRH7/w4IuoF8sA5mAKFMiSbkaov+6dPhQXovbU9W9DmjtdWaCl5t4MzZqU7OcFRniKqTzF
aVZRSjn94kVu6IM/Vv6Ru8D2IiSz6f+2UunU21r9TqNlZYV93kQoPnAFc75KlHG12SaKjTwt0ybx
j4VROUH7o8p7p+1eY33nJ2t+kEuxNKxL8GlESo0u7OnY4lxI4P0AOlBgn8rJ4/hFMHAwgVyirqg4
fj7jVMQMwSECgsLyQpltU6vxDT/KuKAF9T0KyT9itMuClZzj81ZRATsCgkHwjqNgnlEnUi0EY0KB
pg6o+CdPRR861sugvwjpm/xsdStvnoUS2xQPl7EJ2ksbc/apSt/sO3PgpS/4wsEwYWeO7s418ssq
uAwj99pqtG2Vmwe3q3eymG0gkjukrSsLZqHncPozZnMrgIsI0ooHnqTHu9yVHJxSLmLf2JtS+xXm
JtzS97H+IVzEQW2vVSIWtsfJHMwyrzKRe60aaHhkHRoOgrBR3GfVRV7+wsywrFj1DZnOndlpgCch
ZgniBMSgQX26ZA0R3wltejvrVn8hI0Gqij+G8OsQB/sqhsSkfB8az26VtbttYQGz/S1gu9Qzyftm
cd1ERPYgi/2jpU/c2Nam9UFzeG0Jz9UGp3OXvhH1duDv1P/m2SWpLb6/Mdjqcfgl7n0RwYLBQYbB
8VUJ/W/7SbvQ92N7SAW4sCsduoXjgGOW4jgCp3Sw5lJwHBBiMXgBdQnjVeorTLq+lOWbFd6F4ev5
dGRpzZ6Emk0nCvBSTuOBZRNVdnXja4cguwrdff8TuyFfU23+UWFmlvuVwAvr5yTwNAcf8gUTsqop
dAQuupdweMu0mwCfF917gJCv6peuucuy5z+IOTXkrKkoOTVcT2NCQWe6ETqjWndU2zexeIneKlFx
vAhNkPqLanq7RFgrLyy0lwHDqQpZEeyaKfE7jWpG1Sh7UwEvGRsnDL8I1XOKuwUvFcV6LSUng14+
iFd+7t/JcrL3rQf331ow/F7NH37DvHnvZlLZDD2P6L7cTtVf17ScjNaHnK6cxUvbk3cmhXM0ZQHq
zQbbV+4YilOgVkCmsxS63HYN4Ai6EmYrt8ziFuXNwE4FlsBimqVG0BhHzGaH4Oj1maMq9SHOb72E
FuihUDF8VM2vkpo7seFuDDXZTl08OY6OfjhuoWU+nV9by+P+57dIpx/Zgo8zvXw5DqXoycrNTZca
O7N7Ox9l4WIl3/0nyixP0OU2VJqMKCl15hzSt2u9RMhc6KitjvCPQ8xiVmvci0HhssECArRlzpFI
Va5rUBYsjohROpTmXmmsTV3rG1Mt30JzM6qKEzbi4fxIp3Nndr3wdKH9As8I7tacGSZngmcWHWUL
WYj3tS8fmgKpbp7sa53tKTc4F2iWVmYpvjuiL1H4iUH/t7kqOImiNCu5weJwJA5uVPvobs/9ZZJe
axu3EfhwFLq2gMfyfaYZ7yo7fSdVnrmS5S0OimRZhdFHU3u+3etRM7siU+HsDMBYxvshazZ/8H0m
ah3pMR4Sc6PeXtG8sp6uKH08hOOuQKsgQ5vKW1PEXigM0FX5EGj2fZpBSMdeIJDkI32a+NvClx18
ci7og2ykqtVRvel3ohW+Uhb4/t8NcpZXRk0FcnCKjVOGo2jXkphtBe9ytcS5+Ll4V1Eyok9LY/r0
8DBzmGkulilH8imI9/dKMm7Pj2QhOwTJLyKA+Tvrn5O4lLhEk6DWwNnL6YYm5v8j7cyapEaWLPyL
ZKZ9eVWulZkFFFA0zYsMaNC+7/r184k702RGyVJDXWujXzDDMyJcHh7ux8/xSBJN5XPShPuC/qw1
rFzvi/5uWgoOwv8QxLldUepkdAXBrF7aon60o/GUBz+G8i81qt7fX9hS3GVE4V9DQkQcJa2LGB0M
L2PzPoI9o4YHToV95L6VteUITgjvs6xKOejz/mfexK5lPTFCMBVf71uZU54XoehqLYK7FaS8AyJG
XNIIs8ZJuSuHczy8GaJ2U0QrDrG4b7BuzVLQDjm8cHcCGaoMf36i1UpBPqvMDwbH+OJlpfGaSH5l
SXCFNpY6pZH5iEp53OrlJ2XUHmsZEZVqJR9Y9HGLxhcgdIYGxZqoAkJxmCKQB5ZeT2/7zJMP6Wi/
bSzlR1Vb4SFLx2+mPOUrrr54aldmhYynSgsFyV1OLYVxfNROMY3gj01EP0zPg5/3PWTRD2dyOYIF
hcoXS6zVVA9aOviW3OQ7y2dsIM+8D5luMJ8dRMOK2y/GJfQIDItCwcu4VE/yqJcG5hKLQqUB+8++
Y5rrFa5I2Zcgwbw7Q/fCJxzGsJ3YM5wjVk6NAbWQ82jma0SRS/5+bUT4gqcK0qSiSP4DkuP7bbSn
/8dlteQLM4gebnIKLLpIiBr5rd6MGfkZHOb5MYtKmFuU5EtSRek+SZwIEKsybv1qaneD05o7T0Xh
r/OkYAvvk7nrphh+0cTUjkoQOmRzk3/STXMN6S/KS/56DVz/TGHHB181/4NtqVQ4e3rgBM1u8Jnz
14yjrZ9a76w58YZHUrNaGlpyqWvTwjl4RQmS3aFMUVta+UHpShiapGhNCHv5HEA8IVeLnsyv1tHV
41IzElkLJyoxJAtn4HP2rtKznWV0KXWg4K0+hStBYDFNmXM7ZF5hw3lRluhH2lH+SL5qFAW0oK2U
b9Nehh0o6+NdrFaxW7Z+tslsHkRFkxd/V0a+Jq606ON8qGRL+vzRzrtyteok6s028FQuXeULU25O
VLlB/O1+BFr2HVIy9CBBK8Hyf2tEcXJTzjQ+pFCV95a3kceRnGh8ouew65piL1VfUm0kx2h3tlo/
3Le+FOKpg/+fcZFXNvNjtVe9GOPWVlZPpVajP7BPsy/06v36jxvPSC4geqpRyWQKXeyipLKk2v2E
sQjU51RWb+eo1PrVygDGoq9emZlP9erUGqOPJG0i/EX692SQbNcJ4m0Rx9t6DH5Eyv7+Ds7HI+YY
14uab5gra9IwSaPVE9L1st/HarhHg7ge22Mkf8y1T8bgrqaCi1/81foEr/S6kS9UYn0D4nyKmkPl
tPZIWHR8g9cOc9WwiYh6FJ5id1CF0/2lL1NG36Lo9P+YEpjzFHHnSM9BCc+1xxc4ypbeehLIlHGS
qD1DHreJ0o+TCYqzMd3E0l1b65kYD3gXh+1hRBtlJb1ZWiStXlp6sOfTFBI/PLPUw7znCWmoP+Es
31K5bzF93z0WPjD+dfaQ25hmjlhd1TRo57IcI1VHH0eDv689JJG25T2+zQN0mLOVL3rBHzHIGB0Q
BUKnyK4NlmCEOpNWJTC6TeRFb3WZ+0iVd/7ofDKM8NTKp8Za6+Ut5FEgcYnSMMJA1it2QSp4X8vW
LKNL5VAwMk3pYx3Gj42E5nMmW8mfnxxRRGHggryNTFE4uVyPh0Qf4l/N+oS+WKE89vbT/YNbiCLX
NsTIaEQZyHAvii4NXbERKqnYGt1geOzbT1Vob+8bW/SSuTgOU7nN61zIH7yeDEjzkZHVp1/N3bRx
S0MP9qonJ3uEwb9KpZ/zqDR/3Le78AnQ/uMdy+QKZ+fMf38VvHIybNlJYNtzevvR95oz5ctu+GOU
I3nbLHIGZpvikyxEyNrsWtnxMWKp4Cp+5NbaBOvS7gEHB7ThgPhFHu52FY41QixrG9HFVx70Hj4Q
Kb/Mz8n4UwzVcFJUK5/YfXs0bG7tUScptWq0WNC4l7oqcxNZ/jwYJd0ZBRGqXaKtzW4tOePvFRri
67/WMo+HCq3yMIG5I9mr9oN6hO1zq0ef73vE0od8bUnwxEynwCzLenTRnK+G9WhCZ1gGLjMS/50Z
IWsdlNpgpo4thMHFZqo/3JtgHTPv/X0zi/79r2fwgLg9qajTDJiWNfx7oklpefWmtvWj3KY/79tZ
SuLoKtFaYtSEAo3Y3JpiA0E1yQPLkIGpsdK/VU19kPvqTZQ338tu38k/KshFKRJNOTJX960v+iO9
blCD0DEhdXq7ysrr4L3TJLBFNrCsusi2ppIxoxslsAqqu3KCQ+b7f2VSxBBCKAT3borJXlHeJm2w
HbJiB69259b1g54Uu8DPXxGQ547+/65S7IFPrZ4VnRrHl9iMNkVg+vsq1WCh7xXJrYLkmPZdvGJy
0X3IgUhbwYvwBr3dWKSNa62asb9qsoPH1o0oVdXmSml50YhFI4BxFoYlRVowOOQLRguol+vtV1B2
Qfu82kNadBAeU/PECoQtIv1TUgRR0sm8Y8Je3cQj40DyNw/GTwkgGopT3iuuZwaf/zUnBHxHKmXG
uTVKiMpDpjPbZdo7mrLv7rvg8jd3ZUbIg2MpD7KsZFVFGD1B2OlOxcmeHpVw36n1TkbTO9Ue4uTv
Yu1tunhiMxhsvjLJG4XvzW5Srw4HEzQGtVErh9KzcmEKvr+8hSyfS1lGShJKLWCJQoSEPsyCoBMj
kaFc4io5d7r39b6JpXXMECgqfKieQuNz696mCiE1CSR1IvDmY/ZVd54h7HqFDQhcQGnzix0xHc2M
NG+NMCQdbU4Ss1lID7gRldj7VtQlDwci+q8ZwRfMIfH8NG+4tgK/epASA+0AED/Hpg2GXRUWMEJr
jfUkSxCtlXqKCLiaPNV9/7fVWwHs89NwyBU/dAvdzrfBGJauPLWTOwRyuEkq+y/IkxlazplTrpGF
eCij8BchfnCwhqa9NGCgYfTj8dD59RozwtKNfL20eelXOZrtd/CAmD53WPWUadNuaGDtSk+GZKyk
NYvuQPI5A5vpAIsDWl6hwbZB0fMyRdHGSpodaXVorV1Wv5gBhWffPLaHOprGUOqLkqvmTTyWfICp
RrIHoHpytHFj6+k8i2DuRjV6VpMPqj7jVMH3VE+BGX1SonLTme+07FsbBdupzx/q/o0jP6T2EzDo
vaw++5K6MRCuTN5I8Cy5OPX+voctgKMBIZPE0jkF0w7Vxu0xpBGz+jJE2hezOEd9+hR24DGn/MEI
EFgbp8sYBY9NCqo3KwMHJYppp+ftoaxrN7fCLfoLpzFUd7ABy6+Itlc/TGzax5oZFbUByNZsh80Q
FW54qnXveH/5i9GIQU/ArzOXiZjDl+VYcpgVKfbwPnIiCKxXYtGil18ZELw8qMt6lEIM9MkWXkTO
XlU/xP6n+8tYDBNXVoRDrNBQ4gQIE6rxxpK2AyBTWPwqyaGO/A/Hdt/aUtaOSs4v8AZOIxZNwz60
k3h+pmreWxlABSrjCnMqhrOrSMvu21qql6JU9tuYsIHtZMcWHOYsDRiMOm16i5HEIQUM8x7S+ahS
zjyRO37Cfbvzjr34mq/MCjuae5KSTz3lhirY2fDc6WScbjENG9jz3VpzNuaguK1SrsGVF4MVg6T4
ojUzqgnXY2QZYadXFBwc/yuFfwacn/N05e5aPL8rG8LrYawB7aOlQFJvnRI0PtxYYcA56Y4Q2VN4
W+MFXUxowHtbcAvyVFbEu9KpUt3IByDYKnpFG6UITpO9UaavHoOlKfwOfnMoUukTTJdZFT3fP8fl
/fxtW7hAg06q8sICbS6RzZNeJ/mhBRD4lMVTuoY4XN7X37YEV80mqPaHnnX2yTtvrI+NDo+7YcGT
/8MJX1Mr4lIji2Kwg56Y8FjHe8YcstjoklrFX4qELpFh/SM75vb+/i2u6cqMcns9TC2sYGmvRBck
mdymsRF8QFA52vYQPdMBum9s8bCujKm3xnQlyKu8p1x0LoxyoxZQn8rDSrF+OaAwOgp1BMPU0Mbc
GjHb0m8ChKcuhVa5o5G8LTzjXKSnLs8fpHh6U2Snwtmk3+4vbfkjsGeWppn37wXUeWjlzEphfr+U
Xr3NIwvN6We9/Nh0HwckHTT0ITS6QYepXEMULV5xNCXASPEYgxXvdr0St340TaQ/qpJaGyschofe
k+vD/fWtWZnvwatszlOY6azU2QokkxvJKsatFxNa7ltZvE3p2cNFQ03gRbKil2CX04GsW4sCda4E
G5spkbkUxmCDXo7yKnMQ4NCto5YoAjLjdjACbeTuka3NoP00IBhqPkZZurJ3S24/12R12mQO4UM4
IdWPtFhVazJH63uOJnbvvS3LtUt76YCujQgHNJq6FfY9F0uCFDZviTHQd/cPZwm/yoseGjIqr2yW
CDqQwkFKpJ68oKpPTEcO/taO4q2jhFudR8aI+Nejkh4ludpn/vs0e4No1MqBLe4kSGyeZFQ1DFm9
9UI9QSGiSTkwKbUfmDXdaG3xKOXj8f5Kl4IiAzb/mhEu6TGeuqCaMKNDUQz9NOxIrb5rTWObheYW
nZDn+/aW5hYY7dF0phjhJKEYfLuu0k/CJB0YBmsRo6isR6cf3aI8UcLZKFYH+1lguymvBS3bSgNk
vB9Rgrn/E5Z39t9fIEoMhJFcdNnIL7CzT21l7KfUQU3qzxkoddYJZIWRdIPHoRCbY6NGE2mas5+w
OHq+vS0G5fgaJOeNFeGe7tROMuKGJ4/tad8C30TSCfWjV23Y76UIRxYxXJ9582gdBYKwVE+28b3x
shVHXDyVXxgSGMkYOBOSALsroxwBJSqkZslYfQttVN0lgztJUrq/7wCLPs/AKm0pcJyMBt26YKHk
xehHmAoUc2d9lka0Z/Oj0fs7/VWrAo+Bw+toPYgTIygbGVQ6prnVJ28y/8uMpqzTlfLk0lUygz7+
z4jgapreGAR+8idHDU1XmfroEPSjtdf0NIN3R1vD0S3N52kMBCIVwkt7lmy/3UA9QCmrqajZT3V1
UmtkkhT5MCowuOTZbuqcB2vWt/uqd85+CJ1/AFm/sQz/Ykbvpjg6adLTjJKY2RNeca5XP2t2sauL
O7TsintW5mMwJYUSVhNtQOUHe0mJq23m6BTdwz59xdse7AvMqEyYMacn7IWR1PVolA4BVCb1p+Xj
PCMbeLi/ssWP48qIsDLatqU6OTYZMsWY2DpUur+xV5knFv2Idi3q0pSWXkAKej+TU9Kr+IJ22hbG
M0+GZ8gZN1O34rDLy/ltSIhavF/kqO4wVCA5pvrO0dTjbfIKsktC8NV6hLjl5YwVjJIU/Sqexp1+
kq3GzdN8JTzOv1Z8X1+Z+ZWlX7mdXkfSjB9g8thT96RE7xhJdZAfb5vHecAIvPZK3r+0fVC2MUvN
JPDLMbSi74NykgkqQf8hmH6M3WMbrtUAF23QraXq7MxSMkJMUfMitiFGJZHLomOQ60cmGCMjeMXW
gdxijHFOSXlY336xkmTVfhtH8SWsRxda1F1Mq5bKqSJlG6mc3Cha2bql0G9ovFnmKTeLaf9bgxpz
dNrkNTHI+jZ0s3b0/vERC97YZWdvCgeKaNVT1uLlkoMAXoFXfga6k4DfGjX6rBoyv4ovXtfv55mr
wNtXdsc4NZ8wQuv+UdZeEwuvbQrpozckjt0hvXXR9c9Ftud6PUifDIS/qmIlNi2+QtlJysXMvwJC
Fm7uMfeGAonH+DJWCEI6ig/sb3xsWwUNpQ1IlMBFdxUtyG9gMFeC7/LO/jYt7GxX9mquTX18aUsg
nXS78kPRaMnD5MTop8SDvOMtuQuRJV4BsC19HqQOc1kLthKmJm+PNEuYblNzI4YQO/5ryMbxQR/j
z+Fo+iuhcikmM9DiwDBgKrSO5x9yFVzSXoUkLSKNRGDRrUG1lNVjHfr0OJ7vXzGLx3htaf4lV5bG
MrDzJCSV1Ppil3vGPgw2XZzvjW+1Zp674lPaO9va/mfF7NoChS9S8sCxIevJSyt3szDZlSHwjCH9
AbQm9qgkWN0+lhOECOnmeP3nNj1Ewynvv05596Zf8+Wl8HC9B0I8Ukd+TaqT6ebKY9Ccs0IC6/lh
8E8aSt73Fz57iHhrwOfOJALtSfosgge1lp9aQU6FzayKLTolQ1rs71tY8tFrC4LrhLQYoFHAAmx7
2za2drjO6gNk2W1AUwDhoNH7QpRD9iwyq3Agww2MQ8KYZS4zdUDm5XnbHl7rXBsQDG/bs5SsDUMu
ntaVaeG07EoJc28ij6+SvUL89gcXqVG4hJtNb66SUsxh7OWB/V6okE3YVmqQaJNdBs4zIL2N6Yf7
pkarkR7xodYP/QBhmyO/bSJpJa9d/EQYY6IDxRQdQK3bL7MIYf+PKwA/6AwUVfXWyg5GkO/gLV0x
tOiTV4aEYoDiRZbqGzMWx/9qez99fyXGLC9kliSDN5AOpuCR0Rg7QzJSgdXVfDckE8JDymHK9hLY
3Ff4PvkRXCkzT5IpbFmg1TFdJLZMch49m542dM/ml/s2Ft3vyoawWwZKuEE8Y9qaVN7USbix7WAX
1vau1IxttQZCX9w7Uhe6DsyLgDa5dYJJdbK6gxfxokcfGnmraV8iiB5WDmj24Rc+fmVE2DaeBGZQ
SLwzcAAJAl44QFWT4ekfNMWOkhah877WaVgstQEtniG+oNwVsWuL2mhQ9Rq4rHb42BvvJK3aziS8
oFj32hS5sDEMyDNZxc7INQS6m02albsCqr9Tka4peix+AFAszAhFlA5k4UiLsW/jNuYxF8nBoZYr
t1aUw32vWTzHKxNC3PekSImROgcnCOFyM4WPqHoTLGHnstfK5YsOypsUNiQeprzqbl0GJtegNwee
WVr9qAb2FgJntzSnTRJG7irJ06IxcFjgqLnMmPq9NebYbSc1BcaqOvg0mKdGr/aS3x4kyDgK5Azu
7+L8r71w1F+EGPgkY/DCLmqkBU3M0ADV0SfPijdVdkLb/jVXNGO+wH0Bl4HYv11S1Rd1bFhhzJSb
9MWIrPGdzDDu2/srWfIHIF+g25m3gKJZuMQY4yyNWCviizxlbpQ+MmXVgFEBd561K6aWjgi6KmDE
pjVT/gn+0BtpIUV9GV8sZStP2iFLgq2djKeCohRiK/v7C1vMDKDBpQ9ggixC6vR2+zJ59CXasZTp
kwsMp24ABZ1V/1WC4YEia6/YlTsUP+p4LaIs+ca1XWFHnTLpjKwliA2y6aY5mq6Rs+lQ6b6/vsWD
4wVOl4DpZeixbpeHWnOK0iUfctad6h4GqvKvIP0nmaLtfTuLy2EOFf4t5mRhUbu1g2YnoFhU62d2
8iKudsxABM6aws+ia/w2IhJ2d0Eeh2qJq8cZzS5wFskHJTZrcNqnvlnjW1dXliTqr3hp1vftOMeK
cZ9JqO8Z8Lb6G+Xvoj6YuXoZJ/ttIn8wk2nj909BA6SrLh+YMZsCdRv6X9LqKW0fQE84Chfve0bO
2rm0M5TG+1fsPXUWA9QuF40YAey+1kOzBdAqV962cYrtDC/NxpVe8dKtCzziXyvCdxlmimfWOiec
JRtH+qKa0s5o/kHGEBGHBx56/hpodvG0rwwK1zwtFmsIZZbVtD8ySOil+Cg7H41omxRril/zVyAG
atrg0M9oMG8B0L31Xg2gnjSMhLfO8r478bGrh++vOaPfFoTPPfIGpbFLyg99ke+KKo1ggSo2UWOE
u/uGFneNoWAU1tFPhYfvdilVaSAigkDwBZbLIDr2hvUhl2q3LNuD34RrqJ1FNNs8g/y/5kReaDkP
e9+QqBpR8x26HhWI8xCe4bg4FFW3G5ONl3wL1Oe2zTbjcHb64tGK/CcoyI/ZONDQqFf2eTHeXf0e
wUuDtLbDWqV05kRfPMqbcX/qPch9Vgoei7EBEDQbTA8ZNp3bXY4ByptSl/MxOGDjy1PVTW6/Ng08
+8QLr2RsjgrZDOcWjaCM6PTTMMW0qfvPZaA/aWG9pyNo5lsqSfsIXO9KLrFEOgUnBOJp/Md0hsh3
McU2E3YMO198W9v00rFLTx4ipBZd1/Js5vlW1yFkYsCi3ZjW3/c9d+noZhQ2LShe6Myw3u4pom21
VMnsqTKVpyCT9rA9947xjnx85VJcOr1rS/MvuSoiOXGchoEE41A4oWwufansd0P29b9bjRBSKIc1
lmmyGidpGNoe34K6epTSdiOH8RrD59rOCcEl750xlZKMU5PeSVP34ORMjSftJpPXFIoWQbf2XECF
eYCcVoQcGJUk+bLaEV5Ge0NFxQGVunO8rcQMkVKb//j9+JgM1cFJ03djpG5SK3uykvzdzO2kTPKx
/lq3yXMcdXvfV6imW4e4/zvop+Mo147LMN5DIDWTy1QAzw55Lela3KirXy8ER0qlQZ4iO39p+oOu
B2e/fozzcpNM9Uo6tPwhobbIrLcMQZOoRdhnfoL4APuU9dNzZGjIARyq8btiBxvb2NRSfEZ/9o2R
2ufAb1xGPlcC1OJKkZRkEISEzBA/pjZvix4uelwi9eKDEtnmQ5en2idtUso3lfQKKUtY1GYhd15V
kCuLLWSULYYIpk4+KVqNW11uzX2TMX0IIal6vP9lLV3WDEjByQMBFbqZ899ffb1N0AzFWCrxJWHk
fQN1AFihTl0rsi4+DK7NCOGoM0d60hIryr13nVQcJsvON3lSfKDcfpLt8dn2q53pdXstrd/dX+Fi
fLItalzzGxUmp9sVqoDHyPWo2xvQuRKf6NGt916WPIQXNygXvJOuvxCgJg/pwDr3SG+z5mGysocg
ro5x29YucKOVQtfSkc0QBuiVmUMxxSwhj7W6tDKJh7Aaf7Aov6p5Hb0iqF/bEG5+tZEyM+jn9fiw
wg6PzZRtV5PgpZNx5lzHhjeHOVHBSFHqXhygF3EJ5QM1IDcGMLF67y/u1pURIfEdHU7B8GxirPYT
aQJX7n7e96/Fo78yoN36F0yzkcf8MGFQetQSSh/V49jBv5rt/zs7wpdql2h4G4nDQpphn/hfCjoV
QdjuI+ht71taPBfADUDkGZCHY+N2RUaPapNccC7MtuS06EFxrzYRFo/lyoZw9qCj4jEJcGLUersa
1RpUbe+vYvFcGJ/Cw6BpxMNuV9HVDSNCaZxcyjjfVXVzaLSnMm52PtOz9y0t7BdPHciaf82dvZC+
sqRhiNDg4cnYVZt+ODWJ6a5Ovi/RQN5YEXYM7ma/zJyWOFaHvasGZI2SFPdbxegQBWhVPz53vifD
Z1NJW91rPmuj99gihnQ2ujjc5jKUn5bRu5UtmSufwPJvA50L3SjAQkektZf8Lm2HFjwErLVbH+hA
5D/3aGZrvpt7n+gRm8NJsjpX94tNaFJfYFhHdoNXiLlzQUOtZJDSAMQTW6ehpXSylVNlsCpp30g7
J1Y3Wv7858d9bWR2vKsrc8x8+1cf4DLLHoYaIhp27DbWK6ghmWhidJlpCgtxR+HeSoIhJEegnS9F
1hYFR2gOthKuDGven38pEH5Q75jBmbzDhAjmpUZdmRKW+B27EpamoC32inU2IPH5861zmKcFu24z
sCT6iVOYaWMolAbAYrqFN75P9GjrR8r2vpmFZ7t+bUa4jVEd0Rqp4d1K4Zopr0Y/WRkQ9Umq/6bm
lm+6sPBXYsBCtPk1rolQ90wCYwnRJq4UP5uUkdPq1d7t0MU8lt0xaN8aRrImo7oQOyEbID+ciZ94
sKm3DqhkXdIaTLleksDM3MxQjc3gVGvP14WodmNF8Ao5KZBppD1PSrMf2sGNZ7GqYY3CatEKm6bB
3glRiVgLRymqRJswSi7IwQbN9J6Gtd2UKyngwtsfNPVvI8KnpCZBmNqoh17K3Op3gEc+QAJgbIOo
sd1Qz5NdI7X2Npqir/f9cHlxPPxnluBZQej2oKKgbYFGUguXlSHcymWNHmLfb632z98nrO+3HeHJ
mkiOH5rIL16yIjo62afA6l0nHzZWt/JaWPiwMMS4zq9ZSwatbxfUVyWcYlWVXNAvOHrwlGxV/Y2a
qMdOUqBXjIOHV2wgowW/JEtnovBbe5rTVoFVZTC0peqeB/JWQu0psVbcY3FVBFpKCGDSeObdWlHy
zh7Hrk4unfc8ePpRqZEltvJNNuzTNl/ZwqUiH4Qrv60JXy9j/5Oa1Oxhz4gB3RLfRSx7Z8XyY8Cc
6th6b3r7Wx9Zn/3G2zTTKTCBw0AaEX+EUhdagmc7W9vmheB185OET91wAsOjopLMtNkdz6MYfRHu
tA6OhfvnufSShzIQtURmY3/lzLdbHah1w2qL5JKPUvOpTZPooewVUEcArjZSmmZPdmG37zNod3ZT
FEdbWwFU3OvRU9llzuf7v2bx8zSRh5gZn2nrCCdhoo2QRxPeBQncR0kuuZIsGdEff+U6WtpeoIcz
nQ9s+wDdbxeta3VaazYnLhfaLqWam0b1pkyf6Set3K9LnnxtaV7xVWoyw+wRxGF75fgvKXd13UX8
VTP+fkUvlsfn7xUJKZA2dXEyqDhMVPMWoXUfDPluddLz12ilULO9MSPENXtSm8mR+DC9KeldKn0t
AdvIKlcvnuA23wMpPnh6e+jg5vbkgx7/TOkNxx/i5GkIVoLEUgmDDJfIN+vCyPRSb/e20HpumLCn
sTl4EAyd+nY3aW4+7M3mVwcLGI/blcmK7yz56LVV4USLtkr8wG75YCLTlQCPztKb64+L2dVf7PTV
4oQDbSLT8SWZA+3KJ6ve0tokFk3GSYke1HobSB8kaxcrm6j78OefIBUTFGF4pIF1Ej5Bv07HuptK
UhmogPwaVsB+ne1i8augZQv+SAZ6J75nGe2TKjPGjSCMDLTqEPMmqOElQbAsWQNuLU1KMnEAp9aM
dkKHWIiloLdTqdOz9GLr7a5RlQfwGEd/2jfmB7gRvL7b+eXOKL9EzSs8BSAjrx6m2hHBE5KckOTa
t8I6vXjFm96nS4MMfbJmZGkrZwvzmOsMXRDc0aiU1KwtJ71UlvlP28sf0dnaD6n6sQApNKCpcd89
5g/8xi0JMeCEYPqhcwM7hfDNjQOXtRT5wxmyOpp7kqzsA1LRWjn7mn7w62FlD5fssTTi/SzOhgDB
7Tdup0izDf3Qn9XWyb9nVlhtCFD+FjWhaN9lxlcaPfYxj5h/ub/Ql27DSuEU5unAeCj86MJK5dL0
hkru+3PTMjOTGkH8fojNv0J9co5ZHL+VtfKftpHVi5ZF3SVAKeLB0TL1T+8PfgWxjdnU+XN5gdbr
MzgyGykYzmmrUbn8kmWGmzjlwSnOMs3q+2t+cS1a8kyLZfDohJ3wRYuq6oy48GOLwx3eQG++i3Xj
EQTJMczMFTdasETtnhoQdQGqmmIbF0H5Ia0QTDqPALDGPt84drxTpdhNgzVUxZKp+fiYpZk/Q1FO
a5xqu4XAbzwPwNGd8oS0zkyEmMWf7m/e7A/Cl8EEBfDwWbcLVmnharTS3FTGqB3PavSXX36Gev7+
v7/kkLB6AbmbaSRkU+ziO/SdUi22x3NehXvJ+hQp2QbM0ibKs4udwK6fkY0W1mZSP4O8Pdy3vrQ6
gJxzVkZVwhKHRDS5ndCvd4YzL2BoFvwUCGBSrvF+L5yVCeRvpvciK9NEFtBmUMIqbuik17KxMxv5
qQrlx7yuIrei3HJ/RQuRBf4Iajm4hjJLVtxGFlWdIFiofbbTLLpt06Hb1xU9M2q5mn4LrVC+wLVA
Ry+t/5h3HG42Crlk27rCZyaCLYPJCscxNYZzgTJMoDSzO5Z/TJc2G2H+m/hBSUITi1WyJuVKogbj
WWZqvi6NDUZUdeU5vXhe8KfyBOVakEUjI/z6WtyG47lNfsRx4ypk7E6/sXf3j+rFHcdaQKVqtv6r
cy7yS+eqr1ctLP7nxPxuSXuDTk6SnHQHtG+3BvmYL2XhM54Zy+bnEF6OX9y6haFJjRc24XSmGH5I
C/9jN6WnUfsZyepGVTdK9dyaw9P99c2X2AubBtBD2mHgV0QCnKHPpJKfMpwbM3I9/Smzky0FhBWH
X9pFwu3MA8sw2QsCPQegSJCH1nguAHXE0q6otR/JWLxpC+vcJ9nKmS0EjF+tMAQbZzo9MfnJZb2q
4mqazlnYVj/sNGk7FyyZ/f7+1i15IMQ28E0R3Tk1ocpXD4mZR7oxnsOgRvLXdIgZmqG97WKifa40
6grefClqzNS9/KGqTY/21j20Ru8dz9Kms5KlR7k4a4H0vavcyor3dTntoetcyUMW/JFbmYfAL24R
Rg9uDdZR6yBxGsjnyWh2gTLtshi4k/bJrA+puhv0LR2VFZMLe4pJKEV0pgQIUYLJpo1qCR4vlMHK
YN846U4aYOv6oZUre7ngkNDzMeYK8wGJgCl8auNkUWwxW/ns1QpqXWOkf8lhvd0XZmAfpERP3sqT
V65cZAsHSOneYvRwVouFUvF2P0fTCOvMUqdzODzZdbv3knOsGK7jGbwcA5dh7fsOurTIa3vCI2Ac
E7vycn06d8aDlTz1Tb9z1IOZPBZNsrK0hTBCV33uF5B9WKZ4e2aGYWX5mI5n0DkHqQalmna7qvdW
xjcX3IOHBpFqhlHN1m53sBnKJhv1YjyPgxK5oVc9MeIXtd25KdbaWEumfgkbwL1hk5bOm3tVPUnj
uAqzNON+KTZxEz9LOopuRq1ubSbZ75/T0uZdmxL8IrdGVWsVTCXGeyVWXKK+N60EqwVfAP9FW8fg
lMBkC8sxeOTITTSMZ7PNXUV/q39vOzrGMDqtFbgWoi9hlwr3TMrKVSaEKfj1UK2KCYuwFboSUEV1
+nF/v15WX3hYkTgx+8yFgisINVoJbTRl0BUW4xdPefjO84+M1RbyQ9X/hww5tE6x/PG+1aVTYkiF
uDTLFZFE3ToEPgnxd6AS7g1pdBF7PWpaHLq+3/75lcy8J3V1zguyHvGBEmmR5vcWq8MdfK+EGI73
rrM2lLy8iQYm5icedoToYJt9NZoS54SI2XaUfsbe134fvs027UMnvRnXcATz9giJBgPeM/0ntUJe
tuKn61Mvs6RkOkNnuvVlwI+pK0FlEKmnahxPgSbt7p/Xwgc8j8fPIjvMwKgixtOT8ylI6mI664jE
IqyZP4cBvXEPlPe+mNTv96295LVhChnIlA1zAjnBC/IER/UDqx3q6VyWen/SLHT7BtpcGyvu+2PB
CAsM9VHphgj3nuNw0I5oa2dvTSsxKzccneYcp9OaOMrCp0grlwSF6SoIA0zhU1QVhC/UpiERagOZ
/BFWyK4s1qYGlzaa/IdJavSSyMXnv7+KlI1s+7qc9+QlkYNqUgwnVyKD52/iB23IV77ChTiG6vHM
V0TdidEL8dNv+cRNa2RJ5uB6dbbtRviXCNH1tG2nbyuHupABYW2mCkLhBtpw4RvxhpLTrllaZTXn
QpWPzD4dS8/8OLbfk+St4T0z7/GIIos1bcviXMo7lUnmMiV18Tep8T6VA/kYavFKOr2447zCQbHN
TDm2cK7BZE7MArbTWdPe6+pj1EeuPr2J/pzoDW1uBCoYH2NGGSJHYbN9G44X1eCbNftn3flg0Y4t
k8e8+mkozaco1De289YzT5L35y8hDP/SboXAmSKUEGt9VGNnqky+3fpbid6xT5JmdxvT+FF9CQw3
gFns/km/PGim5OhFcZ9Aa0Ox5taHRxl6YpQIprMhZ2+IJrS7Wk6wuLQqAP/+ISqUfpsY4+a+2Zd3
ymwWBmeci6RJfI73DrycVkPQMJO/JO3QOB+mcCUwvYy7mADv6EB3MVe9559w9XVWbcJkT4AJqHnG
MdyOvQZJwycHkUy5y/feGrpzcUlczUx9AUqAFuLWXmsltWTofKByoqrHXKepRx4efFGKcKXR/bJ5
intyITsz2S+FfLGV1oz/Q9p3NUeKbFv/IiIwiclXoCiDvNSSul8ItUs8JCYxv/6uVMS9R0XxFdHn
m4iZeZie2qTfZu21ZjLi0p3D+lfJy32h9H5P2pumG92Oxz7I5oOWlWhticOxvRs6/ljMIGzIvapn
AsXVwSO5trGiaxtJblicF8CfsFPOh58hJaJJeqRQK74D7e9OQY+6m35o2U2HdNmG53h5wSM6wxEF
/lciGpYpceTamygjGmZgeBPzT+Pf3Xr0SKBZAYUuNEBhrs9HA3Jzq4ROpxoCFByAyAXnIu5fFTvZ
SDBe3uqwgwEAoSdbPpZQrdmB7onBEzXUY91NtT6gNPHRKBFOLPYjurFGa1sUOBh0QiLS1MEDdj6q
ZjILs3PkrJWpH+W1X6M0Mk5bHPsrLgFGBTw/IlnAgJC/PLeDXVBGeKpwqXRpoMTtjTx/lNHTlAXw
HHO1ewXhRpBEPgiBs84b1S3Y2GWJHUfk6ycY558w1maDtxkhp4ITaCVQu+shsTeVoE3n/hD/Lmnz
rI31/ZCxvaGAYGSLq3F1rqEAjnnWpVTVYq6jviWD6PABan3noMRdmTdKt9HXumoDjJOywQxX3bKv
1VREXncCca41fJTzE1oPNlOaa8ca2GSMQ3aymUtybVUKNnV1hAfJ0m+VeL7Po+wPmlBfDf0QReIF
iD0bOgMbWYpVqyAP/KQalimf89UD2QTQAmaqhqOgrzXrd9UoArTVerWje06mg6TaDooq2//7q4Q4
8f/MLhy6VMlFNqiZGtZZ66XNraLfQ1h04xCuvUtIQ6M8CtJ2dCUvdmYC8cC4GjgyPc2LZT9YIIs1
yD1mNoW+9tS8/fuQ0NGAJK4sIOAyOZ9JPa8nVFBgjXbje6uwUBnbG4ijHP8LM9ILRrUC+MllkDNx
YoGSCPeYqSOfEzPorbxRXDDXrVy6f7Ib3YK/Akgo4MwL74j2JW8BsVVDJzlMQPsL495G9ltk/5xt
QRAvh4KyHDIGy3aQpjQK3seDGg6PfftHk0yJe30Lmb12eL8aWezxJjJY2rQCT0zaeCQG/ReLXS39
eX3K5DVzHn1iKPCUEQpB+Qxew/n6K1iXepoMFb1BdyXGQPrWG5lHxbTbzuOvvMpSrRGKIDhCSGcu
Xs1y1BFyjooIZ7C0hR3o5d0UFGDP14f0+fguxgQDkqAN1xLe6MUxzWDcGEQkwqY6JurRiPZmiXSE
q2snsz0U6RsBpeq7ApL3KQqiwkteKuWhDtCu3ii5S59mCxE4u8kOM9np9E+n7xvrpplvGf7nytWD
+Fv6VDO37PihVU6lg0602Y3Kjc182QyOROzXYSxeCCyB2qQThsGLkNvvQxlEFZiXbhz9u6K9NtyP
0tP0hzyA1bIowwQ96fl04zwnyik+QKGPZG7kkZ9G77d5cH2G1x7ws09bHLQ0o2XkxPi0Di2+8+3A
UteofJvuSuMYg7rt+5A9EuMQf8OWvW76U9jlyuJ+Zm++uO1WPNqUj2wISfmA3PAIjiiI3FnsIPvl
Z1d41bf4V+E2RzvyZ5yavnSze7PyLCwqD3OUSONDYt8pXsbeJscHJ2cnYj9LXyvV41bY3SeP45Gd
9B0BqQvtd6IxXKxyc9KK5yqoHpTR06d78ujQxyL9lil3I+gt3eF5fOWam2T34s7K3Ep3RzQR6Ddq
dE8LHw36NPauT8RnfHJtIhYxqGMP+DRBRdiioTQ5gVXfiTRXH751muVmSM7atpsi8O7jYB68GOJ1
t21RBUx5StJ9BuBiWh2d8d2s4yMJTfau8Yey9E1Sul1N0C/h53PmmT1E4b6lyt92YG6Chu50Yxgr
FXTsctTnwXoMeQ7AOs4voHpylHZEyBGC6wMQkqlod1bD52PBK1B5jqUeplVeuMyw7vOpGF6Ktgct
zDhttfh9Qo7O51PX8P4h30dQNb1AdWi54L0YkiGcMUuA9XiaKV4EMkNNr3tz04XOHw5lzwblwIpr
u5xaO0M90ukH9NPcdDB2o+lOiLE6VwHlUQ6lX7CjHGT6JY8h+KuC/E/xun1vNQdH5sDQC+UUYdda
B3WLgGlzLIsbUO8rndc0Bk5GOYE23X43Dwp2Q3VvhCyDurMDTNduHA+gH0ygo1XEoHxEEr86Ztp9
em/YLlEOyS4R+yrzIt0X1e8qiE9IMNjGY9W7uMbdLQWflTsF8w8QBfwD5CXNZaUkMWL4ynkxhBGa
cTkIxAt93zlAgVaeTM0p2h0V866biu+9cdPW7Ha24q30ymc642ITQM4V3OLwaS96WJ20SdWiTweU
Lqd7RVUeQGYCmbb4ocrMUwky0VpvgFfDAauQZZt0X+VeFOX7SqdPvTM/x2L6hRD7Nm4cSCuK9lbw
6IAU5BMknjDvXqIZPkPHhRJQsF6X87DrjMBwQrt/Gkog4GzLY8rGEbv0ijCxgByg2UOngJwvEg+1
aogid8ohhPA4wDapXxUCGcJdhETh9TvpEwt8MX1fTC3upLrRCG9YM+C9sp4aVqKjCcXRynpEb/Y3
w0z8vFQA9YNeszHdiiF/F1ntl09d/CdvOxcN5QfhqG5vfAzNySiIp5vjXi8OG1956YZgQmS5DP4B
svxLtrWICadq43kIQbluB5MigrLUWr9gluWXCjRTKiW6A0wQr0sGyncFGo8dEamvtBN1eV5q3twq
BGej7wOOymVA0B98E7MSXcFjWe4S7ri4yAoEsLOF0KSzglYn3dP1YVySTdsYBjxE5Hpxg14QJAFk
i35l2g5hBUYpWwejVA8SMqUyj2QW+9Y8Os5+nD6I4tH4FkTMgUPdUgPRqjYda7zSQ/ah8y1K9MvI
DJTu6O5Bh5uGjo5l75KOmpSc2iEcnOippPuuetQYCfq2OAD/xEUYz92GN7KynDCJLhwLtLxg3jbO
X5CRoxmLZipMZo03pydwU224YquDgvC3ZKyHQuZScqDu7EHpcgAeS7gacbzv9Dtbz71W7HMUUPpT
NW1A8VZeRUwjEj6ytRT57GXataHKOOQjxqTZh7RKD3iUb807pt61v5pXkUcB29LBuAw7pVCb5AUE
goqiDnU+iz0jGVhitSF06sgtph80UoKkeDJiceyLH+LfE2jn5uSifnHjSj7SitjTgBTQQfR37RiK
9N+rAWc2lhffpJOJZxMmUUCYrYK0M/ttKzcgrdjYgJeRGuxgjZDRAkAJGcHzsShjUkI/FdsDKLlT
3mJjQDeq3MK4r+8JCX5F4IQngyyc7g4NlRlaBjFlCE6EPh/6d2pWO7sMnQxa9CpAm/V3Sk1vINHG
Afgknlpc7ChPSv5zcFITsuSWyOeurbvIxLvI40eS71vrzc7FnpQ3s3pvQsq0Zz8b4pIUDfA6ZCwh
B8LCvt0PzcskP45+V2nAyGGTsWlt7tH3hIwS4JeX5fsoqQRoqHLg9pKnevirzD+m4fX6RbtqQl5n
aL5HrWBZVIdcvc1qDSam8aPV78ZqT+zH6ybWLhjgif7PxGIHmei2xsOTjcDsPds0c61U2c856hHW
vlGPbXfYbPhfcQqQeISfi/oH+Lc/RSm/nL/WKAY77QpgR4sBvRn8Xht/xoq4Q9fV/vrYVqdPB64H
0GIg75dXmZ5GpNMzWDLBX3aXK6ar1eWG47E6GgOdsiAlRJFhybE4sQptwD0fw8F6V8d9HGtu1ozg
dtk4B1t25H//MmtZOeeJRUvYAXPesDNMsM3wl6x/uD5lW2YWMVGhjmVfWTAjnIPSPIv5fiZ301bo
Ja/Y5ZkGCBXZMiBFUJdaXMGFDf6bCMFXONIUlcM7zeIbyyK/89ICfhtaPYB2LXGbBVMs0pj1GDrA
MlivBXvmD2BtcTdzZasThgNkIxeHzN8ymZ7oWg71zWEE/v7Q6K4mYpdmJ7J1E6xUDSRw5z92Flew
FhHIbEGCJUz5MX9oJgYcz5vVBEy8NNpvnv8QmgDb+mO3mfdYXaz/swyirPOd11FTTaJBHUPmVJrP
Fcg/1pFibPgdq/fQFysL/52j6bAiNcYnmjeiK66R72bb1X+VySOTkqHTxgZZfdP+M6GIHM6HZU5V
lrG+w+UApPdRF98L9b7XoKAauUZtyTxKpdwbkOa+fsBW37OvdhcHGWT/OhdIeaOOjgQSZTeq4Rvt
Mb0fDdVzoInsTI8lPbL8LbZ+0lhupyAajkn3K2PlGyu/paO46ybjMG3BgdauS4m7RE1Itq4vX/ki
auIU8l1jWE2g0h73AkJ1w/R0ffxru8mEQg1AQOgnQwxxPu1pTSD2q+s4mNFzlP5UwHt73cDqKP5j
YOl6xRXaJcwIBnLjlfWOq1rHrtwYxJaNxWYdod5Zpq2Bd1k/0VrzePeoQzv5+kAuWZht1Hvg8gC6
hIwAstfnUzUA/DJ0tgYiweQbukmQsI5Onc29vjB9p0XHT/sH7Wvl9FzzBqlzFY3rTe9O7PvGd6zc
pag0y6+Ar0NRhDr/jiZipEttgtHmCTT+hGnUH46TxKdUn3IINOWmNbnJoCLVreVq8RzFNQEGOtW0
8Zg1Nj0IIOpyXyFczdBmVzgn0yzHGygk9QzJ63qr9rj2vcBYSZcYu1n9ZHX78lQ6qZMr3YAdQFoA
2sq+UH5VnOd7qNpMXhmZcWjPhrK/PkurRkGBhnZl5G+0pVcz6qOaAEwyhlx804cP2h55TfC2/a7J
83VLK5tPIh7xfErXHwxT58shQOuWDzksZaNBfMJj65DqDYRyu55ueAMrg4KGFfhioKgBNOznXfZl
JplRKz1RUW0CbZzKM+Cp5hvQkUbK7WQVL9eHtRIFogiETBGkaZEYWVIXTLQhEeQRUOEU6hucXqQ6
6Z2ExBjVnZrOPuDYG67vytMNFAW4kCU+Wsp1LiYSQSmAmJoalg1lQTFn1HdA63vs0dLXgtltY4es
mpMTCV8eUNnPLOSXyYxLp6yGUkW9E93lBmJDpSP7THX+MLvZujtWFk6KbqH+bgBsCRr386ElTgE2
2SHXQlJF4GVovHicPejfBRaZX5puK0BcWzv044A4BlsS96v8nC9D43VsWx1KsOjImYNkOnRtQ/0k
VXYOs0+tXb5zS/tzfbuszaZsE8BMohKKvvlzk8JmqhoVjhpmf43C+Ft0HJRev9C98Pe/sIMlQ0ZJ
A2rzAtCUNDa48HstLLNvJcm8ORw6zW039epXTjWuDniqEOyQ0LPFeDSdm2XWCTTOVvG7TetgmE0f
Hd8bm/Dz+Vs4xkDvAd4G+iUDLutiqao2ay1kG7VQV+r50TSLzi/gZQTaqI07hwp7N41d+8ehqQLy
AMGOwnS2unhXdqcUF5AtVSDWxIDP167Xs5Eliq6FDqpcXSaC3KkDh7Hbjuq7OPt9fQXXPL0zc4sh
awRaWeDU0kI7VaHRbO5rm/tk/IkrlObZ3sIDZEG8bSytIAZTuXvd/IpjC+tgO0KFAQXoJV5rnLSI
lwjtw0qrXDvCkzdH+4E6KOLe1vU+V8nvXKk3QGgrBxLvNboy8F5LtPXCy3JAadFi9rWwKOMXcPGX
b6Uwjor6Upl5YFj1BihmbUHBgg54nQRyAPh3vqCOVsYRFSiYoT3IL1OUvKP6JuFZULQMjPJmtIFN
WxsenEig7ACgBr55cVj0bNbVyir0kMXerCIhhFw/47eCgVyiuUmRcLu+hiuXDWAdwNKBD5zIs3M+
PmseRofbrR72AgASofEwLREGFUkSP3Rii9V5dTa/WFuMrpum3qo6oYfV3LuSkYTemHlyKFBKLvSt
hrIVfxyt5IBpAVRoETx350OLrVzPbMJ1lPfRtAbPGXVa8Dz51ydw3QrA4diVeOSXXddq1kY99HL0
sB061FUS669VJltCx5csd7IYAfqaTwuSr/d8LAB1zH1HekwcpNxqt+nS+aFUm+kBoVa7Q2SASKow
d6yGzEEdgRhXqUBbko5g641HPMox48apVmfLxdOyRVt8SZby+XVgIZT0DOhyX3ydk4xzw/VBD+N4
RoegDopAus8sehyg0lnkYWQWH33Sh23zqDr7ktsum1+bYg9yYPTBbQB11/YYGnUhfQhXEv7dYtkV
RU0LxcQFgVJ3337QAj3V1T6CuIyVbZhaW3tUtiGFCtoCmSM7X5WYzWZb6YoWAoTcHzLsNS/PgG+8
vsPW6qcW8nw4oJ/x0uf0f/FB8rKpC9EzbLECfFfVrJPDEMXiYI6Y3sQp1acZYYxfOeytirDOJlBU
e2AvjyA5fbGI1R97ZxiDZrK1ndZxHoz6zLxmEIZH8Mtu2kSAl5TgbnS6XA+mIar8NtLyneMA8gIJ
Q+sgzNp0y5JrfjdA2c/IimMstAjTqr63/UiCrC/i3fVxr12FDkqrkqAadaIltpvbVSaGmeghj9L4
0DtqFJK6zn6RuP0+FMjiWVrj+GPeGBuO0aphpD0l/hK1qaXEYJxRo+oY1cNZsYIGnCZlXAZ1Cyks
UEQYbDpVubYR+aztJNTZAH+D64Lc3uJiVNA6PMYkN8IYHdsuS05jC4jB9flci7rBxy5FIeGbAL+9
MNKWZByBhsY+gvo2EEYpqDmHnam+OekO4tduRRGRvKaq4ubpXyB7NsyvPTVAjsFlQK0DCOXFLTFW
EV63IdJDRXFmQBBI8xbl3J49AoK8Y1HVQyBUa97NjoaCHFN4wJldnSpGHN+k/LlUQFhmaV22G5Ky
uWk3MW5rjireeLQRoK0I7XBykb6cs4Qq6M5XUiPUamd+qgCK2elGZ+4rY9jK368lPUGy/b+2QNx8
bmvIJqvRM9jqSX2auLidCjUYFH4HPz9IEfPWeqgZeaBYkxcPHJJDH9eXY22Tf/mAZcNaNk0lNXJm
hLOxsyC+aJEj1SPA3aojXs4b/Z91ayUg6RPULEn1UB85HzDAKQKifomB1IVToWOifa9V1dft+Udt
gVAhndm+TLaKlWsvkwy5ocOMKgkwmYtA2FKjUWEpYqnEOGWjs49M5pFJv6Pz7+6NPfIOGcrxltl1
CFUmf8aHcHvYTyBbaLb4i9becCjq4J3AM4k+r2VsEDEK8bEZkastUQzmS9QqIU8sL9nl4m7qVVev
1ZNa3zPr0BRPVhk9MOeHGrGN223lfcRSoKMNOpDo71/ibGObtblBBi2MqjvsrAcRR7tpjgDO/JOh
D+L6LltdAHBrAj6MQPMS+1OOAx/qSAZEcJdNDbSG5bR36uxtsEzg6oAjrf2ky3e53sObDm2b+WXB
HsemfUjKbqdsZqnXYib4TyCQBJUamGeXkCgxWXFRKYhaGpW/zvq3mERulBfPVBQ7cwLl9Ogwl7Lx
2BlvermFCFibfQO1IVyDKBFhAc6PQZ9ZVk+RZQ2FogTFdNLabFdCbBUFVo0+bUz+yquCqAwOmY1/
oFq02P0p4LxOXmd6SAyB+s3koW/UjX8/pg3AuYU7QD/W6iZv6mIPndM8epzQrnT9G9Y+QdL4ICeO
kqi2vFOp1acZ6Sk2PXM6H9TukUftnAXXrXwiqhexP6BHcBZwsQDZsfSPgZ1L0BiawNcX0V5jPzXb
fDGQOrYa1PKN+FSNTSgiHzJuR5WXboRkZj8HdV3/jSdtT3Er5EPiJex3VQpvnIujVsd7wdVjyrbK
nZcXLxJXKA7LqJnI/o7zHZCTGgTFGSKurukHOOs7zr4l3a41jmoEuSl7I5u0Yg5caWgLQruhLOIu
HjUDVW+tGeGb10zIogflbmMeGkRciYCCRSfrbdawJWa3AjyUNxw8KNx4GurTi32u0bjE9aPpYc4A
YLZ+FlBJKqhPzRRazScLpE7zr5z/JmhaKCBHnXVbmZj/xxeYiEjQfYUa9sI5B5KaKgM6kqFjNKRe
O1doq4xuejX6Ozk/C+1vrKTPbABXhdL+iRIdL1/piVHsr+/MletGTgQaLgEVpMCTyQvhi1NRNhUr
oPKrA2DSAxiaGTyw59l40rt02DmTXfgkJeXvlvRF0ORG7nVF4rhKX291Z116N+cfIjfKlw+pIB2S
4NrTQ6qkSjDmMX+Y6JwHpBHq4/VBS+fl/DSem1o4N2OclwwVDD20vhWmvYuBOZyKoIeMTE/NA88e
p61YYeWdgUlUldCbgMww+CXOR8dYnHVNpyNvUkW/CaC3rAsMCuUqIEqj8VTnz7pGgkR9i5xjAQ7B
ymPaXUJnt9c2wpaVu+j8UxYBqKUguVjBxQ+bmAQpIcBIkeQ1pX4pTE9p7xP6CL7OCvrzdQQIfQX4
hju/dpZnRffFGDjjLxu1LjBeAhQsYe8gjLu+PJ8ifhfrA9QqEulwAsD+dz5ZcZ3TDurxeqga7eAO
wz3kzOfhpqkdNzW1o+785ml90Kr9aEIYsgsa7WVK+L6LbThuwQQQUuY5bKNM/llHWn4VPkfSoYGP
EM7i+VdxveaVUiMGanuRv+hT0u5KJkZfneZbNO4o97OZQsQUwM2nVLQU10mp7linPWqRnQM+bX23
+27waWQ5Hq/i3E8gSn+IafuBPxSCo1KFBJX+rnV2hmJjXj5WmV7c9V3e+yOKxh6Zi+ko+nZLg3Xt
NACJb0pnC+0zy4ylfIAtIZTPOHYQLpI802Ol0cZzSKV4lWM9GJTZpVupGnVtJKU3fLC1FwA9VTId
jfTURbsrAbWkbsywbwnicxRMgLd06sRFH4cyWW5Diy3E9wqKFiRpyPmjPoNHH3+fL6VlK3bE49II
C6tHs4NQm+cR+GC/T/L4l1na041BxAROnRZ8z2alZl49Gzcs05qDnieT3zSMfgx1p3ks4fkfWoEU
r8x5fKPwyNg4DZdhqSR0Q+gNVhLZQLX4ViTs85RrwghVNu850cFUx3vd78es93TAQ/45ZwRWHOxu
6ESjOYwuS7jlKLS0R/8oamTvOklQC9x4cVa2G6qxSHcCvAf6neUxEglrCMsHEkZli+4E7nPHcQ3r
0Uoij+X9Ic/c9u36hSLvi8XJBVgQgEHJlAOLi/ukKiph111KQuhGm4fCUNPbvEeLjxE7mqf2abqr
e2tLcH6l3gPdKAeUU7L3XRJeLjYZLrGO5IkZNnP1bjFy5Eb8EiX0MPf9PUDRjI37dk5OECTZuKpW
ThQiORRYEUUhJbAEeY20pNwUDglpo6PViczxLq3McUfFaAVJpgDzJZTkT1OyZmNx5ZgWMy0fOYiD
oigJp27xzEW21TsRkp5hLijaJQrs1ddm2ni+L312A8ERmtUBXca5WLYvOrWGVA2S0WHWKOmOTYnt
UoUb7vVNszaJqHMgb47sxyWObSyUKk0n0wzVToQDaLTt+GOMjjGLdzVaCOt2fr5ucGWXwjVAnQNU
mIDNLWFRuKDbvq4KS4JOyiJQs30CSP/ECq/Mxo2c7Zot5NlsDTlxEy0ii7dMHznrkZS30IOi7xNI
rGpcA/WrsjegDEzj9+sjWzsKn46PBW5w0Bosve1eazlK7tBNgRAUmU8g0CuTfVUZsatnj6J3bijx
0bm9EdtdriB4ajCjwNKjQRie/vkBbDiQMuYU2WERDTtWagIAGjjSFBxD6jj4lgGtcdqMW5pHl9sT
Zk2o1MGDQU5pCZtuaTxXCOScUG+yKag1oBOzlB03pvTypJ1bWfiwkwKMZ0VKJ+x5/G4wUJJryRPO
gx85VWC0EeCC/GF4Mxia1uIQmE+QVfwWabKrx40zf/lA4UskswKOPWoryzp9RFsuLFylYRmnD7Mz
ImZEl1x+X0ODfONMXm7bc1OLFbUVnipqz5ywRo9jkdwiFVxPaE1Do2XMNnbPyqaVxpALhG+C5uUl
JRhaPwg3m8YJNTmlikg+kqwdPTWrM79nDUq7VaOfWGGNIOWw7VuLZ8Pb9VVe20oGeDmQigFeG0TQ
5zt4zCq0Ag+tA8IKATxd1w1ASBKysYCrIzXQfwfQlhSdW6bc0OZJoLfeOyFLn8e6duMC3NbGfcFL
YNuKfRpxd2ZQgdli41nbObLPBb3ZiD0vmht0G7RNNcMMV7zgR5R6x0eTqbd2PKq3hjWoG2dmzRwx
cb9+kuojFDufzUxpaSmy2fl8nBTlfmh+JDHiCG0ru7C2bP8xBFjVuSE6GtXE+eSEoqg9RK+pswWy
XrOAtZJNEGC8gV9zbiFxmqGYcssJiyzqPECNGq/WwC18ffut3DEAxIBZEgzhuLYvYFqd1Y9N09oh
lOiqUfUmKFPmW3TaW0bkUL/E/XVGQZCWdHaYgiWiFaokYf7/NrK4OKjRl05U9xhJzjy9vgM6xk+2
KrsrI0HSFFGFJNLR0VR8PhKqIRzUJ/ADTQk7DHmEvpnM46Txr6/KyrMGzxxnBik62RW0CAgafRjM
RCnU0ELHDWXVfQ3aAuI3OXmT7SNWO25AWlbODQaDvj5AYXF2loWBqZyLGVcP8IH23jJfbK8yGpem
G07r2uyhOwWdVHB/wEMkh/1lH5QqG/upmNUQ/pg4OEnuZ2jCCeJxCwe+Zgj1cIisSQSivYxwbKh5
qJ2O+UvN6kdjca+M6YNoho1bddUM4Fwoi+MGwbydjwewJEuvIpgxssqN7ds4fe7Nb/++FXCByhyJ
DKmWudq4ztSa0FYNC965UwM2C7ET9R9Rvjmdu1UTXHl8EcUAamjIxClm73xAJRxtQHGwDdhdF912
vPK5ZYEV7rQl/rxyuYEpXbKm4tqRCMNzQ6nOZjW1OzVUrJ8k+jtU/xziogPmy+8v3oFW08HjPOD3
5+nOqT7+u9+Hw4AyrfQ/lwkVA2y8ucVB4tJD+RaXJnocM9ocri/96mqgTC6p1RBLL3dxBPUPlOB1
GBEJhLHFPbYYM+MPQ/1RgbbhurG1G0CC1v7X2GJF9JaxTHQA0AJytTf0j3Ls3czKfHMLy712aL4a
WiwNN4u4qVMAg7PqT25wbwQSQCt/XR+N/NrzIBXrjxIXnuhPYtnFyTQmCyKVWLoQbCkVmuJfx/mJ
YFxWUGzFw6tbWWJYwconj8zinY46hgispbirW9R8Ztf6L9gvkVmQelP4y8G/Fq8BMQdttnps5rIo
PvSOPKkTP0FxJmdbHa9rmwAJG5kv+xS/WKxNrJizHWO7h5YRFMQ1OeIqt4Lu0r+vjrydUQQFfRju
zvPT7wBUExfwfEKzp25/10FLA3lHDerbqhq7AzleN7e241DvlEB0xC6AUJ+bq5MsrgzEwqEdKfcp
apH4M7sq+37dygqe4hPph7wFQnspbH9upkgB3jDtRNZV+W0J2Z4EpNDoK3GCzjxZtHe7hLla0z91
FbsZ1dyPtqRM13Y96Pmp1JJEvXPp5EfowUga0FGHE9hKSP9aOQ9SMVmdQHTkV/lGjmbL2uKMzVZt
QSa5APSsiN2G1LuWqYOLTI3DAvDw7oBsqDa81bUbEbkFKCfLFIO13DhqmeWN1plwU6I9QXOTM4g9
mJwkYbQA5vj6gq6ND/zGiAyxH6Sy7/l6QhEvE2ieBxtYjWUcadgjmeCwyU+5C3CWayZbaObV4Unq
B5Sq8Siqi3NhpczQxgobVQdiUC+gQVhy1ygOyGTCydyqi6/UBfHWA/WCVh6p9fFZo/nijhVzUlEz
Q2FihFsOCAzOBvE652XQNH8iuksghNjuRPKr6zcugLWBSsdMpkyhSrZcRzx3vd4OjSaTRTOIGSv2
a7AUb5z28AWD68u4dvolx60N1gzZrLrYplosjH5isGXxaBdl5mvJa69ri42tuW4G2mco4ICAcvlY
SxmQKdPQykCrR6N3W6zekNcbRtbuZ0QDknQbdyfSvudbEtkursBL1MKBcW/I9gzE7I3zMI8bEPCV
Nw1kSUACSg459F8vtn5p1SBCkY46SIJnd0R95qBXrb67vjIro8EZNmRKAnkJtOKdj2Ym2jRW5Qha
v74Yd8wg7c6YNVewEVSotbJxXa0sEAIPpLAAZJX478XhqobKNOIB3hRJn1P7dm6f6nl/fUDrJsAU
gZ0tu/7ltv9yoCJEM33U4/nMgbBxVWbdlhD482LebqzPliF5dX0xNDptVnMMNrTqv30S1vHjZG54
0KsmkHqXqSnIKCxT1R2KnHoixzLNJbpmT3hc3HJrwlb3GfplQB+AJDW6gM7HUSiJksRDrIWGFnW3
xUTJEWWyt+ursrrNZEMMMXANwF0/NzIAlW5mWq2FORk6v47MzFOIGR26GQ2ECQW68bq9tXtVuoKg
eEH3zSVqeG7pYFZ9qYXqzPvjoCizT0yeesjDqEjkKPHOTgpzr2UcG12kAENreu0LZdgCoKyNHEEK
+uxQ0YWK+uIYdzSBQ6Kk8AcgOM7025ZGr6L0LaV/uj7klfsc1FqI5GRhETX9xRSPyBkLe+BaCCyM
a9aHaMKDDGEPu64DQr5dN7byLsuqLvBcBoIibYmur9kwjWqL6a0KdOCEigPgoPVj7mvfMV57Z+Pa
WJtDuFNop5KKR4C/n++erktxSxYYmtBcxf5ZFz8GEwLJ5X9x3L6akcfxy4nOB4qOvgFPf+u8Cavx
1PijoBtDWVsluDMgHpKUoDjb5zZm6nABfjO8hEYNWZd2LncEIo9HuD+9V0J/636G0Mju+mrJHz2L
xICwknRWYPPF9kbu7Nxom6QqOsMcGurz7OoROw5MvHd9MFJ6FKR2k/n3kMWv141eXF5IYchbBU8k
KlFIe58bVZuEiEboSqgU1b3CjyB/e6Jmu0EXe5lUl2aApJOV7s9gZmEmrwuFkkgJ84L7Gn2xfhPu
coDz0e/Bgj7hx7HcSNStjExKzEgcHaoGQPKemwT1sm4UINuFCGbrWsicYD/W//q6IHj5amOxF8ts
BhSaqPFNBlgGRIY7MUNpbmMzrk0eKrhARaM9Co209sKKSHKqljasDOUd8q2u+Ubt7/kYsPHUVX9Z
MUFw7t+3hcypAgWHfg7gEOVZ/3LIuEXqqivm+EaqYCa0cdGW5Y1i4yhfHDNMH6odIL6UyQey7NdV
S8dSWt2Ib0QaIV54K5KbCHw/QB+qW0CLi8tpYWrxfg4sRkWgs+IbeHOeomZuDcEyDRp64u+/Hihg
5dAVIlGEGNNn7Ptl5kZQklRWYxY3CbYEn/ddDtrQf74D5Q9/MbLY26IlCF5nGFHi6KRSWFDaAJrW
/8VQQCIgvRpINizJpKPJTIVISXEzOx9kbL0yP5XxxnRdAu3lUL4YWVy1oJ7NkMoxihubASBRDDtR
2H5TZ++TI25pWmjuEDWu3pNdPAF1ZIBaQqv5DXBJ3tjUgOdvhZaX9wbcbBn+fGrbQWnkfOtLbds6
aZLkhrKnRK09bep8M2H/fHOcW1k8lmSG5E+sxcnNSH80KvXkKeZoyv33Ffw6lsUxJv9D2nnuyK0k
2/qJCNCbv2S57marjdRyf4gt7Ra993z6+1EX56iKRRShfcZhMAN0VCYjM8OsWCsOLHRKWUulv2l1
YafSx1beEvn5HRxdPlwUD+mV0uTHJ1FgvtyxWg7DvErF1K07JBzN4DSi+hKrNh1Ts40fxbbY50iL
MWrpSvmXUH9XkurQ1elBAksWJ+982JNYq3dyWNhT1e/+eg90CT04fiF1R/51+eusPq/y1kNfo5WO
w2ShWHivxeEGhOQqPKcxeG5kvunOTn0dxwSrRZK7Sq7BHPzYGeLx9jLmn7nY5AsLiwvMEoO+AI+S
u4Vag0ZEpPDQSjrU3Q18waPShhv2tla0OJdx0sJT2ce5O8Q+1NHv4VZwumFgiY4yEHWWYiPI3RKc
hjrVO6/dWMJ1QHXxUZbhbyd6Y6BpWKCd1bUzFQwrEd4l/aXK9R1Vsb0+bIT3K5cHBQd6HSjqUBZY
MuWNWhj4yVDk7kgt2qHh9bUrON1eVr3fdoe13ZvfZrInipg07i4dLg6R7jCmMnfTYJq53cNQ/cDc
xBYaYsXrDJ5magAQNczUcpdm6gYC8JBYwEWZNS3ElzIXf6n1HcjOrfb6yoLYM4IbuDepyi77qlnP
AF2nZ7lrTVn+4OmBfLDC+vPtXVv5PHPjBs4JaqJMgS+cWgRHXaipmruR6Nd3g1T5P6AZjeyGmsfW
tbi2dWe2lpWhHhEO6mnYCqc3sazuNO3bwEumQp57e1Er8eHcJaL4wB1HA/Q3wPfs8mm6Ec7MTufy
QYY44R11prg9FlXlKEqy68TUyUv/KQl0eBSfb9teOWIXphcbSiaO7qFs4e+z6iZeKe8Soqog3zfJ
v1ZU2ej6uUgxb9XvVz8kokMMWM5qGkvtZU+RmWjucH+xN3de8dZGAUwWRrdVRl/zSjJaypTMAVKv
XBwzkFxIJLYjDtME6r2S58Nu3BYYn1+Hxd0+S4/8HjJCynzp+7JZabHq+QXBAE0IIX0YjPYDZYSf
IVNStqXKG+nY6u4xVUfvinK9tqzzKHmrZorBVzNDpL/iccr3QlKZh1xEY+m2g6xtILNsc1GZJsTV
6Gwdt5peKXHhWqV3rOWaKSpPa2nI3zaztiIwDJxrgFuU8xYhCNXklF+QF25tPo9opgfkEDU6s7et
rCyGbHLGmQDKIBtbvMFNmJiTUjaFq4pHyGKxsBWsrFwaZMrEUfCsEXouQUZBg8JOUHWlG4fFs5kn
D3kwvaty8K5lysbreL1lDDSDAifUpZwI++Xl1d6kbd92eZS6dBaGLrSB8ErZ2+0N27CxfOPbJI0z
yQpTN4r+EfIvqEOrxkaScn0DsQxQwlS5oG4G6Hy5jCkIvQ5FgtRFveDO0x/K4K3sH03/FcUzEZEi
8a89DWgnMwgwMVEZoox3aU+O+QeVwtQtasjEff0hCR9V5mL/duN42zUGcRkCmQ0trJhR7utCNqTu
MKj7YXzt1Gy3Wb24djaMoPsLaJzKAuK1l0tpRrkx2o78LtIER+o/G+Bm2LV+qzB4/Yku7czX39n7
VJZcnqVOttqXk5NDWKOi/jB1v8JgcJgWyo91vsUEdu14mLRQQYKSesYELpwbdEGoD6LM0np1nwK9
txgo3QTSrWwg7cfZzu8JYW2xgWPB4xDrRurKReIgA0ZsnpKdih83P9X1zcPteWZpsYXjlIpFo2HJ
ar+Ew6PVbxE+XBsAlqEwSsDQEaqeS+SEbAoSlYvRQ2rnhJb7YQy3MDrXmzWD62cEGJVVBKfnX3Dm
BXEWKFJR59aD0Fb7WPiMkieDc9l9JhcbR/R6vpDaC3ApxuVBhcLOtvwuk1RUilJ6tGv/zZqdJX6m
XnyYDM+WkWee5FMn3DNFJ5jjj4IMv2hcv7pTmnCP2MLfnuPfWpdUV6mHX2vSFpHVTko3QYYymr1b
GB10sj313MoSt0QdrlEVpAFzZwh29BlvtZwlCqoIAFzceBStm2NhvjdBtFea/DQI8v2QJs86Aifl
WNtd8iMsprdcjjaS4OtDN8NG5mIyupukJItt7yFiqUkMhIdC6Xay4ob+W4bo1O0dnT39MlZimUwe
ErbwFvPPSzcacktR+oaaYal6BwsqZW5Hf7QOY/Ad1YzbtlYWhKNSsZ77lDBvSZe2TK0qlaLzQxdG
px+J8T2TXuJM+3zbyMrJ4wLhCeOWh3Bi+Uai19bEpRb7bjiU7W7qDJnRdnWrH76ybSDmeSdpzRiM
3S6WIidtOY2UW4HcPDJ8/0GpP0Tqi5R29+r44/aCrrpO4BWga0AHgJErBV60y12T0wCOAk+ggGZ2
uzSAgXQ6ekp9QPXGSYpfmwKM118Je0xrzl8JbcKl4EYbEMpOgRW6qjee1GBytUJ4sJjQvr2s5Q7O
ZVBybRC/s9gjyN/LZYXqMBlh3FJLC1MUyWqh3Clmmh3EXCCmhVXMidiNvzxSDJJQRcAY+AL+c0kd
n0Z+opK4RW6d3QvS29zDaH7dXtfS/zAx6xrM/Hy0uwgILtdVe6GRyXEYu4HR+tCb+h99Ld2a/7ve
PFqdM6UEjj7rcC4u/7A3Iysem9j1gMqY9HA9Q96PXf8zDz2ko7a8fekS85oALsDcAijDIM+5XFPY
KZmoQdnjGjX1xsimwhQa327v2zKq+W0D7ZxZWAhXX5INGq0ZRpU1xG6GxvgIoT/oWX14ZkjWHtpP
aWV31fe/t8icGm8JITtJ1WITJ1j30sKME7eopJ9VG07PUa72TyYX+66sq+gu8PTxOJR9fYzLeosM
ZXms5/XyqkDcQcaPcNDiBoGRX6wqMUpc1WIwOmrMU9FqXxuz37X9cFSm+82gZ22HwSLBV8nphmlr
8RWHqlFDGZYX15zkesf8muJ4fXNQRTjpEiGOHC1R8n1aici1MGS+cd6voggWTH4MQJFrjPLXspMj
tEJrDlqCwEdrEh+HZXXU0EhDiZIar1H3xVFsinIfy0V7kgorGmx/iKy7bBhaxc70bNxDq9295o2X
PIRplb8mqRhu1F9WDi+Dn8YM2fyNPdEvHb3zNS9KFSlxh8SI94mgVt8TTag26gVX9By/twK0Dl+B
FwpW80szsMVkplSaieu95cWv6AlcVX7UP8FA5T3GslMMTvGuCKfb7r7icDO2FnAVoQRHbOHuamvk
KW2FxI2zB5+wJS5syfgEIUmpJba4xQQx79R5XPH/l/jH2mKJmtKgcRIpiduk2uD0cuVDV6CJey9R
IPWsG393e3UrN+LF6hZfzlI8U54knLuQflXde/BBFu7Tj9HbbSsrFyFNfRSGObozm8DiCHV+HANC
kRN3zCHK4r2/T9W/bOLOG8e/IfSYB/KBS1z6hpbEbc0JSty8LQIHYWLrkaQouM+kxHjO5QTFuGor
0lxzDQ4klyFh9TzHfmmTyk7YxCn+2HrP496yJ1uafgblr+j99vat3ECwm5M+krGAuluW/0YzKEWj
Ig2vO4HJMt9XX9EtqB8LLyv3Yy9od1Qogw9jLvwAnfe3/Yt5Z8F9k5jPx+DKuhAzawnfQuqWQ3yA
bH20i/KbUYIDrfYdqihTHXzP4g2/XDsHBNfUBcG5ooq78Mte7UvwcjqVBw+Jehp58J171Udzf3tn
1xyTFxqNYoL5meHs8gtmoYakWIWZpLmvYTlQ/Mdiq7e8ZgMFaaA0c7pAHH9poy34X7uozlwFrjx6
jfakHKY43VjJ75He5c1xbmbhjGHnq72VFpk7Fs9hiI6kLzrQc0b1iyLaYgapUn5IW1rX3ysPaczi
Kbegrrf2le7bfYTwjKcA5WwMJxvCp7r/KgUnrwvui2krL77+tCQZEH0Y89gCNdLFSRXbcuzHGKCN
3L3Frwq58CQlJwhFt56L642fieV5FSBNY6Z+yV3ZlC0grULM3AG1YAmSDkH6UbaRLU65M0+eaz2A
kiZ4k+KPpiiQf8dA4VCubbVDIPx729FWnvGZCxqJebyWuGlJfJ31TGqMugcgozq02d77kKDJN/0b
pvc83Ieg6U/pJMeM+D6Yw7+FFr6USuWM+q8+PNz+JdeXFj8EAgW2fw7ll+W2cqiiEuqzzC3juDrE
yoQzmEblSEnbHkUtUvZ1oHv7LGu2wuGVD4/lOV2e1ZSvXlJlSiJdjqLMjScBbdtj2TpVYtfN3e0F
rpmBIQIc5zwHIC6JDVKBF0IcyswVtSQhCIZeWM0fqyRwwq3MfG0vdQJRjfcG5PXyaFsjrQCr4GgP
FYRAGuCrtnMV7wG2FnAG5TdtS/B8JQQireUhndnxgMcuJe4mMxkBbQSZm5R3mlgehP7dYGHRd6Qi
FGSHk2MCL5zvatKp3xgGvYLJcg9f2F5EQt5URHGUY5vW0cHorV1aP+fBnXRv8T1zxZlauJ7G7zlk
zre/6Kbl+aSfF+1gjGjAt2WIf/+0gmMtUUX1vyVls/NCu8xf2uFn3h38LfmvtQvEJOCfK54qS1+8
DpGcT1k3VhwVoYqcIM4i2piUD6Q632qDXJXN5s2lhUZ1BwAa/3WxREMNFYOJazbXupeNXS2d/AAM
8EzHcfDHZwuVYAdNyMHaaNteKTAtDc/H6Wxv+7ScEoSAM9fXNUeJ1TdL/970Bwmd0k5t7qRGt0E9
TVB5fbTGHZlGP9yH8pehSh49vTqOzTMl25P8rJfkG7e/+9rxOt+Txf4H6tgzVYS2YajBdogug3Bs
4URAN6CfDrnVRPtIN1p4oLJy4w65jrj4BNQhKGHOkMclA2JTNbolxD1XVXZsw9zJx6cpPeRJdgzs
MrLsaqo3vsO1r81M+jgBODTqLEvlNOi1B7mFAMaNkgl558p/8CwRWbOgPN3e1Ovr8dLQvOln3zuq
lFpW4wbAS2c+eLHxxYemo1JNpxL3ty3N98FlRDJbmvGBkHHTRVpYgjW+J3Wla221wQ9S+tbpkjTY
CBRXDs6llUXcU7d6GzR6BwTFsHjhG0cu3q2ydAD6O2M+2YFW7aUWMl9hD41wbReaulEQWf10lBpn
3lRg+785tM92VFP7SRjmHTWsN6pjlfQoym+3t/I6TWOR0HHO/YRZ0ncRM42xopZRK2Ki0XC+L1L0
0apbJ6zuTVjgbttadZAzW4sKS+A1pVn42GqgMVD2oxQ4frn/Dwnb5ZIWmB7TN6s0HaXc1cNfZhBR
z3hNKBsI+uaQ/PVhvrS0eLfGNk6zIpFBabT5sTWyx8gYKhvVNVsG8ddlB2+UnkbF30B+b32z2W3O
3KLuIeFPdBZYTepj4qknI+p2Wn8itUG+fQPIuX4MADaAfZxrc0ucj97xWgWQnLhR6LafNcH8NDb7
Pvo+Vt1x6k8WoZAVt3dE2x1KJLc95oolniF03POP8YXL6ImVSETShQs8MLPDoo5tQYupk1XggGxf
H78a0kgpEFCQsY9iC+IjpQy/eLoe7fQ0yu7NRoAOSoCA8fYvW//0f37YovBQS4MPJlHjGwy/vPBf
TW5slOk4NlIaOsbzIPUbh2f9o/8xuPDqbKJbP5b4mqT9QDuxNkunvvPUJ/319sKu0Fa/t5wxL0Ag
vydrF4Y0Ja2tcOTSCcxjqH5F+VfxBkf/WPdOI36TUb03i+N/sokytcTMOSMpi89sJchZ1NrAzXAY
RW3vWV+78qNsHnXlVejf/Ol9KDfuvbUnBNYW9HipAkhEvZdnqJCk2utS7qKpyJ4Dy3pspHF/e1XX
QQaZPwO1FKcoH3GFX5qw/DJsQlUAmKsejOY+jrUAHoXajo30gZx6N23xKaz55B+D9LkvDfZiMrR9
ZnJSjVPDXdCnD0HbO734nHqJHTTfS3WjfbN6OZybXHw4ZYKjMko9Plz7VWwGR6o8oigJBnsLnutU
hLSy3qkWxK3hq1m/BqO3RZAzX3bLWEAGwUnCb1gzB8flolWRIqbu8QvU5NR2nhOkJyqPGzHU2suF
BCCZJQDrmdr30sgwZZk5dGCsB+1f5Cg91FxQr/G1rXMwb9dyMb8XQhrNGOwywxQ7P5hoIxHY+MnO
lL9aTiLljoSgMmzpR/lHl39soBO+7acrFQSyEFJXnmb6LhSULlcnjmpRCZOau/5nQbinF5fa0ScR
gows2ynHURrs8l8vPJTlsRydQd3V7cY1v3ZSaNlCPcU4E0n04kFT2kHpkVss3ISspEmewla10al1
0vAoK4+FvyVKu2YPalCSeGoVfNaF16Z9rXWCrxSuOTRvefWm5uFjlnzNigA8p3Ua6ubl9havOSlR
P0/ZXOgnEbvcYanQitzKg9KVUUz60Mtje5f0xn1SjdLptqXVj4luy5xi0DK5GgyvVXOaB1tKkFXD
QU13XWo6ggXJ/Burk6BKLlHR8b/6yUF6hYRfz58qv3HarU+6+oyc/Y4ltkCqpjgzIbNlYuBbLkSO
Z36NvMfIM1CWFw5Fqd1HWUPI8HZ7/SvPJEEsc360Dy2YixavV6dHKJ32mI2tfsdwd4RIuASBjTJr
beT/ITZiHhrxCtCf85D84l6Ixy4d6wFrKsUg4mYq9eG3SaNLakx3YgRh4fQomEz+xuN+1JJTUxob
P2FlvTM/KlAgXuuZxP7Ss2I1yVKzT2u37V9n90UrZLwLpKcIas/bO7tyaPBdzgzlipkVahHshmog
Tigd1W5vfmiEYackj7XYONl0Xw2nJri7be3af2YeLZD/YNzokYIRuFwYWlZBXKdF4Cb+dznpdvHJ
NB0LeuxENuwQLemi+OBJG95z9YLORiWZGASghURn9tJoKMSZpTV94IqxGO+nTs5cYQTsbXRV/Jil
cu4wzhc7rVI/1fEUbtTBrr4llbe5VAP92syRuLwlgsTTp3yYhxKTNHJ7pgqdWE29vVUa1b3f+7od
j226EcheBULEQAj8MQJBwAe0an76zpKJaChUM8nAG+Wy6JSe9G2ou61RgZWFIRY3I/h50ug1Lw6l
EpvmZBYMJ/L9PoZKaevjM51joVSfpS3N6DXHAToF55tE4IVa/PxjzhbUteJoapnELkZfqlYn/ftg
lMfkwY93yUPaTKeheN/w1fn3Xzzb8x6emVz4qi93AqO48x4WwyvTurREGicctJ0+Nsx9kk6HzaH1
hhdxQN/CcCb1PY3j4+1fcRWjzD+Ch3yeGkDUaqntkMtpL0A3zzyw/B6YKFcNqtOHdlptEU5fPWYL
Q4vVdnU0FaOMoToY7SSdnNB4mSAHub2c69ByYWYRPo9xk2VUyHGa+ijnFfzIuW2hJy2FL+HuUWp3
Wf5aTTaMQ//JMEP+QKHovS65O6xJ9JtsYqgwNlEECQt40YmBQsea8o9SJIUOoO9vUjH+zJswdZTc
Ah4TZJ/gldKfb/+UtU9KccaAmBaKSWXZ2omrYMjGki0Ag3GvhXvT7PZWP9nChp21OwCCQpixFIPH
cym/1VooP9W5GbhaXNTHNpe/GL1ablw0V+8H3/PcyOKlitJcipRRYzFV/K73Tv6zQOfXl2DDCIud
XrTR3wbtvw3Sz4CPDSbDZQTS1rESDjKrssTnePxmGYVj6E4jf7z9ka57CNj5zcQDTTkv8e8L6ezC
MTVfB/3Vh27e7QLjSF3biaL7TkQ34+NU2qPsCM8yAwi3za5tJwnsjHlkyuEK+eCrYZZp8Fm7sXgK
hgOlZONH5Tlibvf53xLQ0uukr/rH1uL+9r1BHocRWxZDUAJTT0m7AbJY88BzC/P/f7aHfRt4cZhi
QcoLp4dIdxNstW4BwrCZTgsyiPlWO7OQeFaSjeoYulOs2WH7sll2XLsW5+bz/xhYPKQJEhLmOLsB
w3DOoH/XtMLJ6o2K8NYqFnevp+o5sxMTPAKyD5XpS42A+22/2rKwuHaVqmnYKPapNfBdi9nBcKN9
vrFRy4KiKFeaIAp868B/U1uSSrG0GRra317H2t2JCipBB+gWlafx8nsLkhTEsomVUjKcUh73WWTu
rfp7WWwYWj2Ic+bMvCVwjyWMq9NgKyjTefbbVO8QhflsKU+18sqtTlYlPXbxeLq9stX9OzO4cLRe
HI1IJ2V1JePNB+5RVo+9vjUYeMVbMJ95YkIYv0hXYe1eeBoc/ukg13roJuOhf5l+pju9fLC8+6l4
0RLVHZXP9NfjJ+GnHxRUnXe317gWMZ5bX3hhHSRw+9C3dMX6H6UzmQIX4cx4NPv3dPwvtxtFFwJv
4EDw08wn4uxmsII80DJPnc+Ubtl53Kc75uP0jRWtnSvA4jNfi44n6IvnTwMEI2mFErroL50sK7of
EQG+vWlrLs+ICxOCwNR4E+TLhWRN3WoIS4RuKIq2isD0V338DM36bSsrORJwEwXQogrF0xXVcW8q
odz4HlbQqMxsYpQDYtAO7SN0Xuxp7Bwl2CQonE/rMsI+N7rweYTKtELVMZqO36km9p5og1b9okvv
uj8eaNTdeVsUMauJxMx9rIPwgfpu2X2LNZQA8jqIXGMYiD6PSLIZYwira0Dz9IWWiB1B49lvVk7W
LhTqNjBwU8UgG12sNa/rEl1yfF/h9g1VWh5tKjsG6lfUMEr/w/hFkJ5Kr7yXZ41ER/6R3nXloXqP
9E90Szd8au1rz6w8kIYxEUgYeulTcl3XoViy8XL/Vs7SIYpJm9CpoAGErtuvZ+rZDZOr64dhgLMy
S9Kqi5un8KM4BM0TuUhK3OvItBntI1xlZWAd/Of0x21vXo3eGF2aZ1LnZS7z31BqWyFvk8jtFIg8
U93R9OaX73X2qCJSHpfP80ulWPGj730L661pn9UshwKkNFeRwGBqi/0N6iIWBr+O3KoZTmL/wmjn
zxCRixzZvf6tqRxt97ZFub26wYSMUMBQdCVbvPymTGRmRRf1katpn63JOyFcnVmuqv4j3HXVph77
2tGdEdzwLECjQrf+0lo0mL0UUzx3s1p5jyLjmBXpXWM+e7nueNqdN3zwFVtOtp7l1Qfs3O78jJ5d
67DYW9AwYjdPE2cIDiXEUk4ZnEJzr991nwflCCwz/1wbjzKVWJgLbjvW2it9bn5xiuWuK6auZpP9
OLRF4XvXPVXlRjS4ejjPtnZxUmLD8iYNQUlXflRHpG4YA80eDeMTYU6ha3a5cVbWnrB5/pwy1Uxq
tSybT32pZ4mJOU9N232sGRU3U/vXdUbewXMri40T1XwWTx0jN86PqfoygWu16lelf9TGJ+DWG0ni
2ppm7PPMPoZ/Lit+dRHQekB900UMzpmn6jeZua705+ZIirYGfATIPmNk/glnjoh+AkyttYcnmCgE
tYWDYPgh95Jj44+nwpvuhbY+hX3zgsjbk2kFH7oexalk2AnTeFSkcu9L5tvUPglbof6ai579sOXd
oyG/oqqhxUWrvrfJs1L8SrfiuCsdxd+LRx+M6gIMjTB4XC5e7bxagzoodqXqLox+SUNwMsyThbsO
Y/c8wIgU6JYjd4UTZcB4lP4USE7qjSiPFnYypZ96wbCztjkqXn6YioZsQT3FpbD3o2rfGMqTJVaP
Xpl8tGLP7upy//enmOGT//35C2es41ochdSP4SuodpV0TI3cibaGaOc/sghumD1huo+4kCRiyUdb
SD2tobSBu62YAAvDoaIEjsxw6V8z7fE1mBymx8d7rhHqLmqjaTOowwApkSs25Sk3k6e6QiJub0H3
EL+1yq7uEExJjN1fbyLuzyQ+s0ZMrC0LaqOvxnWbNqQSzX3QRbsZ+NPAev5/s7K4DOsxqWQ9rUPX
p25edcFB0QFI5NNGrWzl0NCU4BZkSozjvOxL8CFbKQLm7NY46b4V3zcLCSvucGFh8TyXgpU3ak0G
nkzZA1zF96k5HKpq/Dy14uH2nq1EAogWwslKfkyou9QO9KqJqVmZcoKc7OMu3JmjpOyTYdq10X7Q
6+TYofR12+RKZodJUst5ppBwa3Ebhj2Me5LF/vXDPgMpVcX9PmrBZlnZifLSxvW+ZW15/aQeOnuC
HLqNMQ1HzzesnZBaIPTT4b3VkJBFEncrdV55lec5ZPB6BLCQGS8qD3WhFrKfkzmXlfya9cFB8j1H
aITTMEn7shDCuTwoDFvEHatuw0TorBzGTN8So5DIaeVptUaBK+p/Dtp0tORg18dJ7sT08m9/xLWw
lcwPO0iHz8RBi2y2LztQrBNrDNT2yBDjIf8n6I666UrK9yQ9ZgaCPnpg+/Xo1FsyG6sn8Mz2woNE
yp6qGZPmapF4jPL7Zor3abnRV53/yOJOhmRhZlxBF5Uhp3m3zx5tREMEXStpwynT++S//D3+iJv4
/O8vbmJD8eqm6/n7fvhLE79vXiJrv38emiSNhK2N+cLL39+ZtWGNqHe7dVH+kwaMrw6ytUWov+Zy
50YWX6LR0iTXCnCBoXRHxTMOVM7Ts9n+uu1tq2uBJBPmo7k1ukSHmVOVG8D/KHiFvuD0zAEe4kqs
Nnx67apgmOd/rSzylBFFzixp2bEhcvVqPIq+YMugqJgpFKKt0Osa2Mj3P7e2+D5BbLSeGVPEi4Ie
thjJy5vdGPgS85gNYqqt3O1TMW4+5YxZTUbVzbiN/kPbZtqul9J612f9mxmjmH57q9fuLpAxcDRz
c7HZi5/VtdnQNG3JFy3Uj3kSH4TBs0O5t/UWjmbVLmT1vtmiYlw50HRNmF4izoIab6kAbpjpUJYl
pTH2ww7oPhv+41j+h/vxwsoiPggYMMwDCSuF9agOaAL/gtmo1TdSshUvurCyeLylJmC0RsHKhIpF
08UPdV08ty2jHc0Mzwj80+0Ptrp3XFGgmdg5adn1VWF5jcWS4iWSd6dEi+5kWzQ3nOJ6NkiC3Box
IJitgZjwNy8vkxYWcT1Wue3rqI0OmR/e1ULgP9dNvh+jULLDOMsPuZH/irs4diO9pFKs+F/GSpnu
6qHdgvz9Hp5cXM78HrghoRJjCGBZwNB9LVTThBfAt5KHTC/vRf+fIva+hGF8sALd1gvlGCvZHTN3
jBXZ5F22mRxQWD8acTyT/38TI30jOV798NRwYQ4AwMZeXe4RsplFI44WL2KR33eJfBKnzi4D7U6C
yr2K8uPt767z5662gFgapAhHFfTBpTkp0hoPNQ4iN2ToGZzpd4nyVek2ar0r8SHJD3EaoGDqREs0
FZARM1NlqE4q694we0etlaM3PddiZGswZDbhxqu7ZW/haKlUqSTKlP4iRWYYPrZD0OXi1zZ/iuXA
2cyHVh6Wi+UtvllZq2rUTlR4USVvEfbRDIf50a0S6rpn/NnE+VOehRKKUUeE9CEFMK15iPTiLU6+
F8mzqMM4HVQbAa86R15XjsEbydOP9BRV1EtrnWoOeVWyhVbjh/soNUokVILcGctYsMcuiz61cIeg
CRUn+zICse+b5ddBqXtktUMVdq/agw6XD6w25a9xoOLpBxBTTGGXOjid5UxD/4+W1IhYSdnnIBjj
nZFG3gNtCdOuAwVCpHj0qEZN4fjZagvP6SQ/eJp6X9ohAh07RZlAZVl2DM9YQ+6ogz64UgDmVYUE
fi/5vWBnaqWDNVWUjYts9dCA6qDoCUwGOqLLveEwmS21iIgBzhfJd5XxlIgd6k0bZ3P1Tv5jZhmJ
y74yKp6MGQN9jyFEi/kxp4r1Hy6AMyOLl1rvmkrPR4z4kbevlLeqNxxffh6iz7ftrHovRH0aFxsA
wyU4WK37tmGgl6Jf9WolIgIbLSMYpm2861twylVTBjPzc14N29Hi8yTAAIUQeRQXzhUFHEBWG3Zq
IANX3Jf6xs22+o1IlchDmRm/SmBQkE8rQyT+zoYPjfau5fdFGGydxbWjeGZjcRTlqUs9tae10LZE
xnWsGkhJe2//4fsAPZ0lLk0GSheb5pNpExgQszKgFkyVPSWSzUiynYtuv6XzttYSQ3RqztrpHEBP
sTRWwBkzcbswYR+p8BtNH4y+FI8+Giw7f2xDh0b4o2qO6m5sh8IeTKnYcMe17zaXEoH1UEvVl1Al
3QyKLK7ol5R+s8ti3TayH6WysadrvQNGndhNJKnADy1poZUSVG0AYZ5b9A+JyMwfCafbNM9Dm9ip
XMLEy5BPrjoKGx6nL1FrHnqtsQft2UCL7vYHXlsxFy69Z4CpnI35Ujt7Pto80r0h4LdIUEHuCCVL
J0+Sp67eYsZYNTRDbgFOa9d0RFAXejJT4KHbTfL75GXWXgmFdhfis/vbS1rJMnicZk4JC762a5ht
3gxBYUA15uXxW1e0bjE+ZeJdMMlOXX/Ng2dh2hJlW4ss2MHfosYQgv5+Ns92URvaeKjqgcQm9g/p
qbIym9HA0Zcdb/RtbwsjubrCM3OLZLKTc7BuHebM/DNANDvoYYSwEFCDluJFCaaduNXUW3vbzhe4
eA+CtMnlSpJIokLjTrLST0jSUHSXSrsSw7vb32+taQq4lhiD+g9R4dIns6YMoykUyTqGgybFSLrT
Qns1pWFvWqmdRLsAveqnMtwagltzUQanoRGknwDWbnEW4N6Z+q7HLrwnp0LZFUF0mJotMre1sPDc
yvxOnflKRjWoQ/uEUL4M/V8UDBpnFmTauMnWPti5lUUEnyaQPLSIobuGPH6Xa1uRp3tGI5xQ3eov
rO6aQqzAuDmI2SUDQI0jBqpIAOoRpJ7qNP0BaEl0oKfdKh+s7txcpQHgwmu9fMHl0TcERSWgFpR3
aMQcQxM2bsMtCwsPGEoz7bw57NEns9mnUxzskrrc4gdYzTBpWQD/pVFCCXdRw20yL5aUhsqWVu4t
8+g3h/xNFD6UPnQUD1bz3g5347/g77Txa+RnTjI5aX4n1xu9hrWACGJ2LkmaDYBQFo6oTELbGGUB
Ciq+C3v/EOR3Zfih08eDEmzhk9bcEYQHN+TMksgU1qXTC0ZVNUVFK6Dz0mNXO9/SxHfCTt/4fqtL
gmEaIAATpsQQl2aqstET5KwB8lDrn0TX0L7GFRUf7VvlnW7fUmtuj5wkxBc0vea0/NJUiuJXEM+I
q2yoXvVSew3y5qQJ7//BCnUIIBzAomCGubQyBvzVBlS4mzawapBY9R+NcUvFfrUCYzEXCxkY5MVM
NlxaaftYrIeEPsZQ7UtKGgpUqpr1KdZNJ80sOxlPVnrUgyPQVztT7gXRONxe5pp7wL4CAykgR7xj
cSBisYrkbmQzjSpqAX1ZB3Raxh0D8JXtC36wMeJ+bW6mtSIUmTF59OUX5qZW8NLCIjxvhtLpGma4
yh4J2kdRKzbeslVL3MN0M5BqpVh+ubNTaxl+WQET6XoqKUkLulkMq/0AEMb7W7URqkMikiaMwoAq
u2bxn9Ak1equpakgAOqyfinZL/xxE2C7vqQ/ZhbNmdQUiqzWSAninv56JCnRKctTGAb10LJNIzaP
t33j+qDNy4LIjfkBcoMlGXlTlX7eqSA2MPwPbfznrE4+CH6yBXlf6TpBVkeVmHeMK4Q24eW38jIz
NTOf/ZOSzJb9wDFS0dYJhEs/ImaEGsmKTkkNiKP+py3umsLY317pSuDDL5hZmQzKjzSGFqddzGoV
RTe8JQn3TVUgh0poF+38MuVIBranBk6HXI1a7rXN5v3aNiPLQKY3bzJ9t8vVawarLYaG4lgr7LXq
ZH4rAMdR1QG+ugvGn8O4K7XOYbJcYSfamLkK7z5K5f9H2pvtyG000bpPRIDzcEvW0N2qlro12roh
ZP8S53nm058vdTbsKipR3Na2Dd8IUFQkMyMjI1as9WVnDcTZu60wUQUGlwcuUswdbu9G1SuqKSz5
ClHZA4kzgw6S6jk7ij6cHT4NI0rVwyVed17T0q8vKp08dgWb/5akE/F20JIK29pULF9t/4b85RjH
81n35tMQV89pX77kyUnXRoznX61y2VPh+PXywnN4xgRWkP71z9nbq8SwrcewSWOVx+cyvYUt9qR7
3V/caF9gS37uRvPPnZX+tZYn6u0wkqKEBOJqi8EeViiUPDQYL61aHcBXPCXKFPlL7b63Prlp0Klf
2vnRYjzQz9S/7tuWuio6lIwfca63AdghpIeho3HU4oOLgjWMIwiD+0oyBM1eG/HXnE64+a+tzaEq
7NWIFsdk8Hxw/+4900805f19d0Rk+GXPQi8heBJZzG1faynbkWcsX27lgjR65ejO52pkEET7nijP
rjL4VfWf0w+8YvmQymIsxNgyPRn2uqjxanOxWJwP+yvwdU0fDvf9kn6mKyMiZlztyLSt6tWsHRLu
wquOqWdHx9FT/bXLUr92+thvm11iJNn1QuhDPhnIqg7S4NZmmyJ6pxRWepn1z6Ua+2722Zm/VnQm
/7tvQkSQ0S1Y9xh4uLWTMIRS6y27f8aTA83U8bKE1oiW2pgE+pT9D4intmNTUuGivEVtGHPiptkK
L61hPC6FB8ZxQmrly7y82DEYlSQKjNIL5vzJbV4LZ2f4SbagJk1BeLyJa1Q/bx2F/W0cDVdPL1A7
KEoQphSXlBez2hPSkm2Wazub63PNbOieIUq8jHP7l1p96LL47H1h9Oq0KKHn3/964kdvTxxKGLSS
RaGHGe5bp9AV1udyKrJLs36dohCS3NmvlQ+D8qT3cbDM3++bk3+4K3sb50qln+e2pP0YVeeyfUij
z4xP+iM1F6X90ndnzfojXc2dKrIsrFw56W7S1M5D+CVvRc9z9EDnv4RTftDmV2s+eO4xQ/BT3cOl
SPfKv266m9yuZo5tLvo84/3EPID23uHy1bR367DXX5BlG9eubU5fTZIB3KIEuDlZfjW9uszd7A7l
/cpWISSTvZ9j2qjicaXe7pKh07OwX6uMkZVzazNc0ed+NHmNz+X+blGSc2LZxxmN3jZ7RO/wpBXr
sfpgMQ+xqtUbNRx2kgyZ10xmodcuQHG/aC3MWt5bitVml0V9dsxPJOi7yB/ZF/z5mqeKjeyasTkY
JjrRyZxb2YX3k6+NP8QEddTZvq7tfULZ7qSKTQ0bsRQyxs3lAKm5pzSrnV2q3Dfjx2jU3vRlhER1
7rflk7FmH3cp/GVXuRgkFv8IaYeNydExFrUzzOzSGrOfkqHv9mwlyBkxvynuch6GIg+83TJt64VT
0lCPd6N3NgKhqfIs4MPTAfGI9Y1W94FqUK/7BOTx2E2nwd7pUcu2CKk//BBgkQBqbrKVqGu83jVI
f/NOf4zmV2oPD/vfTrqQV1Y2XjaxMtdFxD2UDW55imvlU+mFe+D3PVfEj7jKHsw4WSJGjXhRhOXJ
aDO/deZgf6RUagaogJioB4y2rQrWtTe5WmFgZgVeVWouhEKl9k3xhr2hC9mlw8MagDNTvoKl5Nah
2hvoObikJrWSBxNEyLFHG8q0Yp5knnYeukj1ozreYcGSnmioAhghpIX8i0RblFjUoFVxf7ePi+Kg
nfK6Dixks+eedCEFiwajcCpjGJvrRgV4jDYDKWWTLY9Gcx4WWGasnWxEuoZXRjYh2WB/t6VYQ3BF
D6nhPDA+Y6W8PxLjVFQLfBp7SZfcIi8A5gPoxG6fOUKFKOxH9kdm/wHirTtZ4aM2fW5qbrj25X6e
ID1XoqhrUE2jgSCW+GrL93HeFlRc6fs6U/8SFbryriqa4XjfinRHgANDSIStyJP11spowbfaxC7l
K70JKOwHAO+hlnqp9iTMf1JAbNMsRnQRuYP0gyGWzRFW2fCrTkJ+cbvJ/bNXMuuwhHD50pGNn0KB
Mk7XiPdqtF7SJtUDRj5i3zQH+009KkdKbPZBzQvzoZm1T7GiOUwQ6fkJtY/8UVsMRgPCej2gvYLO
TD9bJ0ZWVN9NKLVUa/5+LNrJd7IhPpixXr8bU35HNA8a/C518jDnUxJUNgAItbKXIz3l7DxWRfwm
4m/2jZR2uMew7M4NLktyBfsTjy8YkX6pYzMY3biVtQqd0ezD0psfeEPbr3mGUmxTR/GfsdLuSfvK
TQpBAd4NAkF6+7WTQstUI0Uppz5UXvc0O39G7XfFiB4n69P9fSXbvYzCw3MnKm7MSd1ayiyg7F2F
c2bjJjT2so9t2OwsoKTWTIzkNIohBwZStilmouaNMnrc4XGl1P6kZp9WxGHe1RZM4MUcla9RGaWQ
C07LYXIt5THUtT/KSDMO81LUj/RldhlZZBWn61+0uQypu7TaoCxIEbn6w9x/ybz2RaXf7s3nxnso
ysnnN/tD8vH+astOMRVo+A3pvPM029wmStdpPepb7OkU6Gb7mBegwYvjgK3fMUS7mMqEJxTmbj9r
EptL5nVOdoEbSKWMqPW973yLv9+3Is2cBEqEyR+hI2ZuljG3nCwdpzG7jM7f7ZFCSG4Ofypl/4Ai
A+Q6lHcW99kaIfyEKcHJ/bHcI/WRRXoe6pANEmPJnja/YDRGtpseEq1QykyZ8GrhRambzwsilp1N
sljtrKwI59vwyK3Mw5rBeJEI364s6XdiagWiTloC7YenJv8Dvfq2yPae1hI7GjeyRSscYTgmt2/t
dObolLY35pei/gGWiImBetq5lyW7kRYT0QUD4H230/1RkmWuYgtBndw5LeOzALp26vddkI8kmtH/
A1QLyEbMpAlXr27IeYB70q5paFn1R2JaobxX5y8wXnuvO9tRfOzNt7kxtLkkqcKMRtxhKE0/OdOT
MS3BCnrAg3FWjQ+lfciToK2OU47U7d+/kfpeG9/C2mA5WdOauHbJp/DcWsdJ1c/uetpxUUT+rYto
wqGxSFaIMuHmYMehOji5wvR8DUDZ8GF6DzNQtP3nLj9GjV/nvmMX7wpnB4Qu2yrXZjcXkm4rXW4l
tOGd1Dn1M2iwbNYvmj18s8d4j0BOcqbFLAO9M9QMgO1t9ovNQkaGhY+Zbj+m3ZlcWyujU/7gWafO
Od9fUakxQdwJ9NkQavC3m7PImdAPR6AMRry8tZzuORr+tJ3xkLQNklnZaTL3eGRkx4Gb/R+Lm5Nt
JmFo1QIz2qE3nyJ3w5v62FWviToznvwbZ5wGPDSA8OSh+rFxz43I/OsSxGDa0Yxc6qY/DzaAvrI1
NT8FnPVwfzmlG4UZJ2QLVXDk+uYIeqmSm94Ini/SHr8+pikhct4TZ5GFRpIxKiqAOtFf3JyBpUyW
NQ9r2AZQdfBBzaGysH6g5/r+vi+yvIVq0r+GNrteTeZI75yKx5/2Wa1rRCaQuEg+6M0fsfk4DY+R
Hvt5HpKwfm/Mh6L9ct++3E+hf8PjE4HzzbeLABvQNAGZCEapOzBz993saUIWdrPj6J6hzY5Up8HT
Qp2PVn+0hjioqw+mtRNAJJUjlvJfXzb7oknB94wN36wcIPfJk1dz6A6q+sLgopHl0J/8MOLfqFZd
2QSJdHu0axhHI7AUYEuNP5kjf2Ok/UNbwAL+rdFe8rQ4jv2eNIYknb4xudkxa6KEgD/F9meuLDHf
D+7/7u8JWfD4dx1/rRUZhbJqBVtySdszyh+HGpG63kVHzrAbX4H+4r496dbgEaKC1YZzYIvPDRs1
C1dNFHQ6568lHLMg1MLned6btZYuHHyEIpEDKKtu8jiryS237EUrdv5kDw+K9eG+H7K6MCg7wUKP
5DII3M1mCNUlU+yJkoCiXaY6PBUZc7vg23/w4jhPjk47qDGDvHX/BKnX+2X3YmUAN/T5UoiZSkDd
93+QdGGvfs9mpyTxUPHqoX84MRdXWHSi6PyrY7WTMEjNwCVM2UBMnm5zvCKyp56JJyoh5RGwaoCY
WZDne23sPSubr+fM5lLGFYtrQFp3SBT7dUjK0d+d25TdLsDr//FG7KKrTFKBGlOxVuyk3qeu/qsn
YTWnFzN7vf9tpMEKUj+2CsQG+vZRzA4N15V4BNFL6L1JF88NjALy1SZDiqEapvbcep37WOnNQdHa
31lM7hw6lMAeDWeLSfFm5mcchS6lA3+QqWRBRdnKrncuF1kgubKyTVerutNKKO0IjvaMT97z2nnv
7L5/Gr36Ic1e7q+oLMu6trbZ7WlMV8Yo8CnPl2Pr9I+J1QdTN56K+qPenau9oUlZOKGqwSA5EtQC
3Hu7UcDueUvKf5fWXNWgKqI5MGZtPdz3StYipC4EjAK2e9iVt1W5uqronKkc4saqUNl9UKpDqwet
O51XuzwseX5grv7AtNbOqZadgyu725mFGo4ZBTgAmNXirTee+6I7eQyFUli776DsXF/b2Xw2xZvK
fhT+6V3up8o3NVKPbqbtPKmlWxFCVcFnD45+e08Tt2JHXaFEsbTPNoQ5PeKCU64eq+V7Z3z6DY+u
bG08mmqI7GdLoWPt1edJ73y7MPe7kFKP4FHl2c7gkWOLP7+OU0ArzYVi2oUL3PJnZEcDbx7bQ2bW
7UPfpswJ1Fl3/u+ugWATQYuLDsu3RqMy1NgIyJJr5neqTEE+Mgu3FxplO8IktRd8gJDxq+LPrzwL
cRdFbZq4s6m9HS31bdRbb+fF+42MlLyXbia8gCqsm7dmosmYh7qv6fWrhUDWwFCJxsB/77uJeiTF
FURjqYJsfDFGk46lOuELtavmbVqUaH0kwf2v8jOQbl/s8KFz+UKdgD7bZi+oS2d2jpHkF7VF8jwf
1yloV+1PbanUzl9DOyQPKSgl2118nMPBDUBo10FlgiBS+/CJBkkdGM5SnlNzUoAI2p4f8TA5jMYK
68g8MjW1GOvH+79aFq+ZAwYnpnIN0r2+Xf9+TNNobEn7IvvNMHxiHPyd3o2+NwrqpO+T0R7v25Nt
K4acmaIUdPXEgFt7jRpV1aDRnCyQyjuMKLC8McBe+F6b7kmiyGInTO5gPpkYop+s35pqDToXuYlr
nV4e3Awa7CUPvOHbag87OafcqX8tbbKiNZ8GDQw8lx7qeF3hBDFsTN4eilNqhS9ls3i4tX3hd7oG
c7hgpeuTbxa86dHrbgFPlg/B7QdAkz6IKBneLpnpdZmir1w3xWAcrToJTKUJGgUmltkN4kUNPPiX
5nhn+aQf6srq5slo50Oz5D13uJV+WiACdeAGtb3X3VxBeoszxwKEgskMgqdY4auYtiSR1S0Tt9wC
wXKcv5ug5YrqYB6nB7tM4HD7W4+cANqfPXpVWZYC3MABfkp6/qtkVKWn6NQQsXNuhCb8gaDLztUq
3RxXFjbXHbU1s407Mtk5/MRMf4jyzjR8vn92ZZcdCBfa1QA7wTFsAlxH/X9JFBCDWe2e1mryZ/Nd
GJ0dEzQruvP3jUmXDBwNb3dmMECk336r2GYIPFq4f9wISlq1KF+qKt8ZFfiZYW9DtmB5h+qCq+4X
Cj9nttuJW5o2jfXqocMIlWOXPJ1m95uiH/vqs/khNQM1/xK2x3TxrY7eI9tlPtTwrmR6ebrvsmx9
gfCxQaGDF6oaty4PSr8ucw7ubVTLY1m86mN1WLzMd4vXaVdjVbZh4HMDRER7CoXITSCuQkhVoGdl
Sz6io+433jNjNTvfUBZOxGGDT5hxTarytw4tmleHM5Pml6FHHCoF6F7kx7pV/WzUWtzKD0ZBO9hS
5h3D0pWk8cYELuv4S4aUDVCtKSGPYdUN4Dn4oFnPqdGeStSdZ8cI7n822RUKVuofY5vwpQyz1qWh
QD0wi2rl68FO0KCaiqMTvu3y8pjr+vG+xR33tq+CAml6TbGwaOSnbKovbeQbbXKKzPkCicOOe7KD
eOWet4ksvZ31WkOT+qJO5YeS/T/N2eN9f34G3l/OIUV5aslipn5bsykqrwUF0NEy6njG+eVSVEPQ
KQX5kRrrypfSLtvUz11kxXx10AD5pVrXH6ql0v8yCwbd/AQaxJqBjnj4m+n87qVYsiRlkmJJTvXK
jF0VttP3yGuLxHe6UP0Yz04SilGH8GXINTfkcI9t8qxk+bzzIpYeNLTe6c2C5gbkc3sIgCxl2YBK
9SVCUJ4nVdQ/TNrvlBIoIzDbigiHAP7fGgmjNVKXhdChhJmvrwDUG181v93/TNKdALhZVO/Ipbcz
DIWSl7aVAVnVpzB5kzjrcqxma48gTmrFUTHjMgz6S9qmIntolgkvgm4q4PitSsVvErc73PdF+lWu
rGxCU+p6WYIQJk9R71OWvnXi1u/jnftSZkMM2yAiAhAA1sfbj6INapl2PWiIppxOq1o/F9REunbe
cUUWDa7NiD+/ymrmZYkXOwermScFf380dEHulOujMq7VG2VSL7rFQP795ZPbZISbaX9gV9vmuJZ0
XTtNwA5i0ziEbnpoUvOgq+WLN6joBu0QP8oWksoL0vKgUWk1iS1z5aEzl1GU97ysmuoFFDoFCuuo
pNVv+MRrmjY8iCgu4M061olRWsWo8LksphMZlkHMsPTejGpxqas9QWPZAgIQYayPsSTy7Y0xxbZD
Xos6V2M1B+mILkpyWg0GB0P3YAyv97+WdP2ujG3SekQ/eAKtoFFC1H41VNMnxx/sneWTG3FFKQ62
d8aBbz9SWnnZBA0PfLcwXaRreE5G62Cpyc5u3zOzObhjsS5d1IKBnqw0qJnDcYvunOzNVexZ2ey4
amGwoolxZlRbAWGfk9Yf552yhPhLtrceI3n/rJj4EVfbeokslIAbjLhWF4xDBzv+TjNO6obgqOHw
UFzZwsusKbSq0BFbOoXuxPsrTTOYT/bSPKkVm9koBozp62xbD1rZ9Khr4Yel/ijb54hBL/L1nZRu
z8jmu9dJDuth7gL3F9h361mIeewOFYiI/MsXcdBl5JlGsXdLEqEtbhLHU0yg0Z7LQ5tq5Bwv4x41
2p6VzdlPEQxxuwIoUxF/MYYfpXFGNrDZU4CXJd8/RUmYFaACYm7S0shNIPCqs/wixM90L1BrFBcm
6OwcpCGMv3JoHHZvPLlnDHj9/za3eVw78oBBfyG/dFb5oMdPWe+djPzsVTuZiGygU7AaAKSn0yXK
lLdHpy8gWUUYNb+U68sqkH2QvindY94HhhhgVf3O/F6vH5u19RvDPN4Pp9I6Ak95HjSmYEndcpjY
map1XkrVtzZD6LbV/Gwmy1tn7I4FiKPl3WBFPlAMcspyJ/pJFhg+LZSJuKKAzWz9XmMtXua5yS/p
ZD3wzjeH5pRnD2V6vu+i5HrCDgJ2zFYCGrM3N4beZNZSOW1+GRtiU5H0o68b6UubZ6/ZDD6n2SPZ
kTv2j8Htc7RZlTptNAy6pvJpNrtv4+Q8lkv0VJFY74QSSdwVcyA/pStFXNwE98Iwmq4y+Xxq/GV1
Bt9NT/dXT3L0bgyIWHYV2HM374y5575dYaAfjkhInaPi0X0B6HGy2+5s7qmgyz2iyEMBl8rdFppe
t72l5bq4FCP7u6JbLwxgfrzvk9QE89NUBaFXY4Dl1qe5U8NGUQkn5Vw8jK51iucdBNOehU1YRDvR
CxtYGy8u3V4KnH1Y73x4yR1CKPzXh82ujhPbKEAU5Rdbf21oF+bt/6jY7xiRlANI61SAbVRRgdfr
twsVaeNg6nWdX9rw3Zp/HKfJX/1hqVHxRQM23EmNZVvt2trmWlRbdTRpHIAeVUcxroK6+OI9CKFb
IThkTq/aon6w9Pjh/m6QhcAbL8XHvNriM0Wf1Naxmwoy1bDUoaztGWEcreQlt97li/ZuSbyv5WTa
tD3CYsdtWbi4dntzwualz6cSuNslDp/V7rtiUr2CwC7aK9zK7VAg4/0mqGA2biZjF+e1gZsmRFxr
5+vmQcmfSmsPxi3bmQR0pJsAG4tZ89vlzGOncyIR15mvICBlzheHYpJb7gUKqR0BZhaztQLQfWtH
rWliQ1mSX3r3kxu5h8F7nOq9MQDZQRYS9IgvMy5Pr/fWiLYobaj0OGMoSnkoGspTSmrtqfTIriih
O8ALlM1GJ/TWytKXeqXBCHrpNPsQTq+h+tJoT20xHvQ9IKfMIQIHVTVHRYtlC9EulKl0il7LL15d
tQfw7XAyV9kS3D9Tsm8jPj12GNQAq33rkLLq1piEoLTTJJ99I/xz1ZND7jEmf9+ObOFA8hs/Kzlo
HG5CxmLkdtzreFNoT3WbPgAIt6Mz8MvAy/be1LKVY9gS8APfiTxtE9NzI8ma1RqLS9dEJ9q7ogJy
3xvZqiFb7LJm0AGCl75dtXQwvKkVMV0Q44jOR8uU/c4zShYFrm2I33AV7Ip6nC0jK+jsdt+6rHgq
hx9q/ily8p2oKl2tK182WzrXFbL2+P/4otSLX+51wmWegIAEV0XNRmzoW0/cbFiGjEnpix4aZ6VF
FryLT2v/Naz2Bg6lliDpAsBuC/W3zfOjKarWGTQijaF+rpoXj7w8MRLfK5yd7SzbAIDkgcj/5DLf
dpRjrw9NzZzzi9M/dYnxyJfJduOm7MtcG9msW9X2WZ32nM3Itkjtn7p+j91M6gZKw6J+i3j0lvl3
Msco65juvtRlVB3y0XWC2W06KB1S7zcCDWQO/5jaBAAj0hRbLzBlJuhVDj/ETvOm6fDfD+a1le3B
NIdwHEaWbII/qm/orFnfdydOZbGM8VtLCH8JHpjtiVFDTynXtLh47WqjKdlO/+ui2vXjWFVel7L8
NtqDvrPhpDsb/AKMbUB+kIe+PUPQTDP6lmcFcRrRZKZ12wwKxnI82NP3+0sos0RTUudToe4EUPDW
UqLESlOVzI5pFmIcJZyVrxC6wEqxM4UsSyJp7DKACCIXxOwmKwDKOZe1VRTiQTRPb7Jv1fQGVEgw
GEIzNdgts8hOE1h3cAYQ0wlCpFu/YGJYSsNtCjbg4q+26Q/D5/srJ37xppAj7mniDk0lOkobj/QO
wtaoxaOsCf0ha46l/UfyJ7RLLipc+zNc0nSYJpnoXtkCYbTxqFjJCeqiwl7YvXRF/FpROIpUSNtT
W/Hn/K+o/DElJw0G/PuOyrbIteHNZmxHRiiLDsNd3J5RffOXZDyFxWv+G+gTwZwKspgJcpidNvEc
/rB17oBBgpDGkyRYhqcx+nHfGVkMJCeFMooSB7RH4s+v7lnDSmMXmG0Bjj9aT+R9WtAazg9r0aLj
fUuyHS84c9ghFFLA/95agniz1soRS+7cT2DCtJHM0QL34bWzCoVO1D8Pod08rE2vfV1H/TeK5UD3
hLyOSuYKyO7Wfh8puUtFlc/m1oELR0m1BuZvAKBujGwisOJOxEwkUi5JNJ2jaD5M42vi6i+784Wy
KAyfNvAWwe+tbSfJ8wzCvcYKmXGNEddtnzsXymJV8Y87V4rMDjFDlDOh0mPb366a1dtd6Y4mcUqP
DnH5KWx+mPl46js4gsaH+ztEQuSt6/Bv0coA7QKN62YzjkUyJmhliMHd4eKMNswTbRW4JRohfXxc
wBABYZjPk/c967JTPOlP/WD94elz0GR7xCFSx2GncLl0GLDeQtnUcJwGPY3Ly6A+TbFxGlBacMo3
vfUhnMzH+45LbJEbUFclakLV/rP0enUIE2te3EaFv1apPftds6iwnkVFgaYsqEanKypYtKp85zz+
bBhuArYhMDgieKIyuGXssgqnT4yoTS4g3ILwc2WdCtufPb/R3zHLdvSM5EVLn3Nl9NX86zxRUdG+
aNVw7JknKvd0lCVBlR/Dy1VoHTJOt9ln9uQpgzVCnqt7/ak8WV3s28o5afZGjOV2RDEXJiNi68ZO
aVmxWuqQmc9h2pwAwXU+qprzUTfV6QGsaLNzfsSW/WWRCa78S07xS2mKucHEYTYKUeLlw4SSaJyc
Sjvf2T+Syx2CjH+NbEKbonTT6vE1L8vAOMOaheVhmC39d1yBkVr0zwD1mpsaw1Q7XWy2E+p8bXl2
9Jeihk1gjzVU+n2ujGyy/rooyfPdkfoWoOT0Y2h8RxzB2Hlc/qzt/PJVxEEj7+dhti2XJIuFjmII
4XuUxUGmPWX2u8RUzrW1BFNvfoCtBsLSV638tKiPHqPuXjcfwqY7mPpbeDP99ujNTOt+QxMeedTW
eOCUXZSse6ymFJjMO+sRfMBxqJVj2D27e8Ib0iW6+vGbJYLNb601h+8w6sZTph6/r0vgttlOuU+2
caGCE7I0wKsp99wG/qLSo7E3oRBWhjOXepBl5Iy9Gfz3yCdmg+nLg4rjVN5amQuN+rawUhpBmD95
K+xaL2H/xXQ+3jckdYfKC3cl5Re6ZbeG1liZ8m7AEIE1sItvs/aU7PHIyMI4l8U/NjbOaLMDA/hA
bdayVlATbvS/tk/0wxoWytmCiuXgCrme+37JNgNTCaApKS1Yv1CyWf086XrOiDVlRr8vnpkkrJxz
dLpvRdb8M4AuEpt5KqMKvgmbyjx2uR6KSW47O1PsPNlz74/qx1xvjnNh0M95aq1Xczw4TuWX439v
U9xYF/Hv6n4cF1gPE4cJ+aQM/bz7KzbO9/2TBVDeLj/HCACM6ZvNHpntqKY5k59OEzFHkJf1IYbQ
ZedbyfYH+TwbHeZlWn2b/eEVc9hFEZh1h6n7FoDQrAWz7gQmAkzrvHMnSISshSf/WNsiFu2wbLiQ
Wub5lJOVfoWG7cis4kM9+JlvdgmCXY5PAbdcDnAOvDenB2rGdjaegDGjIXVYdktt8l8kZlvYQjC7
bjucVhwXajyUbCKERuswO6zMeGfhH7GLhOKz8Vz+NevQmYwnKJtP87P2Xl1OkSZomHLkrO5/cem3
uPotm2/RpIuC6itf3LYPzvr3pDDAXz1Utl9ne90pWeghpaUJRumCEGfc7t6YFolZCAq6JSoOglrW
soNdmVUZXQzw4X+tiF9xdUZygzq6NTHlEaqvZeoCrev9THtWmqdwcU5hlCCbcnC8j3VynOuHRUzb
T+N/L2rwGwSym/qzxxjT7W/wknZp5pVxCdh3SER0/akrn6biL9W4jOM3O9xrEsiCH+A04ABIHTLQ
tLFnrXXplRY+U4dsEorEOXKX6FgwQXF/t8iKDVDhIRwg6hvkgpv4F6V1qNDyZcQ+G9GBe99oTiBq
uWFSB94IfIxoyMvg/Y5ZcZVv8xQ6mtyPlNtY1s0uLYwsdZA2EqS63qlZ8wAJ0bD9H/I02iVLvWdv
/aSV61O6kx9J1xV6MsZkyQDMbbtiDssk7SyGNlTnCw3cYGIEBUjvY7rL0C72/i8OXlnaRHZNjWsj
nyDj8/S/U/SlE6M6WhYaidWbMo4ObWzSXF38PoL+aF19O+keyOB33p2y6O+gxkmXmv+hmnC7bbXZ
ZvBfyCOHifW9qtspiJXU2dlC4i/ZespwPOKMvHBBkWw8ddLKTd0o5Xw66uNiipK2P79Gs8bszeiH
3Y5PsqADwb8jgIFsoC2hr+MmqWifcRQnIwnKJnz28vxH2IZ714wskMIsD2iYmjCnfnMyFjuKvExl
kqg32gdLGw9F8WaFCKUJtPhNvlyipvQT+63ufYavpJ1OEVBpT0M96mOk7bXzZB8S/RWq0vwiQu0m
0s7VpLaQ3jCAatTZo+v06TGJOm0nMxaHbvsl2SbIt8FsL7BQt9ulrFZjqWcTdvIxPMe5ciwTEEFx
d0An3e/Lp64ZX1On3omtP3OQrVkA7ehvMQdKFrbJUcKVV5NVYTb23lX2cAiB51tF9aQySlI6q19E
IoMuoGyOi3dp9qyQVcCihWjkuS76CaSj6ZPQw9CUPFmV8zadjlG+nkzj3EFZozE7q5+cZA8lL9se
1796c7aypVWAlovFgqW3Okaz64f51yQP+myvKyX7+temNsFS0ypTm4BMXdb2tV4/m/EeH5rsTF0Z
2GZUzBwir0DF9BKPbsCwkFNnh92LXG4EAiO4GED9bJ+mzNBYWeUREZliOIhrW6E6kWs7Cb10rcAV
CcpFBJO2cwUrsx9jFv4kQXXB5CSBssdKIPXjysJmuyqdts5zz4evNNAVkx248aVCfub+DSm3ArUw
01Qigd/UJIbIzIuh45M4s3MYmW0Xj+55Od+3Iovd0F7/Y2Xz4i6SsIk9i51VrM96aB286Tvl6RGR
BV0/lGq0Q18iu34RvTPgVCF9J5e6DTDVtMxm4TFKlZRvKUAUc/Y8QIBAMz7aWT6pJVq1VMIogkDB
eWuJH7FWjqCOiIf6mA/LqzuKSvzT2v0GYJkRln8tbeJA0oZZ2YVw0Ai2g4Xb1Zs+7fMwS6ONUNOF
dZemyTZfSkonUuKEbd1V4yHU9dPiIQLmjtFD1cdf2nCvhiq7CkR15P/Y224/x87a3gnZGDls6CV9
rsYKrPwPUHS1mR218UgJ6Te2IuJwCK8KbU9rE+SSKiuaTLC0ZGXr+XPcWg+z3T2WZVb7TR4lhwlo
6Tmf070UWHrS/jVsb05aDAXCnJTc87YYmRiedfM70NSd/Sg1wrwWVOGGGOjf7PyEvnW4hhCnhJ5x
BvKR8WDt7Nf7SyjdJA6D8GLmkx72JmOJwrgDXUvMoLfhD0b6OH/xxpW7sTp72R5FvaynAU8ylV/4
bYFkbF9/ZhmOXa8QB9068WNtfYBzwSN/H2kP5T6qe/Gz+lT48JTmZ8c+Onv8Y5IjDvoEdBOe8i7b
Vm7iyFA0K0eCIFVyHtdR/UcTN9CQIUAcRtVOkiI1BmQLsCpVNnV7QzpDO+eZwrjapC7lYW7zMaj6
wji4DGKjbo0y2P1PKbUHYyPYWvE9f+nWZ641WVPPSM9sADsftadi6QJ1LY96Ev9935ZkbwI9R3JP
sBkyrL9JLrulSmOFWbyLFvLYSwZfm1O/1bLj/5uZzREoGlevVc44DTfwe1E+U5VgoORg1mG68ySR
JAGIplAMFdPl1PQ3MVnJl7EYHEDZ7TQuVPPcUxNPf953RxIhifoMQqE+w0Dmdh45nqLSqS1g0maD
NAtZ7Rs1yo5rdTQ67VglxZ9Mh/bKj/tGZZ+KjiUk9hDL6xQibq+1BRVnxMtdMkGQwFn7NadYqSiP
941IkgKK1oCOeSOD69t6Vtitk/a8My591AWZp5/U6L31FMMJrHxa9yqgkpgFrkKcKQY0YcfdRN9i
GWxFXTFWlZ8LqDqTr0Ya+lNaBAAP7vslXTxwpIDVBEPJ9gz3dd2qTJXhV1oZfhQq6pmufhHU7bIc
7puSenVlapNXKWvOg6bmSCW04dT+6zS9X9x37eD4Tb13f8k2OxUiIUgGnQLcNLd7YhjrIS8m3PKi
96MNIgVqy/veyIpERHhB5uGi4g3c79ZEmk2xMxmEWkYG/MhrSA0XOthLkOWKn3TrOSn+Z1GW89Tf
QNnTO1VFVBJNxm0bxVjddK4qxsGa+Edd/EAoxDWf7nsn2xZXJrbTIiPqE0NqM1kb9W0daImNVmE4
64Fr5erOtpBF9WtTm3WktxWjjcV0bbfkH/NhRu2rekpS75j8RiuNdeN25mBRt9xmU61deHnl4JRq
pkEFZ6FTPZVVdEqGnWAh230MVwsqJHo0v8iLtUY2pFkJQfMI9xZ8F0panO9/n5/xZlMf4IECuATJ
NMEEv0lrvHpS4OoWAym53xndUT9WVQDGJXpw1g9T8mMtH1MaNkjyTAiw1F96GF/WoMm/oqDlp09p
9AghfgxsfOeHyTYO5DmguAEL0qbeHLxlUfq2c/ldjguDh/J9/r9g25a1FrhkhMo0w1NEro2RMNJR
VEPE8tIX6UOkPy/pFNjoOpXFuzCNnkIjVH0NRMXcfOxb128+ZNXBWpxzpWUHI35vJW/aeq8dKPvm
179JXI1XFfmpMWZndDyiW7nQVtBAG+3UaWVXkGj88dVpKdGWu7WwGP8faWfWGzcSbOlfRID78krW
JqkkS7blRS+E2wv3feevny99MberaE4R7UED/dACOiqSmZGRESfOKfsEpTwgslbxqJofwumHElcP
aq491Zp+B3/fFohrLWIz8iSgQITSP3TCUnlWe4gCGOcpnhWlOpTWj05UwbIHM3u9vaHXOhq84ASe
GbE1do/YWBfrN0qZYgYJ46e+yn7V4xPpgofUwSmS7WMyNbu2pHzVPY6T7tlR9JI347Pd2p/BBB1u
/5S1gIS7OlGdUXX0HK5/ie4npTpKBKROezHCwVXHz30J58/722bW9Ep1yntoRTDJQQRc5C1KraOr
YlGI7ir9g2PUP5ygfdBTtBPm6KOt75Jknwdu5NfWTqnN023ra+eU7JYkQ4ytE1+vnWw6KVMrKDrO
iXb0Z8ur2vAwFtnGJbm2gX4zZpN3GuKVfm0l0CbNgLAY8ELSu2ZcSSAocjDqQObKXv8eNtJGtXbV
LRgh4N3h+7F3rw2OoaSPkSpwDNKuCssD0iL7ytxoUG8ZWRxERR0CeFZ00AUUXXvGyivnTbU3duFa
PAEr/L+eLGJcLPtoslDNP8/2YwHx9xRuhJMNL5bhxJESn1BlRPREH+TsfjBPiv18e5OtPQcufFhO
Tep9CAzTZ4fPnUspuIgOjeH2u3z6pdkfwm7DoY0VWzZ2JHPuhlSAPqT+HsEOd1ssa3U7//tNlonX
HPohRSf8MRHg0JiShzrqR9LdQ4m8cXBWCwkUK3hoAJBUYe+/3sh1mIdmEHM+ZYka+qi6zqyi5Gsd
e4dCfz1B6vQFlcEwzV6izqKpnR5N6JdtM+vdNtmCF6wu7b+/ZkliaI9q2E42e8WKeqThR+u9Xmpb
nfP1gHhhZREQwcuExtDhs6R9ijt978d3U9zBL72nfBgN90rY74os9myIz29v1C3/xFm5uHyKIVGc
UcZykSv7qXqdMmn//2dhEW873WirzMGCk79lw0Mhb5Vc/x875ndvTjQ2f//9woc6QhbdEQLcg5q0
spd3ZBBe1CVd5JVjlis7Wy4mgyicTIMLsfTwEis2nMhJWRmgiGTluVOVPDr6ObT4e6eNqEM7ubY1
HLcGLgLDTMNO8BxRLVgENrmPNDuYAtrNTerFJjAU5zGWPo7vW/B1r7rjKiZbGDY4Tflw+xuINV7m
zJeWF2fKVGbV1ASsqU58DwiQ608Hf6h2vfTztqG1TM2E7xo9Y4Cg/Ot6O2noX/bdCNwkjOa3aQi0
OysfxcMwlL2qh1djgnzvYE/1Vva96uGF4cUuMxonlXJNsKyrmRvFmuL2toPwt3bPZw+8216uRndo
d4HAU+2hAH/tJaSztRFmNJ1b/x+HzDoa3k3qORgOdfAupjZNifO2wdVlvTC4WNbUUCQkgDE4NcMR
BgCq308jwy2hwnPOMHbh/BevYAowv+kCAUgt2UrmCsoiCsUcqV+xlt9PSvPJVEAN3XZrtZIAv7FY
SbDZvOauF3KgLTRZBWZyMPDo0ITq9yI6TlLqKvUzgEm3qOj7bjVQ1/YKk9A6HUHej9AkXVv1a9XP
Eoe9wlBG3b6U5b1SBG43fNrwTkTt5am7sLMswMczqux1jJ0p/1RTHH7UvTJ0oxQGKC96yney9Q/U
8CbX2m3Dq/6B4RFvF4NXhbjML+KhM0dybM2sqlO/gMNyxjcosK1uIxdcSwksINI61KDwSi6fLRMI
hMDPWnpQBsKZnWfCw+js5gCFy41K3WqAF3rl8ElCxU6V/9qhggG1PNNoqmkfLIby7cNAY92OPo2K
cuht1ePx5HY0Ra1OZ5bA85NHI/uWgWW+va6rLzWLYTnKhSATyFCvf0csZ+YY+7isQDxf/gjMQ1Xu
+87Lv0TyW824hDmProMoSGacZ+1+qxK7eoEwviloJrjl6Jpe26edk9rGKNpGpe51yXd9Gl2dKbp8
OA2/svgwwG843Cnj/ej82HB99WtTbxCqjqjcLqetZTtEAyikvaPavctmHouvEZpwQB0k/VR08qHN
ELPWBb6Tg+61+ovcVu48la4getlibFpNmMCoCfZPxrPZG9crkbRlXUslDVAop3ZhrXzUta99cKYB
fDfH+lPTVW6YBfviV7hFp7AW+y8tL1K13NFSo0wFOCLJbTetEQ8vnA9RC52bkyTDPk6R5RvoCDHB
k3y9/RVWDzbPchRJ6c0Yy6hMhhgUbUfDHGaZ1n6MbIQ/3o1bo3JrHopOL4p8VHeZnLle27yIahNV
GMJj3T8EUX6vlh2rWn2sQpWLp/0218oXScu+33ZubYddml0cLr+ZafzPmFWPLR3DoMz2kp+7vlU9
tlO3cZTFSVmGZrpp7GSHKVhjyZE3mZpUtjMrmZS/4GAroLa0oo34v3ZpM0HBEKo4s0yLXq9jo6dh
KJHusisDr9C+ctXoRb5L4v0EQ3tSbEkgrMnTcIUCOabUKwbZxPa5iPuyWhX/0zMvjcqLmm9BBWFF
1aDT9eKculQ6lCGvt2pPQ9NtpuhUqbyu2nlvl/a3MpQ3nsCrS0yLGzg9TB2Aua5/TSfJqS6FfE9N
r11JeU00oHLWFjBmNRIwF4Dkj8aIIMjDazPDFJcqEoSciYgm913XJq6cWMCu+l0f70G566UX5Uhv
b1yyq+6BcBdzxnTGlv1mxF2MLGzhXs16W3CEGKO5G/yNbbrqnQAYQ4skhpmXgH1VadVUKzv6YVFU
PNg5IuKJBsm/48vxXTur7YG3o/Ywlfynwv6qDRVc+zyJP9w+m2vOAgwSnW5ISkiarhcZglujpvMM
65QVnzpQ7fP4mkub33ItBFyaWYSAtu5jR+Lhdu6n5yDZ1dGAaF/lasbJsvbFvDck7RG2q2pudkEe
flX1k68/SnAgF4KGtw1Ot71eC4RMhIItBSIMmHWxg+dWyoehItRnjbW3nLdprB8KC+yhyaBmEzxZ
auVWxV/Ml4s51P+1ql+vdZqa6ZTAQHkurV+Z2ns24IL5kzVqbpbNHhHSu+3l2qUCAIpsBiYArpXF
ok/NaLeBCvW6k7wahn1ATc2uQq+zX27bWd1DELUAWRUItuXrN4gaP7An4oGk/wol+IEgC2zVrWrD
qhWqyuBW0f2g2XW9egGVw7ZvaX8WTfpodD+pJB2C+edtV1aX7F8jy1orxOMILAFFOgeN/6Ol4GZE
44/ZlB5mmSB329bqmbiwtfw8VVZVneiI61bjTdUvGaYv/XnOdvlQb0Sb1f1+YWqRVOVNEnVyXCD4
O2ifFeatM7Pbj7V+Z6VoGsj6ne2P+yjejuGr68lrDHQjhEt0t64/Ws04lhUIQZi+3evhizx6svmc
Zwe7f5cH32zI4+350bJCxIAfA/lLQKWvIM8f060qwuruufghixNvlI466KJ5Xkaxp6ivqpm45Xy8
/UVXvUXJFkkf+MiZ6Lj2dpr7yZR6ljlowqfaNHZW3RxCS/8hxIZvm1r158LUYvP4VaEPfc/miZpf
cglaL/xZbs02iHi0TKU40f/rzuLjOQkYq0DYUIJgxxQHlVlzY2Ouu8GkP/PSdLGXt6BRAniWBfyp
lnPPln7WduFyp//NWv1rZPHITJ02KzvOwNmeXwTVudw/9tPWdMTqaTb/NbIIT0M2TXqEFMqZPi6a
bMdS+qjQvp6RWSqCr3/jEPRYPNqosCzLHKrcT2AY2Gc1/HVV/Vpaulsnf/NpbJJbwYYCQG2xakOR
Kopf4JCff8q7bDdULxNo/L/w5MLIYtX6KBv6UGRB8OsPLpNQ/ckeC/+AuJOz4c/qbqa3ThuWCTZo
ZBaHs47yztcGMBm19TrM9k9pc5R1dTdDi8to5G/St4U3oIF7PzTBSDSimTG8QF5UJp9ur9hqycT5
18gfQCorNPWsQR8jswImIcP+SdGzhxxdjKDtDlHWPrdEGwYQH6UyoTS7N5EgB7ER7hItOA+mv1Et
Wgl6tNM1nusIpwlw4fW61nnPb+j4hHnXnUbZjo9QPBa7MLUmd5C3OBzXVHevzC2CUqk6RR+MfMas
HA55TbgY/lFm+dWWh89C7yFM7xLrTmpQXcmyPXSPu0jZiCcrO4mBAwZY0EwwYV9ceJyYoTxBHQW+
DPZsABnWtNf93N64TFYCypWVhaMNsid6rvdi6OQXXPnlQUGJlNZCuYXXXCs+XVla3I1kNl3c0i+C
fOF9aL6U0bDrtMf5lBjP8Nft9AKJm8cWNGzXbxz/lYf0leXFmZRGXzfzCR+LGDVVqPMNqfNqed6j
CPkcjy/huLGo/w9fNeC9vFzhYV5YhIPLlpMGlt3I/JBwnQUlI0O8K4+JEu1t2BPgPn+0p/ejqT5l
1RbadyVA4K/JqBkISAc41fVZyccYVHECgf/cZ7ukvU+Ahknp+9sRQkSZxbVtMC8nEL4WvFL64nPa
ZQqW2qZpFv2CDqV+8fWH1ECKej6rJLSZ+fO2ud/TYrfsLZYUWuSglntmZsPsMOR34Tk5hS9duuuG
d3KduKjBW9Sp1Y8T84IKA1TA7psfivHOT73c2AWDW4575Z10VLbG3FbPqVCMhIQPnqFlMj+CbkWS
buK9pf+iWl7YG56vnlAAIKLTgIyKLiLjRVVGiju+dSjKQKPyEA6fIviuw11g/AKpvAFLX4OHATYh
hwa9w1TVckixVAMKBhFvR0UBgvZ5yHaK/kltZ3eq4ZHLPkLdskt162wXgdebh3x8FxqHqu52Etm2
ab5tCdSs/yCD0R5B3yR4f66dj/ih4ejwg2AXQmTULHfJE5OnTEe+dfn7NH2oLIdO3Q5WxUh/VXdl
9zbrpxCCcyf7C9kv0TuAPBkuIAeep+vfYslhMk8RQ0AjsFjD+OpsFfxWz+2FgcW5VWI+Stmzk/L0
VY/ug7in2aPtbh+k1XN7YWSxonOtKbkzYsRvPnX2dByq8U6z743qe63bX0ftU8rUxW2Ta206jobi
UMykuAgz/vXKEaIKJc7Amecl0igphdN94jjWQZXRtpGdtj0AqJndQB7pheqSf+yVqN+Iyat+Q94E
UxUtfnNZTc3MoRqopxKvym/aZ3bRnmdiLgN20WbPtl5uu7waFDhHtFogGf6DdsyXi7DWRooVffsY
zKTPytZuXL3ULiyIzXQRFnpZ84MMeZszM9LvEqPbIbbjNsPJ6PP75HmU227jK64uoCjoMyRDa3dZ
KE2iUjESG6FAwWYbp9+yzlMaL//HTPZ+XnqIfv2VQWrrorTEW1f8oAsP4zLmXSLGSC0DIdlSP8fj
vNfjdB9kkhcbO13eh/pWa36tYorQvEpNlolPBoEW61q1cdjFQYh8kOAMrzIl8qyxNHedmvrHrIP3
q521Gapt61gbTnxSral+PzlBtLFfVw8NGHXoY0Hqcr8s3LfktKEVxHpzq5pHpZD3ivarN4ZDVr/U
3Zvin8N0K+tf27aCo5+nmOiXLrHR7SR3td0waFD2bqzn39RhPz7IXf81L/q7sX2n0lcZPwX5a8Ag
wiwD0d4aOtv6BYu0YvCdVh+hMD1DNO6G1S/V/Hr7ZK7mZkyMUhUHAG4xJnK9rfSqIRYJWV+zLX8m
fV661qQcmITxpHZ8l1opups7I2TUNzg1gXqv5urp9k9Yi/MgV2lpoLlGUFz4qMSxUY2lCEXdtzyy
dqJ7FGwC4dbO66UVsdIXxwcRFdy0CUFwoUCdUzJzWbnqDwWqCLoAcr3TrHh327HVw3Npc3F4pjgd
y6ChFiwp4accVUXAM3t/lrzMVE9qLXsy3BVGDn0rZDsj5A637a+6zMkV2pyMDyy5I6K8LeRJ8QHx
zKnbyoyVhvt6+KIFb3JxzozqQCtp4126ekyRoBaUUtAIcVyvlzlJnMQIG5ljajXcJV/a0aFF9yXK
fDh/Z483jT/ML1k/eLd9XTsoTFPpAgjNaNrvbX7xea2wV6vJYpQlSExB9hjpW8+ItcQTmi7BZEX2
BWTh2rMsVNtQCihm5vq4S1s/8rRUI/NRu3k/ESJJCJOtrtjaM//S5uJw9oMyofPL8S+dR02K3Sz6
1I2Vu9mjXrs9L+0sgms7M7xll9S25uRgV5/GH3bx1u3UenDTvvmLL6VDaQTxjgpm3VnYgutXk4eY
5ldX/JL8yjW3xhvW4gkJMv8g6sGU4iJvdMaxlqyZ8ub8IW4eJXS5o7bZOFprEuKA8kBwgJpQ2HKL
7DeWEbpzUh6VbdSqp8i3p90UFe0ud3oJPUxNOQHXg1MgjxxP69NuZw0tHLlGZbiqXZdvaY8+j2Pv
isD3Pea/xLU61fuxqG3PR0/Tc9JgS/50bWG4PEke+NV06heBNum0MI5kNMaYqPWgHbRt1+y3QGhr
B5HbhN6XGDNHtfb6mESdD8gpjNJzSplU6X/lxV9Me4tiIsdcTOxQT7i2oOck7DbvWrCJL3WmH/pi
8DYrfmsn4sLI7zh3EU/Gpin1UEazgle8J5FEZk3gNeYjd5SARm0S867ewyRwEDRSkIciZnE/OTLz
GrU/pAxx9NbRrAcwt3I4PDhVFRxzcmeYh9v5WMrMmklRyWtTY2WzMFVeEHWT/2LIF57xf3/OIo4b
vdQUiB1Cch98o/K3k6E+/u8R+9LC4hWUzqnUWQYWQhJoATkbtlqka9/w0sIiYodGb+Sq1SDToZru
lBCrFZre8rh35PrQFfFJb4rTbafWjhizenAQ8CJG5nXxFeEg9dOsR4XG6B9U9UXp4EuTXm/bWLsU
4CEAOedAeMA5vt7/SWjUta+InVI4Xp8PbgxOQ3GQut64zNfyB7A2cJ0y583TYuFMV2vl1Oc6Yhoo
jszjfNTlt9h4C3Pj3g+LXT1Z+zDZesitHgQCK3Pq3LTQmajX7gERliSIShG+gPJDHoyXIh+8KNXR
F/s49PNemz5nVuJZiC0U4bDzHXBztxd47aZ3ALM61AwNITB6/QsI3L2vzL7wGzIgUfhm5DGPvXa0
7ycr30ubYnErO9WEiVfoJNlwty+Hp2d9KAp1RBS4lsRs5YNV7nr93TQnngnr0dYFueIfZBnM/wHZ
hfxgOcDv5x0D+ynfNVTPavI5H7/X38riad7qmqzZsQTyQqFYZf5Bq5LkiUWvyURXIn/Q/XNiGu+m
pnk1OhjZVOXb7Y+2lmyLAW2GyuFb+JPFK3Ei2+qFtcbKVHfulXJXNoh5JXXs0KhzPqZO1t8PqdV6
BShc5Kr14ZiAODze/iErxxOaFWC8QKjYwMtvWZVKLSsdggZSXXl9+X3udjZ5Yrc1ErdyOhkNoMgq
KJ9ofS3OSYuuUT6OZXaudepHQ+s29l11pzmeMsNN/TNPthLgVceoOUI1jpYGfPjXx6KMo2yMhPZE
bJLsyh+kMtopjhix2GLMWjsOoqQihNkopSuLGx7Zk8HKeyM9F/5ekuNDEqu5a5jhYSgcFBSrjCqZ
urV/RGKyqKj/prWiuADchfT02j01l8LA9hEasJQhfkJF76viM7vpO37ouENawP5fJtnBBzP81AVz
eVTtMX8dkzyEcXqY96Wm8HC9vZdWrhNmIoRWK/hRGgiL36QPyLXZPgImedBnhzlLOy8KOadWr271
69cOKwnV75hAerUsStYJAlPMzyPOM/806+m+h79+x6vg2EtbTeE1ZCWhFXAl/PHclctmSalokdJH
OWopdT089aHl730A4uBxwmBvqEp0KvLC3kc0qrxJGWi4Ejz34yDYpoa62SsDGi5hKg8P45yPB7nZ
5HtfXQ1Qgkz3w73zB8dJq+UZKu11RnulKI5JUWpHIw+dQ1KY6X429OhZ9/387vbXXjtgAK0EYAZw
IvHjegc28OrP7YTYClKXT4GlPU/Tl9qUC1f2t/jsV7J0kysO6j9BgUMicW1KSSOUJnI2e1nfG+ZL
Wmwd4RVfUK4DaflbhfKPKexcC+x2DvjEpfG+j95LsI4oilfpG/nWyneyqF6ZvMfpuv3BdNpGzIUm
ysR3Crlm7KfUnl1jlNxJbe+q8fvt77OyaBDskezQdoKXaVkOVPLMCcxQ4TTm7+L2Mcv/Qu4UH9AQ
4lIW3Z1FZjc2eZIqMd40RWnvE02R3LZprY0LaiWoYAXUjPr7fbas+E18+QnStuzcNYmrjbOnjK8M
eG+ErrXF4vOL+RKKin+KckwVY20589mOTvuppl24pzSsblhZ22YGm4xJf84p4yzX+7jJxq6gB1Uw
A+h/c/xnP7QOQ2KfgvQv9Bhp7VL5IUGDF1VbnBhoSiOtmlE0kcrKeqj1pnGtUM9OkR5o+9v7bMUp
2mqIhwhgJ8W0hamqtscwlxwkb6R0xxAp1CwazHrQs9y2s5Zq08FQoSSHYQmeYnG6Lh65RpaXFhwF
2VnUSN5L+qfO/Keez7khu4P0YHszHL7ts9TuNuyKTGFx1TJ7RD0dmkJo8JY94nD0xQWmoQ5TtKcp
TPZ6/97Jh4dBYYhzDB4Lo+at/WCZ0obltZUFIwgAkhMmg+q/djjoHJ96PptSvC1aHZ6i4usIv5T6
etvDlSNGcQu+LwDAFLSXIOCgAXdXdlF+TtVf1fDIyJgS/veRQkxQPnN0JpdIOK9d6WZyFdnK8vMo
veXWW0jTf3NSbHW5HHJqoKQc0CUarSjlsYZsIT/XziPouhkNi6p+3Kw+ip/6x3a4MLNI98JstMPY
LH6vlkFPpdniBFnzgwcPwrCImJmMmF6vFXxKfW0qcX5W+ofSRmw3+acPvkTFl9tffU0ahykfkbjS
mobyQ2yLi/M0WUlSS0XPN+kcV7PbPegtRL+jF67Ypn8QWWI0VG5qfIzTXXSYA/NsN879DM9Y/1N2
Pt7+OateX/wa8feLXyNNqlxXXZcj1K0ds30T8PXU1nO2RrhWNjtt3d9JC/3sP+pxQdkNhZLTQUqd
4d7ZGwmyBOVfkDtdGlnW44xZKac2pBKe5296/9U330vmc7Slw7XWvmAoD0Apl4mQ91zsFPD2amTp
FKfpMhaT5Q5Hvlkly4Ij2TCOc2Sirp6fb3+o1QWkJmsInVcGAhdRKc5KpYoh1j1H8jEsKzeWnpV2
I9avbAaYMSFl5yaHZHEZ+ejGWFbeAWDU9WnXD4E3FcUhAXvuJ+HutjsrOdmVqUX93ddyuRlbAJn2
+AqZWfFgWabbGPNOYXzxtqmVN/CVqcX7KKxnWZUsTJXG3v80VcVzbD7k3VttPlfJV98pN1zbsrfI
0J0awGNls4qT/GjG/UOUtqQ2d9QePCn/GTb5KdgSK1ira8A9Rx2BRNdhTy5t2qZfTwrAx7l5iWXV
rSXmRBHamnVtN4Whqwvae0+1AtpDlb3BKby2NS+NL84DL4dMUUscVtESVBVX0V7M7sftjyj+H4vw
f+XgImryggimIceG0hc7+PZ2gVltuLFugtuY3FoTxYvrUBhD9lwOOq95QSr21AR+s/cVydp4v63t
Dh7OPBspXqLOufhSkjzVdVMZACspL8NZT2PdreNDM3Unxlk7+aezNcK8ZXHxeSjvaXndYXEQCijO
4AWhvVNq6jLql6a9S7r3+bT1dFy1CYkw70ZBGbeMxFzUPR/KZz9GozcMpTcaD3PzECSvaq4AWhWl
9q3HxFpIAX79vzYXIUWNyGIl3QGkoH5VikfkEk4Qh5HvpPHzf92MPPDolxtU7kjSjMVOydUgsiWD
9lVDG+agKMPLUMvR7raRlTMtrPBghdRDNMoWO8Wc0mrUUuSj62pEokI6xL1XacZR7RW3Cb5PHbD8
MXroP/nGxh5dQbJjmuLC7ycm1eZFyEzHSE5nle5ZWsmnIvgSw4GjwxCWAIGo289q9aqQGyNUNn2E
bLDPLfoLCsovUrnBsPXnjXT9Q5Zr0JQRdx6tEl19HNJUZJaN9soE4u21/vPoY4bnIaV1lGwo7l0f
fS1zaqTnC7olVuX6+Vu8hW7eMrBYUFuqNbPO8MPMnrQ29Iz59bYHK0kJLohhQoFtoLq9eKYlttZl
tcUnU0P9lDTGoWyec/mxz5/jqUMR6j4dIQ6dtoiA/qzCYlYAnygTEM+Ws3+TgYRdryA+raZ7kpP6
hyo9Z1G2b2V7t9m0X11FdGNE50ecjMUqjrGCRM4ojIWWa0nPVGHc28v451WGO6JYBJSXZOsPmlXf
UMM5xEISopMJvqgDmF0U/z0bvjazcIRHH/gGYSajJyuGxJr8cTK6v3JGQDYE4y4VqetdHdfQsHT+
/D+S3Qy9gO+Gf//2gq1MfcCtxJYzxFOZDs5i38UpZVpdhrUxe9IzdyIqNORwT3F31NU3o9G8wG+9
cEoYYgyAMm1t+7UPdml+UdtJQL9EfsbJtSeP7PUpMz+oyBnb8qOUKm7W76SSmcruzY6NfatWJwsa
0kyC0N7cnDH88/4RLFOUf3jaQfy0jNd2U9h+pnMC9WNVfw+imvmWnzGjLtuL/mdt5NqUOCgXr7Yx
SA0prvA6Ri7Trw5h8DRFyQF1By+LdoWducrg5d9vf+q103fpn/gUF0ZL32z7acpSUUyw9Nei37rA
/0wahFc2+D6RMlC3uDZQ1XIhyzPNflnmC1r7KnofBK+BfjKP46skbZyOtcjFdD/xHikjIXB4bc2q
tdywA6xlooZ1CoZdqnwfjaORfAjBMtxeu7V77NLY8iimADSaDKRIX9iuob8GRuCiZ8+o/eG2oS2v
FuchneUy1ye8ioI+PCglQ47+JCHiaTXJndlZkFF0TO9YVrrh4XogQO1bAIeE8sHCRYuJWkse+/Q8
8f4d2l9Z0D6V4WPzvZDuVe27pCH16e9lRM16CML+O6aCvYO2rzh/MiTZi6+pVlZcaiV4hzF7Y6Ik
ah7z8NftpV0NNZRauXhoJPD4v94w8gzNjDap6Vkz7uL2SR4OcvXhtonVrwfdD5JXAmW7LAmasRyo
QaVx/cB4ED5qw6+aMbb8pFU/aFt7t42t+nNhbHEJzWNtz75Abhhj4LY+ugOhN2zJ4a6Uj/kwEM4i
Mg99DgzV16sGMbISxSpIDQvptajbdf5J08+D8bW33jRrV7W2x/x+kr4XwpB/4+C/phd7Qvfhp7M7
HLTCV0GIYkqfmrrfOHBiW18/TPEP1UmIlkAw0Ie99k8rELSTfD5ZpHTjMZg13Z3sWtkpWQ0FU2Vr
Wx32FUYsYZHGjMJYBidtkaxCvNwOUW6TnOvzrqvAz7nQm3U7Q3scUODkXvBQD3KMlySgxpFQLN9S
1l3dphe/YOGzwjx1IHX8AtkbjM91ErhxfkzvqdFb8VaYXl/ff71dnDrHDAfueJ9X0Mx8VfhzTD5I
PvNL8afbm2Xt8mFICQpUEObkMovLZ7YMuoRtnJ2NL2F1V1i7xvqcR9OzEbxT23avVtLGxvkdEJc7
BwoQPiYgSI2a8PXOGVWDGc40pM/g1Pp9M2iZ22pCVq7vB6aCk4zZVXM+kHxHd91UhHvwpNLJaZvu
3ZCUmqcUfXk/tL70sXD8b7mVdZSSedobFTolOVBnN2coZS90OI5m3tn3SVhDcK2PzqOtRM4DDfFg
4+G49rFgeLZ+oy55iS9cSoNCamhGp2fJbg6WBgSyjbxWTva1vTUgtRa90GHiJSDGynjyXK9eb0RD
YsLbcjaa0VVrWIcqV5I3vtHqq4oBQkGDDhuNuVSqlnWU8QIBZ5kD1ffmYQp2pd1/1fM58pxi+BYn
XXpQ6tTT9QwuiX7a396V6z+ARj9TS4CI/1Qt0s2yqQaJ7V/vGGSeH9rskOqPofZif05yt/96295a
DitwBf/X3CJkxmMaATrgtFEm/VGnr4qPlpBa7s0s3rXtxuik2A1/HAAYORRgijIUf4tcZWxhlHMs
gCua5M35QfqeNuNTbN8ZdvxuyvzPY7FFtr7qHotIzYtWD5X0600zQWzWN2GfnZOs3QXVg5A6dMAp
5TspTP7ieoWoSpA1MomOcMC1rbpL1ElJAGoUVX2opHIvF859UW5dB+su/WtmsYjWjGBDFnfCDOiu
Ijz2jDrRA9mp/nwfzfaW6OJa7Kd/I4guLYva3iL2q2lILdEssnMf7Boj3cnZzgjGY9tI93x7pNde
bu/I1TLYpcHFQZdDH/IJCwibWnwa21MMpUKd1yc9AMQhe3VeHCnxhdWXttkSXVkLMYz2qhRquWt5
KVx/QSWVYrXSwfcozUtuonQaPUbFf+caonn/r5FlpdQcqUtZPtsktU4h/HRxXOyGznOSY5f9d3gC
tgCuATmGPZRpqoVDZl3oXWiAGTAz3euVKfdmCRIGlNm33FpdO5Pu5m8yBipr16asuVGsrh/Yllpv
PsTKPO0K2b5Tc+NvEjCwNgI9So7JSbu2VGjQG0+lD07ALl2pG3dd+ElmGDgpN2Lx2s5n1wP4F+O4
aEJeG4oTuWewH2RPZBykOdkN/XtZd6tX28/3dtd/vL3v167SS2uL8BFCtwWpHFASsvNxP0ca4NDO
8sbSCg+6RSJ929yKc6yfovL2ACMFheK1c2Y8GHmsE4sbpLSmGYL+f6AoUNv7vHrKko0zveIbFRLa
wPTleOcvp3ucoivKoRMxpDpNzRkMfGjCkW1vfLCVPUjZi1uTNi2neNkyTQAeBTnNqbMMAtywvaq7
Nzblu1fiLwhUwqHNrkDIY7HRtcmYJydh+1H9DAN9L41vJlzKnfkGlmDjI61gIkV9hPo0AlBinnix
BTupYjioTvJzplLM1T7adnHIOp3AbxVnp9HPWvNLAtMrU2IOdPtXIuvH8Ojz6A+VBy2ftn6PCPaL
G5zhKVogvICE4OEiNrf51OY6QEvqUPtwDF3bppcr1Y+C2zkMnvXU05xd138JHEhFU+Xn7T37G4P+
p3k61bTjgVMvzetSO41BA5QiT6Jj6d8Pw10lPdShRKmvfyHwHIJm4onZePXYyZ6Rvw5yBY3Z42gy
E/FgSD9969Alx6F7yulyD8p9r/3MeTJJ6kOkHrP2zt4abFuZCQOqLJoMIDghQZUX4arOZKkL5yY/
V9YujSgGmcEpdXQPlFjoWT8ywy2DaS8pM2Kpvcuv6mWkLJ6S4VFoAjazdSQZfjc0W/m0vvYp0X8A
8o9W1R/pijyaPRk1sAVJLYL9SJ50LPWq3SoXr8QZ6jP8RFJM0mpN/P2iiNgpfqMbNUMMzodwuO/D
71b+FYFot9BiD7GvepgfxiZ453yL659t9jOM+g+dWruEV8QET33tb2RpK6FI1IuANNNnE5i9698z
CJ5aQA+CsCvx2rT71c3qcY6t90O5dSWumYLvETwtJTJoPReZU+9Hs18JsrMsSnZ2eKcasVuMsefk
W12M39j3xcFg/p+kE9QXUWkZYCl3SvnQIfQYqfYu9R1PSv+R7NwzAuPJGn80x9jgyTL1B1trP4R+
swv9U6v1h4AqCUtNQ1NCou/59nFd8/83YhUZMYF9WqRTsWSbdTlD8DPXXxT/gMSGWX4dt3CDK0Gf
g4V2OjVkjcLuYpUnBrqoIjPjSyHQnkuX5qTrv//vngjAKjS0ms0eXlyWk5xmflUHdPMIwzqpVJwc
2GFuNG2h4Fe9ubC02J5mDa4D3kuqS+pHYz5nQQZJ80YUXzuSABC5+ukdqnDXXx8B3wFakWX0zaf5
JI801pwD44Oa7AIdQefg9tKthBn70pj4+8X557z1pRliLCqe9Aj6YGinb1tYdYfmHVUIKitoAVxb
sHKSRKsTjdA3iT65a6KYbMgfZet9sxXMV3Y0oRyiTNEWoVm++DqI3pZpVLKj1WDcNbpKraVBUMRw
dbneiFMrb+UrU4vDU6h5YM85II48bf4PaW+2JDWShes+kcw0D7dSDBmRkUACSRXcyKAKNM+znn5/
zjm7iFBqhwzarM36gu5c4S4flq/1D28tvfngBPKb1KTeZ8fmRwUjTVDngHyy8cf96Vx7fwGq4CRh
RoUH3mJDaeghYKGCJoKdaZfQeQmr6F3sO3vNf4zQtKZCFWfBrhsn1zY28sS1QV+HXqzMQJ/x3O6R
RphJK2bl5Az/lm9RXFNeNLnxUlM9bIx1Ze3cjHWxOnlxdUnacjv5RaW8M6w2OGDFkbwJxhaDgbqL
D3Wqtm6XKJI34e3iaTQ8PGfEhzOC6ukOfdQfJr8JP2ZDGpnAKI28OKgQ5w9oyo6/D45ARJi0C7wq
a3p5lyagHRM15NcaSb5vFdzBlG+2TJ3blDYOPFXM9OJCEWqT3JA2KhFcLLebys/zyipV7i6EsA9j
tbfj1h0Ne4eIw4PWPGrZY4C0MIVhr7HzI2r8inXIq3/y6KH1nZ1cHh3TK0YKPcj6TK0bO+XfWrcF
OlrrNdz8ysVSbacmSP0CwcMm2/fNZ9627jS97bXuICHrAYTmr3CY/87rU9O/0bpk435bXTy8RIV+
ERo0S3RCWg6JNA/MURtd/FR1NcwpAudUtpnbU5GV/sdwi82hzqVUhQko1FTQQZ9NH8F1zFNxWw58
bQfI4Y/i0SxF4ociwrKeFUkh5goWk4t0givZL5LWuCbAHwmROEn92AXNxlXx86R+teh+8mgEFB9Y
zu2iKzlFc2NC/dAYKP33CfDNGJ9zrT3XkrkrITVr+cOUv9Rx/ZAO8iHyLc+u5pds8k++8j6bL9iG
IeMSv22LQ+EcAs3+dP/AWLsAcJUSFxrlRARNbn+hbVaBVUc6F0Df06STsJNVrfZQqtPenLVpA6C4
dhwy9WL6ye6A899GC0urUwv0vi5JUez1VEOVlc2efc+04F2FI0zTqN/n3Hy4P8aVFER8c/AjoiX/
yge9bXPIfQA44OF9lKwct5EHa/77fozVeYSeIECREHOXqWEhV3AIKpI2K/7atqaAeQkBhWhLYmwt
DrknxFvRkaSydjuDfhbU/5+4hRqfSzyAZC3AuuxgBlsv9bWz4DrQYmFIaqPlgUne1oRYylXBx9F+
RoKv19vjWPt7rQmO92dQ/MHlXoGTihcbdQHwUYvTgDZq0bc/wRn+yxjoT7n+JPdeaVvnDHOuP4iF
/gSUOuF1tCScFvLQB60CmM2OdMSthm5fID9ROm/aJHpA6XVLR2U1BaG3/1/AxeBqv02nzATugsn1
LB3SUH9R5G9Iju2KzsPzF/uZnc82RyXl/kjXQA2oU9Lzxy+LZbnE9KDeYjSxDlCrtpzgoZcEoKip
ZhwQO50arS0dc9NPH/OkCh6TUVM8nBR7LMIC7Gkq1XhSIHZsHItr+xFzBBzQgCxy7iyu4sbqQ6dK
B2BGDfA054eN4VSwlW6uTjlFb1EP4L+AlN/ulKq1zL7TFFq8+vBmQPe5GK2d0WdnJTD57/aoRs6u
kfSz0T0n7Xz4k3kXhXGga5x0y0ZiPmu5NQ4WSXyQoj3rq/2umqJ0L+OZ4upD1XscS62nJ7m/i7vR
BpU65l5r8j7qu1K6CC/hjbWwOu8gGSgHmOhiLxEmcjYWaWSIRn+XuklsYbT0Jem2lHHW9jFfFrN1
lrsQbr6dd9vJm64YhOxCU+1mGo57OS4d14+6+Fh12Zsm28ix1wJSjwC7KYQszGXf2zERhul7UMZN
bD5lw2dFPlMg0+f6bEbJ6f5nFRf28pC6jiVOzavH3+yY/jgLjGoTCpF/1Zf2waRbGxfW6tq1ZHjq
aKvANFoyFgvdTofAYdPGTlUeII7F+zC0/QP0X4T/p2F8MORu2mujku/NdHYUN8/9+jLZmblxKq9d
AwJNiuYYNehXHSStqCezT0Fj6XOJEokw5QrQljn0QTJ6qRa2yJ45H4eo7TcOibWLjhcpRFSQwBYv
1NuZzoMK3zCfme61HzU1T0d/arp4Z/++AzKXjeIQBslkJMaXKZqaNKPuM8C+nUlAbD15oNRa7dop
+JPHNrc2fStEXxAEWGQ/Uw+Xoim5dQwtco26fUpwCw2THzzNN06ftZ3OEwcelNA+Rb3rdvL0UveH
pmP9ZPV7uCBuhLqrmk1/cJ6gCqqhfcLKeEUigALS5FVPx6Ugg37i6fDSaqH1MDuBv3Ffr46HRggl
cg1bbEP8+9W2m+a8x8QOmj2NFjX6EQyG62zhgNcWHDnifzHEv1/FUIvQCQyblk4srozKtYo3Y/qP
Ef7Bkxd8LTUXBXemVx5iY6El7U+ACTaLoV/udPtkIVocZl/vn1SrU3YVZ7kENCev7ZzrL2pqYUoS
IhhYJhunw9pxyHOa7pHAsIAsvJ0zDqYy4SLhOFQ0eJ7Zzmex3R/H6me5CrG4xodJyqU2ByVT+sfc
t3e6+g4MtryF8lufrl8jWexNm9ysVmtGkvqnXHnpnFPtf78/kq3JWlyMY113RQBs9aKEtitVlRfI
1sahuTWKxWHmp2En6ZUQB1KswovqcGcDEEY5608OGIfkhisXyyQyy9sPDzzQCSyfQJ2eHDT1q5aU
J8X+cX/C1j49bU/IOygrCEnl2yCFGeZBMgAsYNc71pfGkNxwLHdj3G4s47VnqWAy8zB1QEksj8vI
LCd/diDqm2SG6XPUf1UcmmyZF0p/1WOwV8bfTlkA6oErAH/Cf5BauB1ZldDztQY2ZzKaJ2t6N9uN
K+M6V6nJaag//+40QqpB1+yndASFncW3SsYK6lxOy7XJUVH/MRWXcvgSlFuMkNeTiHoPmTYQUmbw
lQyWXFiZ49T0kAf9EJnyzpazQ92X3D2TZwWmx8GLBcP0+6mSEA1C7AClD0rly7a/oQ3TkIWUlREQ
iaOjof3QBj92QW94EiTIRE/cMSq8ZJ4u8pbR3uvtRmzqdRwbCOgoy5mNUpniSUorgHvvVGqI9Qwj
SPyt5fl6H9yEWZKa9SJqdbuEioiKsRtnmKZSt1Lem/bh/kIRKdVtcnsbZ3HUmkal5DPUkos9ZPuk
Al82PA1a643Tx0HeUqRfnzshcs2C4VpfHFVKNcexNIQkQ/nbNH2rNC3crt9mnIsBYbVNziCegYsY
VS/5mSwHdLl48KTNU6k8m9a/9ydtfRy/Yizy1Emu59JWiFHG8nutcly7rZ7UYauUuLYGOG5RNNUB
ngBeuz0xOtA8Q4gy1kWOH+SvzRenC2Duf78/lq0gi7G0zaD3qUaQTOtdc3ivZCjz6Ym32RRcOyt4
qAlqKC0ZQ19+GIZT9oKtOIilnJxGUAT990ExzpYE7y9TvTTLdvcHt/ahQPzxIFfBetAHup1BzRzU
Qc0aaj5N6iW8EaN/aRZsBFmbwesgi7NWqU1rnIUwphXLLqlEaQeHqI93SKr+wWjoD1vo5JMVL0E7
jjGj/iJGo4bI5GffW/W4mRGvzBiWzRRQ0C9GxmapX9NoGL3IjYxUnB7TCzmDEnIzHkn3R7IyZQpN
dSEjKHMFL4Uwa1y54WACE8sH6dkci53d2OD5Pv8BgxXUEcuNrreFscpSHsXv7S6XLMBUbTeK4dAP
2sgj1iaMbh8sVt6TDGeRsIyTmfSxzITlqbMf4n2r69typSuntABP/RdksXfQw6njoQTEB6YzgZdO
guel0VPlBIdmS0JzfUDChUY0FZGfut0zQRoqvV+SGDWm1V6Q4k0PUt3LFO764HB/GayG4qTmRSQa
JcsjIc6hBqh9mgt1kLbNdmTgUb31mFgLwisFgr3oAoERuh1PBB9ea3MUcoLoua0Qbm5bFy20334X
01BBd0wo8WBgs6xkt1asT4nQE0JURadbl57t7sfvzxa6WXTsaWwgpSIGevVYTWJJlkuNEFE5exJ+
JpmQ+jQ2Dpm1rUlBDUyFBuSLfXMbJc6VzE8p+fCcwKY40kCVPWOBY8XRxoytrWnEuYBVsbRN8vDb
QFbfVHqaqPnFCd7DLWzQCBAaNDL0ZVRy9/fnbm1UYkhk/HygV8W11OL1YtUO8kVRfor12GOpKVhs
h/MWsHdlWKqgx1BvZViw+26HBdkbjfAS6sOcYgPcnZT8YZajhyw1EBv47boCtJWrWIsVIU+mLYUS
sYazPkW7VvYatMm3PtTKBhJnD87SHNgq/IPbEWVBEWexQyEm7B+RXJqHt+FWt24FX6jfxFjM2jzF
YWIJfL78pQlxV2jeN1l90CkqtfVRrz4a4790DbXJzeKDHcBVRj+tGS4OnTC2xU6eHqStYa8smZuf
tJjcWm2kAnV0flKbB24lBZHbVv/MPEd2lpz5GwtUDHCRhxMNRViKhZzzzmI3zGmtObMt+AJT5ibB
e6V+ub8DtgIs9nUkt5Pu41BwoXa8d4zmscP55n6I9YXyf8fAKG4XSgU5eWokQnT2hz54GWzfbbKN
4+n+MFC+uI0RZIFtJWKebPtDPv0r9d/uj2GFpyhW4q9BLIpCSqf3MXxIPoRhdh6Cre0HhMyELMQY
eCN0lbdaGaAvZeI4MqdJgQi6rBwivU1O7eikbhyqhtdhYvn+/g/bmtzFLixSDIFCMXAL9xFk0fP6
3eAc7sdYnVyqBaRLJJl0sG4ntwcpEUiJEJOjX6WG57HZ2lRbERbLvNei3PIn1AOLrob0L2MNcbw/
htVtS9kDtKTIX5dtlEkbcYCsZxZhiWpU6XXqQf4wUWu5H2b1c1yFWQxEm4MuMCXCSPHXaDzL+RcU
sn4/BDUciJ0UOoSG4O3XmPxuUOSIJNnRy6M0dE+ZKT/FQfLjfpi1T3IdRvz7VVqhy00fV50giHRf
5fZLs0n9XZuq6wDi368CNGYSxAMesxe9t9zWelJCydsqgm4NQqyKqxjToGvSOKvMFR62iv1Rtf+9
P0trywoJO0FBUoULz+J7531nyL34GPmgPuB/992U3pQWbK52/n1kqw6iXWjLArqGwbn47lJpOKPQ
X734c/UjR3jRhSFQVM1HS/97TJ5mK9zS4l6dvauIiyVQZ/3cWSqz16S4WacvafcHp/b1kBZLQMl1
KwxlEaD8NOLLUhhbQ1hpn4pZ04Sej07zy1mcXV0WK5U2WILhl/a7Wgm/O2q9m5MG417TS0Bdoe0T
z8bfGEedZH+rjrY+haAZwQnjJ7fMZhFNp2Zucm30xktcfu/7368eM7xff39xfedTOU8jnEnSynJw
/TA8V71+tvJP86AfaxkYwf31vrpphcg/j2bs8Zbqw0aHhCzFAPRzpYOBrugkP6abdjdruTKwMJ6a
SD8JyMbtrtUCEv7CCiAGTfG3Kp3dGdKY2Tykqr7bqtmtGIyyQAD+WBDGKA0ui8ZK0gVDG/HYHNIe
dpE+BQAcg/lhtqfeUwzJ92S4Vx/sFoJDqBXxIW6q5zKOP/e21HpwAOAeBhjXK07sPCSAe6BmlYj2
ON249YZYnXxexLb4xQAzF2sZLXBdCsIctk33bSpf+vpNV29ckxshllYOY1roVp0RQgl8bBVEm99w
xy15gtUoNL3xRgZtyKV8+4H1vChiO6zzi2/7byCdRehfySFiD1vItdXj2SFzRo4bUswSPg92tJql
nNfJoNcHZYzcPFRAFPt74Lv3N8baRhfvIMFs53m8TEBTexrmskGc2JYlN3E++ZsC/WIrL58C1xEW
Gajdl0OdSUSQwHzU/bsKLajWPFe26jb1RW/3Sfz5/pi2Ii5uHDluoVm0bA2rBY4bHOxhZ/v/StM/
gx0/0KWerK0uytosit4NFynNFJwRbxcGzA2EK2c9v5TWdy2GLhbv7w9pbeXxAAf4z6GJvfEiQNMp
ZmyVHC3ojWefrbSqPdPKwkvcY9FyP9SK2gEYP/B2GDL9lHlb5AaW1vqtNLOXjBlafvHc5PIhiKO9
rF5KWXmehZKq8T2zt5LptTEyOPqx1JyQPVyMsYoLq2xCeIxWNe3LOPSc6Hs8b3DfVoLAQ4UsgugU
yYi5OKOtMB5GNQS+axmp+aEug/Ggjdp4Ltve38gSVjYx9zfwH1ERwtRxcVqYQ4/ohkM3ka7b5xD7
lYiGpRnFD7G1sYnXLoObUItRlVHdDYFQuy0i/1CF0VstBN+ktru5Oo7W2S9GrgR5QNrkRYV2aTn9
M8hCN3+y0ZhuEyVzVSeiG+N3G+oSK9hNaKlXk7DY/e2UW6HRAVhPuumADUMVoofw0tmobmtvFe3B
Ly/mmO7MaD8m8Xmet4Ca6x8BFBHG4GygZZe/MHo59XkJXpK8cafgh5rA5DROavr3/V2zuq6o8f//
cZYwEormEyKM9HCzYfLftkOWnYxo+ggvdkv7YTUSahbQxIVl2pIBbxuzZAwlKsMagGkDky+sqIvR
PNwfzwrLmQ93FWaxG/sKSG2pYptozh4MvwgnVNmdc/8wK/23pNc5A6o9OKCnPtDfyMVwaMr+0A84
8GTyvLeDzpOHLdleEXNxlYB0g4UguDZA+cTHvnoW4UNXTPRHWOayHT0gQLFLjfHFrKvnTO4+jfa4
pWW+GhCoP5c9FWoYzrcBR3+oQlOCWxbAWimMnTy7xecuGXbJFsNL/KVXQ7uKtEiIcYumel0RaZo+
qspHKU5cBRtR06YoOB2k4ePG5125sQAUI2EFKIXSgrOYyjhx4rCKaZQPsTx7cpXFe6Mcwl2qyYHX
jqnvjlXS7pTQH13kdfpT3gfVg14iHDyHyTe/bMddWJf2xuWzurihsgl+CwzoJYzFHtSxN4TxZZOf
wea61Vy7avfh/uBXzgRg22wdLI1UISty+1VR7erLWIHoEE+1s9On5068soPyOaRav78fa2Wefzoy
UAkVDjvLAeW+AdS05Fwwcu1LXbcPYde8ux9iRSiYJwe9UhjF6I4bxmKVAnGnsmvb0LkT7e85mh9S
uk56FiFU7A7jh0w13Fzpd337pq4bvqv8NVaLLzp7OtGjjUtvZcfc/JbFOm79WJ3kACxBEKb6Cdyt
5crJVJ6trvTddJayw5jNw3FjBjaimourNi76XrZy4CXtXJ2wsnH9ngePiQxq4uUqvfLqU5F8mrPC
BVn2WR1iLxjHnUV9c1AKL5+ov7dbX0XEXOxovI7wYUfbktPDWszEEDVOapfMRDa84OHkqlzCcv3D
Dn74su3VkNFCS3uQqi26xOqK+xV3KcWSR2E5tANzURlx45VhQ16vyPNpY8rXw9jgP0mmANGJnXx1
FpdFWM2zjq6tFBkqXbWx3adpBPK4bBUsM3plxhXGqf+KcRA+ld0oveE9muwlqQo8RfJjz46bzi1i
399IhlaOEOb91w9bnGxm10w++xuYiZxjZlDtpvH7H3CY2HJXQRZbbtATraltPm4XBPsgsNxu+tGE
QHrt8PdPxJtIi2XUNskAxwaZ87E7V9DOTf9kp1syWeKPvFqrpNyYFAJloq14+zGDrI/jNmY4CrDk
RDlnOHVm1rtY/igOYCFIAF/0/gJa3bJXIRfjSrqKApMANrWx7xndgbMqbr456Tkvvt6PtLpS/4vE
6XQ7ODVrZ5YCd4piDee5ex9H5sZmWB8LfCC42eA/liAts8C6PZxAssxwz49z4wfPTeYfA8d3s26I
jrraxS/3B7VCBmYFGjwsKKI5SEsv5m827WnMRpOHzBBe9NEr4t2Qp+6oy3A6RhiCeuNKc/Oh4z4f
7Dp0h6Rx8aFEjGEsz07W7BFycgcj8PR63Gk0j1tjl3c+78rug6XkW7zg1W356/cuEYCFWud8bfLJ
Sv+coHtoxkApt8ARK1kUkyL6PWD6oWMvPnU/9qLPyaREZeiayM4M4T+adk7lv9sn09p6W6wOySSB
QMNOYH8WuyZqY+arEzmUXT/JeTcc207FOW9wNhrjW4EW37q3RrnNCi54ek2eYT1bLdlhMG3syLWa
sw4GldsKVwUFEvXtRsEs13bimjBVflaq3FPyU5J3HgowHAR5ZO6Cdv/ByreS7NX9yaP/J3+XPsEi
HYt1NZUTixOuNvOT2mYPRbXx6F9N+K4iqLcDgwwpq5YQ8KgGze3m4B2cybetbrp6vIWe+39M4q/R
LIpPU+5H5STAlGkoPaCyAReu3yOFQR4SuE3oPJjDKVbk3RymfzWV//H+sbC6Aa5GuviEqQVhT4do
cumcwh01y1Uj+UsUPGKFl7p2eBn1jTRn6+OJo/EqDSjSrGxIPyFfq8+6FTxZvbNxn6/PKPhA5Kyp
UyLLfBuij6RimBNmtKg6r477Y1+Yu3CaT6hRYA2mDR7l6w+1030I6/ASdlsIstUhIshGhQQ9G94M
t/HtQbIkRSA9myltXBVo5Pu8qsdv97/cWhSgiqJEAVkNb6nbKGWbZ3E0QhaTMfUIGhumy6f7EdZQ
KVTWfoVYLA4HmQotjQlBTcab6YKMmbKbDd4JgeoV5SPd/xZvCv2sDx+jdt4nvYyJbvjQJppLK/0w
KdWpjhWkJ6LLEJob17T4jMscBO6aLGDoNoycxTGgdUjVlhW40yw9BVjHxlFFPQF6+AN3IJl8/5Dr
8e7+lKxd3NcxFwdDYtp5AZ2eGQm+xr3uBUnnZeVHn8EmzY/7sX7eyK8HCJtNpoUASXwxQLuIw8wO
JqTLexfpnORIywIAdHXsK/mpbd8HUrgbTcA/9WNFaTcfIDHXvKbQUtyFXX0AnnFwuDJnf/b0XPqT
bQZN77+ft5iLXk/r2MJR5mJpnzJQL1nlnIpg/Jz0BsKw5pPe75UaUbLQ+BIlxVY6uFYopEsA+YGh
23TPFotTSRv4xaoM2WuY3QhWdTi8ydvvY/m9Gr9r2uzKOd3p6lEijVF8fd9sbcC1uvfNLxC38NVR
liSmVhcOL5qiSr3UD72+ea8YhZcF8vvGVrza9/dI0fkowm2sjLWnIqwTi80Jt+WVfKGsBggHQMO4
dHLpWdVzYecCh+P10+zNKkg4JzsH7WMd9Q/3I6+uf0ijQoqB7vyrglpUmwpqpDziNDRhKuepVr4q
2TlzoEIhfX0/2FoWg1r6f8EWV0WqwE+LhN9KGryHE3WUwmfnT2CYfMRfQRaHdZsZQ98HgzAkVy+Z
kR913E+6onYtuzlW0OXvj2kts8D/F2kCck5YnYu7qUxGzm3xCg6z/iBZZ3QaDmB5vJTFej/S6qf6
FWlZ4rCLoQL+zf5Qa8eLhn1txF4sfykpsMzRt/8t1uKkgiJt57UYVZTv44bnS/NtktyOF4WpV1vO
gKv3+9UcLsWMtaiXA1lSeQkid1oXj4n66BuQ0uPCm6xvJC19DASvupRlv5EXrq5IaNM8ehFyocp7
u+NnCWk3J+dEVuzQa/F5iCpvKDeCrC4RngiAgskfXkEhLbNE/39gMp36lKlf8HpwIagc4YO9v//V
Vi/Qq0CLtWinTqG0HYEgZx7t4NzE2S7puVL8Q9t/7NTabRXZux9zdXBMHZ1CixbX8k4DJW4jAVFx
gabjdCymvieFKGckqQLHbbtiI9tc/WCY6YIeE00le3FJhG1QV+3AHZWiMQEjuI/Q3tnSp1mtpyp4
qJBx6iLjXJwhphz3RStsTAYn3bV20518iyaLUSpe1tmoraWoHWH2Pv8TNymSK6HbKwckwB5mtFAm
e6smvjrHDlcjXnAibVh817qV065zWKV196Zqstm1i87V9XmvxWQI97/n2gSrFCs5QeG1mT+rDld3
YGCg3OWrwq1D/aETqu9f+j86yq6DLL6iMsSD2oYwb4ci9dTuX6U/mqHmtrRvVODy90ck/tgy67oO
JkZ8NSL0PdomGg0IdGG5w4EtA0lxP8La90EBThjeYFhGf+o2wuTwxgrI7WgpF16VI2o0TqcmRNyM
3XA/1OrngXWvIXcJLmt5X2cW6kKhycwZzkveN24U7VOY9/9bkMXy131lsCLNgg7Yn21J8cz8Saq3
FvXWSBaLuqTxTDpjQx82Y69Wd3lj79ASuz8S8UtffXvwc8JIjsTKUG+/zNzFseHMEAp6s/pIEc6r
5+Sl6/TzqMrHpij/CWhX3g+5dk3DNqMKhWYOTiaLxdCrvZRoPLQuUVRdDJOOtnaKShohwLOot90P
trq2oZqgOUXPzFiOr9R0v2pa1CsUueWylK3haMdauXHGr34qJGyF5g4w6iUYqc+0PJTGDMJE4uSe
UOP3dLNTuDCH/Hh/QKtbCS6tEN6Bf7Qc0CjFjlHLkBQcGNil/qkOg8PYJa4Vb6i4bQVavLZRoybZ
n+HlG5aPXqf9rbbfhWm1z8xgf39I67P3a0iLw64FxWX5BUD3Eqfxuh/3zvCSbCoWra0E1IxBtlBG
E/TA25WeTEXa6AgvXYJ2Buhg6l3yT2FKWwtubXXr3L0/FW0EwvY2TNpreteZXA/D1D9OEndgGZTf
w055r+ORBY3kw/3JW6MvEMtB0wD2FoC4xXbKLCCNg9ygaGIXtqdOqKtaTmM8N7qNrrhsJ1451e1J
D5IeTKfzvTP9wOs0WfIQH7rEUmV6Dcp8f7BMr3+VmKarO0WK4ggHTJZpqX2y7H8V+St9izDrNjbe
2iK9DrM4iKGwB0ElwyKq6trL7e+xSmVIag75lr3H2hrFxEroVENdJOm5HY865BkGTy3nCH4NZnsW
d8rQBhun1dppDGVRuPWaeL844ldczZqZ2rY2qnAM1AJFYBv36K74YrXVuVGlfdxRHo22LLnXZpA9
gQAV2oliEd2GrI2gze0JoHbRzZob9u9UzfaULpXdsds6JrdiLTY6UJHWNgTOnUb933m079J4F/Bi
9/15d39XrO1CqmQoJwIpUEnUbkdF8lTI0oSDiKaOl9hQLn4s7VEfOKapeSjTZKOlL86O5S0KSgS1
eLCHMPQWq11Xar3MWrCHU+ZkrtmZb5oR4VjnMTSEncGR/9fZGc2NE3pFRxastvA1ALSNKqW5mE89
TM1RCmHvGCFFl7B99qPmbU5lIrO1o2ZQjpxzLyviJ7kaHs3Zd6Oh2Th+Vj8p7EqcYWAMvsof1CmO
JtWC3uNM1XmorL+yWPPKpH+wqq0q93ooXJiE5JXDEXv7TVmTSaEYYFZzVD5GZ3hjAfvpJ+PJ/pN8
VVj56IhGosOAW8ZtqBwpIsfB9/Ji55/sevZq7Fqq3KID+3J/na6MicoITygBJEV9bbHhVaU0UCzm
C1bKE1J+7/LsRz6dJdP6/VchuhI8jCibI8q6zIqNxk6o8oAw1iX5FABYyuTmuMnEWjm+bqIstoE2
t2EZClhs30tve3BQpvRBlVrRVcnbaOdb7cbxv3Iq3wRcfKdKH8PG7gtAxRTnYus5wq40LrZ0RNf2
GWHgAQFvE3fA4owsp2EwolJgzS2zczFzQ1Lz2TQ+TYjdyOW+qAu3CHq3kv8KhsAFSn66v0rWhsni
oCIOwZj9vlj5hZNL/VDI7HN9dMvsB88NvdiowWzEWKIzG5PGgtoRI9PRobeeNVt3jd+XKxPaQbQT
eKZz5yyToyhNaTGWMMBj9YeVUyuon2NE6+7P1tqeUpHU50BGdZSm2O3m7eZK7qsiLS5zpBfHbjJL
18+076VcvUXNod64aVajwUoV5EkKIctv06G6aiCwCiQ7mE81outBVX3otHCX593GwMRxvrhloBpx
0HIF82BbgthUuxlzQ4uLy9CnuGn+6Kotdae1RXAdYbHQKlktS9OX8otZFfvcb8/UU5+SXnt//wuJ
P/N6IChACF1BXk2Le8saW3uOIKRcFGhAuFH0teu0M63ffRKNj9ao76SqfJQy89P9uOvD+xVX/PtV
etU1IfpVXVIwvE/Mn+m8yP2P+yHW0nEKmeDZ8XUA97UUpC1zEqrWMuC7FrV2dErM0cpI69zIb3NO
XZtDkeTkOGKr+WnQLLhGpeUleayhVW/pJ7ptwml9Qvjn/g9bW6dwrtCFRciKbG/xLinrIRwcSpEX
tZqOqPTzUpgPk/ZUzFvlpJ/ZzvLzwmnHdIRUiGtt8XlHpW9IollFSmycJrs6zMlJq+y9NTie3Xoy
7bEhch6gk3vBO6c1Dr417KYiejfYo6fWH0x9C4aytnPgCOKywvC50hcXUz1B5AyiorjklVG5dq0H
Xqj7v6+8y9vyKsriNqqHQS16jWU9jk3NmVMbnoqFiGv7U3m4/zVXryTuJPgumo5147IAqxWFGilz
XlBA+WFVijcA4Ckj0fMbZMjij6XyMKqPUw680bFOZjXu7v+Ata3EOwXtVlSXSZEWW8kYM8iJVl1c
CvA23Lz2VLnoSP9vQcSavtqv05BXWdtVfLZG2kXpca79XTj+SRDezhgQ/WwwqrdBHNlvtNQaGUn4
zGPaq+qnvP99X3WuO8FH4PoWGpqL94gzZHPBFV5eyqApXCt9Kvv4u2pAN0n/5PoD3oL8LI9F2GqL
VdjEQWe2bVXidYZ/Ui59m9R/lCx6ZGPd/zorbyxObx1uIucJCoeLTTXFciQ1SYuhm44rt1NKB6kN
zrZFqhwPOyP76364lRV3E24xLqv1M+o6TXGxu8n1i69KQmNj0+ZyLQr5vuhs2CQqy+q+P2YVTp4y
Sw5UZ942x+AhMpI/oPzgms4bhu+jQ4hZJJS+HLJtxrK8NJJ9HBz9XRi8lF30ZMJNmptyVxRfQSl6
eVy7jZ8dgTLgPN5uLPyVQ5FR/rRRg3PK4bhY+IaRp1HXlBe7KE9FXZ/zLbHdlRUCFYW7BrwcWpE/
D7Gr/Ustvku7OC0vNa4Plf8m1I8B+pdaFro+Pjz318fKcCi+akymECV/BY6xMEewrXQqeeor2rxj
9VdfjDDkRXA/ztqg6E/jqIWyp4y87+20DXrnz/Okcl44bYpngpqfzCGPDz0Og65fwkix53DLyXxl
cOSWtDQYHcKAS35wRqNp6FFBuRhpuU+EqH8Tq3/AoGTquEt0QeShrXc7slaxDckZnRLEtmMf21JK
zlHoSGe9GJuNHbAyieIr4TtGzmxxiNyGymu5o0xH/T/if3AYjV4761UXueZsaoc8x7DJKlpt4xG8
NokEpCqElCf63Is7a2ydTsr8vEL9t/4qhQL96/jH+6tj5fyAMANvksoTHJ1l+hf5hlyPoV6hi/9k
Q3qunRJ+7ZZgxNpI6PHyvCEFcFgTt9PX9pPa2ENUc53ED/Zcf8/iPyHRIW0Ac8HmS9H8X6xzrVWM
utPK+hL15jGwpJ1SBfuu8x/uT9jrvJRBoMdNQ4h8+ZX8YBuXKZdVWADS/mDFnzMfGoj5NpE+/29h
FqPJi7pB+zfgUWgGl1r/YuLlWGet20dbylavvw0DYgPxaXitQQ++/TYlsgEBjsLFRUpworB2eWLu
7o/l9Rojh0W1ku4zJx53720EGsBTW5pEqP2jhWNp236yw40NujYK0Jw8M8GJC6rzbQxDrZugGk3m
y57cvBdOxX8wiKsAi0HIVU4ZL7DIHupnO/qEOhuC3/dDvF5aVBjY7WJpcVovk64gz/VRpjtwMQtf
82y98k9jJn3OZfBxWp3VGxWUrXCLJabncjilulJckgbnqdCUO8w6SzqqZRl7ozTM3v3hvX5Fi+HB
moLlgIWEKpbJ9e3qS2HeaTPLQNKGXY6xiKtzJyhDvVf7fyut3Y1KIbn+NGxs2deHtwgsRPq5avE4
WKTlvT9HluaTMYNKyDCuyAMcYp9wk/Oi5Pn3xyhqo0IBEQrBsmkHQyPucpXL1rHqS4YcCY6PPjql
dnZQ0X8ubMs1f/+CF2LnwimCBBo08+JBkKuxhcGs3FyGMeIB98Z34+BtEf0f0s5rN25lWcNPRIA5
3JITFDiSJcuW7RvCkTlnPv35qH2xNRxiCO1jLMDGEqBid1dXV/r/smNzY3GXd+xc0OKO5XGu8LIi
SFH+Nuqp/vgQAn4/nRBgKsH2yEuGypnVyFImucbB+9MnD+gCE13gdt3yvFb0gZcCMfAF8uYtST3T
tNaMafBqN9C1m8IAav3SCrkzld1dom3UPC5tH2sic4i6MzdFW4JFc2jAJ1kMG+x4aOcg5dUAz3Lj
sVgVAufunJ8CA2suNKDKhck3VYT47Fcefe3aQ1J//bBm08H9XxmLwxckaCoYKtqAURcdM4nuSjrr
GN+4G0NxHxR/lR5K80YON7zXVZ1jNKIOqdXspyzMbtWpnj6OaQNm+jnLnvp+K4W4YgXhYpoNLp4J
Mx8XUUVi5gAe8rpxxfJTMngkBYYdFmmQ5f31DVxZCbUvg7FXvIbgK2etfGf+qqwUFWbktG4Inm2v
MGvptm5Ca8PIrjRdU+qZ++3Bj9HdsaRFaoQm8KxWbd0xm5zESr7mgXnqJOnQxw1D7frnsU2f1Sm7
08KjHt9J5le9+3F9pZeGnpYSWhdmPi1igKWh5/2gaqMrHYhvL9sHVE0PkSCTvZN7j/b3ONkHPmVH
aHxvtWFMb69LvzxQpNNBA2haIq+w9JqbAk+nKc3OBSPkdNZkJ+KR19Yu9A33fKW7nOIe7wlII1jX
SCycn2gdepVZ613vNn1UxtARJuWdqGTmPoMCzAmnxjpYVuo5dKRWdjH40kEQ6/zDDjwfQYe9ps6U
u6SEzj8ilFI9alAsN5283eCD240GW6jUjXu4squkzigmob/UKZZZmsHzslHr4Soy+330qfZn0JUb
FNmGmEvVmcMreKXgjMXNXqbpalLPiRFXoitppXhfKO10CgTAEUqX/GwMiP/0Uaxv1GT8THOqsuEn
rAzGZOgFHfuQydAoaiwXWUzdZA65IbkaLAijClX69FIkp+RPH+3ie2t6HuXIZvyf1x60+K555hcd
R++l+5epn2PvVtRDZ4sH5nLfzRm+xxgHcD4mm39+vKmcaYCxAtkNh7rYj5VYGU9WFnWlowVaDpSm
ICG+YalWFBsanZl2gCZq6gLLR6tr5aRrkglGbaOzFbAqqdUCFzJtSL9stbR2eWLsxynaV/rHrSRt
kDAGQx9PruLCSvpSlOR1IkmukgpMLYh1za3Dpnz5qI1ACj1IMxH2PGtxcXPLpOroifXZ1SyUbsVO
rwQ7B79jtwqxVg8Qd8NWXL7QPC1vngCFPmTPP39n/MtoGkyjGGUXPJQMbZAOMcevpNKq9BQNeWhu
aPKK1sBl9sY98p/BuefixMjTqt7MpTfwd9F/ane5VjpQJ17fxpU+f9Jw7+QsHs+8Io0e5bXkivou
LR3VYKSAXSg7KE2ZMmA9pCAAhg37vmIioFCbtRJmKVzshcGLS3x9kjGSa6RqVzmT1kipk+RVRjiR
xGXukGqDodgsmmnnBxPAlFSAOun6yi9dSFzu/zSUY6Rgnj7fYGjtTWEQOj5CkOQj2QxzN0CgcpCi
yrjVpvDQt2q4cS3XZM6uMQwvROq8rOcyofycBoWigDuMpjvqwWmkgGLnilXB+iu6jBLfWOTaTlOP
tnAk6NihFfpcYMIkYrWBtcjNsv53EABggvFKTunqgvrqJotiR8hru4yrDe1duSy8AnOqkvrUnNQ+
lytVgVyFAzaPxiRhbw598zOXU8tporobN/yllZsCsnwefCfNnd7q4iCtNMX/g5fVVUX/uekAnsbl
vtWhl8BluK4zlw4gr5pKzzI59PkpXdiAuBeKqoO+BtZUNfhZ6lV3kIVK3Ni8dSnk8ugjgxHnzba/
szS+FuaThAVyaeUM7XQs2pu46D/eAguVA34sEQG8v3g/50fU903eJ0akuGbCOGhRaf+pgd84Jc1b
G9d9TRmIm4AP0u1H0WtxQAU3LY7iRGH0t/Zr6LXPo9Y8CN3WGLRVMbz6OB94zpBRnS+I5CsVriRV
3HqSYckYfOs4JzFuilKcNlJVJr/qvNwM9yuMf3MzNEtaqvcUiJpQ+7rsal1yRy+Go5SvZSU6afdJ
EYQj/13Xu5WlUTTBakggGRiKuDir0jDkoAVD7LbD92xKbAvAi7zFZ3CpdgxHZmCKCl0GtcklI0cL
aWGbij33KKCcYAuS/9Wg3ej39aWsSpmzlBS8sElLbFIYy5qXyaUM6j+CeS9T5OooYQ7/XhdzuWMs
5q13CmJZrO1sid/dobKQGr9IIUdsjCTZRRa9s4kgKk6pS8P+uqjVFdGHiRCaMbmy56LyUJayvm6w
dWrIXOlm6MCoGuZGqm9dyjyRB3K5OSg7lwJt1mSaQQd8MkqtZ2AO0UHPAnN3fS0X2wb1NL47reT0
IpL0WGybapZSTXtIjjcQ34RGQztBKwl7S96K2bcEzTfs3fnopal4mUZ7RKJ3Ozn7l/dPRhF+1JCy
GmqBROu0hNBvvHj9PG+sg3DOGuZ6QwCb5y+Z2KYfPZhZCA4ERBmkHwB8nK+kCoRE8Eyyym0Xxomt
+W34wMi9bIss+UIBZjkU8jmbuQ6zTD5oVgIVg2XS6uGH3m2fQhQGMnprlOzSQyHlSRJSgeaN5DUk
mQs1C5rUrFraQu/10Smk2GnbyPaIEozxOPgffBeQRbsc1YQ3cgUAVOc71+ujoRWap90n4iezGZxy
ZzTNhkK/BXzvTfWbEF43rCbOHnyB50LGZKS7EjDSvRjpgq0kQfR1UqG07hJZuytHy//WGFV4N5WZ
efSVKXRMXKZXsdV9ZkZVybEVgH3TvVPfZUWCm5aqv/PcUkBzRKq/xbbwFkQsvpb4lVdp5lPEPC62
v1CmsTLTxLynhS11PLiNbyXqoQ7xVHWkkDjsmDtQ7puhhGfcDOMHva6Ho9DoTA8Zpda7y2Wz3HtG
HjwYde2dDCHMXyoxb56T1Cx2jDQUjtMUeNGOYou4axoccQLyVqv3qkELFfPZEyhIrxuVpYPGERBg
zN4+01yphi6OoBBHaKywiPfddO8zfFyB7yUNH+Pu6/9PzqIaovQkagcomO5JLth5cZTk+lZof8Sp
9b8sCED7/Iox/kFfGK9JzpomhDHh3tCYIzTpeysLfxRquWeE9+H6mlbuI07tf0UtTNiot7mYBqZ5
TyX5k0d7olEemvHUaMzOkPsNU7Z2UBYZN9x2PKOLMoSctKHSjZF1n3R08fc0b9/WBIg35tg+qMYo
bZzX0qLNesHsRJJ57CKIgvlz3r0BYqcEnpQjrq8s+Cz1rN1VcriVj3prhz27U/SLEYoQbxIAEcMv
7lSc+2VkGWXg9jJcvw4N216x74Kme639zgA7Z/Tyz5oXHAs0JsHgDPXYQpQ6yM3oxLnVvrSmmAW7
ik5rWq37WMM7EoWMnNaYxyrU//44/er0NHnyrZrB7cGgV6rT0G467euAFop7saiUhMJv3Fn3LFPq
92Luy+otDSyaeAPUQhsOoeyXpvNB7dEJwuChJzAi807r3PkOp5TypDzsfbcR7lIx4jEvj4l8NHoT
jvQtmOBFHyq4lzNpy6BvbEPPkAbftaLM7jvzKbHCG7XS2K1MAOb+oyuBYitw2dTp68T/irg+atvt
R2Er13lxbd4+hWoN7bDM/1rGvcQ2oxYwad0Nk9dQEfbd+K8LXqALuu+Gb9f3eOnJvK2a1C1ITJUW
1At+Lnh42jqffFpPy53s3Q2pYY9btfGLm0k23JqbcOiNmB2axdZaWg4LS26EbpWap9b76knxsYfF
Sm03il0XdEQsB0lzkMEkCJ1817nKdJbleUE6RK4qCfeakfd7JbDcplTyz32pjMd4yId9IoH00X0p
/jQEZn0YA/JuDA7qjl4kyk9iL0xuLuHYlbybnzycysc2U57zzjKe+7oHsHD9CC5aU/lo+myZu4Yt
oUAsLrZnDIUsLJUocsvoT+CXYHvHnTypR2KDA4MZ7XK8p5Vpl71yRxNj2sgMroqf28qBu/AhOFDn
e1bmQV6NohbRXA6JUJnXe/Aud43W2X4qgdEYMDraJwbc+dVrW6u7IOq2ACMrCm+9/4TFO5FLMTye
mg4nx/jTjwjcGtsTdh3T2pStgXDzahb2FDdXJJ9EmEgdbGG2g8FQae1mtd5405f/Bm+y/e5HCqOL
7H/R4Gq6friXqk8hip3lGSQyIdt7vrl9ptCwKreBK4VuZ+pOZYa7zNL2WvrruqDLiwyVA9V3UM4i
PB8XXXZCIZq5qgRu3MuOVcp2KnxJ6w3SwLXVzMANRiwyohabfL6aKMmatkv80C3zv4Lg+E+Zdd9U
Pz++EhXyg3lWjUHr2aws7x7WuBw1OWrrkEtYO0mxS+DJkMbNGsPF+w0TBVkqQHjzQDk87HMxguEr
jGrXQlcZXg0l/ST6+TE3gmezig8F0z5CWsEr9ZvlFwPDi6vHaRT+lWJpC+3N9fWubSrHRkOAToKE
mZLnHzINY2GFURLN/NSF/EZQU5UtLMtb2fI1FUE75kZFdJIhmeeCkrAMysTsI1cXIifrQ7vVBtuP
NrJLa8uB0I5Qn54DMgqLuChQcyGYVDVyfbG1BaxlMbU2MUqnbhj7NUGk0gF0ztTetDKfL4dWSUmf
hipy55ZVvWgeCyVn3MiTX5kbktZU5b2kxcaJUicHvpdzQlHzKZfS3p5t+e66GqwKIalJ4gdOH1re
z5cjq+VgWXEbuZGRRnYlRI+i0G9Sos3Ryrn5m7FQZP4YnUWotsxmDmVeVFWCDoxyNxyrAGdusCZt
V8ECYleK+XsUFNE2fC3ZN9lg7b3eijbeu0tjz2MH6czcNEviZ8m9qMreQLuKGLlGqAU7wTLvq1ru
94Go/BvrQtsNKg/19b1d03yoVMjov7FnLyfeke+uBi+edTKyjkQQ0JlbYexEYO43FrciCfsLsJe5
RHRzKItT9IO2LdRIiFxNTvYV87S9XmPgqLW/vqAV3T8Ts9BIvRDbss98+Ie1fznHhB1W4sqJQmPj
/Zot+kJfZsfNmqfPUuJf5or92Gi6NIxhv+2tcl94md/b42T90qO0dkiaM6nI9CQbSHzv7+SiHzdu
xQVxEhX/sw9YWkchhLCjzGHvl8RvENgdW1F7TEbhxhP13h5M9SHSldeSQQJjCwUA9sjfqxFse2lE
3XhIUtGmlLJFybp2zAR+MyELITRl6vPLmuVakmQRXxVUmm0M0T6Zno1C+2hEy9oVIiBmjc8ltyUo
v4wUOBobNr+W6lNZ/gwYbyKHNxaByHV1WrmSDBOgykHOmWBriYsXW8XovTqN3RaqhsQOsi9S/Tdv
YufLdTlr2/Zezvzzd097WNR6KFoJ26ZUe0ltbMjY6nIrC7hiSeek5hwyUhGgke9cSq90VtRXkJYJ
MuQyVVfkeLL9/uNLAe+OizJ3zJIJPBeS+pVS11qBua6/ycnXSL6pon/XRaxd8rn4CfMPvfEwF5yL
kMrUA6BeIsJ/SL3nIb5tvZ2+1a60tlsWUFwqTzjFFySZZUupftAwJUo+FX8jq64dgC76Flf3RV/Y
fJHfy1lcmaoucqGXgtgtviVxZgtAWqSMoQqeLVK4q0rx6KXJXUJVBbaCxAgeMknduE9rak4F6q0K
CqR/WR+owzystT5i1ovgjmH6OCSNwyy9Pg5oINziwVzRdeJ3vP+562JOEp+fXluBoDQiBsukAySj
+j+/zuzE0DbUcEVHKBhSUqHgMQePi13thDLovYopTYX5S2SKFqPJrD5hWz86M4DjY0QOZSIqBYRP
S4aHyDfbsh7gWpfairkTvjNNd2O2hcVbUUakcG9hD503b3Gr+jIL68hgjEpg6uiH74h19T/sGJkB
avsUc6EomD/hnQ1KegB/UDXBSF79DqenrmNy41Ta8Rbab+1kdIwD1XYIEDieczl65KmUYC2Wgnuq
9IGtsmlKcqR4+XGfY766UISBKgT1tFiR5ivV0NAa62oMI2nVVyv3Ybf6eOg3GwmeIXw2QHALdY67
svPSDppEjT5i39xb/qMUnMpkq7S24nBo2FWGqc8VBGSdb5uWjsJQp8ipY+hXwnhfVeFtrJe7pna7
3L8LWvMOzO7xuqm9zArMu0diYG6QZQ8XSX6SomKadvAhTtKneLABexdPTX34oxav1wWtaQX2nOAZ
fB/tX4vlZWJRCkTxbGPnO3r6C+iL3Ym1sxmqr5mfuW2ZVi8edNgtz/exE6tgJnhknmwT/cl18G+T
eK/p9e76erbELC6sUItDMAoQuUHZfpNlwe2UjD8MNdp6Ptbk8BQCyIfWg5HVi7eQ6qqnZBO0dD0T
R+y2TtND3PtzHkVrNzR93pmFy8t8HVL6tEHP8clCF6iGUHOTZsI4JdIdyVMYImBsZbxW9AAyTDxH
A0iPRe/P+fEMfmVZ/YTC1QwQDzTDFmrZIR9KGXbDOqwktmUgT2Q4ZiLsOQd1LsowSzNpTTiSo/YO
Rgeb9hU5eS1h+igoW/wWu7sx/JX6P8k3l5LmjM2WUV9dK3VSCjOwJl4UZiKvypWhV+BPFm8MnL6C
7jQvdPz/4YkCfQCLq4W/RIl5ESpIUq5ZnQiTnJekx7yU96TAhGAjXTpf0IV2zCSxeA/zUqSlHWx1
phSJjQfJpELv23ScEli8lafG+ypsYT5XjBJVf3qB4eUiT7WM1ZuSuo8Wo4iZ75l2l/qRbVlRekxH
dWD8ES5nqin1KRzD5OO3Gl48wMEzFoyYYD7Rd28k8RajrvnjGirURH9bZoJ+vMYBNRzxJIVzbhmA
pXMRSgeBYeAHgds2v4qBIouW07N4l46BbZGC/rCVIqkyA1lnIkjAPQthw1gziX4M3SkonAx2OJ9Z
g+PTdSErak5zy1tbFa0HwEXOhYQG8yN6lYSioT3rnrFrhZ9R/pz3W/mTLTkL09FR2ZRjTQ3BcTyl
U7sTtX8wTv8vVRsZ80eGdLYacwPC+XrUWlJgA7VCBtAmjoq/LkcMqYCtTdxih125U2eSFgEbkKyh
GgQzpLE02pv4SrtQk0j/S7E9pvGPqSu2SPxWnpMziQtTYbVANUnChUwkIOGqRLAv4G/qG/HGlpSF
5Q2SIsokhre4Su1RU+xFFqf/HFrj4y8WbzwRHBxvFimDxV2CTsCLNTOjfFJpw9GS4ptOAUJ0Xb1X
rBFCqHhD5ogbuJznxWBvZjZKBLyxWO8T9aeSVU4lGjeCdNITZYcnuJF6WnmHzwQu9Dzua02kyy6a
E/SAkP8Z8fjn+pLWJOCaU2d4izkuegYZFVB7OhLIyj9mSn/DnIyv10VcqoCCsyLRvzU3CTBb/fwS
kSD0BinFhguF6eRBDPb4F6zm14VcHs0shEkBBGeo7TLlTr8eDAekuty88A6JpT1EypdQV++DYXgM
0uaOh+zmusRLG0SdkAeCUitGAj/zfFmVJ6gWbTvw9/a63fEQDZ9882VzRPWWmIVih4XXMBodottM
ZxIgs9HDmvRAytyhyvp7fUWXNogVzVlbUuMGKLyFtZMtITEjsU+p0j0ybulrw3yHYqgfpsK3h2AL
kb52YoDkyE7h/c1tsef754mtgNOG+xdElGJC4mhh+FqqNDBXzb9gSrfjtwtFnG+uAW0PLXhkepbA
JsE34EKfitZVk6ja1TQT7OK4y2+Udhg2Lu6KKF512AkoNOF1LnMSBvXOfAykzo1DTz2lQ/JtiHz5
MBlau6H4swk4c8aoZEj6TJMuzS2fS+xZ6iV6XRVIQssZJtGK7V4oS8baZHFzQ7k7cgSxkg+qVlu7
IR6kL9d15sJ+LMRf3AJdRlzXuZRLdoJR7ILk9rqEC62cJUC+QRMo1Sw6jc71pCu9QB0TuYMh6+DD
xGXIL/6uUh7krcLQxU2bBTGWgMCbND+G5FxQXkSVmprsZK3fJ9AzehDQRIYzTr+vL2hVN97JWSwo
90JxDCOVE1M+dcOv3jzlyo//n4iF0ZiaMpYCiT1rxK+xclL9r4nyQSYg4kM6TbHopOVnYPXCWARR
GCmDKXSuGA62CAPHoGyNMFnTrfciFgcixUZWBwoimuiH3DxG3fPHd+n9758P6p2LnzT+WIeG37tJ
Vu5yqXRyCsLZFuPuhZ2bNwpsMzCpOY5ZDtcIU5KRsMn3bvaHuoMTaS91emR4XcUAy60+mhXVgncD
3wTcJsZz2TVltkYvKT4rKqqnLHpJwCdFL9c3beWWvBexTA3IbUFDbWl1zBOr8ed+Kub3wRQd6cMP
OpNI3i1l+RjleVEYMdhHV5a+58kfzr/MH2uoRT5J+YYerFgYRJE1JKcH98qyv5CgXZZGgxNq4FGM
a5qyMmEfK44A562+IWt9+/4ra2EvQdxGfaeEnJDiWL0J/zjBnohIa4vOeuX2gA6CkgKuv5nvY3FB
fXGUR7NIejek+SBTJ7snlvgfdAGk6Oz+MCtBXJgZaFunJi7y3u1FZtv6BzMgxavfqEO64WutndCc
aGDiyFuCd3FTzXLQejVpB1rnYcUcbpPi1cy+z5GY1G48N2vbBmMvPp1Cif5iLKEc5X4vqvUwA98M
J2EYjNNW2YedH7SbOAWfGzgICLvFzvVmauTCwIICJb7X/wiyvwvHV9nfS9KRNoiNIXRrZuG9tHl7
3xm6kejOGuJuIOMa7dIcPg/vqWt315VhxRFhSXhWcI5xm5YUKJVEOrduqsEdy3tQ+RAAwUZffq9K
W/H+mMlBbbeSXStHRdqElIYhz+x7y6xereidIITD4PZQklKGr7Z4plb27UzAQu2GvpziVugHVyq5
rdopwFElSP7wvp0JWaiCkpuJqLYI0eNh38eRQ07S8/exptiJbNjRPAti46guUQpUIUk48SzBUUFs
Jp8rhJdnFRzIqB89zDQomSc1lnegWZuWDAdgBebSTMbOS5/LYK8ML1N2qAubsmRiOWKyK1tmKx7y
zrtV44Ii2NGcDo31UEvDxtZcgOBxMs6+c+EqRSIBS4F37sbRbTf69qTohAf1vmt1O452ItbAgJhA
1L9eP5PLhPFC8OJQANlFU2phBczaTeqdxL704Rwt/Cjbb0qY78VBs3Prlxpr9tiZtikzCLrYb3zF
RafS/BVAB8ga0wNBbHt+TKbktyoNuYMbUiYeksKuSEwnJCNTzTEGu/MeoubQQny3IXdV79/JXWx7
ANOlWKnj4CrWTzM5Jp+E7jh+gQFrVo7ge+f/qHdFp9hTI/N36PQbHzDv7iKmOVv3fPHf2SsyHYxh
CJA/iJ8tP7eTV1/1qOtuvCorFgveEHj3yINR71oGaXKh+VGis71mKLpKKOz74h845cMk1I4cMnhw
+CJ4G8/LWzx2sbZ3Qhe2OGn7JoB4d3AzOX0yoTzSACxE+R3wAk279zvHlL+qRnIrcuMCmFumfCNT
dkEY8HapuDiwwzB4gjzW+e72VQRyX5G4/Lp20Lx011ifvPaoDDuvOvVIfZbG28Lbagu7bEyftfmd
3IVWSZNZ9vKE3FhLs6PSvLRKvG+8+odUHlSx27fGeFvCLeQruyBunKxidK70uQsECLXy29i/r6Yf
hnVqE+8u9bcu/KrKwUxMUYPHH2fwfFMC04ohKOPjIOO+nab2xi8daMhtzdWjYxCcalXiR18VMXcy
/ChfsKv4tpuYd1VtNVatBAwo5H8/ZaH9WZqn3tTP58PQnck/NoqTpP6pEqyf06DtTVPY6O1cve4U
4Vg8ukGR4Hzt+mQIeeEz9KRoj3J30uSXQtkQcXnVaJ6jQA/onn8QNp6LmMZaCcdCGmG8z16EyqmJ
5ZmDB/l0WeZ4p9/lovtz3YpdrgpJcwOuTqmZSRmLi1bGVh5LqcnYD14J6I88vYYJzrku5FJtzoXM
Z/nOUlkMCsv0RB/d1HQ8XCqwe1K0qzf7li914kzOkoImVvppqlRtdKMXUbez6ijQqvpaiU8t3dLX
l7Ty6M6yaMOdqb7mYY2LNU15WegCG6dGrxl4j2OWHlRMYqL8gMPAAtaoDNqG0PXD+q/M+efv9rEc
ukTxe2Tq6qEpgHsw63LYgpJeRhGAO+AWmudIvOXmzoWAih87ZgKjhPEhsn730dFoHgrLsVJl4wFb
WQ64ZQgL6NucB7zN1+HdcmDFHa24jie3iER2rH0sLCZLlPuNk5qN0vlbgrNNdXK+uPQ+LaE+bdE0
Qz9Fk2vkj/kzzK5ebKcF+Uw7FB8H026EjlPbQoOuPGGIhX+Koii51AtPn+ILCaGG1U3xwQtOasVY
q+ql6++85xi8rSHsVWUvqOPNGAyEAb+ur/ryKpxLX6iKnuZTX2hIr1XA7fl9BhxtcDTlxSeP3IQ3
16Vd6sy5tNkAvD/JknJpDu2om4WFo4rfSv11/EaN1en7f/+LJIok6syGRMLzXJJatwmXXBjpLvsc
CV9E70dQ/VO8v4Rr1wWtnx9NMbQIwMCoL9EWptW14KuCiW4IA971cB+XoY1tFgh06u5AObDwkl1H
g6AkPBU/OtqONr7g0rFlV6GLBvGB+wUE5Xytcto2aWWiuKN4EqbP9c/cUb4p4k4PTbAStwMY4+sS
L9+fc4GLCymnYiNaPkoz6rau2618lKaDqlKKSpzSuJOfr4tb1RqCYTgNYbe8aIE3JyVqgqCcaCZO
i2fTI/36KJe7WA2O1wXNSnFhAd4Jmj/knXpWdWbWg5VPruV9D61f8bCxkMv3jX377+9XF++2MdJQ
GTMi3m0mgLdqaddTZVMpDMbb6wu5bHKngPFe0sIBg7Ea8ugcSarIZGyfJt9pp02HWHzJk2+Z91IE
2r7qjrLoO0Uh3VIpcMb6tmk3rMtb6LvcUapgMDHM/LEAUc53tKizZEzqCUIdPznB+pY6jVKbN4Io
JvtCnoRT2rdQAWd15+R6sU+MvLxNqzYiIvSVw/VNWTtdOuFmFA8UNWBHz7+lETtpLEN5csPytxE8
ZlullUtTCm6IuYGQhai45sued2ageV4h657rp/HOFHh2P2nCpyi28XD7j7LKkevipuMz0wdMT8+y
89gKptjIY99zg6y01ea2HTd09fLSwe05NyTBvSCDH1oYFbMvgL2amK0BBtS2fEj3SvykQoHRbFy6
pSAYSag1AwGUSasy4GuhIrA9dkNZKIIr4Fn64Z+s6OwEHkDa4Z283BC2PKNZGJ1POGJwL1DiWzx3
zVhVMsMH/ZPiebfhYAIoK4VDWeOG+UzrjuSJ5vGtAHxthe+FLl49j9yxnk+Rf2rq2+wTan+T+gzI
pkwSTBsNIhfu5n8WONfbZi4GoJXnSq7XrRq1rSDQazjYrf+iT8e+v/FP4e1Q/PMniV65P9ev1fIx
eJPINDE6rBUURptX/85ojrnsGbXA6qTmKGu7chBt8Rt5X9vwnsdbI9wKuFflYUlIMqD/8Cqey8uB
oyZTzBFOYQJnZr4ru8yWah+n5Vb5EqSf5fCL7wHkuafEEc0A58Kpu2OXBXYw2l3xV562OiKXdp0t
oM5PMl0hD31p5XIVBW571T/52TFtH+vgafA+UQWxr+/00oC9iSH0mpPpzLFfwlAo6YYZRgY9Mrvv
Xljd+m285Uus6Co1G5qzCFhA1y+5PJLMLFtdagnRq6+d+YNw0M7bXTP+rr6b5Zex3mmBU/V7ofpT
uzGdxqUdpl80nrLrS125p2efsfAwTCuEqkXuglPiMdgGSLWlPKnCLm7vlPgYbfW7XyRx2FmNPhdA
wliieb7buU71TC1RAr0PT9bwWdZg4Xro/coxqMUGN/EjXtRJ2+IvuvAbZ5mUYOgSB49GH/LiiRaS
lH5jfQpPiv+zB5hckIX16scUWpNv/XDfFi9ysSuyva62jqC9Xt/fCx6gpfTFiqUB+PxgjeEprV2m
ag6MRDpUxl2kHsKnIbtRrINa7nTvJQn/+IfUDkxX9Ha5uXHMK3cZFMhccaBxherQ4pgHkHhxAajl
FOuvZmDYnuZokmfHP3KDqXSSt89gLri+8mUwydsPXxSRJOB2yL2WgJCpABLbkos+dcVLCPlrUZEz
vLku4+KizjIYMwUNFigKmB/P1SkJgg50bzecWqOwe2A6cbQVNl7sHCKgiJkJhHCIwYydizArUe76
0R9P43GqXzRhJ/4emKldi0CCbq1sKza+MAsLccq5uNo0oWUuEZcXn0Ry2AfDlmM7amwrgC/pJfgj
ePc57VS1cO+TUSGyA5HVFluv29aq541/99Z0gR5GVs9nNNVtENkJTar/2r/Cb73dM3M0Cxz5Fo6Z
e/UxCZ+EwhZ32bfNroDLqwNGjq4ABjfh1tL6tFBar+sseEq75JTKpHBu6/pLnWe78keYvUqpndcU
BeEuhZVhPPUeeCMqPLXd1DaVDyva6nRd+RrQU3CU4dEyKQYLdr4luC9ZLWXMugmznAR3Xvon1Dve
eYUnHi3Za/ay5pdHaRyafVNNzW81k63bzMrTh3jmAkzGLDhkphwC+R3TY1/nwgm8jr+fQlHcuBeX
d49vVYEWzS7yPGX7/FsHWZ2MXI7qU5F/b5V616Wfo2ELrAnjxsXrMbv386RWiBhw9pcMW7IfD0bb
DvlDKQ/Blzg1GXUlNk37Kc/o7qIzbhKjfeuLZnfTWEIZO0yMTLWDKCW0QRWKKfw1RhDku1qZoodm
9JTQntqgVhkHVkKbg0X37I5Rg9me2tGo4VeEyY9mKkzfznsh+xbrjfdTrJqu2o1FnP0wmJHMOzqm
ZDLDxJSrXdaLhmMKRv+K2YeXOxWi6DHNPCu+lZQyO0RSBs9gU9XJadCH4DVK9bq3tWKK8ODysXiN
yqirDjjonK2adGr5fWgtzckElWnzhZgp3yZ/HnTXibHy2TA6M3D0qCzjXZLq1XBj1FL619NaP3BS
vR8YoIWCMGomSdubcqqqwa6kwQz5of9kpVICc1imqq9j3WWJY9RN9xBPufrD1KYksM2Isex2VPVV
yg5ZSWIXXsnQYaHBNGXQDv5G3TLVjjJFzBzNGsKEmnkl/WOkL6CKgfQe2S3c2dIW27pqnEnXPzdT
G9d/WjiqeIj5jCM4FCXr7UicaEn2iwJmlRJ2C8UxYtIvhzxVMuHBqKb8awZ1W3D0vT57TQY9e8Aw
ZqITFZ0ZYY1D4IaGGoS/W0VtAZpXyWC542BKzImRI+sO/JGi3UwsJn5WjUbtnAg+G7yelpmptmjF
/clgkrO8m8KiT+2wFNTMhurQD5ndHnk/alRKciN4uAunNcc/XT7qw/dBmuEjndcV+0zv4A2QMsWy
2xDLEYDgCp2CmvtwUw1TWd7UQTuGthbFFLR0OWLMysgAGtmZCqMPnVLLrD9SUCunztDAr08MotL2
0GWN1b2QTMrPEAKoeJ7MonyJmSCpOd4AG9FjLvV1+VwbjWLsUrPBMNYCZfH/o+zalivFleUXEQEI
kHgF1vL91nbbbb8Q3W63AAESQhJCX39y7fMy456YjnnZERMz22KBpKrKysqkAvfL9UhmI9A0mvNv
ZuDwhI0K7Mg22iEe3O3MfcP/q4VmVzoHfu6ifp/Ru94LUZVOuOhAJB/nw+A7KiuIS2L/4ECBUDLG
DkLkqDJ7dj2JgtewAW0bHmzfTBw8aRRdXxj86I2oOqq1eJwwNF7eFnSbEwWVlMGpuMZwRJTEt6z1
80iOcljyltUZg0rfjzChX6GbKfXE5NUE9ujmj2gKusg+jKNIluQeam2cFGdg1027OUj0nLodE3ls
sIkI4DmE0niCyzoq3gzIwWlt0kKTS5aJCdNgutgw4IGh7VstkxIXJfWiMXaOfkEETVwXTK7hrCvT
8V5NODGQoV0ggdaJRdOzVtnpfRdbtjV+38oRfa5kZ2dTSYePUvhCXeWBjh8QVx5sXVI35pVa915g
EK1VuvKT4+9JBJLltZ330B1yK1x8lTAPTsNI7Yo/CxuM8tailZFBmo2X4A2aZEPjZN7ZdPo0La0w
Ux4/cC+z6CDRt33sFNOsXgB2w6m7d9Dd7yzly80cgxNwns3OjwdKthUqvkXXfh8n5/uLwAqDNFSQ
wjQsc9BF4aqk5rwc2oQ8UcLb7sLylL8rPRgNWw4RjKvUMJG9mfXegtNtKcistot8WjlO7Dc+bwmU
NPt5uMqmeD+wJGTwx4lz0CJU1xcPJSnlVoNue9JkjKRJz/KQhKc1Xm1fz9xqUg2lKV29Tq7HH3UD
xZbWWfuek2X8iDTBXEnnczId8lGMW7UBJ+3O/Z5hft+vEq0fFpkMrRgZuu9bt+ZQy18NvfSDBglB
7jsSmsiZAvGhXNa9GvMApfCEdtFl4VMG5cbOdjBdRWZka7Uj2QSI1YWhGbVfoC0+ki6pMrGYL5Gm
HtaEgBaf5jEBw31PMRl3UDst7ve409/9rPw3L0wWauhU9q/IeylrDF/Z9YZY8AOs5ElVhCKGXPmh
ZZepT2KwgtBjxZPGGvd4tnLa1YL10OKRxKJRcaJCoJmBNmdFElBKchP278WeAJKCjmme1ema4znN
ss8gQ3DVjbVue/dezHR/5HxMbRMVJq66bcCNLYcIs7nZDunlio2J/DrNM9rscB3oeN0PER1qEhaZ
4QiUbjrYbu6/Ty3bZb0KB1uNrM0npPbSxG9ztrjlwnDdhiaeS3iJ6I3SV8Hx8ZDy+/RmwKXQcGqK
LxtiJ+6/ZYARkEfQDfUCLtTTWFD6UPI0/AyFHy9x7Ufdwcdbj3e7ZNFXaM2AZoKII7pqguxFWeX4
ZBD0FJ2CzzVxca1xsr6ESWdPoRvjrpKzdbcGKhyHQiRQlDaD1R89hHmw2eMMHXVFYCQ3JVo90dFc
xEWb/OJmSeODzPiAaaZcDKHKGK7QrPXmWkVxf8w0RDy0TcmOjua8Fxdp5ob4PApykGiVcSOrKMMW
rSAKX4wIL2a+z/du/AYAJC8bDZ3QYxa4xOUxR2KrFj4C3Y+JuCuWVFxR5dlYpTZg/gxiGOuvSabh
10oW0ddxnyyP07KKh7Vg8CunUYqfXto5hh58S8MznJoLzFzjvyLcr+VVWKyvs8TEKAjb1X/dog64
GEL3+qUUQt2VbOnbunDr/tgDCt3OWoxcv9JAYtgV5HgIfOOFfMxD2uXVms0C0TEhuJrkBhlS3GdT
f+79nlY7SYBatiUzv/odrZlCjAweRTJTW1Xy3r/7nLbiLNnA7AZ1Ko++G5/nUxVv40arEKviy7p7
xHRbDsg5km2g5yPe6IfmsbsxW8+SQ0x8+rh12Q+vcAsetmSjx2QvSyhDmB1WycKb7iXuy/TVl5m6
daD+68puZSxqHvd9aBYMHLwiHS4xrZvBd7FUgI9kqjAtrFiZ2ipsxaTreM8FbyAVA5kLRYflRiY7
9zUDpRsatKk0X9MTZDPybNAHijBAfyxo5JgqpTsk6cJAIFoMpMDsVdex/H7BrGl/mXVI6dBtnByO
n+jTiwiZzQ5yFAZYkDWo6KL0sNrAER8g6eQGXNQLEhZZC+hewPpuLfwHAgpkCOTcC/wvi/pLVUzp
YyITWPZC9tScsgAmH5ClxaAy7itO7oReuFrV+DMec9pV6jT3UZWbTy8GiBJ88CiE+45YaOPnGHar
wsym9IBExpoGpe60VB2StLs1DuDhIkgPP4BS0yaNFX2Hoy+mAPYEAtRwsvDbEfG3D/Use9M1uIwB
m1FkDrVoQUNszLQO7wGZ+FZllIwO6CxEmOP4JKUZMaHPWLpn71lu1MNJaRRQLt/TOldkukMKXH5L
5yLcLUg4Xl26l1tF8nVWBxOn2175gkggV+DK5EBIyXiLBjP/gGGW/QlqObp205bsYMNBVarSajrh
IDaTh74Az+h8nQZ3O0xt+wvaWrfSMpjfpSNyy2qbCxtVIVvWl9jGw3k6Y+CsLlmrxAEduvKpTDcY
RdHMRg7hZypyqCuV/ffSpcVbj0thqZLUj0h3EBJf0oyLx5Z18n4rhTxMIYMMLZ8G7IGS2JMxCDH3
6YhQuyBepNXaj8sZyzj2BFouDCkXte8p/hGOxnyZaq2o/8qKFfvfYla6qxP48HQV7pwZDhFrqfuD
LqYsqePgYuh1TXb5oocYWwe98vl1K3Jc4WJ3bXGeWuZuO41RJmIE+8gRGB5JmOg9hSMuqcQ277+K
nUFqQzJyxDh9G86yaGBT7Yd0HGtVbC46mxeGpo9d9v1dZWJIEP9HhvtBq1hVdN7TtbIGg0630Ub8
OXSxpawjQ9P1TBki+vcoEvK1TA38p6q8VKSEmjPEZWuLacJH20JL+9ClG94XJvv9pWLQbqzFjPgM
iiWatTpe8/AVwTjF/Om06tcl3XuoFxtCEETHMdTcpb6F+0vIb1PZZX3l5ny5KyHGdRF3URLqYYVK
N7Z5hjg34d5hnLIXPpgiRUoAPh+ZJf/SDjq4evLdegkyDy4XPQuxI5IvS4c5rXV97JD4Z1UICXor
WiPJrTIdi3vYxJVf9jVuvyXWk/udG9wZQzt3d1sqKLy5Bk6/iwSFOo8yCzHRnIFxX0BJs4vK0Vcq
FlofZ0r2cxJWjtR9NzPUPHpTQMJc9ADNh2Hr3rN2zMrLIMf4KXd9dzV5H15A3wIgMFBX4FYaduSP
yTSVDZx1yZWNCWhlRkt7jkGVIm36oSfYPTuBiZRbVnxVjy6uqjjlGVD5eFqjatTCP0ZRBglhy92J
2y7Ha8Km9iwS9jnSLIoq+NOIe2X2WRxmQ/SAF8jtpYYcd1qDAoKias0YhYgdST6YFPvD1O4zwRbW
4HJSRTTsz73mL9kiIG8/IXw+Ed2yd/TkE1Jv7QLdxZGt9m2NZvMKU07/uuQZrsg0NXo711uRPiMu
mgsDBePaL930Paa8/wI2l1kuushNok5jRPaaJ4kFQVeeVl8xOtKsfZHzmmZbtx1VounLuFldVJMh
0TMZeLh00a6vdRlrgGY8jvEnipbNNWTIhK/bZQJnxoew9AeEgPnJ7wE5t85DXlT5lJHrEObtOkAf
mja4vZCDZ3vuZFX20PutGMLntcmwDZXbosqt2XbN6Ti/23xmIyouIaMaxUr5RlXCfsw29QpCAzN5
iia9fsuWKJ4bwXJgwT3iBGZ2WovP1Af2YPN+lE0s0u7UA8TsWA225f46xqN9hNSlBP5HkDceABuw
0ASYV6u7rgwLAqXgXXroJx3ZGnP58fM+R0BbCV2hAp1oggZYMci0OGtnxvM6m1kBX4qJwOrN6315
pFsBVmCs1EhqKAnGbzZz3f2ACSYoyJI9Ailn5Zwf5B6ysQqds1C0T5ej95BPwAQSsmU9DUPU7LfJ
Fi26KWfD0mZnIZy3euJ3hnv9nG7w3qgxZ98+bVubqEZ3fY9Y33JpD7hTpiuugO1U4+jasZZOF6/K
ZpgWTRBlxwYmReMLFFjMT0o74W+k0PCMpJuz7ABnjx71AC+iteqxwT7EaUih2lgYXNWNkyLHDvhO
WlvUye8Qr+HyGCtBj84iazlv4U7UHeJoba8HJfL3zQr7Pe0L3qic2CPP1vZXLpfh3uo8gy45OorA
6dEWvNOBmfM+6yEfHooIJsuE6beltYA97AKVvQacGfFd8Si9i7fYv7WbQrlOoyy+YAG7qqZhgVGZ
kRm5CGtcfIeyyU5qH0/Do3bATA5ZyNQhxK60jYUlIEI96RStEwEoFM6+4utsRp80ZbQtb57IEi6B
A6y7Gu7aGKpga0/uJuVAM+q2jjz/r9N9rvXgo4uVexs3AyTeQYOGpKVoBhcN4THwQQMK8WR/zlyR
gy8UVBY3vOxB9507uo+H4LqA7Jh3/QWza2su4b+ZHEKSDhd+3MQzqtVwy6MSxYoMMvyU2Yi9LiF4
wWpibNwfmJr6ocEb064CDrORalbSzLVN0/ZiEHxbD5iLpuJ8K2J11QJjS5sk3qMzv6K7URfJxlDI
DKbd6qWT3bErOVo60OMrJvzL3D/s6JJ2BzpDjqZK214U0IvkWXIekK6Bqcy3fr6EtMlCD1m60FqH
dRPHLluX8bw3jslz4D0Q6wBw+X2FR1VSjWZFvTWRNgYqmKi+idfUAbuU9oeeyuVX0lv2KgdFaOWi
MJzxNO9NxSHOF1cl4+ZLgUz25zQwfQUS1fK8dQoXvgKosR1Z2KYG1kv6LAeIjCywGOmLW+ip/ADA
qnBNdIUGzIOGYeVCoW492dpXGLXxr4XQmTv2ouSv0WjJVzV1EoiNH1cw/+W277g2o/kuDSRaqtJk
gGcX6RG0IvyqrJqFYysOIaYJD95M/3/hClMFsk6q9j1d4ZbjinMAYcHWJs+Xt8jNJ8M2s9jrCKfg
p4mSFrtGwPyZx1v0hmbi8ojDvXybzQo5iEwRcxSZL3sg8xgTqTaSLd/jnAzPcotb1Nuw64U5GH9a
Qzefkru2+8l91pKKG9L3N57uEW2Kol2P3RxWd5GCovejz/byh5PAW4+9i5ytMjBstmbJO2R31M7w
nMj6dvoFgNP587aI5nukA5E4W+kcymqV3pi6RZEBxKM9qWTYXBh20To0AA5jN8GLbs/hMFpvLO0u
bQwb3qYNaSJrA3M4ZBF8Hb9DG2jIEHfjbmsQsJf9CIky1l7HMQwCYXq4DBcprqu7PlH5zekSxomm
Y4fdE1mVnmMEobcVuv2yreHkkxdnyH7yxwUuD+0hi2RCz+wy7i9Wu4nWXU/dWyp0f45e8l6Cbp5o
34CaCiM7VwRn6zyy7I3Fg3pPhUyjGj6F5SXtGf48G6epq3Z4urbHhUdjX6mdRKpJ15U8pJ2fwSYF
XDy/Rap08rnkHdoZcc9ydZkvJI7Oim5mwzeKtDLclb6dZdTYxOQUOa4aaV9jzzr5YMtQ5hjIkdqe
bXZoH5dWl+XNgBICnEdy2tJ8JdsvIHxIEU76ObZGKb+/qdn3X2jeFi98LK0+OjTgkwrnVESHHtpR
RVOERb1DwjT6ZXiCBA2/Kly1W9bZ84jhA8KubN/nY0CgqHuIT9BTup4isJWT+Nlz47o6KpaZIpol
xh4Aes9IUhY/beiyjz3aDHiVvg7JYs3Z3LO5qDFWufykAmehGrZlX886xKaXziArriXu1UO3rF1o
khxl87Y5/UOtVnwgssw7SrVFRE0XW541KXhZX2Qm5hfXs2h4VREDANmqXT9RucaQBqLtFN3IViho
fRlLVMN8BG7jvo4o0GIBiIGOXEEdrkOpIkv2mne4peeyV2/btrcYwdLpZVDePc1OT0+yXG17tu6F
/Vp6jrEnqez8bbEo7yrUHuHMTWaLwfvxaMHnXbn+gGOqLwD8F8ofBjhuvPbUr808L8jGddf57Cxk
cTIhUk/gXg5biUyTb+C5DamJEFlTuFLUeyKmB8LQ3q/ydbXf8kxZUUMHojvPXHmdZhroZAIQzCO/
nWeHOiIbUY5ICYCVLfxyAQ0aVVVg6O7tZqBXEefSnGUqrCf7jLUs7niGTTpgdh+HaKPlm7eZAbsP
wf5570p2P6kBmuPRBiCoMfi6WU0cm5/ydKf9MZDWNWQNSXmRU8BLVdutcV/R2HbDgWQIFLUv7Miq
uMNGb1yv2xcfw+XeCUDyNVKT8JW5GDlNbMaxh+b4si7HPJLpD0FtJw+RMYWts1BoUGHpoqtl2Dgm
49AIeumSjoDE2RX22y723X1dOTSUyzkHR5fk6lktC2ajDNSlr+M5W++LNgtPg4j7586IaUaG1tEF
eocFWFN8trACmZO8ewJ3TbhzlxDk7q3TcjpbSIHmNGlTWI9t+Pvb0dICHYJuXSfkfAV2ZDtGSDxb
eBK9G8Z9fDnLFJeVy2PgQmMcReGcwf4vPthAl1/cOojCATjipC7oCqGfVjD2atZhejJiwK+aVSTv
RRsPj8goJqCls/bJcRVlgWmvzMFtAxw384bRLHMtNwrIHeF0Qmlr0qup1NtZgci+oZjb89d9CwuK
GTb145nOShTNHpxb3tBknd4o44zWU6qTI6JhIoFL+7FCg0IWlU/24tIVA1Sv4aJZmMrPS7dWAOc2
dp24ArP+O6d2wL24ebDQBMLmeZnP5iPVRSzP0DKF1GOuMTh5JGg/fmN6cCWSOFrII/JBslXoEqI4
B5qWLI0qxlxd633L5mMPYAbzSMti34DsWIq8nUzbHQcO0V9sdAj2LI5n/Tao3CE7gw3U2QJ4UFWh
TaAaR4du+fC5L94QvRTC2pwM9eCYuJftxlCW9sMbjQadVpInZdIklK15M1vpCbqHUrzpzUbJFZSX
NoEisewdmlTleiE2k7OqDWHIr5doG8YrA/UkUg8aUAGckGaaVP2WtbqhEPeVjc2iPKlVSUD5H9AB
coesK5J7zckzYB2oqhS7Oxn0tdzh+MeIh2AM7R7qd9S2/sC25IcEd+sbPhUKYCcMjGPRwQewLeJc
741ap2R7tStZ0Q2fpOfnLFMZJhFLnFpUGx4xpI6SfOsObJHkYpTUPKU90w858uEbNGgw6AmXKvM+
00D3JkLAKL+BLD7PF4HoNXysu/PPfu5Ti2+SEQF+YxZ0eQi4q+R72ZqEw81q3Jq06Eb0GIGfigpZ
urc1g4cMEPRFzmnTdtoFjPeA4ybLolNVAgckXRs3LMCgExfJJoeb4APZB2zbMnXxZZZA6Q2Bfeke
MV2RRVchxQ3TDB4Iye1adBPADq3KrAFnEFzgXW0GIzc5EPmyLxBhcCTZAFgiMS8Y71uL2tJQPrVg
D7lKZsy/tL3ttpeTz1QCI/Sit7XTp72+cZF9oHmFrzXEe9Kex9YuSR1BcxHf0geS1syEHN8blrdn
aKHuU0MB3AMm3k4dlzacKrOFk1zUazmotSayj6/2vmwn4JR99gSF7qWtWrg+5FWBXjewRB5FttmD
tU+ZV7Nq6KjRlVWyb9uGpnq7MlCJB6sUL/UO7U1g6KYFTRKNOznVubSbPaA8ix3aQFmLQwfPd9g2
LGsMcTdZpFcofOybE4mDTrgb9psJiCU0LkTb+rPZnZxVMrhrPsRs1a7JLHB8aI7lAP3NRBzamehD
v+ccmGLVQxH5Fq9x8E0wM+Q6R8rjr2wolKoTAH4zJj0ypHXtPtK1hgGqvl+RnY0N4H/g7FGJ5znk
mWbfCbEsaxLYuyi8y9QCzuDgOSP4BmCJOD/TcigG68xhi6CcU8dsjo9oMgIIKxFyXmAfUPyY40Hi
n2MyvJgxjqGriPK/ltoXz7x1yV5nW5CyUbZFM4ErJEEMlTSMjdC7rDaF7iJyOVyOQJ224h1xAfIF
1vcMlyfJPTl6oL4JysRxxzXBS5DR13K09KYPsbnnfbTfd3CNjJuE4XHPiqn0v6Cjhsp5yI2VFYb+
kTNESn2VJEUuwMgo8vNk9eiGacvz90m0u6uCIA6oX9GJL6SgoCaqhdjbHJBS9m3sIkwP+HWZHjOv
x/QAKqfs0Yn2w2WLMVKHXlEsLlqmWnUeZhhZbWDjzT20OhNYM8646HtV3lA/R+CWtnkK6rBKIqQ6
wFwdKF5029fhez8As6rBc8mmyySLlq3ReV6ONyXH5MtDHAMwvs/gracvcf25XyDBQJ4AOJbtzpYp
n1+gaxTlVxKRbX3qZLy3FTzRwXTq55Hd9mINKAD6GJ8aP00OYHegwVAFSSI0JYYMSMjEOrAc9sFG
5WHlbSZuVpnq5AIVebYdptlv43OYcn6/AW8y0GJc4i8iZqO+GkooGh4GgYZptUDQCuqJdM31VTsT
5KeZLRPgPL5Yogo9kvDeJYkBMVLBUb4G+NaaYxoL/spQXaGmi9v8F7Ae6bEBOkkrSob8InfMXIIV
kw7nOmysrOcxbe9Ak+ztwflyfdgin5CLTLY8Oqz5OrRnrW7JUwa7vO8hS7blEEqroIoxKjg6jOMO
YjXSC7NttROTgKKgFSUGmyl8WPYLHY9xuBpxVNjDEKFpRWaB7NoPi92a0qTcXK6KYqgKQaUH3oCs
Ced6HFjUDEovLQgeG2kPaTwhIHEc8vMFfnBfTTqTFzuwYUBFZyBoka0Q7Ib4KNdv8CQlHhdyvMfV
jgPwXYNd8FrOIsKZ9QAmKw+u+c8U+Snyg1XAColvpXcvG2BQbDiLO/Uo2U4yKPT7CXwAnxgI6sQj
isOS4zKjQYum3KXPoJk87bxxwLHlxaQkueHINcgtaC2xb9BQ7goMAqN6flBQyMfBd8LqM5pvrawd
3fiXiBTO3fliK+0RyhwDRytYRT07IDVuTe2jOUmqaRSDqeNFanIOMyCODlMnPW3QicIHPBlaPc0i
d+5orclRxa20PZTYVABQoywtUO4APgWDhupXpaN1RZI/Theoj+zYJLovCgSDdl7uCo7RZSST8avC
HHB+HwN7AeIzkOk8QYP5PTexng7c5vmKc+fDVLshTS+FzdLufAPgxy+BRbfAeVGcbd/mcgOkmk/b
3N+Ksi3NB9CYuQzV2E5g9aK/P1IkE91+q/iUPSOGlbIhQ+Khr5Gm2/K4gy2MehQgiMTjsnx87jF5
2F8sSrif0DrjK25bj9RXKUpe8znab0W8Y2/KXioBHNyqr37w0yPtx0CrHJXam0VG8DMTcBNsBJLA
q7nrUexCfmgHkERikMMo8/lj3sIKvck1Iy8juEFbEw0lzOo4KAgSbxXpaL0pI5EkLQZkSyC/M+BN
PCeM1nCfPedOCThK6p4/q92kCMDFrv2BwGhJVgtu6PHx3+muv+k7gGIHcD4H/T2GYGD+mW8n3JQw
dGXNTbyjwfCYjtNhGjFIyBzarHEVIv7Ew3i0Mrlg56auC5jc/eERTtTBvw4a/e8RYGtxottCQ5R+
IqhGWMMhhtqbbVz2g9MYetDowR7ktqlzUPNwZUrMl8GvbbHHqKCvwGK2i9h1KYo3lFB/IDb/NhGA
6as0S6DLDcUNUB0/jXzk1umkk9LezKk+uP18mD5grdptfxjE+x+T+NPPxjqYikUjFiMY7NO4Bwbb
bZr02t6wB2+eoDzqL+hNDuZgTZOnfr7RDUFqeQXdOomBubvpT8MYv/OC8TtxvZ0kByFb9nlcINCe
pjI29qaEDm6wt8Fe5a6aeXymeFOKY5mrC7//yjSayXB7CUD9zcVOfqVbdFRS/GEX/M4vxUmMT/NE
MQZp6Wd9Y23KGToqpbtB1njH0Qyg7mZYvvz7VvvHReDxBfsMSuGleSKf/oWDjBqTQDyEuZskmx7Q
Bb8i9suQ/eFI/eMi6Ul1GvYpBF/40yIzJ6bIWncz5u4ZU9gfUE56YB35A6H68zLYnJCtwEQcVGtg
O8NO//4vv6WIyhUDpWq4k/2LTr6k9Ctb/vsSSQz9BfDu8wyDDp/4yZ0jeSah03U3QowStCG0I75l
xcN/+yb4HX9b5NNx68G1D6PGIqv+kfY/WXkHM4l/X+Lzif68xKcvMvSpz0qHJbb2Pue3ov0VD+jP
/sfv/nmVT9zyHsS/bOD5cEcGVonoA105dHr/o6Ha3xeBuN3fv3qSqtwwlg13AzwJxBf8lLT8oe0f
Vvk8BPF5lU8TCirybed7MtzR/mvKP1b5h2/+z38fQBL0KKCt8HnIAhW8gkVhMdzNChUbstHL2IQ/
aSb941eH7AWCG0yxYZv+91c1la1ENc7FXafuWIpEJs/rpP+pIezy37cXnDDg/kRhI0I+B4zISShq
dN1458qz9PsMt5WJIUv+0zK/zQeevspf1/k0mgLgrAQfhI+wm6bVBKpFB+hkBRWtL8+ytCmXBCH7
SAEA/Pvv+0zJ/7zup+Pj0Z3Yo1aMd11ID6NBfxRyMAHMKR0pkMe2Srz8+4K/hcbPK346StTNSQym
73jXm+tCXvXrNbPi0I+uCep1z8m5QfYtOD2G9K6l30SYnwh0R/xp6Au98dJ3fzjbyT9tpv8Zf2PL
QqT3s6qyZSKJQUAZ78o5uktUAv7tfQoenDibeBU9ii/0R1f30IK8LK6nDP3ROPvTIM8/PkKGDhBM
XRKM23668EGEzO2O9s0dpGXtoYsAtMs6y/9kMv3bQN3p5TPkA/D2SWAF/Nkfb09Yi2aVGe9AfsWs
WZX3h1E8hOS1rehDdgwxag0+/ikb+u1KODFaCwZxPgpaO0zu/35azTpFk1lFcjNN6M2D6iuKh3xo
+LewPeT8cp0e0ujoyNMqWLW1EZrexR8e4R+eAP6fp4eAlHWKp/n7E6y9MGnplxQjAvZ2WvRXMYqz
f9/Yv31CFCDwmYVOyUl6Ckn335ew/a6tTTQ4spDgKdghil/p9Kugf/yGvyUHWAhSgJiUYwXMj8tP
CwG14zQTWXoTpaZ2DigMhoquYkhZWXmY3S2GarX6ASr8hcpf2NJATI3+YRz1n17nXx/h061BAMdG
hcQj9HOL2v645h///jL/cQGcRKivIGkELenvLzPNItpPuIpuciFBLL3N5ND8+wq/37in1whqMUyo
4pMU0KclyDiCa54P5GYa2qPrrjGuULr52AbZlN3Psr9lsWmImo7/vu7nUTl6WhZHL8f5gzlQedpG
f0ntVh23EM6YMCQygWc4H0DMBeyGZjKc36MBs9Ev/77ebxc8IDVkxBBBiWMY0Xz2luu2IMYcZoA3
3rAaDSJwZtQhVZjEg8Ptgl7n8ocf+NsALaaT4WQHxzzo+RU5hAr+/gvFMiiWIG7e5GCkR9oclpZd
zAmttt02M2i6dL4U4HJEJwkGfW85yEAROof//rt/PyV/f4pPJ15Fg+UyTO0NTT92cSbnu4X+H2nn
teM6knTrJyJAb25FeVWx/HY3Qm1H7z2f/v9YB6enRBEieuaiu9EoQMHMjIzMjFix1sKOXzIxWUpB
Nmix6aPzPcmObRAdrPbY0hT8X4xjhCCyfhpTO3FTDqxeBLZ4vi9JbTTZY5Xf1dbCc/F6t41debjl
SOYksecuV6xPi0GCKN9zXMW17DomjyyUarEwkmvPv7QyOfhphhGkCJCnY4ZH7ZuEiu9GDH6X1kOU
6KuyWAhRVw2YCJqIJmpIsBHo3EOntFFgmOIgM3waBYfkEKcvvkqSyQaw3+c9icQvcYGYsBduSD4V
w6FVAEkDjqRhDArujNxMszn35sIUjB7xOS0w/abJFORyJsCR7QZOALYzT16U1jq40VOTLHn/zCaE
LJ9jQoRjSeegmCxpVKNQoQKgcUygKLnxNUtSGyHGB5ci8hPYdQf2kO6PpT3e9taP+/BkhBCPKTSO
c1lWrOkDebCCKjCbJnIiOn+8xyFd+aRUdcpSSX1qpJ9SmNjJb0XbBVRmQRrvUIAXoj0gfVn4RtEm
/OHHa7M+CfBUgnEOvkbJS+ytJbK67kORr4P8gcbO6IdSHMLQNsWvFoW522O43g3cwxQLUBHsEVCA
TeJXMIR0ARV65ORR+tuU0q1qdC+3TVxHjksTk+CkNL4Gb7UROTSIh+Kp9DcABP83E5Pg5JFcVqsI
Ey53urQ5dPq6Lxbe3jNnKDsMAulR/gFt3WkSoSQHlWRunTqkVtHJRi0wpyYyoil31T1oMm/pbBnf
dRP3ujA4mTixdV3tXJapIxT5tjQepeJFpeGU5PIq6deRdqDxBBBbuPOWns1jnL1leTKf57arlSGt
Uic2X34oabEBwjs6bisvuN9MjEC/QyVgoVvBPpo8bcVOjenpz5jTmhZXMg71u5HuSJyubzvI7IA+
2ZEvgz7YnJg2vZQBqd8FGHcbQ1jJ2fc8scDFLlEFXhFOEfkYFTlolSZ9oNeTY4wGHAokNdPntbld
SgfdO1IPMyoeWME9mMBOfwSD7Y2uukDKOe+kJu45Xs9J3E1WzhoSoB9Cnjrn4VB4wjp+i0Azpbuq
fDPEx+J81wULUXDu7Bk550CPKjK3oal8gFj6Zt0HRub09bv6J25k26NJVwCoKtwN6V5vN+dfcrBT
zfv2oQ+tt4b3bffdaDY6fQO3l/n6/kcqRob/lmwlqWhxcuSAvTZFI0kyJ81IQ2uNHfauTSohkPey
SzOAssSGM2sQNhwJ9XkemFMahravXA8GpMwptW/QANhiew/2dB3oTpm2pDb+/XYhDcRdEyVoSyOs
XrpxbgwCZVo5cxCUI/uX7IRzDnzYDmpr4fCeORfQsbOQ1QF7bOjTN7qoowMu5HHuFBlpe0QUaCO6
vVZzFjQyAOhz4zdk7i/HArw0oMqb5E7px9KpM0yPXo96KYjOW7EUhZDNnVKbpBlTS0izBECCk4GH
oPScSY/0EfQLfjdrharT6AIwzcmTdSkSCopl2OcQEgDfj080Vi+s/NzG1mA45dc1VoWhXE6X76Lq
5Vl+7mjgh2Al41FzXovVztolsF5x7JnBklTZ+JMXpwBgHJh9Ya4cNzeaE5cmtSyt4c7DByQDFEhh
gCfVNVDuhWo069vOcJ2rubQ1DSIKTGEIJ4e5U7V/z3s62+IeScOHQYEAY9hqxpd0+CLl1sK6faRC
bgxxKkkCFtKVchOzuvKtc0GPHTzpRfC+wxFq040LHzRMT8bajW0BjpuWgtbCIS8rtyd5ug28M0Dp
xOUL4u41Dn7/6X94jV2therU00lvqg90VdjZ0zkBWL7SkMz5wX/7n0V3bN7gfQFX7coLO/PqsBxv
sxrexpsCKZDpq13JxMpv9Lp2zBZYq/7USEfZSGxozsiX/b698Fc+pilETwgRcWpNQTL20scg6Kal
R9cLJ4+jb1nobpNMtsu6/vLvzXwIcEMrxj1jmqcPS0YcgzV1Wk1+DdLMNmPrflDThdFcXWcYzWcz
k4dIgqaJFgFxdcqeriDlxdeyXZvet9TMb49nxhDKVuOjg5Irb/9J8IT7I9MormMoc0adUdN7M7Jt
imDmbTszy4MjjCpktCaSUZmEz7FL0hxhgo4BaUoZPPqbgffrbRvXex8CLMp+qoUcGHw501JQFYCk
0aSgdCRdgNypyZVkNUig14Y+W6cBnTZheYZRpgnBTEIxsupKIdw0QH8XNuOM40PWq5AhMj7+NRmt
GFOyz+BtcEQD+kdN3Yn+r1BN7LPhr1W6NG6P+3rrM27kmOHphCaRdZzE1yAJYBE03QI1vu+D+wtt
X5Jxa0UmNWYPd0qb7oXsMUq9ty7bWj/aCt74eN1LjifuNeh0yb7oRr1K4eFoaDwABrLwfeNwL4Lj
x/fxOOT4H9Nqk+8Li5CGltbMnbqw9lWS2PovD7IFRfkhHUEwhq+ZsfIUeFSPUehvTeWQdfelZ+zM
86ZX7wuLDrOFbXx1zo5fpPFQpf3BIrk/BtNP+cS6HsKqMw1O8z7/ShHJrkJ1IT004/EGpe4xOwSP
qqVPfICqCS0fbV45mTSsZf/YgW4J9X8fJwxYvtEvV5D0ujrMI7DKeqIXlQPAxpZrCnu/4IT09R+3
V3DGny/MjFHk03T5dWkgd1NWThoepeFvblnrILDQXhjAwkUL7+Orq7A2MqhyYMAiqEFJNvEWckpd
U3hp7ejVTwF4sUn5TnKRW5DvZfFNI/l0e3CyfO2eJgVR3o7AlSknTl5ZSutmkOu1teOZO6UKNjzJ
aRYrv1WVvFIsB5rTaOUbm/5X+iqewkP6ajVvVnjEUx39VKr7259z7TewYUp0qIHKGGXhJq4ZxVEv
RKpPwSV5rPQ/ZnwXwNnx723wppRwGZD16vQy66lpJMAwVTsFTQe++5CkETi/hVzK9R5TKc6yA8gL
wZIyfZJ7SqtmJLYQbYd6x66k7kGGH2FhJB8omMvYosq8Uk0E1Ef9am1yUvqGRSOUAo1BpMb37ave
cpGpDlYBEZD/FntPQ519E7v40JfnI826/fn+3KnbUlftWtm4r162aSFEi+7TxFbyF/BudzrgLgsi
k/Pz7Um/rpgScAyTYh6c/IQeY/KpWVHABwDpmBMP97VrJ6pNc4g9qO/eoxpDU//gthCJWOljJyZf
sr+6tw2GjStHCw42sy4XnzHZXzBISdwV88Y5m6UAlLbxN5Cg/Lk92BkjGqc8VI4kksEVTaJfk9Lx
B0K8dwJgk5DKr5ZqXTPbRIMjFkKs8ain/+AyJAle2IZCKYP7T8hIg/yX0hOEF+vbw7i+HrE5oDpC
Cgd+ZR7Ml1b0KEVSoKO7QEq6PfhNoI+GnSRfITO9behjN1z6MUc3qDNyAKCXyEFfWhrMwUjyNpUd
yLVCOzH81Vn4GtA5pf7RRCg3oIuAOu5M69BzKn8pyi0sbtswaR/8M9olPBMzfdg3kN71G3mJ2HR0
zMm3AXZiMckZcEmcXt4KL/Z1cPiqM8DIRsOxpK4Hmjv2UZfR7KbGOhhEsV6JtCntbk/LvGXOUcgg
kQSwJvNvmKmlqCWWCzLvLdlxOFpWIox5h7T8BjHOwm342mtJ+0OprVMB0VDpmCyCaYgBncWB6viF
DvAw21aCvxAVZ04bk7saj2EObRO/nQxJ6o2YHJelOpW3yR4DIAQVhGQrmNT+RE58lzk0VIZIht0V
8VpB8SSk3vcobf21ZNMRdHt6Z0LS5cdMDvbgbCV0G5iq0z+JNKjoJ0m1qb27vo2SYlnvzW2cvw5f
6P/qUQzeWkuKite4Fo0PAHao6SIoC7bApdun6D7Bn8Rs0C1DGddWpCf/dDaStyyQV3p9RKZUro+h
edQk0OImjRnbQPsZ1M/tz9tT8RGRJk7OlxCd4YcfUy+jb3y64whabuQ6XVyO8cuMKGGv1Oo5dB8E
23/U/AfY82phF+f3+Uk+ekfVCZ70h+IYPQ9/IPaVV/JXydhTkLL2dOBn7JGF+DAG5enX8bYhO4oW
AoxYk3AXwq2ACDFf11e/avrjKuspVv7+VZt1QQ9Dmn29PRvX0RXuc4RPmQiK/DyoLyejCmlsMPRY
I2/frHQ6CUAgaurjbSOKPDeoT1YmU+7GUQuvUKg5ykM7dhCsqsdu2LrPqI5oW9rxo10LtKV7prwK
25J7yr/AviDfN98R+2ruhe2gbuQK4ewnTd8nQmdn7rDJt8LOV5cAXzNPy5EMfjwIYFsmKz8O5ZN3
yJ7UuUbZas65p8cM4jGVG82zT29vRy+sSheHCn1IGG71ze1Juq4BsENgJTJMsOAQ4k6hCBZNgX0s
NJqD0IN2Es7rRFonI9vsCjKcyn/oYcCpxefBX1idWRf4j93pHVHrz1KtlRV8QcKXwofpb9dmS9N6
/a5gbCYIIIZHQn0KcSa76elW12mOFmk7rY102+izXwUZiGhk3fOjOluI8LOj+mRxctcvqhYS0HTQ
HKiDnAH6C7p4dnR1LTz+Zs4tAE3UQ8e1k8m2XroLHIrniJKO5kTZ97A4+RWNuhoUVOdVK/h7rxMW
vGRuIhGVkskA8JKRprIFqR4ayuDqmgP77Up1v2pyu4MagM4vCGjihTmcOyVHcACP5/FKNE3px37R
+aImaw61TX0lDJaxQQbJWIh4M1kNUx9ROOSoiXuqPM7xpy3n1YJWJ7qsOjqtK4nZ2lr4HEdfVEDE
orrRWbZuY0GjuGmbDb2q5DLDZJtb6L7QZ7q1lO8BtbFKhBYt3sAJcntbzh7jOkrtY7HRUuAfuPw6
jZbCWg511UmC6FjltAAD06ObrqUf0oM0i1YsWzsL9vlMh9IA8ehAH+YulmwFNSoLCrCvlro6v9Bc
2tR3kb/0qL1OSBM2aGUwPpSKR0DD5fcV/VApdKWpjtQX9CrCjrlqi3J/XtfZ6v28BsZRa8/+YyuY
616kT37hZjHrkJ/MTxavU3lq4+5cGTuI9Cqvbzd+kOfr0vURZtZ0OpOsXlnYBXOOCVoGwkHwfRTX
Jy8benaM1ug5T85wbuwofgVQS1nR9vbSz4UQkIocxjwNJMrNlzNL2k8poeJUHSX6rsJ42RYQBy04
/9z0fbYxmb7MbJsKbgkuiQO9a8Gb0Z9aI4ey40GCRPL2eK4angxc5ZOx6dPjDNtSafYqAwK+kxVH
6sn0TtByL/0UkN9UN/EbDMIwN53O9IneNj53r6G5hVWj3jW2oVxOZqjWCu2vBEq3/5F2+2Y8aNxV
NTz45UnUtkUSLxic8xHScYAJCV+c6PKlwbwyc6HwqavmZ3GlhUfXW8iVjcs/vamR8GDvgQnjJjkx
YPadKg/NaEA79c5ZgUnC/0FlZsFDZs2QSKdUDESX3MflOAStKixPLnWnY7lMCriSSbcaKpbvtxdo
dr4+2ZnUVUqDZEFV1bpTux3sUUYJJikP+4UjZW5PkSL9ZzSTSRtyz4RhHCsNnER1f2yUfRovqczO
GzFGcBdJPlOdHMpiYdIz2XS6A5c/F7g7OtkkZelJNbsuLAl8XgavyKlDQ6lHIzsE944LBe0vMVhn
eWFL5dI9Zu6CAer+HzPjWD8djjRyNq6XJLrTw2iQfgHQk70ZHVQ8vBjTn7ddYG6PIlf3kcQnqmqT
gCfB5VHoXq47GfofgYJGBPpqXr7uuicOuY70rGU93zY5E/9YJ+o4ICyRBlMnwzOzJHAhy9MdS+v7
kyl5+abypd2Q6fclb2o7H/wFizPrRr8KFAgqWkyUECeByPBTORHrSHekUF3R5yPQY6kO2zhOFzbu
zIa6MDQZmtWrRuwKxAelkL5KAQ/vpny9PXszjk6nAq1QDIh/pqXgoYLp0SgYSxX+YCi1sZe6+//N
xGQvRQN0T6GEiTz/TTnPG5mUugUw6uySkPpRNV6gGoxblz5u6X0TwZZIiIv0BFa2/lXXeXqhNxut
QtBQt0c053KAFwEpaKOc2sdj9dOOkl3ElUtYkB0BgtRN46XKClnqEN4ET9xpse/t6tRb2FlzC4VB
NLCo38jSNL0VFKYugTnUHRNUa/EcyIfIXwByzQ7rk4nJ5o0FUAGA9lkoq3qt/M6EVL1G4IUkpmqh
IKZl6ur2RM4Oip0L8yIuSDvv5bK1SRfTiinpjjo8tO7LALixNRc8fG4TUbf+x8bE/Sy3LAS/UglJ
Q/sLVoFfQlpubg9jbuLgHRofVZBakAC+HAbEo33XpwZro7nqVnYjfefG6bdsZD2v5fhBByK3vm1y
zuFJh5hjnVRSrroOuCaFEHtHhqMZb3104EaWolsrp+HCaTs7NPALnIP0MHDtuhxalGhFrmkCK1RC
oqU2X9RO/mr4EkoHbq+hoNA129sjm/MJXsL/WBzX89Pmivu6bwvJN7hFgMyCbDJdRw01GKj8lvQJ
Z00ZpFaBTppA98bBfzKVQKDYRWphOJZwFPQnUfwD38DCQs1O4NgRBkicc/4DyfjJhmCEWt+4qeHk
CCTY5JMfS0i4oXMgE6Q8wk35X8we1HgisEhYCYzJ7FFmGWT/XBmOGsO71aPLY75Xw9ttIzOVNPB5
ZD8VNNiBLUwF+YzeU1FCqdEGOcOT3J5GKnZOjv5vV6GSBXff1jJBoIqPOUIplbpDJiI6n6CLXCV7
X3jumnCVIwbRQYzbn9t7F0onpILL+lFcAuFcY9hGYWtcF5gHBXbSoZdr3HZwzUJ8bzhnLwZRNZLP
nlou2u5BrtbQa+llD15Wtv6LdTBYBIQ9qbkTFS7NFq1i0heEeorUjoxiRvUkCEm8O5MiWKgSzDkx
beYi2ASKhlcrripaokV0/zj+oL9y+LzqhZGjfCOLC56szsUcg0sWxw84CHgvLsck5VCrZK5lOCjV
w4uztr716W+h3WkVZMYnPXYCD7YqnVeoBUrwpyABqkohaTv06UZtZbsZuq1fmnAIA+kRTpZyAPMC
cdupL/dKcDKhuDeRWUUSR6F9xTvGHeTL4UNZb0vBhgkvyW3UFETH18mhxuW61c8rxT1oWW9DI3vb
xcd9Mnmacdb+Z6yTs1AIuqobOgMPbyTUYugiWyogzc8m7XegcbizTM++EmEJ/NU1HaN7rKBui/xX
U0nstF6IpzPXf5TjYagg1UfJypicsU0uV4biBaaD3KLYvycdBC7ue568W1q+Uc14c3virhtU2HCf
7U02XJB3uVJl2DPMn6J7f1a20PjqZesYHijtLF+JuR2jbhCtrZMftLbVbc/JwYN2TO+fKsT1yqKz
4aFUeoWlPXG/t880P8QvZb6OpO+9ZA9n144FeDWeo+aL2byEZxgGw30oLCHR5tIdqK2CsiY1RhXO
mhwQnhHqlpfHptNATzuk8VfN+go7pa0/0D3sWk+ZmaMzgR6Ej3TKEwzdZ22pWWY2gH3+hsnVtqvb
1M01viE6mN33sxsg7bOxDuq+CU+D6nQLufwPBNjU8z/bm0QuyaNnYMSIOR0UVZ59Tl4MuV/5aIfB
bG3twOTJ6hPwSluhgzyGyrrbGOK76BfPhbfPvPNKWoRtjyavPmlE6VFUAfVvTBILleiJhR/iUi3r
7ygQeVrpLwjjdP0Yufs8WNj7171duDAnMUhk5H3JmEzs9TpEsqWbmo7WbatSPzWw4+oxskftWod2
ti/tqoSoAmj3CeqAElmR23to7s7w2f5ky9YdYgpai/3cyo6K8M1E6008iDD2aZ63cAWfK1ddDHay
X/MyS4TUzUwH1i2l3GiP2uD0jotGgI0YyWqgDSg93B7f7HpyPwGAT+6V0sflQRKontab5wKX7qUV
XYS2Va6h1l+NFLP6o6zkdriUJZ3fRv+xOZWgj5RMKRSAJo6ibNRdi76PwYKSZKfGAzfP1+xNOv+9
Pcy5k5m6BldnutxGiqbLYZpakCuC2cJfp4nrKvkmUoRMw9fbRmZ9hXyLzA2HS/MUdkJPvKSmhWk4
QRDbvrw/t9EaKrIKeS/BXYDbza4b91ieOpgzxcm+8ARdLpOWUKR5Cap0+GIfnkJU1wx9G/bdj7DI
4cL9dnuAc+cXSWe4FICVUEOa3Drg+63J4GPULCGmR1oJnohdbdFGmyJ8J73dtja7Zp+sTc79vCrC
INdwE7RRVpn8U5V/99xUbxuZvT9zSgJyBjwwppcvPaOHBDuRBY+AJnyJEUmN9J9NeajbV9f9FlX7
CKkjAAKiT4y9DxInlvYIQ9HaA/2A8TOw7vux5QMJglWfbQol+1q51a7wd5m5y9r97W+dm/6xsE+f
JnzTZIguPzX24HIum850+vB4Psalfxeef+fus+Hr68RvFqzNbtNP5j7+/um55EpDlWdCYzqSu/G0
TZru4ucapWJeMx7YJum5XIr2CwP8iI+fLNbntA6inl3ah+EGshab5EcXPaRA6d2o3cDBu7CLlgxO
woIRI5oWMK2O7/MicQfhu4vyS4q+lW/8KsL2W8uRensR5zYuaVlumtRN4A6YmNRqWSkLHnJOjCSD
UCCluEcwRQeCkK4k81st/PsDzOR1aGEKKDdgsEuniYQsom2IhEh0/gF/4Wq89klmvY5QAPKEBZ+Z
uUhfGJtsWcltehClGMN3Nob7U87KfWWgDtiWC/t21hLAHwu0MRH9497wyVXcxnNRn/UMZDopCHnB
VkVXoNRTWxKXUhNzID9zjA108o20AdOrZwgbJDy/pEGodvnBATzbYBz09NewboTvYbdBzm8dviG8
Vf3spTu/7G16cuTqWB+U7rXXd2gOLLz/Zk4avohSMW9N3tMfRfhPow9Ja+ldEhsOwqeQev6h6L6u
0j8oiKxIIy9M9VwguLA2CZF5aBWJEGMtRmtWHd4K6Vk14bj9kQnxwUgfFTf9oihfb++T2QUmHpMJ
58Ch6nvpt/Xgo9s6ZLylpWMfk+6sfdQuzwbiNn6/VMgaf2xyqzXH2uL/NzbZJMg56YlfM0LRj2U7
iqjvIzS51OU2OyQGMzLdUcpSJmc2AgoByo4lOa7gu1kRz9SfZflVRort9tTNjUbniKbGCCkBmY/L
qYPPH4LymDxLZ776g2NWv2///pz3jSARrjoWHG1TwsfCaM4VsDvDMaVmpaH6rEYrK/kCEeuq1d5v
25qJ0OARYAOBDmR8+U0iSq60QRCIMokOdTPIBeKHL9GAwNRTSS4nWojNHwWqqR98tjaO/NO+IjkI
G3BEAicpzYOS3oupZKvB90I4SMm7p2zDs11oxBovOgWRt84KaQO/77GLig18UHCJfe1K5GLLg+l9
MTqoy62Hc/uE/EFztuG5QiFw1fmnMD9K4mFE1Q/lkaanA9Q4ZsMGfgZxT3faKhGAJCZ3o0YqcnDx
MwpgK7lf357ZmYPoYmbHmf80VphWzj6dV4aDUPVzW+1MXUC/dwCiewJL2h4qaSn/OueX0GSLY+Ma
lS5xcvS1VlSgXspaxui0QnV9bwrZ4fag5rYYLkn7O7k+rsaTLWYhMdXTGG84YaqqqyaSLdtQ6EIR
Yx7OmesaCwfedfc7KUV6UEi9ooWq6dPOQm+Uj2rlM0nekd12FSNoqZ9Cb6/XB3E4NF1ot05VwmZz
FKn4D/CBAY+gVNmvEOe4Pfa5bUlg4aRiywM5nIw9VJXBa3tu5y46wch9q+dnmtjQQnws0Hy5bWvu
XU4Ohs6NEeVIc9jEe3IJkTOl593oRT9SY1uW9aHxodLRtoa2atqnEas3/MmicBWnh26pPDaHgL4w
P7kKhxYCU7gTz1bSluRh8r3n7QZj3zO3KICDxOcgDNdhveKA7FAlApfsBq9a+3p7Hqb+RhqE+8fY
gzS240ObONlEg4tOIkSyJ1l+igFAFMjBHkRtoWw7Y2U0QC4PZAq1kclo1QzaPtHTvDvpm969A5xT
81dRfP7XQxnbEMca1siiM83swOatB2pnQg5m7NVw59uScUIO67aRqY8yX+ZHi5Qlko6HzfJyvkzB
8/K8qf07RKhkiIk3ubA3+z/lUkZ3GmooCI93XR10Cg87cUp41np9HGUuNGNWf4eam5Qs3KrHC8Hn
g4Lfl3niE8mYKCBQExyPEuWhpBiefxdUm55WmWFPqvz2VM2ZGJGK9FAYhJhptUoCi2pZPo+8cqNz
PvTb5O22gZk5og4zotK5ko8cv5drYSEm4CVq4t8lkOiNpBwLA7hea9CfFgTrNOkpMheGy9/nFhXW
RV/5d4O37sL318Rc5+Vr928L1yzFSF4kShLooPGmeGmmUs1o4CAJ7oTKVt170XyHYOn2TM0sxRhQ
WYmxikSUvzRhdYGlRGgd3JWRbwtf8u5PYi6gJmYmCxNj5ROuQQC6498/ncZpgLRNGeTBXQd/XHNs
uyN3qsgJqu1/MRSL1aAAQUyZQo51uakjsMXBnbEKrXpj1bUdDwso29np+mRj4liVqAa6jkjxnXI+
mu27tKa+srAiM75LK64CusmQJFhEJyZSFIo6AxWyO13b+sbKFBfwF3ND+PT7Uxi9kg0Fm4Pfrwuw
WhtLX7eLJY05G6rELXqkL6eiMf7905LH5zAQkVMP7jzR6Z6lGOGfhR04ZwGMJhREOv2isBReWiit
4Uz3SRHeqUfpbCc/lvgW51bho/WGpuyPg+Py9wvUfirNtYK7JH4o/IfS2/xrZx37zgl+dAui0jKZ
IeRx0T4Lznx//0YqTnsN3m4buKoqETw4vmHdlMeIDoXL5QjSjqSaq+XRHVdtVIyK3R9UflCHp8+9
fzGyVX1e/z2/Lxi9Os55z4CZVMg4QpoEvcql0ShxvbA3jO5UfVOP7b1gG7b/5r6F9+pj4AjH4i39
Wf7sn29bnTE6NuQRJ8c+KRzi0mgWl+ymRBlOAPHjzUBaehcsoSiv/A0EFioMIyMFy3Z1osQBXZ1u
Xg+n9ig+9b+XBA2u6iMslAWSAsApp+9ITH85BuhaZDVOmuGkHo1v+Rdq0skWIPw3E33fg/zz9oRd
D0YiR0fzDo4hSTw9L42R8jH1QEe95ZySG/5rRcfafLptYoxSF7cIg45xfhvGUo5HbkSXJmBz86W+
QVIqEI5/ILhFRU7rN5mw+9/MTJa+qqFHDF3MeILt6bta3qqHrHDox9QXBnQVEMYB0RRIqFE5YaZc
/q2YIPOnWsNJWTf7YmGzXnvw5Y9PZgthqdIdTH68Eo5h+px594NuJ0sqHuNkXK0JV1NJh6CapN/E
x2RX8LrMR0EzKfb0gGjCqUVLj3t9u729KnPD4b5CFo+EKNF/nMtP4T+xPFTxgBGeeP1DVRYHpyDZ
JOGX21bGS9Z0OBz2vBzIFEKjNLmEuVYIXYFSiCd3H0kOTN96v4XtU1gnO3epfjk3Ihp72Z9jRz8B
+3JEkF9GyLuIKKTJx77fVaJ9rndQItwe0VU6EiUHamtAX0hvgW+elkHEviytTj83p/S9OUTr52HX
b7+Ld9r323auRwO0k2Zibhd0MtEYdTkaL0ubVtHj9vRDPTwqC6X9ay+jV5x7t6WDeGPTTG6USRYk
Wpp2wLVIG/iQd606bddrm2bpEn4dYkZDcLgAEgJxMu1bPkeQoA+u2ILv2KM694uD5kDDwe2punYy
jED9R3/GGKGniZ1EjYcs9TASHdp7UbfNh/IgBKvkWC7cLGdOgEtLk0UJPa0o02RARW9b+Nv8Ld4p
O/EO4cWDFiDnuDCuqywHqeeLgY0+8mmPBkrXnw10wk7Kg/fYVCT4m6/12juK2/og0cD59fY8zrjc
hblJoB6IbpnRYa6342faoNqHdjGZP3rWZUC4HNLk5hzJAxgkFRvBY/GoiCthU2/RY98WR7S3lroB
Z/bqpbVJ+KnLSI8Nc5zAb1SK/5y/x7byV9375qpcKOVdZeImazUtHvpNXVm+KLWnOlrlvh3vE3Rg
h/VwkhObwXkr7yTszK24WsM96f1Y8swxuF3N6/hCpO8B8PuUSdcK4tgXBPaAexqUdfqnSqH/x9S2
abej4Hufs8u9TY8A5f6214w+f8vyZE8YqHGhI4llNdyYwc7TdubQL+2EWdfknIJhAVEF82OhP+2E
DMX3ANU8omFyUHc87U6wSyMe/1AAP4aF6hBtREpRT4tM2lctkeO6quII16XPg2TrxGED2feqQgm6
U3BHw7jp2dvo5DkgVvfCvfKkv5CqVna3Z3QuaJKl4nIOzNqgFfhy2xtKI+e1FXWn85tqk9pZWU53
RKTvtpW5KQXWRJsEhz8o4em6xYmpDUPSnfTdKLXSrKyj/nbbxBWC7GPyPtmYBDA5a+NkkBlJdKdv
0r27KSGidfJ77Uhz/r45dkfj0f85bEHJPyiH28avL4MsHLQMXKRGSbZpm3gsom1fIV9+Qqd4tSgi
s/Trk1gZRyhSqSW/XqylFaLMB39X7cOdYWc79VnYxtA83R7OFVLkYy4/jWcSyzoA1ueuwaLwss2f
s9dy474j2HBAleIw7P0j4mZH/ZAful20l78FjvH97PSn8nEp0M1FGlJeI5QazBaXrUvvNPWhzJRx
Xq2t/1a9qEdzQ0P83r+DDvBQL/UAXHF9fAz7k7nJPVUJ9DBNk6w7lX/LvfWCkM1G2fob6ZTt28f2
m+dE7y+IAS8EtatO7anZybbvkTrniZF2pybf06MNnOZA+/EqWZtrfS0dyxd1NRSr8FHb5Lby1Byl
o7n0CWMSdxpY6XgmNWAgKkEW83KidcPVpagqu1Osr9yV8nO469/NXbEXVt7WuBd/EWX1X8H+qHzn
dBEQ91s6U8Y4c+sDJrfE1M9Q+DUrPuCpzVfJdxogo+Q+aZ7DrfZHF1dWO4JBb7v53GnyedCT2Ncj
Gyz6GTaRyzEh5fA3EMj9byYmDuwNXCLTEhP5sBtr+mhiiJvbJq74N/6f+/xn7SbBVa3qLrSAL5/i
/gGJmmNp67/pDSxRVwWq5q/e62xpX87drHDJkY7GwDenMBHxnLflucy7U/ilPQKj3sqHbH/eZ3ax
C7e3hzd7QHFC0VtECpQqx6Vnsi1UsY/a7jTANGRbznlr7hEXyBfuo/N7/5OdScg7l4MnwgTLJpTX
DwrqxnAPf2ud4SvctPqdcWx/67V9/pWuKVUnrn17kNfJufHk/8c6mfHLUSIf7HtQ0XUn8el8rz+V
trGxbJjf1uaKNtZjsZIXHPOqrPjhNZ8sTmJd6pOUHaSGJTxvlHwtEe1y+9CcilMbrACnJvu7LF77
r9bCUTn70Pg81Im7umcqMYJBqAE5Crg7/QvdqHlw/4TySo5s84V2zWSlLVgdV28aXkA1wVlI7YQ3
4iTEtkVLekuSOy6OaGnbdbIRso2eo87D1RXS1YX1nDuxYRXmakyKkKfiZNsHWSlBTo+57CDYS6Ji
c2Hr849PVq7ztCBMa3483Md7/Zuw8F6fvYV+/v3JAo334g5Nre4k38erp+6hW0fZKn8K3qUn97Wy
//I/C3t87q0L0/fY8U7TAy3VkyHlmprRe6/IpzrZ9eU233lfyu8ouPjQlfzWfy6uz5wTXhicjLGq
RJRczxjk3bty4w1EEuEqetdfQn+lvLuPrrKuz6t0aZzjuk/cEHY6aKBRLGO4UyILNQsN2H4N+YSq
ZeOtkQW81+8adSvWK8nRdtaX+rFYYgiccX1yITDTgZOC3HZ6N1WK1DOrQpBOUnnsv1TgXdQVOvR3
enX0y4XXxMwjeCze08EELSo8I1Oi36GAdGjg76fasI2Xpt9Kot0oh7bZR/TfAB8O/v3FYQSkUNkQ
GSA5xslKNoKk11VmaidIzd1ns1hl8CcjggxHR7/KY7v48Tf+99sbTCvNU2R96YGj//8yWms+XYht
3JsnUT3J1pfeW5jG6zMPBUzaa6kHkZYjv3z5+zTfFKpQieapQ8j8/Lt5qh+UYVdlW01d3z54rp0D
Sx8ped7z4Nwm5w7celrc1YJ5stLv52SF5krtrqN+Y6Pc3i5BkK8DF/UY8osERggMyJZcDosaw1BU
csl12n/O9KOMlFiwdKxdX2RJSbC58Hj68a/qJnIr6n1C5oHrQnEH5qxS9l602oWvcNxXC1iVmcmj
eZxq40dhEKGKy/G4XduGZYMtDXLENNvVxgY6HLv+3UYLlmYc4sLS5AUoQTySewWWCmndx5tuS+lO
/Z3zHlxqErhao1H+eCxoEG7x8Wkk7utEavJQ9u588eD5Gzf8P9K+a0dyJFn2hy4BavFKmYJZWr8Q
VS2otebXH4ta3O3MSIKB7sX0LHYwmHSG8vBwdzOzISC8veeuLkfKBDVtXG3wRTrOka8eCrd52P7x
6+9HnZmEpHg28uSqulyTKOpKPFzj2DcivwJ6AcipmoXqIR944cXBMQImXwnQBORNeFotQmjjYOT6
rPTzBymA3NXb2ILBamQE2WtWVFFCyzOiFgTalJMR0qAV0qYs/dac9Hto20TRThv229NFNs7lUMAc
gJYu9HvD10B193K61CAg6Jck94GHDPkTqAOL51Hf8wbDz9B2UM4ScR/gcUkeDVd05qOk9OPMqzmI
xExth5B6EiwNkk6st/R3ked8QGhQA6wVtxyWByBkWi48bjoOoqRG7tdO7wju4Hd72RGeDLc85Pgr
vY8Py3E4djvNuUPhG1yM6q7xokOFrNDvXf7YmImp7wavtAsnd2OXlSb+dnIbH0gjwhYVQBORC3Jf
1cD95fAWd9s7SJ262T660w/DXnooB9LK12aQbL9ZgFlndZRc3dLUJNGtfBVgGXETcrnf2W+jE1mp
Y/Zv4E7fbW+u74oLPVZDRj0OS086RqnbZVS72qgLvcBBASPo/jZszOAFwIVf4Eu3ALs2IVHuiEiY
vb6HVmOlNjjUwU0au6FL/n9qG3bgBM72V11vRTRZ4AJCehUpJYAqLre8LtZFos1j6XcGgZNzlTeo
rvLEs3QRaZ8N6qMLO9Tg41pvi4CHnfFe6w61VSnoibWCt5RVi6SvoW9D3/MLzB/S1ZShpG84OdCn
0p81CxT+oMaIdDPE2zHsnEl0t2dvZe9gWCoqXwhh8ZiiHWweGgMXjAac3018rC1OM7nn9K5/FHNz
Yb1E1pZKRrSAVl8e8SvdfQ/kYhVInIYpPNyCd9wkf0uuYb6VpismZneoPuM3VibgKvlJ5hN7Q0UA
BtZ9RM2XG0RI0VLSaHHtE2PhrtuHu3DX7Ee4k7A1A6/YV3v9EB67fbqTrWDXRKcw83kbPI9+xGr5
+3ZYl2fom0QCETWKs+jTInN0Vo0wQq2TObWq/aNGZuCl8wdbMRu33Cn4548vZITNyAZszf3PX6n1
a7AWa7YFJzBDS7HQEmpNzozzxJus2i59R2GqIKBOJJNk0j9AdxAk2ihWw7C06BY0RQ8VqNzMWenv
q3OEJnZ0t4NtC60WpAXucgICue0nwDQjP4qcQnH41NQMN3Dl7COsGA7rar9RpqjgoRT7vEcOIUKb
qBlWj+Jb+DMYDnpnbp+hVTOkIxFt1Eig0YS5Q9s1msIJkV9qdtm6eMafNO6OY8QPdJiFw4k7l3Ry
4p1JCP0v503H2ohZu8Q+iNptjhE3XLsB6tepbYkoPyrUgfx6Yy6vIOjf/dDdzFFNxpJcZTe/h0FY
yME5hIiL9jeLKAMYG6J1N7rjcOSAv6kes+NsI7YDjQpYt1iCQ1cYOGKRHDSV0P4SQuvLiUubom3q
lo998V5VTeEIiLj8HDroJnLSY/6hQFA9M8en5FM7JKG5rxNXZbxirjw6vgDawCAKRW8OHCB1RXVB
KqhBYsQ+gD8cXFDoLL5+V+cuS8L9OhohloBRQXoVDOfIIV+OldONrJ2QfPRnZ3qUX4p7HRWy/iG8
Hx/Uvexqu8XL7NQf7pvYCr8gNbh9Eq5KH2Suz+1TI411bTE4Cfaz0sRz0FZ+THeTDSb9eyQq4g8Q
6h0Nh3PA3DEEN6gsH4s9aD2et79i7Txib4HiDFyVKGhTe9mIR1St0yTx50O8Sx57EZPOrCqvuTEA
SIAjIy96VOwuZ7qswiZoAfP2Z2vBQ/seyufFY/IGNPXoAbYSuvEtbxnv5SP3zr2PrPj7KsP2PdGg
sEdwrIECgU4paGIvLCHwzL56P+3j1A5eQNtfvwV3gVkXbz+3J3R1/5J0PWaTyDFQE6q1Iop2xoCW
4k9t1z+nVgldcgtgK3vbzqoXwrr91xCZ9LPLURV7rowL9BV39u9Jtp5AHuwvN8MNmKG2LRHPf3EL
k32K1jIITCDxgy17aWgQJnQe5xgRgHH+gUWhfnWNUr9OueqCW8agIu3R7vQleWiO/Nr++vVjdvb5
1IKURZygXAMDgzs7wWfngn9e2Lcv3JuBcmN4QIoED8z5R/CufciCiYegmymmWHvb33GVdv3ehahm
kkZ2RA50t0HVGwkvh/iO0cqd+d5ww0Pr/1wsvAeddh8wvMvqNjyzRi1aCbZgsIl9W6t80ZJRmx9+
K9bv7UGtLt6ZFWrxpF4LZ72ZEj/f6XezLR9Zz6irUg09a1RYAqbnoogkWOg/kfQ3+xNKfQ60zG0J
1bbO6+3Jmx9SJg0R8UhXe/5sYNSmUbhmAAXGnPjQUjGTwczvZfCb2rWvpZZS3TUjI8l1VQSjx0md
Zi6J4KPIaV7s8PAOhJulHLvX2AqOzX38WDss1rpvFPLWCMkGOnMfS14AThVhhLInQEH3Q0bNvbVb
M0XonB4Mp0Wp42m2I/uV8/id9B5ZtVfu+CMCgZ1iQ3fdml1WUlEi+4X+KKgaACgBQBc8NXVRxFnc
SwEPpIHNn7hbbi9b0l4CdCWDuLG5PMW7FGl8aVd8co5wUI9aaGr3kYNmkF8qir64Op/CH5LF3/E+
2gRvWKnpb2GArc+jXpuLOOPDc3xe7xT2uJvefgpuhFmLbsdP6ZZ3uq/lFfKzB8UTdsFtBU+SnACN
hF7MDqp+zzppZvJyPF+2T+HqITmfNuqwT3OfGO0cJL7xmOKBNDvSrndyLzNLi7MGB4X3t+LAEkVa
3bLnVqmj2S65wpUprEp4jL3U5I9mvS8ITQ+/UtZtR4awNfVUYDqLcYUmQxgbXNmCAA7ewz8KM0cm
JfMAnmaZW3Ns52Ojzn/P8Ymc6sQcjkR0CyQ6cmORO7uhPSFXI5mJ98LwpasX+rlNygX041hH44Ld
xXvxw7LrrfhetnO3trsPxn4h+3RrMqmzLwViHGYTLHG3jSs6lQ16LTN2ok+SgZLdbWtrN9HZsK4w
VooQQH8KUzk6ig9Mh2l4iTOa0f22mVWHdm6H8h141FRyGmNQmgspptED5uZQe8PPzMv86TE8Fr6B
t0uLfrjWr7zud/kGxYcnyemcft/b1U34o/JYj5nVF9z5R1EnUwdPdi0nGDx/gAa9KXnum2ACpux8
soLslShNB7kFKQOig/KqICOgqwD6zWPsy6PdqZ9p8BWw/AzZ9NS2QboctWrMJbLLCj3DUdNyRP3Q
FzrIJp/cXkN9wYUq3vZKrprBUwG1VEgsXr3LIAHQlb2gx74CaebCaeODTggJn8eAccrJgboaz5kh
yp1zsjpLbYEHGAwJ4TNUN0TJT5y5Oxbe9pBYlqhtoJatONadioyBsEcfG2/VklUt6CUIKoaltW0A
8BRkNvCiRQqPciLy3I2xKqToEjROafqrgV7Z9lBWDaBJTiSaEEgQUJPWtPXcDWoNUippsjBlbAsr
QQAKPwBkAcX2TVaHZfsTmWx/7Yofh2AfuiqQRiVkrdTXtppW5XOEvQRhuuDuLdVeAmm3bWJlu16Y
oNZWCo0uBxl+7HOcHS+OcqyHp1yyI9YVyBoKmbY/0/L/eLTYK2Ovxb6O8nRuD4EdBIeaVd5ft/IN
88QCX6Fu6kiL0gFUUj7gtlNroZaYOjULnbCyh8h6aMhuA9mD/OblUFCe0OYMOh/+WFltdde+jyzE
57oF9LDz8CNIb1CLEul1ulRJmPhVNNpVNNhMZr7ViYI2C974gItDR/hyDH3Z80IuIXESPENC/S5+
YpH4r8UDmKU/FsgXnC242mdaUvLImqiH3HCyAKwbFjR7+v4Q/+BAW+Nu7+MVH3VhjloUjRvKrEYq
CMGtEJtQkdDDXfQ1do6RvGxbWj3gZwOjfFS5JLoRaZi66M7sGQB71rJQoU2RSVLV1RhFAOGnxtMn
L25PvPi8PYLVM/9nBBqVOsTDSRKXHFaEzEWzZK878IQy+ANZWXnGcGi2DqCZOzEA7sMvkZeUoWm4
vG+PZPWgANeNfh4UBVFouNxkLRcWZTEVeAbyXqYjQgGdUc3K8awuOF51CE7AzHnlheNxGBOuRwIO
LUpoMosY2f7VnXv289RhN+ogyMsSP9/mDoijUQQsVavMIYPiVKyH+tp8gXMIVLUo5EN3gIqBEgWa
O5pWAgu//EzCp4lVXFiJliGpokKdCDU4vMDJhjg79NMgKSBOmXG9/m7e+9SEduzDwjlqYLPy32uz
dm6JOu+RoOeVxpOA8Rl21NHUf/LvQXKb/kP+EENC8pUghklLx+WQ9LglUynE/m3z2O9HRhPc9YJA
R4Xon4OkTCSN0pe/vqDbtK0SZCfzFzVDldmURG/7iFyfQYKmR0sQSAQA4bmqE+TiqC5Lm/iJ8Swo
pxR4JIfZvLE2DEISgaAHOWoUPC+HUYaSHrQkO1gg35N5xfgMOvbtcazkwQkYFRqZpLSL4JraW3U9
C7MC+hE/fAmBQZYtcGdVlcnvK/HAdw6yaAWL3eYKrofQ68ImtcvUrBrrpu0SP335heb8Q2Mr/lfw
HrnVi3GAHOhBvcsftSeWANdKSgR2CUAPXXcgbKKRtyokUpdcgF1ohZfm7aB6kS3f1c8Tbw6q2T3U
OuQ0zCg1x9f5a3ue1/YLrEKmCApmKDpQSwktgCVKehHZmFvMbnErFQ6rJ+7aoQKgBD4uKCyABE2l
mexr4HBTrotTX3sVkM3++7IzqqYgcNIhtIOyDV2kVdQStBUxfr7/LaFeM5nzaN5AIJFFVrG26c/s
0KkBvtXSeNaj1Bedd960tpdhJT8Fjh2B9KDj6ILAiYr9m1Ct1FiaCK2IiW5BvLst41V40l7TX/yP
/Keg2cD7t0zKNHL3X74qYRbrD9tYIp5eG31I5JqTpdSfUa71ta8Qqrg/hk/e7EsbKrr/MkgVaFR0
y+LVR2dM577pgVXrU7g/AMzz+263WNVOcn6CKdrmbB0Jq22L16EPhndmkJrVdm6VompgUDO/UFOw
DhnD3YrXV+ClBcqjz1ydB0kLCxPB/CnoOgGdgReb4QcOrum2/mG0Y/s1dAYHh9uu9+Ht4Dz/Wpjd
Utc35OWHUBdXFvbKPJGhjqg36HaxB13aU8RKd6wdAkMBdF9DfIQ6GxW9zE1eGLjyM19o76fqIOt7
o2Uk/FZMQIYGlFZE8BZBBTWjWrtkWV2OaNRxlFfAaifGUVvZEyBRIf2guOGBiqKcPG6VvorLKUPj
rCfX1rCrhxPOlshihlkdB7ALiBcIlpZOboR6pk9NoiKf1zhtcRgTh2OlEVkmqPdDFBocn/UwMQqe
0p5gQmMxTqw0HoAVE+86BCzQsoebuLzrC7WppLxFQPQi2LwzAVsqIqGtWarZWIH9Wt7xSEC9GCaL
Z+nbb1Ou6cIwFQBMsV7KygLDgt2b9U1/EFyIBlkSPGNpgZN0L+zSm8pdbO2o2rUl3Hy0h2YfoYjg
STaK2DZvy27pos37kS9N0c3uIQ1iRTsAJPGxEpoWYyByWWnHK30TxBAXn01trzjsC67u8dlcZBrQ
fzfnY3gz+Pzz4ioocWTHL2HX2eBZcmK3t/vHxMp2tV0+915hS8fZlXeNM5CaAQqtj7NbsU7wSpb3
8gOpB+2Sqh2XkQ8MPOUYuIkLKUb0d867n8+sgIrsDXoJkchCXwF8PRgcqbmojGCuRTlCXIOu0d3M
au9eO8kIDMFUBOYlIBaorQlYaMKJEp5S1d2ETRla6bhLJbOrPrdvkZUYCR0+SAEhdlFIc9PlEZC4
qZ7TUYGd1I+UPVrA0Oyrszo/1iaLEDWgZx3NGFck7Omcp0FYa6ji+MaX9C9LIcFnI5pG6wwosS7H
oGSpIJY1jywWAqRHlgrA2koARIeuC0IiBnqCy18f8nyYxbTGPTu7afOpyT5UapGys5mAsDWXd26J
WotxQKMwJ2IhxNbcQ2ECTV1/v9gyHjZ45aF6INJtnGrG8T3fl6lftU4A3v3woBXeMjBK6GvDUNDK
DzgUOMnAT3U5YY1QVaSFDrf14Au1Jy2OoN79/UDOTVAzlS5lgNI1TDSRI08nI7AM+T4VnW0ra7sW
yWrkFZEdFdEvQg2kkZMpSXqkMxzNYZWJVmIa8CIj2AAeDq08NHwrilV1VBMcCagSQ+0i4ExJcIzW
TWYoWXvbAyHTQfsqFPKBTgMugUgTXA4k0Ze+0QWse92Y/WgH4KNTDh1LGnRtusCQD9pcvIVAhk4d
w2hqC6T5cVAWsGlb/dP2GNZeEfCH8B7oHSO4N2rNl44LFmUhm3dxEdG/6SfocoaWuOwaMJOnD8qO
h5wO33vKM8MyWWd6+jSITZK7Ba88mg644MdBrsIBAzNMYbiJJLs+NIWjcode9bq3ncEY6toBQm4A
ChJI/+MPNZHgPi07vFxSv+vNKfKQ52DR6a5tCLyLsSUISPKqtzOtYlLi1lJfFw71J/QJhcxhvU9W
bRAySTCTIflPx4hlr6pyl+aIdT+Qr+lv0COSgrF+e23WpsoA1Ql53aMD7/sJc5alk5cC2j8GnpZA
viHFXDcnLX7ZNrFyUMHoCU5CZMzwDKEZ8ceSl7I+5LD65TsyGCCGUJDR5qFaYP/etrQyGHBfYH8T
EUsACKmQN+TLGuI4XeYDqgE2CHDSRgPjAbKyKCSjAAMQdwPWijIxARfLTTPexF1vFT+r7hgau5DV
kLLiCHBU4AnQYorcBR1TqGM1y2lRZr6EflrJHFnCrGvzdP77VOilJKivhxl+P9eO1RcIwFnonLVZ
gsgHXtdEBAEN7Jf+UlUDIZKN4vt5s/QHpTwU2QH1t79fbsReQO5+0/PTUsqcJidNuIALFSagWsDB
xHi/bWJ9IH9MUANJNYMLeb0B3WpBLvx8tKBpZkiMQ7hmBbEqpgpczei2pfxVNXR6qWRS5ssOKj0p
EtiSFWuMoawtOqHPJl3xEOGin86ZUDZdCDCBv2DzDi8tjxwOI4O9UugDiSIkmFCphOQeMOSX6x6F
WizK0IEmEV4QHmY0N94rz6pozmh2mu2GpXSzkmABrvo/uh5QuqH3WT3LRdTrGNPwpv7OHguE3jvw
+LXN6z9cKYQrENk3ImGKKPZyZNPYVIMB7W7UFIPa+mp0e3ujra3O+e9TfqUqBk5v8iz3ee3Ylz7C
ynBgxHxrJqAoS/w8MJUIAi6HoNZSEk58npP0DLIBWXzSJkacxDJBzZKaRYHR6DDB9R6CY7BpyiUj
988yQYViXawoxWxgIWBCK4mJYfoXE3gPofEEVxYuksuJqrJYTRStBriT/8BEoWHn3yZKB7idiAUB
gUxGeXbtZgGyaHOu5MSvEN1S+C6NlStbu3cBSyKxA7B+2LWXNuJiMbSWk75tcKIp12b0qD8N0Wn8
ayYh5DXwBkYOiBQKwHdMba1RVDIZQtkw9Rsse4vfiiDUvQPL8RyY2YfKogknC0DFk3iAQY2BZM8E
6G1ejgysfnUZCdI33qThjvU+fR9+VQnDK69VXoBVIi9WgNARRVITGIxpWMg9MhTivfamQU94MdsP
0CKmz/rt8Bm8dZ8TlLnR/weXs+0N5JUI4MI0de8ISVaJYY6+EsjseoPP7QDNK+xgX92V1ugVCei9
gJwiKSMzB2Qwdd6fXxtLOjwPjrIL71ANQKvuXvMKK0UqLt2n9gtqYlbiZfvh1/a3fudE6dXAyuNV
hJQvWFXJWM72slrFocAJqFuWizWCeMnEJdmeQjMuTTDN/DYmW/hITMiJz0/tk85I2K7cAOQygwg7
EO5gBaL8Jor8it6LYeoboq137vLZZWY4WPEPHfYY19vatgOeTCeAMrCi0AIXiSqmVQJ+euAeyhfB
zx4rRH+MlV85tASz9l8b1HjadFzysIONSXHE6T6qHemzjPxeN3tmfYfsX3rhzmzR5WC5jJYUeBX0
mYr2Rz+aFfQxrWQxxQRNisy21pXZQwaAyGNi+ggV4OU2WaYp4XIewceMBK1m/tI8Vl/Z2oG9MEGd
mjGMq1mBnLNfqQ+xGVulnT6le94Mbku/sgZXOXDgXWc1OqzcSOCfg9MjvSdgsKGsSpyajmGCJ0El
me37AOnbxNk+YqsWVHhW0nYCTg/qhA3LXER5g9fmUgHOpxiOsfvfDJAPODvCfV1l0I+AAbA7DyVh
+an+/t2EQO3PEKgbQpeqsAUCGg/m2foyOjc45qz9zJol6toOlr7uQ8hu+4H4HlVmM3wurB22tofR
KyoSxC9hQqXmSa3myJhjvJZDdIz2lRnUpzTYj/r9z+31WHH/ENzExQaIISm9UjePHihGqU0i0nOC
rYEpT3rZ/v2VFnPww5DeVDydQOKjU3u2CpayrEQdy3ECf4vP7/STZHeuchx2oq3cpwB2qY/xqbtd
vpDWttFdASw654UuJGvQya95vKmyGn7XElQXH0VtcxQLuqCVsUe423zHoYCTHwJXeA12vC/6idfv
48ftaVhxtqBjRzadYKuJUsPlts9J+zGUdFGfHR7F2opLB9s/3YX7qnvYtrS2cRBAAFBNCJcxyktL
GvA28aKitTaHC8peYjvZR4ysMcME3awBSuKum4iJaK/vFZSvrOYe2rDb41g7Y2fjoCnxRh3qTE2G
1t0CKMfX/nb719f6eqCy9d9poiUGFoEPm7pHX76MYIdU4YSXzktP/S03mtotq5d97ZSdW6OWf4kG
xLKqEvsuE+9O3Bl1tV4MhHJ3YtSUs1Bjnkqzsg38jw/oXbgT31vw7Y6ecVOo5ugzpaVWoqELs5QL
rLUJjN4FzDY23hRvwy7dh5ZgscqvrNFRu5njqy4CRVDsg1/vBCb2k729D1bgaeL5OFSqK9XgG9yn
BlbGACnGMfoZWcqbgmrkhNArc4KD5AtunkNMBVwd3XHyZOAr7uRj/j455W3wI7/tblI3NadnA9Eg
4+O+kwoba0tjwIdo4YMoxOjhoByksuE4nBC5WWcGiXto6ofq3ehMdKAa1ryP9xN3M/5EQRdIk522
356ob7mfrW+h/LgAXtdw0PEtNkRfROs3GD/fEzu9EZ2n8Dg+x7X5C6TDopveiccZTJ1e+jY8ZzuW
et0V2yQegBcLRrluSY3aJiQHt/s533DW9Jh6GaKh2RSt6nHMzHjXVDdjeZpZT0HGGaZpHmIF+h0K
h53COw6Lz5XhUekKdSEHY6mQhVYXC5SxC0hYWC/n75bRjQWk+6/7Cp1jFfFBs5PZuZkeJS8BAPRD
tjuf/9XeF3fLUXiT3AQI0txCLRvIK2F67gAlEhi+fa34j2cUlEjRvYNynU5FHZo8jwEfYLzBKbMX
0EbwruTrPnZyDGYrVq5o1VedWaPeA2WmJnxLrOW/40PuVSDo5p5lHoj27TPCskNtzUzrjUpaAJxp
4EtAEZabkoO+ofx1PgZ//0C8mEDK/eqzNKlAnMEvooENL+29BsiG5m6PZy1oQS8oag9470JLmxpP
NOB5hQAD4wF9zgR301SmE4p308iYuNXtj/IzqGcgy6x8O+mzR0EZo8KqT2iydTUUVydPFJ1ENkNW
XnptPGjhRX4IGSIIllO+fhC6uY4jNGp0tuoYaHuB+3BYOB2WEWprL8VQ53kFI72j7Js7YoJ45+2V
+S7/04f5fCjUlh7CpdHVAlak2xq45QkRdWBV7/IBEgbljbwHA8xh8qRHxRrd2Y69rDBlp/hK3OVm
tqebyEcLL3iiwZn2Fe0Ki0WfvEIgQQTV/kw1dVssrQzS05H0xNjljYH+iBujtXzZTo/iXfNQg/m7
B1w/dYVD8B7uG+jB86/bU7Qa4Z1/ArV7pzZU/4NwEC3oTpuJpQFHq9v5XjR1lj9bC1bPbVFBWDcm
ehoSWcfZ0lzDSQGvL73mmLjps+ymt9J7cr+wMnerN+G5UcoHhHInDTzRqzxNP+/S/WRCStkZTAl0
eSdtb9zmjJh5LRY7t0d2/tkplflKj40B9haIGd8shxRbe3vNRNbhIR72zETcR+Uwk3kU7yd/3qmH
yBtP4cf4oI1mf5/fq3vcEF/AZy6QWCjuZ7fEY7F/rHsTyoA2ZKLM7Q9irCtN7dbm8SKOQYaEo4Mm
eMli6cyulbHOz8n36/lswFmOnhWVoHyyvWLLXnroTHAeImpiBdIrVCoXJ5L2sVE2SyMwPwRVHXnJ
3VdgNw7nLZbg/8jvWO+dNYd+tlW+OSvOhqU1Xa413Pc6Fu4v8DaaLFLztYbQi5kjS3dmQoGkNnw5
QFiowCMWrm4RE5cH0VFt5aW65aH2YQ2n4mZ6KTHQ/uenxjp/a/GgAS5f1AbQpIXL6/IDQBtaT+1U
oFVeRIETUsqlvb35vrlzKSevfEs1Q/sWTW0y5eRFVCS6VEFTEwHpQHjzPfACyFrsIN38WD1B+L73
9HshcjjD5GsLpOtK5PD8XRHk1q4ww3cmFT8xSH8QNBkFwkkFdA/Nij8tA1eg3p76J9Kn/3ZaGnte
nCK2x7uuTc02In8Yk7DidYgO5P+3+X2CztY5lLhRmErgKlT00+af4Kn0hLd8p7nRj443vacSeWRn
9hUvelAsSTJrJ71J9iki29vs76t1F59CXe1SYQA+0mP4uQl6UvQzsa6slS0FA6A8J8UtIDAoA2XD
SWoaEQyJFbkTGBagYCEgxHNjEI0ZYChpAzOeY8YUrzg5lJxg2ABLMXh3Kasc2saHOCXNDTES824x
fcgdoyC8Ehmj5AxaYg0UyOJVM72ij3KtlWiX6cr72pwCW0hAZF/6BJ3L4MJbcT2ALqOW9g2cxLP0
8liOZVvUkVDlflPbSLOlYFF95bsDuqa2N+YaSotQicGrQiGCdKZfGoozORiaABXoNtkVsSn+ru4C
vKUiS4cUzUOIxXtdvOm3GoOjdpcl9sSY05WBAmaEUgAEHxEyq5QDDES15kZ5zv1x9hYe2nHVxzjb
6sLYHSwzVGijFii61RPMACiKamCO1pTCgpwxz8JnsQyRf3920Pl2mPOghCGU24HpIOBgiEeVyJUy
jvGKR7mYOGrhUhUCk0MAQx9laRm5GSZmxuLJX7FBBEzRA4EmGEi1UDYqrlGnWjByP6wTE73OZXvo
mxMzSbpmBv3BAvr2wC4CGtrLOatCoSoScOf5tXAqx3tJs7HPmfwYa891NAeKhMWE8MrSvLpaFymR
rqPaBQ8hJrb6yYGNG7JPvKkDXQAiOM4sMq8Gxeb2GVsJBy/sUmd57pYg5AM+9dsItWikl1TgKdo9
q7dnxe1emBEvZxGUhFkShQJqUgeX1eGx/ttgUAQyGcITtOxvaUwtGqDn1AciUPRZvUJr8SM+/c/P
U4cmN9qsyXKUb1oTiAN7Mgl/lWxmDgv5vFZ7v7BERf9lqw5CkMFStp+fZS//lR8MK3sEr/Nt4xxK
zpodY99ZrPZXsoOpkAM7Dh294KnG1UTXGriC74QwRft4cGoLmyM6zWlrA46q37CGuLpUZ6aobRCK
EYczgF5ewJjSzuNGa3s3rxWN0boAIkPcGuDCpqGbkM1tgyJA+VaTLMN/qI7pgXO0r9JrzR9SDYAt
v5Pd2N62unK7XxilzpBeQHpg0GC0AenzQ8cY04oDItq26LlFIghM/dScBVokCFGCjlsN4KF4Mr9q
nFI5d7fHcG0F4gyi9N1ahC5VWmRCFmO11wtEKINggMkbqqVSYrOqWtfLj4oS6X9WwDQJUTvqKOmN
WEHPrwGKLf6p56dgZizEtTPD70MsA/w8gL6gk/TSyyzyWObQC0Or7WDG4R7OUnho7c6qx1/bs3V9
kV4aIgM9u0iTfJ76pYOhBJDxaAamNbYX1rlkGaGijyHhIE6kAB7ZTL8G2VJ9KHS3vZnhVbI9mu+H
6aUHwHAAkyThKRrYaPWMPtWjXIBQJxJqGmh2QYdr5geQ+eSVRZjROIAASzf3cR8lL5XTmDGGCxDs
bewKXvG5vIhf+ZfgCEj7sI7W2rY8+zJaBFEvIYdu5Piy1uFAqydYrCfm6iT/GTpNcDAgf5VOpJG2
2gs2qnog8eMZieQrGVS8rc6nl4aCpFXZJG0JG40vzmZ7rI/pZ/RD+t1OgP41TuUOlgKRpAfuUQdA
kFWH/c6gbKwu3dLF8Vo2lRLMlwfVfJZBowkI3eHOcKrdr8bMrMDszdZprJ8FfKRl6RYqFLUDnWSO
MRGrx1PDLjOIRhO6ly9PTZ+nUtJz6IwGLaWtIGj3hZ261+Ld9nZe2zNw/2iShOIMkHyUOy67RI5T
Uf/GyhY16VdXhD2vMCr0K3HBtxrPf81Qfpk86YI20tAW/6P/wCuy9KoaqFnhYXlhdn+uZFphDAMC
TBrIG8AVLqeuRFf5MghpjmQvP5uZHz2JYA0YvkKoHo/2wIKOXt9oxBwgN7hEMYt0d7Go13IZku7i
PNshgp9Jm9L2Iq1ZQMgB1QpUjQjs63JAVZGh11sScn9OD6VsNvw+/ocb7dwCNWVdX3So4Yi5H7Wn
MnWGxsqDfREyXjor/gM6CEDcSGDWBjKGeh6EmTIpEodXCHp/+8aah5OOsm3tFyzViZVdDbAXur3h
oclrhDo8WqWkQrtwWBLhoBQmEjMiBABZC8+yQl1sojjnXBLACgI0QCSS8jDoNhMTuTJp0NpDiyeW
n4AJqcUPJ7mJjApJmDI78JPJSZ+kDU676xkX28po0MOHHjvAFxDY0ki/UF5iXa6a1H/rDG+sbyr1
bWbVYVZiGvR3wt+gvwsQT/qGKvhK6UQVwd/sVTtG6Lc2T0BbgthSBW0LVLQuD4kiDO3SBXgQdO0B
T3Yw+BrHRj/+3j6Ka7OkgDoTPVPIgkKd4tKKNDV5UA8paBIegLOaZVNsDqzc+NpIFBkoKzQVI2tE
1wW5tGrEOYAN4U3Tv+oHrX+uQx9o/e2hrJgxQF0AsAphVkSoeTmUIjOGduoDJIwLGxIREri27Nz4
6ygTUoMEqYSlAVkC3TLCZeKyiA12lejFkH8OwfstWNmv7ZFcP8pghKARobFCsk/UEcmDbOKTMAKK
CK0gC8mhcJ8J5xD6sCeZlQRgGaP2Wd7opY4G4swPQFywmAvSDaMZZBbSNg1a1EPGKpFvvwxIQMoB
7DveNCqODQ31ksNchf5lXfg21+6+hHS/PXWrP4+cHSoHoP9AQ+TlJhiMEd2cEA0ncGgQYwF98w+4
FYyAgDHgWhBo0Mwiaob+2jYUCn8uHUMmJobic3sU16cS5x0vMgM4fsLMT11fsZovclRphY8zyckn
pAPb/ASCkW0r197r0gp1ffUCVy1hrxa+YL6zcj4r6yCiGROHXUeLAzoCLtdh4dpU7fmk8KfOGx45
4XC//e0rM4TmFiR8QN4H90UvQiv2S6kSSIwr/pbf3hm/vvb1QG2AtlhEW+EVbj9XwSZUdynmf1DM
9lfC9xAw/fudCkwlQC+g6iSQC+rcJQDZzoDyFaTA1hluPD52yY9/mKQzE9Q24tUEwJe8KEh8gpRv
IZ8qNM//w2a9GAi1jYyul3JgBQu/Cu1u9GL5ZmmedcZQ1lfkv7NFP9WUhJO0cSRDEe/hpQzhsCzO
9mxd3x/IspC1AEEaEQChFiQLE+hgGliQifcFUFUBkgOCpQ85eNq2s7Z1iXYWKlGgGLwKGqSxXLSq
bgp/0XdVcpsd+8VNU4aRlfmCDDzCa6SPMBYact6o6lJrI/Ki8dCZ4j4ADCRhAAFWTcA3QWEYGTfw
W1wecWnuewhE4L5tTS2wZUSNjAhoxQACXhkiQDgf6Lait284VXofGkh+RZ6R3Krtvghe/notYAI5
Q1QEATuidWTSXmyKfoxx0/KemgNk/tk98yz+4hU/e2GE/PuzhFHWllExlgnJYwx33O//bQRkV5/9
OF90RlRwuL4XKIaKp2U3gAVCYjx0VlcC+UHU/RBhYWNdGlFD1OhnESthF/yNMNyV6vP2KFaniEBa
Uc4BqJkG5UZiyQ2Zijxnyu9SS+29f/l5PDZAyok+uO9Wn7NJ6iHevGQTlrlG19buf/ttym30UT8Z
qRAigoZbOvWP27++NvNAxhPyPgExE03pLETdGOVKi9gZzTjxTf6UsqDea1OP6jRKnKAjlADqulzb
Ip3loGqQMeFHCykoVlsv+c+peA/PLxSnUV4APyTdFssriGVjOSz9yHhuAnPJ9wlEUsadxErmrcwU
QoH/I+29dhzJla7RJ0ogvbllGqW8ylf3TaKqqyu99/n0Z1H7x7clSiiemY2eAcYAiiQZDIZZsQJ7
hHZfCxETs44pQbwpKynm8y42niEjJ9b4jxFaaIuFW0N9MpDhsk5HFeaJnhdNCTDKZpY3+e+2qgjn
Pt9ZBmYmAKgJ5x9tPewrlGpBUpRG0uwUeLDG8jIML43g/mOlupLBbBWax+VWSdIGU94Ue1UDWi+l
HItxq1WoKOEen8tKGP3L2Lw2MfRuVoYSJFfSTDreYfN+nu7ixYVWaz0Oox4/P7qt3XM8szsJNzhN
FtK24LjBTNqb6vI05pOOd3rXDLaJ0B7DSF6GGnza4IaNi730T6c+o9v1nHoHlQ+lblcZEyINZhGE
gTHsUkAdMm+svFGzl3Av6JwXlb6Yl5cR5lXXKC2nCcAvJde+3rYqEQMwIBX6Nnw1KtfDTCB32A+/
ftYu9sZDCJKHEi4bngqMpWW0SzDSvpdLw9ymGIITOnuhefQ7HtHGzUrQzg33nDIg0YZutk89V9Rp
0RJNwOyntn4ZMFjcFyVbSFYBl86UwpavNg2iYBpx888TCdlQpmoBaDDhiFCm8M6rDzUpPufG2eRH
HlvMTQUTJNuUkRzdavDZEF0y56MCdJLHI5rFo4BI6loK0Ty8FlWSn6yNhDFKH+1XEDhe8FD8lVIO
3oW6a8wyIRsRJ+4sckEsOEovgqiVVPQQ97kjBHZb7paHUiJWsppGUnOqATcJdJwZ9bco1YdBecXp
pl9cYDOIQzkx0A+NXl60ltT7jNR2pKPHive+3dxmKgoXjBKYA7iEgPRaVILMaTM2YQxbMe2CjW4/
6ioongRUsXjsYrd7SF8gRI1QfoC9WIK8VJvbRGhbTKpY3Nj1cg1Tf5sH66/KmShwgzala7oUxFgM
PZnbuCwgSF7Vj8q76CYRIY3hPdSfGXKqJy6QluZNrrUD1xkuOAyIBCYKNm1TYxBjZeRAnBpH6ai/
ml+6g0Ya0W/sEH9+NiA3yGu6OuQiYXlBnm6AsuH6xPpRE8OiXWgjgfmQnPRNiJrkY/44PEu7GnSk
JWjBZ7/n6SStDbFrRMCPnBTYDZGcVq7FGgnl0ad9LOhQ02dgoMdThia1dq24PAAv+37RFV6KYp/H
RpS7jnZ7ta7m8nIvN3gi9teZ17FakknKBPz6aFt0KHVL3hDJAvnc2TxZrLsCUZjrBNfOwrADGtFe
79msdRWcOxFFqcxWXLngMmbfWl+gu0DUiI5zystpMWsp26zHSACAQs2UFF+16eh/zV8VMuFOVLo8
pt17O0c59Si2GtldECdeLyfL+2ZeRgnLoVQhO6sn4qo4msWH7PRfQ0rmf9rOgv27Esg8lpWYNOqQ
UoHPMvrGhBfgfV2F49DcvMgQgo4cGD+4rnSEw/WqKtBV5ZOFIrC+r6IdGGe/ACUwPzm39s5JXUmh
xvHCpCeJWdb6gAqvqZPcNYvH1MOgQeN1+RumNkhDfhbHWROLW0aHzhKHBqRN7ep38pH+ApQxePxZ
xj0ze7mk89NysaSlDKVIE1TKS7ZdjMyffoeAYI1uh1keqT2k2zjx2srp603qcUTfsRA6ymQUpnzO
fTC7uaThnKpjnMPCD564GV3RxZSSjpxAU7ieQAejORyJVLcZ83cpkS1mRegLWfB3jk5nBQMNF+cz
30zkL9oyQrtwNYwY5I00vJUI91oHyheTZykHOHO31d7KOqEvQc8021LnGv1hqQ56z0Es315qZHeQ
y0VQiEgalp25Y5FZSgXmFgy74Y8qP6j2WjJIuC4ey4GAghkMO5zrRq/T1Uae5eHCIQRCGp+Fc5p5
qae1KQ1QTbv8C/ZaUjpV7yy8sWc3V4CRQ9+zC+0MwziqBxFy9sufU+RIm3/+EDMSqFdwIUHp1UQO
LEgoM6d+zW11Hf+1XPTQuLH98i06qffysxLeaAQViAEJKN7Ao0CR5VogRlqF7VjLw275U8bg8S5l
x/1Zwg03BZ6QKxHMroklopNaU4ZdFD8mrRM3J4wc6fxdMJAqI8Nr+DZhjq/2JfBu9I19ZAQzb34J
PzTP6drSCKPScseKbPW9wnRbp3u0ilUgcywkd6XM9aq0OlyyECvVjrKFmSroVYxq+230FNHXNr+a
D7Sb/ovNpePrEUggl66dDeqFwkSKJLS1Go27YFpX1bqc3Do6KB/jM6ARB3H7Eh9BhP4PizX0QC9l
MvvaRsC2JWE87mQMoVvrWx4MjW4Te52BL1YUqCWNORkXp4oLOc8K/H4w2TKBi9Nw/N179gKdBoBE
IhFNiWhZpe/T0UzKEYZ3/rYImb4/eCbw5jWhe3QhgllDVGSBPCALvZul36KyszRPshsSke8MkC/1
Nw6Fsyb6PN1u2n/XxBxKNKRT1xhUoF1h+nFsG5+dQRZ0US+oMjs/q92dDQReiY4pAhCHhgzXG5iV
yRjHSjkhOBmeW4DlJbeq7RZjYnKOab+NWy3Aliz4oaDaQXcKm9cSIjgdWjxMuw7TMkFVEJQrUfAn
nSwA6K9L7tDvOzb+Sh5zh8dA0sdR6yd0SA5eayfH8sU41E6Alj8JgUNEvnIgdXksUtxlMh5jM02j
NSvdtJObg4Tha7Zh2cNBzPdRSwRMb+aEXndWiTCPNkAgPMcVYG7AUjdp1hcjdtWp9xX52PDU8daT
QwxxKYG5AHMIosZKxbkBuuopADl2nzttM793GC0e2OXbzwp5x2RA2rltADVwVBOvFTJA9q3WAEbe
PZ9sHq7phmgC9u7qx5mr1TVql6sjfny0o9O4Gta4zJjfq61aJPRUBxQm23bVuOXusEzQUWGrrXOn
9L5+XuKdO3f1FYxizpnYpOGAr8jW1fPoBr/6XQWA/c9C7usFrjStYYLJgjm1Rk/MphpnnJo3CmS9
6X0eguveI4l1/FcEs5vCJA9jGk1U9WQ7wU5KHpDjTvQxZCDOw+TyhGMZeWtiNg6FyGHuLOh6L67a
yQG5amuRDqTEXBYQqmWMDQahoqSjiADjeOOHKnMkN0svTTvtSfCfA0QOYCQ41Y61jjn6fn8XL0Qx
F1jO4yyqJ4hCF5vkPQcO2oRXBxdmcZUddjxS6nvm6WpljF4UdVwk8L2nnSChQ9aWFkffCd9C7lQP
hR2tflbCW00HKh6YACRsEEMD9nN9mcu2mpSwlObde+Z1ro1OeY6jdsNDhH5fcJ+iQxRpVzQds0U+
WexUcZ6VmT4qst19huCG8edXBaOm4o0BKrN43Xp/G9fQSQ33w7FO4+cTby743WVefASjl8EsAmYc
4iOUdzTUTYmN7P2pPya8ESX35ZgawKygrAOH8fV2WqAzn7QG2ynrCCwbW90KTsC5YzeseOcdBWIW
MzGR7wD777UQQcriqhONeTeBPMp0O6+j3f9k3Jj2fCCLrbnAnII4pHEL9Dek4KzRyaYgmwY9BgY+
h3fEdxZNK0pILYJJXbxpTZqlXFWqtkb+GSyuzwE6IrcBJqdap59V9aaLDMEtaoZAfQB1BZQ9C+c0
Rnkx0iJdwAYokGOx7jzRLd0FZk1w//aeEtnzTuI3r9H7dm1prsUyZxqmujAWXb7suj/my6jbSekL
hud3dkOJBicSCxhOwbk10m2sCKEI52llGT4SG9Yv2SJXc5ctoMkr3S5yysiv4NW6wVP0aG0C+6l/
Kh6ivynP1t2VC3loMMA0IjA/X+tWZSh5aVTlgtLF4OnuvjmmaBzBn7VKAvKFwRtcprJb9Tl3hv6f
SPr/L8Iqs1dAtzJWy060pa3qGBuMJ8I4p5+V54ZU5qw8FwtjLk1jhCko0SCld4ujbD8vJLIX//j4
OZBfoSPZxUqxs1WJ/h/F5ngT58Ce1SCggzEtBbUaYOoZI1s0WoBWS8iePITFr4s/kcrv/MwxvGNB
lI2ESWS6V2w0cMK/8Sz8HQMMmPWFdMZfG8O+HYQE0vUNUv92DYKuyIv3jW8g0THZ+AA7sBtH3Sd7
Ya1uQYxMOB7wTZ8Q3XwFdUw8WyDdhz5fH3EO4ocybGtcIQ/tTsfJM93Q05zWrdboG5IcfbQRQMFV
kFEgJgWSne7Px39PrYGoRPFKApwLEN3rD+iXzJDLfFjAvqDtum2+y7hdDPfMxKUIRo0NLTMLVewX
cGHXZF7JqwYMTtM6+B527QMecdWpQIoW2h+/KvtVgyHu7a+ZJO7L6vDyYoIG2LIfM/IR2r9Wz5gL
hYngaE9rbfdjF4IrZ3doDrKn2d3q6WXc6o88G37DSPCfI/rvDjFHlGrK3A4Rdqh8xcyQ9LF5Lk7y
hzE4xWF8k7edrdgD3pNiOx55faB086+vh4UuACQg0GSAuhhr6zIM9gzUSDN3nWqfwF+xKzY8foA7
bweKv3R4K1QAfg7LoRrLrZoZYxLszJf6VXQjkP+0duZNtujJazAfEDdC4/PIMad3bj7EApQAcJME
zmUWRqhF4lC0chPsvCpyl7e8JuvhU32GKc9ae1WRea2+zR0RAwcUT8KJR/Nwx+pBPqDogNtjkhJS
PNd6L+ShMvZ5F+y2VoZhwPKrcEh/F19oJ19bv6396JTP9albJX7rgwDlJB54rZ7neajM4QJTB2wX
LXiKKLNef4HUVZJVakaAgA7DQ4/xBzjaPOsor0ZX8+LHlmReutLRfL6QmDw/6k5IToc3nbwdJDs/
jWuQrDmyN4DJNyGLK+Pe/GwZbuuxgCcjxQboE/p2MYSAefFiscqCbhKsnboSPO29XZUvlQtIzBsg
XYfyqVhJp4jnJt7x8a+FMsYCzB8BOp7DYNc+dttlBd1wKQd+YfNQF/c0ENQOQPugFQ0TlFg2+KDs
xg6N1sIun0mwj07DWtmi835fiURdi+vAjw4gwHlRt+ExOAg7HhaCmo3L40fGD6EFBvNS8SB/YAzv
NIdVA6q5cN88H83Eiff6OoWmY7GfnHO8LwlpdVrkFm+4WyoA5osqErAEJLp3IPT0Midxmi3cXxB7
4oVFRypBs+/ROrU+RzZrwc6rRAsjcpzQJJMduJdJU4OJA1gl2OrgnB6DTb9PX9Bqoq7RCrZLDtmh
X1f7WCS85NKN3aaigeay6PAHiqhjXndAKAuwClXhXiNSs0/+VG/Br+qIoSM28DWbRfHAqiTslJfZ
E9Y8RMiZ3Yc93UvhMnO5x7qfzQrCa7d3cxcTQY/5B8qHdrqPd1qEsQ8f83ZwxaeDcBoEMvLwl+yz
jsUjbwIUm4LEJcIi5tFSihH0xb0a7tvvYbPYHJjfTX8x/XkMiEe/PUwofGFGeSPA3OG2YRRJsjZX
lWduFifftHvN3wuu/oXmSwyk21jOsq8eErD3B3AdfR8xEAKybG8hFfGzmt14cvgeOijOAroNRE+Y
yXK93U0eGXVYTvE+wnwyG/RObx2wIgBzRCRWgT5F3rRy1ePkwpP7nreig9nJ5TZobY6+n+GmV+eO
aB75aNQbQcMKk8nYTEmT6yrN6mmfkxJ+CubM2y34VWRAwHV7ecd//v15+jU7KT5yIW8NykAR8BmT
C352BKg6+SvYA3lbUARDitLvieWMsO+2I8IIbkOnglcK6hvCtbs3tGh4hqkHiuGhooH2exax23fC
mFlRNO9n+/d+Ozi+/d44y5/eDX345rKNEdtvMfkNilvyrrrk6BXOSl9rYA44Ph8xFpCQ9e/n9Z+B
RM7bgFLh08ODQpzNbrB/fedkM3oq0ckptzs8YJnt04zKQVrhHxvne7A/vns3xYTtDKyS3/oRDYme
gn/9ojixzWg33pNJJtsk6TojBziJ2hHhyGqnrN5G51dBXnYZcXtOOuHs+7KHebklzCUuhiDAAJlw
3nuvBVa6fz+WKKdtU7K3sOxnlGxsG2XRd8977KBhu5V72qx2T2/oqN++POCzvnjO6LkF7KdPYt2W
oRx71cAnbfe/96INlvDXkqz3X7/Xq8e9sz+uGxd/7dzN5mO1+9us3n2OV3Bj0Bk1YRRcn1U1NBZ8
QApOuHcDzEE/X+Vzi8pPK2Such5PST5KEKD/7pxmp9vr30fvr+edXAd7XZEndyArnayI67uHnf3q
71xCTmRDVh+Oyc3g3PBk4FoAPwC0E50iRDGS15bFEIxk1IQl278LZHCcbh1uQZhzyI6TU5hE80HW
bdeOtGp8cw0d6FZmSAJcEqdBOqD2vpN991JMnJidOkHXe0RH/eK7RIwaBS8bowW1YQECYCXtXk+B
4X620L8JRi+T6DyyxBsfEHBUYMY1HVMWMLAdSZfr5dd6YVSTVXV7hKQzrEDoprbpBE6+z9d4VO3Q
49nyeyJRRYYVhVTMA2InAmnVEsmGUPb7/AMZs6pDdkVz4ZTNX9p+9AIi+lZCIsmLLM6usqqNggDw
B6DDQRsYpnewmDMtSrNp7GT0Zql22x8VNDjNbiN7esOJ+nmCGBWXMImuEwYIGvB4dm7Tk173m8zv
es5luvGm0QqGtKMO7xJTSPAyMrdVnIEHrxV92fd2744geURGbi2BzeWYc9bEOplUEsW/0oHH4Ptg
U5C5VuZGPITiXiGTM62FQ2ybnujzqvKsX8OKUa/1cbYMME0LAha0mZzUT8GcxnnCbw7nvBCLIpMw
Dwgu87WELEgmZRbPCxld0A7uZIfXTX6DTf7PKv4rg/HOxkwz25xuVueMyIlonumof4iMIS28N+z+
fv2fJPZVjywlTsoFklI/cixb3v1TdnZmKQbjZZdhkPdDkohwG8JtAu5v40H2BaRwfn4WbkpNrBzG
EFmxkYuCGmPL1paXIBY2Sev8CU/2BqTMu6+fpXF0gFXmsGqjOJYjcS9j1FW1VYAb5y3opp7LLojR
5Fq0lnYcIcN46kqS1zadsvA47bC6t+CIedg4rtGJT9E2Oox/rIcAKBeMjfMM0Jj+vNq7VoJCd/6f
yhvMcyJkrVo0BT4FnYrO4kTIhMrr4mNY8ZTlJiZjF83YI0Bex0obICl4sM4E66kvkfAhfam21kFe
K3btyW+BCK+X1znCFc0Y3QV0F3U+QVEXz/LyyVc+g1NqF+C6opiYxtYP1kltbat3Qq5w9r1ml83Y
lE4L5TofIbsFQT49WGsTO9x8Db0Cl17BWQqNgZAzRADCwilkOZjbwkxF4EJ6d3ZT3/ADp/AjX3FL
h0vUypPGOEaNmra1EmbifoAdjt0cKjM6kwusVOhwC81sTZtdGntZCvA7aRGEdQ7mt24yR17XjrEy
wevH01Gq7D/tInMZCiQxljaBqPWj//BvLhqQr8g5Ie0IHpzrt0UVBmGJlFrc07erJYEDgNSmQNGK
p+13Fe7/BGG23bWgoBJ6jA2rqCCqcPIazK82b6fuPvkXQhjTXwWinIUzhLSYlKDa9H0xNp3NQ07w
xDCWv8/0rAhSbFqPy5PB94QHY3cP4uP/dDio+V/vmaUMuSAUkIPZS6hAgeNlm56qfcBd0H17e7Fx
jDYPRT+XpgZJgzOsp3XiANX1bWNQ7f+6JEaXpSRXxJouaXSHdUuAEdr3aNlvViXH++MuiTHs1jRY
EihzsXleSWpkPqwDsjC26vMgXXeeZgmNuKDggZHTkZy+PqXKHIAtsLCkCe9UAl2Yd/nbz5pw5/Jc
iWAUobJSDSz4DVW4Fu1pIp6l0edp9T2H5koKowShmM3xErfivqYQXbtDYlZCWrbwY3uWEeRQiObP
67pBw8GKXolk1KFPG/BT9FiYctQfqNkW7MLPMtI7orP5/jc6cSWO0YklUbWwN8/a15LEQXRM6PBO
rvty53EABbqF+BRBG+JiRiWkoAuTcjDo4wD4MbqEJmie8RE7Gdedvn9qF7IY3cjztrGU8CyLWvDM
aff/MUi1N+wbO0Kg9fOh3ZQpzod2IZHRk9FKUqPqzhLzwzDY4SMaGp0WaTYgWHbyU3CU7PIL5Ogb
cRs88h6Se6EKrVFotDuVNsIyTxb43KQsGUxsbkxU+MJIoyLtpQDBk9m8GPIma07XimgVKFtQbSEG
ZzVm0oRCGRMJL4pwtCxgnmLkdJbdeIAB28mvdD7basRUaic4dh8Us9NyMts38BL2ExhXTYrqOMX4
cAkmU7YzB4P+PuWKjL/o9JDKNlEIAm70UxT/zTFrFARLAc1wDZjHVGizMOrSVNpHwO13zr7ZqZtu
F/ueJx1Wkx19SLb0vWDjeT2JNxCE84ovJDPXZ5BkTJmYQXXeb7RjFTnRc/wYP1LjargtKGDnksTI
6j4WB5qt5tpB+vOMv0WnUKAKirw9SO8Y8d2CyTSZ2EswSh2mGrW2gBQxprNmBKhxrs9y0xV0Xu2F
OOYCW8YUqELQ0n0enPxgeRGcsAmRVkCETcU51bvm4nJxzOVt+twKFrOh2kTHSQUw8PlmgLz8FGAz
Aa9Z/2wu7p/mxfoYG2+Gchw2OiT2m+4cyQVIUA7HcYUhsI6wl+z2VMNrthyBG0felBDYvWWu79Qp
s9AbHWTj7gzrxCSWtzidI5DQBRmRH5DaEx40uKKVbTiWHzoZ4iDuFvA0ion0EOS1ujBDo3q3qkjq
K+e8ROvMjoZWkSceav6mGMYumzEZoj7MoRJj2WVk6xA62sYT3W8Lr2sLAnckeZB9k4iynTA6lIZ/
gQ96P50Ef4I/GHdee/xw9wbfwH4UY7cTIY46YYGeW752NB8aZ3zoN4snA9wROZkIMoP2z+wMqwo1
pwHqT5WCo4o0yPjhZrO5J6NRtFGhyv9b2f7nltEMF6p//s+CbnL0zFrZHJQOFLKV0wM3H4JNfcAu
uwrRD+FbB9R/hYt9RNx9RDrXt2z05Q2b7FVHbcvu3HogxqZ3MpShQ7v6/xOU0xv+0yYw5k3SxlIW
Z5wD9t/V/HYfwdsPfOqioKsIFT2ew8CzcGzyCtGngfFlVP2hdTQRAHi2bTwW/uxgzCrPH79J17Ob
z5i4MYiTvlSxwMnJnAgmrtwHJ3m92CA12Qt4voVn7g2/5/FdmFU2YZXXo2lpA2SW7msLKpjAOa20
BzqN7mfNuuv9oOkHoxJUC3N2zhieCwRmoitBXBQjTs+Gz2UXx/iBPk5oCD7yvPP7zs+FLEZTGqEf
9TYeqPMzONLT5NEmjwFSIwQF4akjBkD1VG8SvBwGN0d1Nzq4XCvzMuK6SlOBLnjEvzQLODwHzkCN
A+rQMlH5AdD9Q/zv3jKKU4HpPkELnLTX0chqnC3EsKHSEp+XcL8X0V0ujXkUjaXs4zjE1vYbCzV5
JFdhgBMeO/i9q455LuC/RMlQxz/BFFwoS6ZkSCDMEpXSOQmw2AuQ/KGLw1sPMDKmx2PYvRsbwGUE
xZUB0lPIvJaYjwZ4HkdBAgxj/p4c+VXp1s+0GlnvhNmNK+JX+9KL9iWiSWGl8Xxlum2sbTuPpwB8
CpVI1l3H6SV1P4B+rnGCh/Iw4NXTtpiA922gJ1n5K5IOFcJ/cSMvZTKPez8HlpVXkby3oDEmbgXt
U4/hScEt5yU17uUaLmUxD7sc51OrJpAF9hOv/RieDZR7A0yl676bj+JQe+DLh9z5kbPGew/npVzm
WOveFLNOx77OK6Qg9pY9AV8A6Cc34Lp3L0DahI5GTUfIwT6ckl52cb102EyfFgfjv+16WHH9gHsX
/VIKcy9iGDVTQ2EVF506Y6FLDcuEGQTSvuakbujO3GjkxYIYG9bJo2ws2Sifq5AZJmphrtGEg+Kt
iSeHsV1lsbRoBcCSQCa0o9E4veZYEk8D72rCxXoYw5XmQl1KIdbTOJMzHmI3Qoo98uFGO/9G5y4k
Mb67MgRS10aQREuSIiLf3F42s9MAAc+RdNdqXEhibnCJjnj0+0NSv6HvTOqrH/OB+sUdKno9vPSl
XFlfHKE8HWSucjNXspEXA1WM4dg+UC0skdcbVupbzKELvOs0XOo7c32DIJDSRuuxQAwwGY7lJgRw
RVktExG3vPwMRxFZ0olBQ09VWkMWfbSpq4CwY6XByf55/3hi6PZePG1a045BWJ6XlKKoNGxGRyaB
q7s/i7lXpEMzBAb6oLEbdFosF1MrYPKeqC3yfvtenWQ33aJtHEg5YMgAAgEdSeLmXrbiKQfVbcZq
XElVr1fXduYga+gr2htkLznhtvKO65NbHdrTi//FudL3guQrYcyVNvKljzJ1llFbHg+pD7DETnH+
dKhnA8kWkI8X7K1bPz2FzsMDR/Y9F+9KNnPJO6NWKnmCbPRi2HKK8DzAjWt3+Wk66PC6lOefz/Oe
g3IlkLnr1jTFndpgZ99rUv0SbQFYh2W9/ktRx79+yV7pnIkVAoAbf5Z8R2GvBDP3PVnQwaUmWGnv
qshkxUiVJgR9xJx7cS/BA6Zw8Cuhl4BS9zF3XWtTpZCqFnLsc8IQKOeEULeExtYohDqW8K+ikkuh
LIteDBiOhKYUakH/UwVJ99W2O9CyObeofMdFwPQuEz2M6C2kTe3Xd0OVKrnoDHojP/efikM7EVar
E1KB0+oJPbG8x+HeuV2KY3yFAOPw0FEoycA2Bpt0+5m6oSvu6Ws0EMxJckYn8jFofQQig6cyd43P
pWzGDGipWqi4mvJeOgYP+WMP0KfoKs7zQM4do68ZeHi7g+KO/j/X1Uu5jEVQG9mYUJWhxwleU5Kg
76ZHPoZnw7nrY27/IPciBhgp8hmTnh7Q74ARAMIBdEiYbzjRiWa6p2AoFK4Jxw7cy6pfaRFjB/q8
T3MpwdaqqwHpQBSLkYdaP6ZIwcge8iCOiNfk5129F09fyWSuJuiYSrUqoEqzra9Aa1WT4+/MwUD3
GO+JDmvb0Lh2O5Kv/1GTTLb8HnWKMUgYRITWgxknisHq6+Pz6kSD9w8MVEfm54GXPrhriUDFh35j
dFmgtYQ53Umauz6qNXkfRcg0e/vn8Hyu8rv4R9sIDq995qZvDHkf+VIeY2GNRojrsoC82s1KkqAt
9ugdY/IXDeuNq0u0X+/75xO9r0UXS2RO1BrANVcG/29bVVsF2WZpQx49ygyclN89iEQ5MqnBYX2D
i2WyNABKJylJHEImiouo1pebGumDbtM86n5l86pPd42thK4wCZOFwDrJWL+2DRdVj3V5X/X2JJM5
JeqXadFRuhVPR3mimEhJQBxddwJEFe8hhvUOTvUGMGWtuDqPsu+uSb9YFGtW4zDTjMig4V+ck3aP
UTPVTJTQnn35f5XFmNK0L0dLqbEqRSI52ik0hOsxrMuf/ivmkfTQC3WrGf89LObCiXrTNHJhyvsY
zaq7x7FCowtH+egh3IgAdwC6P9EiDGDX9eOrt2Nh5Wai7NsaVVC9Jnlo1zERPRN/kCg8jm//TuHR
OCUaaO0Bgwh7XOKYVVIaKftxdnN/hKFU8f61f2rwwMkI2a1fPJF3FUS1MGUA3G+YycA8Dm1SN2qf
pMreqh0zI6LqFBqJv+bn5GXiMYjflQVKZzAtw0nCxKjrHQ0EMOeFXansy4aYr9JbIJA4JsKDFNrS
v4jNZJAU/J8s5jaLsYVGoKRS9sJT+pgiCgwKUj6DS7TkPHX3Is4rScxlLuPWBJESJPXf4WPuD75w
UA7Ta/qceqpBflZKeho3OnmxKkY/hBCjIoyxUPamaWsgp/ozfVc1yWTvZzG8g2JucgRSlirIIAYH
FTRErDwD5edT8thshNP/JorRv3HoF220IGpEp2BJpGddIeFz+FU6XLJU+tU/bR7zaKZqo8sp3TyB
iPv4N2IFHbY9RwUuPc1+89J+GusRrOYvP6/wTomSjnmjyHbKmYfpjtdqrwBo1IECEc2W7rya7dwl
KAg5iReuQldyBLd1TAc1d9KscjhjaJpb6R4ICr0X6cvkkdLdGjU6rBnzODBvEk1yOvMtqjGEetYa
2UFcaX/61YIm78SdCl/ZL66l2T0G11TuzFPbO4VxNDPT5g7MiDunF663YJmrcBYrvTok6wV07pgm
hCcCFdrBFt+tfb1L/G+/sIWTiaG2P+/+nZD/WjTV9YvsSTeFnQo23uog+KKteImXvsjreDVtLTfN
7C6BR7EgHRq5zbm3D6S5wJeYbvmmtpzLe8dru/oU1v4ZbVqNZoRdiD8Wrzh9CvZ4UtFp55o4d3kL
3z97MRyegbqnf3SWIfiI0aaJw2fMbqgrmBmUxPVh8LLn7nlBOkAiyVFwa2cAs4ngQhH3EdogAhAP
fMwkfIpc08+9YtV/hk/WuuFYlzt4RbxsFx/E2OZFEXNA/PBBYMkGQgIEamgiDI8ypyZ0pwwPyiOo
OzpCEQagoeT66C1McZWausMcyjXo7sGwm/qiq7radiJgr9D9xc0eK/tlBJj5JeP2uN8pzl6LZzRP
1ca86RuIlzfFs/AeA20voEzqrADN3AE9nZDyFy/JRB+AaxsHmTJtCzY0zGRhpxlooVabXTrVB8uX
N8mfuSbBL91p3BYURMFW/wyd/PPnC3ZXqy9EsgkRwBzUuGzn+hCttT/KO5b7igb3z2Ibr+eYWJvk
kRbfgDx45gi+zc9TRivKUE6Z1mDMro9XK9rITOHAHEA0hSZf75QhM7LhdX3eX58OGLemAjQus5Nz
M8y3FJQZ00wBa1gBnOwJLiAcEcY17BSUg/ut8kVJIb8THtfwnYwhFnghmVlgkxczxoRDsoaGxwbB
s/aYbdXjYn9YTr81OPt541toCmZB4aJgYgMolEVGXaVYTRN1nJvD/KpilqfdnGrV7S3O5b8JfXDz
QVJLxzlqKJqyURbo2LRW7ar+YM6wxqJrJqskXw0LMf9xox8jifHLqkLU26SHpMVDj49SkBAxK8rp
0T9fEZ52NC9SophbMpW2DsMFyMrhUDgezZYnROW82nTnry41SNUuJLBhcK/XVhJpkAAXyavBYxCv
Te+B5zHf5mww7ViUQFsABcAMTHZSzQD0p1jlw4yLXMhEeU8fk+f+FSyNp9bOQYaSkfAUn0yUORYM
aJDJF68CceOg4QPoiBJwGugYKaXSC3/xVMd53BeiUC+Hd+dk/2wsbkgKQG199dvMIzg3hoDhPPjt
2f7MVwmAMuZaXRf+smrfW+ej9WfwrOgHvHngMEBJ3S39n7/gNgPIfAHz6o1doYtd29AvWICVVrbV
E0XmUfhj4c7bmcQnZG2S1fLEEUyXxqjP1dKZi6DKCfpqGyzdIurqc9h2yDhq9kMKmj6OpJvXB701
54FKaA84k3tdH6CgFvWo54l2mIaVsRl3B3DCkZePw9OX87Ok80D06zWh9VoTMbxJQ3CO4SHXkowK
tBjpqKiH7jmdiAtc9KNl7x5D4v22iPdnFRMksdf4V+MgOLbr7jZv7l/ysft4eeq3YHv4isjGf3JX
u1++/+D778/fD09o5ne2Tnh436IpaPswc3bn/Pb+9M2MgQ0Dsaq6yVAP2/cSbEOIBNB8sDglkVcZ
uOVqgpobBtqbwJafQiJ3m3aHQzIcjZttPxMssZ+C0WxoQEaHPRj1GJVo9TCaCyPTDzmZNzl5f7fI
5/ETjSOk2b1/es9r0/mb22imB17y9Gd8L9AHXhEYN9Bxex+UNCP1Hral229fe+5UBOWeGl1+Hf3/
F3ZgtsICnAD4Om+9Fuw1SPH+6o5K/hiuYf8NnL+nGF3/4MZCJzp58o119v4KAjUyP37xYrezyWE2
CpaDzkpQFcrxyHxKXwVRL+Wifpi8nKBEaZDXZPUKQKdLO22Qs7OPIflruKvH0+nXyXQeyewVZAd8
oWOPSHH733y6kDMq++ajQF1KZ5mCC8ZkbFmniE0fg4vl0G7mDTB4PbpVOnyfBprUHhQhzfv/x9yV
LcdtZNlfcfgdGuzLRLcjJoHaSBaKLO58QVAkhX1PrF8/JynZrspCF9rWi+V2d6gp4eZ6867nXAKM
4eJJAeYLjtrdR47cHwYPZhBGTJPb+48NQN3ijQ7fI7RVBOUN2wtQW6cCOyTeRA8ghSKPrV0viUiQ
t7uZ0xTyqbFhGqzXH0TuBrhA+do+PzG1qgxTw31iod0Kx/8hRNIlQb8XnGBkKBKUjCKBD8waEzW9
TzJKeIEFsE61xXlNorKjzi8mqOCA1A4HCfYW5yRUXVPUQqQYbmO3yx7/aHgABqCC4V7CaUD9/T7b
9A6oDbHhO+x2T2KAGLULBhOTkGt/9eEvyFVo1zIJUOJ6cXPT2NYM+ZRyqsNNHEKA2sDQQCxS5PRd
MCZFMqSWARPAIMkmBhyGtGTpDaCi+GvJYcH/lrwl5CrfFEhns1K+Dja/ZgcE45lZs9OHGqNRkJEE
vDe8K37NAE0EHowMo6mwLjl5QgzFMXD8UqIQbBiCHBa8Ld3GqPbelb/4eDPJ2xvDoCmxcAD0Fd/Y
CRsAE3sTOxmAQ9DaMJc9PXX/QCEHDAERvHjgIpM+IwMHagR1V4Wn+7mJuwtEVqBLBna/FkDp0pNr
kzxmGAFrqgAAmQun15lrqDlBsMG6ACBEVAFsgX5TlEAeqzFdaMExWkemWzDas020EYHhUQNRzgcA
lwDtemdh8QIZi5eTEZm5rz5IMfSra1AssmqE+1ePpJureyTJEhsYy7iLCMcBnOf+/fx+Tt5GBnII
J0c0TcSCj0faVV2G10nXXJb6NZHXBlnLurhWlghPkRcVKAk6sqOIzpE7hrvakrvaHg1HpItstrV5
4qTDozMtmNMgL0UvEjcWJbJoKuaGmzxR0fk6+kTx4LqipHPvPyQv52d+Wr2OOw9ORswNsCMoJeAe
QsZylTbUM9ztk0acEUpUXgHhyCBPL9uvkfM1x6l+wn/7BOrSZjdLxT8rPbHb+/NDOQ0XYCigjwZO
iIadwJiOJ26ZoeJLZokup3Kt03AtlAvd2yfDPo9IaK2U0s6ibx6av9D59qGiDyueudYy8yc5Vcgc
GBDoMCBj0G8cj8BsklbIW2q6cgj7H+ArTTreqnmwoMltpOxkbyv7Cz96o+k3TbmLus3wNvo10dCI
Fz2L4WD3BZGUmlSyRsquJpL8Tp/T296Y0dmnuUicD5G9HdCIIuvoPh5oowp+65e16XrWk4azmqIq
qkodM6u22pDaporqmugypQDrVyygF3rrYXQq2jlSOOOaTZgqqDWWANGIaCoaYzn7oPWlNCw6yXS7
cSQGykT/Kq0BJgcBrPwDHjPKsvjr0IR16WWq6VrZnWZ97XTQUCgzHuxpCoMTwm184Ct5odea6VJz
1bDmIIHeSNo2qu24vCl0lZT1ZTjnn5+GN5hUMLCgtxH9jTrfOopT0hZmLpiuL0aw51IgKampWuKZ
z+8z3Em7Dfpo2cNSJIbRR2uzrqqtGDXmjW4IOpEKq5y5ARNWCQDDGUojhoU4BffK1nKZpRLFblI0
a5Ur71rQLhPLVtL9+bt+GgQxgbkOXEYD2MPINXNXvaZlpJYxNjVOayIGhSPHl029zpBthr4Luruf
E8fZi5YQF804QFzU2DTNiVkspUohcrkwrqLWOS9swjY4mht3YAcpH7y6UkzXDLdUfi3CrRbOmY9T
ioo96uAtZzCIIifDlGkSN2puuSngG2PpTmlgTghPIJmaORCn/Tw4o4eSuJuhAjEFzJeZ5dZy8Zho
+3BISFapq9pbGl19mVvEKF/rhuA1pLPxv8lpIrgJdQyQUpCPHqs5KVdqqwlLgLOs1HEVx9cJEkde
YyvyLpYsUpQbrdlT66JQ7kD6G0X3Shyjzu78fk4Ngik4BLhQJwVGhuNBqIOqhLVWWy44O2za+Pao
ZQjW+XZtzrQ0TN0+cHTCWAI5IjIV3O3Lcjmk0ShYridnjuZfDWkDFuuNFN6Y3cP5SU0d0kNR3KSy
iEa91fqem4oXtYfmatU2apOcFzIR8YFeA34v3nPYgcjnHy9dju6sQYhweMLkttScLLG15kmqgfca
bv1uk5hECjdd+mIIKF8oFxaaNJsVSA6psDZmHIjTXUQLFYDBRPwPXpLPF/XAFk46I6GtjhuTFOJz
LpVPcHkaIhjdMlHqOYLNT/11bEgg/oMEBKvKZAyAbDQH0sRSQuVpJ2EnJWCDo/GwWo3GWjNwcEJg
bSZLoPwWM0bB6ZZCJliiRBjaEMvbBF2MwGJPI8+ltCQ+XTZyYM+R0U9P7EAIZ9LXVB7E0Aw8t06+
RdHeWmZAOl2N+qYa3wRFdLKxnTlE7IzwS4m4g4UuI0S84M4cLyXCbIPo6VCngbIHMeBzHupu5aOS
L3hPsqtamFF4U6v4WUuLoIcMlcOJa9UiQLwhslwxuaDDCN5LsYzmklQniRuguh8K4S56rRhoy1YC
y1U1tOYqYDpc1wZQ9qm8yqKb3nrUvfdBKB5mruOpZwGxn5yUYEln0HzHS5nhPa7jEXegy9xcji5Q
hOUobUiqTdPkjMm5C9oVSKudzpx5gCds+2PR3LJaaU4tU6gst4oR+ovvb1BgJqH8PGiIF60yx3y3
0ItstksjXwizBaDTE2fkmHhDYN1zeshQQ5j2AVtvKWtI1n1EzbLeKvI6G/GagcsHiXHfv69HdeY0
TR1eZHpQoc0QJdCWcbziUZkqLVilLVe/1zokk3xb1hct8JYl+VmdC7B/8mHzV+VQGre/ulbQKmTS
gJaxvwtsCZGuN8PWUV4h2AzJHaU5C5+8jAS/hRu7qvbOcMkwfjOUw9mxuTx/4CYCEPBikYxFqhsU
wEjJHk/fD+sm102Ky2SCrSuEQxRqq1J86jxrWVWAN6yWngplJZl2hc5LVAH3ytbox5ikGnrXQ0ds
3sVqaSQIhPlveb0ywuvzQ2QbcLJkuIpwpNDAaIncBgE3PPb1YATQhq5fB0Lgk6ry9+dlnD7rWAXG
T4mUP7K1fB1dLiW0BiC25VpIm9YlSvL7fQ0e2HLThvLMgZt6ctFQxyIH6GMBmgdnr6G9JTd9X8NF
qxU7ljbwCP0O/R0mAKHR7YB8IFGEnRivQgGc7TJQjfVVXow3QR8vatMgqnnnA7r6/ApMrjJ6/ICT
I4PHnQ92hlKeFlaNV0Nv41czQKlnT+v78zKYBjnZyQMZ8vFZa+SqHksRxpPQqNs6zNZWIF+ocBaj
GY93ThC3wmpSBaoRenjbEeFDx2nr2RIKauo5+o05OdzRDKtAk6IKExr6hQa2tnQVBLM9mJMPunqw
bJzOUOEWxWMBKaNne6BuV1c+zs39mwGUy+Z6MOZUAludk20yDbzn6NhFopXbJs2IxEQaUs+NiXAr
Ikwa3KF12K7JHdL7FKElY6UjPXdlXLgt0mbnzwibDC8cGV6WykA/Perzj88IrQdJaMF649JuZagv
ZXpTajM1N1OX/VAE52omaq/6pYb5GVpAMpiXTYjU+6PIguPtjKyp1wXmHmCKmQJD/P54OmHtgWCS
QlbQ3xoAio0k0vSXnrKRlAt9budOc/Cw44HDjDpZRC1Q5n8sTC8zKSjGGqHiVLyCcWIbieEIgfCh
h9miMuUruXuruhmPaE4odwdoSMNCHwrPbYaMSGWw1q3LSoTnZ2WEjgmSd+AIDeRgzuiclAuAawRF
dbzcfMGBhyuRx1XlIXINIKQCl4+Mg+1JQHzS5vzLCRcbK3sgjDsyikINKwcZjat7/a6lWzUyiGj6
JOy3fr4vEP8UL2Nduuq7dFnJwfpv3IkD6dwhatSsSCMR++pn34r4zlTfy1kyjCl793CG3NlJvdoX
1Agz1PSapBcyQOJR9tcPL1G8jcZF7mvk/KQmQmtsTVH/BbI/NMd9BvwOHLA81YtxSCHRjKKISPpi
SL8W0qvi31jFrZSuLaoQUSFJfBEPipPtz4ufVAIH0rk1HccoGbqCei7QEUgp5gutN9ZGB9xyWAf2
eVlTbysQu/Af8CbAzuIUeFSpWSz5cPuSwIkMZ46mbPIm6PAVUEcINlSNO5yAvLa0RoPKDGHN2Qat
nT7UDDtvvVXbLvonmtv4S6vzc5qIb2P72KfBfIkl0ThFDTp2yyxSCVcipHaO2huVxGA8Hp2kgLzy
iZogbrJD/yWkYGiLcrssHxtpjiP7tKsJYzgcBjd5EVmYWO8wjLhRSJ4CKP12LNATOID0tndK8KEh
JSQLiA47vTBzhqaUu4EUMYIVoP82NbYxBye4NkO/z0Mo9yFa0/gZjQtEqcEWX5EakHvaHGXL5I35
rBIFeQiDEOFUbRQYWdSJ2GjUm9i9nt636qa0bNUDb0x2RWloiwpcRTFeFIZGRJQONTPP2dTrDB8f
JiLgRMAXxG7VwYxNuW06TYKy18f7riN+taV+MKMYJlf1QAb7+YGMrBgiURiZDA20htHSKlaFfumV
jixfmcXM6zWp2Q9nxO2hmYyDnwrQrbAFvArIrvJLojRuJT2GXmpLnb9Og0IkTTcui8zJ+mTuHk1Z
Wzg8WE+GkKLwhRJeo9RJkBqeGyF2CWKB0S8dDe5VzvqF0kvaLpvkq1lssxDlsuHSEB7OX+Qp7XEo
n1OEEeIQEqpswGBVLZIa3m+f7Et7EJeF1t6KcP5n+6Im76ypIj2PM2SitIdTHYMYRWA3sHBvOn2V
xq4mv43VY+Vdinmy8lTQnbWGg8J3iX4t/WgB1MOtjjbp8/OeSChBe+EXUlYongFi7PE5k6lIC7FP
QUTg9wtruA2ajVmOZDBbhOYKO+8B/VUDfE2JXEBS3M5In1h2IJGisgntBihn1Lk3QTa7soZOF9zo
ilXa90DFFRBuwQaUNqBxV+YmXAjpQu6WmV2u5/L+Uz4F8BQBhMvo7eD3crseNF1dxbIqsGOvJ+AY
Cpepum8X8c5C3cbCk69n5jthX0AgSvtRJwrNxc+394w0iRNZcGtDtGkpLKSWNMO2RXLJ9FZG8U20
OluZvV1M/XPuxJFY5sEdKBMpldQCuye4eXLbS9dyg4pCA5BjFZESfSkAkcVtaqcKwrnTNTlfMEOD
8gINtzBSOcFBGChj0eDNl0PEVEjaod9wQU3Ws0kvG3TK6emMmTHhjaINHx0U6JFDip6vJQlx1Xqz
gshBKImFuu8gQReldtnkweb8bk6oaFBS6yq8DZTBmjxwH82BRBYJeHTb3NyYiFKY4WWammtTD9El
92h0s2mKqesCEmwLVJCoVFF4GIUi6utyUGWoaQFpECSWBnBveKTXN6EJIBrvRpZaexCSBdhSSWNU
ttGhNxYRHJi1TiQ/Zf6t7N8rcxbAhBWJwjBgH0CDsEpPptwPjpcm+aCIbQLBNTxwiNV1RjrN1QtS
thp4xmbJdtit5E/zoTjOAAh8LZSVLEJLfhI84w5pGf69ihSoSXiYUkbqoVn59UpOwRqSlzNnenLX
UdIH9mxgKaP583iyYVLJnVkWmGy/jIIIxzpt1oMSwsyIU5IUgLaQZuPwE7Yz6mdRgcdoEBEw4y5w
RhuhwX4KqPdAp4YsN062s+gy93aZV5C8sYhZI24GCLw6v5TLXZZe5v3MEzk5cR2lHKzHFjky7r1S
4i5phDAT3F5fmSVdGiXIGZCWxm2ulHcZKaPz12vCykJlJEjBGa8SQoWcTVvro5D0iPi4RayLjlUg
gRMKUua0Rj7HvTv5EKCZXEevnWkgQMEdKdqLnh/7NWQhVmHjdK2FQOw3LWqO0Gubb31L8Emc5NpF
lweDHUj63EM8ubrIdcB1QQL3hIlQGIJkaAJRcD1cHCtB1CBAyuqysdA1TZ+D5PH84k5dWQj7pOFj
5FHsjh1c2VgU9UaRsJlpRfSxAO1f05I++ToLYzX1AhwK4nTDaHVD76UQVKeXXhQ79TdVtzWq7bKS
GFpM4GeLc1nNqbUEHxdKzmEcY0eZGj2YXFe1LRU0S3Ar3XvOynxZJCoanUaSvNSRrVJ/JmU7dTuR
DEfmHb4nHjvudsZhKHo527uuBwltg6a9v6N0DiVwSiePJblJY0hoDDui4QpQrSupkW2xvOvT9fmj
MfWAHspiq3uweiVwbDJaDIL7EFB5AWLGUFgI0VxhyNRThmIJPBcIcCJSx904vdKplFowvfRS3/bm
2u/vTG9TlGBqk0qo9EVw8zemhSo01JiaSLB9lrIfTEtT86hmRQtuNlpOJFg29Vo3UcSVONdmNKlN
kFFHMyPiHAoshOMV1BUB0QAdu6XggIvJpWSMRHFFb42gZ/XhP46gMjs/uSldeSiRs7N6kybe2MLA
s+RvSfPNtHZF+/xzIrhDXjYSII5SmK6F9tDpV5nxFHjfzouYckOh7/9cOO6Yl0DA0CuEvl0vWXXe
on4YzbUBJj1vkwHEPlQ+rA9zLvc3dXmBWosiVtSToe+bWzqr7GgIJEl/ZySd6IyKBoLRLJsrxJ7K
KzP7F417CPWxPsjjM5GGnuxXRYHiHKckgPVBhW5IjEWxeL4v0KIhruckTl3jQ4H8Na69wpMUlLSU
mbVKpUVrfW0rMMJI1szFOm27hO+IknwFhHYonsEEj6em5YE1CoGB4qf0o/G33gV9qqx7GP52lPek
TRfiUgBBd+72QJQFtVq2EJqrMZ6tNZ26BAfj4A0UswioaYY6cthgp4r1eBmOr+UF6pOzDjy7xUVc
bQMgreMRGjAGcKrr0XM67s+f4all1y1URDPbkBUoHi9GAgJevZN7zwX2EOBoUKIZbcvRIm1MZ+78
VCAMAaI/RXE7rPujmSbmiBKXwV+Y6A1BXcJFpkfrqNR2ndUiVLSPM5H0prTV1H3VzOCuTN0ctI+x
dgz4PyewunVU1FqWwf8BO8sgBCToZ1QOWyvO0MfFZFVmqDEDEgKnclrdyA1zzPxdbUU2APuhS/G+
xi8BGLqVetYInNg6i7lxUNkovTilNCyk2m+UJNil31QwNQu7ZGNepIt42+/zkHi3PnqtAEPxlyE8
0MHLuvBQOAS7D5WSxyemHMaso7kR7KQw21bWSyAnRBh2Vv0ABGWnyi6q6Pr8GT15ezmJnPHnD0mk
lC0kJshvKw6rcwCEgkqJFl4VxrLsZuyjk32EPAPBPczPAm+JyimIRqJ+3nmqv2vrZFFm6rrqVkl8
U1rqvTeH0HqyiUwWkJ5RFYVKbzgPx6tp9mnjR7Hp7xrvuuwU4sEvoqlMyvju/CLOCeIM27QsfkwK
5V6oyVmVOWogDWE1Wy0zKQgoQ4AAYXXIvKVkIkJVwWPwd32rOFHsoWj+OhqtTS5/PT+jqWOBDK2p
4nkSEZFjAzmwkEQEyPKmj4Md6gV6L94I7UWto4FZTZ24Rr90kjqS/3Fe5qkSY/t1IJTXl5HoB1kX
BDs9dasuWkjR4CCw4qhpftEr4WWSoJ4OjTe6YOMeiPnL39pIEMAbwK1HiApVZ8fTNpSiThQrDXYi
nEuaPaldaeveZja5OLWP8JvRBouCPdwFzipsay9vtL4IdmqyFv0PiphfHt8F1v78ik5dtkMxnD0T
lX4b6BRiWn9YFGFDtBh9cnFt1yV6q+Zuwamti/2D28oC2DpC2Z/8nQeHpigLLYUXBnF0sCVolOco
7IgXuL7ZLrT7QXiKI8k5P8XToDUTCvQM+A6sp5h/6bNhKGkyQFPnC3UlrLub6CrYBLWrrPS51Bp7
RI/eICaKcS0BbgH0WQa3nGVB2z6QumAnqGhSufJxKLdeeC/Iq2DuLkzuHDsaCpJ5rGXv+CAmeQGP
grbBznfVa0qqtUrGuTDDJzTwyXwOhHCvjS9oZjswIZdPLwapF7udRMBL/74EmO8STVVAJyT7xR4N
2WS/j5zlBwASkbUEj9bdx+L67uXaffyggEy8QifehWs/u4vr0XaDxfu3mwdrc3M52GsDra0XaKx9
Xt/evKPp98a+vbEXFzOHgF2XcxPhFH0MsCalzXuslh/B9tEbHeamP2cUnNiUbPvR9IJaZfiOBg/9
jjYTVIIJFZTDheRkrzP1tafAv9znuUnUaCOtYr/B268B4yp/bdWQBDFq+4Y3QbwY1dCW037VAugJ
Dczdmo4gYPUHW4zvKn2fNYXdCTlpO8VBVdnq/CWbXF/wXcFdVqEZT5xYoU/CSBqDXZxd6nFCgmJG
UU0JAIMZsDiYgYdY/fFxb7pYbbvcws1KNLwuJVRVMFTlzDGZWmKGkQFTAFSSALbiHpjYCxFwoyas
OiOyxyAlZiYtDLpDRB9MNx+FcWdKjh4+CGni0pj0qgPYxbjYiNK3AKR/3n9RyznxEhwNiTfc8xgl
9x4b0p5cM5jTv7xzR5/nHrSWNoAWGrCwbZuqO7PQpI3idTP9mBN6ESkIJCKweiC+M7lljdKuA0CZ
gDmUl2YhOhHKxxqxQujyMU+AZWTNgWNNaMcjgdyixalfi6nq4TwSeh1YnlOLl5YXOEI+M7PPcB2n
WY4kcevXmSMFsCMkKfGVaAJHAT2WI8KjLKFUJjqKv7fqEDmJ0RCjMS8lJVj1gFmQLgXznUq5rQ1f
C/k58O+6Hp2YqzZyGi0hURDauKjQMTPW/Gcl4pnx8jVgHcqZE8nDfo9vqJwmd6Zz93UH0uYY4MFP
IBVDF3VL6MXj1fOitxfvpn1BXtdKP6MvpiyBw2XjwcuCNmtDZD1hPsYBOtbQYb4OIjtSbpQYeAYI
Bgwzmb4JexUCVXQDox8X9SfciVC6Wg6DJg53g/hctijJzBxFQo947aSKbhvaszY+nb9Zpzl7JKNh
cTBgJAWtT3zriqpXWVTlSbhTqifJhO6VKGCEAnklC0Bu8KyNgPpxS+g3enivCgJQ+q5HGYVB3RwY
9oTyRJsXoG9FlhTC7I+VZw3e1Tr3MffekEBUJg0A/k+LORy8yTt3IIW75DQTh4zWfrhroxd1FWmr
Jnig2aKubs+v65QyAbMhFlfBW4OIxvFsPN0LhVQYoh0IVm7QgAroN78BT5xmA1rkvKipQ3MoinPb
wgb+D20gio5oKHNz/8Jrs5jU7dcsDYiF1lYbLtZ5mVPTQ6ktevMkE4ksPj+gl0MIVzSPdhK122GZ
0AUqNUv12qNbYTYsNKkONBlxDPTlIS3LP3ht20qW11BIS8WFAC6zNmK5we5OKFaeL23DtrTLllT6
jRAsS9RYVOiMssK7PsI6dJ1bth+doLylX9Wrurar/lU2SRk+Nkg09jBPonoT6GtDugrpJpJfAEQ2
83xNHToUCWK9YHXDdeCudaiPzShEZbQLR7pCIgyFbHp6lUqlTecy+FO3SEfoCnBx6KOHd82dOxrG
iWAl0U4O3xGbj+YC2lOHTWfwR9DqLEzGvSR1GQ6aFWMrLBimQjtuonFbJldlYBLUJHYUuDO0mlm+
CYsVoTgAISMKgqAcT3YVGXXj5WMb7TIdLUNKS6LoAuHZmSM9ObM/pfC+CuaT6ZLVRDsx/9anW81y
pOxBNNeBHhMzf47mGqMnd+pAHue2qPDAkIPqsFN6ZJGUmu9IqsSL8/d06uQBKOWznIOBbHDbRXut
Bvsqlk42bkWtXkgGXu1daNTLTJ0xS6dMwANR/JstdcoAwxSiJN8J4qtEBEuv2hIhG2eOw+SckIWC
qcZCqAq3cAAZ7UMQXOI20cqR273VIAEr2Fb1EAkf55dvyi0HNy3Ij8GrgS4lvqJNjC0j12N4M7Kv
XadDtjYrkSCgc+PFwyL2RkfRiDbapnAfhnOF1BPzhGwGvAOb4HTvdL8XLMTYg11jApy4QE2oHl0p
PRgbRn0fq5vzU53YvkNp/PapidolgoyZtsq+KNYA4lbxaOmr81JOk0YMrALTUZHLRnMaj2k1yKGa
ILIe7ppIBm11nJSOmBiAPCqyZgFq9GShdd246qUSADmF4V0adRhtA93wlmitAnKxkOcPQwffkBpN
OHOEJ1QAytWh1aCjPwu8jpUnkMkkD5YyzC/LX9UAoUBY/Z2qKelTtIIrniPV9AWMl6/nF2VCvwHJ
CPWKeMUnysh1ITIKtcdj2vXFXRynt5khEkWZczemzFnEYFTWs4KSEICgH09Pk2ufRkac7FC1CDDo
1CpJM0YV0XxXQBGBTH0YfDnJUsR90ZogzOii01wo+J1UlkPCPcIR4MOF8WgYArWaZNcNpBwA2KQK
JHPTkkTgxqgf5VmaxImFPRLIfn4QyQPjiZKWaZvsqigjcW/rz2OX/HVtBBnosEXRNOw8g6n5AxmR
mIWeh36YXVWZ8QKHRdzWgMFGyVwWPBlSXV77ajqHac2rBoQnUX2IjloAe8PE5N+qQBe9NAS0xq6T
W9Txrgzf1VAWVurGKlJmIjon8WwmDO04QCkCKAlKSzmTQhECfaQKhPnic9EAz0oSANSdwMLKbHNn
GU4rPTdApUtB5WJIdqzPJOX4XWTyNdCC6SqrMZUU7g3rdc/qs8pLdoqXEESze5SkxNrfEcKSm9hG
dG7ybPcpsixWjIrxXaXVRNce+4oSASjJf+2mf07lTyk8zJI/AkVNjMN0NyCtAuR5O2fYHUM9Y8qc
OHVMDv5F6Tl8DyQ5uCeyV7s66qiU7MArv6zNXiBBdo8OIxVk9heGtBK1bCOl5lIVKHDjateEq+nP
zPWkHfZzEEB7QF0hA/biEZ0kqRLaxsSSooDSdKgHAkPFpjaq30G4fvv+/i3ddaiBOL/CUzcD0L4A
s0LaEViy3GFBWtVPzQSHJafBXhwvEIrE+fSWUrLIxbmKn8mrAVRmzA18GQAT5OLbRiwHolKxKY67
uimcFjYPgn4sSZ4gelTH/Sa0elLCJxnLZF0E31Kg3v+NGQOqDDcUqHgqHzPQkswrKy9IdyLeENvs
8Kz6MI8ApI/eY6+oPZLkfbg+L/SkSwibC+w9xgaBJwWBZE61Agli9IAnn+40oLEI3ks+ruU+f05k
2+qA7aFfJODmkfaK9VXUUocMwLo3kOJWtO+hrf956//X/8ivvweF6t/+hd+/5cVQhX5Aud/+9n9N
TavXJHzNfiFN9fHa/JJ/++WWvlI0/oZv9b/Yx/74y78d/xbf+iHLeaWvR79ZZOhxHG6aj2rYf9RN
Qs//9PuoMGj2oes8zOhdfvKJ/+oPfc72P37ol4/Pcd0Nxce/f33Lm4yy8flhnv3640eb93//yh7f
/zn50Odkzn0gwaLR5h1fFmTtC1A4UGuIS/T916+/JHnm//g54hpfVLi0gGJkyH1IJX0KPFjM/7QG
J6OaWKfzf+ZoBq/vaZg52OoqfKOHSyADnwnH8r9ZBe4bB6sgWV9QzQf2O1ak/vmLWwXlCxqaQbzF
Gh8g6p80fxQv/fT8ZfmLhiw9ANKAzvdjmw9Pgap+QbwSMFVQxP+w6aMn82d3X9G+qAhF4lFGtc7E
7qvWF6CQAvJBhdn3T5s++kZ/ev7yFxQcMwKqH9OH7Xe0+wbm/0nqAs8fv/5xOgBuO4OS/zkdoIhf
wPSJZhCGB3o4fRwPaEe00eny76fjn3UIECNhtt9PTl//YqLoHAWRgA38scuHqwAVwAh9GJziP3QV
ZFRH/+wqqNIXJHRhTQNN5vMXlMvRKuhfwCqBcljW6PkPOwUIlv20KoQ5oOpoPkMo7IcuOJ4/Hgp2
E1B1/BdU4X/xWv5hMdlBmLx/GlRgoz+wymb/wO+2xOkHju2loz/HzKvvX/7T3PrtyEz4fOoPfvj7
0/8p5sdf/zG/U8lHsn6f1O//5zr8qF6rt2D4/MHwY5Tuawqz7MDWtYFfSV+TX+4+qiqkeTUcGz/s
9ftzeP/+9WjwB7fhnDT3o/vlNm9o8Mvja/JR//5BZmAifsTel5+WkFc0+Kiy/zSLTxPuZ4XgtHxk
dfKavf8+4M8ZfLePfvbj39fnj305lPDj9flZCXevdfqaha9Hn/6u03720w+wmfOK+/T3R+NnP/34
UVO2sdMr810lnZcxdXv+sLBP7xTnpP2nP4BbzT78lny8Vr/9PwAAAP//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mbria" panose="02040503050406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8.png"/><Relationship Id="rId18"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chart" Target="../charts/chart4.xml"/><Relationship Id="rId12" Type="http://schemas.openxmlformats.org/officeDocument/2006/relationships/image" Target="../media/image7.svg"/><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image" Target="../media/image11.svg"/><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image" Target="../media/image6.png"/><Relationship Id="rId5" Type="http://schemas.openxmlformats.org/officeDocument/2006/relationships/chart" Target="../charts/chart2.xml"/><Relationship Id="rId15" Type="http://schemas.openxmlformats.org/officeDocument/2006/relationships/image" Target="../media/image10.png"/><Relationship Id="rId10" Type="http://schemas.openxmlformats.org/officeDocument/2006/relationships/image" Target="../media/image5.svg"/><Relationship Id="rId19" Type="http://schemas.openxmlformats.org/officeDocument/2006/relationships/image" Target="../media/image13.svg"/><Relationship Id="rId4" Type="http://schemas.openxmlformats.org/officeDocument/2006/relationships/chart" Target="../charts/chart1.xml"/><Relationship Id="rId9" Type="http://schemas.openxmlformats.org/officeDocument/2006/relationships/image" Target="../media/image4.pn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23</xdr:col>
      <xdr:colOff>133350</xdr:colOff>
      <xdr:row>6</xdr:row>
      <xdr:rowOff>28575</xdr:rowOff>
    </xdr:from>
    <xdr:to>
      <xdr:col>25</xdr:col>
      <xdr:colOff>95250</xdr:colOff>
      <xdr:row>9</xdr:row>
      <xdr:rowOff>123825</xdr:rowOff>
    </xdr:to>
    <xdr:sp macro="" textlink="">
      <xdr:nvSpPr>
        <xdr:cNvPr id="2053" name="Rectangle: Rounded Corners 2052">
          <a:extLst>
            <a:ext uri="{FF2B5EF4-FFF2-40B4-BE49-F238E27FC236}">
              <a16:creationId xmlns:a16="http://schemas.microsoft.com/office/drawing/2014/main" id="{435E13AF-06F9-4E15-BED2-C5D13E3EBC0A}"/>
            </a:ext>
          </a:extLst>
        </xdr:cNvPr>
        <xdr:cNvSpPr/>
      </xdr:nvSpPr>
      <xdr:spPr>
        <a:xfrm>
          <a:off x="17002125" y="1133475"/>
          <a:ext cx="1866900"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38100</xdr:colOff>
      <xdr:row>0</xdr:row>
      <xdr:rowOff>38100</xdr:rowOff>
    </xdr:from>
    <xdr:to>
      <xdr:col>2</xdr:col>
      <xdr:colOff>121920</xdr:colOff>
      <xdr:row>4</xdr:row>
      <xdr:rowOff>34290</xdr:rowOff>
    </xdr:to>
    <xdr:pic>
      <xdr:nvPicPr>
        <xdr:cNvPr id="3" name="Picture 2">
          <a:extLst>
            <a:ext uri="{FF2B5EF4-FFF2-40B4-BE49-F238E27FC236}">
              <a16:creationId xmlns:a16="http://schemas.microsoft.com/office/drawing/2014/main" id="{E964EB21-D2FF-0178-6CC2-75C90A5FBB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38100"/>
          <a:ext cx="1455420" cy="739140"/>
        </a:xfrm>
        <a:prstGeom prst="rect">
          <a:avLst/>
        </a:prstGeom>
      </xdr:spPr>
    </xdr:pic>
    <xdr:clientData/>
  </xdr:twoCellAnchor>
  <xdr:twoCellAnchor>
    <xdr:from>
      <xdr:col>2</xdr:col>
      <xdr:colOff>323850</xdr:colOff>
      <xdr:row>1</xdr:row>
      <xdr:rowOff>9525</xdr:rowOff>
    </xdr:from>
    <xdr:to>
      <xdr:col>5</xdr:col>
      <xdr:colOff>447675</xdr:colOff>
      <xdr:row>3</xdr:row>
      <xdr:rowOff>171450</xdr:rowOff>
    </xdr:to>
    <xdr:sp macro="" textlink="">
      <xdr:nvSpPr>
        <xdr:cNvPr id="4" name="TextBox 3">
          <a:extLst>
            <a:ext uri="{FF2B5EF4-FFF2-40B4-BE49-F238E27FC236}">
              <a16:creationId xmlns:a16="http://schemas.microsoft.com/office/drawing/2014/main" id="{C8A60C32-6483-1978-DC35-D07A79BE03DF}"/>
            </a:ext>
          </a:extLst>
        </xdr:cNvPr>
        <xdr:cNvSpPr txBox="1"/>
      </xdr:nvSpPr>
      <xdr:spPr>
        <a:xfrm>
          <a:off x="1695450" y="190500"/>
          <a:ext cx="2181225" cy="523875"/>
        </a:xfrm>
        <a:prstGeom prst="rect">
          <a:avLst/>
        </a:prstGeom>
        <a:solidFill>
          <a:srgbClr val="016BB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Sales</a:t>
          </a:r>
          <a:r>
            <a:rPr lang="en-US" sz="2000" b="1" baseline="0">
              <a:solidFill>
                <a:schemeClr val="bg1"/>
              </a:solidFill>
            </a:rPr>
            <a:t> Dashboard</a:t>
          </a:r>
          <a:endParaRPr lang="en-US" sz="2000" b="1">
            <a:solidFill>
              <a:schemeClr val="bg1"/>
            </a:solidFill>
          </a:endParaRPr>
        </a:p>
      </xdr:txBody>
    </xdr:sp>
    <xdr:clientData/>
  </xdr:twoCellAnchor>
  <xdr:twoCellAnchor>
    <xdr:from>
      <xdr:col>6</xdr:col>
      <xdr:colOff>342900</xdr:colOff>
      <xdr:row>0</xdr:row>
      <xdr:rowOff>152400</xdr:rowOff>
    </xdr:from>
    <xdr:to>
      <xdr:col>7</xdr:col>
      <xdr:colOff>276225</xdr:colOff>
      <xdr:row>4</xdr:row>
      <xdr:rowOff>19050</xdr:rowOff>
    </xdr:to>
    <xdr:sp macro="" textlink="">
      <xdr:nvSpPr>
        <xdr:cNvPr id="5" name="Flowchart: Connector 4">
          <a:extLst>
            <a:ext uri="{FF2B5EF4-FFF2-40B4-BE49-F238E27FC236}">
              <a16:creationId xmlns:a16="http://schemas.microsoft.com/office/drawing/2014/main" id="{05356655-706A-4C91-D9C5-0D72D6D8225B}"/>
            </a:ext>
          </a:extLst>
        </xdr:cNvPr>
        <xdr:cNvSpPr/>
      </xdr:nvSpPr>
      <xdr:spPr>
        <a:xfrm>
          <a:off x="4457700" y="152400"/>
          <a:ext cx="619125" cy="609600"/>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323850</xdr:colOff>
      <xdr:row>0</xdr:row>
      <xdr:rowOff>142875</xdr:rowOff>
    </xdr:from>
    <xdr:to>
      <xdr:col>11</xdr:col>
      <xdr:colOff>257175</xdr:colOff>
      <xdr:row>4</xdr:row>
      <xdr:rowOff>9525</xdr:rowOff>
    </xdr:to>
    <xdr:sp macro="" textlink="">
      <xdr:nvSpPr>
        <xdr:cNvPr id="6" name="Flowchart: Connector 5">
          <a:extLst>
            <a:ext uri="{FF2B5EF4-FFF2-40B4-BE49-F238E27FC236}">
              <a16:creationId xmlns:a16="http://schemas.microsoft.com/office/drawing/2014/main" id="{C34613B0-290D-472B-A644-B578FD07A210}"/>
            </a:ext>
          </a:extLst>
        </xdr:cNvPr>
        <xdr:cNvSpPr/>
      </xdr:nvSpPr>
      <xdr:spPr>
        <a:xfrm>
          <a:off x="7181850" y="142875"/>
          <a:ext cx="619125" cy="609600"/>
        </a:xfrm>
        <a:prstGeom prst="flowChartConnector">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323850</xdr:colOff>
      <xdr:row>6</xdr:row>
      <xdr:rowOff>9525</xdr:rowOff>
    </xdr:from>
    <xdr:to>
      <xdr:col>6</xdr:col>
      <xdr:colOff>200025</xdr:colOff>
      <xdr:row>9</xdr:row>
      <xdr:rowOff>104775</xdr:rowOff>
    </xdr:to>
    <xdr:sp macro="" textlink="">
      <xdr:nvSpPr>
        <xdr:cNvPr id="8" name="Rectangle: Rounded Corners 7">
          <a:extLst>
            <a:ext uri="{FF2B5EF4-FFF2-40B4-BE49-F238E27FC236}">
              <a16:creationId xmlns:a16="http://schemas.microsoft.com/office/drawing/2014/main" id="{5917EAE6-CD66-C47C-C303-0112347A235D}"/>
            </a:ext>
          </a:extLst>
        </xdr:cNvPr>
        <xdr:cNvSpPr/>
      </xdr:nvSpPr>
      <xdr:spPr>
        <a:xfrm>
          <a:off x="1695450" y="1114425"/>
          <a:ext cx="2619375"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76201</xdr:colOff>
      <xdr:row>6</xdr:row>
      <xdr:rowOff>19050</xdr:rowOff>
    </xdr:from>
    <xdr:to>
      <xdr:col>5</xdr:col>
      <xdr:colOff>304801</xdr:colOff>
      <xdr:row>7</xdr:row>
      <xdr:rowOff>85725</xdr:rowOff>
    </xdr:to>
    <xdr:sp macro="" textlink="">
      <xdr:nvSpPr>
        <xdr:cNvPr id="9" name="TextBox 8">
          <a:extLst>
            <a:ext uri="{FF2B5EF4-FFF2-40B4-BE49-F238E27FC236}">
              <a16:creationId xmlns:a16="http://schemas.microsoft.com/office/drawing/2014/main" id="{06F3C6C1-1B25-0767-01FC-503CC58067EB}"/>
            </a:ext>
          </a:extLst>
        </xdr:cNvPr>
        <xdr:cNvSpPr txBox="1"/>
      </xdr:nvSpPr>
      <xdr:spPr>
        <a:xfrm>
          <a:off x="2819401" y="1123950"/>
          <a:ext cx="9144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Sales</a:t>
          </a:r>
        </a:p>
      </xdr:txBody>
    </xdr:sp>
    <xdr:clientData/>
  </xdr:twoCellAnchor>
  <xdr:twoCellAnchor>
    <xdr:from>
      <xdr:col>3</xdr:col>
      <xdr:colOff>638175</xdr:colOff>
      <xdr:row>7</xdr:row>
      <xdr:rowOff>85726</xdr:rowOff>
    </xdr:from>
    <xdr:to>
      <xdr:col>5</xdr:col>
      <xdr:colOff>419100</xdr:colOff>
      <xdr:row>8</xdr:row>
      <xdr:rowOff>133351</xdr:rowOff>
    </xdr:to>
    <xdr:sp macro="" textlink="'Total Sales Over Time'!F31">
      <xdr:nvSpPr>
        <xdr:cNvPr id="10" name="TextBox 9">
          <a:extLst>
            <a:ext uri="{FF2B5EF4-FFF2-40B4-BE49-F238E27FC236}">
              <a16:creationId xmlns:a16="http://schemas.microsoft.com/office/drawing/2014/main" id="{98BEE4D2-EAD0-2755-3BD0-C226EC7C2344}"/>
            </a:ext>
          </a:extLst>
        </xdr:cNvPr>
        <xdr:cNvSpPr txBox="1"/>
      </xdr:nvSpPr>
      <xdr:spPr>
        <a:xfrm>
          <a:off x="2695575" y="1371601"/>
          <a:ext cx="115252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41F471-8D61-4B80-81FF-3FEE5F52B9FA}" type="TxLink">
            <a:rPr lang="en-US" sz="1400" b="1" i="0" u="none" strike="noStrike">
              <a:solidFill>
                <a:srgbClr val="000000"/>
              </a:solidFill>
              <a:latin typeface="Cambria"/>
              <a:ea typeface="Cambria"/>
            </a:rPr>
            <a:pPr/>
            <a:t>$3,186,258</a:t>
          </a:fld>
          <a:endParaRPr lang="en-US" sz="1400" b="1"/>
        </a:p>
      </xdr:txBody>
    </xdr:sp>
    <xdr:clientData/>
  </xdr:twoCellAnchor>
  <xdr:twoCellAnchor editAs="oneCell">
    <xdr:from>
      <xdr:col>3</xdr:col>
      <xdr:colOff>28575</xdr:colOff>
      <xdr:row>5</xdr:row>
      <xdr:rowOff>152400</xdr:rowOff>
    </xdr:from>
    <xdr:to>
      <xdr:col>3</xdr:col>
      <xdr:colOff>657225</xdr:colOff>
      <xdr:row>9</xdr:row>
      <xdr:rowOff>57150</xdr:rowOff>
    </xdr:to>
    <xdr:pic>
      <xdr:nvPicPr>
        <xdr:cNvPr id="12" name="Graphic 11" descr="Money with solid fill">
          <a:extLst>
            <a:ext uri="{FF2B5EF4-FFF2-40B4-BE49-F238E27FC236}">
              <a16:creationId xmlns:a16="http://schemas.microsoft.com/office/drawing/2014/main" id="{17F6B077-3015-FBA9-2BF6-B69DD43317E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85975" y="1076325"/>
          <a:ext cx="628650" cy="628650"/>
        </a:xfrm>
        <a:prstGeom prst="rect">
          <a:avLst/>
        </a:prstGeom>
      </xdr:spPr>
    </xdr:pic>
    <xdr:clientData/>
  </xdr:twoCellAnchor>
  <xdr:twoCellAnchor>
    <xdr:from>
      <xdr:col>2</xdr:col>
      <xdr:colOff>161926</xdr:colOff>
      <xdr:row>12</xdr:row>
      <xdr:rowOff>38100</xdr:rowOff>
    </xdr:from>
    <xdr:to>
      <xdr:col>8</xdr:col>
      <xdr:colOff>85726</xdr:colOff>
      <xdr:row>26</xdr:row>
      <xdr:rowOff>171450</xdr:rowOff>
    </xdr:to>
    <xdr:graphicFrame macro="">
      <xdr:nvGraphicFramePr>
        <xdr:cNvPr id="13" name="TotalSalesOverTime">
          <a:extLst>
            <a:ext uri="{FF2B5EF4-FFF2-40B4-BE49-F238E27FC236}">
              <a16:creationId xmlns:a16="http://schemas.microsoft.com/office/drawing/2014/main" id="{CD2CFC58-4888-4F50-8DAA-0A744E3EC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104774</xdr:colOff>
      <xdr:row>12</xdr:row>
      <xdr:rowOff>38099</xdr:rowOff>
    </xdr:from>
    <xdr:to>
      <xdr:col>14</xdr:col>
      <xdr:colOff>238125</xdr:colOff>
      <xdr:row>26</xdr:row>
      <xdr:rowOff>161925</xdr:rowOff>
    </xdr:to>
    <xdr:graphicFrame macro="">
      <xdr:nvGraphicFramePr>
        <xdr:cNvPr id="14" name="AvgSalesOverTime">
          <a:extLst>
            <a:ext uri="{FF2B5EF4-FFF2-40B4-BE49-F238E27FC236}">
              <a16:creationId xmlns:a16="http://schemas.microsoft.com/office/drawing/2014/main" id="{F23131A5-0F4F-4093-8084-C8FFDD79F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276225</xdr:colOff>
      <xdr:row>12</xdr:row>
      <xdr:rowOff>47625</xdr:rowOff>
    </xdr:from>
    <xdr:to>
      <xdr:col>20</xdr:col>
      <xdr:colOff>514350</xdr:colOff>
      <xdr:row>26</xdr:row>
      <xdr:rowOff>152400</xdr:rowOff>
    </xdr:to>
    <xdr:graphicFrame macro="">
      <xdr:nvGraphicFramePr>
        <xdr:cNvPr id="15" name="SalesbyCategory">
          <a:extLst>
            <a:ext uri="{FF2B5EF4-FFF2-40B4-BE49-F238E27FC236}">
              <a16:creationId xmlns:a16="http://schemas.microsoft.com/office/drawing/2014/main" id="{F3A6D437-D4B8-4B4F-9771-0058BA77D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147638</xdr:colOff>
      <xdr:row>27</xdr:row>
      <xdr:rowOff>47625</xdr:rowOff>
    </xdr:from>
    <xdr:to>
      <xdr:col>9</xdr:col>
      <xdr:colOff>238126</xdr:colOff>
      <xdr:row>45</xdr:row>
      <xdr:rowOff>57151</xdr:rowOff>
    </xdr:to>
    <xdr:graphicFrame macro="">
      <xdr:nvGraphicFramePr>
        <xdr:cNvPr id="16" name="Chart 15">
          <a:extLst>
            <a:ext uri="{FF2B5EF4-FFF2-40B4-BE49-F238E27FC236}">
              <a16:creationId xmlns:a16="http://schemas.microsoft.com/office/drawing/2014/main" id="{563D53DF-C1C7-4D6A-9540-58654F742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325211</xdr:colOff>
      <xdr:row>27</xdr:row>
      <xdr:rowOff>44903</xdr:rowOff>
    </xdr:from>
    <xdr:to>
      <xdr:col>16</xdr:col>
      <xdr:colOff>149678</xdr:colOff>
      <xdr:row>45</xdr:row>
      <xdr:rowOff>81642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F5CDAED-EEAB-4C42-AAB1-F980797FA4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97411" y="4950278"/>
              <a:ext cx="4625067" cy="32942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276225</xdr:colOff>
      <xdr:row>6</xdr:row>
      <xdr:rowOff>9525</xdr:rowOff>
    </xdr:from>
    <xdr:to>
      <xdr:col>10</xdr:col>
      <xdr:colOff>152400</xdr:colOff>
      <xdr:row>9</xdr:row>
      <xdr:rowOff>104775</xdr:rowOff>
    </xdr:to>
    <xdr:sp macro="" textlink="">
      <xdr:nvSpPr>
        <xdr:cNvPr id="11" name="Rectangle: Rounded Corners 10">
          <a:extLst>
            <a:ext uri="{FF2B5EF4-FFF2-40B4-BE49-F238E27FC236}">
              <a16:creationId xmlns:a16="http://schemas.microsoft.com/office/drawing/2014/main" id="{0476C98A-7836-4C33-BF4D-E9346DEB9C1F}"/>
            </a:ext>
          </a:extLst>
        </xdr:cNvPr>
        <xdr:cNvSpPr/>
      </xdr:nvSpPr>
      <xdr:spPr>
        <a:xfrm>
          <a:off x="4391025" y="1114425"/>
          <a:ext cx="2619375"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200025</xdr:colOff>
      <xdr:row>6</xdr:row>
      <xdr:rowOff>19050</xdr:rowOff>
    </xdr:from>
    <xdr:to>
      <xdr:col>14</xdr:col>
      <xdr:colOff>76200</xdr:colOff>
      <xdr:row>9</xdr:row>
      <xdr:rowOff>114300</xdr:rowOff>
    </xdr:to>
    <xdr:sp macro="" textlink="">
      <xdr:nvSpPr>
        <xdr:cNvPr id="17" name="Rectangle: Rounded Corners 16">
          <a:extLst>
            <a:ext uri="{FF2B5EF4-FFF2-40B4-BE49-F238E27FC236}">
              <a16:creationId xmlns:a16="http://schemas.microsoft.com/office/drawing/2014/main" id="{D28F1BE9-25B5-488E-A9E2-2722D8ED7996}"/>
            </a:ext>
          </a:extLst>
        </xdr:cNvPr>
        <xdr:cNvSpPr/>
      </xdr:nvSpPr>
      <xdr:spPr>
        <a:xfrm>
          <a:off x="7058025" y="1123950"/>
          <a:ext cx="2619375"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142875</xdr:colOff>
      <xdr:row>6</xdr:row>
      <xdr:rowOff>28575</xdr:rowOff>
    </xdr:from>
    <xdr:to>
      <xdr:col>18</xdr:col>
      <xdr:colOff>19050</xdr:colOff>
      <xdr:row>9</xdr:row>
      <xdr:rowOff>123825</xdr:rowOff>
    </xdr:to>
    <xdr:sp macro="" textlink="">
      <xdr:nvSpPr>
        <xdr:cNvPr id="18" name="Rectangle: Rounded Corners 17">
          <a:extLst>
            <a:ext uri="{FF2B5EF4-FFF2-40B4-BE49-F238E27FC236}">
              <a16:creationId xmlns:a16="http://schemas.microsoft.com/office/drawing/2014/main" id="{3E5A35FD-704F-4F77-A80D-BDD2ADFE3133}"/>
            </a:ext>
          </a:extLst>
        </xdr:cNvPr>
        <xdr:cNvSpPr/>
      </xdr:nvSpPr>
      <xdr:spPr>
        <a:xfrm>
          <a:off x="9744075" y="1133475"/>
          <a:ext cx="2619375"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76200</xdr:colOff>
      <xdr:row>6</xdr:row>
      <xdr:rowOff>38100</xdr:rowOff>
    </xdr:from>
    <xdr:to>
      <xdr:col>21</xdr:col>
      <xdr:colOff>638175</xdr:colOff>
      <xdr:row>9</xdr:row>
      <xdr:rowOff>133350</xdr:rowOff>
    </xdr:to>
    <xdr:sp macro="" textlink="">
      <xdr:nvSpPr>
        <xdr:cNvPr id="19" name="Rectangle: Rounded Corners 18">
          <a:extLst>
            <a:ext uri="{FF2B5EF4-FFF2-40B4-BE49-F238E27FC236}">
              <a16:creationId xmlns:a16="http://schemas.microsoft.com/office/drawing/2014/main" id="{C935D84C-375B-42D2-8EFD-448E55170D7A}"/>
            </a:ext>
          </a:extLst>
        </xdr:cNvPr>
        <xdr:cNvSpPr/>
      </xdr:nvSpPr>
      <xdr:spPr>
        <a:xfrm>
          <a:off x="12420600" y="1143000"/>
          <a:ext cx="2619375"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381000</xdr:colOff>
      <xdr:row>6</xdr:row>
      <xdr:rowOff>57149</xdr:rowOff>
    </xdr:from>
    <xdr:to>
      <xdr:col>13</xdr:col>
      <xdr:colOff>526676</xdr:colOff>
      <xdr:row>7</xdr:row>
      <xdr:rowOff>123263</xdr:rowOff>
    </xdr:to>
    <xdr:sp macro="" textlink="">
      <xdr:nvSpPr>
        <xdr:cNvPr id="20" name="TextBox 19">
          <a:extLst>
            <a:ext uri="{FF2B5EF4-FFF2-40B4-BE49-F238E27FC236}">
              <a16:creationId xmlns:a16="http://schemas.microsoft.com/office/drawing/2014/main" id="{01ECF162-5B64-4B2C-8A27-6D7DEFAEA45B}"/>
            </a:ext>
          </a:extLst>
        </xdr:cNvPr>
        <xdr:cNvSpPr txBox="1"/>
      </xdr:nvSpPr>
      <xdr:spPr>
        <a:xfrm>
          <a:off x="7900147" y="1155325"/>
          <a:ext cx="1512794" cy="24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Top</a:t>
          </a:r>
          <a:r>
            <a:rPr lang="en-US" sz="1200" b="1" baseline="0"/>
            <a:t> Manager</a:t>
          </a:r>
          <a:endParaRPr lang="en-US" sz="1200" b="1"/>
        </a:p>
      </xdr:txBody>
    </xdr:sp>
    <xdr:clientData/>
  </xdr:twoCellAnchor>
  <xdr:twoCellAnchor>
    <xdr:from>
      <xdr:col>11</xdr:col>
      <xdr:colOff>276225</xdr:colOff>
      <xdr:row>7</xdr:row>
      <xdr:rowOff>104774</xdr:rowOff>
    </xdr:from>
    <xdr:to>
      <xdr:col>13</xdr:col>
      <xdr:colOff>228600</xdr:colOff>
      <xdr:row>9</xdr:row>
      <xdr:rowOff>95249</xdr:rowOff>
    </xdr:to>
    <xdr:sp macro="" textlink="'Sales by Manager'!G4">
      <xdr:nvSpPr>
        <xdr:cNvPr id="21" name="TextBox 20">
          <a:extLst>
            <a:ext uri="{FF2B5EF4-FFF2-40B4-BE49-F238E27FC236}">
              <a16:creationId xmlns:a16="http://schemas.microsoft.com/office/drawing/2014/main" id="{590BBCAE-0438-4296-A2EA-85DC0AA1D635}"/>
            </a:ext>
          </a:extLst>
        </xdr:cNvPr>
        <xdr:cNvSpPr txBox="1"/>
      </xdr:nvSpPr>
      <xdr:spPr>
        <a:xfrm>
          <a:off x="7820025" y="1390649"/>
          <a:ext cx="1323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11F9B7-2357-4730-88DD-C16F7B1D253C}" type="TxLink">
            <a:rPr lang="en-US" sz="1400" b="1" i="0" u="none" strike="noStrike">
              <a:solidFill>
                <a:srgbClr val="000000"/>
              </a:solidFill>
              <a:latin typeface="Cambria"/>
              <a:ea typeface="Cambria"/>
            </a:rPr>
            <a:pPr/>
            <a:t>Rachael Long</a:t>
          </a:fld>
          <a:endParaRPr lang="en-US" sz="1800" b="1"/>
        </a:p>
      </xdr:txBody>
    </xdr:sp>
    <xdr:clientData/>
  </xdr:twoCellAnchor>
  <xdr:twoCellAnchor>
    <xdr:from>
      <xdr:col>15</xdr:col>
      <xdr:colOff>381000</xdr:colOff>
      <xdr:row>6</xdr:row>
      <xdr:rowOff>66675</xdr:rowOff>
    </xdr:from>
    <xdr:to>
      <xdr:col>17</xdr:col>
      <xdr:colOff>114300</xdr:colOff>
      <xdr:row>7</xdr:row>
      <xdr:rowOff>114300</xdr:rowOff>
    </xdr:to>
    <xdr:sp macro="" textlink="">
      <xdr:nvSpPr>
        <xdr:cNvPr id="24" name="TextBox 23">
          <a:extLst>
            <a:ext uri="{FF2B5EF4-FFF2-40B4-BE49-F238E27FC236}">
              <a16:creationId xmlns:a16="http://schemas.microsoft.com/office/drawing/2014/main" id="{BCADFD5B-CED0-4DDF-98AB-C91CD4170C4A}"/>
            </a:ext>
          </a:extLst>
        </xdr:cNvPr>
        <xdr:cNvSpPr txBox="1"/>
      </xdr:nvSpPr>
      <xdr:spPr>
        <a:xfrm>
          <a:off x="10668000" y="1171575"/>
          <a:ext cx="11049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Top</a:t>
          </a:r>
          <a:r>
            <a:rPr lang="en-US" sz="1200" b="1" baseline="0"/>
            <a:t> Buyer</a:t>
          </a:r>
          <a:endParaRPr lang="en-US" sz="1200" b="1"/>
        </a:p>
      </xdr:txBody>
    </xdr:sp>
    <xdr:clientData/>
  </xdr:twoCellAnchor>
  <xdr:twoCellAnchor>
    <xdr:from>
      <xdr:col>15</xdr:col>
      <xdr:colOff>276225</xdr:colOff>
      <xdr:row>7</xdr:row>
      <xdr:rowOff>114299</xdr:rowOff>
    </xdr:from>
    <xdr:to>
      <xdr:col>17</xdr:col>
      <xdr:colOff>228600</xdr:colOff>
      <xdr:row>9</xdr:row>
      <xdr:rowOff>104774</xdr:rowOff>
    </xdr:to>
    <xdr:sp macro="" textlink="'Top Buyer'!G4">
      <xdr:nvSpPr>
        <xdr:cNvPr id="25" name="TextBox 24">
          <a:extLst>
            <a:ext uri="{FF2B5EF4-FFF2-40B4-BE49-F238E27FC236}">
              <a16:creationId xmlns:a16="http://schemas.microsoft.com/office/drawing/2014/main" id="{EFECA7F7-E748-41DB-B0C1-75244F741F93}"/>
            </a:ext>
          </a:extLst>
        </xdr:cNvPr>
        <xdr:cNvSpPr txBox="1"/>
      </xdr:nvSpPr>
      <xdr:spPr>
        <a:xfrm>
          <a:off x="10563225" y="1400174"/>
          <a:ext cx="13239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7EE263-65BD-4F75-9B1A-A056E6DB1C88}" type="TxLink">
            <a:rPr lang="en-US" sz="1400" b="1" i="0" u="none" strike="noStrike">
              <a:solidFill>
                <a:srgbClr val="000000"/>
              </a:solidFill>
              <a:latin typeface="Cambria"/>
              <a:ea typeface="Cambria"/>
            </a:rPr>
            <a:pPr algn="ctr"/>
            <a:t>Bruce Curran</a:t>
          </a:fld>
          <a:endParaRPr lang="en-US" sz="2400" b="1"/>
        </a:p>
      </xdr:txBody>
    </xdr:sp>
    <xdr:clientData/>
  </xdr:twoCellAnchor>
  <xdr:twoCellAnchor>
    <xdr:from>
      <xdr:col>7</xdr:col>
      <xdr:colOff>228599</xdr:colOff>
      <xdr:row>6</xdr:row>
      <xdr:rowOff>66674</xdr:rowOff>
    </xdr:from>
    <xdr:to>
      <xdr:col>9</xdr:col>
      <xdr:colOff>314324</xdr:colOff>
      <xdr:row>9</xdr:row>
      <xdr:rowOff>9524</xdr:rowOff>
    </xdr:to>
    <xdr:sp macro="" textlink="">
      <xdr:nvSpPr>
        <xdr:cNvPr id="26" name="TextBox 25">
          <a:extLst>
            <a:ext uri="{FF2B5EF4-FFF2-40B4-BE49-F238E27FC236}">
              <a16:creationId xmlns:a16="http://schemas.microsoft.com/office/drawing/2014/main" id="{EBB06AA4-81CE-40DF-B576-C9E8E6961571}"/>
            </a:ext>
          </a:extLst>
        </xdr:cNvPr>
        <xdr:cNvSpPr txBox="1"/>
      </xdr:nvSpPr>
      <xdr:spPr>
        <a:xfrm>
          <a:off x="5029199" y="1171574"/>
          <a:ext cx="14573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Avg</a:t>
          </a:r>
          <a:r>
            <a:rPr lang="en-US" sz="1100" b="1" baseline="0"/>
            <a:t> Sales Per Transaction</a:t>
          </a:r>
        </a:p>
      </xdr:txBody>
    </xdr:sp>
    <xdr:clientData/>
  </xdr:twoCellAnchor>
  <xdr:twoCellAnchor>
    <xdr:from>
      <xdr:col>8</xdr:col>
      <xdr:colOff>476250</xdr:colOff>
      <xdr:row>6</xdr:row>
      <xdr:rowOff>133350</xdr:rowOff>
    </xdr:from>
    <xdr:to>
      <xdr:col>10</xdr:col>
      <xdr:colOff>257175</xdr:colOff>
      <xdr:row>8</xdr:row>
      <xdr:rowOff>152399</xdr:rowOff>
    </xdr:to>
    <xdr:sp macro="" textlink="'Total Vs Avg Sales'!B9">
      <xdr:nvSpPr>
        <xdr:cNvPr id="27" name="TextBox 26">
          <a:extLst>
            <a:ext uri="{FF2B5EF4-FFF2-40B4-BE49-F238E27FC236}">
              <a16:creationId xmlns:a16="http://schemas.microsoft.com/office/drawing/2014/main" id="{728B9B24-9194-4742-862D-CAB7C414C457}"/>
            </a:ext>
          </a:extLst>
        </xdr:cNvPr>
        <xdr:cNvSpPr txBox="1"/>
      </xdr:nvSpPr>
      <xdr:spPr>
        <a:xfrm>
          <a:off x="5962650" y="1238250"/>
          <a:ext cx="1152525"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A53A20-B070-4EC1-B6CC-6DA181B9C643}" type="TxLink">
            <a:rPr lang="en-US" sz="1400" b="1" i="0" u="none" strike="noStrike">
              <a:solidFill>
                <a:srgbClr val="000000"/>
              </a:solidFill>
              <a:latin typeface="Cambria"/>
              <a:ea typeface="Cambria"/>
            </a:rPr>
            <a:pPr/>
            <a:t> $707.27 </a:t>
          </a:fld>
          <a:endParaRPr lang="en-US" sz="1800" b="1"/>
        </a:p>
      </xdr:txBody>
    </xdr:sp>
    <xdr:clientData/>
  </xdr:twoCellAnchor>
  <xdr:twoCellAnchor editAs="oneCell">
    <xdr:from>
      <xdr:col>6</xdr:col>
      <xdr:colOff>323850</xdr:colOff>
      <xdr:row>6</xdr:row>
      <xdr:rowOff>0</xdr:rowOff>
    </xdr:from>
    <xdr:to>
      <xdr:col>7</xdr:col>
      <xdr:colOff>285750</xdr:colOff>
      <xdr:row>9</xdr:row>
      <xdr:rowOff>104775</xdr:rowOff>
    </xdr:to>
    <xdr:pic>
      <xdr:nvPicPr>
        <xdr:cNvPr id="29" name="Graphic 28" descr="Shopping cart with solid fill">
          <a:extLst>
            <a:ext uri="{FF2B5EF4-FFF2-40B4-BE49-F238E27FC236}">
              <a16:creationId xmlns:a16="http://schemas.microsoft.com/office/drawing/2014/main" id="{DE070E32-8EBF-D0D5-6D1B-63922FFE31B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438650" y="1104900"/>
          <a:ext cx="647700" cy="647700"/>
        </a:xfrm>
        <a:prstGeom prst="rect">
          <a:avLst/>
        </a:prstGeom>
      </xdr:spPr>
    </xdr:pic>
    <xdr:clientData/>
  </xdr:twoCellAnchor>
  <xdr:twoCellAnchor editAs="oneCell">
    <xdr:from>
      <xdr:col>14</xdr:col>
      <xdr:colOff>142876</xdr:colOff>
      <xdr:row>6</xdr:row>
      <xdr:rowOff>38099</xdr:rowOff>
    </xdr:from>
    <xdr:to>
      <xdr:col>15</xdr:col>
      <xdr:colOff>142876</xdr:colOff>
      <xdr:row>10</xdr:row>
      <xdr:rowOff>1680</xdr:rowOff>
    </xdr:to>
    <xdr:pic>
      <xdr:nvPicPr>
        <xdr:cNvPr id="31" name="Graphic 30" descr="User with solid fill">
          <a:extLst>
            <a:ext uri="{FF2B5EF4-FFF2-40B4-BE49-F238E27FC236}">
              <a16:creationId xmlns:a16="http://schemas.microsoft.com/office/drawing/2014/main" id="{BA52D1C1-3A9D-DACF-5192-FA2D307E100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744076" y="1142999"/>
          <a:ext cx="685800" cy="685800"/>
        </a:xfrm>
        <a:prstGeom prst="rect">
          <a:avLst/>
        </a:prstGeom>
      </xdr:spPr>
    </xdr:pic>
    <xdr:clientData/>
  </xdr:twoCellAnchor>
  <xdr:twoCellAnchor editAs="oneCell">
    <xdr:from>
      <xdr:col>10</xdr:col>
      <xdr:colOff>285750</xdr:colOff>
      <xdr:row>6</xdr:row>
      <xdr:rowOff>66674</xdr:rowOff>
    </xdr:from>
    <xdr:to>
      <xdr:col>11</xdr:col>
      <xdr:colOff>142876</xdr:colOff>
      <xdr:row>9</xdr:row>
      <xdr:rowOff>66675</xdr:rowOff>
    </xdr:to>
    <xdr:pic>
      <xdr:nvPicPr>
        <xdr:cNvPr id="3074" name="Graphic 3073" descr="User Crown Male with solid fill">
          <a:extLst>
            <a:ext uri="{FF2B5EF4-FFF2-40B4-BE49-F238E27FC236}">
              <a16:creationId xmlns:a16="http://schemas.microsoft.com/office/drawing/2014/main" id="{0C1CA03C-5341-F0C8-0D9C-0E6E33F8B4F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143750" y="1171574"/>
          <a:ext cx="542926" cy="542926"/>
        </a:xfrm>
        <a:prstGeom prst="rect">
          <a:avLst/>
        </a:prstGeom>
      </xdr:spPr>
    </xdr:pic>
    <xdr:clientData/>
  </xdr:twoCellAnchor>
  <xdr:twoCellAnchor>
    <xdr:from>
      <xdr:col>19</xdr:col>
      <xdr:colOff>82924</xdr:colOff>
      <xdr:row>6</xdr:row>
      <xdr:rowOff>44824</xdr:rowOff>
    </xdr:from>
    <xdr:to>
      <xdr:col>20</xdr:col>
      <xdr:colOff>499784</xdr:colOff>
      <xdr:row>7</xdr:row>
      <xdr:rowOff>92449</xdr:rowOff>
    </xdr:to>
    <xdr:sp macro="" textlink="">
      <xdr:nvSpPr>
        <xdr:cNvPr id="3075" name="TextBox 3074">
          <a:extLst>
            <a:ext uri="{FF2B5EF4-FFF2-40B4-BE49-F238E27FC236}">
              <a16:creationId xmlns:a16="http://schemas.microsoft.com/office/drawing/2014/main" id="{ACAB20BA-B20F-4F43-BB8B-E8764654C6E6}"/>
            </a:ext>
          </a:extLst>
        </xdr:cNvPr>
        <xdr:cNvSpPr txBox="1"/>
      </xdr:nvSpPr>
      <xdr:spPr>
        <a:xfrm>
          <a:off x="13070542" y="1143000"/>
          <a:ext cx="1100418" cy="226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Top</a:t>
          </a:r>
          <a:r>
            <a:rPr lang="en-US" sz="1200" baseline="0"/>
            <a:t> </a:t>
          </a:r>
          <a:r>
            <a:rPr lang="en-US" sz="1200" b="1" baseline="0"/>
            <a:t>State</a:t>
          </a:r>
          <a:endParaRPr lang="en-US" sz="1200" b="1"/>
        </a:p>
      </xdr:txBody>
    </xdr:sp>
    <xdr:clientData/>
  </xdr:twoCellAnchor>
  <xdr:twoCellAnchor>
    <xdr:from>
      <xdr:col>18</xdr:col>
      <xdr:colOff>654424</xdr:colOff>
      <xdr:row>7</xdr:row>
      <xdr:rowOff>78441</xdr:rowOff>
    </xdr:from>
    <xdr:to>
      <xdr:col>21</xdr:col>
      <xdr:colOff>347383</xdr:colOff>
      <xdr:row>9</xdr:row>
      <xdr:rowOff>68916</xdr:rowOff>
    </xdr:to>
    <xdr:sp macro="" textlink="#REF!">
      <xdr:nvSpPr>
        <xdr:cNvPr id="3076" name="TextBox 3075">
          <a:extLst>
            <a:ext uri="{FF2B5EF4-FFF2-40B4-BE49-F238E27FC236}">
              <a16:creationId xmlns:a16="http://schemas.microsoft.com/office/drawing/2014/main" id="{7502AA9A-B6CB-4021-B917-84A12ADE6911}"/>
            </a:ext>
          </a:extLst>
        </xdr:cNvPr>
        <xdr:cNvSpPr txBox="1"/>
      </xdr:nvSpPr>
      <xdr:spPr>
        <a:xfrm>
          <a:off x="12958483" y="1355912"/>
          <a:ext cx="1766047" cy="349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562B9C-5F81-40BB-9202-CF5778C1640D}" type="TxLink">
            <a:rPr lang="en-US" sz="1400" b="1" i="0" u="none" strike="noStrike">
              <a:solidFill>
                <a:srgbClr val="000000"/>
              </a:solidFill>
              <a:latin typeface="Cambria"/>
              <a:ea typeface="Cambria"/>
            </a:rPr>
            <a:pPr algn="ctr"/>
            <a:t>New South Wales</a:t>
          </a:fld>
          <a:endParaRPr lang="en-US" sz="3200" b="1"/>
        </a:p>
      </xdr:txBody>
    </xdr:sp>
    <xdr:clientData/>
  </xdr:twoCellAnchor>
  <xdr:twoCellAnchor editAs="oneCell">
    <xdr:from>
      <xdr:col>18</xdr:col>
      <xdr:colOff>134471</xdr:colOff>
      <xdr:row>6</xdr:row>
      <xdr:rowOff>22412</xdr:rowOff>
    </xdr:from>
    <xdr:to>
      <xdr:col>19</xdr:col>
      <xdr:colOff>73958</xdr:colOff>
      <xdr:row>9</xdr:row>
      <xdr:rowOff>107575</xdr:rowOff>
    </xdr:to>
    <xdr:pic>
      <xdr:nvPicPr>
        <xdr:cNvPr id="3080" name="Graphic 3079" descr="Map with pin with solid fill">
          <a:extLst>
            <a:ext uri="{FF2B5EF4-FFF2-40B4-BE49-F238E27FC236}">
              <a16:creationId xmlns:a16="http://schemas.microsoft.com/office/drawing/2014/main" id="{0DE4BC85-C2DD-07DF-5392-5B87F7A0B5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438530" y="1120588"/>
          <a:ext cx="623046" cy="623046"/>
        </a:xfrm>
        <a:prstGeom prst="rect">
          <a:avLst/>
        </a:prstGeom>
      </xdr:spPr>
    </xdr:pic>
    <xdr:clientData/>
  </xdr:twoCellAnchor>
  <xdr:twoCellAnchor>
    <xdr:from>
      <xdr:col>16</xdr:col>
      <xdr:colOff>302558</xdr:colOff>
      <xdr:row>28</xdr:row>
      <xdr:rowOff>22412</xdr:rowOff>
    </xdr:from>
    <xdr:to>
      <xdr:col>25</xdr:col>
      <xdr:colOff>180975</xdr:colOff>
      <xdr:row>30</xdr:row>
      <xdr:rowOff>33618</xdr:rowOff>
    </xdr:to>
    <xdr:sp macro="" textlink="">
      <xdr:nvSpPr>
        <xdr:cNvPr id="3081" name="TextBox 3080">
          <a:extLst>
            <a:ext uri="{FF2B5EF4-FFF2-40B4-BE49-F238E27FC236}">
              <a16:creationId xmlns:a16="http://schemas.microsoft.com/office/drawing/2014/main" id="{FFCACD9A-4FE7-CAB4-8BA8-D87E9BE5DAD5}"/>
            </a:ext>
          </a:extLst>
        </xdr:cNvPr>
        <xdr:cNvSpPr txBox="1"/>
      </xdr:nvSpPr>
      <xdr:spPr>
        <a:xfrm>
          <a:off x="11275358" y="5108762"/>
          <a:ext cx="6917392" cy="3731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Total sales and trend by state</a:t>
          </a:r>
          <a:r>
            <a:rPr lang="en-US" sz="1800">
              <a:effectLst/>
            </a:rPr>
            <a:t> </a:t>
          </a:r>
          <a:endParaRPr lang="en-US" sz="1800"/>
        </a:p>
      </xdr:txBody>
    </xdr:sp>
    <xdr:clientData/>
  </xdr:twoCellAnchor>
  <xdr:twoCellAnchor>
    <xdr:from>
      <xdr:col>21</xdr:col>
      <xdr:colOff>685800</xdr:colOff>
      <xdr:row>6</xdr:row>
      <xdr:rowOff>38100</xdr:rowOff>
    </xdr:from>
    <xdr:to>
      <xdr:col>23</xdr:col>
      <xdr:colOff>95250</xdr:colOff>
      <xdr:row>9</xdr:row>
      <xdr:rowOff>133350</xdr:rowOff>
    </xdr:to>
    <xdr:sp macro="" textlink="">
      <xdr:nvSpPr>
        <xdr:cNvPr id="3092" name="Rectangle: Rounded Corners 3091">
          <a:extLst>
            <a:ext uri="{FF2B5EF4-FFF2-40B4-BE49-F238E27FC236}">
              <a16:creationId xmlns:a16="http://schemas.microsoft.com/office/drawing/2014/main" id="{EA9E0FCC-B48E-4B97-8644-22A8E4638524}"/>
            </a:ext>
          </a:extLst>
        </xdr:cNvPr>
        <xdr:cNvSpPr/>
      </xdr:nvSpPr>
      <xdr:spPr>
        <a:xfrm>
          <a:off x="15097125" y="1143000"/>
          <a:ext cx="1866900" cy="63817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563832</xdr:colOff>
      <xdr:row>12</xdr:row>
      <xdr:rowOff>54553</xdr:rowOff>
    </xdr:from>
    <xdr:to>
      <xdr:col>25</xdr:col>
      <xdr:colOff>152400</xdr:colOff>
      <xdr:row>26</xdr:row>
      <xdr:rowOff>114301</xdr:rowOff>
    </xdr:to>
    <xdr:graphicFrame macro="">
      <xdr:nvGraphicFramePr>
        <xdr:cNvPr id="3093" name="Chart 3092">
          <a:extLst>
            <a:ext uri="{FF2B5EF4-FFF2-40B4-BE49-F238E27FC236}">
              <a16:creationId xmlns:a16="http://schemas.microsoft.com/office/drawing/2014/main" id="{D21C1D65-78CF-4BC0-B1EB-B3041A2D6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885825</xdr:colOff>
      <xdr:row>7</xdr:row>
      <xdr:rowOff>142875</xdr:rowOff>
    </xdr:from>
    <xdr:to>
      <xdr:col>22</xdr:col>
      <xdr:colOff>523875</xdr:colOff>
      <xdr:row>9</xdr:row>
      <xdr:rowOff>47625</xdr:rowOff>
    </xdr:to>
    <xdr:sp macro="" textlink="'Top Performing Month'!C9">
      <xdr:nvSpPr>
        <xdr:cNvPr id="7" name="TextBox 6">
          <a:extLst>
            <a:ext uri="{FF2B5EF4-FFF2-40B4-BE49-F238E27FC236}">
              <a16:creationId xmlns:a16="http://schemas.microsoft.com/office/drawing/2014/main" id="{050E460D-4321-4ED0-938D-229A98BB058A}"/>
            </a:ext>
          </a:extLst>
        </xdr:cNvPr>
        <xdr:cNvSpPr txBox="1"/>
      </xdr:nvSpPr>
      <xdr:spPr>
        <a:xfrm>
          <a:off x="15297150" y="1428750"/>
          <a:ext cx="781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3ECC8B-0758-4B4A-9E9F-E12D100AD824}" type="TxLink">
            <a:rPr lang="en-US" sz="1200" b="1" i="0" u="none" strike="noStrike">
              <a:solidFill>
                <a:srgbClr val="000000"/>
              </a:solidFill>
              <a:latin typeface="Cambria"/>
              <a:ea typeface="Cambria"/>
            </a:rPr>
            <a:pPr algn="ctr"/>
            <a:t>Aug</a:t>
          </a:fld>
          <a:endParaRPr lang="en-US" sz="3600" b="1"/>
        </a:p>
      </xdr:txBody>
    </xdr:sp>
    <xdr:clientData/>
  </xdr:twoCellAnchor>
  <xdr:twoCellAnchor>
    <xdr:from>
      <xdr:col>21</xdr:col>
      <xdr:colOff>981075</xdr:colOff>
      <xdr:row>6</xdr:row>
      <xdr:rowOff>114300</xdr:rowOff>
    </xdr:from>
    <xdr:to>
      <xdr:col>22</xdr:col>
      <xdr:colOff>933450</xdr:colOff>
      <xdr:row>7</xdr:row>
      <xdr:rowOff>161925</xdr:rowOff>
    </xdr:to>
    <xdr:sp macro="" textlink="">
      <xdr:nvSpPr>
        <xdr:cNvPr id="22" name="TextBox 21">
          <a:extLst>
            <a:ext uri="{FF2B5EF4-FFF2-40B4-BE49-F238E27FC236}">
              <a16:creationId xmlns:a16="http://schemas.microsoft.com/office/drawing/2014/main" id="{13CC03B7-E064-4A6A-8B39-877A147EB100}"/>
            </a:ext>
          </a:extLst>
        </xdr:cNvPr>
        <xdr:cNvSpPr txBox="1"/>
      </xdr:nvSpPr>
      <xdr:spPr>
        <a:xfrm>
          <a:off x="15392400" y="1219200"/>
          <a:ext cx="10953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Top Month</a:t>
          </a:r>
        </a:p>
      </xdr:txBody>
    </xdr:sp>
    <xdr:clientData/>
  </xdr:twoCellAnchor>
  <xdr:twoCellAnchor>
    <xdr:from>
      <xdr:col>23</xdr:col>
      <xdr:colOff>400051</xdr:colOff>
      <xdr:row>6</xdr:row>
      <xdr:rowOff>114300</xdr:rowOff>
    </xdr:from>
    <xdr:to>
      <xdr:col>24</xdr:col>
      <xdr:colOff>397811</xdr:colOff>
      <xdr:row>7</xdr:row>
      <xdr:rowOff>142875</xdr:rowOff>
    </xdr:to>
    <xdr:sp macro="" textlink="">
      <xdr:nvSpPr>
        <xdr:cNvPr id="23" name="TextBox 22">
          <a:extLst>
            <a:ext uri="{FF2B5EF4-FFF2-40B4-BE49-F238E27FC236}">
              <a16:creationId xmlns:a16="http://schemas.microsoft.com/office/drawing/2014/main" id="{FA4C6478-0202-426D-AC51-F33C72810314}"/>
            </a:ext>
          </a:extLst>
        </xdr:cNvPr>
        <xdr:cNvSpPr txBox="1"/>
      </xdr:nvSpPr>
      <xdr:spPr>
        <a:xfrm>
          <a:off x="17268826" y="1219200"/>
          <a:ext cx="12169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Lowest</a:t>
          </a:r>
          <a:r>
            <a:rPr lang="en-US" sz="1200" b="1" baseline="0"/>
            <a:t> Month</a:t>
          </a:r>
          <a:endParaRPr lang="en-US" sz="1200" b="1"/>
        </a:p>
      </xdr:txBody>
    </xdr:sp>
    <xdr:clientData/>
  </xdr:twoCellAnchor>
  <xdr:twoCellAnchor>
    <xdr:from>
      <xdr:col>22</xdr:col>
      <xdr:colOff>285749</xdr:colOff>
      <xdr:row>7</xdr:row>
      <xdr:rowOff>152400</xdr:rowOff>
    </xdr:from>
    <xdr:to>
      <xdr:col>22</xdr:col>
      <xdr:colOff>1190624</xdr:colOff>
      <xdr:row>9</xdr:row>
      <xdr:rowOff>57150</xdr:rowOff>
    </xdr:to>
    <xdr:sp macro="" textlink="'Top Performing Month'!D9">
      <xdr:nvSpPr>
        <xdr:cNvPr id="30" name="TextBox 29">
          <a:extLst>
            <a:ext uri="{FF2B5EF4-FFF2-40B4-BE49-F238E27FC236}">
              <a16:creationId xmlns:a16="http://schemas.microsoft.com/office/drawing/2014/main" id="{69ECE702-9616-4B85-9722-B636D8F6C10D}"/>
            </a:ext>
          </a:extLst>
        </xdr:cNvPr>
        <xdr:cNvSpPr txBox="1"/>
      </xdr:nvSpPr>
      <xdr:spPr>
        <a:xfrm>
          <a:off x="15840074" y="1438275"/>
          <a:ext cx="9048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ACDB1E-FD2C-4D64-89AE-DF5ED8DC3FFC}" type="TxLink">
            <a:rPr lang="en-US" sz="1200" b="1" i="0" u="none" strike="noStrike">
              <a:solidFill>
                <a:srgbClr val="000000"/>
              </a:solidFill>
              <a:latin typeface="Cambria"/>
              <a:ea typeface="Cambria"/>
            </a:rPr>
            <a:pPr algn="ctr"/>
            <a:t>$360,261</a:t>
          </a:fld>
          <a:endParaRPr lang="en-US" sz="3600" b="1"/>
        </a:p>
      </xdr:txBody>
    </xdr:sp>
    <xdr:clientData/>
  </xdr:twoCellAnchor>
  <xdr:twoCellAnchor>
    <xdr:from>
      <xdr:col>23</xdr:col>
      <xdr:colOff>257175</xdr:colOff>
      <xdr:row>7</xdr:row>
      <xdr:rowOff>104775</xdr:rowOff>
    </xdr:from>
    <xdr:to>
      <xdr:col>23</xdr:col>
      <xdr:colOff>1038225</xdr:colOff>
      <xdr:row>9</xdr:row>
      <xdr:rowOff>9525</xdr:rowOff>
    </xdr:to>
    <xdr:sp macro="" textlink="'Top Performing Month'!C10">
      <xdr:nvSpPr>
        <xdr:cNvPr id="2048" name="TextBox 2047">
          <a:extLst>
            <a:ext uri="{FF2B5EF4-FFF2-40B4-BE49-F238E27FC236}">
              <a16:creationId xmlns:a16="http://schemas.microsoft.com/office/drawing/2014/main" id="{F33BEC9F-1193-449D-BF6E-A1DC0600863A}"/>
            </a:ext>
          </a:extLst>
        </xdr:cNvPr>
        <xdr:cNvSpPr txBox="1"/>
      </xdr:nvSpPr>
      <xdr:spPr>
        <a:xfrm>
          <a:off x="17125950" y="1390650"/>
          <a:ext cx="781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8365DE-3D7B-41A0-B6D3-82081FC460F2}" type="TxLink">
            <a:rPr lang="en-US" sz="1200" b="1" i="0" u="none" strike="noStrike">
              <a:solidFill>
                <a:srgbClr val="000000"/>
              </a:solidFill>
              <a:latin typeface="Cambria"/>
              <a:ea typeface="Cambria"/>
            </a:rPr>
            <a:pPr algn="ctr"/>
            <a:t>Nov</a:t>
          </a:fld>
          <a:endParaRPr lang="en-US" sz="3600" b="1"/>
        </a:p>
      </xdr:txBody>
    </xdr:sp>
    <xdr:clientData/>
  </xdr:twoCellAnchor>
  <xdr:twoCellAnchor>
    <xdr:from>
      <xdr:col>23</xdr:col>
      <xdr:colOff>800100</xdr:colOff>
      <xdr:row>7</xdr:row>
      <xdr:rowOff>104775</xdr:rowOff>
    </xdr:from>
    <xdr:to>
      <xdr:col>24</xdr:col>
      <xdr:colOff>495300</xdr:colOff>
      <xdr:row>9</xdr:row>
      <xdr:rowOff>9525</xdr:rowOff>
    </xdr:to>
    <xdr:sp macro="" textlink="'Top Performing Month'!D10">
      <xdr:nvSpPr>
        <xdr:cNvPr id="2050" name="TextBox 2049">
          <a:extLst>
            <a:ext uri="{FF2B5EF4-FFF2-40B4-BE49-F238E27FC236}">
              <a16:creationId xmlns:a16="http://schemas.microsoft.com/office/drawing/2014/main" id="{E91E65AB-8A7E-4BA0-803F-CAD7A167535D}"/>
            </a:ext>
          </a:extLst>
        </xdr:cNvPr>
        <xdr:cNvSpPr txBox="1"/>
      </xdr:nvSpPr>
      <xdr:spPr>
        <a:xfrm>
          <a:off x="17668875" y="1390650"/>
          <a:ext cx="914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189F0EC-6BE1-4CEA-A5BA-FA0004347470}" type="TxLink">
            <a:rPr lang="en-US" sz="1200" b="1" i="0" u="none" strike="noStrike">
              <a:solidFill>
                <a:srgbClr val="000000"/>
              </a:solidFill>
              <a:latin typeface="Cambria"/>
              <a:ea typeface="Cambria"/>
            </a:rPr>
            <a:pPr algn="ctr"/>
            <a:t>$234,164</a:t>
          </a:fld>
          <a:endParaRPr lang="en-US" sz="3600" b="1"/>
        </a:p>
      </xdr:txBody>
    </xdr:sp>
    <xdr:clientData/>
  </xdr:twoCellAnchor>
  <xdr:twoCellAnchor editAs="oneCell">
    <xdr:from>
      <xdr:col>0</xdr:col>
      <xdr:colOff>23532</xdr:colOff>
      <xdr:row>17</xdr:row>
      <xdr:rowOff>163607</xdr:rowOff>
    </xdr:from>
    <xdr:to>
      <xdr:col>2</xdr:col>
      <xdr:colOff>134470</xdr:colOff>
      <xdr:row>24</xdr:row>
      <xdr:rowOff>89648</xdr:rowOff>
    </xdr:to>
    <mc:AlternateContent xmlns:mc="http://schemas.openxmlformats.org/markup-compatibility/2006" xmlns:a14="http://schemas.microsoft.com/office/drawing/2010/main">
      <mc:Choice Requires="a14">
        <xdr:graphicFrame macro="">
          <xdr:nvGraphicFramePr>
            <xdr:cNvPr id="28" name="Financial Year">
              <a:extLst>
                <a:ext uri="{FF2B5EF4-FFF2-40B4-BE49-F238E27FC236}">
                  <a16:creationId xmlns:a16="http://schemas.microsoft.com/office/drawing/2014/main" id="{2EB24A0C-14A8-5107-96ED-8A134C640238}"/>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23532" y="3234019"/>
              <a:ext cx="1478056"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22412</xdr:colOff>
      <xdr:row>12</xdr:row>
      <xdr:rowOff>33618</xdr:rowOff>
    </xdr:from>
    <xdr:to>
      <xdr:col>2</xdr:col>
      <xdr:colOff>145676</xdr:colOff>
      <xdr:row>17</xdr:row>
      <xdr:rowOff>134470</xdr:rowOff>
    </xdr:to>
    <mc:AlternateContent xmlns:mc="http://schemas.openxmlformats.org/markup-compatibility/2006" xmlns:a14="http://schemas.microsoft.com/office/drawing/2010/main">
      <mc:Choice Requires="a14">
        <xdr:graphicFrame macro="">
          <xdr:nvGraphicFramePr>
            <xdr:cNvPr id="2049" name="Type 1">
              <a:extLst>
                <a:ext uri="{FF2B5EF4-FFF2-40B4-BE49-F238E27FC236}">
                  <a16:creationId xmlns:a16="http://schemas.microsoft.com/office/drawing/2014/main" id="{148DDACA-E48C-C7F4-E6B7-5079E93DD1DB}"/>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2412" y="2207559"/>
              <a:ext cx="1490382" cy="997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23532</xdr:colOff>
      <xdr:row>24</xdr:row>
      <xdr:rowOff>152399</xdr:rowOff>
    </xdr:from>
    <xdr:to>
      <xdr:col>2</xdr:col>
      <xdr:colOff>123264</xdr:colOff>
      <xdr:row>32</xdr:row>
      <xdr:rowOff>89647</xdr:rowOff>
    </xdr:to>
    <mc:AlternateContent xmlns:mc="http://schemas.openxmlformats.org/markup-compatibility/2006" xmlns:a14="http://schemas.microsoft.com/office/drawing/2010/main">
      <mc:Choice Requires="a14">
        <xdr:graphicFrame macro="">
          <xdr:nvGraphicFramePr>
            <xdr:cNvPr id="2051" name="State">
              <a:extLst>
                <a:ext uri="{FF2B5EF4-FFF2-40B4-BE49-F238E27FC236}">
                  <a16:creationId xmlns:a16="http://schemas.microsoft.com/office/drawing/2014/main" id="{F10331C5-9CFC-8163-4057-6B13D33B170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532" y="4477870"/>
              <a:ext cx="1466850" cy="1371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29136</xdr:colOff>
      <xdr:row>40</xdr:row>
      <xdr:rowOff>169210</xdr:rowOff>
    </xdr:from>
    <xdr:to>
      <xdr:col>2</xdr:col>
      <xdr:colOff>123264</xdr:colOff>
      <xdr:row>45</xdr:row>
      <xdr:rowOff>100853</xdr:rowOff>
    </xdr:to>
    <mc:AlternateContent xmlns:mc="http://schemas.openxmlformats.org/markup-compatibility/2006" xmlns:a14="http://schemas.microsoft.com/office/drawing/2010/main">
      <mc:Choice Requires="a14">
        <xdr:graphicFrame macro="">
          <xdr:nvGraphicFramePr>
            <xdr:cNvPr id="2052" name="Manager">
              <a:extLst>
                <a:ext uri="{FF2B5EF4-FFF2-40B4-BE49-F238E27FC236}">
                  <a16:creationId xmlns:a16="http://schemas.microsoft.com/office/drawing/2014/main" id="{5C8F968F-B970-587C-E4EF-0587BFA9F39F}"/>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29136" y="7363386"/>
              <a:ext cx="1461246" cy="828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152400</xdr:rowOff>
    </xdr:from>
    <xdr:to>
      <xdr:col>2</xdr:col>
      <xdr:colOff>100853</xdr:colOff>
      <xdr:row>40</xdr:row>
      <xdr:rowOff>134471</xdr:rowOff>
    </xdr:to>
    <mc:AlternateContent xmlns:mc="http://schemas.openxmlformats.org/markup-compatibility/2006" xmlns:a14="http://schemas.microsoft.com/office/drawing/2010/main">
      <mc:Choice Requires="a14">
        <xdr:graphicFrame macro="">
          <xdr:nvGraphicFramePr>
            <xdr:cNvPr id="2055" name="Category">
              <a:extLst>
                <a:ext uri="{FF2B5EF4-FFF2-40B4-BE49-F238E27FC236}">
                  <a16:creationId xmlns:a16="http://schemas.microsoft.com/office/drawing/2014/main" id="{85C1820E-8DC5-1E35-28AD-EBB6F3CBC12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912224"/>
              <a:ext cx="1467971" cy="1416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728382</xdr:colOff>
      <xdr:row>6</xdr:row>
      <xdr:rowOff>156883</xdr:rowOff>
    </xdr:from>
    <xdr:to>
      <xdr:col>21</xdr:col>
      <xdr:colOff>1082488</xdr:colOff>
      <xdr:row>8</xdr:row>
      <xdr:rowOff>152400</xdr:rowOff>
    </xdr:to>
    <xdr:pic>
      <xdr:nvPicPr>
        <xdr:cNvPr id="2057" name="Graphic 2056" descr="Daily calendar with solid fill">
          <a:extLst>
            <a:ext uri="{FF2B5EF4-FFF2-40B4-BE49-F238E27FC236}">
              <a16:creationId xmlns:a16="http://schemas.microsoft.com/office/drawing/2014/main" id="{30F28625-CE8E-FA5E-1B9A-5383E04862B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105529" y="1255059"/>
          <a:ext cx="354106" cy="354106"/>
        </a:xfrm>
        <a:prstGeom prst="rect">
          <a:avLst/>
        </a:prstGeom>
      </xdr:spPr>
    </xdr:pic>
    <xdr:clientData/>
  </xdr:twoCellAnchor>
  <xdr:twoCellAnchor editAs="oneCell">
    <xdr:from>
      <xdr:col>23</xdr:col>
      <xdr:colOff>141194</xdr:colOff>
      <xdr:row>6</xdr:row>
      <xdr:rowOff>152400</xdr:rowOff>
    </xdr:from>
    <xdr:to>
      <xdr:col>23</xdr:col>
      <xdr:colOff>495300</xdr:colOff>
      <xdr:row>8</xdr:row>
      <xdr:rowOff>147917</xdr:rowOff>
    </xdr:to>
    <xdr:pic>
      <xdr:nvPicPr>
        <xdr:cNvPr id="2058" name="Graphic 2057" descr="Daily calendar with solid fill">
          <a:extLst>
            <a:ext uri="{FF2B5EF4-FFF2-40B4-BE49-F238E27FC236}">
              <a16:creationId xmlns:a16="http://schemas.microsoft.com/office/drawing/2014/main" id="{37D60304-70A0-4028-BF2A-8EBC68A1135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972429" y="1250576"/>
          <a:ext cx="354106" cy="35410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KMART%20-%20Sales%20Dashboard%20-%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9.230676388892" createdVersion="8" refreshedVersion="8" minRefreshableVersion="3" recordCount="4505" xr:uid="{05697012-17DD-42B1-A60A-5C563DD512CD}">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ount="97">
        <n v="6021"/>
        <n v="2478"/>
        <n v="2617"/>
        <n v="4220"/>
        <n v="2154"/>
        <n v="2067"/>
        <n v="6010"/>
        <n v="3175"/>
        <n v="2158"/>
        <n v="3076"/>
        <n v="3551"/>
        <n v="7010"/>
        <n v="4068"/>
        <n v="2480"/>
        <n v="2790"/>
        <n v="2020"/>
        <n v="6030"/>
        <n v="4825"/>
        <n v="5168"/>
        <n v="2800"/>
        <n v="3429"/>
        <n v="4012"/>
        <n v="2539"/>
        <n v="2650"/>
        <n v="2120"/>
        <n v="3550"/>
        <n v="6280"/>
        <n v="3066"/>
        <n v="2830"/>
        <n v="3500"/>
        <n v="3131"/>
        <n v="2116"/>
        <n v="5169"/>
        <n v="3280"/>
        <n v="3018"/>
        <n v="4558"/>
        <n v="3148"/>
        <n v="2750"/>
        <n v="4802"/>
        <n v="6330"/>
        <n v="3353"/>
        <n v="7320"/>
        <n v="4870"/>
        <n v="2560"/>
        <n v="3977"/>
        <n v="4570"/>
        <n v="4740"/>
        <n v="2101"/>
        <n v="4566"/>
        <n v="3134"/>
        <n v="3179"/>
        <n v="3630"/>
        <n v="4053"/>
        <n v="4119"/>
        <n v="3030"/>
        <n v="4703"/>
        <n v="2795"/>
        <n v="5082"/>
        <n v="6027"/>
        <n v="4509"/>
        <n v="2541"/>
        <n v="5343"/>
        <n v="6112"/>
        <n v="2015"/>
        <n v="2350"/>
        <n v="2131"/>
        <n v="4883"/>
        <n v="4551"/>
        <n v="800"/>
        <n v="3199"/>
        <n v="3400"/>
        <n v="5043"/>
        <n v="3931"/>
        <n v="5607"/>
        <n v="2485"/>
        <n v="6450"/>
        <n v="2031"/>
        <n v="7018"/>
        <n v="2141"/>
        <n v="5290"/>
        <n v="6109"/>
        <n v="4680"/>
        <n v="4655"/>
        <n v="6052"/>
        <n v="4215"/>
        <n v="6530"/>
        <n v="6725"/>
        <n v="2609"/>
        <n v="5011"/>
        <n v="3136"/>
        <n v="4700"/>
        <n v="2064"/>
        <n v="4305"/>
        <n v="3915"/>
        <n v="7250"/>
        <n v="870"/>
        <n v="3690"/>
      </sharedItems>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ount="3660">
        <n v="1"/>
        <n v="1.47"/>
        <n v="1.5"/>
        <n v="1.57"/>
        <n v="1.6"/>
        <n v="1.71"/>
        <n v="1.79"/>
        <n v="1.8"/>
        <n v="1.89"/>
        <n v="1.9"/>
        <n v="1.99"/>
        <n v="2"/>
        <n v="2.25"/>
        <n v="2.2999999999999998"/>
        <n v="2.36"/>
        <n v="2.44"/>
        <n v="2.4500000000000002"/>
        <n v="2.4900000000000002"/>
        <n v="2.5"/>
        <n v="2.52"/>
        <n v="2.6"/>
        <n v="2.67"/>
        <n v="2.7800000000000002"/>
        <n v="2.97"/>
        <n v="2.98"/>
        <n v="2.99"/>
        <n v="3"/>
        <n v="3.49"/>
        <n v="3.5"/>
        <n v="3.53"/>
        <n v="3.59"/>
        <n v="3.66"/>
        <n v="3.75"/>
        <n v="3.88"/>
        <n v="3.95"/>
        <n v="3.96"/>
        <n v="3.98"/>
        <n v="3.99"/>
        <n v="4"/>
        <n v="4.3"/>
        <n v="4.3099999999999996"/>
        <n v="4.49"/>
        <n v="4.5"/>
        <n v="4.5599999999999996"/>
        <n v="4.5999999999999996"/>
        <n v="4.63"/>
        <n v="4.6500000000000004"/>
        <n v="4.75"/>
        <n v="4.79"/>
        <n v="4.96"/>
        <n v="4.99"/>
        <n v="5"/>
        <n v="5.0299999999999994"/>
        <n v="5.0999999999999996"/>
        <n v="5.1100000000000003"/>
        <n v="5.25"/>
        <n v="5.4"/>
        <n v="5.44"/>
        <n v="5.5"/>
        <n v="5.53"/>
        <n v="5.54"/>
        <n v="5.57"/>
        <n v="5.79"/>
        <n v="5.97"/>
        <n v="5.98"/>
        <n v="5.99"/>
        <n v="6"/>
        <n v="6.5"/>
        <n v="6.56"/>
        <n v="6.6"/>
        <n v="6.69"/>
        <n v="6.81"/>
        <n v="6.82"/>
        <n v="6.96"/>
        <n v="6.98"/>
        <n v="6.99"/>
        <n v="7"/>
        <n v="7.09"/>
        <n v="7.22"/>
        <n v="7.29"/>
        <n v="7.41"/>
        <n v="7.5"/>
        <n v="7.57"/>
        <n v="7.76"/>
        <n v="7.96"/>
        <n v="7.98"/>
        <n v="7.99"/>
        <n v="8"/>
        <n v="8.1"/>
        <n v="8.23"/>
        <n v="8.26"/>
        <n v="8.2799999999999994"/>
        <n v="8.4400000000000013"/>
        <n v="8.5"/>
        <n v="8.629999999999999"/>
        <n v="8.84"/>
        <n v="8.9400000000000013"/>
        <n v="8.9700000000000006"/>
        <n v="8.98"/>
        <n v="8.99"/>
        <n v="9"/>
        <n v="9.02"/>
        <n v="9.11"/>
        <n v="9.2899999999999991"/>
        <n v="9.36"/>
        <n v="9.5"/>
        <n v="9.52"/>
        <n v="9.6"/>
        <n v="9.85"/>
        <n v="9.9499999999999993"/>
        <n v="9.9700000000000006"/>
        <n v="9.98"/>
        <n v="9.99"/>
        <n v="10"/>
        <n v="10.050000000000001"/>
        <n v="10.09"/>
        <n v="10.25"/>
        <n v="10.5"/>
        <n v="10.65"/>
        <n v="10.7"/>
        <n v="10.78"/>
        <n v="10.8"/>
        <n v="10.9"/>
        <n v="10.98"/>
        <n v="10.99"/>
        <n v="11"/>
        <n v="11.000000000000002"/>
        <n v="11.32"/>
        <n v="11.5"/>
        <n v="11.6"/>
        <n v="11.61"/>
        <n v="11.76"/>
        <n v="11.92"/>
        <n v="11.96"/>
        <n v="11.97"/>
        <n v="11.98"/>
        <n v="11.99"/>
        <n v="12"/>
        <n v="12.43"/>
        <n v="12.52"/>
        <n v="12.77"/>
        <n v="12.98"/>
        <n v="12.99"/>
        <n v="13"/>
        <n v="13.01"/>
        <n v="13.08"/>
        <n v="13.27"/>
        <n v="13.440000000000001"/>
        <n v="13.47"/>
        <n v="13.5"/>
        <n v="13.64"/>
        <n v="13.86"/>
        <n v="13.93"/>
        <n v="13.95"/>
        <n v="13.96"/>
        <n v="13.97"/>
        <n v="13.98"/>
        <n v="13.99"/>
        <n v="14"/>
        <n v="14.11"/>
        <n v="14.12"/>
        <n v="14.21"/>
        <n v="14.370000000000001"/>
        <n v="14.55"/>
        <n v="14.57"/>
        <n v="14.73"/>
        <n v="14.75"/>
        <n v="14.9"/>
        <n v="14.95"/>
        <n v="14.97"/>
        <n v="14.98"/>
        <n v="14.99"/>
        <n v="15"/>
        <n v="15.059999999999999"/>
        <n v="15.39"/>
        <n v="15.5"/>
        <n v="15.53"/>
        <n v="15.84"/>
        <n v="15.9"/>
        <n v="15.92"/>
        <n v="15.96"/>
        <n v="15.97"/>
        <n v="15.98"/>
        <n v="15.99"/>
        <n v="16"/>
        <n v="16.02"/>
        <n v="16.39"/>
        <n v="16.45"/>
        <n v="16.490000000000002"/>
        <n v="16.5"/>
        <n v="16.899999999999999"/>
        <n v="16.91"/>
        <n v="16.98"/>
        <n v="16.989999999999998"/>
        <n v="16.990000000000002"/>
        <n v="17"/>
        <n v="17.37"/>
        <n v="17.46"/>
        <n v="17.490000000000002"/>
        <n v="17.54"/>
        <n v="17.829999999999998"/>
        <n v="17.91"/>
        <n v="17.940000000000001"/>
        <n v="17.96"/>
        <n v="17.97"/>
        <n v="17.98"/>
        <n v="17.990000000000002"/>
        <n v="18"/>
        <n v="18.010000000000002"/>
        <n v="18.309999999999999"/>
        <n v="18.5"/>
        <n v="18.57"/>
        <n v="18.579999999999998"/>
        <n v="18.89"/>
        <n v="18.950000000000003"/>
        <n v="18.97"/>
        <n v="18.98"/>
        <n v="18.990000000000002"/>
        <n v="19"/>
        <n v="19.18"/>
        <n v="19.2"/>
        <n v="19.34"/>
        <n v="19.39"/>
        <n v="19.48"/>
        <n v="19.490000000000002"/>
        <n v="19.55"/>
        <n v="19.899999999999999"/>
        <n v="19.95"/>
        <n v="19.96"/>
        <n v="19.98"/>
        <n v="19.989999999999998"/>
        <n v="19.990000000000002"/>
        <n v="20"/>
        <n v="20.010000000000002"/>
        <n v="20.18"/>
        <n v="20.32"/>
        <n v="20.5"/>
        <n v="20.58"/>
        <n v="20.59"/>
        <n v="20.75"/>
        <n v="20.87"/>
        <n v="20.9"/>
        <n v="20.93"/>
        <n v="20.94"/>
        <n v="20.950000000000003"/>
        <n v="20.96"/>
        <n v="20.97"/>
        <n v="20.98"/>
        <n v="20.990000000000002"/>
        <n v="21"/>
        <n v="21.310000000000002"/>
        <n v="21.48"/>
        <n v="21.490000000000002"/>
        <n v="21.5"/>
        <n v="21.75"/>
        <n v="21.81"/>
        <n v="21.94"/>
        <n v="21.95"/>
        <n v="21.96"/>
        <n v="21.97"/>
        <n v="21.98"/>
        <n v="21.99"/>
        <n v="21.990000000000002"/>
        <n v="22"/>
        <n v="22.25"/>
        <n v="22.29"/>
        <n v="22.41"/>
        <n v="22.93"/>
        <n v="22.939999999999998"/>
        <n v="22.97"/>
        <n v="22.990000000000002"/>
        <n v="23"/>
        <n v="23.16"/>
        <n v="23.18"/>
        <n v="23.38"/>
        <n v="23.39"/>
        <n v="23.490000000000002"/>
        <n v="23.76"/>
        <n v="23.89"/>
        <n v="23.9"/>
        <n v="23.92"/>
        <n v="23.94"/>
        <n v="23.96"/>
        <n v="23.97"/>
        <n v="23.98"/>
        <n v="23.990000000000002"/>
        <n v="24.04"/>
        <n v="24.08"/>
        <n v="24.42"/>
        <n v="24.439999999999998"/>
        <n v="24.45"/>
        <n v="24.46"/>
        <n v="24.490000000000002"/>
        <n v="24.58"/>
        <n v="24.880000000000003"/>
        <n v="24.93"/>
        <n v="24.95"/>
        <n v="24.97"/>
        <n v="24.99"/>
        <n v="24.990000000000002"/>
        <n v="25"/>
        <n v="25.19"/>
        <n v="25.2"/>
        <n v="25.5"/>
        <n v="25.52"/>
        <n v="25.6"/>
        <n v="25.77"/>
        <n v="25.79"/>
        <n v="25.84"/>
        <n v="25.92"/>
        <n v="25.93"/>
        <n v="25.95"/>
        <n v="25.96"/>
        <n v="25.98"/>
        <n v="26"/>
        <n v="26.28"/>
        <n v="26.41"/>
        <n v="26.810000000000002"/>
        <n v="26.9"/>
        <n v="26.91"/>
        <n v="26.95"/>
        <n v="26.950000000000003"/>
        <n v="26.97"/>
        <n v="26.979999999999997"/>
        <n v="26.98"/>
        <n v="26.990000000000002"/>
        <n v="27"/>
        <n v="27.18"/>
        <n v="27.27"/>
        <n v="27.36"/>
        <n v="27.38"/>
        <n v="27.48"/>
        <n v="27.5"/>
        <n v="27.53"/>
        <n v="27.62"/>
        <n v="27.72"/>
        <n v="27.86"/>
        <n v="27.93"/>
        <n v="27.94"/>
        <n v="27.96"/>
        <n v="27.97"/>
        <n v="27.98"/>
        <n v="27.990000000000002"/>
        <n v="28"/>
        <n v="28.04"/>
        <n v="28.13"/>
        <n v="28.18"/>
        <n v="28.47"/>
        <n v="28.48"/>
        <n v="28.53"/>
        <n v="28.92"/>
        <n v="28.93"/>
        <n v="28.939999999999998"/>
        <n v="28.95"/>
        <n v="28.96"/>
        <n v="28.97"/>
        <n v="28.979999999999997"/>
        <n v="28.98"/>
        <n v="29"/>
        <n v="29.009999999999998"/>
        <n v="29.39"/>
        <n v="29.5"/>
        <n v="29.6"/>
        <n v="29.65"/>
        <n v="29.85"/>
        <n v="29.9"/>
        <n v="29.91"/>
        <n v="29.910000000000004"/>
        <n v="29.92"/>
        <n v="29.95"/>
        <n v="29.950000000000003"/>
        <n v="29.97"/>
        <n v="29.98"/>
        <n v="29.99"/>
        <n v="30.369999999999997"/>
        <n v="30.63"/>
        <n v="30.86"/>
        <n v="30.9"/>
        <n v="30.92"/>
        <n v="30.950000000000003"/>
        <n v="31"/>
        <n v="31.119999999999997"/>
        <n v="31.16"/>
        <n v="31.490000000000002"/>
        <n v="31.5"/>
        <n v="31.68"/>
        <n v="31.84"/>
        <n v="31.880000000000003"/>
        <n v="31.91"/>
        <n v="31.92"/>
        <n v="31.93"/>
        <n v="31.96"/>
        <n v="31.97"/>
        <n v="32.46"/>
        <n v="32.56"/>
        <n v="32.67"/>
        <n v="32.74"/>
        <n v="32.799999999999997"/>
        <n v="32.85"/>
        <n v="32.89"/>
        <n v="32.94"/>
        <n v="32.950000000000003"/>
        <n v="32.99"/>
        <n v="33"/>
        <n v="33.380000000000003"/>
        <n v="33.39"/>
        <n v="33.409999999999997"/>
        <n v="33.43"/>
        <n v="33.75"/>
        <n v="33.89"/>
        <n v="33.93"/>
        <n v="33.94"/>
        <n v="33.97"/>
        <n v="33.979999999999997"/>
        <n v="34.120000000000005"/>
        <n v="34.47"/>
        <n v="34.5"/>
        <n v="34.57"/>
        <n v="34.74"/>
        <n v="34.86"/>
        <n v="34.910000000000004"/>
        <n v="34.92"/>
        <n v="34.93"/>
        <n v="34.950000000000003"/>
        <n v="34.96"/>
        <n v="34.97"/>
        <n v="34.989999999999995"/>
        <n v="35"/>
        <n v="35.11"/>
        <n v="35.28"/>
        <n v="35.480000000000004"/>
        <n v="35.619999999999997"/>
        <n v="35.72"/>
        <n v="35.82"/>
        <n v="35.840000000000003"/>
        <n v="35.880000000000003"/>
        <n v="35.909999999999997"/>
        <n v="35.910000000000004"/>
        <n v="35.92"/>
        <n v="35.94"/>
        <n v="35.96"/>
        <n v="35.97"/>
        <n v="35.980000000000004"/>
        <n v="36"/>
        <n v="36.08"/>
        <n v="36.489999999999995"/>
        <n v="36.5"/>
        <n v="36.54"/>
        <n v="36.67"/>
        <n v="36.92"/>
        <n v="36.97"/>
        <n v="37"/>
        <n v="37.19"/>
        <n v="37.33"/>
        <n v="37.42"/>
        <n v="37.46"/>
        <n v="37.47"/>
        <n v="37.49"/>
        <n v="37.5"/>
        <n v="37.57"/>
        <n v="37.619999999999997"/>
        <n v="37.620000000000005"/>
        <n v="37.909999999999997"/>
        <n v="37.910000000000004"/>
        <n v="37.93"/>
        <n v="37.96"/>
        <n v="37.979999999999997"/>
        <n v="38"/>
        <n v="38.130000000000003"/>
        <n v="38.28"/>
        <n v="38.340000000000003"/>
        <n v="38.480000000000004"/>
        <n v="38.869999999999997"/>
        <n v="38.92"/>
        <n v="38.94"/>
        <n v="38.96"/>
        <n v="38.97"/>
        <n v="39"/>
        <n v="39.049999999999997"/>
        <n v="39.480000000000004"/>
        <n v="39.5"/>
        <n v="39.58"/>
        <n v="39.78"/>
        <n v="39.799999999999997"/>
        <n v="39.83"/>
        <n v="39.909999999999997"/>
        <n v="39.92"/>
        <n v="39.94"/>
        <n v="39.950000000000003"/>
        <n v="39.96"/>
        <n v="39.97"/>
        <n v="40"/>
        <n v="40.21"/>
        <n v="40.230000000000004"/>
        <n v="40.29"/>
        <n v="40.39"/>
        <n v="40.450000000000003"/>
        <n v="40.729999999999997"/>
        <n v="40.79"/>
        <n v="40.950000000000003"/>
        <n v="40.980000000000004"/>
        <n v="41.48"/>
        <n v="41.64"/>
        <n v="41.75"/>
        <n v="41.870000000000005"/>
        <n v="41.88"/>
        <n v="41.92"/>
        <n v="41.93"/>
        <n v="41.96"/>
        <n v="41.97"/>
        <n v="42"/>
        <n v="42.17"/>
        <n v="42.65"/>
        <n v="42.79"/>
        <n v="42.92"/>
        <n v="42.93"/>
        <n v="42.96"/>
        <n v="42.98"/>
        <n v="43"/>
        <n v="43.13"/>
        <n v="43.28"/>
        <n v="43.47"/>
        <n v="43.56"/>
        <n v="43.58"/>
        <n v="43.64"/>
        <n v="43.75"/>
        <n v="43.89"/>
        <n v="43.900000000000006"/>
        <n v="43.92"/>
        <n v="43.95"/>
        <n v="43.96"/>
        <n v="43.97"/>
        <n v="44"/>
        <n v="44.33"/>
        <n v="44.38"/>
        <n v="44.42"/>
        <n v="44.47"/>
        <n v="44.5"/>
        <n v="44.53"/>
        <n v="44.599999999999994"/>
        <n v="44.67"/>
        <n v="44.820000000000007"/>
        <n v="44.84"/>
        <n v="44.87"/>
        <n v="44.9"/>
        <n v="44.91"/>
        <n v="44.96"/>
        <n v="44.97"/>
        <n v="45"/>
        <n v="45.15"/>
        <n v="45.46"/>
        <n v="45.49"/>
        <n v="45.54"/>
        <n v="45.65"/>
        <n v="45.89"/>
        <n v="45.91"/>
        <n v="45.92"/>
        <n v="46"/>
        <n v="46.31"/>
        <n v="46.5"/>
        <n v="46.9"/>
        <n v="46.91"/>
        <n v="46.93"/>
        <n v="46.96"/>
        <n v="47"/>
        <n v="47.440000000000005"/>
        <n v="47.64"/>
        <n v="47.84"/>
        <n v="47.849999999999994"/>
        <n v="47.86"/>
        <n v="47.88"/>
        <n v="47.92"/>
        <n v="47.94"/>
        <n v="47.95"/>
        <n v="47.97"/>
        <n v="47.980000000000004"/>
        <n v="48"/>
        <n v="48.04"/>
        <n v="48.09"/>
        <n v="48.209999999999994"/>
        <n v="48.83"/>
        <n v="48.85"/>
        <n v="48.910000000000004"/>
        <n v="48.92"/>
        <n v="48.93"/>
        <n v="48.94"/>
        <n v="48.97"/>
        <n v="49"/>
        <n v="49.25"/>
        <n v="49.9"/>
        <n v="49.91"/>
        <n v="49.93"/>
        <n v="49.94"/>
        <n v="49.95"/>
        <n v="49.97"/>
        <n v="49.980000000000004"/>
        <n v="50"/>
        <n v="50.22"/>
        <n v="50.25"/>
        <n v="50.36"/>
        <n v="50.4"/>
        <n v="50.400000000000006"/>
        <n v="50.97"/>
        <n v="51"/>
        <n v="51.05"/>
        <n v="51.5"/>
        <n v="51.87"/>
        <n v="51.94"/>
        <n v="51.96"/>
        <n v="51.980000000000004"/>
        <n v="52.15"/>
        <n v="52.269999999999996"/>
        <n v="52.3"/>
        <n v="52.45"/>
        <n v="52.519999999999996"/>
        <n v="52.71"/>
        <n v="52.9"/>
        <n v="52.92"/>
        <n v="52.94"/>
        <n v="52.95"/>
        <n v="52.97"/>
        <n v="53"/>
        <n v="53.430000000000007"/>
        <n v="53.46"/>
        <n v="53.82"/>
        <n v="53.89"/>
        <n v="53.900000000000006"/>
        <n v="53.91"/>
        <n v="53.94"/>
        <n v="53.95"/>
        <n v="53.96"/>
        <n v="54"/>
        <n v="54.129999999999995"/>
        <n v="54.62"/>
        <n v="54.66"/>
        <n v="54.82"/>
        <n v="54.88"/>
        <n v="54.89"/>
        <n v="54.92"/>
        <n v="54.97"/>
        <n v="54.99"/>
        <n v="55"/>
        <n v="55.13"/>
        <n v="55.14"/>
        <n v="55.47"/>
        <n v="55.5"/>
        <n v="55.57"/>
        <n v="55.86"/>
        <n v="55.9"/>
        <n v="55.92"/>
        <n v="55.93"/>
        <n v="55.95"/>
        <n v="56"/>
        <n v="56.46"/>
        <n v="56.699999999999996"/>
        <n v="56.81"/>
        <n v="57"/>
        <n v="57.18"/>
        <n v="57.2"/>
        <n v="57.44"/>
        <n v="57.66"/>
        <n v="57.8"/>
        <n v="57.86"/>
        <n v="57.88"/>
        <n v="57.91"/>
        <n v="57.94"/>
        <n v="57.940000000000005"/>
        <n v="57.96"/>
        <n v="58.19"/>
        <n v="58.459999999999994"/>
        <n v="58.769999999999996"/>
        <n v="58.82"/>
        <n v="58.84"/>
        <n v="58.88"/>
        <n v="58.89"/>
        <n v="58.9"/>
        <n v="58.96"/>
        <n v="58.97"/>
        <n v="59"/>
        <n v="59.3"/>
        <n v="59.43"/>
        <n v="59.45"/>
        <n v="59.580000000000005"/>
        <n v="59.85"/>
        <n v="59.88"/>
        <n v="59.9"/>
        <n v="59.900000000000006"/>
        <n v="59.94"/>
        <n v="59.96"/>
        <n v="59.97"/>
        <n v="59.98"/>
        <n v="60"/>
        <n v="60.2"/>
        <n v="60.440000000000005"/>
        <n v="60.78"/>
        <n v="60.879999999999995"/>
        <n v="61"/>
        <n v="61.1"/>
        <n v="61.13"/>
        <n v="61.410000000000004"/>
        <n v="61.449999999999996"/>
        <n v="61.569999999999993"/>
        <n v="61.8"/>
        <n v="61.89"/>
        <n v="61.91"/>
        <n v="61.940000000000005"/>
        <n v="61.96"/>
        <n v="62.15"/>
        <n v="62.21"/>
        <n v="62.35"/>
        <n v="62.46"/>
        <n v="62.480000000000004"/>
        <n v="62.49"/>
        <n v="62.620000000000005"/>
        <n v="62.75"/>
        <n v="62.839999999999996"/>
        <n v="62.910000000000004"/>
        <n v="63"/>
        <n v="63.11"/>
        <n v="63.46"/>
        <n v="63.64"/>
        <n v="63.89"/>
        <n v="63.92"/>
        <n v="64"/>
        <n v="64.87"/>
        <n v="64.89"/>
        <n v="64.900000000000006"/>
        <n v="64.95"/>
        <n v="64.960000000000008"/>
        <n v="64.98"/>
        <n v="65.209999999999994"/>
        <n v="65.490000000000009"/>
        <n v="65.5"/>
        <n v="65.56"/>
        <n v="65.8"/>
        <n v="65.88"/>
        <n v="65.89"/>
        <n v="65.900000000000006"/>
        <n v="65.92"/>
        <n v="65.930000000000007"/>
        <n v="65.960000000000008"/>
        <n v="66"/>
        <n v="66.11"/>
        <n v="66.650000000000006"/>
        <n v="66.87"/>
        <n v="66.92"/>
        <n v="66.930000000000007"/>
        <n v="66.94"/>
        <n v="66.95"/>
        <n v="66.960000000000008"/>
        <n v="67.180000000000007"/>
        <n v="67.430000000000007"/>
        <n v="67.45"/>
        <n v="67.47"/>
        <n v="67.58"/>
        <n v="67.66"/>
        <n v="67.83"/>
        <n v="67.849999999999994"/>
        <n v="67.86"/>
        <n v="67.89"/>
        <n v="67.94"/>
        <n v="68"/>
        <n v="68.290000000000006"/>
        <n v="68.419999999999987"/>
        <n v="68.44"/>
        <n v="69.11"/>
        <n v="69.2"/>
        <n v="69.27"/>
        <n v="69.3"/>
        <n v="69.400000000000006"/>
        <n v="69.86"/>
        <n v="70"/>
        <n v="70.25"/>
        <n v="70.34"/>
        <n v="70.45"/>
        <n v="70.5"/>
        <n v="70.599999999999994"/>
        <n v="70.680000000000007"/>
        <n v="70.83"/>
        <n v="70.930000000000007"/>
        <n v="71.14"/>
        <n v="71.39"/>
        <n v="71.490000000000009"/>
        <n v="71.5"/>
        <n v="71.709999999999994"/>
        <n v="71.760000000000005"/>
        <n v="71.819999999999993"/>
        <n v="71.86"/>
        <n v="71.88"/>
        <n v="71.91"/>
        <n v="72.84"/>
        <n v="72.900000000000006"/>
        <n v="72.94"/>
        <n v="73.12"/>
        <n v="73.22"/>
        <n v="73.490000000000009"/>
        <n v="73.5"/>
        <n v="73.59"/>
        <n v="73.830000000000013"/>
        <n v="73.89"/>
        <n v="73.930000000000007"/>
        <n v="74"/>
        <n v="74.16"/>
        <n v="74.169999999999987"/>
        <n v="74.34"/>
        <n v="74.5"/>
        <n v="74.75"/>
        <n v="74.789999999999992"/>
        <n v="74.86"/>
        <n v="74.88"/>
        <n v="74.91"/>
        <n v="74.910000000000011"/>
        <n v="74.930000000000007"/>
        <n v="74.95"/>
        <n v="75.05"/>
        <n v="75.41"/>
        <n v="75.5"/>
        <n v="75.89"/>
        <n v="75.959999999999994"/>
        <n v="75.960000000000008"/>
        <n v="76.210000000000008"/>
        <n v="76.66"/>
        <n v="76.86999999999999"/>
        <n v="76.88"/>
        <n v="76.899999999999991"/>
        <n v="76.92"/>
        <n v="76.95"/>
        <n v="77"/>
        <n v="77.12"/>
        <n v="77.14"/>
        <n v="77.350000000000009"/>
        <n v="77.87"/>
        <n v="77.92"/>
        <n v="77.94"/>
        <n v="78.62"/>
        <n v="78.89"/>
        <n v="78.97"/>
        <n v="79"/>
        <n v="79.099999999999994"/>
        <n v="79.289999999999992"/>
        <n v="79.62"/>
        <n v="79.72"/>
        <n v="79.900000000000006"/>
        <n v="79.910000000000011"/>
        <n v="79.92"/>
        <n v="79.94"/>
        <n v="79.95"/>
        <n v="79.98"/>
        <n v="80.45"/>
        <n v="80.460000000000008"/>
        <n v="80.5"/>
        <n v="80.92"/>
        <n v="80.94"/>
        <n v="80.95"/>
        <n v="81.25"/>
        <n v="81.510000000000005"/>
        <n v="81.540000000000006"/>
        <n v="81.59"/>
        <n v="81.73"/>
        <n v="81.800000000000011"/>
        <n v="81.81"/>
        <n v="81.86"/>
        <n v="81.95"/>
        <n v="82.16"/>
        <n v="82.169999999999987"/>
        <n v="82.21"/>
        <n v="82.3"/>
        <n v="82.7"/>
        <n v="82.92"/>
        <n v="83.02"/>
        <n v="83.18"/>
        <n v="83.39"/>
        <n v="83.47999999999999"/>
        <n v="83.789999999999992"/>
        <n v="83.86"/>
        <n v="83.89"/>
        <n v="83.93"/>
        <n v="83.949999999999989"/>
        <n v="84.16"/>
        <n v="84.44"/>
        <n v="84.93"/>
        <n v="84.94"/>
        <n v="84.95"/>
        <n v="85.65"/>
        <n v="85.82"/>
        <n v="85.84"/>
        <n v="85.86"/>
        <n v="85.88"/>
        <n v="85.92"/>
        <n v="85.949999999999989"/>
        <n v="86.29"/>
        <n v="86.43"/>
        <n v="86.48"/>
        <n v="86.77"/>
        <n v="86.789999999999992"/>
        <n v="86.88000000000001"/>
        <n v="86.91"/>
        <n v="86.940000000000012"/>
        <n v="87.410000000000011"/>
        <n v="87.63000000000001"/>
        <n v="87.679999999999993"/>
        <n v="87.78"/>
        <n v="87.83"/>
        <n v="87.85"/>
        <n v="87.96"/>
        <n v="88.42"/>
        <n v="88.460000000000008"/>
        <n v="88.5"/>
        <n v="88.859999999999985"/>
        <n v="88.88"/>
        <n v="88.92"/>
        <n v="88.95"/>
        <n v="89.19"/>
        <n v="89.32"/>
        <n v="89.36"/>
        <n v="89.41"/>
        <n v="89.539999999999992"/>
        <n v="89.82"/>
        <n v="89.9"/>
        <n v="89.91"/>
        <n v="89.919999999999987"/>
        <n v="89.93"/>
        <n v="89.94"/>
        <n v="89.95"/>
        <n v="89.97"/>
        <n v="90.22"/>
        <n v="90.43"/>
        <n v="90.44"/>
        <n v="90.850000000000009"/>
        <n v="90.87"/>
        <n v="90.93"/>
        <n v="90.95"/>
        <n v="90.97"/>
        <n v="91.009999999999991"/>
        <n v="91.1"/>
        <n v="91.339999999999989"/>
        <n v="91.37"/>
        <n v="91.7"/>
        <n v="91.77"/>
        <n v="91.83"/>
        <n v="91.87"/>
        <n v="91.91"/>
        <n v="91.950000000000017"/>
        <n v="92.39"/>
        <n v="92.61"/>
        <n v="92.82"/>
        <n v="92.88"/>
        <n v="92.89"/>
        <n v="93"/>
        <n v="93.31"/>
        <n v="93.81"/>
        <n v="93.810000000000016"/>
        <n v="93.85"/>
        <n v="93.850000000000009"/>
        <n v="93.95"/>
        <n v="94"/>
        <n v="94.23"/>
        <n v="94.44"/>
        <n v="94.5"/>
        <n v="94.740000000000009"/>
        <n v="94.81"/>
        <n v="94.91"/>
        <n v="94.93"/>
        <n v="95.04"/>
        <n v="95.27"/>
        <n v="95.32"/>
        <n v="95.38000000000001"/>
        <n v="95.559999999999988"/>
        <n v="95.72999999999999"/>
        <n v="95.759999999999991"/>
        <n v="95.8"/>
        <n v="95.84"/>
        <n v="95.85"/>
        <n v="95.87"/>
        <n v="95.88"/>
        <n v="95.94"/>
        <n v="96.53"/>
        <n v="96.81"/>
        <n v="96.820000000000007"/>
        <n v="96.830000000000013"/>
        <n v="96.91"/>
        <n v="96.93"/>
        <n v="96.97"/>
        <n v="97"/>
        <n v="97.41"/>
        <n v="97.51"/>
        <n v="97.74"/>
        <n v="97.81"/>
        <n v="97.83"/>
        <n v="97.84"/>
        <n v="97.86"/>
        <n v="97.92"/>
        <n v="97.93"/>
        <n v="98.13"/>
        <n v="98.14"/>
        <n v="98.41"/>
        <n v="98.740000000000009"/>
        <n v="98.9"/>
        <n v="98.93"/>
        <n v="98.95"/>
        <n v="98.990000000000009"/>
        <n v="99.39"/>
        <n v="99.440000000000012"/>
        <n v="99.48"/>
        <n v="99.77000000000001"/>
        <n v="99.8"/>
        <n v="99.95"/>
        <n v="100"/>
        <n v="100.38"/>
        <n v="100.6"/>
        <n v="100.77"/>
        <n v="100.83000000000001"/>
        <n v="101.5"/>
        <n v="101.55"/>
        <n v="101.66"/>
        <n v="101.87"/>
        <n v="101.88"/>
        <n v="101.89000000000001"/>
        <n v="102.33000000000001"/>
        <n v="102.43"/>
        <n v="102.62"/>
        <n v="102.77"/>
        <n v="102.81"/>
        <n v="102.89999999999999"/>
        <n v="102.93"/>
        <n v="103"/>
        <n v="103.07"/>
        <n v="103.77"/>
        <n v="103.87"/>
        <n v="103.92"/>
        <n v="104.47"/>
        <n v="104.5"/>
        <n v="104.73"/>
        <n v="104.77"/>
        <n v="104.79"/>
        <n v="104.84"/>
        <n v="104.89000000000001"/>
        <n v="104.9"/>
        <n v="104.93"/>
        <n v="104.98"/>
        <n v="105.37"/>
        <n v="105.4"/>
        <n v="105.47"/>
        <n v="105.76"/>
        <n v="105.82"/>
        <n v="105.84"/>
        <n v="105.88"/>
        <n v="105.91000000000001"/>
        <n v="105.92"/>
        <n v="106.35"/>
        <n v="106.94"/>
        <n v="106.99000000000001"/>
        <n v="107.78"/>
        <n v="107.9"/>
        <n v="108.44"/>
        <n v="108.46000000000001"/>
        <n v="108.76"/>
        <n v="108.78"/>
        <n v="108.87"/>
        <n v="108.91"/>
        <n v="109.04"/>
        <n v="109.08"/>
        <n v="109.69999999999999"/>
        <n v="109.78999999999999"/>
        <n v="109.83"/>
        <n v="109.89"/>
        <n v="109.91"/>
        <n v="109.95"/>
        <n v="110.22"/>
        <n v="110.41"/>
        <n v="110.62"/>
        <n v="110.63000000000001"/>
        <n v="111.25"/>
        <n v="111.27000000000001"/>
        <n v="111.39"/>
        <n v="111.7"/>
        <n v="111.72"/>
        <n v="111.75"/>
        <n v="111.79"/>
        <n v="111.83"/>
        <n v="111.86"/>
        <n v="112"/>
        <n v="112.14"/>
        <n v="112.37"/>
        <n v="112.64"/>
        <n v="112.78"/>
        <n v="112.92"/>
        <n v="113.67999999999999"/>
        <n v="113.75999999999999"/>
        <n v="113.81"/>
        <n v="113.89"/>
        <n v="113.91"/>
        <n v="114.42999999999999"/>
        <n v="114.78"/>
        <n v="114.82000000000001"/>
        <n v="115.41"/>
        <n v="115.62"/>
        <n v="115.67"/>
        <n v="115.7"/>
        <n v="115.71"/>
        <n v="115.85"/>
        <n v="115.92"/>
        <n v="115.93"/>
        <n v="116.57"/>
        <n v="116.71000000000001"/>
        <n v="116.8"/>
        <n v="116.86"/>
        <n v="116.91"/>
        <n v="117.41"/>
        <n v="117.44"/>
        <n v="117.63"/>
        <n v="117.72"/>
        <n v="117.99"/>
        <n v="118.5"/>
        <n v="118.75"/>
        <n v="118.8"/>
        <n v="118.82"/>
        <n v="119.19"/>
        <n v="119.22"/>
        <n v="119.36"/>
        <n v="119.41"/>
        <n v="119.7"/>
        <n v="119.76"/>
        <n v="119.8"/>
        <n v="119.80000000000001"/>
        <n v="119.88"/>
        <n v="119.91000000000001"/>
        <n v="119.92"/>
        <n v="119.96"/>
        <n v="120.13"/>
        <n v="120.49000000000001"/>
        <n v="120.55999999999999"/>
        <n v="120.78"/>
        <n v="120.78999999999999"/>
        <n v="121.32000000000001"/>
        <n v="121.57"/>
        <n v="121.76"/>
        <n v="121.78"/>
        <n v="121.8"/>
        <n v="121.85"/>
        <n v="121.92"/>
        <n v="122.03999999999999"/>
        <n v="122.41"/>
        <n v="122.63"/>
        <n v="122.69"/>
        <n v="122.72999999999999"/>
        <n v="122.77000000000001"/>
        <n v="122.86999999999999"/>
        <n v="122.89"/>
        <n v="122.91"/>
        <n v="123.16"/>
        <n v="123.31"/>
        <n v="123.42"/>
        <n v="123.86"/>
        <n v="123.91"/>
        <n v="124.08000000000001"/>
        <n v="124.22"/>
        <n v="124.75"/>
        <n v="124.8"/>
        <n v="124.89000000000001"/>
        <n v="125.13"/>
        <n v="125.28"/>
        <n v="126.35"/>
        <n v="126.67"/>
        <n v="127.25"/>
        <n v="127.28"/>
        <n v="127.72999999999999"/>
        <n v="127.82"/>
        <n v="127.86999999999999"/>
        <n v="128.09"/>
        <n v="128.81"/>
        <n v="128.94"/>
        <n v="129.06"/>
        <n v="129.56"/>
        <n v="129.68"/>
        <n v="129.74"/>
        <n v="129.82"/>
        <n v="129.87"/>
        <n v="129.9"/>
        <n v="129.91"/>
        <n v="130.26"/>
        <n v="130.86000000000001"/>
        <n v="130.93"/>
        <n v="130.99"/>
        <n v="131.18"/>
        <n v="131.26999999999998"/>
        <n v="131.47"/>
        <n v="131.78"/>
        <n v="131.82999999999998"/>
        <n v="131.9"/>
        <n v="131.97999999999999"/>
        <n v="132.66"/>
        <n v="132.75"/>
        <n v="133.67000000000002"/>
        <n v="133.76999999999998"/>
        <n v="133.77000000000001"/>
        <n v="133.82"/>
        <n v="134.18"/>
        <n v="134.72999999999999"/>
        <n v="134.9"/>
        <n v="134.91"/>
        <n v="135.84"/>
        <n v="135.92000000000002"/>
        <n v="136.16999999999999"/>
        <n v="136.28"/>
        <n v="136.41"/>
        <n v="136.47"/>
        <n v="136.66"/>
        <n v="136.79"/>
        <n v="136.85"/>
        <n v="137.76000000000002"/>
        <n v="137.76999999999998"/>
        <n v="137.81"/>
        <n v="138.13"/>
        <n v="138.26"/>
        <n v="138.38"/>
        <n v="138.86000000000001"/>
        <n v="138.99"/>
        <n v="139.01999999999998"/>
        <n v="139.66999999999999"/>
        <n v="139.69999999999999"/>
        <n v="139.72"/>
        <n v="139.86000000000001"/>
        <n v="139.88"/>
        <n v="139.96"/>
        <n v="140.03000000000003"/>
        <n v="140.38999999999999"/>
        <n v="140.69999999999999"/>
        <n v="141.30000000000001"/>
        <n v="141.76999999999998"/>
        <n v="142.89000000000001"/>
        <n v="142.89999999999998"/>
        <n v="143.71"/>
        <n v="143.79"/>
        <n v="143.88999999999999"/>
        <n v="143.91999999999999"/>
        <n v="144.08000000000001"/>
        <n v="144.18"/>
        <n v="144.87"/>
        <n v="145.80000000000001"/>
        <n v="145.88"/>
        <n v="145.91"/>
        <n v="146.26999999999998"/>
        <n v="146.48000000000002"/>
        <n v="146.63"/>
        <n v="146.68"/>
        <n v="146.88"/>
        <n v="146.93"/>
        <n v="147.74"/>
        <n v="147.80000000000001"/>
        <n v="147.86000000000001"/>
        <n v="147.88999999999999"/>
        <n v="148.33000000000001"/>
        <n v="148.72"/>
        <n v="148.76999999999998"/>
        <n v="148.78"/>
        <n v="148.82"/>
        <n v="148.87"/>
        <n v="148.88999999999999"/>
        <n v="149.29000000000002"/>
        <n v="149.79"/>
        <n v="149.79999999999998"/>
        <n v="149.9"/>
        <n v="149.94999999999999"/>
        <n v="149.99"/>
        <n v="150.59"/>
        <n v="150.61000000000001"/>
        <n v="150.63999999999999"/>
        <n v="150.86000000000001"/>
        <n v="151.01"/>
        <n v="151.02000000000001"/>
        <n v="151.12"/>
        <n v="151.13000000000002"/>
        <n v="151.25"/>
        <n v="151.76"/>
        <n v="151.85"/>
        <n v="151.86000000000001"/>
        <n v="151.88999999999999"/>
        <n v="151.93"/>
        <n v="152.34"/>
        <n v="152.67000000000002"/>
        <n v="152.71"/>
        <n v="152.77000000000001"/>
        <n v="152.86000000000001"/>
        <n v="152.9"/>
        <n v="153.62"/>
        <n v="153.76"/>
        <n v="154.07"/>
        <n v="154.47"/>
        <n v="154.47999999999999"/>
        <n v="154.55000000000001"/>
        <n v="154.84"/>
        <n v="154.87"/>
        <n v="154.89000000000001"/>
        <n v="155"/>
        <n v="155.46"/>
        <n v="155.74"/>
        <n v="156.04000000000002"/>
        <n v="157.41999999999999"/>
        <n v="157.44999999999999"/>
        <n v="157.69999999999999"/>
        <n v="157.74"/>
        <n v="157.80000000000001"/>
        <n v="157.81"/>
        <n v="157.82999999999998"/>
        <n v="157.91000000000003"/>
        <n v="157.94999999999999"/>
        <n v="157.97999999999999"/>
        <n v="158.05000000000001"/>
        <n v="158.43000000000004"/>
        <n v="158.54"/>
        <n v="158.78"/>
        <n v="159.11000000000001"/>
        <n v="159.58000000000001"/>
        <n v="159.73000000000002"/>
        <n v="159.91"/>
        <n v="160.08000000000001"/>
        <n v="160.44999999999999"/>
        <n v="160.84"/>
        <n v="161.12"/>
        <n v="161.18"/>
        <n v="161.68"/>
        <n v="161.88"/>
        <n v="163.15"/>
        <n v="163.38"/>
        <n v="163.71"/>
        <n v="163.77000000000001"/>
        <n v="163.81"/>
        <n v="164.26"/>
        <n v="164.36"/>
        <n v="164.51999999999998"/>
        <n v="164.82"/>
        <n v="164.89"/>
        <n v="164.96"/>
        <n v="165.05"/>
        <n v="165.22"/>
        <n v="165.44"/>
        <n v="165.67"/>
        <n v="165.71"/>
        <n v="165.82"/>
        <n v="166.25"/>
        <n v="166.53"/>
        <n v="167.13"/>
        <n v="167.18"/>
        <n v="167.49"/>
        <n v="167.71"/>
        <n v="167.74"/>
        <n v="167.89"/>
        <n v="168.05"/>
        <n v="168.54000000000002"/>
        <n v="168.66000000000003"/>
        <n v="168.74"/>
        <n v="168.79000000000002"/>
        <n v="168.87"/>
        <n v="169.1"/>
        <n v="169.19"/>
        <n v="169.26"/>
        <n v="169.78000000000003"/>
        <n v="170.28"/>
        <n v="170.72"/>
        <n v="171.16"/>
        <n v="171.54999999999998"/>
        <n v="171.76"/>
        <n v="171.81"/>
        <n v="171.94"/>
        <n v="172.26"/>
        <n v="172.73000000000002"/>
        <n v="172.82999999999998"/>
        <n v="173.71"/>
        <n v="174.04"/>
        <n v="174.35"/>
        <n v="174.60000000000002"/>
        <n v="174.74"/>
        <n v="174.82"/>
        <n v="174.94"/>
        <n v="175.01000000000002"/>
        <n v="175.07"/>
        <n v="175.13"/>
        <n v="175.76000000000002"/>
        <n v="175.79999999999998"/>
        <n v="175.86"/>
        <n v="176.12"/>
        <n v="176.19"/>
        <n v="176.37"/>
        <n v="176.54"/>
        <n v="176.66"/>
        <n v="176.79000000000002"/>
        <n v="176.81"/>
        <n v="177.19"/>
        <n v="177.74"/>
        <n v="177.9"/>
        <n v="177.91"/>
        <n v="178.39000000000001"/>
        <n v="179.13"/>
        <n v="179.66"/>
        <n v="179.69"/>
        <n v="179.7"/>
        <n v="179.82"/>
        <n v="179.85000000000002"/>
        <n v="179.94"/>
        <n v="180.70999999999998"/>
        <n v="180.82999999999998"/>
        <n v="181.11"/>
        <n v="181.29"/>
        <n v="181.32000000000002"/>
        <n v="181.74"/>
        <n v="181.75000000000003"/>
        <n v="181.85"/>
        <n v="182.3"/>
        <n v="182.98000000000002"/>
        <n v="183.33"/>
        <n v="183.35"/>
        <n v="183.61"/>
        <n v="183.67000000000002"/>
        <n v="183.7"/>
        <n v="184.13000000000002"/>
        <n v="184.24"/>
        <n v="184.62"/>
        <n v="184.87"/>
        <n v="184.97"/>
        <n v="185.32999999999998"/>
        <n v="185.34"/>
        <n v="185.7"/>
        <n v="185.80999999999997"/>
        <n v="185.82"/>
        <n v="185.82999999999998"/>
        <n v="187.22"/>
        <n v="187.41000000000003"/>
        <n v="187.53"/>
        <n v="187.81"/>
        <n v="188.13"/>
        <n v="188.22"/>
        <n v="188.94"/>
        <n v="189.58"/>
        <n v="189.72"/>
        <n v="189.81"/>
        <n v="189.82"/>
        <n v="189.87"/>
        <n v="190.83"/>
        <n v="191.07999999999998"/>
        <n v="191.57999999999998"/>
        <n v="191.62"/>
        <n v="191.65"/>
        <n v="192.45999999999998"/>
        <n v="192.47"/>
        <n v="192.65"/>
        <n v="192.67"/>
        <n v="193.7"/>
        <n v="193.8"/>
        <n v="193.95"/>
        <n v="194.06"/>
        <n v="194.56"/>
        <n v="194.63"/>
        <n v="194.64"/>
        <n v="194.64999999999998"/>
        <n v="194.71"/>
        <n v="194.85"/>
        <n v="195.1"/>
        <n v="195.16"/>
        <n v="195.35000000000002"/>
        <n v="195.65000000000003"/>
        <n v="196.21"/>
        <n v="196.23999999999998"/>
        <n v="196.49"/>
        <n v="196.62"/>
        <n v="196.82"/>
        <n v="196.88000000000002"/>
        <n v="197.04"/>
        <n v="197.66"/>
        <n v="197.91"/>
        <n v="198.01999999999998"/>
        <n v="198.07"/>
        <n v="198.64"/>
        <n v="198.75"/>
        <n v="198.84"/>
        <n v="199.12"/>
        <n v="199.82"/>
        <n v="199.95"/>
        <n v="200.05"/>
        <n v="200.39"/>
        <n v="200.44"/>
        <n v="200.64999999999998"/>
        <n v="200.70999999999998"/>
        <n v="200.73"/>
        <n v="200.82000000000002"/>
        <n v="200.87"/>
        <n v="201.14"/>
        <n v="201.22"/>
        <n v="201.22000000000003"/>
        <n v="201.92"/>
        <n v="202.16"/>
        <n v="202.28"/>
        <n v="202.61"/>
        <n v="202.86999999999998"/>
        <n v="203.66"/>
        <n v="203.68"/>
        <n v="203.88"/>
        <n v="204.10000000000002"/>
        <n v="204.21"/>
        <n v="204.48000000000002"/>
        <n v="204.59"/>
        <n v="204.61"/>
        <n v="204.64"/>
        <n v="204.69000000000003"/>
        <n v="204.79000000000002"/>
        <n v="204.82999999999998"/>
        <n v="204.84"/>
        <n v="204.85"/>
        <n v="205.46"/>
        <n v="205.64"/>
        <n v="205.76999999999998"/>
        <n v="206.74"/>
        <n v="206.82"/>
        <n v="207.62"/>
        <n v="207.73"/>
        <n v="207.74"/>
        <n v="207.77"/>
        <n v="207.84"/>
        <n v="208.14000000000001"/>
        <n v="208.22"/>
        <n v="208.44"/>
        <n v="208.73000000000002"/>
        <n v="209.62"/>
        <n v="209.65"/>
        <n v="209.79"/>
        <n v="209.8"/>
        <n v="209.9"/>
        <n v="210.05"/>
        <n v="210.75"/>
        <n v="210.81"/>
        <n v="211.57000000000002"/>
        <n v="211.59"/>
        <n v="211.63"/>
        <n v="212.54999999999998"/>
        <n v="212.8"/>
        <n v="212.88"/>
        <n v="212.91"/>
        <n v="213.03"/>
        <n v="213.16"/>
        <n v="213.37"/>
        <n v="213.62"/>
        <n v="213.75"/>
        <n v="213.8"/>
        <n v="213.83"/>
        <n v="213.92000000000002"/>
        <n v="214.01000000000002"/>
        <n v="214.07"/>
        <n v="214.48000000000002"/>
        <n v="215.45000000000002"/>
        <n v="215.58"/>
        <n v="215.69"/>
        <n v="215.89"/>
        <n v="216.70999999999998"/>
        <n v="217.11"/>
        <n v="217.45000000000002"/>
        <n v="218.4"/>
        <n v="218.43"/>
        <n v="218.6"/>
        <n v="218.63"/>
        <n v="218.78"/>
        <n v="220.18"/>
        <n v="220.2"/>
        <n v="220.78"/>
        <n v="220.83"/>
        <n v="220.85"/>
        <n v="221.82999999999998"/>
        <n v="221.93"/>
        <n v="222.81"/>
        <n v="223.23"/>
        <n v="223.31"/>
        <n v="223.63"/>
        <n v="223.71"/>
        <n v="223.72"/>
        <n v="224.14"/>
        <n v="224.54"/>
        <n v="224.79999999999998"/>
        <n v="224.8"/>
        <n v="224.85"/>
        <n v="224.89"/>
        <n v="224.95"/>
        <n v="225.73"/>
        <n v="226.2"/>
        <n v="226.42"/>
        <n v="226.63"/>
        <n v="226.67000000000002"/>
        <n v="228.73"/>
        <n v="228.76999999999998"/>
        <n v="228.95"/>
        <n v="229.38"/>
        <n v="229.4"/>
        <n v="229.40000000000003"/>
        <n v="229.63"/>
        <n v="230.62999999999997"/>
        <n v="230.93999999999997"/>
        <n v="231.04"/>
        <n v="231.19"/>
        <n v="231.23"/>
        <n v="231.54"/>
        <n v="231.64000000000001"/>
        <n v="231.76000000000002"/>
        <n v="232.06"/>
        <n v="232.54999999999995"/>
        <n v="232.67000000000002"/>
        <n v="232.78"/>
        <n v="232.91000000000003"/>
        <n v="233.18"/>
        <n v="233.82999999999998"/>
        <n v="233.93"/>
        <n v="234.14"/>
        <n v="234.53"/>
        <n v="234.54"/>
        <n v="234.68"/>
        <n v="234.90999999999997"/>
        <n v="235.48000000000002"/>
        <n v="235.59"/>
        <n v="236.00000000000006"/>
        <n v="236.66000000000003"/>
        <n v="236.77999999999997"/>
        <n v="236.79"/>
        <n v="237.59"/>
        <n v="237.69"/>
        <n v="237.81"/>
        <n v="238.1"/>
        <n v="238.21"/>
        <n v="238.78000000000003"/>
        <n v="239.52"/>
        <n v="239.82999999999998"/>
        <n v="239.83"/>
        <n v="239.84"/>
        <n v="239.92"/>
        <n v="239.94"/>
        <n v="240.01"/>
        <n v="240.70999999999998"/>
        <n v="240.82"/>
        <n v="240.93"/>
        <n v="241.28000000000003"/>
        <n v="241.33"/>
        <n v="241.51999999999998"/>
        <n v="241.72"/>
        <n v="241.85"/>
        <n v="242.06"/>
        <n v="242.20999999999998"/>
        <n v="242.3"/>
        <n v="242.32999999999998"/>
        <n v="242.57000000000002"/>
        <n v="242.72000000000003"/>
        <n v="242.86"/>
        <n v="243.72000000000003"/>
        <n v="243.73999999999998"/>
        <n v="243.83"/>
        <n v="244.92000000000002"/>
        <n v="245.48"/>
        <n v="245.59"/>
        <n v="245.63"/>
        <n v="245.79000000000002"/>
        <n v="245.98000000000002"/>
        <n v="246.26"/>
        <n v="246.42000000000002"/>
        <n v="247.39"/>
        <n v="248.01999999999998"/>
        <n v="248.08"/>
        <n v="248.3"/>
        <n v="248.37"/>
        <n v="248.51000000000002"/>
        <n v="248.57"/>
        <n v="248.59"/>
        <n v="248.76000000000002"/>
        <n v="249.38000000000002"/>
        <n v="249.57"/>
        <n v="249.91"/>
        <n v="250.28000000000003"/>
        <n v="250.46"/>
        <n v="250.81"/>
        <n v="251.68"/>
        <n v="253.38"/>
        <n v="253.71"/>
        <n v="253.81"/>
        <n v="253.82"/>
        <n v="254.10000000000002"/>
        <n v="254.87"/>
        <n v="255.23000000000002"/>
        <n v="255.38"/>
        <n v="255.78999999999996"/>
        <n v="257.24"/>
        <n v="257.28999999999996"/>
        <n v="257.83999999999997"/>
        <n v="257.93"/>
        <n v="258.33000000000004"/>
        <n v="258.35000000000002"/>
        <n v="258.39999999999998"/>
        <n v="258.53999999999996"/>
        <n v="258.74"/>
        <n v="258.97000000000003"/>
        <n v="259.31"/>
        <n v="259.78000000000003"/>
        <n v="259.87"/>
        <n v="260.57"/>
        <n v="260.7"/>
        <n v="260.73"/>
        <n v="261.01"/>
        <n v="261.25000000000006"/>
        <n v="261.36"/>
        <n v="261.46000000000004"/>
        <n v="261.7"/>
        <n v="261.73"/>
        <n v="262.36"/>
        <n v="262.47000000000003"/>
        <n v="262.58999999999997"/>
        <n v="262.82"/>
        <n v="262.96000000000004"/>
        <n v="263.95"/>
        <n v="264.28999999999996"/>
        <n v="264.5"/>
        <n v="264.73"/>
        <n v="264.83000000000004"/>
        <n v="264.90999999999997"/>
        <n v="265.32"/>
        <n v="266.12"/>
        <n v="266.26"/>
        <n v="266.76"/>
        <n v="266.89999999999998"/>
        <n v="267.75"/>
        <n v="268.95999999999998"/>
        <n v="269.54000000000002"/>
        <n v="269.82"/>
        <n v="270"/>
        <n v="270.66999999999996"/>
        <n v="270.67999999999995"/>
        <n v="271.34000000000003"/>
        <n v="271.56"/>
        <n v="272.20999999999998"/>
        <n v="273.69"/>
        <n v="273.72000000000003"/>
        <n v="274.45"/>
        <n v="274.88"/>
        <n v="275.64000000000004"/>
        <n v="275.64999999999998"/>
        <n v="275.93999999999994"/>
        <n v="276.24"/>
        <n v="276.27"/>
        <n v="276.58000000000004"/>
        <n v="276.71000000000004"/>
        <n v="277.02999999999997"/>
        <n v="277.34999999999997"/>
        <n v="277.65999999999997"/>
        <n v="277.74"/>
        <n v="278.97000000000003"/>
        <n v="279"/>
        <n v="279.65999999999997"/>
        <n v="279.74"/>
        <n v="280.56"/>
        <n v="281.53000000000003"/>
        <n v="281.58"/>
        <n v="281.81"/>
        <n v="281.90999999999997"/>
        <n v="281.91000000000003"/>
        <n v="281.92"/>
        <n v="282.05"/>
        <n v="282.45999999999998"/>
        <n v="282.81"/>
        <n v="283.02999999999997"/>
        <n v="283.23"/>
        <n v="283.61"/>
        <n v="284.16999999999996"/>
        <n v="285.3"/>
        <n v="285.38"/>
        <n v="285.39"/>
        <n v="285.46000000000004"/>
        <n v="285.74"/>
        <n v="286.38"/>
        <n v="286.44"/>
        <n v="286.61"/>
        <n v="286.69"/>
        <n v="286.8"/>
        <n v="287.87"/>
        <n v="288.18"/>
        <n v="288.22000000000003"/>
        <n v="288.39"/>
        <n v="288.49"/>
        <n v="289.82"/>
        <n v="290.77"/>
        <n v="291.87"/>
        <n v="292.11"/>
        <n v="292.2"/>
        <n v="292.26"/>
        <n v="292.39"/>
        <n v="293.03999999999996"/>
        <n v="293.33999999999997"/>
        <n v="293.67"/>
        <n v="293.84000000000003"/>
        <n v="294.44"/>
        <n v="294.5"/>
        <n v="294.79000000000002"/>
        <n v="295.34000000000003"/>
        <n v="295.7"/>
        <n v="295.70000000000005"/>
        <n v="296.23"/>
        <n v="296.36"/>
        <n v="296.59000000000003"/>
        <n v="296.68"/>
        <n v="296.7"/>
        <n v="296.85000000000002"/>
        <n v="296.94"/>
        <n v="297.28000000000003"/>
        <n v="297.34000000000003"/>
        <n v="297.62"/>
        <n v="297.77"/>
        <n v="298.37"/>
        <n v="299.24"/>
        <n v="299.5"/>
        <n v="299.70000000000005"/>
        <n v="299.77999999999997"/>
        <n v="299.83999999999997"/>
        <n v="299.91999999999996"/>
        <n v="300.2"/>
        <n v="300.26"/>
        <n v="300.36"/>
        <n v="300.65999999999997"/>
        <n v="300.69000000000005"/>
        <n v="300.85000000000002"/>
        <n v="301.13"/>
        <n v="301.32000000000005"/>
        <n v="303.34000000000003"/>
        <n v="303.39999999999998"/>
        <n v="303.45999999999998"/>
        <n v="303.72000000000003"/>
        <n v="304"/>
        <n v="304.11"/>
        <n v="305.88"/>
        <n v="306.10000000000002"/>
        <n v="306.11"/>
        <n v="306.46000000000004"/>
        <n v="306.71000000000004"/>
        <n v="306.76"/>
        <n v="306.89"/>
        <n v="307.12"/>
        <n v="307.38"/>
        <n v="307.73"/>
        <n v="308.04000000000002"/>
        <n v="308.82"/>
        <n v="309.02"/>
        <n v="309.33"/>
        <n v="310.58000000000004"/>
        <n v="310.82"/>
        <n v="310.92999999999995"/>
        <n v="311.39999999999998"/>
        <n v="311.44000000000005"/>
        <n v="312.12"/>
        <n v="313.61"/>
        <n v="313.62"/>
        <n v="313.74"/>
        <n v="313.83000000000004"/>
        <n v="313.93"/>
        <n v="314.66999999999996"/>
        <n v="315.27000000000004"/>
        <n v="315.51000000000005"/>
        <n v="317.17"/>
        <n v="317.45000000000005"/>
        <n v="317.57"/>
        <n v="317.68"/>
        <n v="317.88"/>
        <n v="318.18"/>
        <n v="318.38"/>
        <n v="318.63"/>
        <n v="318.77999999999997"/>
        <n v="319.33"/>
        <n v="319.45000000000005"/>
        <n v="321.52999999999997"/>
        <n v="321.62"/>
        <n v="323.08999999999997"/>
        <n v="323.19"/>
        <n v="324.33"/>
        <n v="324.38"/>
        <n v="324.63"/>
        <n v="325.47000000000003"/>
        <n v="325.5"/>
        <n v="326.10000000000002"/>
        <n v="326.76"/>
        <n v="327.33999999999997"/>
        <n v="327.45000000000005"/>
        <n v="327.47000000000003"/>
        <n v="327.70000000000005"/>
        <n v="327.74"/>
        <n v="327.77"/>
        <n v="328.29"/>
        <n v="328.71"/>
        <n v="329.27000000000004"/>
        <n v="329.48"/>
        <n v="330.32"/>
        <n v="331.33"/>
        <n v="331.47999999999996"/>
        <n v="332.25000000000006"/>
        <n v="332.64"/>
        <n v="332.75"/>
        <n v="333.7"/>
        <n v="334.33"/>
        <n v="334.37"/>
        <n v="335.34999999999997"/>
        <n v="335.40999999999997"/>
        <n v="335.42"/>
        <n v="335.48"/>
        <n v="336.40999999999997"/>
        <n v="337.69"/>
        <n v="339.19"/>
        <n v="339.24"/>
        <n v="339.38"/>
        <n v="339.47"/>
        <n v="339.68999999999994"/>
        <n v="339.77"/>
        <n v="340.21000000000004"/>
        <n v="340.33"/>
        <n v="340.43"/>
        <n v="341.15"/>
        <n v="341.40999999999997"/>
        <n v="341.86"/>
        <n v="342.09999999999997"/>
        <n v="342.24"/>
        <n v="342.82"/>
        <n v="343.61"/>
        <n v="344.17"/>
        <n v="344.23"/>
        <n v="345.15"/>
        <n v="345.52"/>
        <n v="346.11"/>
        <n v="346.13"/>
        <n v="346.88"/>
        <n v="347.49"/>
        <n v="348.15"/>
        <n v="349.17999999999995"/>
        <n v="349.97"/>
        <n v="350.21999999999997"/>
        <n v="350.41000000000008"/>
        <n v="350.75"/>
        <n v="353.4"/>
        <n v="354.44"/>
        <n v="354.67"/>
        <n v="355.16999999999996"/>
        <n v="355.88999999999993"/>
        <n v="356.27"/>
        <n v="356.68"/>
        <n v="357.74"/>
        <n v="357.79"/>
        <n v="358.05"/>
        <n v="358.43"/>
        <n v="358.71000000000004"/>
        <n v="358.81999999999994"/>
        <n v="359.03999999999996"/>
        <n v="359.22"/>
        <n v="359.29"/>
        <n v="359.63"/>
        <n v="359.75"/>
        <n v="359.89"/>
        <n v="360.52"/>
        <n v="360.75"/>
        <n v="361.15000000000003"/>
        <n v="361.7"/>
        <n v="361.81"/>
        <n v="362.14000000000004"/>
        <n v="362.64"/>
        <n v="363.16"/>
        <n v="363.72"/>
        <n v="364.21999999999997"/>
        <n v="364.51"/>
        <n v="364.65"/>
        <n v="364.90000000000003"/>
        <n v="366.19000000000005"/>
        <n v="366.24"/>
        <n v="366.37"/>
        <n v="366.39"/>
        <n v="367.08000000000004"/>
        <n v="367.46000000000004"/>
        <n v="367.59000000000003"/>
        <n v="368.1"/>
        <n v="368.3"/>
        <n v="369.26000000000005"/>
        <n v="369.36"/>
        <n v="369.64"/>
        <n v="369.79999999999995"/>
        <n v="370.91"/>
        <n v="371.1"/>
        <n v="371.23"/>
        <n v="371.64"/>
        <n v="371.73"/>
        <n v="372.48000000000008"/>
        <n v="372.65"/>
        <n v="372.74"/>
        <n v="372.78"/>
        <n v="373.36"/>
        <n v="374.38"/>
        <n v="374.61"/>
        <n v="374.75"/>
        <n v="374.93999999999994"/>
        <n v="375.65"/>
        <n v="376.09000000000003"/>
        <n v="376.5"/>
        <n v="376.57"/>
        <n v="376.58000000000004"/>
        <n v="376.85"/>
        <n v="377.12"/>
        <n v="377.44"/>
        <n v="377.54"/>
        <n v="378.07000000000005"/>
        <n v="378.7"/>
        <n v="378.71999999999997"/>
        <n v="379.01"/>
        <n v="379.43"/>
        <n v="379.5200000000001"/>
        <n v="379.57000000000005"/>
        <n v="380.3"/>
        <n v="380.59000000000003"/>
        <n v="380.96999999999997"/>
        <n v="381.15"/>
        <n v="381.49"/>
        <n v="382.07"/>
        <n v="382.42000000000007"/>
        <n v="383.53"/>
        <n v="384.1"/>
        <n v="385.87"/>
        <n v="386.15"/>
        <n v="386.16999999999996"/>
        <n v="386.58000000000004"/>
        <n v="386.64"/>
        <n v="386.95"/>
        <n v="387.33"/>
        <n v="387.6"/>
        <n v="388.59"/>
        <n v="389.97"/>
        <n v="390.13000000000005"/>
        <n v="390.86"/>
        <n v="391.47"/>
        <n v="391.5"/>
        <n v="393.64"/>
        <n v="393.67999999999995"/>
        <n v="393.69"/>
        <n v="394.43"/>
        <n v="394.56"/>
        <n v="395.26"/>
        <n v="395.43999999999994"/>
        <n v="395.53"/>
        <n v="395.63000000000005"/>
        <n v="395.74"/>
        <n v="395.97"/>
        <n v="396.54000000000008"/>
        <n v="397.83"/>
        <n v="398.48"/>
        <n v="398.57000000000005"/>
        <n v="398.90999999999997"/>
        <n v="399.65999999999997"/>
        <n v="401.65999999999997"/>
        <n v="401.71"/>
        <n v="402.07000000000005"/>
        <n v="402.18000000000006"/>
        <n v="403.25"/>
        <n v="403.37"/>
        <n v="403.98"/>
        <n v="404.72000000000008"/>
        <n v="405.1"/>
        <n v="405.41999999999996"/>
        <n v="405.67999999999995"/>
        <n v="405.97"/>
        <n v="407.3"/>
        <n v="407.71"/>
        <n v="408.49"/>
        <n v="409.29999999999995"/>
        <n v="410.28"/>
        <n v="410.50000000000006"/>
        <n v="411.59000000000003"/>
        <n v="411.6"/>
        <n v="411.78"/>
        <n v="412.16000000000008"/>
        <n v="413.14"/>
        <n v="413.26000000000005"/>
        <n v="413.48"/>
        <n v="414.34000000000003"/>
        <n v="414.75"/>
        <n v="414.84"/>
        <n v="415.52"/>
        <n v="415.68"/>
        <n v="415.96000000000004"/>
        <n v="417.07000000000005"/>
        <n v="417.98"/>
        <n v="418.53999999999996"/>
        <n v="419.26000000000005"/>
        <n v="419.45"/>
        <n v="419.62"/>
        <n v="420.28"/>
        <n v="420.39"/>
        <n v="420.66"/>
        <n v="421.01000000000005"/>
        <n v="421.9"/>
        <n v="422.3"/>
        <n v="422.37"/>
        <n v="422.74"/>
        <n v="423.90999999999997"/>
        <n v="425.11"/>
        <n v="425.46999999999997"/>
        <n v="425.74"/>
        <n v="425.76999999999992"/>
        <n v="427.52000000000004"/>
        <n v="427.56000000000006"/>
        <n v="427.57"/>
        <n v="427.82999999999993"/>
        <n v="428.13999999999993"/>
        <n v="428.18"/>
        <n v="428.30999999999995"/>
        <n v="428.57"/>
        <n v="428.84"/>
        <n v="429.02"/>
        <n v="429.35"/>
        <n v="430.63"/>
        <n v="430.81000000000006"/>
        <n v="431.25"/>
        <n v="431.38000000000005"/>
        <n v="432.34000000000003"/>
        <n v="432.5"/>
        <n v="432.91"/>
        <n v="433"/>
        <n v="433.03999999999996"/>
        <n v="433.6"/>
        <n v="435.28999999999996"/>
        <n v="435.35"/>
        <n v="435.52"/>
        <n v="435.71"/>
        <n v="436.11"/>
        <n v="436.96000000000004"/>
        <n v="437.61"/>
        <n v="438.20999999999992"/>
        <n v="439.62"/>
        <n v="440.28999999999996"/>
        <n v="440.3"/>
        <n v="440.39"/>
        <n v="441.41"/>
        <n v="441.67"/>
        <n v="442.54"/>
        <n v="442.94"/>
        <n v="443.18"/>
        <n v="443.37"/>
        <n v="443.53999999999996"/>
        <n v="444.56"/>
        <n v="444.64"/>
        <n v="445.42"/>
        <n v="445.52"/>
        <n v="445.5200000000001"/>
        <n v="445.87"/>
        <n v="445.95"/>
        <n v="447.42999999999995"/>
        <n v="447.43999999999994"/>
        <n v="447.63"/>
        <n v="447.95"/>
        <n v="449.75"/>
        <n v="450.03"/>
        <n v="450.11"/>
        <n v="450.48"/>
        <n v="451.26"/>
        <n v="451.41"/>
        <n v="451.99"/>
        <n v="452.17"/>
        <n v="452.36"/>
        <n v="452.57000000000005"/>
        <n v="452.96999999999997"/>
        <n v="453.55"/>
        <n v="454.25"/>
        <n v="454.59000000000003"/>
        <n v="454.86000000000007"/>
        <n v="454.93"/>
        <n v="455.02"/>
        <n v="455.37000000000006"/>
        <n v="455.39"/>
        <n v="455.71000000000004"/>
        <n v="457.41"/>
        <n v="457.87"/>
        <n v="458.33000000000004"/>
        <n v="458.36"/>
        <n v="459.08"/>
        <n v="459.33"/>
        <n v="459.51"/>
        <n v="459.93"/>
        <n v="460.20000000000005"/>
        <n v="461.3"/>
        <n v="462.24"/>
        <n v="462.49"/>
        <n v="462.54999999999995"/>
        <n v="462.74"/>
        <n v="462.74999999999994"/>
        <n v="463.14"/>
        <n v="463.47999999999996"/>
        <n v="463.95000000000005"/>
        <n v="464.53"/>
        <n v="465.56"/>
        <n v="465.92"/>
        <n v="466.74"/>
        <n v="466.78999999999996"/>
        <n v="467.03999999999996"/>
        <n v="467.08000000000004"/>
        <n v="467.8"/>
        <n v="468.84000000000003"/>
        <n v="469.28000000000003"/>
        <n v="469.70000000000005"/>
        <n v="470.18"/>
        <n v="470.95"/>
        <n v="471.09999999999997"/>
        <n v="471.15"/>
        <n v="471.98999999999995"/>
        <n v="472"/>
        <n v="472.71999999999997"/>
        <n v="472.74"/>
        <n v="474.06999999999994"/>
        <n v="475.81000000000006"/>
        <n v="476.36999999999995"/>
        <n v="477.81"/>
        <n v="479.32"/>
        <n v="479.47"/>
        <n v="480.2"/>
        <n v="481.2"/>
        <n v="481.61"/>
        <n v="481.89"/>
        <n v="483.34"/>
        <n v="484.14"/>
        <n v="484.4"/>
        <n v="484.84"/>
        <n v="485.51"/>
        <n v="485.62"/>
        <n v="485.74"/>
        <n v="486.94"/>
        <n v="487.04000000000008"/>
        <n v="487.23"/>
        <n v="487.56"/>
        <n v="487.58"/>
        <n v="487.65999999999997"/>
        <n v="488.77"/>
        <n v="489.06000000000006"/>
        <n v="489.69"/>
        <n v="491.17999999999995"/>
        <n v="491.43"/>
        <n v="493.06"/>
        <n v="493.6"/>
        <n v="494.04"/>
        <n v="494.34"/>
        <n v="495.12"/>
        <n v="495.85"/>
        <n v="496.84000000000003"/>
        <n v="497.17999999999995"/>
        <n v="498.38"/>
        <n v="498.46000000000004"/>
        <n v="498.64"/>
        <n v="498.73999999999995"/>
        <n v="499.73000000000008"/>
        <n v="500.48"/>
        <n v="500.63"/>
        <n v="501.01"/>
        <n v="501.53000000000003"/>
        <n v="503.37000000000006"/>
        <n v="503.57"/>
        <n v="504.09"/>
        <n v="504.9"/>
        <n v="504.95000000000005"/>
        <n v="506.49000000000007"/>
        <n v="506.61"/>
        <n v="507.3"/>
        <n v="507.41999999999996"/>
        <n v="507.79"/>
        <n v="508.53000000000003"/>
        <n v="510.02000000000004"/>
        <n v="510.05"/>
        <n v="510.09"/>
        <n v="510.34"/>
        <n v="510.4"/>
        <n v="510.53"/>
        <n v="510.80000000000007"/>
        <n v="511.24"/>
        <n v="511.34000000000003"/>
        <n v="512.78"/>
        <n v="514.15"/>
        <n v="514.5"/>
        <n v="514.98"/>
        <n v="515.17000000000007"/>
        <n v="516.29999999999995"/>
        <n v="517.26"/>
        <n v="518.5"/>
        <n v="519.22"/>
        <n v="519.43000000000006"/>
        <n v="520.21999999999991"/>
        <n v="521.34999999999991"/>
        <n v="521.3900000000001"/>
        <n v="521.62999999999988"/>
        <n v="521.81999999999994"/>
        <n v="521.99"/>
        <n v="522.95000000000005"/>
        <n v="523.21"/>
        <n v="523.76"/>
        <n v="523.91000000000008"/>
        <n v="525.13"/>
        <n v="525.1400000000001"/>
        <n v="525.38000000000011"/>
        <n v="525.5"/>
        <n v="525.99"/>
        <n v="526.89"/>
        <n v="528.55999999999995"/>
        <n v="529.62"/>
        <n v="530.09"/>
        <n v="530.36999999999989"/>
        <n v="531.43000000000006"/>
        <n v="532.92000000000007"/>
        <n v="533.44000000000005"/>
        <n v="533.91"/>
        <n v="534.06999999999994"/>
        <n v="534.72"/>
        <n v="534.94999999999993"/>
        <n v="535.02"/>
        <n v="535.56999999999994"/>
        <n v="535.75"/>
        <n v="535.94000000000005"/>
        <n v="536.36"/>
        <n v="536.42000000000007"/>
        <n v="537.05000000000007"/>
        <n v="537.24"/>
        <n v="537.77"/>
        <n v="538.76"/>
        <n v="539.46"/>
        <n v="539.91000000000008"/>
        <n v="540.04"/>
        <n v="540.88"/>
        <n v="541.1400000000001"/>
        <n v="541.25"/>
        <n v="541.59"/>
        <n v="541.61000000000013"/>
        <n v="541.79999999999995"/>
        <n v="543.02"/>
        <n v="544.09"/>
        <n v="544.26"/>
        <n v="546.62"/>
        <n v="547.33000000000004"/>
        <n v="548.43000000000006"/>
        <n v="549.59"/>
        <n v="550.4"/>
        <n v="550.46"/>
        <n v="551.24"/>
        <n v="551.43000000000006"/>
        <n v="551.44000000000005"/>
        <n v="551.75999999999988"/>
        <n v="552.01"/>
        <n v="552.23"/>
        <n v="552.62"/>
        <n v="555.23"/>
        <n v="555.95000000000005"/>
        <n v="559.35"/>
        <n v="560.37"/>
        <n v="561.29"/>
        <n v="561.67000000000007"/>
        <n v="562.51"/>
        <n v="563.32999999999993"/>
        <n v="563.57999999999993"/>
        <n v="565.22"/>
        <n v="565.78"/>
        <n v="566.33000000000015"/>
        <n v="566.74"/>
        <n v="568.37"/>
        <n v="568.63000000000011"/>
        <n v="568.81000000000006"/>
        <n v="568.99"/>
        <n v="569.67000000000007"/>
        <n v="570.93000000000006"/>
        <n v="570.94999999999993"/>
        <n v="571"/>
        <n v="571.45999999999992"/>
        <n v="571.76"/>
        <n v="571.99"/>
        <n v="573.83000000000004"/>
        <n v="574.99"/>
        <n v="575.21"/>
        <n v="575.43000000000006"/>
        <n v="575.44000000000005"/>
        <n v="576.19000000000005"/>
        <n v="576.84"/>
        <n v="577.16999999999996"/>
        <n v="577.27"/>
        <n v="578.91000000000008"/>
        <n v="579.8900000000001"/>
        <n v="580.65"/>
        <n v="580.80000000000007"/>
        <n v="581.9"/>
        <n v="583.53"/>
        <n v="584.04"/>
        <n v="584.13"/>
        <n v="584.95999999999992"/>
        <n v="588"/>
        <n v="589.81999999999994"/>
        <n v="591.76"/>
        <n v="592.05999999999995"/>
        <n v="592.30999999999995"/>
        <n v="592.80999999999995"/>
        <n v="593.6"/>
        <n v="594.3900000000001"/>
        <n v="594.49"/>
        <n v="595.03"/>
        <n v="595.94000000000005"/>
        <n v="596.99"/>
        <n v="597.02"/>
        <n v="597.21"/>
        <n v="597.24"/>
        <n v="598.03"/>
        <n v="598.1"/>
        <n v="598.52"/>
        <n v="598.92999999999995"/>
        <n v="599.03"/>
        <n v="600.72"/>
        <n v="600.96"/>
        <n v="601.51"/>
        <n v="602.69999999999993"/>
        <n v="603.43000000000006"/>
        <n v="604.06000000000006"/>
        <n v="604.12"/>
        <n v="604.28"/>
        <n v="604.49000000000012"/>
        <n v="605.54000000000008"/>
        <n v="605.63000000000011"/>
        <n v="605.91999999999996"/>
        <n v="606.07999999999993"/>
        <n v="606.91"/>
        <n v="606.92999999999995"/>
        <n v="608.13"/>
        <n v="608.35"/>
        <n v="609.24"/>
        <n v="609.69000000000005"/>
        <n v="610.64999999999986"/>
        <n v="611.34"/>
        <n v="611.49999999999989"/>
        <n v="611.59"/>
        <n v="612.31999999999994"/>
        <n v="612.41999999999996"/>
        <n v="612.62"/>
        <n v="615.93000000000006"/>
        <n v="616.6400000000001"/>
        <n v="616.92000000000007"/>
        <n v="617.74"/>
        <n v="617.93000000000006"/>
        <n v="618.4"/>
        <n v="621.74"/>
        <n v="623.13"/>
        <n v="623.51"/>
        <n v="623.54999999999995"/>
        <n v="624.29"/>
        <n v="624.81000000000006"/>
        <n v="625.03"/>
        <n v="625.29"/>
        <n v="625.7700000000001"/>
        <n v="626.12"/>
        <n v="627.13000000000011"/>
        <n v="627.5100000000001"/>
        <n v="627.57999999999993"/>
        <n v="628.27"/>
        <n v="628.34"/>
        <n v="630.22"/>
        <n v="631.07000000000005"/>
        <n v="631.58000000000004"/>
        <n v="632.49"/>
        <n v="632.67000000000007"/>
        <n v="632.79"/>
        <n v="633.75"/>
        <n v="634"/>
        <n v="635.04"/>
        <n v="635.62"/>
        <n v="636.04"/>
        <n v="636.20000000000005"/>
        <n v="638.16999999999996"/>
        <n v="639.1400000000001"/>
        <n v="639.43000000000006"/>
        <n v="639.89"/>
        <n v="640.40000000000009"/>
        <n v="640.53"/>
        <n v="641.57999999999993"/>
        <n v="641.61"/>
        <n v="641.63"/>
        <n v="642.30000000000007"/>
        <n v="643.35"/>
        <n v="643.77"/>
        <n v="646.71999999999991"/>
        <n v="646.91000000000008"/>
        <n v="647.31000000000017"/>
        <n v="648.24"/>
        <n v="649.99"/>
        <n v="650.32000000000005"/>
        <n v="650.62"/>
        <n v="651.20000000000005"/>
        <n v="652.07000000000016"/>
        <n v="652.14"/>
        <n v="653.29999999999995"/>
        <n v="653.88"/>
        <n v="654.07000000000005"/>
        <n v="654.53"/>
        <n v="655.29999999999995"/>
        <n v="655.54"/>
        <n v="655.78"/>
        <n v="655.81"/>
        <n v="658.26"/>
        <n v="658.82999999999993"/>
        <n v="659.45"/>
        <n v="659.70999999999992"/>
        <n v="660.34"/>
        <n v="660.66000000000008"/>
        <n v="661.56000000000006"/>
        <n v="661.89"/>
        <n v="662.09999999999991"/>
        <n v="664.64"/>
        <n v="665.11000000000013"/>
        <n v="665.34"/>
        <n v="665.93000000000006"/>
        <n v="667.46"/>
        <n v="671.42"/>
        <n v="671.75"/>
        <n v="672.34999999999991"/>
        <n v="673.7299999999999"/>
        <n v="673.93"/>
        <n v="674.38"/>
        <n v="674.89"/>
        <n v="675.86"/>
        <n v="678.63"/>
        <n v="680.99000000000012"/>
        <n v="682.06999999999994"/>
        <n v="682.81"/>
        <n v="684.44999999999993"/>
        <n v="684.5"/>
        <n v="685.08"/>
        <n v="685.12"/>
        <n v="686.7199999999998"/>
        <n v="686.93000000000006"/>
        <n v="687.45999999999992"/>
        <n v="688.07"/>
        <n v="688.15000000000009"/>
        <n v="690.15000000000009"/>
        <n v="690.91"/>
        <n v="692.31"/>
        <n v="693.95"/>
        <n v="694.9799999999999"/>
        <n v="695.35"/>
        <n v="696.71"/>
        <n v="698.61"/>
        <n v="698.73"/>
        <n v="699.15000000000009"/>
        <n v="699.94999999999993"/>
        <n v="700.16"/>
        <n v="700.37999999999988"/>
        <n v="701.14999999999986"/>
        <n v="701.67000000000007"/>
        <n v="702.32999999999993"/>
        <n v="702.54"/>
        <n v="703.34"/>
        <n v="704.46"/>
        <n v="705.05"/>
        <n v="706.39"/>
        <n v="706.49"/>
        <n v="710.89"/>
        <n v="715"/>
        <n v="715.37"/>
        <n v="715.61999999999989"/>
        <n v="715.88"/>
        <n v="716.45"/>
        <n v="716.67000000000007"/>
        <n v="717.45"/>
        <n v="718.24"/>
        <n v="721.01999999999987"/>
        <n v="721.04"/>
        <n v="721.23"/>
        <n v="721.40000000000009"/>
        <n v="721.7"/>
        <n v="722.32999999999993"/>
        <n v="723.53000000000009"/>
        <n v="724.4"/>
        <n v="724.66000000000008"/>
        <n v="724.67999999999984"/>
        <n v="724.75"/>
        <n v="726.35"/>
        <n v="726.38"/>
        <n v="727.32999999999981"/>
        <n v="728.16000000000008"/>
        <n v="729.09"/>
        <n v="729.36"/>
        <n v="731.02"/>
        <n v="731.57999999999993"/>
        <n v="733.47"/>
        <n v="733.96"/>
        <n v="734.98"/>
        <n v="738.8599999999999"/>
        <n v="739.6099999999999"/>
        <n v="739.65"/>
        <n v="740.32"/>
        <n v="741.28000000000009"/>
        <n v="741.83999999999992"/>
        <n v="742.08"/>
        <n v="742.91"/>
        <n v="743.15"/>
        <n v="744.12"/>
        <n v="744.77"/>
        <n v="744.88"/>
        <n v="744.9899999999999"/>
        <n v="745.32"/>
        <n v="746.06"/>
        <n v="747.07"/>
        <n v="747.11"/>
        <n v="747.30000000000007"/>
        <n v="747.34"/>
        <n v="747.42000000000007"/>
        <n v="747.94"/>
        <n v="748.43000000000006"/>
        <n v="749.04"/>
        <n v="749.25"/>
        <n v="749.56"/>
        <n v="749.75"/>
        <n v="750.6"/>
        <n v="751.21"/>
        <n v="756.55000000000007"/>
        <n v="756.94"/>
        <n v="759.59"/>
        <n v="761.5200000000001"/>
        <n v="761.66000000000008"/>
        <n v="762.15000000000009"/>
        <n v="763.2700000000001"/>
        <n v="764.81"/>
        <n v="764.92"/>
        <n v="767.44999999999993"/>
        <n v="768.2"/>
        <n v="769.59"/>
        <n v="769.93"/>
        <n v="770.33999999999992"/>
        <n v="771.18999999999994"/>
        <n v="771.22"/>
        <n v="771.81000000000006"/>
        <n v="773.53"/>
        <n v="776.77"/>
        <n v="777.14"/>
        <n v="777.87"/>
        <n v="778.56000000000006"/>
        <n v="779.41"/>
        <n v="779.49"/>
        <n v="780.21999999999991"/>
        <n v="780.56000000000006"/>
        <n v="786.16000000000008"/>
        <n v="786.38000000000011"/>
        <n v="786.86"/>
        <n v="787.08000000000015"/>
        <n v="787.31999999999994"/>
        <n v="787.88"/>
        <n v="789.65"/>
        <n v="791.38999999999987"/>
        <n v="791.57"/>
        <n v="792.04999999999984"/>
        <n v="795.31000000000006"/>
        <n v="795.65"/>
        <n v="796.52"/>
        <n v="796.76000000000033"/>
        <n v="797.2"/>
        <n v="797.62"/>
        <n v="797.75000000000011"/>
        <n v="798.23"/>
        <n v="798.24"/>
        <n v="798.52"/>
        <n v="799.67"/>
        <n v="800.1"/>
        <n v="800.23"/>
        <n v="801.37"/>
        <n v="801.48000000000013"/>
        <n v="801.68000000000006"/>
        <n v="801.97"/>
        <n v="802.67"/>
        <n v="802.75000000000011"/>
        <n v="803.27"/>
        <n v="803.61999999999989"/>
        <n v="803.81"/>
        <n v="807.66999999999985"/>
        <n v="808.07"/>
        <n v="809.27"/>
        <n v="809.31000000000006"/>
        <n v="809.47"/>
        <n v="811.31"/>
        <n v="812.18999999999994"/>
        <n v="813.89"/>
        <n v="815.31"/>
        <n v="815.60999999999979"/>
        <n v="816.8900000000001"/>
        <n v="816.98000000000013"/>
        <n v="817.61000000000013"/>
        <n v="817.70000000000016"/>
        <n v="818.34"/>
        <n v="819.13"/>
        <n v="819.1400000000001"/>
        <n v="819.16"/>
        <n v="821.3599999999999"/>
        <n v="827.26"/>
        <n v="829.82"/>
        <n v="833.69999999999993"/>
        <n v="833.85"/>
        <n v="833.92"/>
        <n v="837.2700000000001"/>
        <n v="837.6400000000001"/>
        <n v="842.62"/>
        <n v="843.84"/>
        <n v="844.2299999999999"/>
        <n v="844.36"/>
        <n v="845.60000000000014"/>
        <n v="845.82999999999993"/>
        <n v="846.90000000000009"/>
        <n v="847.17"/>
        <n v="848.59"/>
        <n v="848.81999999999994"/>
        <n v="850.43000000000006"/>
        <n v="850.7299999999999"/>
        <n v="852.90000000000009"/>
        <n v="853.53"/>
        <n v="855.37000000000012"/>
        <n v="858.84"/>
        <n v="858.88999999999987"/>
        <n v="858.9"/>
        <n v="858.96"/>
        <n v="860.88000000000011"/>
        <n v="861.81999999999994"/>
        <n v="865.65999999999985"/>
        <n v="866.43000000000006"/>
        <n v="866.95"/>
        <n v="869.43000000000006"/>
        <n v="870.44999999999993"/>
        <n v="870.48"/>
        <n v="872.49000000000012"/>
        <n v="872.91000000000008"/>
        <n v="873.34"/>
        <n v="873.59"/>
        <n v="875"/>
        <n v="876.85"/>
        <n v="877.06999999999994"/>
        <n v="878.53"/>
        <n v="879.85"/>
        <n v="879.87"/>
        <n v="882.53"/>
        <n v="882.84"/>
        <n v="884.31999999999994"/>
        <n v="886.66999999999973"/>
        <n v="887.64"/>
        <n v="887.92999999999984"/>
        <n v="888.10000000000014"/>
        <n v="891.40000000000009"/>
        <n v="892.11000000000013"/>
        <n v="893.23"/>
        <n v="893.95"/>
        <n v="893.98999999999978"/>
        <n v="894.97"/>
        <n v="895.24"/>
        <n v="895.92000000000007"/>
        <n v="896.08"/>
        <n v="898.7"/>
        <n v="898.84"/>
        <n v="898.8599999999999"/>
        <n v="899.55"/>
        <n v="901.28999999999985"/>
        <n v="902.49"/>
        <n v="903.78"/>
        <n v="903.89"/>
        <n v="903.99"/>
        <n v="906.07999999999993"/>
        <n v="908.5100000000001"/>
        <n v="912.27"/>
        <n v="915.31999999999982"/>
        <n v="915.68"/>
        <n v="915.68000000000006"/>
        <n v="915.76"/>
        <n v="918.01999999999975"/>
        <n v="918.2399999999999"/>
        <n v="918.24"/>
        <n v="920.17000000000007"/>
        <n v="921.45999999999992"/>
        <n v="921.67"/>
        <n v="922.07"/>
        <n v="922.41"/>
        <n v="924.90000000000009"/>
        <n v="926.19999999999993"/>
        <n v="928.56000000000017"/>
        <n v="928.68999999999983"/>
        <n v="929.83"/>
        <n v="931.80999999999972"/>
        <n v="931.83999999999992"/>
        <n v="932.92000000000007"/>
        <n v="933.93999999999994"/>
        <n v="934.16"/>
        <n v="935.17"/>
        <n v="939.82999999999993"/>
        <n v="940.20999999999992"/>
        <n v="940.69999999999993"/>
        <n v="940.89"/>
        <n v="941.62"/>
        <n v="942.92"/>
        <n v="942.95"/>
        <n v="943.72"/>
        <n v="945.3"/>
        <n v="946.79000000000008"/>
        <n v="948.54"/>
        <n v="948.81"/>
        <n v="951.57"/>
        <n v="951.83999999999958"/>
        <n v="951.94"/>
        <n v="954.63999999999987"/>
        <n v="956.9"/>
        <n v="963.69000000000028"/>
        <n v="965.06"/>
        <n v="965.93999999999971"/>
        <n v="966.86000000000013"/>
        <n v="967.21"/>
        <n v="972.04000000000008"/>
        <n v="975.37000000000012"/>
        <n v="975.42000000000007"/>
        <n v="975.51999999999987"/>
        <n v="976.41"/>
        <n v="977.03"/>
        <n v="977.4899999999999"/>
        <n v="979.46"/>
        <n v="979.83999999999992"/>
        <n v="981.68000000000006"/>
        <n v="981.79000000000008"/>
        <n v="982.18999999999983"/>
        <n v="983.55000000000007"/>
        <n v="983.78"/>
        <n v="983.98"/>
        <n v="984.29"/>
        <n v="984.48"/>
        <n v="986.02"/>
        <n v="988.03"/>
        <n v="989.2"/>
        <n v="990.40000000000009"/>
        <n v="991.14999999999975"/>
        <n v="991.59"/>
        <n v="995.30000000000007"/>
        <n v="995.43"/>
        <n v="1002.6700000000001"/>
        <n v="1003.5"/>
        <n v="1005.53"/>
        <n v="1006.6500000000001"/>
        <n v="1007.1499999999999"/>
        <n v="1007.7"/>
        <n v="1010.25"/>
        <n v="1013.1399999999999"/>
        <n v="1013.6600000000001"/>
        <n v="1014.3299999999999"/>
        <n v="1017.76"/>
        <n v="1021.88"/>
        <n v="1024.46"/>
        <n v="1024.8800000000001"/>
        <n v="1025.23"/>
        <n v="1028.55"/>
        <n v="1029.47"/>
        <n v="1034.22"/>
        <n v="1034.95"/>
        <n v="1037.0300000000002"/>
        <n v="1040.9100000000001"/>
        <n v="1043.78"/>
        <n v="1045.5699999999997"/>
        <n v="1047.31"/>
        <n v="1047.9899999999998"/>
        <n v="1048.3099999999997"/>
        <n v="1049.07"/>
        <n v="1050.08"/>
        <n v="1053.53"/>
        <n v="1058.18"/>
        <n v="1059.79"/>
        <n v="1059.8399999999999"/>
        <n v="1063.3899999999999"/>
        <n v="1065.18"/>
        <n v="1065.98"/>
        <n v="1066.8999999999999"/>
        <n v="1067.18"/>
        <n v="1068.93"/>
        <n v="1070.0999999999999"/>
        <n v="1072.78"/>
        <n v="1076.07"/>
        <n v="1077.06"/>
        <n v="1077.3699999999999"/>
        <n v="1079.81"/>
        <n v="1080.56"/>
        <n v="1084.98"/>
        <n v="1085.72"/>
        <n v="1088.4699999999998"/>
        <n v="1088.77"/>
        <n v="1089.1500000000001"/>
        <n v="1090.05"/>
        <n v="1091.2200000000003"/>
        <n v="1093.4399999999998"/>
        <n v="1093.68"/>
        <n v="1094.07"/>
        <n v="1095.78"/>
        <n v="1096.19"/>
        <n v="1099.27"/>
        <n v="1100.4099999999999"/>
        <n v="1101.0899999999999"/>
        <n v="1105.31"/>
        <n v="1105.97"/>
        <n v="1106.07"/>
        <n v="1107.77"/>
        <n v="1111.06"/>
        <n v="1115.3800000000001"/>
        <n v="1115.45"/>
        <n v="1115.72"/>
        <n v="1115.99"/>
        <n v="1119.6600000000001"/>
        <n v="1120.5"/>
        <n v="1120.9100000000001"/>
        <n v="1123.33"/>
        <n v="1124.42"/>
        <n v="1126.3499999999999"/>
        <n v="1127.54"/>
        <n v="1130.8800000000001"/>
        <n v="1131.2800000000002"/>
        <n v="1131.7300000000002"/>
        <n v="1133.6300000000001"/>
        <n v="1135.1099999999999"/>
        <n v="1135.7600000000002"/>
        <n v="1136.53"/>
        <n v="1137.77"/>
        <n v="1138.04"/>
        <n v="1138.8799999999999"/>
        <n v="1139.74"/>
        <n v="1140.44"/>
        <n v="1141.2800000000002"/>
        <n v="1141.6099999999999"/>
        <n v="1150.03"/>
        <n v="1151.5899999999999"/>
        <n v="1152.6500000000001"/>
        <n v="1158.8400000000001"/>
        <n v="1159.49"/>
        <n v="1163.9799999999998"/>
        <n v="1167.53"/>
        <n v="1167.8700000000003"/>
        <n v="1171.06"/>
        <n v="1173.55"/>
        <n v="1174.28"/>
        <n v="1174.5700000000002"/>
        <n v="1175.0899999999999"/>
        <n v="1175.1600000000001"/>
        <n v="1178.76"/>
        <n v="1180.1300000000001"/>
        <n v="1180.27"/>
        <n v="1184.68"/>
        <n v="1188.6799999999998"/>
        <n v="1189.83"/>
        <n v="1190.6799999999998"/>
        <n v="1191.03"/>
        <n v="1191.32"/>
        <n v="1191.7600000000002"/>
        <n v="1194.6299999999999"/>
        <n v="1198.1999999999998"/>
        <n v="1198.24"/>
        <n v="1199.75"/>
        <n v="1203.6600000000001"/>
        <n v="1207.02"/>
        <n v="1207.94"/>
        <n v="1209.1500000000001"/>
        <n v="1211.1400000000001"/>
        <n v="1211.68"/>
        <n v="1212.0899999999999"/>
        <n v="1212.42"/>
        <n v="1213.28"/>
        <n v="1214.6100000000001"/>
        <n v="1215.47"/>
        <n v="1217.6699999999998"/>
        <n v="1219.3799999999999"/>
        <n v="1224.49"/>
        <n v="1233.97"/>
        <n v="1235.45"/>
        <n v="1238.4000000000001"/>
        <n v="1239.77"/>
        <n v="1242.19"/>
        <n v="1243.44"/>
        <n v="1245.8799999999999"/>
        <n v="1248.6600000000001"/>
        <n v="1249.0400000000002"/>
        <n v="1250.54"/>
        <n v="1252.6200000000001"/>
        <n v="1253.29"/>
        <n v="1254.3599999999999"/>
        <n v="1254.73"/>
        <n v="1254.78"/>
        <n v="1257.97"/>
        <n v="1261.9399999999996"/>
        <n v="1266.28"/>
        <n v="1267.02"/>
        <n v="1267.2700000000002"/>
        <n v="1268.5500000000002"/>
        <n v="1268.6399999999999"/>
        <n v="1269.76"/>
        <n v="1270.9699999999998"/>
        <n v="1271.2"/>
        <n v="1271.7399999999998"/>
        <n v="1274.1300000000001"/>
        <n v="1276.3699999999999"/>
        <n v="1281.54"/>
        <n v="1285.48"/>
        <n v="1290.23"/>
        <n v="1291.3399999999999"/>
        <n v="1292.26"/>
        <n v="1294.3400000000001"/>
        <n v="1294.73"/>
        <n v="1298.8799999999999"/>
        <n v="1298.9299999999998"/>
        <n v="1301.8"/>
        <n v="1306.3"/>
        <n v="1308.1899999999998"/>
        <n v="1314.9799999999998"/>
        <n v="1315.8399999999997"/>
        <n v="1316.53"/>
        <n v="1316.56"/>
        <n v="1316.6"/>
        <n v="1317.65"/>
        <n v="1318.03"/>
        <n v="1322.81"/>
        <n v="1322.8999999999999"/>
        <n v="1324.48"/>
        <n v="1325.69"/>
        <n v="1327.69"/>
        <n v="1331.67"/>
        <n v="1331.9500000000003"/>
        <n v="1334.1699999999998"/>
        <n v="1335.4099999999999"/>
        <n v="1335.7900000000002"/>
        <n v="1340.7800000000002"/>
        <n v="1340.9499999999998"/>
        <n v="1343.96"/>
        <n v="1344.5700000000002"/>
        <n v="1347.3"/>
        <n v="1348.18"/>
        <n v="1349.51"/>
        <n v="1352.06"/>
        <n v="1354.21"/>
        <n v="1354.81"/>
        <n v="1357.43"/>
        <n v="1361.63"/>
        <n v="1364.0400000000002"/>
        <n v="1369.14"/>
        <n v="1369.3999999999999"/>
        <n v="1372.4099999999999"/>
        <n v="1379.7000000000003"/>
        <n v="1388.12"/>
        <n v="1392.32"/>
        <n v="1404.29"/>
        <n v="1405.2700000000002"/>
        <n v="1406.6399999999999"/>
        <n v="1409.15"/>
        <n v="1413.3300000000002"/>
        <n v="1413.93"/>
        <n v="1414.1299999999999"/>
        <n v="1415.48"/>
        <n v="1416.15"/>
        <n v="1419.4699999999996"/>
        <n v="1419.69"/>
        <n v="1421.04"/>
        <n v="1425.63"/>
        <n v="1425.6599999999999"/>
        <n v="1426.21"/>
        <n v="1428.9"/>
        <n v="1430.29"/>
        <n v="1431.45"/>
        <n v="1434.67"/>
        <n v="1434.96"/>
        <n v="1437.5700000000002"/>
        <n v="1438.7499999999998"/>
        <n v="1441.91"/>
        <n v="1442.9899999999998"/>
        <n v="1443.0800000000002"/>
        <n v="1444.28"/>
        <n v="1448.8899999999999"/>
        <n v="1450.49"/>
        <n v="1452.26"/>
        <n v="1458.73"/>
        <n v="1460.24"/>
        <n v="1461.2600000000002"/>
        <n v="1468.24"/>
        <n v="1470.4000000000003"/>
        <n v="1472.9199999999998"/>
        <n v="1473.54"/>
        <n v="1473.64"/>
        <n v="1473.94"/>
        <n v="1474.1"/>
        <n v="1474.3000000000002"/>
        <n v="1475.4399999999998"/>
        <n v="1477.34"/>
        <n v="1480.54"/>
        <n v="1482.9900000000002"/>
        <n v="1484.6099999999997"/>
        <n v="1485.79"/>
        <n v="1487.17"/>
        <n v="1490.0799999999997"/>
        <n v="1490.72"/>
        <n v="1491.2399999999998"/>
        <n v="1492.09"/>
        <n v="1493.2400000000002"/>
        <n v="1497.97"/>
        <n v="1500.08"/>
        <n v="1501.3999999999999"/>
        <n v="1513.3800000000006"/>
        <n v="1513.91"/>
        <n v="1517.0400000000022"/>
        <n v="1519.16"/>
        <n v="1522.7399999999998"/>
        <n v="1532.53"/>
        <n v="1540.18"/>
        <n v="1548.9099999999999"/>
        <n v="1550.3300000000002"/>
        <n v="1552.36"/>
        <n v="1552.4099999999996"/>
        <n v="1554.86"/>
        <n v="1564.75"/>
        <n v="1571.03"/>
        <n v="1572.1400000000003"/>
        <n v="1574.01"/>
        <n v="1574.3799999999999"/>
        <n v="1576.86"/>
        <n v="1587.5"/>
        <n v="1590.76"/>
        <n v="1591.8200000000004"/>
        <n v="1596.6399999999999"/>
        <n v="1599.8400000000004"/>
        <n v="1599.9899999999998"/>
        <n v="1601.73"/>
        <n v="1606.3"/>
        <n v="1607.1399999999999"/>
        <n v="1610.69"/>
        <n v="1612.65"/>
        <n v="1613.2200000000003"/>
        <n v="1613.69"/>
        <n v="1618.07"/>
        <n v="1624.77"/>
        <n v="1626.0800000000002"/>
        <n v="1627.1999999999998"/>
        <n v="1630.7900000000002"/>
        <n v="1636.1100000000001"/>
        <n v="1637.24"/>
        <n v="1642.0000000000002"/>
        <n v="1644.0900000000001"/>
        <n v="1647.6399999999996"/>
        <n v="1650.06"/>
        <n v="1653.3899999999994"/>
        <n v="1655.8599999999997"/>
        <n v="1659.3600000000001"/>
        <n v="1666.6100000000001"/>
        <n v="1668.9800000000002"/>
        <n v="1676.7599999999998"/>
        <n v="1678.2399999999998"/>
        <n v="1679.6999999999998"/>
        <n v="1681.4099999999999"/>
        <n v="1685.24"/>
        <n v="1685.32"/>
        <n v="1694"/>
        <n v="1695.33"/>
        <n v="1696.4499999999998"/>
        <n v="1700.33"/>
        <n v="1704.66"/>
        <n v="1710.4299999999998"/>
        <n v="1712.8899999999999"/>
        <n v="1717.0900000000004"/>
        <n v="1719.85"/>
        <n v="1721.62"/>
        <n v="1722.97"/>
        <n v="1724.36"/>
        <n v="1724.3700000000001"/>
        <n v="1725.2199999999998"/>
        <n v="1726.45"/>
        <n v="1739.97"/>
        <n v="1741.8"/>
        <n v="1744.54"/>
        <n v="1745.6"/>
        <n v="1746.3400000000001"/>
        <n v="1751.7700000000002"/>
        <n v="1754.39"/>
        <n v="1761.7900000000002"/>
        <n v="1764.82"/>
        <n v="1765.1"/>
        <n v="1765.4799999999993"/>
        <n v="1774.84"/>
        <n v="1778.2000000000003"/>
        <n v="1780.1200000000001"/>
        <n v="1784.0700000000002"/>
        <n v="1789.2100000000003"/>
        <n v="1791.0299999999997"/>
        <n v="1791.4500000000003"/>
        <n v="1793.64"/>
        <n v="1803.82"/>
        <n v="1807.66"/>
        <n v="1809.2499999999998"/>
        <n v="1810.51"/>
        <n v="1817.0900000000001"/>
        <n v="1821.3399999999997"/>
        <n v="1821.5799999999997"/>
        <n v="1825.67"/>
        <n v="1826.9199999999998"/>
        <n v="1828.1499999999999"/>
        <n v="1836.5"/>
        <n v="1839.3799999999997"/>
        <n v="1849.1499999999999"/>
        <n v="1851.43"/>
        <n v="1853.17"/>
        <n v="1854.48"/>
        <n v="1857.1200000000001"/>
        <n v="1859.42"/>
        <n v="1870.0700000000002"/>
        <n v="1870.51"/>
        <n v="1872.8100000000002"/>
        <n v="1878.0900000000001"/>
        <n v="1882.03"/>
        <n v="1884.95"/>
        <n v="1888.4100000000003"/>
        <n v="1890.1700000000008"/>
        <n v="1892.6399999999999"/>
        <n v="1893.1000000000008"/>
        <n v="1905.38"/>
        <n v="1905.3900000000003"/>
        <n v="1906.3600000000001"/>
        <n v="1913.18"/>
        <n v="1921.9499999999998"/>
        <n v="1925.47"/>
        <n v="1927.9600000000003"/>
        <n v="1930.6699999999998"/>
        <n v="1933.56"/>
        <n v="1942.3200000000002"/>
        <n v="1944.79"/>
        <n v="1945.35"/>
        <n v="1948.58"/>
        <n v="1952.6000000000001"/>
        <n v="1956.56"/>
        <n v="1956.58"/>
        <n v="1970.0800000000002"/>
        <n v="1970.7899999999995"/>
        <n v="1985.2800000000002"/>
        <n v="1987.97"/>
        <n v="1998.7800000000004"/>
        <n v="2003.5599999999995"/>
        <n v="2004.58"/>
        <n v="2005.3999999999999"/>
        <n v="2006.2800000000002"/>
        <n v="2011.12"/>
        <n v="2013.6899999999998"/>
        <n v="2017.0000000000005"/>
        <n v="2022.7499999999995"/>
        <n v="2026.4899999999998"/>
        <n v="2028.3"/>
        <n v="2031.5599999999997"/>
        <n v="2032.0600000000009"/>
        <n v="2034.7"/>
        <n v="2036.75"/>
        <n v="2037.5700000000002"/>
        <n v="2043.5500000000002"/>
        <n v="2046.0099999999998"/>
        <n v="2050.27"/>
        <n v="2052.5300000000007"/>
        <n v="2054.2000000000003"/>
        <n v="2064.2299999999996"/>
        <n v="2070.02"/>
        <n v="2075.1999999999998"/>
        <n v="2075.67"/>
        <n v="2078.84"/>
        <n v="2084.89"/>
        <n v="2088.8900000000003"/>
        <n v="2096.44"/>
        <n v="2100.3100000000004"/>
        <n v="2102.9300000000007"/>
        <n v="2104.5300000000007"/>
        <n v="2109.84"/>
        <n v="2111.92"/>
        <n v="2117.17"/>
        <n v="2121.4"/>
        <n v="2139.3100000000004"/>
        <n v="2140.92"/>
        <n v="2150.0699999999997"/>
        <n v="2150.67"/>
        <n v="2151.63"/>
        <n v="2156.38"/>
        <n v="2156.83"/>
        <n v="2156.9399999999996"/>
        <n v="2169.37"/>
        <n v="2171.88"/>
        <n v="2181.59"/>
        <n v="2190.23"/>
        <n v="2200.87"/>
        <n v="2202.71"/>
        <n v="2210.1600000000008"/>
        <n v="2210.5899999999997"/>
        <n v="2217.2600000000007"/>
        <n v="2248.13"/>
        <n v="2257.4"/>
        <n v="2265.1299999999997"/>
        <n v="2268.6199999999994"/>
        <n v="2275"/>
        <n v="2283.9499999999998"/>
        <n v="2302.0500000000002"/>
        <n v="2324.2400000000002"/>
        <n v="2327.4299999999998"/>
        <n v="2327.5600000000004"/>
        <n v="2329.8199999999997"/>
        <n v="2330.86"/>
        <n v="2333.7799999999997"/>
        <n v="2342.4600000000005"/>
        <n v="2346.41"/>
        <n v="2351.94"/>
        <n v="2356.7299999999996"/>
        <n v="2366.3100000000004"/>
        <n v="2367.54"/>
        <n v="2385.3700000000003"/>
        <n v="2390.21"/>
        <n v="2394.2199999999993"/>
        <n v="2400.2299999999996"/>
        <n v="2406.17"/>
        <n v="2414.8599999999997"/>
        <n v="2416.1600000000008"/>
        <n v="2439.5699999999993"/>
        <n v="2440.4200000000014"/>
        <n v="2452.8799999999997"/>
        <n v="2463.4100000000003"/>
        <n v="2482.550000000002"/>
        <n v="2485.3600000000006"/>
        <n v="2485.4400000000028"/>
        <n v="2494.33"/>
        <n v="2494.4300000000003"/>
        <n v="2507.75"/>
        <n v="2528.04"/>
        <n v="2537.39"/>
        <n v="2537.63"/>
        <n v="2544.1800000000003"/>
        <n v="2545.48"/>
        <n v="2547.4100000000003"/>
        <n v="2554.5700000000006"/>
        <n v="2556.1799999999998"/>
        <n v="2558.73"/>
        <n v="2560.0500000000002"/>
        <n v="2567.6099999999992"/>
        <n v="2570.690000000001"/>
        <n v="2571.8999999999992"/>
        <n v="2576.2599999999998"/>
        <n v="2593.0200000000018"/>
        <n v="2601.7200000000016"/>
        <n v="2604.84"/>
        <n v="2608.59"/>
        <n v="2614.2999999999997"/>
        <n v="2621.51"/>
        <n v="2625.1799999999989"/>
        <n v="2628.3700000000044"/>
        <n v="2631.58"/>
        <n v="2653.0699999999993"/>
        <n v="2654.02"/>
        <n v="2657.48"/>
        <n v="2670.66"/>
        <n v="2677.43"/>
        <n v="2682.1099999999997"/>
        <n v="2682.17"/>
        <n v="2690.3299999999995"/>
        <n v="2692.99"/>
        <n v="2699.6499999999996"/>
        <n v="2709.6000000000008"/>
        <n v="2715.92"/>
        <n v="2741.97"/>
        <n v="2752.150000000001"/>
        <n v="2754.4399999999996"/>
        <n v="2774.3700000000008"/>
        <n v="2807.3000000000015"/>
        <n v="2809.2600000000025"/>
        <n v="2825.4700000000003"/>
        <n v="2830.6300000000024"/>
        <n v="2836.6000000000004"/>
        <n v="2839.21"/>
        <n v="2856.0199999999995"/>
        <n v="2866.54"/>
        <n v="2866.8700000000013"/>
        <n v="2869.6000000000035"/>
        <n v="2881.7000000000007"/>
        <n v="2891.7299999999996"/>
        <n v="2892.3000000000011"/>
        <n v="2914.8700000000035"/>
        <n v="2916.7"/>
        <n v="2919.7200000000021"/>
        <n v="2943.69"/>
        <n v="2950.4599999999996"/>
        <n v="2951.1300000000028"/>
        <n v="2957.0199999999995"/>
        <n v="2967.7599999999993"/>
        <n v="2972.070000000002"/>
        <n v="2977.15"/>
        <n v="3026.71"/>
        <n v="3048.1099999999992"/>
        <n v="3050.32"/>
        <n v="3058.6400000000021"/>
        <n v="3061.9299999999994"/>
        <n v="3080.4100000000003"/>
        <n v="3123.46"/>
        <n v="3129.9600000000009"/>
        <n v="3134.8800000000006"/>
        <n v="3137.0400000000004"/>
        <n v="3138.9400000000005"/>
        <n v="3143.5400000000018"/>
        <n v="3157.17"/>
        <n v="3166.3100000000013"/>
        <n v="3180.58"/>
        <n v="3180.7799999999988"/>
        <n v="3186.8500000000008"/>
        <n v="3188.1200000000003"/>
        <n v="3190.32"/>
        <n v="3212.5600000000004"/>
        <n v="3214.7600000000016"/>
        <n v="3229.3500000000026"/>
        <n v="3245.1399999999994"/>
        <n v="3248.45"/>
        <n v="3254.7700000000013"/>
        <n v="3257.5000000000032"/>
        <n v="3269.1200000000026"/>
        <n v="3277.93"/>
        <n v="3282.9"/>
        <n v="3296.7100000000009"/>
        <n v="3300.7599999999998"/>
        <n v="3317.3999999999996"/>
        <n v="3326.51"/>
        <n v="3332.7200000000003"/>
        <n v="3341.2700000000009"/>
        <n v="3343.95"/>
        <n v="3344.7700000000013"/>
        <n v="3350.6400000000012"/>
        <n v="3350.8000000000006"/>
        <n v="3351.8200000000033"/>
        <n v="3355.05"/>
        <n v="3372.2800000000025"/>
        <n v="3377.2000000000007"/>
        <n v="3397.3100000000004"/>
        <n v="3399.2300000000018"/>
        <n v="3415.0300000000016"/>
        <n v="3417.23"/>
        <n v="3443.64"/>
        <n v="3453.170000000001"/>
        <n v="3458.11"/>
        <n v="3460.1899999999991"/>
        <n v="3460.9100000000003"/>
        <n v="3464.83"/>
        <n v="3467.9799999999996"/>
        <n v="3473.19"/>
        <n v="3474.51"/>
        <n v="3492.9100000000008"/>
        <n v="3516.87"/>
        <n v="3557.7900000000009"/>
        <n v="3579.119999999999"/>
        <n v="3581.9900000000021"/>
        <n v="3603.14"/>
        <n v="3603.7299999999996"/>
        <n v="3625.08"/>
        <n v="3650.8499999999995"/>
        <n v="3668.8999999999992"/>
        <n v="3673.19"/>
        <n v="3688.2400000000002"/>
        <n v="3713.3600000000024"/>
        <n v="3731.6399999999994"/>
        <n v="3740.5200000000023"/>
        <n v="3745.4799999999991"/>
        <n v="3753.87"/>
        <n v="3761.3200000000006"/>
        <n v="3762.8000000000015"/>
        <n v="3763.5100000000007"/>
        <n v="3773.6500000000005"/>
        <n v="3776.9799999999996"/>
        <n v="3793.35"/>
        <n v="3831.5299999999997"/>
        <n v="3852.2499999999995"/>
        <n v="3856.9400000000005"/>
        <n v="3857.2400000000002"/>
        <n v="3864.9400000000005"/>
        <n v="3867.6000000000026"/>
        <n v="3870.9900000000025"/>
        <n v="3874.62"/>
        <n v="3893.05"/>
        <n v="3911.4000000000019"/>
        <n v="3914.42"/>
        <n v="3964.38"/>
        <n v="3969.2400000000021"/>
        <n v="3979.8100000000004"/>
        <n v="3985.06"/>
        <n v="3988.85"/>
        <n v="3990.0600000000036"/>
        <n v="4015.2300000000014"/>
        <n v="4040.8800000000015"/>
        <n v="4041.0700000000006"/>
        <n v="4042.0500000000029"/>
        <n v="4044.6700000000005"/>
        <n v="4044.6900000000023"/>
        <n v="4052.4399999999996"/>
        <n v="4062.0000000000027"/>
        <n v="4074.37"/>
        <n v="4082.2000000000003"/>
        <n v="4096.79"/>
        <n v="4097.2900000000009"/>
        <n v="4100.71"/>
        <n v="4107.5100000000011"/>
        <n v="4140.6099999999988"/>
        <n v="4177"/>
        <n v="4192.2700000000004"/>
        <n v="4192.7899999999991"/>
        <n v="4197.7600000000029"/>
        <n v="4227.74"/>
        <n v="4231.6400000000003"/>
        <n v="4236.4299999999994"/>
        <n v="4241.3999999999996"/>
        <n v="4245.8900000000003"/>
        <n v="4251.0499999999993"/>
        <n v="4282.26"/>
        <n v="4292.9299999999994"/>
        <n v="4324.2500000000009"/>
        <n v="4329.0399999999991"/>
        <n v="4330.6500000000015"/>
        <n v="4333.8500000000004"/>
        <n v="4340.58"/>
        <n v="4345.0599999999995"/>
        <n v="4354.2100000000019"/>
        <n v="4396.46"/>
        <n v="4402.2999999999993"/>
        <n v="4471.37"/>
        <n v="4474.4399999999996"/>
        <n v="4487.68"/>
        <n v="4519.53"/>
        <n v="4529.5300000000025"/>
        <n v="4544.010000000002"/>
        <n v="4557.68"/>
        <n v="4576.2600000000011"/>
        <n v="4593.59"/>
        <n v="4624.0000000000009"/>
        <n v="4644.71"/>
        <n v="4645.920000000001"/>
        <n v="4650.5099999999993"/>
        <n v="4667.3600000000006"/>
        <n v="4750.7199999999993"/>
        <n v="4783.68"/>
        <n v="4824.82"/>
        <n v="4830.8200000000006"/>
        <n v="4838.3100000000004"/>
        <n v="4846.6100000000033"/>
        <n v="4884.7099999999991"/>
        <n v="4887.7999999999993"/>
        <n v="4893.7200000000012"/>
        <n v="4907.8999999999996"/>
        <n v="4908.0599999999986"/>
        <n v="4950.1600000000008"/>
        <n v="4960.1899999999996"/>
        <n v="4992.08"/>
        <n v="4995.6099999999997"/>
        <n v="5012.2099999999982"/>
        <n v="5012.6900000000023"/>
        <n v="5032.3799999999992"/>
        <n v="5062.93"/>
        <n v="5111.3700000000008"/>
        <n v="5184.95"/>
        <n v="5209.5400000000018"/>
        <n v="5220.7199999999984"/>
        <n v="5236.0600000000004"/>
        <n v="5238.66"/>
        <n v="5286.4800000000005"/>
        <n v="5292.9800000000005"/>
        <n v="5294.920000000001"/>
        <n v="5306.62"/>
        <n v="5309.0300000000007"/>
        <n v="5318.670000000001"/>
        <n v="5338.4800000000005"/>
        <n v="5356.1699999999992"/>
        <n v="5375.47"/>
        <n v="5409.8600000000006"/>
        <n v="5429.4599999999991"/>
        <n v="5433.6900000000005"/>
        <n v="5438.4200000000019"/>
        <n v="5438.4500000000016"/>
        <n v="5444.25"/>
        <n v="5454.2900000000009"/>
        <n v="5464.6399999999994"/>
        <n v="5499.11"/>
        <n v="5521.9199999999983"/>
        <n v="5537.7800000000007"/>
        <n v="5541.1100000000015"/>
        <n v="5557.4800000000005"/>
        <n v="5564.1400000000012"/>
        <n v="5591.9500000000007"/>
        <n v="5608.3399999999992"/>
        <n v="5611.5000000000018"/>
        <n v="5620.1500000000005"/>
        <n v="5647.9"/>
        <n v="5652.74"/>
        <n v="5715.1799999999994"/>
        <n v="5722.39"/>
        <n v="5754.1299999999992"/>
        <n v="5761.56"/>
        <n v="5802.1000000000022"/>
        <n v="5804.51"/>
        <n v="5809.8700000000017"/>
        <n v="5832.199999999998"/>
        <n v="5894.8900000000012"/>
        <n v="5935.05"/>
        <n v="5936.02"/>
        <n v="6008.17"/>
        <n v="6048.9699999999984"/>
        <n v="6061.11"/>
        <n v="6065.880000000001"/>
        <n v="6066.260000000002"/>
        <n v="6080.3399999999992"/>
        <n v="6156.3099999999995"/>
        <n v="6198.0200000000013"/>
        <n v="6228.0300000000016"/>
        <n v="6251.5000000000009"/>
        <n v="6304.0499999999993"/>
        <n v="6393.6899999999987"/>
        <n v="6426.4800000000005"/>
        <n v="6442.1700000000046"/>
        <n v="6445.0500000000011"/>
        <n v="6446.1200000000008"/>
        <n v="6492.4899999999989"/>
        <n v="6508.58"/>
        <n v="6511.67"/>
        <n v="6526.579999999999"/>
        <n v="6630.3700000000008"/>
        <n v="6641.9900000000016"/>
        <n v="6642.2"/>
        <n v="6701.9900000000007"/>
        <n v="6708.3900000000012"/>
        <n v="6740.72"/>
        <n v="6879.2900000000009"/>
        <n v="6890.9500000000016"/>
        <n v="6954.5999999999995"/>
        <n v="6972.0799999999981"/>
        <n v="7040.8400000000038"/>
        <n v="7049.4500000000025"/>
        <n v="7077.9299999999994"/>
        <n v="7096.9500000000035"/>
        <n v="7110.9800000000032"/>
        <n v="7135.2800000000043"/>
        <n v="7207.76"/>
        <n v="7284.1799999999994"/>
        <n v="7309.9100000000017"/>
        <n v="7339.49"/>
        <n v="7343.3100000000013"/>
        <n v="7487.4900000000034"/>
        <n v="7520.87"/>
        <n v="7676.07"/>
        <n v="7691.8700000000035"/>
        <n v="7792.92"/>
        <n v="7828.0600000000031"/>
        <n v="7862.59"/>
        <n v="7890.8300000000008"/>
        <n v="7909.7500000000009"/>
        <n v="8030.1400000000012"/>
        <n v="8078.8700000000008"/>
        <n v="8106.36"/>
        <n v="8438.7899999999972"/>
        <n v="8620.2100000000009"/>
        <n v="8918.2800000000025"/>
        <n v="9049.9800000000014"/>
        <n v="9101.4900000000016"/>
        <n v="9522.9499999999989"/>
        <n v="9866.4400000000023"/>
        <n v="9965.91"/>
        <n v="10021.370000000001"/>
        <n v="10174.520000000002"/>
        <n v="10233.570000000007"/>
        <n v="10622.689999999999"/>
        <n v="10648.29"/>
        <n v="10866.589999999998"/>
        <n v="11753.830000000004"/>
        <n v="11864.76"/>
        <n v="12583.420000000004"/>
        <n v="12653.070000000003"/>
      </sharedItems>
    </cacheField>
    <cacheField name="Count" numFmtId="0">
      <sharedItems containsSemiMixedTypes="0" containsString="0" containsNumber="1" containsInteger="1" minValue="1" maxValue="1" count="1">
        <n v="1"/>
      </sharedItems>
    </cacheField>
    <cacheField name="Months (Date)" numFmtId="0" databaseField="0">
      <fieldGroup base="0">
        <rangePr groupBy="months" startDate="2023-01-01T00:00:00" endDate="2025-01-01T00:00:00"/>
        <groupItems count="14">
          <s v="&lt;01/01/23"/>
          <s v="Jan"/>
          <s v="Feb"/>
          <s v="Mar"/>
          <s v="Apr"/>
          <s v="May"/>
          <s v="Jun"/>
          <s v="Jul"/>
          <s v="Aug"/>
          <s v="Sep"/>
          <s v="Oct"/>
          <s v="Nov"/>
          <s v="Dec"/>
          <s v="&gt;01/01/25"/>
        </groupItems>
      </fieldGroup>
    </cacheField>
    <cacheField name="Quarters (Date)" numFmtId="0" databaseField="0">
      <fieldGroup base="0">
        <rangePr groupBy="quarters" startDate="2023-01-01T00:00:00" endDate="2025-01-01T00:00:00"/>
        <groupItems count="6">
          <s v="&lt;01/01/23"/>
          <s v="Qtr1"/>
          <s v="Qtr2"/>
          <s v="Qtr3"/>
          <s v="Qtr4"/>
          <s v="&gt;01/01/25"/>
        </groupItems>
      </fieldGroup>
    </cacheField>
    <cacheField name="Years (Date)" numFmtId="0" databaseField="0">
      <fieldGroup base="0">
        <rangePr groupBy="years" startDate="2023-01-01T00:00:00" endDate="2025-01-01T00:00:00"/>
        <groupItems count="5">
          <s v="&lt;01/01/23"/>
          <s v="2023"/>
          <s v="2024"/>
          <s v="2025"/>
          <s v="&gt;01/01/25"/>
        </groupItems>
      </fieldGroup>
    </cacheField>
  </cacheFields>
  <extLst>
    <ext xmlns:x14="http://schemas.microsoft.com/office/spreadsheetml/2009/9/main" uri="{725AE2AE-9491-48be-B2B4-4EB974FC3084}">
      <x14:pivotCacheDefinition pivotCacheId="8525179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9.230676388892" createdVersion="8" refreshedVersion="8" minRefreshableVersion="3" recordCount="4505" xr:uid="{48D828F5-D191-4359-B06C-1C04CB876072}">
  <cacheSource type="worksheet">
    <worksheetSource name="Data" r:id="rId2"/>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ount="97">
        <n v="6021"/>
        <n v="2478"/>
        <n v="2617"/>
        <n v="4220"/>
        <n v="2154"/>
        <n v="2067"/>
        <n v="6010"/>
        <n v="3175"/>
        <n v="2158"/>
        <n v="3076"/>
        <n v="3551"/>
        <n v="7010"/>
        <n v="4068"/>
        <n v="2480"/>
        <n v="2790"/>
        <n v="2020"/>
        <n v="6030"/>
        <n v="4825"/>
        <n v="5168"/>
        <n v="2800"/>
        <n v="3429"/>
        <n v="4012"/>
        <n v="2539"/>
        <n v="2650"/>
        <n v="2120"/>
        <n v="3550"/>
        <n v="6280"/>
        <n v="3066"/>
        <n v="2830"/>
        <n v="3500"/>
        <n v="3131"/>
        <n v="2116"/>
        <n v="5169"/>
        <n v="3280"/>
        <n v="3018"/>
        <n v="4558"/>
        <n v="3148"/>
        <n v="2750"/>
        <n v="4802"/>
        <n v="6330"/>
        <n v="3353"/>
        <n v="7320"/>
        <n v="4870"/>
        <n v="2560"/>
        <n v="3977"/>
        <n v="4570"/>
        <n v="4740"/>
        <n v="2101"/>
        <n v="4566"/>
        <n v="3134"/>
        <n v="3179"/>
        <n v="3630"/>
        <n v="4053"/>
        <n v="4119"/>
        <n v="3030"/>
        <n v="4703"/>
        <n v="2795"/>
        <n v="5082"/>
        <n v="6027"/>
        <n v="4509"/>
        <n v="2541"/>
        <n v="5343"/>
        <n v="6112"/>
        <n v="2015"/>
        <n v="2350"/>
        <n v="2131"/>
        <n v="4883"/>
        <n v="4551"/>
        <n v="800"/>
        <n v="3199"/>
        <n v="3400"/>
        <n v="5043"/>
        <n v="3931"/>
        <n v="5607"/>
        <n v="2485"/>
        <n v="6450"/>
        <n v="2031"/>
        <n v="7018"/>
        <n v="2141"/>
        <n v="5290"/>
        <n v="6109"/>
        <n v="4680"/>
        <n v="4655"/>
        <n v="6052"/>
        <n v="4215"/>
        <n v="6530"/>
        <n v="6725"/>
        <n v="2609"/>
        <n v="5011"/>
        <n v="3136"/>
        <n v="4700"/>
        <n v="2064"/>
        <n v="4305"/>
        <n v="3915"/>
        <n v="7250"/>
        <n v="870"/>
        <n v="3690"/>
      </sharedItems>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ount="3660">
        <n v="1"/>
        <n v="1.47"/>
        <n v="1.5"/>
        <n v="1.57"/>
        <n v="1.6"/>
        <n v="1.71"/>
        <n v="1.79"/>
        <n v="1.8"/>
        <n v="1.89"/>
        <n v="1.9"/>
        <n v="1.99"/>
        <n v="2"/>
        <n v="2.25"/>
        <n v="2.2999999999999998"/>
        <n v="2.36"/>
        <n v="2.44"/>
        <n v="2.4500000000000002"/>
        <n v="2.4900000000000002"/>
        <n v="2.5"/>
        <n v="2.52"/>
        <n v="2.6"/>
        <n v="2.67"/>
        <n v="2.7800000000000002"/>
        <n v="2.97"/>
        <n v="2.98"/>
        <n v="2.99"/>
        <n v="3"/>
        <n v="3.49"/>
        <n v="3.5"/>
        <n v="3.53"/>
        <n v="3.59"/>
        <n v="3.66"/>
        <n v="3.75"/>
        <n v="3.88"/>
        <n v="3.95"/>
        <n v="3.96"/>
        <n v="3.98"/>
        <n v="3.99"/>
        <n v="4"/>
        <n v="4.3"/>
        <n v="4.3099999999999996"/>
        <n v="4.49"/>
        <n v="4.5"/>
        <n v="4.5599999999999996"/>
        <n v="4.5999999999999996"/>
        <n v="4.63"/>
        <n v="4.6500000000000004"/>
        <n v="4.75"/>
        <n v="4.79"/>
        <n v="4.96"/>
        <n v="4.99"/>
        <n v="5"/>
        <n v="5.0299999999999994"/>
        <n v="5.0999999999999996"/>
        <n v="5.1100000000000003"/>
        <n v="5.25"/>
        <n v="5.4"/>
        <n v="5.44"/>
        <n v="5.5"/>
        <n v="5.53"/>
        <n v="5.54"/>
        <n v="5.57"/>
        <n v="5.79"/>
        <n v="5.97"/>
        <n v="5.98"/>
        <n v="5.99"/>
        <n v="6"/>
        <n v="6.5"/>
        <n v="6.56"/>
        <n v="6.6"/>
        <n v="6.69"/>
        <n v="6.81"/>
        <n v="6.82"/>
        <n v="6.96"/>
        <n v="6.98"/>
        <n v="6.99"/>
        <n v="7"/>
        <n v="7.09"/>
        <n v="7.22"/>
        <n v="7.29"/>
        <n v="7.41"/>
        <n v="7.5"/>
        <n v="7.57"/>
        <n v="7.76"/>
        <n v="7.96"/>
        <n v="7.98"/>
        <n v="7.99"/>
        <n v="8"/>
        <n v="8.1"/>
        <n v="8.23"/>
        <n v="8.26"/>
        <n v="8.2799999999999994"/>
        <n v="8.4400000000000013"/>
        <n v="8.5"/>
        <n v="8.629999999999999"/>
        <n v="8.84"/>
        <n v="8.9400000000000013"/>
        <n v="8.9700000000000006"/>
        <n v="8.98"/>
        <n v="8.99"/>
        <n v="9"/>
        <n v="9.02"/>
        <n v="9.11"/>
        <n v="9.2899999999999991"/>
        <n v="9.36"/>
        <n v="9.5"/>
        <n v="9.52"/>
        <n v="9.6"/>
        <n v="9.85"/>
        <n v="9.9499999999999993"/>
        <n v="9.9700000000000006"/>
        <n v="9.98"/>
        <n v="9.99"/>
        <n v="10"/>
        <n v="10.050000000000001"/>
        <n v="10.09"/>
        <n v="10.25"/>
        <n v="10.5"/>
        <n v="10.65"/>
        <n v="10.7"/>
        <n v="10.78"/>
        <n v="10.8"/>
        <n v="10.9"/>
        <n v="10.98"/>
        <n v="10.99"/>
        <n v="11"/>
        <n v="11.000000000000002"/>
        <n v="11.32"/>
        <n v="11.5"/>
        <n v="11.6"/>
        <n v="11.61"/>
        <n v="11.76"/>
        <n v="11.92"/>
        <n v="11.96"/>
        <n v="11.97"/>
        <n v="11.98"/>
        <n v="11.99"/>
        <n v="12"/>
        <n v="12.43"/>
        <n v="12.52"/>
        <n v="12.77"/>
        <n v="12.98"/>
        <n v="12.99"/>
        <n v="13"/>
        <n v="13.01"/>
        <n v="13.08"/>
        <n v="13.27"/>
        <n v="13.440000000000001"/>
        <n v="13.47"/>
        <n v="13.5"/>
        <n v="13.64"/>
        <n v="13.86"/>
        <n v="13.93"/>
        <n v="13.95"/>
        <n v="13.96"/>
        <n v="13.97"/>
        <n v="13.98"/>
        <n v="13.99"/>
        <n v="14"/>
        <n v="14.11"/>
        <n v="14.12"/>
        <n v="14.21"/>
        <n v="14.370000000000001"/>
        <n v="14.55"/>
        <n v="14.57"/>
        <n v="14.73"/>
        <n v="14.75"/>
        <n v="14.9"/>
        <n v="14.95"/>
        <n v="14.97"/>
        <n v="14.98"/>
        <n v="14.99"/>
        <n v="15"/>
        <n v="15.059999999999999"/>
        <n v="15.39"/>
        <n v="15.5"/>
        <n v="15.53"/>
        <n v="15.84"/>
        <n v="15.9"/>
        <n v="15.92"/>
        <n v="15.96"/>
        <n v="15.97"/>
        <n v="15.98"/>
        <n v="15.99"/>
        <n v="16"/>
        <n v="16.02"/>
        <n v="16.39"/>
        <n v="16.45"/>
        <n v="16.490000000000002"/>
        <n v="16.5"/>
        <n v="16.899999999999999"/>
        <n v="16.91"/>
        <n v="16.98"/>
        <n v="16.989999999999998"/>
        <n v="16.990000000000002"/>
        <n v="17"/>
        <n v="17.37"/>
        <n v="17.46"/>
        <n v="17.490000000000002"/>
        <n v="17.54"/>
        <n v="17.829999999999998"/>
        <n v="17.91"/>
        <n v="17.940000000000001"/>
        <n v="17.96"/>
        <n v="17.97"/>
        <n v="17.98"/>
        <n v="17.990000000000002"/>
        <n v="18"/>
        <n v="18.010000000000002"/>
        <n v="18.309999999999999"/>
        <n v="18.5"/>
        <n v="18.57"/>
        <n v="18.579999999999998"/>
        <n v="18.89"/>
        <n v="18.950000000000003"/>
        <n v="18.97"/>
        <n v="18.98"/>
        <n v="18.990000000000002"/>
        <n v="19"/>
        <n v="19.18"/>
        <n v="19.2"/>
        <n v="19.34"/>
        <n v="19.39"/>
        <n v="19.48"/>
        <n v="19.490000000000002"/>
        <n v="19.55"/>
        <n v="19.899999999999999"/>
        <n v="19.95"/>
        <n v="19.96"/>
        <n v="19.98"/>
        <n v="19.989999999999998"/>
        <n v="19.990000000000002"/>
        <n v="20"/>
        <n v="20.010000000000002"/>
        <n v="20.18"/>
        <n v="20.32"/>
        <n v="20.5"/>
        <n v="20.58"/>
        <n v="20.59"/>
        <n v="20.75"/>
        <n v="20.87"/>
        <n v="20.9"/>
        <n v="20.93"/>
        <n v="20.94"/>
        <n v="20.950000000000003"/>
        <n v="20.96"/>
        <n v="20.97"/>
        <n v="20.98"/>
        <n v="20.990000000000002"/>
        <n v="21"/>
        <n v="21.310000000000002"/>
        <n v="21.48"/>
        <n v="21.490000000000002"/>
        <n v="21.5"/>
        <n v="21.75"/>
        <n v="21.81"/>
        <n v="21.94"/>
        <n v="21.95"/>
        <n v="21.96"/>
        <n v="21.97"/>
        <n v="21.98"/>
        <n v="21.99"/>
        <n v="21.990000000000002"/>
        <n v="22"/>
        <n v="22.25"/>
        <n v="22.29"/>
        <n v="22.41"/>
        <n v="22.93"/>
        <n v="22.939999999999998"/>
        <n v="22.97"/>
        <n v="22.990000000000002"/>
        <n v="23"/>
        <n v="23.16"/>
        <n v="23.18"/>
        <n v="23.38"/>
        <n v="23.39"/>
        <n v="23.490000000000002"/>
        <n v="23.76"/>
        <n v="23.89"/>
        <n v="23.9"/>
        <n v="23.92"/>
        <n v="23.94"/>
        <n v="23.96"/>
        <n v="23.97"/>
        <n v="23.98"/>
        <n v="23.990000000000002"/>
        <n v="24.04"/>
        <n v="24.08"/>
        <n v="24.42"/>
        <n v="24.439999999999998"/>
        <n v="24.45"/>
        <n v="24.46"/>
        <n v="24.490000000000002"/>
        <n v="24.58"/>
        <n v="24.880000000000003"/>
        <n v="24.93"/>
        <n v="24.95"/>
        <n v="24.97"/>
        <n v="24.99"/>
        <n v="24.990000000000002"/>
        <n v="25"/>
        <n v="25.19"/>
        <n v="25.2"/>
        <n v="25.5"/>
        <n v="25.52"/>
        <n v="25.6"/>
        <n v="25.77"/>
        <n v="25.79"/>
        <n v="25.84"/>
        <n v="25.92"/>
        <n v="25.93"/>
        <n v="25.95"/>
        <n v="25.96"/>
        <n v="25.98"/>
        <n v="26"/>
        <n v="26.28"/>
        <n v="26.41"/>
        <n v="26.810000000000002"/>
        <n v="26.9"/>
        <n v="26.91"/>
        <n v="26.95"/>
        <n v="26.950000000000003"/>
        <n v="26.97"/>
        <n v="26.979999999999997"/>
        <n v="26.98"/>
        <n v="26.990000000000002"/>
        <n v="27"/>
        <n v="27.18"/>
        <n v="27.27"/>
        <n v="27.36"/>
        <n v="27.38"/>
        <n v="27.48"/>
        <n v="27.5"/>
        <n v="27.53"/>
        <n v="27.62"/>
        <n v="27.72"/>
        <n v="27.86"/>
        <n v="27.93"/>
        <n v="27.94"/>
        <n v="27.96"/>
        <n v="27.97"/>
        <n v="27.98"/>
        <n v="27.990000000000002"/>
        <n v="28"/>
        <n v="28.04"/>
        <n v="28.13"/>
        <n v="28.18"/>
        <n v="28.47"/>
        <n v="28.48"/>
        <n v="28.53"/>
        <n v="28.92"/>
        <n v="28.93"/>
        <n v="28.939999999999998"/>
        <n v="28.95"/>
        <n v="28.96"/>
        <n v="28.97"/>
        <n v="28.979999999999997"/>
        <n v="28.98"/>
        <n v="29"/>
        <n v="29.009999999999998"/>
        <n v="29.39"/>
        <n v="29.5"/>
        <n v="29.6"/>
        <n v="29.65"/>
        <n v="29.85"/>
        <n v="29.9"/>
        <n v="29.91"/>
        <n v="29.910000000000004"/>
        <n v="29.92"/>
        <n v="29.95"/>
        <n v="29.950000000000003"/>
        <n v="29.97"/>
        <n v="29.98"/>
        <n v="29.99"/>
        <n v="30.369999999999997"/>
        <n v="30.63"/>
        <n v="30.86"/>
        <n v="30.9"/>
        <n v="30.92"/>
        <n v="30.950000000000003"/>
        <n v="31"/>
        <n v="31.119999999999997"/>
        <n v="31.16"/>
        <n v="31.490000000000002"/>
        <n v="31.5"/>
        <n v="31.68"/>
        <n v="31.84"/>
        <n v="31.880000000000003"/>
        <n v="31.91"/>
        <n v="31.92"/>
        <n v="31.93"/>
        <n v="31.96"/>
        <n v="31.97"/>
        <n v="32.46"/>
        <n v="32.56"/>
        <n v="32.67"/>
        <n v="32.74"/>
        <n v="32.799999999999997"/>
        <n v="32.85"/>
        <n v="32.89"/>
        <n v="32.94"/>
        <n v="32.950000000000003"/>
        <n v="32.99"/>
        <n v="33"/>
        <n v="33.380000000000003"/>
        <n v="33.39"/>
        <n v="33.409999999999997"/>
        <n v="33.43"/>
        <n v="33.75"/>
        <n v="33.89"/>
        <n v="33.93"/>
        <n v="33.94"/>
        <n v="33.97"/>
        <n v="33.979999999999997"/>
        <n v="34.120000000000005"/>
        <n v="34.47"/>
        <n v="34.5"/>
        <n v="34.57"/>
        <n v="34.74"/>
        <n v="34.86"/>
        <n v="34.910000000000004"/>
        <n v="34.92"/>
        <n v="34.93"/>
        <n v="34.950000000000003"/>
        <n v="34.96"/>
        <n v="34.97"/>
        <n v="34.989999999999995"/>
        <n v="35"/>
        <n v="35.11"/>
        <n v="35.28"/>
        <n v="35.480000000000004"/>
        <n v="35.619999999999997"/>
        <n v="35.72"/>
        <n v="35.82"/>
        <n v="35.840000000000003"/>
        <n v="35.880000000000003"/>
        <n v="35.909999999999997"/>
        <n v="35.910000000000004"/>
        <n v="35.92"/>
        <n v="35.94"/>
        <n v="35.96"/>
        <n v="35.97"/>
        <n v="35.980000000000004"/>
        <n v="36"/>
        <n v="36.08"/>
        <n v="36.489999999999995"/>
        <n v="36.5"/>
        <n v="36.54"/>
        <n v="36.67"/>
        <n v="36.92"/>
        <n v="36.97"/>
        <n v="37"/>
        <n v="37.19"/>
        <n v="37.33"/>
        <n v="37.42"/>
        <n v="37.46"/>
        <n v="37.47"/>
        <n v="37.49"/>
        <n v="37.5"/>
        <n v="37.57"/>
        <n v="37.619999999999997"/>
        <n v="37.620000000000005"/>
        <n v="37.909999999999997"/>
        <n v="37.910000000000004"/>
        <n v="37.93"/>
        <n v="37.96"/>
        <n v="37.979999999999997"/>
        <n v="38"/>
        <n v="38.130000000000003"/>
        <n v="38.28"/>
        <n v="38.340000000000003"/>
        <n v="38.480000000000004"/>
        <n v="38.869999999999997"/>
        <n v="38.92"/>
        <n v="38.94"/>
        <n v="38.96"/>
        <n v="38.97"/>
        <n v="39"/>
        <n v="39.049999999999997"/>
        <n v="39.480000000000004"/>
        <n v="39.5"/>
        <n v="39.58"/>
        <n v="39.78"/>
        <n v="39.799999999999997"/>
        <n v="39.83"/>
        <n v="39.909999999999997"/>
        <n v="39.92"/>
        <n v="39.94"/>
        <n v="39.950000000000003"/>
        <n v="39.96"/>
        <n v="39.97"/>
        <n v="40"/>
        <n v="40.21"/>
        <n v="40.230000000000004"/>
        <n v="40.29"/>
        <n v="40.39"/>
        <n v="40.450000000000003"/>
        <n v="40.729999999999997"/>
        <n v="40.79"/>
        <n v="40.950000000000003"/>
        <n v="40.980000000000004"/>
        <n v="41.48"/>
        <n v="41.64"/>
        <n v="41.75"/>
        <n v="41.870000000000005"/>
        <n v="41.88"/>
        <n v="41.92"/>
        <n v="41.93"/>
        <n v="41.96"/>
        <n v="41.97"/>
        <n v="42"/>
        <n v="42.17"/>
        <n v="42.65"/>
        <n v="42.79"/>
        <n v="42.92"/>
        <n v="42.93"/>
        <n v="42.96"/>
        <n v="42.98"/>
        <n v="43"/>
        <n v="43.13"/>
        <n v="43.28"/>
        <n v="43.47"/>
        <n v="43.56"/>
        <n v="43.58"/>
        <n v="43.64"/>
        <n v="43.75"/>
        <n v="43.89"/>
        <n v="43.900000000000006"/>
        <n v="43.92"/>
        <n v="43.95"/>
        <n v="43.96"/>
        <n v="43.97"/>
        <n v="44"/>
        <n v="44.33"/>
        <n v="44.38"/>
        <n v="44.42"/>
        <n v="44.47"/>
        <n v="44.5"/>
        <n v="44.53"/>
        <n v="44.599999999999994"/>
        <n v="44.67"/>
        <n v="44.820000000000007"/>
        <n v="44.84"/>
        <n v="44.87"/>
        <n v="44.9"/>
        <n v="44.91"/>
        <n v="44.96"/>
        <n v="44.97"/>
        <n v="45"/>
        <n v="45.15"/>
        <n v="45.46"/>
        <n v="45.49"/>
        <n v="45.54"/>
        <n v="45.65"/>
        <n v="45.89"/>
        <n v="45.91"/>
        <n v="45.92"/>
        <n v="46"/>
        <n v="46.31"/>
        <n v="46.5"/>
        <n v="46.9"/>
        <n v="46.91"/>
        <n v="46.93"/>
        <n v="46.96"/>
        <n v="47"/>
        <n v="47.440000000000005"/>
        <n v="47.64"/>
        <n v="47.84"/>
        <n v="47.849999999999994"/>
        <n v="47.86"/>
        <n v="47.88"/>
        <n v="47.92"/>
        <n v="47.94"/>
        <n v="47.95"/>
        <n v="47.97"/>
        <n v="47.980000000000004"/>
        <n v="48"/>
        <n v="48.04"/>
        <n v="48.09"/>
        <n v="48.209999999999994"/>
        <n v="48.83"/>
        <n v="48.85"/>
        <n v="48.910000000000004"/>
        <n v="48.92"/>
        <n v="48.93"/>
        <n v="48.94"/>
        <n v="48.97"/>
        <n v="49"/>
        <n v="49.25"/>
        <n v="49.9"/>
        <n v="49.91"/>
        <n v="49.93"/>
        <n v="49.94"/>
        <n v="49.95"/>
        <n v="49.97"/>
        <n v="49.980000000000004"/>
        <n v="50"/>
        <n v="50.22"/>
        <n v="50.25"/>
        <n v="50.36"/>
        <n v="50.4"/>
        <n v="50.400000000000006"/>
        <n v="50.97"/>
        <n v="51"/>
        <n v="51.05"/>
        <n v="51.5"/>
        <n v="51.87"/>
        <n v="51.94"/>
        <n v="51.96"/>
        <n v="51.980000000000004"/>
        <n v="52.15"/>
        <n v="52.269999999999996"/>
        <n v="52.3"/>
        <n v="52.45"/>
        <n v="52.519999999999996"/>
        <n v="52.71"/>
        <n v="52.9"/>
        <n v="52.92"/>
        <n v="52.94"/>
        <n v="52.95"/>
        <n v="52.97"/>
        <n v="53"/>
        <n v="53.430000000000007"/>
        <n v="53.46"/>
        <n v="53.82"/>
        <n v="53.89"/>
        <n v="53.900000000000006"/>
        <n v="53.91"/>
        <n v="53.94"/>
        <n v="53.95"/>
        <n v="53.96"/>
        <n v="54"/>
        <n v="54.129999999999995"/>
        <n v="54.62"/>
        <n v="54.66"/>
        <n v="54.82"/>
        <n v="54.88"/>
        <n v="54.89"/>
        <n v="54.92"/>
        <n v="54.97"/>
        <n v="54.99"/>
        <n v="55"/>
        <n v="55.13"/>
        <n v="55.14"/>
        <n v="55.47"/>
        <n v="55.5"/>
        <n v="55.57"/>
        <n v="55.86"/>
        <n v="55.9"/>
        <n v="55.92"/>
        <n v="55.93"/>
        <n v="55.95"/>
        <n v="56"/>
        <n v="56.46"/>
        <n v="56.699999999999996"/>
        <n v="56.81"/>
        <n v="57"/>
        <n v="57.18"/>
        <n v="57.2"/>
        <n v="57.44"/>
        <n v="57.66"/>
        <n v="57.8"/>
        <n v="57.86"/>
        <n v="57.88"/>
        <n v="57.91"/>
        <n v="57.94"/>
        <n v="57.940000000000005"/>
        <n v="57.96"/>
        <n v="58.19"/>
        <n v="58.459999999999994"/>
        <n v="58.769999999999996"/>
        <n v="58.82"/>
        <n v="58.84"/>
        <n v="58.88"/>
        <n v="58.89"/>
        <n v="58.9"/>
        <n v="58.96"/>
        <n v="58.97"/>
        <n v="59"/>
        <n v="59.3"/>
        <n v="59.43"/>
        <n v="59.45"/>
        <n v="59.580000000000005"/>
        <n v="59.85"/>
        <n v="59.88"/>
        <n v="59.9"/>
        <n v="59.900000000000006"/>
        <n v="59.94"/>
        <n v="59.96"/>
        <n v="59.97"/>
        <n v="59.98"/>
        <n v="60"/>
        <n v="60.2"/>
        <n v="60.440000000000005"/>
        <n v="60.78"/>
        <n v="60.879999999999995"/>
        <n v="61"/>
        <n v="61.1"/>
        <n v="61.13"/>
        <n v="61.410000000000004"/>
        <n v="61.449999999999996"/>
        <n v="61.569999999999993"/>
        <n v="61.8"/>
        <n v="61.89"/>
        <n v="61.91"/>
        <n v="61.940000000000005"/>
        <n v="61.96"/>
        <n v="62.15"/>
        <n v="62.21"/>
        <n v="62.35"/>
        <n v="62.46"/>
        <n v="62.480000000000004"/>
        <n v="62.49"/>
        <n v="62.620000000000005"/>
        <n v="62.75"/>
        <n v="62.839999999999996"/>
        <n v="62.910000000000004"/>
        <n v="63"/>
        <n v="63.11"/>
        <n v="63.46"/>
        <n v="63.64"/>
        <n v="63.89"/>
        <n v="63.92"/>
        <n v="64"/>
        <n v="64.87"/>
        <n v="64.89"/>
        <n v="64.900000000000006"/>
        <n v="64.95"/>
        <n v="64.960000000000008"/>
        <n v="64.98"/>
        <n v="65.209999999999994"/>
        <n v="65.490000000000009"/>
        <n v="65.5"/>
        <n v="65.56"/>
        <n v="65.8"/>
        <n v="65.88"/>
        <n v="65.89"/>
        <n v="65.900000000000006"/>
        <n v="65.92"/>
        <n v="65.930000000000007"/>
        <n v="65.960000000000008"/>
        <n v="66"/>
        <n v="66.11"/>
        <n v="66.650000000000006"/>
        <n v="66.87"/>
        <n v="66.92"/>
        <n v="66.930000000000007"/>
        <n v="66.94"/>
        <n v="66.95"/>
        <n v="66.960000000000008"/>
        <n v="67.180000000000007"/>
        <n v="67.430000000000007"/>
        <n v="67.45"/>
        <n v="67.47"/>
        <n v="67.58"/>
        <n v="67.66"/>
        <n v="67.83"/>
        <n v="67.849999999999994"/>
        <n v="67.86"/>
        <n v="67.89"/>
        <n v="67.94"/>
        <n v="68"/>
        <n v="68.290000000000006"/>
        <n v="68.419999999999987"/>
        <n v="68.44"/>
        <n v="69.11"/>
        <n v="69.2"/>
        <n v="69.27"/>
        <n v="69.3"/>
        <n v="69.400000000000006"/>
        <n v="69.86"/>
        <n v="70"/>
        <n v="70.25"/>
        <n v="70.34"/>
        <n v="70.45"/>
        <n v="70.5"/>
        <n v="70.599999999999994"/>
        <n v="70.680000000000007"/>
        <n v="70.83"/>
        <n v="70.930000000000007"/>
        <n v="71.14"/>
        <n v="71.39"/>
        <n v="71.490000000000009"/>
        <n v="71.5"/>
        <n v="71.709999999999994"/>
        <n v="71.760000000000005"/>
        <n v="71.819999999999993"/>
        <n v="71.86"/>
        <n v="71.88"/>
        <n v="71.91"/>
        <n v="72.84"/>
        <n v="72.900000000000006"/>
        <n v="72.94"/>
        <n v="73.12"/>
        <n v="73.22"/>
        <n v="73.490000000000009"/>
        <n v="73.5"/>
        <n v="73.59"/>
        <n v="73.830000000000013"/>
        <n v="73.89"/>
        <n v="73.930000000000007"/>
        <n v="74"/>
        <n v="74.16"/>
        <n v="74.169999999999987"/>
        <n v="74.34"/>
        <n v="74.5"/>
        <n v="74.75"/>
        <n v="74.789999999999992"/>
        <n v="74.86"/>
        <n v="74.88"/>
        <n v="74.91"/>
        <n v="74.910000000000011"/>
        <n v="74.930000000000007"/>
        <n v="74.95"/>
        <n v="75.05"/>
        <n v="75.41"/>
        <n v="75.5"/>
        <n v="75.89"/>
        <n v="75.959999999999994"/>
        <n v="75.960000000000008"/>
        <n v="76.210000000000008"/>
        <n v="76.66"/>
        <n v="76.86999999999999"/>
        <n v="76.88"/>
        <n v="76.899999999999991"/>
        <n v="76.92"/>
        <n v="76.95"/>
        <n v="77"/>
        <n v="77.12"/>
        <n v="77.14"/>
        <n v="77.350000000000009"/>
        <n v="77.87"/>
        <n v="77.92"/>
        <n v="77.94"/>
        <n v="78.62"/>
        <n v="78.89"/>
        <n v="78.97"/>
        <n v="79"/>
        <n v="79.099999999999994"/>
        <n v="79.289999999999992"/>
        <n v="79.62"/>
        <n v="79.72"/>
        <n v="79.900000000000006"/>
        <n v="79.910000000000011"/>
        <n v="79.92"/>
        <n v="79.94"/>
        <n v="79.95"/>
        <n v="79.98"/>
        <n v="80.45"/>
        <n v="80.460000000000008"/>
        <n v="80.5"/>
        <n v="80.92"/>
        <n v="80.94"/>
        <n v="80.95"/>
        <n v="81.25"/>
        <n v="81.510000000000005"/>
        <n v="81.540000000000006"/>
        <n v="81.59"/>
        <n v="81.73"/>
        <n v="81.800000000000011"/>
        <n v="81.81"/>
        <n v="81.86"/>
        <n v="81.95"/>
        <n v="82.16"/>
        <n v="82.169999999999987"/>
        <n v="82.21"/>
        <n v="82.3"/>
        <n v="82.7"/>
        <n v="82.92"/>
        <n v="83.02"/>
        <n v="83.18"/>
        <n v="83.39"/>
        <n v="83.47999999999999"/>
        <n v="83.789999999999992"/>
        <n v="83.86"/>
        <n v="83.89"/>
        <n v="83.93"/>
        <n v="83.949999999999989"/>
        <n v="84.16"/>
        <n v="84.44"/>
        <n v="84.93"/>
        <n v="84.94"/>
        <n v="84.95"/>
        <n v="85.65"/>
        <n v="85.82"/>
        <n v="85.84"/>
        <n v="85.86"/>
        <n v="85.88"/>
        <n v="85.92"/>
        <n v="85.949999999999989"/>
        <n v="86.29"/>
        <n v="86.43"/>
        <n v="86.48"/>
        <n v="86.77"/>
        <n v="86.789999999999992"/>
        <n v="86.88000000000001"/>
        <n v="86.91"/>
        <n v="86.940000000000012"/>
        <n v="87.410000000000011"/>
        <n v="87.63000000000001"/>
        <n v="87.679999999999993"/>
        <n v="87.78"/>
        <n v="87.83"/>
        <n v="87.85"/>
        <n v="87.96"/>
        <n v="88.42"/>
        <n v="88.460000000000008"/>
        <n v="88.5"/>
        <n v="88.859999999999985"/>
        <n v="88.88"/>
        <n v="88.92"/>
        <n v="88.95"/>
        <n v="89.19"/>
        <n v="89.32"/>
        <n v="89.36"/>
        <n v="89.41"/>
        <n v="89.539999999999992"/>
        <n v="89.82"/>
        <n v="89.9"/>
        <n v="89.91"/>
        <n v="89.919999999999987"/>
        <n v="89.93"/>
        <n v="89.94"/>
        <n v="89.95"/>
        <n v="89.97"/>
        <n v="90.22"/>
        <n v="90.43"/>
        <n v="90.44"/>
        <n v="90.850000000000009"/>
        <n v="90.87"/>
        <n v="90.93"/>
        <n v="90.95"/>
        <n v="90.97"/>
        <n v="91.009999999999991"/>
        <n v="91.1"/>
        <n v="91.339999999999989"/>
        <n v="91.37"/>
        <n v="91.7"/>
        <n v="91.77"/>
        <n v="91.83"/>
        <n v="91.87"/>
        <n v="91.91"/>
        <n v="91.950000000000017"/>
        <n v="92.39"/>
        <n v="92.61"/>
        <n v="92.82"/>
        <n v="92.88"/>
        <n v="92.89"/>
        <n v="93"/>
        <n v="93.31"/>
        <n v="93.81"/>
        <n v="93.810000000000016"/>
        <n v="93.85"/>
        <n v="93.850000000000009"/>
        <n v="93.95"/>
        <n v="94"/>
        <n v="94.23"/>
        <n v="94.44"/>
        <n v="94.5"/>
        <n v="94.740000000000009"/>
        <n v="94.81"/>
        <n v="94.91"/>
        <n v="94.93"/>
        <n v="95.04"/>
        <n v="95.27"/>
        <n v="95.32"/>
        <n v="95.38000000000001"/>
        <n v="95.559999999999988"/>
        <n v="95.72999999999999"/>
        <n v="95.759999999999991"/>
        <n v="95.8"/>
        <n v="95.84"/>
        <n v="95.85"/>
        <n v="95.87"/>
        <n v="95.88"/>
        <n v="95.94"/>
        <n v="96.53"/>
        <n v="96.81"/>
        <n v="96.820000000000007"/>
        <n v="96.830000000000013"/>
        <n v="96.91"/>
        <n v="96.93"/>
        <n v="96.97"/>
        <n v="97"/>
        <n v="97.41"/>
        <n v="97.51"/>
        <n v="97.74"/>
        <n v="97.81"/>
        <n v="97.83"/>
        <n v="97.84"/>
        <n v="97.86"/>
        <n v="97.92"/>
        <n v="97.93"/>
        <n v="98.13"/>
        <n v="98.14"/>
        <n v="98.41"/>
        <n v="98.740000000000009"/>
        <n v="98.9"/>
        <n v="98.93"/>
        <n v="98.95"/>
        <n v="98.990000000000009"/>
        <n v="99.39"/>
        <n v="99.440000000000012"/>
        <n v="99.48"/>
        <n v="99.77000000000001"/>
        <n v="99.8"/>
        <n v="99.95"/>
        <n v="100"/>
        <n v="100.38"/>
        <n v="100.6"/>
        <n v="100.77"/>
        <n v="100.83000000000001"/>
        <n v="101.5"/>
        <n v="101.55"/>
        <n v="101.66"/>
        <n v="101.87"/>
        <n v="101.88"/>
        <n v="101.89000000000001"/>
        <n v="102.33000000000001"/>
        <n v="102.43"/>
        <n v="102.62"/>
        <n v="102.77"/>
        <n v="102.81"/>
        <n v="102.89999999999999"/>
        <n v="102.93"/>
        <n v="103"/>
        <n v="103.07"/>
        <n v="103.77"/>
        <n v="103.87"/>
        <n v="103.92"/>
        <n v="104.47"/>
        <n v="104.5"/>
        <n v="104.73"/>
        <n v="104.77"/>
        <n v="104.79"/>
        <n v="104.84"/>
        <n v="104.89000000000001"/>
        <n v="104.9"/>
        <n v="104.93"/>
        <n v="104.98"/>
        <n v="105.37"/>
        <n v="105.4"/>
        <n v="105.47"/>
        <n v="105.76"/>
        <n v="105.82"/>
        <n v="105.84"/>
        <n v="105.88"/>
        <n v="105.91000000000001"/>
        <n v="105.92"/>
        <n v="106.35"/>
        <n v="106.94"/>
        <n v="106.99000000000001"/>
        <n v="107.78"/>
        <n v="107.9"/>
        <n v="108.44"/>
        <n v="108.46000000000001"/>
        <n v="108.76"/>
        <n v="108.78"/>
        <n v="108.87"/>
        <n v="108.91"/>
        <n v="109.04"/>
        <n v="109.08"/>
        <n v="109.69999999999999"/>
        <n v="109.78999999999999"/>
        <n v="109.83"/>
        <n v="109.89"/>
        <n v="109.91"/>
        <n v="109.95"/>
        <n v="110.22"/>
        <n v="110.41"/>
        <n v="110.62"/>
        <n v="110.63000000000001"/>
        <n v="111.25"/>
        <n v="111.27000000000001"/>
        <n v="111.39"/>
        <n v="111.7"/>
        <n v="111.72"/>
        <n v="111.75"/>
        <n v="111.79"/>
        <n v="111.83"/>
        <n v="111.86"/>
        <n v="112"/>
        <n v="112.14"/>
        <n v="112.37"/>
        <n v="112.64"/>
        <n v="112.78"/>
        <n v="112.92"/>
        <n v="113.67999999999999"/>
        <n v="113.75999999999999"/>
        <n v="113.81"/>
        <n v="113.89"/>
        <n v="113.91"/>
        <n v="114.42999999999999"/>
        <n v="114.78"/>
        <n v="114.82000000000001"/>
        <n v="115.41"/>
        <n v="115.62"/>
        <n v="115.67"/>
        <n v="115.7"/>
        <n v="115.71"/>
        <n v="115.85"/>
        <n v="115.92"/>
        <n v="115.93"/>
        <n v="116.57"/>
        <n v="116.71000000000001"/>
        <n v="116.8"/>
        <n v="116.86"/>
        <n v="116.91"/>
        <n v="117.41"/>
        <n v="117.44"/>
        <n v="117.63"/>
        <n v="117.72"/>
        <n v="117.99"/>
        <n v="118.5"/>
        <n v="118.75"/>
        <n v="118.8"/>
        <n v="118.82"/>
        <n v="119.19"/>
        <n v="119.22"/>
        <n v="119.36"/>
        <n v="119.41"/>
        <n v="119.7"/>
        <n v="119.76"/>
        <n v="119.8"/>
        <n v="119.80000000000001"/>
        <n v="119.88"/>
        <n v="119.91000000000001"/>
        <n v="119.92"/>
        <n v="119.96"/>
        <n v="120.13"/>
        <n v="120.49000000000001"/>
        <n v="120.55999999999999"/>
        <n v="120.78"/>
        <n v="120.78999999999999"/>
        <n v="121.32000000000001"/>
        <n v="121.57"/>
        <n v="121.76"/>
        <n v="121.78"/>
        <n v="121.8"/>
        <n v="121.85"/>
        <n v="121.92"/>
        <n v="122.03999999999999"/>
        <n v="122.41"/>
        <n v="122.63"/>
        <n v="122.69"/>
        <n v="122.72999999999999"/>
        <n v="122.77000000000001"/>
        <n v="122.86999999999999"/>
        <n v="122.89"/>
        <n v="122.91"/>
        <n v="123.16"/>
        <n v="123.31"/>
        <n v="123.42"/>
        <n v="123.86"/>
        <n v="123.91"/>
        <n v="124.08000000000001"/>
        <n v="124.22"/>
        <n v="124.75"/>
        <n v="124.8"/>
        <n v="124.89000000000001"/>
        <n v="125.13"/>
        <n v="125.28"/>
        <n v="126.35"/>
        <n v="126.67"/>
        <n v="127.25"/>
        <n v="127.28"/>
        <n v="127.72999999999999"/>
        <n v="127.82"/>
        <n v="127.86999999999999"/>
        <n v="128.09"/>
        <n v="128.81"/>
        <n v="128.94"/>
        <n v="129.06"/>
        <n v="129.56"/>
        <n v="129.68"/>
        <n v="129.74"/>
        <n v="129.82"/>
        <n v="129.87"/>
        <n v="129.9"/>
        <n v="129.91"/>
        <n v="130.26"/>
        <n v="130.86000000000001"/>
        <n v="130.93"/>
        <n v="130.99"/>
        <n v="131.18"/>
        <n v="131.26999999999998"/>
        <n v="131.47"/>
        <n v="131.78"/>
        <n v="131.82999999999998"/>
        <n v="131.9"/>
        <n v="131.97999999999999"/>
        <n v="132.66"/>
        <n v="132.75"/>
        <n v="133.67000000000002"/>
        <n v="133.76999999999998"/>
        <n v="133.77000000000001"/>
        <n v="133.82"/>
        <n v="134.18"/>
        <n v="134.72999999999999"/>
        <n v="134.9"/>
        <n v="134.91"/>
        <n v="135.84"/>
        <n v="135.92000000000002"/>
        <n v="136.16999999999999"/>
        <n v="136.28"/>
        <n v="136.41"/>
        <n v="136.47"/>
        <n v="136.66"/>
        <n v="136.79"/>
        <n v="136.85"/>
        <n v="137.76000000000002"/>
        <n v="137.76999999999998"/>
        <n v="137.81"/>
        <n v="138.13"/>
        <n v="138.26"/>
        <n v="138.38"/>
        <n v="138.86000000000001"/>
        <n v="138.99"/>
        <n v="139.01999999999998"/>
        <n v="139.66999999999999"/>
        <n v="139.69999999999999"/>
        <n v="139.72"/>
        <n v="139.86000000000001"/>
        <n v="139.88"/>
        <n v="139.96"/>
        <n v="140.03000000000003"/>
        <n v="140.38999999999999"/>
        <n v="140.69999999999999"/>
        <n v="141.30000000000001"/>
        <n v="141.76999999999998"/>
        <n v="142.89000000000001"/>
        <n v="142.89999999999998"/>
        <n v="143.71"/>
        <n v="143.79"/>
        <n v="143.88999999999999"/>
        <n v="143.91999999999999"/>
        <n v="144.08000000000001"/>
        <n v="144.18"/>
        <n v="144.87"/>
        <n v="145.80000000000001"/>
        <n v="145.88"/>
        <n v="145.91"/>
        <n v="146.26999999999998"/>
        <n v="146.48000000000002"/>
        <n v="146.63"/>
        <n v="146.68"/>
        <n v="146.88"/>
        <n v="146.93"/>
        <n v="147.74"/>
        <n v="147.80000000000001"/>
        <n v="147.86000000000001"/>
        <n v="147.88999999999999"/>
        <n v="148.33000000000001"/>
        <n v="148.72"/>
        <n v="148.76999999999998"/>
        <n v="148.78"/>
        <n v="148.82"/>
        <n v="148.87"/>
        <n v="148.88999999999999"/>
        <n v="149.29000000000002"/>
        <n v="149.79"/>
        <n v="149.79999999999998"/>
        <n v="149.9"/>
        <n v="149.94999999999999"/>
        <n v="149.99"/>
        <n v="150.59"/>
        <n v="150.61000000000001"/>
        <n v="150.63999999999999"/>
        <n v="150.86000000000001"/>
        <n v="151.01"/>
        <n v="151.02000000000001"/>
        <n v="151.12"/>
        <n v="151.13000000000002"/>
        <n v="151.25"/>
        <n v="151.76"/>
        <n v="151.85"/>
        <n v="151.86000000000001"/>
        <n v="151.88999999999999"/>
        <n v="151.93"/>
        <n v="152.34"/>
        <n v="152.67000000000002"/>
        <n v="152.71"/>
        <n v="152.77000000000001"/>
        <n v="152.86000000000001"/>
        <n v="152.9"/>
        <n v="153.62"/>
        <n v="153.76"/>
        <n v="154.07"/>
        <n v="154.47"/>
        <n v="154.47999999999999"/>
        <n v="154.55000000000001"/>
        <n v="154.84"/>
        <n v="154.87"/>
        <n v="154.89000000000001"/>
        <n v="155"/>
        <n v="155.46"/>
        <n v="155.74"/>
        <n v="156.04000000000002"/>
        <n v="157.41999999999999"/>
        <n v="157.44999999999999"/>
        <n v="157.69999999999999"/>
        <n v="157.74"/>
        <n v="157.80000000000001"/>
        <n v="157.81"/>
        <n v="157.82999999999998"/>
        <n v="157.91000000000003"/>
        <n v="157.94999999999999"/>
        <n v="157.97999999999999"/>
        <n v="158.05000000000001"/>
        <n v="158.43000000000004"/>
        <n v="158.54"/>
        <n v="158.78"/>
        <n v="159.11000000000001"/>
        <n v="159.58000000000001"/>
        <n v="159.73000000000002"/>
        <n v="159.91"/>
        <n v="160.08000000000001"/>
        <n v="160.44999999999999"/>
        <n v="160.84"/>
        <n v="161.12"/>
        <n v="161.18"/>
        <n v="161.68"/>
        <n v="161.88"/>
        <n v="163.15"/>
        <n v="163.38"/>
        <n v="163.71"/>
        <n v="163.77000000000001"/>
        <n v="163.81"/>
        <n v="164.26"/>
        <n v="164.36"/>
        <n v="164.51999999999998"/>
        <n v="164.82"/>
        <n v="164.89"/>
        <n v="164.96"/>
        <n v="165.05"/>
        <n v="165.22"/>
        <n v="165.44"/>
        <n v="165.67"/>
        <n v="165.71"/>
        <n v="165.82"/>
        <n v="166.25"/>
        <n v="166.53"/>
        <n v="167.13"/>
        <n v="167.18"/>
        <n v="167.49"/>
        <n v="167.71"/>
        <n v="167.74"/>
        <n v="167.89"/>
        <n v="168.05"/>
        <n v="168.54000000000002"/>
        <n v="168.66000000000003"/>
        <n v="168.74"/>
        <n v="168.79000000000002"/>
        <n v="168.87"/>
        <n v="169.1"/>
        <n v="169.19"/>
        <n v="169.26"/>
        <n v="169.78000000000003"/>
        <n v="170.28"/>
        <n v="170.72"/>
        <n v="171.16"/>
        <n v="171.54999999999998"/>
        <n v="171.76"/>
        <n v="171.81"/>
        <n v="171.94"/>
        <n v="172.26"/>
        <n v="172.73000000000002"/>
        <n v="172.82999999999998"/>
        <n v="173.71"/>
        <n v="174.04"/>
        <n v="174.35"/>
        <n v="174.60000000000002"/>
        <n v="174.74"/>
        <n v="174.82"/>
        <n v="174.94"/>
        <n v="175.01000000000002"/>
        <n v="175.07"/>
        <n v="175.13"/>
        <n v="175.76000000000002"/>
        <n v="175.79999999999998"/>
        <n v="175.86"/>
        <n v="176.12"/>
        <n v="176.19"/>
        <n v="176.37"/>
        <n v="176.54"/>
        <n v="176.66"/>
        <n v="176.79000000000002"/>
        <n v="176.81"/>
        <n v="177.19"/>
        <n v="177.74"/>
        <n v="177.9"/>
        <n v="177.91"/>
        <n v="178.39000000000001"/>
        <n v="179.13"/>
        <n v="179.66"/>
        <n v="179.69"/>
        <n v="179.7"/>
        <n v="179.82"/>
        <n v="179.85000000000002"/>
        <n v="179.94"/>
        <n v="180.70999999999998"/>
        <n v="180.82999999999998"/>
        <n v="181.11"/>
        <n v="181.29"/>
        <n v="181.32000000000002"/>
        <n v="181.74"/>
        <n v="181.75000000000003"/>
        <n v="181.85"/>
        <n v="182.3"/>
        <n v="182.98000000000002"/>
        <n v="183.33"/>
        <n v="183.35"/>
        <n v="183.61"/>
        <n v="183.67000000000002"/>
        <n v="183.7"/>
        <n v="184.13000000000002"/>
        <n v="184.24"/>
        <n v="184.62"/>
        <n v="184.87"/>
        <n v="184.97"/>
        <n v="185.32999999999998"/>
        <n v="185.34"/>
        <n v="185.7"/>
        <n v="185.80999999999997"/>
        <n v="185.82"/>
        <n v="185.82999999999998"/>
        <n v="187.22"/>
        <n v="187.41000000000003"/>
        <n v="187.53"/>
        <n v="187.81"/>
        <n v="188.13"/>
        <n v="188.22"/>
        <n v="188.94"/>
        <n v="189.58"/>
        <n v="189.72"/>
        <n v="189.81"/>
        <n v="189.82"/>
        <n v="189.87"/>
        <n v="190.83"/>
        <n v="191.07999999999998"/>
        <n v="191.57999999999998"/>
        <n v="191.62"/>
        <n v="191.65"/>
        <n v="192.45999999999998"/>
        <n v="192.47"/>
        <n v="192.65"/>
        <n v="192.67"/>
        <n v="193.7"/>
        <n v="193.8"/>
        <n v="193.95"/>
        <n v="194.06"/>
        <n v="194.56"/>
        <n v="194.63"/>
        <n v="194.64"/>
        <n v="194.64999999999998"/>
        <n v="194.71"/>
        <n v="194.85"/>
        <n v="195.1"/>
        <n v="195.16"/>
        <n v="195.35000000000002"/>
        <n v="195.65000000000003"/>
        <n v="196.21"/>
        <n v="196.23999999999998"/>
        <n v="196.49"/>
        <n v="196.62"/>
        <n v="196.82"/>
        <n v="196.88000000000002"/>
        <n v="197.04"/>
        <n v="197.66"/>
        <n v="197.91"/>
        <n v="198.01999999999998"/>
        <n v="198.07"/>
        <n v="198.64"/>
        <n v="198.75"/>
        <n v="198.84"/>
        <n v="199.12"/>
        <n v="199.82"/>
        <n v="199.95"/>
        <n v="200.05"/>
        <n v="200.39"/>
        <n v="200.44"/>
        <n v="200.64999999999998"/>
        <n v="200.70999999999998"/>
        <n v="200.73"/>
        <n v="200.82000000000002"/>
        <n v="200.87"/>
        <n v="201.14"/>
        <n v="201.22"/>
        <n v="201.22000000000003"/>
        <n v="201.92"/>
        <n v="202.16"/>
        <n v="202.28"/>
        <n v="202.61"/>
        <n v="202.86999999999998"/>
        <n v="203.66"/>
        <n v="203.68"/>
        <n v="203.88"/>
        <n v="204.10000000000002"/>
        <n v="204.21"/>
        <n v="204.48000000000002"/>
        <n v="204.59"/>
        <n v="204.61"/>
        <n v="204.64"/>
        <n v="204.69000000000003"/>
        <n v="204.79000000000002"/>
        <n v="204.82999999999998"/>
        <n v="204.84"/>
        <n v="204.85"/>
        <n v="205.46"/>
        <n v="205.64"/>
        <n v="205.76999999999998"/>
        <n v="206.74"/>
        <n v="206.82"/>
        <n v="207.62"/>
        <n v="207.73"/>
        <n v="207.74"/>
        <n v="207.77"/>
        <n v="207.84"/>
        <n v="208.14000000000001"/>
        <n v="208.22"/>
        <n v="208.44"/>
        <n v="208.73000000000002"/>
        <n v="209.62"/>
        <n v="209.65"/>
        <n v="209.79"/>
        <n v="209.8"/>
        <n v="209.9"/>
        <n v="210.05"/>
        <n v="210.75"/>
        <n v="210.81"/>
        <n v="211.57000000000002"/>
        <n v="211.59"/>
        <n v="211.63"/>
        <n v="212.54999999999998"/>
        <n v="212.8"/>
        <n v="212.88"/>
        <n v="212.91"/>
        <n v="213.03"/>
        <n v="213.16"/>
        <n v="213.37"/>
        <n v="213.62"/>
        <n v="213.75"/>
        <n v="213.8"/>
        <n v="213.83"/>
        <n v="213.92000000000002"/>
        <n v="214.01000000000002"/>
        <n v="214.07"/>
        <n v="214.48000000000002"/>
        <n v="215.45000000000002"/>
        <n v="215.58"/>
        <n v="215.69"/>
        <n v="215.89"/>
        <n v="216.70999999999998"/>
        <n v="217.11"/>
        <n v="217.45000000000002"/>
        <n v="218.4"/>
        <n v="218.43"/>
        <n v="218.6"/>
        <n v="218.63"/>
        <n v="218.78"/>
        <n v="220.18"/>
        <n v="220.2"/>
        <n v="220.78"/>
        <n v="220.83"/>
        <n v="220.85"/>
        <n v="221.82999999999998"/>
        <n v="221.93"/>
        <n v="222.81"/>
        <n v="223.23"/>
        <n v="223.31"/>
        <n v="223.63"/>
        <n v="223.71"/>
        <n v="223.72"/>
        <n v="224.14"/>
        <n v="224.54"/>
        <n v="224.79999999999998"/>
        <n v="224.8"/>
        <n v="224.85"/>
        <n v="224.89"/>
        <n v="224.95"/>
        <n v="225.73"/>
        <n v="226.2"/>
        <n v="226.42"/>
        <n v="226.63"/>
        <n v="226.67000000000002"/>
        <n v="228.73"/>
        <n v="228.76999999999998"/>
        <n v="228.95"/>
        <n v="229.38"/>
        <n v="229.4"/>
        <n v="229.40000000000003"/>
        <n v="229.63"/>
        <n v="230.62999999999997"/>
        <n v="230.93999999999997"/>
        <n v="231.04"/>
        <n v="231.19"/>
        <n v="231.23"/>
        <n v="231.54"/>
        <n v="231.64000000000001"/>
        <n v="231.76000000000002"/>
        <n v="232.06"/>
        <n v="232.54999999999995"/>
        <n v="232.67000000000002"/>
        <n v="232.78"/>
        <n v="232.91000000000003"/>
        <n v="233.18"/>
        <n v="233.82999999999998"/>
        <n v="233.93"/>
        <n v="234.14"/>
        <n v="234.53"/>
        <n v="234.54"/>
        <n v="234.68"/>
        <n v="234.90999999999997"/>
        <n v="235.48000000000002"/>
        <n v="235.59"/>
        <n v="236.00000000000006"/>
        <n v="236.66000000000003"/>
        <n v="236.77999999999997"/>
        <n v="236.79"/>
        <n v="237.59"/>
        <n v="237.69"/>
        <n v="237.81"/>
        <n v="238.1"/>
        <n v="238.21"/>
        <n v="238.78000000000003"/>
        <n v="239.52"/>
        <n v="239.82999999999998"/>
        <n v="239.83"/>
        <n v="239.84"/>
        <n v="239.92"/>
        <n v="239.94"/>
        <n v="240.01"/>
        <n v="240.70999999999998"/>
        <n v="240.82"/>
        <n v="240.93"/>
        <n v="241.28000000000003"/>
        <n v="241.33"/>
        <n v="241.51999999999998"/>
        <n v="241.72"/>
        <n v="241.85"/>
        <n v="242.06"/>
        <n v="242.20999999999998"/>
        <n v="242.3"/>
        <n v="242.32999999999998"/>
        <n v="242.57000000000002"/>
        <n v="242.72000000000003"/>
        <n v="242.86"/>
        <n v="243.72000000000003"/>
        <n v="243.73999999999998"/>
        <n v="243.83"/>
        <n v="244.92000000000002"/>
        <n v="245.48"/>
        <n v="245.59"/>
        <n v="245.63"/>
        <n v="245.79000000000002"/>
        <n v="245.98000000000002"/>
        <n v="246.26"/>
        <n v="246.42000000000002"/>
        <n v="247.39"/>
        <n v="248.01999999999998"/>
        <n v="248.08"/>
        <n v="248.3"/>
        <n v="248.37"/>
        <n v="248.51000000000002"/>
        <n v="248.57"/>
        <n v="248.59"/>
        <n v="248.76000000000002"/>
        <n v="249.38000000000002"/>
        <n v="249.57"/>
        <n v="249.91"/>
        <n v="250.28000000000003"/>
        <n v="250.46"/>
        <n v="250.81"/>
        <n v="251.68"/>
        <n v="253.38"/>
        <n v="253.71"/>
        <n v="253.81"/>
        <n v="253.82"/>
        <n v="254.10000000000002"/>
        <n v="254.87"/>
        <n v="255.23000000000002"/>
        <n v="255.38"/>
        <n v="255.78999999999996"/>
        <n v="257.24"/>
        <n v="257.28999999999996"/>
        <n v="257.83999999999997"/>
        <n v="257.93"/>
        <n v="258.33000000000004"/>
        <n v="258.35000000000002"/>
        <n v="258.39999999999998"/>
        <n v="258.53999999999996"/>
        <n v="258.74"/>
        <n v="258.97000000000003"/>
        <n v="259.31"/>
        <n v="259.78000000000003"/>
        <n v="259.87"/>
        <n v="260.57"/>
        <n v="260.7"/>
        <n v="260.73"/>
        <n v="261.01"/>
        <n v="261.25000000000006"/>
        <n v="261.36"/>
        <n v="261.46000000000004"/>
        <n v="261.7"/>
        <n v="261.73"/>
        <n v="262.36"/>
        <n v="262.47000000000003"/>
        <n v="262.58999999999997"/>
        <n v="262.82"/>
        <n v="262.96000000000004"/>
        <n v="263.95"/>
        <n v="264.28999999999996"/>
        <n v="264.5"/>
        <n v="264.73"/>
        <n v="264.83000000000004"/>
        <n v="264.90999999999997"/>
        <n v="265.32"/>
        <n v="266.12"/>
        <n v="266.26"/>
        <n v="266.76"/>
        <n v="266.89999999999998"/>
        <n v="267.75"/>
        <n v="268.95999999999998"/>
        <n v="269.54000000000002"/>
        <n v="269.82"/>
        <n v="270"/>
        <n v="270.66999999999996"/>
        <n v="270.67999999999995"/>
        <n v="271.34000000000003"/>
        <n v="271.56"/>
        <n v="272.20999999999998"/>
        <n v="273.69"/>
        <n v="273.72000000000003"/>
        <n v="274.45"/>
        <n v="274.88"/>
        <n v="275.64000000000004"/>
        <n v="275.64999999999998"/>
        <n v="275.93999999999994"/>
        <n v="276.24"/>
        <n v="276.27"/>
        <n v="276.58000000000004"/>
        <n v="276.71000000000004"/>
        <n v="277.02999999999997"/>
        <n v="277.34999999999997"/>
        <n v="277.65999999999997"/>
        <n v="277.74"/>
        <n v="278.97000000000003"/>
        <n v="279"/>
        <n v="279.65999999999997"/>
        <n v="279.74"/>
        <n v="280.56"/>
        <n v="281.53000000000003"/>
        <n v="281.58"/>
        <n v="281.81"/>
        <n v="281.90999999999997"/>
        <n v="281.91000000000003"/>
        <n v="281.92"/>
        <n v="282.05"/>
        <n v="282.45999999999998"/>
        <n v="282.81"/>
        <n v="283.02999999999997"/>
        <n v="283.23"/>
        <n v="283.61"/>
        <n v="284.16999999999996"/>
        <n v="285.3"/>
        <n v="285.38"/>
        <n v="285.39"/>
        <n v="285.46000000000004"/>
        <n v="285.74"/>
        <n v="286.38"/>
        <n v="286.44"/>
        <n v="286.61"/>
        <n v="286.69"/>
        <n v="286.8"/>
        <n v="287.87"/>
        <n v="288.18"/>
        <n v="288.22000000000003"/>
        <n v="288.39"/>
        <n v="288.49"/>
        <n v="289.82"/>
        <n v="290.77"/>
        <n v="291.87"/>
        <n v="292.11"/>
        <n v="292.2"/>
        <n v="292.26"/>
        <n v="292.39"/>
        <n v="293.03999999999996"/>
        <n v="293.33999999999997"/>
        <n v="293.67"/>
        <n v="293.84000000000003"/>
        <n v="294.44"/>
        <n v="294.5"/>
        <n v="294.79000000000002"/>
        <n v="295.34000000000003"/>
        <n v="295.7"/>
        <n v="295.70000000000005"/>
        <n v="296.23"/>
        <n v="296.36"/>
        <n v="296.59000000000003"/>
        <n v="296.68"/>
        <n v="296.7"/>
        <n v="296.85000000000002"/>
        <n v="296.94"/>
        <n v="297.28000000000003"/>
        <n v="297.34000000000003"/>
        <n v="297.62"/>
        <n v="297.77"/>
        <n v="298.37"/>
        <n v="299.24"/>
        <n v="299.5"/>
        <n v="299.70000000000005"/>
        <n v="299.77999999999997"/>
        <n v="299.83999999999997"/>
        <n v="299.91999999999996"/>
        <n v="300.2"/>
        <n v="300.26"/>
        <n v="300.36"/>
        <n v="300.65999999999997"/>
        <n v="300.69000000000005"/>
        <n v="300.85000000000002"/>
        <n v="301.13"/>
        <n v="301.32000000000005"/>
        <n v="303.34000000000003"/>
        <n v="303.39999999999998"/>
        <n v="303.45999999999998"/>
        <n v="303.72000000000003"/>
        <n v="304"/>
        <n v="304.11"/>
        <n v="305.88"/>
        <n v="306.10000000000002"/>
        <n v="306.11"/>
        <n v="306.46000000000004"/>
        <n v="306.71000000000004"/>
        <n v="306.76"/>
        <n v="306.89"/>
        <n v="307.12"/>
        <n v="307.38"/>
        <n v="307.73"/>
        <n v="308.04000000000002"/>
        <n v="308.82"/>
        <n v="309.02"/>
        <n v="309.33"/>
        <n v="310.58000000000004"/>
        <n v="310.82"/>
        <n v="310.92999999999995"/>
        <n v="311.39999999999998"/>
        <n v="311.44000000000005"/>
        <n v="312.12"/>
        <n v="313.61"/>
        <n v="313.62"/>
        <n v="313.74"/>
        <n v="313.83000000000004"/>
        <n v="313.93"/>
        <n v="314.66999999999996"/>
        <n v="315.27000000000004"/>
        <n v="315.51000000000005"/>
        <n v="317.17"/>
        <n v="317.45000000000005"/>
        <n v="317.57"/>
        <n v="317.68"/>
        <n v="317.88"/>
        <n v="318.18"/>
        <n v="318.38"/>
        <n v="318.63"/>
        <n v="318.77999999999997"/>
        <n v="319.33"/>
        <n v="319.45000000000005"/>
        <n v="321.52999999999997"/>
        <n v="321.62"/>
        <n v="323.08999999999997"/>
        <n v="323.19"/>
        <n v="324.33"/>
        <n v="324.38"/>
        <n v="324.63"/>
        <n v="325.47000000000003"/>
        <n v="325.5"/>
        <n v="326.10000000000002"/>
        <n v="326.76"/>
        <n v="327.33999999999997"/>
        <n v="327.45000000000005"/>
        <n v="327.47000000000003"/>
        <n v="327.70000000000005"/>
        <n v="327.74"/>
        <n v="327.77"/>
        <n v="328.29"/>
        <n v="328.71"/>
        <n v="329.27000000000004"/>
        <n v="329.48"/>
        <n v="330.32"/>
        <n v="331.33"/>
        <n v="331.47999999999996"/>
        <n v="332.25000000000006"/>
        <n v="332.64"/>
        <n v="332.75"/>
        <n v="333.7"/>
        <n v="334.33"/>
        <n v="334.37"/>
        <n v="335.34999999999997"/>
        <n v="335.40999999999997"/>
        <n v="335.42"/>
        <n v="335.48"/>
        <n v="336.40999999999997"/>
        <n v="337.69"/>
        <n v="339.19"/>
        <n v="339.24"/>
        <n v="339.38"/>
        <n v="339.47"/>
        <n v="339.68999999999994"/>
        <n v="339.77"/>
        <n v="340.21000000000004"/>
        <n v="340.33"/>
        <n v="340.43"/>
        <n v="341.15"/>
        <n v="341.40999999999997"/>
        <n v="341.86"/>
        <n v="342.09999999999997"/>
        <n v="342.24"/>
        <n v="342.82"/>
        <n v="343.61"/>
        <n v="344.17"/>
        <n v="344.23"/>
        <n v="345.15"/>
        <n v="345.52"/>
        <n v="346.11"/>
        <n v="346.13"/>
        <n v="346.88"/>
        <n v="347.49"/>
        <n v="348.15"/>
        <n v="349.17999999999995"/>
        <n v="349.97"/>
        <n v="350.21999999999997"/>
        <n v="350.41000000000008"/>
        <n v="350.75"/>
        <n v="353.4"/>
        <n v="354.44"/>
        <n v="354.67"/>
        <n v="355.16999999999996"/>
        <n v="355.88999999999993"/>
        <n v="356.27"/>
        <n v="356.68"/>
        <n v="357.74"/>
        <n v="357.79"/>
        <n v="358.05"/>
        <n v="358.43"/>
        <n v="358.71000000000004"/>
        <n v="358.81999999999994"/>
        <n v="359.03999999999996"/>
        <n v="359.22"/>
        <n v="359.29"/>
        <n v="359.63"/>
        <n v="359.75"/>
        <n v="359.89"/>
        <n v="360.52"/>
        <n v="360.75"/>
        <n v="361.15000000000003"/>
        <n v="361.7"/>
        <n v="361.81"/>
        <n v="362.14000000000004"/>
        <n v="362.64"/>
        <n v="363.16"/>
        <n v="363.72"/>
        <n v="364.21999999999997"/>
        <n v="364.51"/>
        <n v="364.65"/>
        <n v="364.90000000000003"/>
        <n v="366.19000000000005"/>
        <n v="366.24"/>
        <n v="366.37"/>
        <n v="366.39"/>
        <n v="367.08000000000004"/>
        <n v="367.46000000000004"/>
        <n v="367.59000000000003"/>
        <n v="368.1"/>
        <n v="368.3"/>
        <n v="369.26000000000005"/>
        <n v="369.36"/>
        <n v="369.64"/>
        <n v="369.79999999999995"/>
        <n v="370.91"/>
        <n v="371.1"/>
        <n v="371.23"/>
        <n v="371.64"/>
        <n v="371.73"/>
        <n v="372.48000000000008"/>
        <n v="372.65"/>
        <n v="372.74"/>
        <n v="372.78"/>
        <n v="373.36"/>
        <n v="374.38"/>
        <n v="374.61"/>
        <n v="374.75"/>
        <n v="374.93999999999994"/>
        <n v="375.65"/>
        <n v="376.09000000000003"/>
        <n v="376.5"/>
        <n v="376.57"/>
        <n v="376.58000000000004"/>
        <n v="376.85"/>
        <n v="377.12"/>
        <n v="377.44"/>
        <n v="377.54"/>
        <n v="378.07000000000005"/>
        <n v="378.7"/>
        <n v="378.71999999999997"/>
        <n v="379.01"/>
        <n v="379.43"/>
        <n v="379.5200000000001"/>
        <n v="379.57000000000005"/>
        <n v="380.3"/>
        <n v="380.59000000000003"/>
        <n v="380.96999999999997"/>
        <n v="381.15"/>
        <n v="381.49"/>
        <n v="382.07"/>
        <n v="382.42000000000007"/>
        <n v="383.53"/>
        <n v="384.1"/>
        <n v="385.87"/>
        <n v="386.15"/>
        <n v="386.16999999999996"/>
        <n v="386.58000000000004"/>
        <n v="386.64"/>
        <n v="386.95"/>
        <n v="387.33"/>
        <n v="387.6"/>
        <n v="388.59"/>
        <n v="389.97"/>
        <n v="390.13000000000005"/>
        <n v="390.86"/>
        <n v="391.47"/>
        <n v="391.5"/>
        <n v="393.64"/>
        <n v="393.67999999999995"/>
        <n v="393.69"/>
        <n v="394.43"/>
        <n v="394.56"/>
        <n v="395.26"/>
        <n v="395.43999999999994"/>
        <n v="395.53"/>
        <n v="395.63000000000005"/>
        <n v="395.74"/>
        <n v="395.97"/>
        <n v="396.54000000000008"/>
        <n v="397.83"/>
        <n v="398.48"/>
        <n v="398.57000000000005"/>
        <n v="398.90999999999997"/>
        <n v="399.65999999999997"/>
        <n v="401.65999999999997"/>
        <n v="401.71"/>
        <n v="402.07000000000005"/>
        <n v="402.18000000000006"/>
        <n v="403.25"/>
        <n v="403.37"/>
        <n v="403.98"/>
        <n v="404.72000000000008"/>
        <n v="405.1"/>
        <n v="405.41999999999996"/>
        <n v="405.67999999999995"/>
        <n v="405.97"/>
        <n v="407.3"/>
        <n v="407.71"/>
        <n v="408.49"/>
        <n v="409.29999999999995"/>
        <n v="410.28"/>
        <n v="410.50000000000006"/>
        <n v="411.59000000000003"/>
        <n v="411.6"/>
        <n v="411.78"/>
        <n v="412.16000000000008"/>
        <n v="413.14"/>
        <n v="413.26000000000005"/>
        <n v="413.48"/>
        <n v="414.34000000000003"/>
        <n v="414.75"/>
        <n v="414.84"/>
        <n v="415.52"/>
        <n v="415.68"/>
        <n v="415.96000000000004"/>
        <n v="417.07000000000005"/>
        <n v="417.98"/>
        <n v="418.53999999999996"/>
        <n v="419.26000000000005"/>
        <n v="419.45"/>
        <n v="419.62"/>
        <n v="420.28"/>
        <n v="420.39"/>
        <n v="420.66"/>
        <n v="421.01000000000005"/>
        <n v="421.9"/>
        <n v="422.3"/>
        <n v="422.37"/>
        <n v="422.74"/>
        <n v="423.90999999999997"/>
        <n v="425.11"/>
        <n v="425.46999999999997"/>
        <n v="425.74"/>
        <n v="425.76999999999992"/>
        <n v="427.52000000000004"/>
        <n v="427.56000000000006"/>
        <n v="427.57"/>
        <n v="427.82999999999993"/>
        <n v="428.13999999999993"/>
        <n v="428.18"/>
        <n v="428.30999999999995"/>
        <n v="428.57"/>
        <n v="428.84"/>
        <n v="429.02"/>
        <n v="429.35"/>
        <n v="430.63"/>
        <n v="430.81000000000006"/>
        <n v="431.25"/>
        <n v="431.38000000000005"/>
        <n v="432.34000000000003"/>
        <n v="432.5"/>
        <n v="432.91"/>
        <n v="433"/>
        <n v="433.03999999999996"/>
        <n v="433.6"/>
        <n v="435.28999999999996"/>
        <n v="435.35"/>
        <n v="435.52"/>
        <n v="435.71"/>
        <n v="436.11"/>
        <n v="436.96000000000004"/>
        <n v="437.61"/>
        <n v="438.20999999999992"/>
        <n v="439.62"/>
        <n v="440.28999999999996"/>
        <n v="440.3"/>
        <n v="440.39"/>
        <n v="441.41"/>
        <n v="441.67"/>
        <n v="442.54"/>
        <n v="442.94"/>
        <n v="443.18"/>
        <n v="443.37"/>
        <n v="443.53999999999996"/>
        <n v="444.56"/>
        <n v="444.64"/>
        <n v="445.42"/>
        <n v="445.52"/>
        <n v="445.5200000000001"/>
        <n v="445.87"/>
        <n v="445.95"/>
        <n v="447.42999999999995"/>
        <n v="447.43999999999994"/>
        <n v="447.63"/>
        <n v="447.95"/>
        <n v="449.75"/>
        <n v="450.03"/>
        <n v="450.11"/>
        <n v="450.48"/>
        <n v="451.26"/>
        <n v="451.41"/>
        <n v="451.99"/>
        <n v="452.17"/>
        <n v="452.36"/>
        <n v="452.57000000000005"/>
        <n v="452.96999999999997"/>
        <n v="453.55"/>
        <n v="454.25"/>
        <n v="454.59000000000003"/>
        <n v="454.86000000000007"/>
        <n v="454.93"/>
        <n v="455.02"/>
        <n v="455.37000000000006"/>
        <n v="455.39"/>
        <n v="455.71000000000004"/>
        <n v="457.41"/>
        <n v="457.87"/>
        <n v="458.33000000000004"/>
        <n v="458.36"/>
        <n v="459.08"/>
        <n v="459.33"/>
        <n v="459.51"/>
        <n v="459.93"/>
        <n v="460.20000000000005"/>
        <n v="461.3"/>
        <n v="462.24"/>
        <n v="462.49"/>
        <n v="462.54999999999995"/>
        <n v="462.74"/>
        <n v="462.74999999999994"/>
        <n v="463.14"/>
        <n v="463.47999999999996"/>
        <n v="463.95000000000005"/>
        <n v="464.53"/>
        <n v="465.56"/>
        <n v="465.92"/>
        <n v="466.74"/>
        <n v="466.78999999999996"/>
        <n v="467.03999999999996"/>
        <n v="467.08000000000004"/>
        <n v="467.8"/>
        <n v="468.84000000000003"/>
        <n v="469.28000000000003"/>
        <n v="469.70000000000005"/>
        <n v="470.18"/>
        <n v="470.95"/>
        <n v="471.09999999999997"/>
        <n v="471.15"/>
        <n v="471.98999999999995"/>
        <n v="472"/>
        <n v="472.71999999999997"/>
        <n v="472.74"/>
        <n v="474.06999999999994"/>
        <n v="475.81000000000006"/>
        <n v="476.36999999999995"/>
        <n v="477.81"/>
        <n v="479.32"/>
        <n v="479.47"/>
        <n v="480.2"/>
        <n v="481.2"/>
        <n v="481.61"/>
        <n v="481.89"/>
        <n v="483.34"/>
        <n v="484.14"/>
        <n v="484.4"/>
        <n v="484.84"/>
        <n v="485.51"/>
        <n v="485.62"/>
        <n v="485.74"/>
        <n v="486.94"/>
        <n v="487.04000000000008"/>
        <n v="487.23"/>
        <n v="487.56"/>
        <n v="487.58"/>
        <n v="487.65999999999997"/>
        <n v="488.77"/>
        <n v="489.06000000000006"/>
        <n v="489.69"/>
        <n v="491.17999999999995"/>
        <n v="491.43"/>
        <n v="493.06"/>
        <n v="493.6"/>
        <n v="494.04"/>
        <n v="494.34"/>
        <n v="495.12"/>
        <n v="495.85"/>
        <n v="496.84000000000003"/>
        <n v="497.17999999999995"/>
        <n v="498.38"/>
        <n v="498.46000000000004"/>
        <n v="498.64"/>
        <n v="498.73999999999995"/>
        <n v="499.73000000000008"/>
        <n v="500.48"/>
        <n v="500.63"/>
        <n v="501.01"/>
        <n v="501.53000000000003"/>
        <n v="503.37000000000006"/>
        <n v="503.57"/>
        <n v="504.09"/>
        <n v="504.9"/>
        <n v="504.95000000000005"/>
        <n v="506.49000000000007"/>
        <n v="506.61"/>
        <n v="507.3"/>
        <n v="507.41999999999996"/>
        <n v="507.79"/>
        <n v="508.53000000000003"/>
        <n v="510.02000000000004"/>
        <n v="510.05"/>
        <n v="510.09"/>
        <n v="510.34"/>
        <n v="510.4"/>
        <n v="510.53"/>
        <n v="510.80000000000007"/>
        <n v="511.24"/>
        <n v="511.34000000000003"/>
        <n v="512.78"/>
        <n v="514.15"/>
        <n v="514.5"/>
        <n v="514.98"/>
        <n v="515.17000000000007"/>
        <n v="516.29999999999995"/>
        <n v="517.26"/>
        <n v="518.5"/>
        <n v="519.22"/>
        <n v="519.43000000000006"/>
        <n v="520.21999999999991"/>
        <n v="521.34999999999991"/>
        <n v="521.3900000000001"/>
        <n v="521.62999999999988"/>
        <n v="521.81999999999994"/>
        <n v="521.99"/>
        <n v="522.95000000000005"/>
        <n v="523.21"/>
        <n v="523.76"/>
        <n v="523.91000000000008"/>
        <n v="525.13"/>
        <n v="525.1400000000001"/>
        <n v="525.38000000000011"/>
        <n v="525.5"/>
        <n v="525.99"/>
        <n v="526.89"/>
        <n v="528.55999999999995"/>
        <n v="529.62"/>
        <n v="530.09"/>
        <n v="530.36999999999989"/>
        <n v="531.43000000000006"/>
        <n v="532.92000000000007"/>
        <n v="533.44000000000005"/>
        <n v="533.91"/>
        <n v="534.06999999999994"/>
        <n v="534.72"/>
        <n v="534.94999999999993"/>
        <n v="535.02"/>
        <n v="535.56999999999994"/>
        <n v="535.75"/>
        <n v="535.94000000000005"/>
        <n v="536.36"/>
        <n v="536.42000000000007"/>
        <n v="537.05000000000007"/>
        <n v="537.24"/>
        <n v="537.77"/>
        <n v="538.76"/>
        <n v="539.46"/>
        <n v="539.91000000000008"/>
        <n v="540.04"/>
        <n v="540.88"/>
        <n v="541.1400000000001"/>
        <n v="541.25"/>
        <n v="541.59"/>
        <n v="541.61000000000013"/>
        <n v="541.79999999999995"/>
        <n v="543.02"/>
        <n v="544.09"/>
        <n v="544.26"/>
        <n v="546.62"/>
        <n v="547.33000000000004"/>
        <n v="548.43000000000006"/>
        <n v="549.59"/>
        <n v="550.4"/>
        <n v="550.46"/>
        <n v="551.24"/>
        <n v="551.43000000000006"/>
        <n v="551.44000000000005"/>
        <n v="551.75999999999988"/>
        <n v="552.01"/>
        <n v="552.23"/>
        <n v="552.62"/>
        <n v="555.23"/>
        <n v="555.95000000000005"/>
        <n v="559.35"/>
        <n v="560.37"/>
        <n v="561.29"/>
        <n v="561.67000000000007"/>
        <n v="562.51"/>
        <n v="563.32999999999993"/>
        <n v="563.57999999999993"/>
        <n v="565.22"/>
        <n v="565.78"/>
        <n v="566.33000000000015"/>
        <n v="566.74"/>
        <n v="568.37"/>
        <n v="568.63000000000011"/>
        <n v="568.81000000000006"/>
        <n v="568.99"/>
        <n v="569.67000000000007"/>
        <n v="570.93000000000006"/>
        <n v="570.94999999999993"/>
        <n v="571"/>
        <n v="571.45999999999992"/>
        <n v="571.76"/>
        <n v="571.99"/>
        <n v="573.83000000000004"/>
        <n v="574.99"/>
        <n v="575.21"/>
        <n v="575.43000000000006"/>
        <n v="575.44000000000005"/>
        <n v="576.19000000000005"/>
        <n v="576.84"/>
        <n v="577.16999999999996"/>
        <n v="577.27"/>
        <n v="578.91000000000008"/>
        <n v="579.8900000000001"/>
        <n v="580.65"/>
        <n v="580.80000000000007"/>
        <n v="581.9"/>
        <n v="583.53"/>
        <n v="584.04"/>
        <n v="584.13"/>
        <n v="584.95999999999992"/>
        <n v="588"/>
        <n v="589.81999999999994"/>
        <n v="591.76"/>
        <n v="592.05999999999995"/>
        <n v="592.30999999999995"/>
        <n v="592.80999999999995"/>
        <n v="593.6"/>
        <n v="594.3900000000001"/>
        <n v="594.49"/>
        <n v="595.03"/>
        <n v="595.94000000000005"/>
        <n v="596.99"/>
        <n v="597.02"/>
        <n v="597.21"/>
        <n v="597.24"/>
        <n v="598.03"/>
        <n v="598.1"/>
        <n v="598.52"/>
        <n v="598.92999999999995"/>
        <n v="599.03"/>
        <n v="600.72"/>
        <n v="600.96"/>
        <n v="601.51"/>
        <n v="602.69999999999993"/>
        <n v="603.43000000000006"/>
        <n v="604.06000000000006"/>
        <n v="604.12"/>
        <n v="604.28"/>
        <n v="604.49000000000012"/>
        <n v="605.54000000000008"/>
        <n v="605.63000000000011"/>
        <n v="605.91999999999996"/>
        <n v="606.07999999999993"/>
        <n v="606.91"/>
        <n v="606.92999999999995"/>
        <n v="608.13"/>
        <n v="608.35"/>
        <n v="609.24"/>
        <n v="609.69000000000005"/>
        <n v="610.64999999999986"/>
        <n v="611.34"/>
        <n v="611.49999999999989"/>
        <n v="611.59"/>
        <n v="612.31999999999994"/>
        <n v="612.41999999999996"/>
        <n v="612.62"/>
        <n v="615.93000000000006"/>
        <n v="616.6400000000001"/>
        <n v="616.92000000000007"/>
        <n v="617.74"/>
        <n v="617.93000000000006"/>
        <n v="618.4"/>
        <n v="621.74"/>
        <n v="623.13"/>
        <n v="623.51"/>
        <n v="623.54999999999995"/>
        <n v="624.29"/>
        <n v="624.81000000000006"/>
        <n v="625.03"/>
        <n v="625.29"/>
        <n v="625.7700000000001"/>
        <n v="626.12"/>
        <n v="627.13000000000011"/>
        <n v="627.5100000000001"/>
        <n v="627.57999999999993"/>
        <n v="628.27"/>
        <n v="628.34"/>
        <n v="630.22"/>
        <n v="631.07000000000005"/>
        <n v="631.58000000000004"/>
        <n v="632.49"/>
        <n v="632.67000000000007"/>
        <n v="632.79"/>
        <n v="633.75"/>
        <n v="634"/>
        <n v="635.04"/>
        <n v="635.62"/>
        <n v="636.04"/>
        <n v="636.20000000000005"/>
        <n v="638.16999999999996"/>
        <n v="639.1400000000001"/>
        <n v="639.43000000000006"/>
        <n v="639.89"/>
        <n v="640.40000000000009"/>
        <n v="640.53"/>
        <n v="641.57999999999993"/>
        <n v="641.61"/>
        <n v="641.63"/>
        <n v="642.30000000000007"/>
        <n v="643.35"/>
        <n v="643.77"/>
        <n v="646.71999999999991"/>
        <n v="646.91000000000008"/>
        <n v="647.31000000000017"/>
        <n v="648.24"/>
        <n v="649.99"/>
        <n v="650.32000000000005"/>
        <n v="650.62"/>
        <n v="651.20000000000005"/>
        <n v="652.07000000000016"/>
        <n v="652.14"/>
        <n v="653.29999999999995"/>
        <n v="653.88"/>
        <n v="654.07000000000005"/>
        <n v="654.53"/>
        <n v="655.29999999999995"/>
        <n v="655.54"/>
        <n v="655.78"/>
        <n v="655.81"/>
        <n v="658.26"/>
        <n v="658.82999999999993"/>
        <n v="659.45"/>
        <n v="659.70999999999992"/>
        <n v="660.34"/>
        <n v="660.66000000000008"/>
        <n v="661.56000000000006"/>
        <n v="661.89"/>
        <n v="662.09999999999991"/>
        <n v="664.64"/>
        <n v="665.11000000000013"/>
        <n v="665.34"/>
        <n v="665.93000000000006"/>
        <n v="667.46"/>
        <n v="671.42"/>
        <n v="671.75"/>
        <n v="672.34999999999991"/>
        <n v="673.7299999999999"/>
        <n v="673.93"/>
        <n v="674.38"/>
        <n v="674.89"/>
        <n v="675.86"/>
        <n v="678.63"/>
        <n v="680.99000000000012"/>
        <n v="682.06999999999994"/>
        <n v="682.81"/>
        <n v="684.44999999999993"/>
        <n v="684.5"/>
        <n v="685.08"/>
        <n v="685.12"/>
        <n v="686.7199999999998"/>
        <n v="686.93000000000006"/>
        <n v="687.45999999999992"/>
        <n v="688.07"/>
        <n v="688.15000000000009"/>
        <n v="690.15000000000009"/>
        <n v="690.91"/>
        <n v="692.31"/>
        <n v="693.95"/>
        <n v="694.9799999999999"/>
        <n v="695.35"/>
        <n v="696.71"/>
        <n v="698.61"/>
        <n v="698.73"/>
        <n v="699.15000000000009"/>
        <n v="699.94999999999993"/>
        <n v="700.16"/>
        <n v="700.37999999999988"/>
        <n v="701.14999999999986"/>
        <n v="701.67000000000007"/>
        <n v="702.32999999999993"/>
        <n v="702.54"/>
        <n v="703.34"/>
        <n v="704.46"/>
        <n v="705.05"/>
        <n v="706.39"/>
        <n v="706.49"/>
        <n v="710.89"/>
        <n v="715"/>
        <n v="715.37"/>
        <n v="715.61999999999989"/>
        <n v="715.88"/>
        <n v="716.45"/>
        <n v="716.67000000000007"/>
        <n v="717.45"/>
        <n v="718.24"/>
        <n v="721.01999999999987"/>
        <n v="721.04"/>
        <n v="721.23"/>
        <n v="721.40000000000009"/>
        <n v="721.7"/>
        <n v="722.32999999999993"/>
        <n v="723.53000000000009"/>
        <n v="724.4"/>
        <n v="724.66000000000008"/>
        <n v="724.67999999999984"/>
        <n v="724.75"/>
        <n v="726.35"/>
        <n v="726.38"/>
        <n v="727.32999999999981"/>
        <n v="728.16000000000008"/>
        <n v="729.09"/>
        <n v="729.36"/>
        <n v="731.02"/>
        <n v="731.57999999999993"/>
        <n v="733.47"/>
        <n v="733.96"/>
        <n v="734.98"/>
        <n v="738.8599999999999"/>
        <n v="739.6099999999999"/>
        <n v="739.65"/>
        <n v="740.32"/>
        <n v="741.28000000000009"/>
        <n v="741.83999999999992"/>
        <n v="742.08"/>
        <n v="742.91"/>
        <n v="743.15"/>
        <n v="744.12"/>
        <n v="744.77"/>
        <n v="744.88"/>
        <n v="744.9899999999999"/>
        <n v="745.32"/>
        <n v="746.06"/>
        <n v="747.07"/>
        <n v="747.11"/>
        <n v="747.30000000000007"/>
        <n v="747.34"/>
        <n v="747.42000000000007"/>
        <n v="747.94"/>
        <n v="748.43000000000006"/>
        <n v="749.04"/>
        <n v="749.25"/>
        <n v="749.56"/>
        <n v="749.75"/>
        <n v="750.6"/>
        <n v="751.21"/>
        <n v="756.55000000000007"/>
        <n v="756.94"/>
        <n v="759.59"/>
        <n v="761.5200000000001"/>
        <n v="761.66000000000008"/>
        <n v="762.15000000000009"/>
        <n v="763.2700000000001"/>
        <n v="764.81"/>
        <n v="764.92"/>
        <n v="767.44999999999993"/>
        <n v="768.2"/>
        <n v="769.59"/>
        <n v="769.93"/>
        <n v="770.33999999999992"/>
        <n v="771.18999999999994"/>
        <n v="771.22"/>
        <n v="771.81000000000006"/>
        <n v="773.53"/>
        <n v="776.77"/>
        <n v="777.14"/>
        <n v="777.87"/>
        <n v="778.56000000000006"/>
        <n v="779.41"/>
        <n v="779.49"/>
        <n v="780.21999999999991"/>
        <n v="780.56000000000006"/>
        <n v="786.16000000000008"/>
        <n v="786.38000000000011"/>
        <n v="786.86"/>
        <n v="787.08000000000015"/>
        <n v="787.31999999999994"/>
        <n v="787.88"/>
        <n v="789.65"/>
        <n v="791.38999999999987"/>
        <n v="791.57"/>
        <n v="792.04999999999984"/>
        <n v="795.31000000000006"/>
        <n v="795.65"/>
        <n v="796.52"/>
        <n v="796.76000000000033"/>
        <n v="797.2"/>
        <n v="797.62"/>
        <n v="797.75000000000011"/>
        <n v="798.23"/>
        <n v="798.24"/>
        <n v="798.52"/>
        <n v="799.67"/>
        <n v="800.1"/>
        <n v="800.23"/>
        <n v="801.37"/>
        <n v="801.48000000000013"/>
        <n v="801.68000000000006"/>
        <n v="801.97"/>
        <n v="802.67"/>
        <n v="802.75000000000011"/>
        <n v="803.27"/>
        <n v="803.61999999999989"/>
        <n v="803.81"/>
        <n v="807.66999999999985"/>
        <n v="808.07"/>
        <n v="809.27"/>
        <n v="809.31000000000006"/>
        <n v="809.47"/>
        <n v="811.31"/>
        <n v="812.18999999999994"/>
        <n v="813.89"/>
        <n v="815.31"/>
        <n v="815.60999999999979"/>
        <n v="816.8900000000001"/>
        <n v="816.98000000000013"/>
        <n v="817.61000000000013"/>
        <n v="817.70000000000016"/>
        <n v="818.34"/>
        <n v="819.13"/>
        <n v="819.1400000000001"/>
        <n v="819.16"/>
        <n v="821.3599999999999"/>
        <n v="827.26"/>
        <n v="829.82"/>
        <n v="833.69999999999993"/>
        <n v="833.85"/>
        <n v="833.92"/>
        <n v="837.2700000000001"/>
        <n v="837.6400000000001"/>
        <n v="842.62"/>
        <n v="843.84"/>
        <n v="844.2299999999999"/>
        <n v="844.36"/>
        <n v="845.60000000000014"/>
        <n v="845.82999999999993"/>
        <n v="846.90000000000009"/>
        <n v="847.17"/>
        <n v="848.59"/>
        <n v="848.81999999999994"/>
        <n v="850.43000000000006"/>
        <n v="850.7299999999999"/>
        <n v="852.90000000000009"/>
        <n v="853.53"/>
        <n v="855.37000000000012"/>
        <n v="858.84"/>
        <n v="858.88999999999987"/>
        <n v="858.9"/>
        <n v="858.96"/>
        <n v="860.88000000000011"/>
        <n v="861.81999999999994"/>
        <n v="865.65999999999985"/>
        <n v="866.43000000000006"/>
        <n v="866.95"/>
        <n v="869.43000000000006"/>
        <n v="870.44999999999993"/>
        <n v="870.48"/>
        <n v="872.49000000000012"/>
        <n v="872.91000000000008"/>
        <n v="873.34"/>
        <n v="873.59"/>
        <n v="875"/>
        <n v="876.85"/>
        <n v="877.06999999999994"/>
        <n v="878.53"/>
        <n v="879.85"/>
        <n v="879.87"/>
        <n v="882.53"/>
        <n v="882.84"/>
        <n v="884.31999999999994"/>
        <n v="886.66999999999973"/>
        <n v="887.64"/>
        <n v="887.92999999999984"/>
        <n v="888.10000000000014"/>
        <n v="891.40000000000009"/>
        <n v="892.11000000000013"/>
        <n v="893.23"/>
        <n v="893.95"/>
        <n v="893.98999999999978"/>
        <n v="894.97"/>
        <n v="895.24"/>
        <n v="895.92000000000007"/>
        <n v="896.08"/>
        <n v="898.7"/>
        <n v="898.84"/>
        <n v="898.8599999999999"/>
        <n v="899.55"/>
        <n v="901.28999999999985"/>
        <n v="902.49"/>
        <n v="903.78"/>
        <n v="903.89"/>
        <n v="903.99"/>
        <n v="906.07999999999993"/>
        <n v="908.5100000000001"/>
        <n v="912.27"/>
        <n v="915.31999999999982"/>
        <n v="915.68"/>
        <n v="915.68000000000006"/>
        <n v="915.76"/>
        <n v="918.01999999999975"/>
        <n v="918.2399999999999"/>
        <n v="918.24"/>
        <n v="920.17000000000007"/>
        <n v="921.45999999999992"/>
        <n v="921.67"/>
        <n v="922.07"/>
        <n v="922.41"/>
        <n v="924.90000000000009"/>
        <n v="926.19999999999993"/>
        <n v="928.56000000000017"/>
        <n v="928.68999999999983"/>
        <n v="929.83"/>
        <n v="931.80999999999972"/>
        <n v="931.83999999999992"/>
        <n v="932.92000000000007"/>
        <n v="933.93999999999994"/>
        <n v="934.16"/>
        <n v="935.17"/>
        <n v="939.82999999999993"/>
        <n v="940.20999999999992"/>
        <n v="940.69999999999993"/>
        <n v="940.89"/>
        <n v="941.62"/>
        <n v="942.92"/>
        <n v="942.95"/>
        <n v="943.72"/>
        <n v="945.3"/>
        <n v="946.79000000000008"/>
        <n v="948.54"/>
        <n v="948.81"/>
        <n v="951.57"/>
        <n v="951.83999999999958"/>
        <n v="951.94"/>
        <n v="954.63999999999987"/>
        <n v="956.9"/>
        <n v="963.69000000000028"/>
        <n v="965.06"/>
        <n v="965.93999999999971"/>
        <n v="966.86000000000013"/>
        <n v="967.21"/>
        <n v="972.04000000000008"/>
        <n v="975.37000000000012"/>
        <n v="975.42000000000007"/>
        <n v="975.51999999999987"/>
        <n v="976.41"/>
        <n v="977.03"/>
        <n v="977.4899999999999"/>
        <n v="979.46"/>
        <n v="979.83999999999992"/>
        <n v="981.68000000000006"/>
        <n v="981.79000000000008"/>
        <n v="982.18999999999983"/>
        <n v="983.55000000000007"/>
        <n v="983.78"/>
        <n v="983.98"/>
        <n v="984.29"/>
        <n v="984.48"/>
        <n v="986.02"/>
        <n v="988.03"/>
        <n v="989.2"/>
        <n v="990.40000000000009"/>
        <n v="991.14999999999975"/>
        <n v="991.59"/>
        <n v="995.30000000000007"/>
        <n v="995.43"/>
        <n v="1002.6700000000001"/>
        <n v="1003.5"/>
        <n v="1005.53"/>
        <n v="1006.6500000000001"/>
        <n v="1007.1499999999999"/>
        <n v="1007.7"/>
        <n v="1010.25"/>
        <n v="1013.1399999999999"/>
        <n v="1013.6600000000001"/>
        <n v="1014.3299999999999"/>
        <n v="1017.76"/>
        <n v="1021.88"/>
        <n v="1024.46"/>
        <n v="1024.8800000000001"/>
        <n v="1025.23"/>
        <n v="1028.55"/>
        <n v="1029.47"/>
        <n v="1034.22"/>
        <n v="1034.95"/>
        <n v="1037.0300000000002"/>
        <n v="1040.9100000000001"/>
        <n v="1043.78"/>
        <n v="1045.5699999999997"/>
        <n v="1047.31"/>
        <n v="1047.9899999999998"/>
        <n v="1048.3099999999997"/>
        <n v="1049.07"/>
        <n v="1050.08"/>
        <n v="1053.53"/>
        <n v="1058.18"/>
        <n v="1059.79"/>
        <n v="1059.8399999999999"/>
        <n v="1063.3899999999999"/>
        <n v="1065.18"/>
        <n v="1065.98"/>
        <n v="1066.8999999999999"/>
        <n v="1067.18"/>
        <n v="1068.93"/>
        <n v="1070.0999999999999"/>
        <n v="1072.78"/>
        <n v="1076.07"/>
        <n v="1077.06"/>
        <n v="1077.3699999999999"/>
        <n v="1079.81"/>
        <n v="1080.56"/>
        <n v="1084.98"/>
        <n v="1085.72"/>
        <n v="1088.4699999999998"/>
        <n v="1088.77"/>
        <n v="1089.1500000000001"/>
        <n v="1090.05"/>
        <n v="1091.2200000000003"/>
        <n v="1093.4399999999998"/>
        <n v="1093.68"/>
        <n v="1094.07"/>
        <n v="1095.78"/>
        <n v="1096.19"/>
        <n v="1099.27"/>
        <n v="1100.4099999999999"/>
        <n v="1101.0899999999999"/>
        <n v="1105.31"/>
        <n v="1105.97"/>
        <n v="1106.07"/>
        <n v="1107.77"/>
        <n v="1111.06"/>
        <n v="1115.3800000000001"/>
        <n v="1115.45"/>
        <n v="1115.72"/>
        <n v="1115.99"/>
        <n v="1119.6600000000001"/>
        <n v="1120.5"/>
        <n v="1120.9100000000001"/>
        <n v="1123.33"/>
        <n v="1124.42"/>
        <n v="1126.3499999999999"/>
        <n v="1127.54"/>
        <n v="1130.8800000000001"/>
        <n v="1131.2800000000002"/>
        <n v="1131.7300000000002"/>
        <n v="1133.6300000000001"/>
        <n v="1135.1099999999999"/>
        <n v="1135.7600000000002"/>
        <n v="1136.53"/>
        <n v="1137.77"/>
        <n v="1138.04"/>
        <n v="1138.8799999999999"/>
        <n v="1139.74"/>
        <n v="1140.44"/>
        <n v="1141.2800000000002"/>
        <n v="1141.6099999999999"/>
        <n v="1150.03"/>
        <n v="1151.5899999999999"/>
        <n v="1152.6500000000001"/>
        <n v="1158.8400000000001"/>
        <n v="1159.49"/>
        <n v="1163.9799999999998"/>
        <n v="1167.53"/>
        <n v="1167.8700000000003"/>
        <n v="1171.06"/>
        <n v="1173.55"/>
        <n v="1174.28"/>
        <n v="1174.5700000000002"/>
        <n v="1175.0899999999999"/>
        <n v="1175.1600000000001"/>
        <n v="1178.76"/>
        <n v="1180.1300000000001"/>
        <n v="1180.27"/>
        <n v="1184.68"/>
        <n v="1188.6799999999998"/>
        <n v="1189.83"/>
        <n v="1190.6799999999998"/>
        <n v="1191.03"/>
        <n v="1191.32"/>
        <n v="1191.7600000000002"/>
        <n v="1194.6299999999999"/>
        <n v="1198.1999999999998"/>
        <n v="1198.24"/>
        <n v="1199.75"/>
        <n v="1203.6600000000001"/>
        <n v="1207.02"/>
        <n v="1207.94"/>
        <n v="1209.1500000000001"/>
        <n v="1211.1400000000001"/>
        <n v="1211.68"/>
        <n v="1212.0899999999999"/>
        <n v="1212.42"/>
        <n v="1213.28"/>
        <n v="1214.6100000000001"/>
        <n v="1215.47"/>
        <n v="1217.6699999999998"/>
        <n v="1219.3799999999999"/>
        <n v="1224.49"/>
        <n v="1233.97"/>
        <n v="1235.45"/>
        <n v="1238.4000000000001"/>
        <n v="1239.77"/>
        <n v="1242.19"/>
        <n v="1243.44"/>
        <n v="1245.8799999999999"/>
        <n v="1248.6600000000001"/>
        <n v="1249.0400000000002"/>
        <n v="1250.54"/>
        <n v="1252.6200000000001"/>
        <n v="1253.29"/>
        <n v="1254.3599999999999"/>
        <n v="1254.73"/>
        <n v="1254.78"/>
        <n v="1257.97"/>
        <n v="1261.9399999999996"/>
        <n v="1266.28"/>
        <n v="1267.02"/>
        <n v="1267.2700000000002"/>
        <n v="1268.5500000000002"/>
        <n v="1268.6399999999999"/>
        <n v="1269.76"/>
        <n v="1270.9699999999998"/>
        <n v="1271.2"/>
        <n v="1271.7399999999998"/>
        <n v="1274.1300000000001"/>
        <n v="1276.3699999999999"/>
        <n v="1281.54"/>
        <n v="1285.48"/>
        <n v="1290.23"/>
        <n v="1291.3399999999999"/>
        <n v="1292.26"/>
        <n v="1294.3400000000001"/>
        <n v="1294.73"/>
        <n v="1298.8799999999999"/>
        <n v="1298.9299999999998"/>
        <n v="1301.8"/>
        <n v="1306.3"/>
        <n v="1308.1899999999998"/>
        <n v="1314.9799999999998"/>
        <n v="1315.8399999999997"/>
        <n v="1316.53"/>
        <n v="1316.56"/>
        <n v="1316.6"/>
        <n v="1317.65"/>
        <n v="1318.03"/>
        <n v="1322.81"/>
        <n v="1322.8999999999999"/>
        <n v="1324.48"/>
        <n v="1325.69"/>
        <n v="1327.69"/>
        <n v="1331.67"/>
        <n v="1331.9500000000003"/>
        <n v="1334.1699999999998"/>
        <n v="1335.4099999999999"/>
        <n v="1335.7900000000002"/>
        <n v="1340.7800000000002"/>
        <n v="1340.9499999999998"/>
        <n v="1343.96"/>
        <n v="1344.5700000000002"/>
        <n v="1347.3"/>
        <n v="1348.18"/>
        <n v="1349.51"/>
        <n v="1352.06"/>
        <n v="1354.21"/>
        <n v="1354.81"/>
        <n v="1357.43"/>
        <n v="1361.63"/>
        <n v="1364.0400000000002"/>
        <n v="1369.14"/>
        <n v="1369.3999999999999"/>
        <n v="1372.4099999999999"/>
        <n v="1379.7000000000003"/>
        <n v="1388.12"/>
        <n v="1392.32"/>
        <n v="1404.29"/>
        <n v="1405.2700000000002"/>
        <n v="1406.6399999999999"/>
        <n v="1409.15"/>
        <n v="1413.3300000000002"/>
        <n v="1413.93"/>
        <n v="1414.1299999999999"/>
        <n v="1415.48"/>
        <n v="1416.15"/>
        <n v="1419.4699999999996"/>
        <n v="1419.69"/>
        <n v="1421.04"/>
        <n v="1425.63"/>
        <n v="1425.6599999999999"/>
        <n v="1426.21"/>
        <n v="1428.9"/>
        <n v="1430.29"/>
        <n v="1431.45"/>
        <n v="1434.67"/>
        <n v="1434.96"/>
        <n v="1437.5700000000002"/>
        <n v="1438.7499999999998"/>
        <n v="1441.91"/>
        <n v="1442.9899999999998"/>
        <n v="1443.0800000000002"/>
        <n v="1444.28"/>
        <n v="1448.8899999999999"/>
        <n v="1450.49"/>
        <n v="1452.26"/>
        <n v="1458.73"/>
        <n v="1460.24"/>
        <n v="1461.2600000000002"/>
        <n v="1468.24"/>
        <n v="1470.4000000000003"/>
        <n v="1472.9199999999998"/>
        <n v="1473.54"/>
        <n v="1473.64"/>
        <n v="1473.94"/>
        <n v="1474.1"/>
        <n v="1474.3000000000002"/>
        <n v="1475.4399999999998"/>
        <n v="1477.34"/>
        <n v="1480.54"/>
        <n v="1482.9900000000002"/>
        <n v="1484.6099999999997"/>
        <n v="1485.79"/>
        <n v="1487.17"/>
        <n v="1490.0799999999997"/>
        <n v="1490.72"/>
        <n v="1491.2399999999998"/>
        <n v="1492.09"/>
        <n v="1493.2400000000002"/>
        <n v="1497.97"/>
        <n v="1500.08"/>
        <n v="1501.3999999999999"/>
        <n v="1513.3800000000006"/>
        <n v="1513.91"/>
        <n v="1517.0400000000022"/>
        <n v="1519.16"/>
        <n v="1522.7399999999998"/>
        <n v="1532.53"/>
        <n v="1540.18"/>
        <n v="1548.9099999999999"/>
        <n v="1550.3300000000002"/>
        <n v="1552.36"/>
        <n v="1552.4099999999996"/>
        <n v="1554.86"/>
        <n v="1564.75"/>
        <n v="1571.03"/>
        <n v="1572.1400000000003"/>
        <n v="1574.01"/>
        <n v="1574.3799999999999"/>
        <n v="1576.86"/>
        <n v="1587.5"/>
        <n v="1590.76"/>
        <n v="1591.8200000000004"/>
        <n v="1596.6399999999999"/>
        <n v="1599.8400000000004"/>
        <n v="1599.9899999999998"/>
        <n v="1601.73"/>
        <n v="1606.3"/>
        <n v="1607.1399999999999"/>
        <n v="1610.69"/>
        <n v="1612.65"/>
        <n v="1613.2200000000003"/>
        <n v="1613.69"/>
        <n v="1618.07"/>
        <n v="1624.77"/>
        <n v="1626.0800000000002"/>
        <n v="1627.1999999999998"/>
        <n v="1630.7900000000002"/>
        <n v="1636.1100000000001"/>
        <n v="1637.24"/>
        <n v="1642.0000000000002"/>
        <n v="1644.0900000000001"/>
        <n v="1647.6399999999996"/>
        <n v="1650.06"/>
        <n v="1653.3899999999994"/>
        <n v="1655.8599999999997"/>
        <n v="1659.3600000000001"/>
        <n v="1666.6100000000001"/>
        <n v="1668.9800000000002"/>
        <n v="1676.7599999999998"/>
        <n v="1678.2399999999998"/>
        <n v="1679.6999999999998"/>
        <n v="1681.4099999999999"/>
        <n v="1685.24"/>
        <n v="1685.32"/>
        <n v="1694"/>
        <n v="1695.33"/>
        <n v="1696.4499999999998"/>
        <n v="1700.33"/>
        <n v="1704.66"/>
        <n v="1710.4299999999998"/>
        <n v="1712.8899999999999"/>
        <n v="1717.0900000000004"/>
        <n v="1719.85"/>
        <n v="1721.62"/>
        <n v="1722.97"/>
        <n v="1724.36"/>
        <n v="1724.3700000000001"/>
        <n v="1725.2199999999998"/>
        <n v="1726.45"/>
        <n v="1739.97"/>
        <n v="1741.8"/>
        <n v="1744.54"/>
        <n v="1745.6"/>
        <n v="1746.3400000000001"/>
        <n v="1751.7700000000002"/>
        <n v="1754.39"/>
        <n v="1761.7900000000002"/>
        <n v="1764.82"/>
        <n v="1765.1"/>
        <n v="1765.4799999999993"/>
        <n v="1774.84"/>
        <n v="1778.2000000000003"/>
        <n v="1780.1200000000001"/>
        <n v="1784.0700000000002"/>
        <n v="1789.2100000000003"/>
        <n v="1791.0299999999997"/>
        <n v="1791.4500000000003"/>
        <n v="1793.64"/>
        <n v="1803.82"/>
        <n v="1807.66"/>
        <n v="1809.2499999999998"/>
        <n v="1810.51"/>
        <n v="1817.0900000000001"/>
        <n v="1821.3399999999997"/>
        <n v="1821.5799999999997"/>
        <n v="1825.67"/>
        <n v="1826.9199999999998"/>
        <n v="1828.1499999999999"/>
        <n v="1836.5"/>
        <n v="1839.3799999999997"/>
        <n v="1849.1499999999999"/>
        <n v="1851.43"/>
        <n v="1853.17"/>
        <n v="1854.48"/>
        <n v="1857.1200000000001"/>
        <n v="1859.42"/>
        <n v="1870.0700000000002"/>
        <n v="1870.51"/>
        <n v="1872.8100000000002"/>
        <n v="1878.0900000000001"/>
        <n v="1882.03"/>
        <n v="1884.95"/>
        <n v="1888.4100000000003"/>
        <n v="1890.1700000000008"/>
        <n v="1892.6399999999999"/>
        <n v="1893.1000000000008"/>
        <n v="1905.38"/>
        <n v="1905.3900000000003"/>
        <n v="1906.3600000000001"/>
        <n v="1913.18"/>
        <n v="1921.9499999999998"/>
        <n v="1925.47"/>
        <n v="1927.9600000000003"/>
        <n v="1930.6699999999998"/>
        <n v="1933.56"/>
        <n v="1942.3200000000002"/>
        <n v="1944.79"/>
        <n v="1945.35"/>
        <n v="1948.58"/>
        <n v="1952.6000000000001"/>
        <n v="1956.56"/>
        <n v="1956.58"/>
        <n v="1970.0800000000002"/>
        <n v="1970.7899999999995"/>
        <n v="1985.2800000000002"/>
        <n v="1987.97"/>
        <n v="1998.7800000000004"/>
        <n v="2003.5599999999995"/>
        <n v="2004.58"/>
        <n v="2005.3999999999999"/>
        <n v="2006.2800000000002"/>
        <n v="2011.12"/>
        <n v="2013.6899999999998"/>
        <n v="2017.0000000000005"/>
        <n v="2022.7499999999995"/>
        <n v="2026.4899999999998"/>
        <n v="2028.3"/>
        <n v="2031.5599999999997"/>
        <n v="2032.0600000000009"/>
        <n v="2034.7"/>
        <n v="2036.75"/>
        <n v="2037.5700000000002"/>
        <n v="2043.5500000000002"/>
        <n v="2046.0099999999998"/>
        <n v="2050.27"/>
        <n v="2052.5300000000007"/>
        <n v="2054.2000000000003"/>
        <n v="2064.2299999999996"/>
        <n v="2070.02"/>
        <n v="2075.1999999999998"/>
        <n v="2075.67"/>
        <n v="2078.84"/>
        <n v="2084.89"/>
        <n v="2088.8900000000003"/>
        <n v="2096.44"/>
        <n v="2100.3100000000004"/>
        <n v="2102.9300000000007"/>
        <n v="2104.5300000000007"/>
        <n v="2109.84"/>
        <n v="2111.92"/>
        <n v="2117.17"/>
        <n v="2121.4"/>
        <n v="2139.3100000000004"/>
        <n v="2140.92"/>
        <n v="2150.0699999999997"/>
        <n v="2150.67"/>
        <n v="2151.63"/>
        <n v="2156.38"/>
        <n v="2156.83"/>
        <n v="2156.9399999999996"/>
        <n v="2169.37"/>
        <n v="2171.88"/>
        <n v="2181.59"/>
        <n v="2190.23"/>
        <n v="2200.87"/>
        <n v="2202.71"/>
        <n v="2210.1600000000008"/>
        <n v="2210.5899999999997"/>
        <n v="2217.2600000000007"/>
        <n v="2248.13"/>
        <n v="2257.4"/>
        <n v="2265.1299999999997"/>
        <n v="2268.6199999999994"/>
        <n v="2275"/>
        <n v="2283.9499999999998"/>
        <n v="2302.0500000000002"/>
        <n v="2324.2400000000002"/>
        <n v="2327.4299999999998"/>
        <n v="2327.5600000000004"/>
        <n v="2329.8199999999997"/>
        <n v="2330.86"/>
        <n v="2333.7799999999997"/>
        <n v="2342.4600000000005"/>
        <n v="2346.41"/>
        <n v="2351.94"/>
        <n v="2356.7299999999996"/>
        <n v="2366.3100000000004"/>
        <n v="2367.54"/>
        <n v="2385.3700000000003"/>
        <n v="2390.21"/>
        <n v="2394.2199999999993"/>
        <n v="2400.2299999999996"/>
        <n v="2406.17"/>
        <n v="2414.8599999999997"/>
        <n v="2416.1600000000008"/>
        <n v="2439.5699999999993"/>
        <n v="2440.4200000000014"/>
        <n v="2452.8799999999997"/>
        <n v="2463.4100000000003"/>
        <n v="2482.550000000002"/>
        <n v="2485.3600000000006"/>
        <n v="2485.4400000000028"/>
        <n v="2494.33"/>
        <n v="2494.4300000000003"/>
        <n v="2507.75"/>
        <n v="2528.04"/>
        <n v="2537.39"/>
        <n v="2537.63"/>
        <n v="2544.1800000000003"/>
        <n v="2545.48"/>
        <n v="2547.4100000000003"/>
        <n v="2554.5700000000006"/>
        <n v="2556.1799999999998"/>
        <n v="2558.73"/>
        <n v="2560.0500000000002"/>
        <n v="2567.6099999999992"/>
        <n v="2570.690000000001"/>
        <n v="2571.8999999999992"/>
        <n v="2576.2599999999998"/>
        <n v="2593.0200000000018"/>
        <n v="2601.7200000000016"/>
        <n v="2604.84"/>
        <n v="2608.59"/>
        <n v="2614.2999999999997"/>
        <n v="2621.51"/>
        <n v="2625.1799999999989"/>
        <n v="2628.3700000000044"/>
        <n v="2631.58"/>
        <n v="2653.0699999999993"/>
        <n v="2654.02"/>
        <n v="2657.48"/>
        <n v="2670.66"/>
        <n v="2677.43"/>
        <n v="2682.1099999999997"/>
        <n v="2682.17"/>
        <n v="2690.3299999999995"/>
        <n v="2692.99"/>
        <n v="2699.6499999999996"/>
        <n v="2709.6000000000008"/>
        <n v="2715.92"/>
        <n v="2741.97"/>
        <n v="2752.150000000001"/>
        <n v="2754.4399999999996"/>
        <n v="2774.3700000000008"/>
        <n v="2807.3000000000015"/>
        <n v="2809.2600000000025"/>
        <n v="2825.4700000000003"/>
        <n v="2830.6300000000024"/>
        <n v="2836.6000000000004"/>
        <n v="2839.21"/>
        <n v="2856.0199999999995"/>
        <n v="2866.54"/>
        <n v="2866.8700000000013"/>
        <n v="2869.6000000000035"/>
        <n v="2881.7000000000007"/>
        <n v="2891.7299999999996"/>
        <n v="2892.3000000000011"/>
        <n v="2914.8700000000035"/>
        <n v="2916.7"/>
        <n v="2919.7200000000021"/>
        <n v="2943.69"/>
        <n v="2950.4599999999996"/>
        <n v="2951.1300000000028"/>
        <n v="2957.0199999999995"/>
        <n v="2967.7599999999993"/>
        <n v="2972.070000000002"/>
        <n v="2977.15"/>
        <n v="3026.71"/>
        <n v="3048.1099999999992"/>
        <n v="3050.32"/>
        <n v="3058.6400000000021"/>
        <n v="3061.9299999999994"/>
        <n v="3080.4100000000003"/>
        <n v="3123.46"/>
        <n v="3129.9600000000009"/>
        <n v="3134.8800000000006"/>
        <n v="3137.0400000000004"/>
        <n v="3138.9400000000005"/>
        <n v="3143.5400000000018"/>
        <n v="3157.17"/>
        <n v="3166.3100000000013"/>
        <n v="3180.58"/>
        <n v="3180.7799999999988"/>
        <n v="3186.8500000000008"/>
        <n v="3188.1200000000003"/>
        <n v="3190.32"/>
        <n v="3212.5600000000004"/>
        <n v="3214.7600000000016"/>
        <n v="3229.3500000000026"/>
        <n v="3245.1399999999994"/>
        <n v="3248.45"/>
        <n v="3254.7700000000013"/>
        <n v="3257.5000000000032"/>
        <n v="3269.1200000000026"/>
        <n v="3277.93"/>
        <n v="3282.9"/>
        <n v="3296.7100000000009"/>
        <n v="3300.7599999999998"/>
        <n v="3317.3999999999996"/>
        <n v="3326.51"/>
        <n v="3332.7200000000003"/>
        <n v="3341.2700000000009"/>
        <n v="3343.95"/>
        <n v="3344.7700000000013"/>
        <n v="3350.6400000000012"/>
        <n v="3350.8000000000006"/>
        <n v="3351.8200000000033"/>
        <n v="3355.05"/>
        <n v="3372.2800000000025"/>
        <n v="3377.2000000000007"/>
        <n v="3397.3100000000004"/>
        <n v="3399.2300000000018"/>
        <n v="3415.0300000000016"/>
        <n v="3417.23"/>
        <n v="3443.64"/>
        <n v="3453.170000000001"/>
        <n v="3458.11"/>
        <n v="3460.1899999999991"/>
        <n v="3460.9100000000003"/>
        <n v="3464.83"/>
        <n v="3467.9799999999996"/>
        <n v="3473.19"/>
        <n v="3474.51"/>
        <n v="3492.9100000000008"/>
        <n v="3516.87"/>
        <n v="3557.7900000000009"/>
        <n v="3579.119999999999"/>
        <n v="3581.9900000000021"/>
        <n v="3603.14"/>
        <n v="3603.7299999999996"/>
        <n v="3625.08"/>
        <n v="3650.8499999999995"/>
        <n v="3668.8999999999992"/>
        <n v="3673.19"/>
        <n v="3688.2400000000002"/>
        <n v="3713.3600000000024"/>
        <n v="3731.6399999999994"/>
        <n v="3740.5200000000023"/>
        <n v="3745.4799999999991"/>
        <n v="3753.87"/>
        <n v="3761.3200000000006"/>
        <n v="3762.8000000000015"/>
        <n v="3763.5100000000007"/>
        <n v="3773.6500000000005"/>
        <n v="3776.9799999999996"/>
        <n v="3793.35"/>
        <n v="3831.5299999999997"/>
        <n v="3852.2499999999995"/>
        <n v="3856.9400000000005"/>
        <n v="3857.2400000000002"/>
        <n v="3864.9400000000005"/>
        <n v="3867.6000000000026"/>
        <n v="3870.9900000000025"/>
        <n v="3874.62"/>
        <n v="3893.05"/>
        <n v="3911.4000000000019"/>
        <n v="3914.42"/>
        <n v="3964.38"/>
        <n v="3969.2400000000021"/>
        <n v="3979.8100000000004"/>
        <n v="3985.06"/>
        <n v="3988.85"/>
        <n v="3990.0600000000036"/>
        <n v="4015.2300000000014"/>
        <n v="4040.8800000000015"/>
        <n v="4041.0700000000006"/>
        <n v="4042.0500000000029"/>
        <n v="4044.6700000000005"/>
        <n v="4044.6900000000023"/>
        <n v="4052.4399999999996"/>
        <n v="4062.0000000000027"/>
        <n v="4074.37"/>
        <n v="4082.2000000000003"/>
        <n v="4096.79"/>
        <n v="4097.2900000000009"/>
        <n v="4100.71"/>
        <n v="4107.5100000000011"/>
        <n v="4140.6099999999988"/>
        <n v="4177"/>
        <n v="4192.2700000000004"/>
        <n v="4192.7899999999991"/>
        <n v="4197.7600000000029"/>
        <n v="4227.74"/>
        <n v="4231.6400000000003"/>
        <n v="4236.4299999999994"/>
        <n v="4241.3999999999996"/>
        <n v="4245.8900000000003"/>
        <n v="4251.0499999999993"/>
        <n v="4282.26"/>
        <n v="4292.9299999999994"/>
        <n v="4324.2500000000009"/>
        <n v="4329.0399999999991"/>
        <n v="4330.6500000000015"/>
        <n v="4333.8500000000004"/>
        <n v="4340.58"/>
        <n v="4345.0599999999995"/>
        <n v="4354.2100000000019"/>
        <n v="4396.46"/>
        <n v="4402.2999999999993"/>
        <n v="4471.37"/>
        <n v="4474.4399999999996"/>
        <n v="4487.68"/>
        <n v="4519.53"/>
        <n v="4529.5300000000025"/>
        <n v="4544.010000000002"/>
        <n v="4557.68"/>
        <n v="4576.2600000000011"/>
        <n v="4593.59"/>
        <n v="4624.0000000000009"/>
        <n v="4644.71"/>
        <n v="4645.920000000001"/>
        <n v="4650.5099999999993"/>
        <n v="4667.3600000000006"/>
        <n v="4750.7199999999993"/>
        <n v="4783.68"/>
        <n v="4824.82"/>
        <n v="4830.8200000000006"/>
        <n v="4838.3100000000004"/>
        <n v="4846.6100000000033"/>
        <n v="4884.7099999999991"/>
        <n v="4887.7999999999993"/>
        <n v="4893.7200000000012"/>
        <n v="4907.8999999999996"/>
        <n v="4908.0599999999986"/>
        <n v="4950.1600000000008"/>
        <n v="4960.1899999999996"/>
        <n v="4992.08"/>
        <n v="4995.6099999999997"/>
        <n v="5012.2099999999982"/>
        <n v="5012.6900000000023"/>
        <n v="5032.3799999999992"/>
        <n v="5062.93"/>
        <n v="5111.3700000000008"/>
        <n v="5184.95"/>
        <n v="5209.5400000000018"/>
        <n v="5220.7199999999984"/>
        <n v="5236.0600000000004"/>
        <n v="5238.66"/>
        <n v="5286.4800000000005"/>
        <n v="5292.9800000000005"/>
        <n v="5294.920000000001"/>
        <n v="5306.62"/>
        <n v="5309.0300000000007"/>
        <n v="5318.670000000001"/>
        <n v="5338.4800000000005"/>
        <n v="5356.1699999999992"/>
        <n v="5375.47"/>
        <n v="5409.8600000000006"/>
        <n v="5429.4599999999991"/>
        <n v="5433.6900000000005"/>
        <n v="5438.4200000000019"/>
        <n v="5438.4500000000016"/>
        <n v="5444.25"/>
        <n v="5454.2900000000009"/>
        <n v="5464.6399999999994"/>
        <n v="5499.11"/>
        <n v="5521.9199999999983"/>
        <n v="5537.7800000000007"/>
        <n v="5541.1100000000015"/>
        <n v="5557.4800000000005"/>
        <n v="5564.1400000000012"/>
        <n v="5591.9500000000007"/>
        <n v="5608.3399999999992"/>
        <n v="5611.5000000000018"/>
        <n v="5620.1500000000005"/>
        <n v="5647.9"/>
        <n v="5652.74"/>
        <n v="5715.1799999999994"/>
        <n v="5722.39"/>
        <n v="5754.1299999999992"/>
        <n v="5761.56"/>
        <n v="5802.1000000000022"/>
        <n v="5804.51"/>
        <n v="5809.8700000000017"/>
        <n v="5832.199999999998"/>
        <n v="5894.8900000000012"/>
        <n v="5935.05"/>
        <n v="5936.02"/>
        <n v="6008.17"/>
        <n v="6048.9699999999984"/>
        <n v="6061.11"/>
        <n v="6065.880000000001"/>
        <n v="6066.260000000002"/>
        <n v="6080.3399999999992"/>
        <n v="6156.3099999999995"/>
        <n v="6198.0200000000013"/>
        <n v="6228.0300000000016"/>
        <n v="6251.5000000000009"/>
        <n v="6304.0499999999993"/>
        <n v="6393.6899999999987"/>
        <n v="6426.4800000000005"/>
        <n v="6442.1700000000046"/>
        <n v="6445.0500000000011"/>
        <n v="6446.1200000000008"/>
        <n v="6492.4899999999989"/>
        <n v="6508.58"/>
        <n v="6511.67"/>
        <n v="6526.579999999999"/>
        <n v="6630.3700000000008"/>
        <n v="6641.9900000000016"/>
        <n v="6642.2"/>
        <n v="6701.9900000000007"/>
        <n v="6708.3900000000012"/>
        <n v="6740.72"/>
        <n v="6879.2900000000009"/>
        <n v="6890.9500000000016"/>
        <n v="6954.5999999999995"/>
        <n v="6972.0799999999981"/>
        <n v="7040.8400000000038"/>
        <n v="7049.4500000000025"/>
        <n v="7077.9299999999994"/>
        <n v="7096.9500000000035"/>
        <n v="7110.9800000000032"/>
        <n v="7135.2800000000043"/>
        <n v="7207.76"/>
        <n v="7284.1799999999994"/>
        <n v="7309.9100000000017"/>
        <n v="7339.49"/>
        <n v="7343.3100000000013"/>
        <n v="7487.4900000000034"/>
        <n v="7520.87"/>
        <n v="7676.07"/>
        <n v="7691.8700000000035"/>
        <n v="7792.92"/>
        <n v="7828.0600000000031"/>
        <n v="7862.59"/>
        <n v="7890.8300000000008"/>
        <n v="7909.7500000000009"/>
        <n v="8030.1400000000012"/>
        <n v="8078.8700000000008"/>
        <n v="8106.36"/>
        <n v="8438.7899999999972"/>
        <n v="8620.2100000000009"/>
        <n v="8918.2800000000025"/>
        <n v="9049.9800000000014"/>
        <n v="9101.4900000000016"/>
        <n v="9522.9499999999989"/>
        <n v="9866.4400000000023"/>
        <n v="9965.91"/>
        <n v="10021.370000000001"/>
        <n v="10174.520000000002"/>
        <n v="10233.570000000007"/>
        <n v="10622.689999999999"/>
        <n v="10648.29"/>
        <n v="10866.589999999998"/>
        <n v="11753.830000000004"/>
        <n v="11864.76"/>
        <n v="12583.420000000004"/>
        <n v="12653.070000000003"/>
      </sharedItems>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01/01/23"/>
          <s v="Jan"/>
          <s v="Feb"/>
          <s v="Mar"/>
          <s v="Apr"/>
          <s v="May"/>
          <s v="Jun"/>
          <s v="Jul"/>
          <s v="Aug"/>
          <s v="Sep"/>
          <s v="Oct"/>
          <s v="Nov"/>
          <s v="Dec"/>
          <s v="&gt;01/01/25"/>
        </groupItems>
      </fieldGroup>
    </cacheField>
    <cacheField name="Quarters (Date)" numFmtId="0" databaseField="0">
      <fieldGroup base="0">
        <rangePr groupBy="quarters" startDate="2023-01-01T00:00:00" endDate="2025-01-01T00:00:00"/>
        <groupItems count="6">
          <s v="&lt;01/01/23"/>
          <s v="Qtr1"/>
          <s v="Qtr2"/>
          <s v="Qtr3"/>
          <s v="Qtr4"/>
          <s v="&gt;01/01/25"/>
        </groupItems>
      </fieldGroup>
    </cacheField>
    <cacheField name="Years (Date)" numFmtId="0" databaseField="0">
      <fieldGroup base="0">
        <rangePr groupBy="years" startDate="2023-01-01T00:00:00" endDate="2025-01-01T00:00:00"/>
        <groupItems count="5">
          <s v="&lt;01/01/23"/>
          <s v="2023"/>
          <s v="2024"/>
          <s v="2025"/>
          <s v="&gt;01/01/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x v="0"/>
    <x v="0"/>
    <x v="0"/>
    <x v="0"/>
    <x v="0"/>
    <x v="0"/>
    <x v="0"/>
  </r>
  <r>
    <x v="1"/>
    <x v="0"/>
    <s v="2023-2024"/>
    <x v="0"/>
    <x v="1"/>
    <x v="1"/>
    <x v="1"/>
    <x v="1"/>
    <x v="0"/>
    <x v="1"/>
    <x v="1"/>
    <x v="1"/>
    <x v="0"/>
    <x v="0"/>
  </r>
  <r>
    <x v="2"/>
    <x v="1"/>
    <s v="2022-2023"/>
    <x v="1"/>
    <x v="2"/>
    <x v="2"/>
    <x v="2"/>
    <x v="2"/>
    <x v="0"/>
    <x v="2"/>
    <x v="1"/>
    <x v="1"/>
    <x v="0"/>
    <x v="0"/>
  </r>
  <r>
    <x v="3"/>
    <x v="0"/>
    <s v="2023-2024"/>
    <x v="0"/>
    <x v="3"/>
    <x v="3"/>
    <x v="3"/>
    <x v="3"/>
    <x v="0"/>
    <x v="3"/>
    <x v="2"/>
    <x v="2"/>
    <x v="0"/>
    <x v="0"/>
  </r>
  <r>
    <x v="4"/>
    <x v="0"/>
    <s v="2023-2024"/>
    <x v="0"/>
    <x v="4"/>
    <x v="1"/>
    <x v="1"/>
    <x v="4"/>
    <x v="0"/>
    <x v="4"/>
    <x v="3"/>
    <x v="3"/>
    <x v="0"/>
    <x v="0"/>
  </r>
  <r>
    <x v="5"/>
    <x v="0"/>
    <s v="2023-2024"/>
    <x v="0"/>
    <x v="5"/>
    <x v="1"/>
    <x v="1"/>
    <x v="5"/>
    <x v="0"/>
    <x v="5"/>
    <x v="0"/>
    <x v="0"/>
    <x v="0"/>
    <x v="0"/>
  </r>
  <r>
    <x v="6"/>
    <x v="1"/>
    <s v="2022-2023"/>
    <x v="0"/>
    <x v="6"/>
    <x v="0"/>
    <x v="0"/>
    <x v="6"/>
    <x v="0"/>
    <x v="0"/>
    <x v="4"/>
    <x v="4"/>
    <x v="0"/>
    <x v="0"/>
  </r>
  <r>
    <x v="7"/>
    <x v="0"/>
    <s v="2023-2024"/>
    <x v="0"/>
    <x v="7"/>
    <x v="4"/>
    <x v="4"/>
    <x v="7"/>
    <x v="0"/>
    <x v="6"/>
    <x v="1"/>
    <x v="1"/>
    <x v="0"/>
    <x v="0"/>
  </r>
  <r>
    <x v="8"/>
    <x v="0"/>
    <s v="2023-2024"/>
    <x v="0"/>
    <x v="8"/>
    <x v="1"/>
    <x v="1"/>
    <x v="8"/>
    <x v="0"/>
    <x v="4"/>
    <x v="3"/>
    <x v="3"/>
    <x v="0"/>
    <x v="0"/>
  </r>
  <r>
    <x v="9"/>
    <x v="0"/>
    <s v="2023-2024"/>
    <x v="0"/>
    <x v="9"/>
    <x v="4"/>
    <x v="4"/>
    <x v="9"/>
    <x v="0"/>
    <x v="7"/>
    <x v="5"/>
    <x v="5"/>
    <x v="0"/>
    <x v="0"/>
  </r>
  <r>
    <x v="10"/>
    <x v="0"/>
    <s v="2023-2024"/>
    <x v="0"/>
    <x v="9"/>
    <x v="4"/>
    <x v="4"/>
    <x v="9"/>
    <x v="0"/>
    <x v="7"/>
    <x v="0"/>
    <x v="0"/>
    <x v="0"/>
    <x v="0"/>
  </r>
  <r>
    <x v="11"/>
    <x v="0"/>
    <s v="2023-2024"/>
    <x v="0"/>
    <x v="10"/>
    <x v="4"/>
    <x v="4"/>
    <x v="10"/>
    <x v="0"/>
    <x v="8"/>
    <x v="6"/>
    <x v="6"/>
    <x v="0"/>
    <x v="0"/>
  </r>
  <r>
    <x v="12"/>
    <x v="0"/>
    <s v="2023-2024"/>
    <x v="0"/>
    <x v="11"/>
    <x v="5"/>
    <x v="5"/>
    <x v="11"/>
    <x v="0"/>
    <x v="9"/>
    <x v="0"/>
    <x v="0"/>
    <x v="0"/>
    <x v="0"/>
  </r>
  <r>
    <x v="13"/>
    <x v="0"/>
    <s v="2023-2024"/>
    <x v="0"/>
    <x v="12"/>
    <x v="3"/>
    <x v="3"/>
    <x v="12"/>
    <x v="0"/>
    <x v="10"/>
    <x v="1"/>
    <x v="1"/>
    <x v="0"/>
    <x v="0"/>
  </r>
  <r>
    <x v="14"/>
    <x v="0"/>
    <s v="2023-2024"/>
    <x v="0"/>
    <x v="13"/>
    <x v="1"/>
    <x v="1"/>
    <x v="13"/>
    <x v="0"/>
    <x v="1"/>
    <x v="1"/>
    <x v="1"/>
    <x v="0"/>
    <x v="0"/>
  </r>
  <r>
    <x v="15"/>
    <x v="0"/>
    <s v="2023-2024"/>
    <x v="0"/>
    <x v="14"/>
    <x v="1"/>
    <x v="1"/>
    <x v="14"/>
    <x v="0"/>
    <x v="11"/>
    <x v="1"/>
    <x v="1"/>
    <x v="0"/>
    <x v="0"/>
  </r>
  <r>
    <x v="16"/>
    <x v="1"/>
    <s v="2022-2023"/>
    <x v="0"/>
    <x v="15"/>
    <x v="1"/>
    <x v="1"/>
    <x v="15"/>
    <x v="0"/>
    <x v="5"/>
    <x v="5"/>
    <x v="5"/>
    <x v="0"/>
    <x v="0"/>
  </r>
  <r>
    <x v="17"/>
    <x v="0"/>
    <s v="2023-2024"/>
    <x v="1"/>
    <x v="16"/>
    <x v="0"/>
    <x v="0"/>
    <x v="16"/>
    <x v="0"/>
    <x v="0"/>
    <x v="3"/>
    <x v="3"/>
    <x v="0"/>
    <x v="0"/>
  </r>
  <r>
    <x v="18"/>
    <x v="0"/>
    <s v="2023-2024"/>
    <x v="1"/>
    <x v="16"/>
    <x v="0"/>
    <x v="0"/>
    <x v="16"/>
    <x v="0"/>
    <x v="0"/>
    <x v="3"/>
    <x v="3"/>
    <x v="0"/>
    <x v="0"/>
  </r>
  <r>
    <x v="19"/>
    <x v="0"/>
    <s v="2023-2024"/>
    <x v="0"/>
    <x v="17"/>
    <x v="3"/>
    <x v="3"/>
    <x v="17"/>
    <x v="0"/>
    <x v="12"/>
    <x v="7"/>
    <x v="7"/>
    <x v="0"/>
    <x v="0"/>
  </r>
  <r>
    <x v="20"/>
    <x v="0"/>
    <s v="2023-2024"/>
    <x v="0"/>
    <x v="18"/>
    <x v="6"/>
    <x v="6"/>
    <x v="18"/>
    <x v="0"/>
    <x v="13"/>
    <x v="3"/>
    <x v="3"/>
    <x v="0"/>
    <x v="0"/>
  </r>
  <r>
    <x v="21"/>
    <x v="1"/>
    <s v="2022-2023"/>
    <x v="0"/>
    <x v="19"/>
    <x v="1"/>
    <x v="1"/>
    <x v="19"/>
    <x v="0"/>
    <x v="11"/>
    <x v="5"/>
    <x v="5"/>
    <x v="0"/>
    <x v="0"/>
  </r>
  <r>
    <x v="22"/>
    <x v="1"/>
    <s v="2022-2023"/>
    <x v="0"/>
    <x v="20"/>
    <x v="4"/>
    <x v="4"/>
    <x v="20"/>
    <x v="0"/>
    <x v="8"/>
    <x v="3"/>
    <x v="3"/>
    <x v="0"/>
    <x v="0"/>
  </r>
  <r>
    <x v="23"/>
    <x v="2"/>
    <s v="2024-2025"/>
    <x v="0"/>
    <x v="21"/>
    <x v="3"/>
    <x v="3"/>
    <x v="21"/>
    <x v="0"/>
    <x v="10"/>
    <x v="3"/>
    <x v="3"/>
    <x v="0"/>
    <x v="0"/>
  </r>
  <r>
    <x v="24"/>
    <x v="0"/>
    <s v="2023-2024"/>
    <x v="0"/>
    <x v="22"/>
    <x v="1"/>
    <x v="1"/>
    <x v="22"/>
    <x v="0"/>
    <x v="2"/>
    <x v="4"/>
    <x v="4"/>
    <x v="0"/>
    <x v="0"/>
  </r>
  <r>
    <x v="25"/>
    <x v="1"/>
    <s v="2022-2023"/>
    <x v="1"/>
    <x v="23"/>
    <x v="1"/>
    <x v="1"/>
    <x v="23"/>
    <x v="0"/>
    <x v="11"/>
    <x v="4"/>
    <x v="4"/>
    <x v="0"/>
    <x v="0"/>
  </r>
  <r>
    <x v="26"/>
    <x v="1"/>
    <s v="2022-2023"/>
    <x v="0"/>
    <x v="24"/>
    <x v="1"/>
    <x v="1"/>
    <x v="24"/>
    <x v="0"/>
    <x v="4"/>
    <x v="6"/>
    <x v="6"/>
    <x v="1"/>
    <x v="0"/>
  </r>
  <r>
    <x v="27"/>
    <x v="0"/>
    <s v="2023-2024"/>
    <x v="0"/>
    <x v="25"/>
    <x v="4"/>
    <x v="4"/>
    <x v="25"/>
    <x v="0"/>
    <x v="8"/>
    <x v="3"/>
    <x v="3"/>
    <x v="2"/>
    <x v="0"/>
  </r>
  <r>
    <x v="28"/>
    <x v="2"/>
    <s v="2024-2025"/>
    <x v="0"/>
    <x v="26"/>
    <x v="0"/>
    <x v="0"/>
    <x v="26"/>
    <x v="0"/>
    <x v="14"/>
    <x v="1"/>
    <x v="1"/>
    <x v="2"/>
    <x v="0"/>
  </r>
  <r>
    <x v="29"/>
    <x v="0"/>
    <s v="2023-2024"/>
    <x v="0"/>
    <x v="27"/>
    <x v="4"/>
    <x v="4"/>
    <x v="27"/>
    <x v="0"/>
    <x v="7"/>
    <x v="0"/>
    <x v="0"/>
    <x v="2"/>
    <x v="0"/>
  </r>
  <r>
    <x v="30"/>
    <x v="1"/>
    <s v="2022-2023"/>
    <x v="0"/>
    <x v="28"/>
    <x v="1"/>
    <x v="1"/>
    <x v="28"/>
    <x v="0"/>
    <x v="11"/>
    <x v="0"/>
    <x v="0"/>
    <x v="2"/>
    <x v="0"/>
  </r>
  <r>
    <x v="31"/>
    <x v="1"/>
    <s v="2022-2023"/>
    <x v="0"/>
    <x v="12"/>
    <x v="3"/>
    <x v="3"/>
    <x v="12"/>
    <x v="0"/>
    <x v="10"/>
    <x v="3"/>
    <x v="3"/>
    <x v="2"/>
    <x v="0"/>
  </r>
  <r>
    <x v="32"/>
    <x v="0"/>
    <s v="2023-2024"/>
    <x v="0"/>
    <x v="29"/>
    <x v="4"/>
    <x v="4"/>
    <x v="29"/>
    <x v="0"/>
    <x v="8"/>
    <x v="0"/>
    <x v="0"/>
    <x v="2"/>
    <x v="0"/>
  </r>
  <r>
    <x v="33"/>
    <x v="2"/>
    <s v="2024-2025"/>
    <x v="0"/>
    <x v="30"/>
    <x v="4"/>
    <x v="4"/>
    <x v="30"/>
    <x v="0"/>
    <x v="6"/>
    <x v="3"/>
    <x v="3"/>
    <x v="2"/>
    <x v="0"/>
  </r>
  <r>
    <x v="34"/>
    <x v="2"/>
    <s v="2024-2025"/>
    <x v="0"/>
    <x v="31"/>
    <x v="1"/>
    <x v="1"/>
    <x v="31"/>
    <x v="0"/>
    <x v="4"/>
    <x v="1"/>
    <x v="1"/>
    <x v="2"/>
    <x v="0"/>
  </r>
  <r>
    <x v="35"/>
    <x v="0"/>
    <s v="2023-2024"/>
    <x v="0"/>
    <x v="32"/>
    <x v="6"/>
    <x v="6"/>
    <x v="32"/>
    <x v="0"/>
    <x v="13"/>
    <x v="3"/>
    <x v="3"/>
    <x v="2"/>
    <x v="0"/>
  </r>
  <r>
    <x v="36"/>
    <x v="2"/>
    <s v="2024-2025"/>
    <x v="0"/>
    <x v="33"/>
    <x v="4"/>
    <x v="4"/>
    <x v="33"/>
    <x v="0"/>
    <x v="8"/>
    <x v="1"/>
    <x v="1"/>
    <x v="2"/>
    <x v="0"/>
  </r>
  <r>
    <x v="37"/>
    <x v="2"/>
    <s v="2024-2025"/>
    <x v="0"/>
    <x v="34"/>
    <x v="4"/>
    <x v="4"/>
    <x v="34"/>
    <x v="0"/>
    <x v="7"/>
    <x v="3"/>
    <x v="3"/>
    <x v="3"/>
    <x v="0"/>
  </r>
  <r>
    <x v="38"/>
    <x v="0"/>
    <s v="2023-2024"/>
    <x v="0"/>
    <x v="35"/>
    <x v="3"/>
    <x v="3"/>
    <x v="35"/>
    <x v="0"/>
    <x v="15"/>
    <x v="1"/>
    <x v="1"/>
    <x v="4"/>
    <x v="0"/>
  </r>
  <r>
    <x v="39"/>
    <x v="0"/>
    <s v="2023-2024"/>
    <x v="0"/>
    <x v="36"/>
    <x v="4"/>
    <x v="4"/>
    <x v="36"/>
    <x v="0"/>
    <x v="6"/>
    <x v="0"/>
    <x v="0"/>
    <x v="5"/>
    <x v="0"/>
  </r>
  <r>
    <x v="40"/>
    <x v="0"/>
    <s v="2023-2024"/>
    <x v="1"/>
    <x v="10"/>
    <x v="4"/>
    <x v="4"/>
    <x v="10"/>
    <x v="0"/>
    <x v="8"/>
    <x v="1"/>
    <x v="1"/>
    <x v="6"/>
    <x v="0"/>
  </r>
  <r>
    <x v="41"/>
    <x v="1"/>
    <s v="2022-2023"/>
    <x v="0"/>
    <x v="20"/>
    <x v="4"/>
    <x v="4"/>
    <x v="20"/>
    <x v="0"/>
    <x v="8"/>
    <x v="3"/>
    <x v="3"/>
    <x v="7"/>
    <x v="0"/>
  </r>
  <r>
    <x v="42"/>
    <x v="0"/>
    <s v="2023-2024"/>
    <x v="1"/>
    <x v="23"/>
    <x v="1"/>
    <x v="1"/>
    <x v="23"/>
    <x v="0"/>
    <x v="11"/>
    <x v="1"/>
    <x v="1"/>
    <x v="7"/>
    <x v="0"/>
  </r>
  <r>
    <x v="43"/>
    <x v="1"/>
    <s v="2022-2023"/>
    <x v="0"/>
    <x v="15"/>
    <x v="1"/>
    <x v="1"/>
    <x v="15"/>
    <x v="0"/>
    <x v="5"/>
    <x v="8"/>
    <x v="8"/>
    <x v="8"/>
    <x v="0"/>
  </r>
  <r>
    <x v="44"/>
    <x v="0"/>
    <s v="2023-2024"/>
    <x v="0"/>
    <x v="19"/>
    <x v="1"/>
    <x v="1"/>
    <x v="19"/>
    <x v="0"/>
    <x v="11"/>
    <x v="6"/>
    <x v="6"/>
    <x v="9"/>
    <x v="0"/>
  </r>
  <r>
    <x v="45"/>
    <x v="0"/>
    <s v="2023-2024"/>
    <x v="0"/>
    <x v="36"/>
    <x v="4"/>
    <x v="4"/>
    <x v="36"/>
    <x v="0"/>
    <x v="6"/>
    <x v="1"/>
    <x v="1"/>
    <x v="10"/>
    <x v="0"/>
  </r>
  <r>
    <x v="46"/>
    <x v="2"/>
    <s v="2024-2025"/>
    <x v="0"/>
    <x v="18"/>
    <x v="6"/>
    <x v="6"/>
    <x v="18"/>
    <x v="0"/>
    <x v="13"/>
    <x v="5"/>
    <x v="5"/>
    <x v="10"/>
    <x v="0"/>
  </r>
  <r>
    <x v="47"/>
    <x v="2"/>
    <s v="2024-2025"/>
    <x v="0"/>
    <x v="37"/>
    <x v="1"/>
    <x v="1"/>
    <x v="37"/>
    <x v="0"/>
    <x v="11"/>
    <x v="2"/>
    <x v="2"/>
    <x v="10"/>
    <x v="0"/>
  </r>
  <r>
    <x v="16"/>
    <x v="1"/>
    <s v="2022-2023"/>
    <x v="0"/>
    <x v="38"/>
    <x v="3"/>
    <x v="3"/>
    <x v="38"/>
    <x v="0"/>
    <x v="12"/>
    <x v="4"/>
    <x v="4"/>
    <x v="11"/>
    <x v="0"/>
  </r>
  <r>
    <x v="48"/>
    <x v="0"/>
    <s v="2023-2024"/>
    <x v="0"/>
    <x v="39"/>
    <x v="0"/>
    <x v="0"/>
    <x v="39"/>
    <x v="0"/>
    <x v="14"/>
    <x v="3"/>
    <x v="3"/>
    <x v="11"/>
    <x v="0"/>
  </r>
  <r>
    <x v="35"/>
    <x v="0"/>
    <s v="2023-2024"/>
    <x v="0"/>
    <x v="40"/>
    <x v="4"/>
    <x v="4"/>
    <x v="40"/>
    <x v="0"/>
    <x v="8"/>
    <x v="3"/>
    <x v="3"/>
    <x v="11"/>
    <x v="0"/>
  </r>
  <r>
    <x v="49"/>
    <x v="2"/>
    <s v="2024-2025"/>
    <x v="0"/>
    <x v="3"/>
    <x v="3"/>
    <x v="3"/>
    <x v="3"/>
    <x v="0"/>
    <x v="3"/>
    <x v="4"/>
    <x v="4"/>
    <x v="11"/>
    <x v="0"/>
  </r>
  <r>
    <x v="50"/>
    <x v="0"/>
    <s v="2023-2024"/>
    <x v="0"/>
    <x v="41"/>
    <x v="5"/>
    <x v="5"/>
    <x v="41"/>
    <x v="0"/>
    <x v="9"/>
    <x v="1"/>
    <x v="1"/>
    <x v="11"/>
    <x v="0"/>
  </r>
  <r>
    <x v="51"/>
    <x v="0"/>
    <s v="2023-2024"/>
    <x v="0"/>
    <x v="42"/>
    <x v="3"/>
    <x v="3"/>
    <x v="42"/>
    <x v="0"/>
    <x v="12"/>
    <x v="0"/>
    <x v="0"/>
    <x v="11"/>
    <x v="0"/>
  </r>
  <r>
    <x v="52"/>
    <x v="2"/>
    <s v="2024-2025"/>
    <x v="0"/>
    <x v="43"/>
    <x v="1"/>
    <x v="1"/>
    <x v="43"/>
    <x v="0"/>
    <x v="2"/>
    <x v="0"/>
    <x v="0"/>
    <x v="11"/>
    <x v="0"/>
  </r>
  <r>
    <x v="53"/>
    <x v="0"/>
    <s v="2023-2024"/>
    <x v="0"/>
    <x v="36"/>
    <x v="4"/>
    <x v="4"/>
    <x v="36"/>
    <x v="0"/>
    <x v="6"/>
    <x v="0"/>
    <x v="0"/>
    <x v="11"/>
    <x v="0"/>
  </r>
  <r>
    <x v="54"/>
    <x v="0"/>
    <s v="2023-2024"/>
    <x v="0"/>
    <x v="5"/>
    <x v="1"/>
    <x v="1"/>
    <x v="5"/>
    <x v="0"/>
    <x v="5"/>
    <x v="3"/>
    <x v="3"/>
    <x v="11"/>
    <x v="0"/>
  </r>
  <r>
    <x v="55"/>
    <x v="0"/>
    <s v="2023-2024"/>
    <x v="1"/>
    <x v="44"/>
    <x v="4"/>
    <x v="4"/>
    <x v="44"/>
    <x v="0"/>
    <x v="16"/>
    <x v="2"/>
    <x v="2"/>
    <x v="11"/>
    <x v="0"/>
  </r>
  <r>
    <x v="56"/>
    <x v="2"/>
    <s v="2024-2025"/>
    <x v="0"/>
    <x v="28"/>
    <x v="1"/>
    <x v="1"/>
    <x v="28"/>
    <x v="0"/>
    <x v="11"/>
    <x v="9"/>
    <x v="9"/>
    <x v="11"/>
    <x v="0"/>
  </r>
  <r>
    <x v="57"/>
    <x v="0"/>
    <s v="2023-2024"/>
    <x v="0"/>
    <x v="28"/>
    <x v="1"/>
    <x v="1"/>
    <x v="28"/>
    <x v="0"/>
    <x v="11"/>
    <x v="1"/>
    <x v="1"/>
    <x v="11"/>
    <x v="0"/>
  </r>
  <r>
    <x v="58"/>
    <x v="2"/>
    <s v="2024-2025"/>
    <x v="0"/>
    <x v="28"/>
    <x v="1"/>
    <x v="1"/>
    <x v="28"/>
    <x v="0"/>
    <x v="11"/>
    <x v="1"/>
    <x v="1"/>
    <x v="11"/>
    <x v="0"/>
  </r>
  <r>
    <x v="59"/>
    <x v="0"/>
    <s v="2023-2024"/>
    <x v="1"/>
    <x v="10"/>
    <x v="4"/>
    <x v="4"/>
    <x v="10"/>
    <x v="0"/>
    <x v="8"/>
    <x v="5"/>
    <x v="5"/>
    <x v="11"/>
    <x v="0"/>
  </r>
  <r>
    <x v="60"/>
    <x v="0"/>
    <s v="2023-2024"/>
    <x v="0"/>
    <x v="45"/>
    <x v="3"/>
    <x v="3"/>
    <x v="45"/>
    <x v="0"/>
    <x v="15"/>
    <x v="3"/>
    <x v="3"/>
    <x v="11"/>
    <x v="0"/>
  </r>
  <r>
    <x v="61"/>
    <x v="1"/>
    <s v="2022-2023"/>
    <x v="0"/>
    <x v="46"/>
    <x v="3"/>
    <x v="3"/>
    <x v="46"/>
    <x v="0"/>
    <x v="17"/>
    <x v="3"/>
    <x v="3"/>
    <x v="11"/>
    <x v="0"/>
  </r>
  <r>
    <x v="62"/>
    <x v="0"/>
    <s v="2023-2024"/>
    <x v="0"/>
    <x v="47"/>
    <x v="1"/>
    <x v="1"/>
    <x v="47"/>
    <x v="0"/>
    <x v="4"/>
    <x v="4"/>
    <x v="4"/>
    <x v="11"/>
    <x v="0"/>
  </r>
  <r>
    <x v="37"/>
    <x v="2"/>
    <s v="2024-2025"/>
    <x v="0"/>
    <x v="47"/>
    <x v="1"/>
    <x v="1"/>
    <x v="47"/>
    <x v="0"/>
    <x v="4"/>
    <x v="5"/>
    <x v="5"/>
    <x v="11"/>
    <x v="0"/>
  </r>
  <r>
    <x v="63"/>
    <x v="1"/>
    <s v="2022-2023"/>
    <x v="0"/>
    <x v="48"/>
    <x v="3"/>
    <x v="3"/>
    <x v="48"/>
    <x v="0"/>
    <x v="15"/>
    <x v="2"/>
    <x v="2"/>
    <x v="11"/>
    <x v="0"/>
  </r>
  <r>
    <x v="64"/>
    <x v="1"/>
    <s v="2022-2023"/>
    <x v="0"/>
    <x v="49"/>
    <x v="4"/>
    <x v="4"/>
    <x v="49"/>
    <x v="0"/>
    <x v="6"/>
    <x v="4"/>
    <x v="4"/>
    <x v="11"/>
    <x v="0"/>
  </r>
  <r>
    <x v="65"/>
    <x v="2"/>
    <s v="2024-2025"/>
    <x v="0"/>
    <x v="31"/>
    <x v="1"/>
    <x v="1"/>
    <x v="31"/>
    <x v="0"/>
    <x v="4"/>
    <x v="3"/>
    <x v="3"/>
    <x v="11"/>
    <x v="0"/>
  </r>
  <r>
    <x v="66"/>
    <x v="1"/>
    <s v="2022-2023"/>
    <x v="0"/>
    <x v="31"/>
    <x v="1"/>
    <x v="1"/>
    <x v="31"/>
    <x v="0"/>
    <x v="4"/>
    <x v="4"/>
    <x v="4"/>
    <x v="11"/>
    <x v="0"/>
  </r>
  <r>
    <x v="67"/>
    <x v="2"/>
    <s v="2024-2025"/>
    <x v="0"/>
    <x v="50"/>
    <x v="4"/>
    <x v="4"/>
    <x v="50"/>
    <x v="0"/>
    <x v="6"/>
    <x v="4"/>
    <x v="4"/>
    <x v="11"/>
    <x v="0"/>
  </r>
  <r>
    <x v="68"/>
    <x v="2"/>
    <s v="2024-2025"/>
    <x v="0"/>
    <x v="51"/>
    <x v="4"/>
    <x v="4"/>
    <x v="51"/>
    <x v="0"/>
    <x v="16"/>
    <x v="9"/>
    <x v="9"/>
    <x v="11"/>
    <x v="0"/>
  </r>
  <r>
    <x v="69"/>
    <x v="0"/>
    <s v="2023-2024"/>
    <x v="0"/>
    <x v="52"/>
    <x v="3"/>
    <x v="3"/>
    <x v="52"/>
    <x v="0"/>
    <x v="10"/>
    <x v="1"/>
    <x v="1"/>
    <x v="11"/>
    <x v="0"/>
  </r>
  <r>
    <x v="70"/>
    <x v="0"/>
    <s v="2023-2024"/>
    <x v="0"/>
    <x v="53"/>
    <x v="3"/>
    <x v="3"/>
    <x v="53"/>
    <x v="0"/>
    <x v="10"/>
    <x v="4"/>
    <x v="4"/>
    <x v="11"/>
    <x v="0"/>
  </r>
  <r>
    <x v="71"/>
    <x v="0"/>
    <s v="2023-2024"/>
    <x v="0"/>
    <x v="54"/>
    <x v="4"/>
    <x v="4"/>
    <x v="54"/>
    <x v="0"/>
    <x v="7"/>
    <x v="2"/>
    <x v="2"/>
    <x v="11"/>
    <x v="0"/>
  </r>
  <r>
    <x v="72"/>
    <x v="2"/>
    <s v="2024-2025"/>
    <x v="0"/>
    <x v="55"/>
    <x v="3"/>
    <x v="3"/>
    <x v="55"/>
    <x v="0"/>
    <x v="17"/>
    <x v="3"/>
    <x v="3"/>
    <x v="11"/>
    <x v="0"/>
  </r>
  <r>
    <x v="73"/>
    <x v="1"/>
    <s v="2022-2023"/>
    <x v="0"/>
    <x v="10"/>
    <x v="4"/>
    <x v="4"/>
    <x v="10"/>
    <x v="0"/>
    <x v="8"/>
    <x v="1"/>
    <x v="1"/>
    <x v="12"/>
    <x v="0"/>
  </r>
  <r>
    <x v="74"/>
    <x v="2"/>
    <s v="2024-2025"/>
    <x v="0"/>
    <x v="9"/>
    <x v="4"/>
    <x v="4"/>
    <x v="9"/>
    <x v="0"/>
    <x v="7"/>
    <x v="2"/>
    <x v="2"/>
    <x v="13"/>
    <x v="0"/>
  </r>
  <r>
    <x v="75"/>
    <x v="2"/>
    <s v="2024-2025"/>
    <x v="0"/>
    <x v="56"/>
    <x v="1"/>
    <x v="1"/>
    <x v="56"/>
    <x v="0"/>
    <x v="11"/>
    <x v="0"/>
    <x v="0"/>
    <x v="14"/>
    <x v="0"/>
  </r>
  <r>
    <x v="76"/>
    <x v="2"/>
    <s v="2024-2025"/>
    <x v="1"/>
    <x v="10"/>
    <x v="4"/>
    <x v="4"/>
    <x v="10"/>
    <x v="0"/>
    <x v="8"/>
    <x v="0"/>
    <x v="0"/>
    <x v="15"/>
    <x v="0"/>
  </r>
  <r>
    <x v="77"/>
    <x v="1"/>
    <s v="2022-2023"/>
    <x v="0"/>
    <x v="47"/>
    <x v="1"/>
    <x v="1"/>
    <x v="47"/>
    <x v="0"/>
    <x v="4"/>
    <x v="6"/>
    <x v="6"/>
    <x v="16"/>
    <x v="0"/>
  </r>
  <r>
    <x v="78"/>
    <x v="0"/>
    <s v="2023-2024"/>
    <x v="1"/>
    <x v="2"/>
    <x v="2"/>
    <x v="2"/>
    <x v="2"/>
    <x v="0"/>
    <x v="2"/>
    <x v="1"/>
    <x v="1"/>
    <x v="17"/>
    <x v="0"/>
  </r>
  <r>
    <x v="79"/>
    <x v="0"/>
    <s v="2023-2024"/>
    <x v="0"/>
    <x v="39"/>
    <x v="0"/>
    <x v="0"/>
    <x v="39"/>
    <x v="0"/>
    <x v="14"/>
    <x v="5"/>
    <x v="5"/>
    <x v="18"/>
    <x v="0"/>
  </r>
  <r>
    <x v="80"/>
    <x v="1"/>
    <s v="2022-2023"/>
    <x v="0"/>
    <x v="18"/>
    <x v="6"/>
    <x v="6"/>
    <x v="18"/>
    <x v="0"/>
    <x v="13"/>
    <x v="0"/>
    <x v="0"/>
    <x v="18"/>
    <x v="0"/>
  </r>
  <r>
    <x v="81"/>
    <x v="0"/>
    <s v="2023-2024"/>
    <x v="0"/>
    <x v="57"/>
    <x v="6"/>
    <x v="6"/>
    <x v="57"/>
    <x v="0"/>
    <x v="13"/>
    <x v="0"/>
    <x v="0"/>
    <x v="18"/>
    <x v="0"/>
  </r>
  <r>
    <x v="82"/>
    <x v="2"/>
    <s v="2024-2025"/>
    <x v="0"/>
    <x v="10"/>
    <x v="4"/>
    <x v="4"/>
    <x v="10"/>
    <x v="0"/>
    <x v="8"/>
    <x v="1"/>
    <x v="1"/>
    <x v="19"/>
    <x v="0"/>
  </r>
  <r>
    <x v="83"/>
    <x v="1"/>
    <s v="2022-2023"/>
    <x v="0"/>
    <x v="4"/>
    <x v="1"/>
    <x v="1"/>
    <x v="4"/>
    <x v="0"/>
    <x v="4"/>
    <x v="3"/>
    <x v="3"/>
    <x v="20"/>
    <x v="0"/>
  </r>
  <r>
    <x v="84"/>
    <x v="2"/>
    <s v="2024-2025"/>
    <x v="0"/>
    <x v="52"/>
    <x v="3"/>
    <x v="3"/>
    <x v="52"/>
    <x v="0"/>
    <x v="10"/>
    <x v="7"/>
    <x v="7"/>
    <x v="21"/>
    <x v="0"/>
  </r>
  <r>
    <x v="85"/>
    <x v="2"/>
    <s v="2024-2025"/>
    <x v="0"/>
    <x v="34"/>
    <x v="4"/>
    <x v="4"/>
    <x v="34"/>
    <x v="0"/>
    <x v="7"/>
    <x v="3"/>
    <x v="3"/>
    <x v="22"/>
    <x v="0"/>
  </r>
  <r>
    <x v="69"/>
    <x v="0"/>
    <s v="2023-2024"/>
    <x v="0"/>
    <x v="58"/>
    <x v="0"/>
    <x v="0"/>
    <x v="58"/>
    <x v="0"/>
    <x v="0"/>
    <x v="7"/>
    <x v="7"/>
    <x v="23"/>
    <x v="0"/>
  </r>
  <r>
    <x v="86"/>
    <x v="1"/>
    <s v="2022-2023"/>
    <x v="1"/>
    <x v="5"/>
    <x v="1"/>
    <x v="1"/>
    <x v="5"/>
    <x v="0"/>
    <x v="5"/>
    <x v="1"/>
    <x v="1"/>
    <x v="24"/>
    <x v="0"/>
  </r>
  <r>
    <x v="87"/>
    <x v="0"/>
    <s v="2023-2024"/>
    <x v="0"/>
    <x v="13"/>
    <x v="1"/>
    <x v="1"/>
    <x v="13"/>
    <x v="0"/>
    <x v="1"/>
    <x v="7"/>
    <x v="7"/>
    <x v="24"/>
    <x v="0"/>
  </r>
  <r>
    <x v="88"/>
    <x v="0"/>
    <s v="2023-2024"/>
    <x v="1"/>
    <x v="59"/>
    <x v="3"/>
    <x v="3"/>
    <x v="59"/>
    <x v="0"/>
    <x v="3"/>
    <x v="8"/>
    <x v="8"/>
    <x v="24"/>
    <x v="0"/>
  </r>
  <r>
    <x v="89"/>
    <x v="0"/>
    <s v="2023-2024"/>
    <x v="0"/>
    <x v="60"/>
    <x v="1"/>
    <x v="1"/>
    <x v="60"/>
    <x v="0"/>
    <x v="2"/>
    <x v="8"/>
    <x v="8"/>
    <x v="24"/>
    <x v="0"/>
  </r>
  <r>
    <x v="90"/>
    <x v="2"/>
    <s v="2024-2025"/>
    <x v="0"/>
    <x v="61"/>
    <x v="6"/>
    <x v="6"/>
    <x v="61"/>
    <x v="0"/>
    <x v="18"/>
    <x v="6"/>
    <x v="6"/>
    <x v="25"/>
    <x v="0"/>
  </r>
  <r>
    <x v="91"/>
    <x v="0"/>
    <s v="2023-2024"/>
    <x v="0"/>
    <x v="4"/>
    <x v="1"/>
    <x v="1"/>
    <x v="4"/>
    <x v="0"/>
    <x v="4"/>
    <x v="1"/>
    <x v="1"/>
    <x v="25"/>
    <x v="0"/>
  </r>
  <r>
    <x v="92"/>
    <x v="0"/>
    <s v="2023-2024"/>
    <x v="0"/>
    <x v="7"/>
    <x v="4"/>
    <x v="4"/>
    <x v="7"/>
    <x v="0"/>
    <x v="6"/>
    <x v="5"/>
    <x v="5"/>
    <x v="25"/>
    <x v="0"/>
  </r>
  <r>
    <x v="93"/>
    <x v="2"/>
    <s v="2024-2025"/>
    <x v="0"/>
    <x v="28"/>
    <x v="1"/>
    <x v="1"/>
    <x v="28"/>
    <x v="0"/>
    <x v="11"/>
    <x v="2"/>
    <x v="2"/>
    <x v="25"/>
    <x v="0"/>
  </r>
  <r>
    <x v="94"/>
    <x v="0"/>
    <s v="2023-2024"/>
    <x v="0"/>
    <x v="9"/>
    <x v="4"/>
    <x v="4"/>
    <x v="9"/>
    <x v="0"/>
    <x v="7"/>
    <x v="5"/>
    <x v="5"/>
    <x v="25"/>
    <x v="0"/>
  </r>
  <r>
    <x v="95"/>
    <x v="1"/>
    <s v="2022-2023"/>
    <x v="0"/>
    <x v="62"/>
    <x v="0"/>
    <x v="0"/>
    <x v="62"/>
    <x v="0"/>
    <x v="14"/>
    <x v="5"/>
    <x v="5"/>
    <x v="25"/>
    <x v="0"/>
  </r>
  <r>
    <x v="96"/>
    <x v="0"/>
    <s v="2023-2024"/>
    <x v="0"/>
    <x v="47"/>
    <x v="1"/>
    <x v="1"/>
    <x v="47"/>
    <x v="0"/>
    <x v="4"/>
    <x v="3"/>
    <x v="3"/>
    <x v="25"/>
    <x v="0"/>
  </r>
  <r>
    <x v="97"/>
    <x v="0"/>
    <s v="2023-2024"/>
    <x v="0"/>
    <x v="39"/>
    <x v="0"/>
    <x v="0"/>
    <x v="39"/>
    <x v="0"/>
    <x v="14"/>
    <x v="4"/>
    <x v="4"/>
    <x v="26"/>
    <x v="0"/>
  </r>
  <r>
    <x v="98"/>
    <x v="2"/>
    <s v="2024-2025"/>
    <x v="0"/>
    <x v="63"/>
    <x v="1"/>
    <x v="1"/>
    <x v="63"/>
    <x v="0"/>
    <x v="5"/>
    <x v="0"/>
    <x v="0"/>
    <x v="26"/>
    <x v="0"/>
  </r>
  <r>
    <x v="99"/>
    <x v="0"/>
    <s v="2023-2024"/>
    <x v="0"/>
    <x v="63"/>
    <x v="1"/>
    <x v="1"/>
    <x v="63"/>
    <x v="0"/>
    <x v="5"/>
    <x v="4"/>
    <x v="4"/>
    <x v="26"/>
    <x v="0"/>
  </r>
  <r>
    <x v="100"/>
    <x v="0"/>
    <s v="2023-2024"/>
    <x v="0"/>
    <x v="63"/>
    <x v="1"/>
    <x v="1"/>
    <x v="63"/>
    <x v="0"/>
    <x v="5"/>
    <x v="5"/>
    <x v="5"/>
    <x v="26"/>
    <x v="0"/>
  </r>
  <r>
    <x v="101"/>
    <x v="2"/>
    <s v="2024-2025"/>
    <x v="0"/>
    <x v="64"/>
    <x v="1"/>
    <x v="1"/>
    <x v="64"/>
    <x v="0"/>
    <x v="1"/>
    <x v="4"/>
    <x v="4"/>
    <x v="26"/>
    <x v="0"/>
  </r>
  <r>
    <x v="102"/>
    <x v="0"/>
    <s v="2023-2024"/>
    <x v="0"/>
    <x v="65"/>
    <x v="1"/>
    <x v="1"/>
    <x v="65"/>
    <x v="0"/>
    <x v="4"/>
    <x v="0"/>
    <x v="0"/>
    <x v="26"/>
    <x v="0"/>
  </r>
  <r>
    <x v="103"/>
    <x v="1"/>
    <s v="2022-2023"/>
    <x v="0"/>
    <x v="65"/>
    <x v="1"/>
    <x v="1"/>
    <x v="65"/>
    <x v="0"/>
    <x v="4"/>
    <x v="3"/>
    <x v="3"/>
    <x v="26"/>
    <x v="0"/>
  </r>
  <r>
    <x v="104"/>
    <x v="0"/>
    <s v="2023-2024"/>
    <x v="0"/>
    <x v="65"/>
    <x v="1"/>
    <x v="1"/>
    <x v="65"/>
    <x v="0"/>
    <x v="4"/>
    <x v="1"/>
    <x v="1"/>
    <x v="26"/>
    <x v="0"/>
  </r>
  <r>
    <x v="105"/>
    <x v="0"/>
    <s v="2023-2024"/>
    <x v="0"/>
    <x v="65"/>
    <x v="1"/>
    <x v="1"/>
    <x v="65"/>
    <x v="0"/>
    <x v="4"/>
    <x v="4"/>
    <x v="4"/>
    <x v="26"/>
    <x v="0"/>
  </r>
  <r>
    <x v="106"/>
    <x v="0"/>
    <s v="2023-2024"/>
    <x v="0"/>
    <x v="66"/>
    <x v="3"/>
    <x v="3"/>
    <x v="66"/>
    <x v="0"/>
    <x v="12"/>
    <x v="1"/>
    <x v="1"/>
    <x v="26"/>
    <x v="0"/>
  </r>
  <r>
    <x v="107"/>
    <x v="1"/>
    <s v="2022-2023"/>
    <x v="0"/>
    <x v="3"/>
    <x v="3"/>
    <x v="3"/>
    <x v="3"/>
    <x v="0"/>
    <x v="3"/>
    <x v="2"/>
    <x v="2"/>
    <x v="26"/>
    <x v="0"/>
  </r>
  <r>
    <x v="108"/>
    <x v="1"/>
    <s v="2022-2023"/>
    <x v="0"/>
    <x v="26"/>
    <x v="0"/>
    <x v="0"/>
    <x v="26"/>
    <x v="0"/>
    <x v="14"/>
    <x v="3"/>
    <x v="3"/>
    <x v="26"/>
    <x v="0"/>
  </r>
  <r>
    <x v="109"/>
    <x v="0"/>
    <s v="2023-2024"/>
    <x v="0"/>
    <x v="42"/>
    <x v="3"/>
    <x v="3"/>
    <x v="42"/>
    <x v="0"/>
    <x v="12"/>
    <x v="6"/>
    <x v="6"/>
    <x v="26"/>
    <x v="0"/>
  </r>
  <r>
    <x v="110"/>
    <x v="2"/>
    <s v="2024-2025"/>
    <x v="0"/>
    <x v="67"/>
    <x v="3"/>
    <x v="3"/>
    <x v="67"/>
    <x v="0"/>
    <x v="15"/>
    <x v="3"/>
    <x v="3"/>
    <x v="26"/>
    <x v="0"/>
  </r>
  <r>
    <x v="111"/>
    <x v="0"/>
    <s v="2023-2024"/>
    <x v="0"/>
    <x v="68"/>
    <x v="7"/>
    <x v="7"/>
    <x v="68"/>
    <x v="0"/>
    <x v="19"/>
    <x v="3"/>
    <x v="3"/>
    <x v="26"/>
    <x v="0"/>
  </r>
  <r>
    <x v="112"/>
    <x v="0"/>
    <s v="2023-2024"/>
    <x v="0"/>
    <x v="68"/>
    <x v="7"/>
    <x v="7"/>
    <x v="68"/>
    <x v="0"/>
    <x v="19"/>
    <x v="4"/>
    <x v="4"/>
    <x v="26"/>
    <x v="0"/>
  </r>
  <r>
    <x v="113"/>
    <x v="2"/>
    <s v="2024-2025"/>
    <x v="0"/>
    <x v="28"/>
    <x v="1"/>
    <x v="1"/>
    <x v="28"/>
    <x v="0"/>
    <x v="11"/>
    <x v="3"/>
    <x v="3"/>
    <x v="26"/>
    <x v="0"/>
  </r>
  <r>
    <x v="114"/>
    <x v="0"/>
    <s v="2023-2024"/>
    <x v="0"/>
    <x v="8"/>
    <x v="1"/>
    <x v="1"/>
    <x v="8"/>
    <x v="0"/>
    <x v="4"/>
    <x v="3"/>
    <x v="3"/>
    <x v="26"/>
    <x v="0"/>
  </r>
  <r>
    <x v="115"/>
    <x v="0"/>
    <s v="2023-2024"/>
    <x v="1"/>
    <x v="10"/>
    <x v="4"/>
    <x v="4"/>
    <x v="10"/>
    <x v="0"/>
    <x v="8"/>
    <x v="0"/>
    <x v="0"/>
    <x v="26"/>
    <x v="0"/>
  </r>
  <r>
    <x v="116"/>
    <x v="2"/>
    <s v="2024-2025"/>
    <x v="0"/>
    <x v="69"/>
    <x v="4"/>
    <x v="4"/>
    <x v="69"/>
    <x v="0"/>
    <x v="6"/>
    <x v="3"/>
    <x v="3"/>
    <x v="26"/>
    <x v="0"/>
  </r>
  <r>
    <x v="117"/>
    <x v="2"/>
    <s v="2024-2025"/>
    <x v="0"/>
    <x v="69"/>
    <x v="4"/>
    <x v="4"/>
    <x v="69"/>
    <x v="0"/>
    <x v="6"/>
    <x v="4"/>
    <x v="4"/>
    <x v="26"/>
    <x v="0"/>
  </r>
  <r>
    <x v="118"/>
    <x v="1"/>
    <s v="2022-2023"/>
    <x v="0"/>
    <x v="70"/>
    <x v="4"/>
    <x v="4"/>
    <x v="70"/>
    <x v="0"/>
    <x v="8"/>
    <x v="2"/>
    <x v="2"/>
    <x v="26"/>
    <x v="0"/>
  </r>
  <r>
    <x v="119"/>
    <x v="0"/>
    <s v="2023-2024"/>
    <x v="0"/>
    <x v="12"/>
    <x v="3"/>
    <x v="3"/>
    <x v="12"/>
    <x v="0"/>
    <x v="10"/>
    <x v="0"/>
    <x v="0"/>
    <x v="26"/>
    <x v="0"/>
  </r>
  <r>
    <x v="120"/>
    <x v="2"/>
    <s v="2024-2025"/>
    <x v="0"/>
    <x v="58"/>
    <x v="0"/>
    <x v="0"/>
    <x v="58"/>
    <x v="0"/>
    <x v="0"/>
    <x v="3"/>
    <x v="3"/>
    <x v="26"/>
    <x v="0"/>
  </r>
  <r>
    <x v="121"/>
    <x v="0"/>
    <s v="2023-2024"/>
    <x v="0"/>
    <x v="46"/>
    <x v="3"/>
    <x v="3"/>
    <x v="46"/>
    <x v="0"/>
    <x v="17"/>
    <x v="1"/>
    <x v="1"/>
    <x v="26"/>
    <x v="0"/>
  </r>
  <r>
    <x v="122"/>
    <x v="1"/>
    <s v="2022-2023"/>
    <x v="0"/>
    <x v="71"/>
    <x v="6"/>
    <x v="6"/>
    <x v="71"/>
    <x v="0"/>
    <x v="13"/>
    <x v="4"/>
    <x v="4"/>
    <x v="26"/>
    <x v="0"/>
  </r>
  <r>
    <x v="123"/>
    <x v="2"/>
    <s v="2024-2025"/>
    <x v="0"/>
    <x v="16"/>
    <x v="0"/>
    <x v="0"/>
    <x v="16"/>
    <x v="0"/>
    <x v="0"/>
    <x v="0"/>
    <x v="0"/>
    <x v="26"/>
    <x v="0"/>
  </r>
  <r>
    <x v="124"/>
    <x v="2"/>
    <s v="2024-2025"/>
    <x v="1"/>
    <x v="16"/>
    <x v="0"/>
    <x v="0"/>
    <x v="16"/>
    <x v="0"/>
    <x v="0"/>
    <x v="2"/>
    <x v="2"/>
    <x v="26"/>
    <x v="0"/>
  </r>
  <r>
    <x v="125"/>
    <x v="2"/>
    <s v="2024-2025"/>
    <x v="0"/>
    <x v="72"/>
    <x v="4"/>
    <x v="4"/>
    <x v="72"/>
    <x v="0"/>
    <x v="16"/>
    <x v="3"/>
    <x v="3"/>
    <x v="26"/>
    <x v="0"/>
  </r>
  <r>
    <x v="126"/>
    <x v="0"/>
    <s v="2023-2024"/>
    <x v="0"/>
    <x v="72"/>
    <x v="4"/>
    <x v="4"/>
    <x v="72"/>
    <x v="0"/>
    <x v="16"/>
    <x v="1"/>
    <x v="1"/>
    <x v="26"/>
    <x v="0"/>
  </r>
  <r>
    <x v="127"/>
    <x v="1"/>
    <s v="2022-2023"/>
    <x v="0"/>
    <x v="17"/>
    <x v="3"/>
    <x v="3"/>
    <x v="17"/>
    <x v="0"/>
    <x v="12"/>
    <x v="5"/>
    <x v="5"/>
    <x v="26"/>
    <x v="0"/>
  </r>
  <r>
    <x v="128"/>
    <x v="2"/>
    <s v="2024-2025"/>
    <x v="0"/>
    <x v="17"/>
    <x v="3"/>
    <x v="3"/>
    <x v="17"/>
    <x v="0"/>
    <x v="12"/>
    <x v="3"/>
    <x v="3"/>
    <x v="26"/>
    <x v="0"/>
  </r>
  <r>
    <x v="66"/>
    <x v="1"/>
    <s v="2022-2023"/>
    <x v="1"/>
    <x v="59"/>
    <x v="3"/>
    <x v="3"/>
    <x v="59"/>
    <x v="0"/>
    <x v="3"/>
    <x v="0"/>
    <x v="0"/>
    <x v="26"/>
    <x v="0"/>
  </r>
  <r>
    <x v="129"/>
    <x v="0"/>
    <s v="2023-2024"/>
    <x v="0"/>
    <x v="37"/>
    <x v="1"/>
    <x v="1"/>
    <x v="37"/>
    <x v="0"/>
    <x v="11"/>
    <x v="3"/>
    <x v="3"/>
    <x v="26"/>
    <x v="0"/>
  </r>
  <r>
    <x v="130"/>
    <x v="1"/>
    <s v="2022-2023"/>
    <x v="1"/>
    <x v="73"/>
    <x v="6"/>
    <x v="6"/>
    <x v="73"/>
    <x v="0"/>
    <x v="18"/>
    <x v="7"/>
    <x v="7"/>
    <x v="26"/>
    <x v="0"/>
  </r>
  <r>
    <x v="16"/>
    <x v="1"/>
    <s v="2022-2023"/>
    <x v="0"/>
    <x v="49"/>
    <x v="4"/>
    <x v="4"/>
    <x v="49"/>
    <x v="0"/>
    <x v="6"/>
    <x v="3"/>
    <x v="3"/>
    <x v="26"/>
    <x v="0"/>
  </r>
  <r>
    <x v="131"/>
    <x v="1"/>
    <s v="2022-2023"/>
    <x v="0"/>
    <x v="52"/>
    <x v="3"/>
    <x v="3"/>
    <x v="52"/>
    <x v="0"/>
    <x v="10"/>
    <x v="4"/>
    <x v="4"/>
    <x v="26"/>
    <x v="0"/>
  </r>
  <r>
    <x v="132"/>
    <x v="0"/>
    <s v="2023-2024"/>
    <x v="0"/>
    <x v="20"/>
    <x v="4"/>
    <x v="4"/>
    <x v="20"/>
    <x v="0"/>
    <x v="8"/>
    <x v="3"/>
    <x v="3"/>
    <x v="26"/>
    <x v="0"/>
  </r>
  <r>
    <x v="133"/>
    <x v="1"/>
    <s v="2022-2023"/>
    <x v="0"/>
    <x v="24"/>
    <x v="1"/>
    <x v="1"/>
    <x v="24"/>
    <x v="0"/>
    <x v="4"/>
    <x v="3"/>
    <x v="3"/>
    <x v="26"/>
    <x v="0"/>
  </r>
  <r>
    <x v="134"/>
    <x v="0"/>
    <s v="2023-2024"/>
    <x v="0"/>
    <x v="21"/>
    <x v="3"/>
    <x v="3"/>
    <x v="21"/>
    <x v="0"/>
    <x v="10"/>
    <x v="5"/>
    <x v="5"/>
    <x v="26"/>
    <x v="0"/>
  </r>
  <r>
    <x v="135"/>
    <x v="0"/>
    <s v="2023-2024"/>
    <x v="0"/>
    <x v="74"/>
    <x v="1"/>
    <x v="1"/>
    <x v="74"/>
    <x v="0"/>
    <x v="1"/>
    <x v="4"/>
    <x v="4"/>
    <x v="26"/>
    <x v="0"/>
  </r>
  <r>
    <x v="136"/>
    <x v="0"/>
    <s v="2023-2024"/>
    <x v="0"/>
    <x v="74"/>
    <x v="1"/>
    <x v="1"/>
    <x v="74"/>
    <x v="0"/>
    <x v="1"/>
    <x v="2"/>
    <x v="2"/>
    <x v="26"/>
    <x v="0"/>
  </r>
  <r>
    <x v="137"/>
    <x v="2"/>
    <s v="2024-2025"/>
    <x v="0"/>
    <x v="5"/>
    <x v="1"/>
    <x v="1"/>
    <x v="5"/>
    <x v="0"/>
    <x v="5"/>
    <x v="1"/>
    <x v="1"/>
    <x v="27"/>
    <x v="0"/>
  </r>
  <r>
    <x v="138"/>
    <x v="2"/>
    <s v="2024-2025"/>
    <x v="0"/>
    <x v="0"/>
    <x v="0"/>
    <x v="0"/>
    <x v="0"/>
    <x v="0"/>
    <x v="0"/>
    <x v="0"/>
    <x v="0"/>
    <x v="28"/>
    <x v="0"/>
  </r>
  <r>
    <x v="139"/>
    <x v="2"/>
    <s v="2024-2025"/>
    <x v="0"/>
    <x v="4"/>
    <x v="1"/>
    <x v="1"/>
    <x v="4"/>
    <x v="0"/>
    <x v="4"/>
    <x v="1"/>
    <x v="1"/>
    <x v="28"/>
    <x v="0"/>
  </r>
  <r>
    <x v="140"/>
    <x v="0"/>
    <s v="2023-2024"/>
    <x v="0"/>
    <x v="11"/>
    <x v="5"/>
    <x v="5"/>
    <x v="11"/>
    <x v="0"/>
    <x v="9"/>
    <x v="1"/>
    <x v="1"/>
    <x v="28"/>
    <x v="0"/>
  </r>
  <r>
    <x v="77"/>
    <x v="1"/>
    <s v="2022-2023"/>
    <x v="1"/>
    <x v="23"/>
    <x v="1"/>
    <x v="1"/>
    <x v="23"/>
    <x v="0"/>
    <x v="11"/>
    <x v="3"/>
    <x v="3"/>
    <x v="28"/>
    <x v="0"/>
  </r>
  <r>
    <x v="141"/>
    <x v="0"/>
    <s v="2023-2024"/>
    <x v="0"/>
    <x v="10"/>
    <x v="4"/>
    <x v="4"/>
    <x v="10"/>
    <x v="0"/>
    <x v="8"/>
    <x v="4"/>
    <x v="4"/>
    <x v="29"/>
    <x v="0"/>
  </r>
  <r>
    <x v="142"/>
    <x v="1"/>
    <s v="2022-2023"/>
    <x v="0"/>
    <x v="75"/>
    <x v="0"/>
    <x v="0"/>
    <x v="75"/>
    <x v="0"/>
    <x v="20"/>
    <x v="6"/>
    <x v="6"/>
    <x v="30"/>
    <x v="0"/>
  </r>
  <r>
    <x v="143"/>
    <x v="2"/>
    <s v="2024-2025"/>
    <x v="0"/>
    <x v="0"/>
    <x v="0"/>
    <x v="0"/>
    <x v="0"/>
    <x v="0"/>
    <x v="0"/>
    <x v="1"/>
    <x v="1"/>
    <x v="31"/>
    <x v="0"/>
  </r>
  <r>
    <x v="144"/>
    <x v="1"/>
    <s v="2022-2023"/>
    <x v="1"/>
    <x v="76"/>
    <x v="1"/>
    <x v="1"/>
    <x v="76"/>
    <x v="0"/>
    <x v="5"/>
    <x v="1"/>
    <x v="1"/>
    <x v="32"/>
    <x v="0"/>
  </r>
  <r>
    <x v="145"/>
    <x v="0"/>
    <s v="2023-2024"/>
    <x v="1"/>
    <x v="23"/>
    <x v="1"/>
    <x v="1"/>
    <x v="23"/>
    <x v="0"/>
    <x v="11"/>
    <x v="4"/>
    <x v="4"/>
    <x v="32"/>
    <x v="0"/>
  </r>
  <r>
    <x v="8"/>
    <x v="0"/>
    <s v="2023-2024"/>
    <x v="0"/>
    <x v="63"/>
    <x v="1"/>
    <x v="1"/>
    <x v="63"/>
    <x v="0"/>
    <x v="5"/>
    <x v="4"/>
    <x v="4"/>
    <x v="33"/>
    <x v="0"/>
  </r>
  <r>
    <x v="146"/>
    <x v="2"/>
    <s v="2024-2025"/>
    <x v="0"/>
    <x v="37"/>
    <x v="1"/>
    <x v="1"/>
    <x v="37"/>
    <x v="0"/>
    <x v="11"/>
    <x v="6"/>
    <x v="6"/>
    <x v="34"/>
    <x v="0"/>
  </r>
  <r>
    <x v="147"/>
    <x v="0"/>
    <s v="2023-2024"/>
    <x v="0"/>
    <x v="42"/>
    <x v="3"/>
    <x v="3"/>
    <x v="42"/>
    <x v="0"/>
    <x v="12"/>
    <x v="7"/>
    <x v="7"/>
    <x v="35"/>
    <x v="0"/>
  </r>
  <r>
    <x v="70"/>
    <x v="0"/>
    <s v="2023-2024"/>
    <x v="0"/>
    <x v="77"/>
    <x v="5"/>
    <x v="5"/>
    <x v="77"/>
    <x v="0"/>
    <x v="9"/>
    <x v="5"/>
    <x v="5"/>
    <x v="36"/>
    <x v="0"/>
  </r>
  <r>
    <x v="9"/>
    <x v="0"/>
    <s v="2023-2024"/>
    <x v="0"/>
    <x v="63"/>
    <x v="1"/>
    <x v="1"/>
    <x v="63"/>
    <x v="0"/>
    <x v="5"/>
    <x v="6"/>
    <x v="6"/>
    <x v="37"/>
    <x v="0"/>
  </r>
  <r>
    <x v="148"/>
    <x v="1"/>
    <s v="2022-2023"/>
    <x v="0"/>
    <x v="63"/>
    <x v="1"/>
    <x v="1"/>
    <x v="63"/>
    <x v="0"/>
    <x v="5"/>
    <x v="2"/>
    <x v="2"/>
    <x v="37"/>
    <x v="0"/>
  </r>
  <r>
    <x v="149"/>
    <x v="2"/>
    <s v="2024-2025"/>
    <x v="0"/>
    <x v="1"/>
    <x v="1"/>
    <x v="1"/>
    <x v="1"/>
    <x v="0"/>
    <x v="1"/>
    <x v="1"/>
    <x v="1"/>
    <x v="37"/>
    <x v="0"/>
  </r>
  <r>
    <x v="150"/>
    <x v="0"/>
    <s v="2023-2024"/>
    <x v="0"/>
    <x v="61"/>
    <x v="6"/>
    <x v="6"/>
    <x v="61"/>
    <x v="0"/>
    <x v="18"/>
    <x v="5"/>
    <x v="5"/>
    <x v="37"/>
    <x v="0"/>
  </r>
  <r>
    <x v="151"/>
    <x v="2"/>
    <s v="2024-2025"/>
    <x v="0"/>
    <x v="36"/>
    <x v="4"/>
    <x v="4"/>
    <x v="36"/>
    <x v="0"/>
    <x v="6"/>
    <x v="0"/>
    <x v="0"/>
    <x v="37"/>
    <x v="0"/>
  </r>
  <r>
    <x v="51"/>
    <x v="0"/>
    <s v="2023-2024"/>
    <x v="1"/>
    <x v="5"/>
    <x v="1"/>
    <x v="1"/>
    <x v="5"/>
    <x v="0"/>
    <x v="5"/>
    <x v="0"/>
    <x v="0"/>
    <x v="37"/>
    <x v="0"/>
  </r>
  <r>
    <x v="152"/>
    <x v="0"/>
    <s v="2023-2024"/>
    <x v="0"/>
    <x v="68"/>
    <x v="7"/>
    <x v="7"/>
    <x v="68"/>
    <x v="0"/>
    <x v="19"/>
    <x v="8"/>
    <x v="8"/>
    <x v="37"/>
    <x v="0"/>
  </r>
  <r>
    <x v="47"/>
    <x v="2"/>
    <s v="2024-2025"/>
    <x v="0"/>
    <x v="78"/>
    <x v="1"/>
    <x v="1"/>
    <x v="78"/>
    <x v="0"/>
    <x v="4"/>
    <x v="5"/>
    <x v="5"/>
    <x v="37"/>
    <x v="0"/>
  </r>
  <r>
    <x v="153"/>
    <x v="1"/>
    <s v="2022-2023"/>
    <x v="0"/>
    <x v="15"/>
    <x v="1"/>
    <x v="1"/>
    <x v="15"/>
    <x v="0"/>
    <x v="5"/>
    <x v="6"/>
    <x v="6"/>
    <x v="37"/>
    <x v="0"/>
  </r>
  <r>
    <x v="154"/>
    <x v="1"/>
    <s v="2022-2023"/>
    <x v="1"/>
    <x v="79"/>
    <x v="6"/>
    <x v="6"/>
    <x v="79"/>
    <x v="0"/>
    <x v="18"/>
    <x v="6"/>
    <x v="6"/>
    <x v="37"/>
    <x v="0"/>
  </r>
  <r>
    <x v="155"/>
    <x v="2"/>
    <s v="2024-2025"/>
    <x v="0"/>
    <x v="17"/>
    <x v="3"/>
    <x v="3"/>
    <x v="17"/>
    <x v="0"/>
    <x v="12"/>
    <x v="5"/>
    <x v="5"/>
    <x v="37"/>
    <x v="0"/>
  </r>
  <r>
    <x v="45"/>
    <x v="0"/>
    <s v="2023-2024"/>
    <x v="0"/>
    <x v="60"/>
    <x v="1"/>
    <x v="1"/>
    <x v="60"/>
    <x v="0"/>
    <x v="2"/>
    <x v="1"/>
    <x v="1"/>
    <x v="37"/>
    <x v="0"/>
  </r>
  <r>
    <x v="156"/>
    <x v="2"/>
    <s v="2024-2025"/>
    <x v="0"/>
    <x v="38"/>
    <x v="3"/>
    <x v="3"/>
    <x v="38"/>
    <x v="0"/>
    <x v="12"/>
    <x v="1"/>
    <x v="1"/>
    <x v="38"/>
    <x v="0"/>
  </r>
  <r>
    <x v="157"/>
    <x v="2"/>
    <s v="2024-2025"/>
    <x v="0"/>
    <x v="39"/>
    <x v="0"/>
    <x v="0"/>
    <x v="39"/>
    <x v="0"/>
    <x v="14"/>
    <x v="6"/>
    <x v="6"/>
    <x v="38"/>
    <x v="0"/>
  </r>
  <r>
    <x v="0"/>
    <x v="0"/>
    <s v="2023-2024"/>
    <x v="0"/>
    <x v="39"/>
    <x v="0"/>
    <x v="0"/>
    <x v="39"/>
    <x v="0"/>
    <x v="14"/>
    <x v="4"/>
    <x v="4"/>
    <x v="38"/>
    <x v="0"/>
  </r>
  <r>
    <x v="158"/>
    <x v="0"/>
    <s v="2023-2024"/>
    <x v="0"/>
    <x v="39"/>
    <x v="0"/>
    <x v="0"/>
    <x v="39"/>
    <x v="0"/>
    <x v="14"/>
    <x v="9"/>
    <x v="9"/>
    <x v="38"/>
    <x v="0"/>
  </r>
  <r>
    <x v="81"/>
    <x v="0"/>
    <s v="2023-2024"/>
    <x v="0"/>
    <x v="65"/>
    <x v="1"/>
    <x v="1"/>
    <x v="65"/>
    <x v="0"/>
    <x v="4"/>
    <x v="2"/>
    <x v="2"/>
    <x v="38"/>
    <x v="0"/>
  </r>
  <r>
    <x v="159"/>
    <x v="0"/>
    <s v="2023-2024"/>
    <x v="0"/>
    <x v="40"/>
    <x v="4"/>
    <x v="4"/>
    <x v="40"/>
    <x v="0"/>
    <x v="8"/>
    <x v="1"/>
    <x v="1"/>
    <x v="38"/>
    <x v="0"/>
  </r>
  <r>
    <x v="160"/>
    <x v="0"/>
    <s v="2023-2024"/>
    <x v="0"/>
    <x v="61"/>
    <x v="6"/>
    <x v="6"/>
    <x v="61"/>
    <x v="0"/>
    <x v="18"/>
    <x v="3"/>
    <x v="3"/>
    <x v="38"/>
    <x v="0"/>
  </r>
  <r>
    <x v="39"/>
    <x v="0"/>
    <s v="2023-2024"/>
    <x v="0"/>
    <x v="7"/>
    <x v="4"/>
    <x v="4"/>
    <x v="7"/>
    <x v="0"/>
    <x v="6"/>
    <x v="1"/>
    <x v="1"/>
    <x v="38"/>
    <x v="0"/>
  </r>
  <r>
    <x v="161"/>
    <x v="0"/>
    <s v="2023-2024"/>
    <x v="0"/>
    <x v="9"/>
    <x v="4"/>
    <x v="4"/>
    <x v="9"/>
    <x v="0"/>
    <x v="7"/>
    <x v="5"/>
    <x v="5"/>
    <x v="38"/>
    <x v="0"/>
  </r>
  <r>
    <x v="162"/>
    <x v="1"/>
    <s v="2022-2023"/>
    <x v="1"/>
    <x v="10"/>
    <x v="4"/>
    <x v="4"/>
    <x v="10"/>
    <x v="0"/>
    <x v="8"/>
    <x v="2"/>
    <x v="2"/>
    <x v="38"/>
    <x v="0"/>
  </r>
  <r>
    <x v="163"/>
    <x v="0"/>
    <s v="2023-2024"/>
    <x v="0"/>
    <x v="47"/>
    <x v="1"/>
    <x v="1"/>
    <x v="47"/>
    <x v="0"/>
    <x v="4"/>
    <x v="0"/>
    <x v="0"/>
    <x v="38"/>
    <x v="0"/>
  </r>
  <r>
    <x v="164"/>
    <x v="1"/>
    <s v="2022-2023"/>
    <x v="0"/>
    <x v="21"/>
    <x v="3"/>
    <x v="3"/>
    <x v="21"/>
    <x v="0"/>
    <x v="10"/>
    <x v="3"/>
    <x v="3"/>
    <x v="38"/>
    <x v="0"/>
  </r>
  <r>
    <x v="165"/>
    <x v="0"/>
    <s v="2023-2024"/>
    <x v="0"/>
    <x v="69"/>
    <x v="4"/>
    <x v="4"/>
    <x v="69"/>
    <x v="0"/>
    <x v="6"/>
    <x v="1"/>
    <x v="1"/>
    <x v="39"/>
    <x v="0"/>
  </r>
  <r>
    <x v="166"/>
    <x v="0"/>
    <s v="2023-2024"/>
    <x v="0"/>
    <x v="34"/>
    <x v="4"/>
    <x v="4"/>
    <x v="34"/>
    <x v="0"/>
    <x v="7"/>
    <x v="1"/>
    <x v="1"/>
    <x v="40"/>
    <x v="0"/>
  </r>
  <r>
    <x v="167"/>
    <x v="2"/>
    <s v="2024-2025"/>
    <x v="0"/>
    <x v="66"/>
    <x v="3"/>
    <x v="3"/>
    <x v="66"/>
    <x v="0"/>
    <x v="12"/>
    <x v="6"/>
    <x v="6"/>
    <x v="41"/>
    <x v="0"/>
  </r>
  <r>
    <x v="4"/>
    <x v="0"/>
    <s v="2023-2024"/>
    <x v="0"/>
    <x v="80"/>
    <x v="0"/>
    <x v="0"/>
    <x v="80"/>
    <x v="0"/>
    <x v="14"/>
    <x v="3"/>
    <x v="3"/>
    <x v="41"/>
    <x v="0"/>
  </r>
  <r>
    <x v="9"/>
    <x v="0"/>
    <s v="2023-2024"/>
    <x v="0"/>
    <x v="6"/>
    <x v="0"/>
    <x v="0"/>
    <x v="6"/>
    <x v="0"/>
    <x v="0"/>
    <x v="0"/>
    <x v="0"/>
    <x v="42"/>
    <x v="0"/>
  </r>
  <r>
    <x v="168"/>
    <x v="0"/>
    <s v="2023-2024"/>
    <x v="0"/>
    <x v="81"/>
    <x v="3"/>
    <x v="3"/>
    <x v="81"/>
    <x v="0"/>
    <x v="17"/>
    <x v="1"/>
    <x v="1"/>
    <x v="42"/>
    <x v="0"/>
  </r>
  <r>
    <x v="137"/>
    <x v="2"/>
    <s v="2024-2025"/>
    <x v="0"/>
    <x v="82"/>
    <x v="3"/>
    <x v="3"/>
    <x v="82"/>
    <x v="0"/>
    <x v="17"/>
    <x v="0"/>
    <x v="0"/>
    <x v="42"/>
    <x v="0"/>
  </r>
  <r>
    <x v="169"/>
    <x v="0"/>
    <s v="2023-2024"/>
    <x v="0"/>
    <x v="83"/>
    <x v="0"/>
    <x v="0"/>
    <x v="83"/>
    <x v="0"/>
    <x v="0"/>
    <x v="3"/>
    <x v="3"/>
    <x v="42"/>
    <x v="0"/>
  </r>
  <r>
    <x v="20"/>
    <x v="0"/>
    <s v="2023-2024"/>
    <x v="0"/>
    <x v="57"/>
    <x v="6"/>
    <x v="6"/>
    <x v="57"/>
    <x v="0"/>
    <x v="13"/>
    <x v="1"/>
    <x v="1"/>
    <x v="42"/>
    <x v="0"/>
  </r>
  <r>
    <x v="170"/>
    <x v="0"/>
    <s v="2023-2024"/>
    <x v="0"/>
    <x v="20"/>
    <x v="4"/>
    <x v="4"/>
    <x v="20"/>
    <x v="0"/>
    <x v="8"/>
    <x v="7"/>
    <x v="7"/>
    <x v="42"/>
    <x v="0"/>
  </r>
  <r>
    <x v="171"/>
    <x v="1"/>
    <s v="2022-2023"/>
    <x v="0"/>
    <x v="24"/>
    <x v="1"/>
    <x v="1"/>
    <x v="24"/>
    <x v="0"/>
    <x v="4"/>
    <x v="3"/>
    <x v="3"/>
    <x v="42"/>
    <x v="0"/>
  </r>
  <r>
    <x v="172"/>
    <x v="1"/>
    <s v="2022-2023"/>
    <x v="0"/>
    <x v="54"/>
    <x v="4"/>
    <x v="4"/>
    <x v="54"/>
    <x v="0"/>
    <x v="7"/>
    <x v="3"/>
    <x v="3"/>
    <x v="42"/>
    <x v="0"/>
  </r>
  <r>
    <x v="173"/>
    <x v="0"/>
    <s v="2023-2024"/>
    <x v="0"/>
    <x v="67"/>
    <x v="3"/>
    <x v="3"/>
    <x v="67"/>
    <x v="0"/>
    <x v="15"/>
    <x v="2"/>
    <x v="2"/>
    <x v="43"/>
    <x v="0"/>
  </r>
  <r>
    <x v="143"/>
    <x v="2"/>
    <s v="2024-2025"/>
    <x v="0"/>
    <x v="9"/>
    <x v="4"/>
    <x v="4"/>
    <x v="9"/>
    <x v="0"/>
    <x v="7"/>
    <x v="3"/>
    <x v="3"/>
    <x v="44"/>
    <x v="0"/>
  </r>
  <r>
    <x v="174"/>
    <x v="0"/>
    <s v="2023-2024"/>
    <x v="0"/>
    <x v="13"/>
    <x v="1"/>
    <x v="1"/>
    <x v="13"/>
    <x v="0"/>
    <x v="1"/>
    <x v="3"/>
    <x v="3"/>
    <x v="45"/>
    <x v="0"/>
  </r>
  <r>
    <x v="175"/>
    <x v="1"/>
    <s v="2022-2023"/>
    <x v="0"/>
    <x v="63"/>
    <x v="1"/>
    <x v="1"/>
    <x v="63"/>
    <x v="0"/>
    <x v="5"/>
    <x v="1"/>
    <x v="1"/>
    <x v="46"/>
    <x v="0"/>
  </r>
  <r>
    <x v="176"/>
    <x v="2"/>
    <s v="2024-2025"/>
    <x v="0"/>
    <x v="66"/>
    <x v="3"/>
    <x v="3"/>
    <x v="66"/>
    <x v="0"/>
    <x v="12"/>
    <x v="6"/>
    <x v="6"/>
    <x v="47"/>
    <x v="0"/>
  </r>
  <r>
    <x v="155"/>
    <x v="2"/>
    <s v="2024-2025"/>
    <x v="0"/>
    <x v="52"/>
    <x v="3"/>
    <x v="3"/>
    <x v="52"/>
    <x v="0"/>
    <x v="10"/>
    <x v="3"/>
    <x v="3"/>
    <x v="47"/>
    <x v="0"/>
  </r>
  <r>
    <x v="177"/>
    <x v="1"/>
    <s v="2022-2023"/>
    <x v="0"/>
    <x v="27"/>
    <x v="4"/>
    <x v="4"/>
    <x v="27"/>
    <x v="0"/>
    <x v="7"/>
    <x v="2"/>
    <x v="2"/>
    <x v="48"/>
    <x v="0"/>
  </r>
  <r>
    <x v="178"/>
    <x v="0"/>
    <s v="2023-2024"/>
    <x v="0"/>
    <x v="69"/>
    <x v="4"/>
    <x v="4"/>
    <x v="69"/>
    <x v="0"/>
    <x v="6"/>
    <x v="1"/>
    <x v="1"/>
    <x v="49"/>
    <x v="0"/>
  </r>
  <r>
    <x v="179"/>
    <x v="0"/>
    <s v="2023-2024"/>
    <x v="0"/>
    <x v="0"/>
    <x v="0"/>
    <x v="0"/>
    <x v="0"/>
    <x v="0"/>
    <x v="0"/>
    <x v="7"/>
    <x v="7"/>
    <x v="50"/>
    <x v="0"/>
  </r>
  <r>
    <x v="180"/>
    <x v="1"/>
    <s v="2022-2023"/>
    <x v="0"/>
    <x v="26"/>
    <x v="0"/>
    <x v="0"/>
    <x v="26"/>
    <x v="0"/>
    <x v="14"/>
    <x v="5"/>
    <x v="5"/>
    <x v="50"/>
    <x v="0"/>
  </r>
  <r>
    <x v="28"/>
    <x v="2"/>
    <s v="2024-2025"/>
    <x v="0"/>
    <x v="6"/>
    <x v="0"/>
    <x v="0"/>
    <x v="6"/>
    <x v="0"/>
    <x v="0"/>
    <x v="5"/>
    <x v="5"/>
    <x v="50"/>
    <x v="0"/>
  </r>
  <r>
    <x v="181"/>
    <x v="0"/>
    <s v="2023-2024"/>
    <x v="0"/>
    <x v="44"/>
    <x v="4"/>
    <x v="4"/>
    <x v="44"/>
    <x v="0"/>
    <x v="16"/>
    <x v="7"/>
    <x v="7"/>
    <x v="50"/>
    <x v="0"/>
  </r>
  <r>
    <x v="182"/>
    <x v="1"/>
    <s v="2022-2023"/>
    <x v="0"/>
    <x v="28"/>
    <x v="1"/>
    <x v="1"/>
    <x v="28"/>
    <x v="0"/>
    <x v="11"/>
    <x v="5"/>
    <x v="5"/>
    <x v="50"/>
    <x v="0"/>
  </r>
  <r>
    <x v="183"/>
    <x v="0"/>
    <s v="2023-2024"/>
    <x v="0"/>
    <x v="8"/>
    <x v="1"/>
    <x v="1"/>
    <x v="8"/>
    <x v="0"/>
    <x v="4"/>
    <x v="5"/>
    <x v="5"/>
    <x v="50"/>
    <x v="0"/>
  </r>
  <r>
    <x v="88"/>
    <x v="0"/>
    <s v="2023-2024"/>
    <x v="0"/>
    <x v="8"/>
    <x v="1"/>
    <x v="1"/>
    <x v="8"/>
    <x v="0"/>
    <x v="4"/>
    <x v="4"/>
    <x v="4"/>
    <x v="50"/>
    <x v="0"/>
  </r>
  <r>
    <x v="19"/>
    <x v="0"/>
    <s v="2023-2024"/>
    <x v="0"/>
    <x v="82"/>
    <x v="3"/>
    <x v="3"/>
    <x v="82"/>
    <x v="0"/>
    <x v="17"/>
    <x v="5"/>
    <x v="5"/>
    <x v="50"/>
    <x v="0"/>
  </r>
  <r>
    <x v="86"/>
    <x v="1"/>
    <s v="2022-2023"/>
    <x v="0"/>
    <x v="35"/>
    <x v="3"/>
    <x v="3"/>
    <x v="35"/>
    <x v="0"/>
    <x v="15"/>
    <x v="4"/>
    <x v="4"/>
    <x v="50"/>
    <x v="0"/>
  </r>
  <r>
    <x v="184"/>
    <x v="2"/>
    <s v="2024-2025"/>
    <x v="1"/>
    <x v="84"/>
    <x v="3"/>
    <x v="3"/>
    <x v="84"/>
    <x v="0"/>
    <x v="3"/>
    <x v="4"/>
    <x v="4"/>
    <x v="50"/>
    <x v="0"/>
  </r>
  <r>
    <x v="12"/>
    <x v="0"/>
    <s v="2023-2024"/>
    <x v="0"/>
    <x v="52"/>
    <x v="3"/>
    <x v="3"/>
    <x v="52"/>
    <x v="0"/>
    <x v="10"/>
    <x v="4"/>
    <x v="4"/>
    <x v="50"/>
    <x v="0"/>
  </r>
  <r>
    <x v="185"/>
    <x v="0"/>
    <s v="2023-2024"/>
    <x v="0"/>
    <x v="38"/>
    <x v="3"/>
    <x v="3"/>
    <x v="38"/>
    <x v="0"/>
    <x v="12"/>
    <x v="5"/>
    <x v="5"/>
    <x v="51"/>
    <x v="0"/>
  </r>
  <r>
    <x v="186"/>
    <x v="2"/>
    <s v="2024-2025"/>
    <x v="1"/>
    <x v="67"/>
    <x v="3"/>
    <x v="3"/>
    <x v="67"/>
    <x v="0"/>
    <x v="15"/>
    <x v="9"/>
    <x v="9"/>
    <x v="51"/>
    <x v="0"/>
  </r>
  <r>
    <x v="61"/>
    <x v="1"/>
    <s v="2022-2023"/>
    <x v="0"/>
    <x v="43"/>
    <x v="1"/>
    <x v="1"/>
    <x v="43"/>
    <x v="0"/>
    <x v="2"/>
    <x v="0"/>
    <x v="0"/>
    <x v="51"/>
    <x v="0"/>
  </r>
  <r>
    <x v="187"/>
    <x v="1"/>
    <s v="2022-2023"/>
    <x v="0"/>
    <x v="8"/>
    <x v="1"/>
    <x v="1"/>
    <x v="8"/>
    <x v="0"/>
    <x v="4"/>
    <x v="0"/>
    <x v="0"/>
    <x v="51"/>
    <x v="0"/>
  </r>
  <r>
    <x v="188"/>
    <x v="0"/>
    <s v="2023-2024"/>
    <x v="0"/>
    <x v="70"/>
    <x v="4"/>
    <x v="4"/>
    <x v="70"/>
    <x v="0"/>
    <x v="8"/>
    <x v="2"/>
    <x v="2"/>
    <x v="51"/>
    <x v="0"/>
  </r>
  <r>
    <x v="189"/>
    <x v="2"/>
    <s v="2024-2025"/>
    <x v="0"/>
    <x v="12"/>
    <x v="3"/>
    <x v="3"/>
    <x v="12"/>
    <x v="0"/>
    <x v="10"/>
    <x v="0"/>
    <x v="0"/>
    <x v="51"/>
    <x v="0"/>
  </r>
  <r>
    <x v="190"/>
    <x v="1"/>
    <s v="2022-2023"/>
    <x v="1"/>
    <x v="83"/>
    <x v="0"/>
    <x v="0"/>
    <x v="83"/>
    <x v="0"/>
    <x v="0"/>
    <x v="3"/>
    <x v="3"/>
    <x v="51"/>
    <x v="0"/>
  </r>
  <r>
    <x v="136"/>
    <x v="0"/>
    <s v="2023-2024"/>
    <x v="0"/>
    <x v="46"/>
    <x v="3"/>
    <x v="3"/>
    <x v="46"/>
    <x v="0"/>
    <x v="17"/>
    <x v="3"/>
    <x v="3"/>
    <x v="51"/>
    <x v="0"/>
  </r>
  <r>
    <x v="191"/>
    <x v="0"/>
    <s v="2023-2024"/>
    <x v="0"/>
    <x v="18"/>
    <x v="6"/>
    <x v="6"/>
    <x v="18"/>
    <x v="0"/>
    <x v="13"/>
    <x v="0"/>
    <x v="0"/>
    <x v="51"/>
    <x v="0"/>
  </r>
  <r>
    <x v="192"/>
    <x v="1"/>
    <s v="2022-2023"/>
    <x v="0"/>
    <x v="60"/>
    <x v="1"/>
    <x v="1"/>
    <x v="60"/>
    <x v="0"/>
    <x v="2"/>
    <x v="4"/>
    <x v="4"/>
    <x v="51"/>
    <x v="0"/>
  </r>
  <r>
    <x v="159"/>
    <x v="0"/>
    <s v="2023-2024"/>
    <x v="0"/>
    <x v="51"/>
    <x v="4"/>
    <x v="4"/>
    <x v="51"/>
    <x v="0"/>
    <x v="16"/>
    <x v="3"/>
    <x v="3"/>
    <x v="51"/>
    <x v="0"/>
  </r>
  <r>
    <x v="193"/>
    <x v="2"/>
    <s v="2024-2025"/>
    <x v="0"/>
    <x v="33"/>
    <x v="4"/>
    <x v="4"/>
    <x v="33"/>
    <x v="0"/>
    <x v="8"/>
    <x v="3"/>
    <x v="3"/>
    <x v="51"/>
    <x v="0"/>
  </r>
  <r>
    <x v="194"/>
    <x v="2"/>
    <s v="2024-2025"/>
    <x v="0"/>
    <x v="33"/>
    <x v="4"/>
    <x v="4"/>
    <x v="33"/>
    <x v="0"/>
    <x v="8"/>
    <x v="3"/>
    <x v="3"/>
    <x v="51"/>
    <x v="0"/>
  </r>
  <r>
    <x v="104"/>
    <x v="0"/>
    <s v="2023-2024"/>
    <x v="0"/>
    <x v="63"/>
    <x v="1"/>
    <x v="1"/>
    <x v="63"/>
    <x v="0"/>
    <x v="5"/>
    <x v="3"/>
    <x v="3"/>
    <x v="52"/>
    <x v="0"/>
  </r>
  <r>
    <x v="195"/>
    <x v="0"/>
    <s v="2023-2024"/>
    <x v="0"/>
    <x v="64"/>
    <x v="1"/>
    <x v="1"/>
    <x v="64"/>
    <x v="0"/>
    <x v="1"/>
    <x v="0"/>
    <x v="0"/>
    <x v="53"/>
    <x v="0"/>
  </r>
  <r>
    <x v="196"/>
    <x v="0"/>
    <s v="2023-2024"/>
    <x v="0"/>
    <x v="68"/>
    <x v="7"/>
    <x v="7"/>
    <x v="68"/>
    <x v="0"/>
    <x v="19"/>
    <x v="0"/>
    <x v="0"/>
    <x v="54"/>
    <x v="0"/>
  </r>
  <r>
    <x v="9"/>
    <x v="0"/>
    <s v="2023-2024"/>
    <x v="1"/>
    <x v="2"/>
    <x v="2"/>
    <x v="2"/>
    <x v="2"/>
    <x v="0"/>
    <x v="2"/>
    <x v="4"/>
    <x v="4"/>
    <x v="55"/>
    <x v="0"/>
  </r>
  <r>
    <x v="170"/>
    <x v="0"/>
    <s v="2023-2024"/>
    <x v="0"/>
    <x v="60"/>
    <x v="1"/>
    <x v="1"/>
    <x v="60"/>
    <x v="0"/>
    <x v="2"/>
    <x v="1"/>
    <x v="1"/>
    <x v="56"/>
    <x v="0"/>
  </r>
  <r>
    <x v="197"/>
    <x v="0"/>
    <s v="2023-2024"/>
    <x v="0"/>
    <x v="85"/>
    <x v="0"/>
    <x v="0"/>
    <x v="85"/>
    <x v="0"/>
    <x v="20"/>
    <x v="5"/>
    <x v="5"/>
    <x v="57"/>
    <x v="0"/>
  </r>
  <r>
    <x v="7"/>
    <x v="0"/>
    <s v="2023-2024"/>
    <x v="0"/>
    <x v="28"/>
    <x v="1"/>
    <x v="1"/>
    <x v="28"/>
    <x v="0"/>
    <x v="11"/>
    <x v="0"/>
    <x v="0"/>
    <x v="58"/>
    <x v="0"/>
  </r>
  <r>
    <x v="198"/>
    <x v="2"/>
    <s v="2024-2025"/>
    <x v="0"/>
    <x v="86"/>
    <x v="0"/>
    <x v="0"/>
    <x v="86"/>
    <x v="0"/>
    <x v="20"/>
    <x v="6"/>
    <x v="6"/>
    <x v="59"/>
    <x v="0"/>
  </r>
  <r>
    <x v="199"/>
    <x v="0"/>
    <s v="2023-2024"/>
    <x v="1"/>
    <x v="13"/>
    <x v="1"/>
    <x v="1"/>
    <x v="13"/>
    <x v="0"/>
    <x v="1"/>
    <x v="4"/>
    <x v="4"/>
    <x v="60"/>
    <x v="0"/>
  </r>
  <r>
    <x v="146"/>
    <x v="2"/>
    <s v="2024-2025"/>
    <x v="0"/>
    <x v="19"/>
    <x v="1"/>
    <x v="1"/>
    <x v="19"/>
    <x v="0"/>
    <x v="11"/>
    <x v="2"/>
    <x v="2"/>
    <x v="61"/>
    <x v="0"/>
  </r>
  <r>
    <x v="200"/>
    <x v="2"/>
    <s v="2024-2025"/>
    <x v="0"/>
    <x v="23"/>
    <x v="1"/>
    <x v="1"/>
    <x v="23"/>
    <x v="0"/>
    <x v="11"/>
    <x v="0"/>
    <x v="0"/>
    <x v="62"/>
    <x v="0"/>
  </r>
  <r>
    <x v="201"/>
    <x v="1"/>
    <s v="2022-2023"/>
    <x v="0"/>
    <x v="61"/>
    <x v="6"/>
    <x v="6"/>
    <x v="61"/>
    <x v="0"/>
    <x v="18"/>
    <x v="5"/>
    <x v="5"/>
    <x v="63"/>
    <x v="0"/>
  </r>
  <r>
    <x v="202"/>
    <x v="2"/>
    <s v="2024-2025"/>
    <x v="0"/>
    <x v="26"/>
    <x v="0"/>
    <x v="0"/>
    <x v="26"/>
    <x v="0"/>
    <x v="14"/>
    <x v="5"/>
    <x v="5"/>
    <x v="64"/>
    <x v="0"/>
  </r>
  <r>
    <x v="203"/>
    <x v="0"/>
    <s v="2023-2024"/>
    <x v="1"/>
    <x v="5"/>
    <x v="1"/>
    <x v="1"/>
    <x v="5"/>
    <x v="0"/>
    <x v="5"/>
    <x v="3"/>
    <x v="3"/>
    <x v="64"/>
    <x v="0"/>
  </r>
  <r>
    <x v="156"/>
    <x v="2"/>
    <s v="2024-2025"/>
    <x v="0"/>
    <x v="69"/>
    <x v="4"/>
    <x v="4"/>
    <x v="69"/>
    <x v="0"/>
    <x v="6"/>
    <x v="5"/>
    <x v="5"/>
    <x v="64"/>
    <x v="0"/>
  </r>
  <r>
    <x v="204"/>
    <x v="0"/>
    <s v="2023-2024"/>
    <x v="0"/>
    <x v="87"/>
    <x v="2"/>
    <x v="2"/>
    <x v="87"/>
    <x v="0"/>
    <x v="2"/>
    <x v="6"/>
    <x v="6"/>
    <x v="64"/>
    <x v="0"/>
  </r>
  <r>
    <x v="205"/>
    <x v="0"/>
    <s v="2023-2024"/>
    <x v="1"/>
    <x v="84"/>
    <x v="3"/>
    <x v="3"/>
    <x v="84"/>
    <x v="0"/>
    <x v="3"/>
    <x v="5"/>
    <x v="5"/>
    <x v="64"/>
    <x v="0"/>
  </r>
  <r>
    <x v="14"/>
    <x v="0"/>
    <s v="2023-2024"/>
    <x v="0"/>
    <x v="88"/>
    <x v="6"/>
    <x v="6"/>
    <x v="88"/>
    <x v="0"/>
    <x v="13"/>
    <x v="7"/>
    <x v="7"/>
    <x v="64"/>
    <x v="0"/>
  </r>
  <r>
    <x v="206"/>
    <x v="2"/>
    <s v="2024-2025"/>
    <x v="0"/>
    <x v="64"/>
    <x v="1"/>
    <x v="1"/>
    <x v="64"/>
    <x v="0"/>
    <x v="1"/>
    <x v="3"/>
    <x v="3"/>
    <x v="65"/>
    <x v="0"/>
  </r>
  <r>
    <x v="207"/>
    <x v="0"/>
    <s v="2023-2024"/>
    <x v="0"/>
    <x v="66"/>
    <x v="3"/>
    <x v="3"/>
    <x v="66"/>
    <x v="0"/>
    <x v="12"/>
    <x v="2"/>
    <x v="2"/>
    <x v="65"/>
    <x v="0"/>
  </r>
  <r>
    <x v="208"/>
    <x v="0"/>
    <s v="2023-2024"/>
    <x v="1"/>
    <x v="5"/>
    <x v="1"/>
    <x v="1"/>
    <x v="5"/>
    <x v="0"/>
    <x v="5"/>
    <x v="9"/>
    <x v="9"/>
    <x v="65"/>
    <x v="0"/>
  </r>
  <r>
    <x v="209"/>
    <x v="2"/>
    <s v="2024-2025"/>
    <x v="1"/>
    <x v="5"/>
    <x v="1"/>
    <x v="1"/>
    <x v="5"/>
    <x v="0"/>
    <x v="5"/>
    <x v="0"/>
    <x v="0"/>
    <x v="65"/>
    <x v="0"/>
  </r>
  <r>
    <x v="210"/>
    <x v="0"/>
    <s v="2023-2024"/>
    <x v="0"/>
    <x v="27"/>
    <x v="4"/>
    <x v="4"/>
    <x v="27"/>
    <x v="0"/>
    <x v="7"/>
    <x v="9"/>
    <x v="9"/>
    <x v="65"/>
    <x v="0"/>
  </r>
  <r>
    <x v="211"/>
    <x v="2"/>
    <s v="2024-2025"/>
    <x v="0"/>
    <x v="89"/>
    <x v="4"/>
    <x v="4"/>
    <x v="89"/>
    <x v="0"/>
    <x v="6"/>
    <x v="7"/>
    <x v="7"/>
    <x v="65"/>
    <x v="0"/>
  </r>
  <r>
    <x v="212"/>
    <x v="0"/>
    <s v="2023-2024"/>
    <x v="0"/>
    <x v="87"/>
    <x v="2"/>
    <x v="2"/>
    <x v="87"/>
    <x v="0"/>
    <x v="2"/>
    <x v="0"/>
    <x v="0"/>
    <x v="65"/>
    <x v="0"/>
  </r>
  <r>
    <x v="213"/>
    <x v="1"/>
    <s v="2022-2023"/>
    <x v="0"/>
    <x v="14"/>
    <x v="1"/>
    <x v="1"/>
    <x v="14"/>
    <x v="0"/>
    <x v="11"/>
    <x v="3"/>
    <x v="3"/>
    <x v="65"/>
    <x v="0"/>
  </r>
  <r>
    <x v="214"/>
    <x v="2"/>
    <s v="2024-2025"/>
    <x v="1"/>
    <x v="72"/>
    <x v="4"/>
    <x v="4"/>
    <x v="72"/>
    <x v="0"/>
    <x v="16"/>
    <x v="2"/>
    <x v="2"/>
    <x v="65"/>
    <x v="0"/>
  </r>
  <r>
    <x v="215"/>
    <x v="2"/>
    <s v="2024-2025"/>
    <x v="0"/>
    <x v="18"/>
    <x v="6"/>
    <x v="6"/>
    <x v="18"/>
    <x v="0"/>
    <x v="13"/>
    <x v="4"/>
    <x v="4"/>
    <x v="65"/>
    <x v="0"/>
  </r>
  <r>
    <x v="216"/>
    <x v="0"/>
    <s v="2023-2024"/>
    <x v="1"/>
    <x v="59"/>
    <x v="3"/>
    <x v="3"/>
    <x v="59"/>
    <x v="0"/>
    <x v="3"/>
    <x v="2"/>
    <x v="2"/>
    <x v="65"/>
    <x v="0"/>
  </r>
  <r>
    <x v="182"/>
    <x v="1"/>
    <s v="2022-2023"/>
    <x v="1"/>
    <x v="60"/>
    <x v="1"/>
    <x v="1"/>
    <x v="60"/>
    <x v="0"/>
    <x v="2"/>
    <x v="2"/>
    <x v="2"/>
    <x v="65"/>
    <x v="0"/>
  </r>
  <r>
    <x v="22"/>
    <x v="1"/>
    <s v="2022-2023"/>
    <x v="0"/>
    <x v="90"/>
    <x v="3"/>
    <x v="3"/>
    <x v="90"/>
    <x v="0"/>
    <x v="17"/>
    <x v="6"/>
    <x v="6"/>
    <x v="65"/>
    <x v="0"/>
  </r>
  <r>
    <x v="217"/>
    <x v="0"/>
    <s v="2023-2024"/>
    <x v="0"/>
    <x v="50"/>
    <x v="4"/>
    <x v="4"/>
    <x v="50"/>
    <x v="0"/>
    <x v="6"/>
    <x v="9"/>
    <x v="9"/>
    <x v="65"/>
    <x v="0"/>
  </r>
  <r>
    <x v="218"/>
    <x v="1"/>
    <s v="2022-2023"/>
    <x v="1"/>
    <x v="84"/>
    <x v="3"/>
    <x v="3"/>
    <x v="84"/>
    <x v="0"/>
    <x v="3"/>
    <x v="2"/>
    <x v="2"/>
    <x v="65"/>
    <x v="0"/>
  </r>
  <r>
    <x v="219"/>
    <x v="1"/>
    <s v="2022-2023"/>
    <x v="0"/>
    <x v="52"/>
    <x v="3"/>
    <x v="3"/>
    <x v="52"/>
    <x v="0"/>
    <x v="10"/>
    <x v="3"/>
    <x v="3"/>
    <x v="65"/>
    <x v="0"/>
  </r>
  <r>
    <x v="220"/>
    <x v="0"/>
    <s v="2023-2024"/>
    <x v="0"/>
    <x v="22"/>
    <x v="1"/>
    <x v="1"/>
    <x v="22"/>
    <x v="0"/>
    <x v="2"/>
    <x v="9"/>
    <x v="9"/>
    <x v="65"/>
    <x v="0"/>
  </r>
  <r>
    <x v="191"/>
    <x v="0"/>
    <s v="2023-2024"/>
    <x v="1"/>
    <x v="23"/>
    <x v="1"/>
    <x v="1"/>
    <x v="23"/>
    <x v="0"/>
    <x v="11"/>
    <x v="2"/>
    <x v="2"/>
    <x v="65"/>
    <x v="0"/>
  </r>
  <r>
    <x v="221"/>
    <x v="0"/>
    <s v="2023-2024"/>
    <x v="0"/>
    <x v="33"/>
    <x v="4"/>
    <x v="4"/>
    <x v="33"/>
    <x v="0"/>
    <x v="8"/>
    <x v="1"/>
    <x v="1"/>
    <x v="65"/>
    <x v="0"/>
  </r>
  <r>
    <x v="222"/>
    <x v="2"/>
    <s v="2024-2025"/>
    <x v="0"/>
    <x v="54"/>
    <x v="4"/>
    <x v="4"/>
    <x v="54"/>
    <x v="0"/>
    <x v="7"/>
    <x v="6"/>
    <x v="6"/>
    <x v="65"/>
    <x v="0"/>
  </r>
  <r>
    <x v="223"/>
    <x v="1"/>
    <s v="2022-2023"/>
    <x v="0"/>
    <x v="38"/>
    <x v="3"/>
    <x v="3"/>
    <x v="38"/>
    <x v="0"/>
    <x v="12"/>
    <x v="3"/>
    <x v="3"/>
    <x v="66"/>
    <x v="0"/>
  </r>
  <r>
    <x v="224"/>
    <x v="1"/>
    <s v="2022-2023"/>
    <x v="0"/>
    <x v="39"/>
    <x v="0"/>
    <x v="0"/>
    <x v="39"/>
    <x v="0"/>
    <x v="14"/>
    <x v="5"/>
    <x v="5"/>
    <x v="66"/>
    <x v="0"/>
  </r>
  <r>
    <x v="225"/>
    <x v="0"/>
    <s v="2023-2024"/>
    <x v="0"/>
    <x v="91"/>
    <x v="1"/>
    <x v="1"/>
    <x v="91"/>
    <x v="0"/>
    <x v="5"/>
    <x v="4"/>
    <x v="4"/>
    <x v="66"/>
    <x v="0"/>
  </r>
  <r>
    <x v="134"/>
    <x v="0"/>
    <s v="2023-2024"/>
    <x v="0"/>
    <x v="67"/>
    <x v="3"/>
    <x v="3"/>
    <x v="67"/>
    <x v="0"/>
    <x v="15"/>
    <x v="3"/>
    <x v="3"/>
    <x v="66"/>
    <x v="0"/>
  </r>
  <r>
    <x v="226"/>
    <x v="0"/>
    <s v="2023-2024"/>
    <x v="0"/>
    <x v="36"/>
    <x v="4"/>
    <x v="4"/>
    <x v="36"/>
    <x v="0"/>
    <x v="6"/>
    <x v="3"/>
    <x v="3"/>
    <x v="66"/>
    <x v="0"/>
  </r>
  <r>
    <x v="137"/>
    <x v="2"/>
    <s v="2024-2025"/>
    <x v="1"/>
    <x v="36"/>
    <x v="4"/>
    <x v="4"/>
    <x v="36"/>
    <x v="0"/>
    <x v="6"/>
    <x v="2"/>
    <x v="2"/>
    <x v="66"/>
    <x v="0"/>
  </r>
  <r>
    <x v="227"/>
    <x v="0"/>
    <s v="2023-2024"/>
    <x v="1"/>
    <x v="5"/>
    <x v="1"/>
    <x v="1"/>
    <x v="5"/>
    <x v="0"/>
    <x v="5"/>
    <x v="1"/>
    <x v="1"/>
    <x v="66"/>
    <x v="0"/>
  </r>
  <r>
    <x v="228"/>
    <x v="0"/>
    <s v="2023-2024"/>
    <x v="1"/>
    <x v="5"/>
    <x v="1"/>
    <x v="1"/>
    <x v="5"/>
    <x v="0"/>
    <x v="5"/>
    <x v="4"/>
    <x v="4"/>
    <x v="66"/>
    <x v="0"/>
  </r>
  <r>
    <x v="229"/>
    <x v="1"/>
    <s v="2022-2023"/>
    <x v="1"/>
    <x v="44"/>
    <x v="4"/>
    <x v="4"/>
    <x v="44"/>
    <x v="0"/>
    <x v="16"/>
    <x v="7"/>
    <x v="7"/>
    <x v="66"/>
    <x v="0"/>
  </r>
  <r>
    <x v="230"/>
    <x v="1"/>
    <s v="2022-2023"/>
    <x v="0"/>
    <x v="87"/>
    <x v="2"/>
    <x v="2"/>
    <x v="87"/>
    <x v="0"/>
    <x v="2"/>
    <x v="7"/>
    <x v="7"/>
    <x v="66"/>
    <x v="0"/>
  </r>
  <r>
    <x v="231"/>
    <x v="0"/>
    <s v="2023-2024"/>
    <x v="0"/>
    <x v="81"/>
    <x v="3"/>
    <x v="3"/>
    <x v="81"/>
    <x v="0"/>
    <x v="17"/>
    <x v="4"/>
    <x v="4"/>
    <x v="66"/>
    <x v="0"/>
  </r>
  <r>
    <x v="136"/>
    <x v="0"/>
    <s v="2023-2024"/>
    <x v="0"/>
    <x v="92"/>
    <x v="3"/>
    <x v="3"/>
    <x v="92"/>
    <x v="0"/>
    <x v="3"/>
    <x v="0"/>
    <x v="0"/>
    <x v="66"/>
    <x v="0"/>
  </r>
  <r>
    <x v="232"/>
    <x v="1"/>
    <s v="2022-2023"/>
    <x v="0"/>
    <x v="78"/>
    <x v="1"/>
    <x v="1"/>
    <x v="78"/>
    <x v="0"/>
    <x v="4"/>
    <x v="2"/>
    <x v="2"/>
    <x v="66"/>
    <x v="0"/>
  </r>
  <r>
    <x v="233"/>
    <x v="1"/>
    <s v="2022-2023"/>
    <x v="0"/>
    <x v="60"/>
    <x v="1"/>
    <x v="1"/>
    <x v="60"/>
    <x v="0"/>
    <x v="2"/>
    <x v="4"/>
    <x v="4"/>
    <x v="66"/>
    <x v="0"/>
  </r>
  <r>
    <x v="234"/>
    <x v="2"/>
    <s v="2024-2025"/>
    <x v="0"/>
    <x v="60"/>
    <x v="1"/>
    <x v="1"/>
    <x v="60"/>
    <x v="0"/>
    <x v="2"/>
    <x v="4"/>
    <x v="4"/>
    <x v="66"/>
    <x v="0"/>
  </r>
  <r>
    <x v="235"/>
    <x v="1"/>
    <s v="2022-2023"/>
    <x v="0"/>
    <x v="37"/>
    <x v="1"/>
    <x v="1"/>
    <x v="37"/>
    <x v="0"/>
    <x v="11"/>
    <x v="3"/>
    <x v="3"/>
    <x v="66"/>
    <x v="0"/>
  </r>
  <r>
    <x v="236"/>
    <x v="0"/>
    <s v="2023-2024"/>
    <x v="0"/>
    <x v="49"/>
    <x v="4"/>
    <x v="4"/>
    <x v="49"/>
    <x v="0"/>
    <x v="6"/>
    <x v="5"/>
    <x v="5"/>
    <x v="66"/>
    <x v="0"/>
  </r>
  <r>
    <x v="237"/>
    <x v="0"/>
    <s v="2023-2024"/>
    <x v="0"/>
    <x v="31"/>
    <x v="1"/>
    <x v="1"/>
    <x v="31"/>
    <x v="0"/>
    <x v="4"/>
    <x v="0"/>
    <x v="0"/>
    <x v="66"/>
    <x v="0"/>
  </r>
  <r>
    <x v="206"/>
    <x v="2"/>
    <s v="2024-2025"/>
    <x v="0"/>
    <x v="50"/>
    <x v="4"/>
    <x v="4"/>
    <x v="50"/>
    <x v="0"/>
    <x v="6"/>
    <x v="3"/>
    <x v="3"/>
    <x v="66"/>
    <x v="0"/>
  </r>
  <r>
    <x v="238"/>
    <x v="2"/>
    <s v="2024-2025"/>
    <x v="0"/>
    <x v="22"/>
    <x v="1"/>
    <x v="1"/>
    <x v="22"/>
    <x v="0"/>
    <x v="2"/>
    <x v="3"/>
    <x v="3"/>
    <x v="66"/>
    <x v="0"/>
  </r>
  <r>
    <x v="239"/>
    <x v="0"/>
    <s v="2023-2024"/>
    <x v="0"/>
    <x v="88"/>
    <x v="6"/>
    <x v="6"/>
    <x v="88"/>
    <x v="0"/>
    <x v="13"/>
    <x v="3"/>
    <x v="3"/>
    <x v="66"/>
    <x v="0"/>
  </r>
  <r>
    <x v="42"/>
    <x v="0"/>
    <s v="2023-2024"/>
    <x v="0"/>
    <x v="66"/>
    <x v="3"/>
    <x v="3"/>
    <x v="66"/>
    <x v="0"/>
    <x v="12"/>
    <x v="3"/>
    <x v="3"/>
    <x v="67"/>
    <x v="0"/>
  </r>
  <r>
    <x v="240"/>
    <x v="2"/>
    <s v="2024-2025"/>
    <x v="0"/>
    <x v="81"/>
    <x v="3"/>
    <x v="3"/>
    <x v="81"/>
    <x v="0"/>
    <x v="17"/>
    <x v="1"/>
    <x v="1"/>
    <x v="67"/>
    <x v="0"/>
  </r>
  <r>
    <x v="241"/>
    <x v="0"/>
    <s v="2023-2024"/>
    <x v="0"/>
    <x v="17"/>
    <x v="3"/>
    <x v="3"/>
    <x v="17"/>
    <x v="0"/>
    <x v="12"/>
    <x v="4"/>
    <x v="4"/>
    <x v="67"/>
    <x v="0"/>
  </r>
  <r>
    <x v="242"/>
    <x v="1"/>
    <s v="2022-2023"/>
    <x v="1"/>
    <x v="2"/>
    <x v="2"/>
    <x v="2"/>
    <x v="2"/>
    <x v="0"/>
    <x v="2"/>
    <x v="0"/>
    <x v="0"/>
    <x v="68"/>
    <x v="0"/>
  </r>
  <r>
    <x v="243"/>
    <x v="2"/>
    <s v="2024-2025"/>
    <x v="0"/>
    <x v="27"/>
    <x v="4"/>
    <x v="4"/>
    <x v="27"/>
    <x v="0"/>
    <x v="7"/>
    <x v="5"/>
    <x v="5"/>
    <x v="69"/>
    <x v="0"/>
  </r>
  <r>
    <x v="244"/>
    <x v="0"/>
    <s v="2023-2024"/>
    <x v="0"/>
    <x v="53"/>
    <x v="3"/>
    <x v="3"/>
    <x v="53"/>
    <x v="0"/>
    <x v="10"/>
    <x v="3"/>
    <x v="3"/>
    <x v="69"/>
    <x v="0"/>
  </r>
  <r>
    <x v="245"/>
    <x v="0"/>
    <s v="2023-2024"/>
    <x v="0"/>
    <x v="84"/>
    <x v="3"/>
    <x v="3"/>
    <x v="84"/>
    <x v="0"/>
    <x v="3"/>
    <x v="3"/>
    <x v="3"/>
    <x v="70"/>
    <x v="0"/>
  </r>
  <r>
    <x v="246"/>
    <x v="2"/>
    <s v="2024-2025"/>
    <x v="1"/>
    <x v="23"/>
    <x v="1"/>
    <x v="1"/>
    <x v="23"/>
    <x v="0"/>
    <x v="11"/>
    <x v="6"/>
    <x v="6"/>
    <x v="71"/>
    <x v="0"/>
  </r>
  <r>
    <x v="247"/>
    <x v="2"/>
    <s v="2024-2025"/>
    <x v="0"/>
    <x v="35"/>
    <x v="3"/>
    <x v="3"/>
    <x v="35"/>
    <x v="0"/>
    <x v="15"/>
    <x v="0"/>
    <x v="0"/>
    <x v="72"/>
    <x v="0"/>
  </r>
  <r>
    <x v="248"/>
    <x v="0"/>
    <s v="2023-2024"/>
    <x v="0"/>
    <x v="64"/>
    <x v="1"/>
    <x v="1"/>
    <x v="64"/>
    <x v="0"/>
    <x v="1"/>
    <x v="5"/>
    <x v="5"/>
    <x v="73"/>
    <x v="0"/>
  </r>
  <r>
    <x v="249"/>
    <x v="1"/>
    <s v="2022-2023"/>
    <x v="0"/>
    <x v="39"/>
    <x v="0"/>
    <x v="0"/>
    <x v="39"/>
    <x v="0"/>
    <x v="14"/>
    <x v="5"/>
    <x v="5"/>
    <x v="74"/>
    <x v="0"/>
  </r>
  <r>
    <x v="206"/>
    <x v="2"/>
    <s v="2024-2025"/>
    <x v="0"/>
    <x v="63"/>
    <x v="1"/>
    <x v="1"/>
    <x v="63"/>
    <x v="0"/>
    <x v="5"/>
    <x v="2"/>
    <x v="2"/>
    <x v="75"/>
    <x v="0"/>
  </r>
  <r>
    <x v="228"/>
    <x v="0"/>
    <s v="2023-2024"/>
    <x v="0"/>
    <x v="34"/>
    <x v="4"/>
    <x v="4"/>
    <x v="34"/>
    <x v="0"/>
    <x v="7"/>
    <x v="2"/>
    <x v="2"/>
    <x v="75"/>
    <x v="0"/>
  </r>
  <r>
    <x v="83"/>
    <x v="1"/>
    <s v="2022-2023"/>
    <x v="0"/>
    <x v="91"/>
    <x v="1"/>
    <x v="1"/>
    <x v="91"/>
    <x v="0"/>
    <x v="5"/>
    <x v="1"/>
    <x v="1"/>
    <x v="75"/>
    <x v="0"/>
  </r>
  <r>
    <x v="250"/>
    <x v="0"/>
    <s v="2023-2024"/>
    <x v="0"/>
    <x v="1"/>
    <x v="1"/>
    <x v="1"/>
    <x v="1"/>
    <x v="0"/>
    <x v="1"/>
    <x v="2"/>
    <x v="2"/>
    <x v="75"/>
    <x v="0"/>
  </r>
  <r>
    <x v="251"/>
    <x v="2"/>
    <s v="2024-2025"/>
    <x v="1"/>
    <x v="42"/>
    <x v="3"/>
    <x v="3"/>
    <x v="42"/>
    <x v="0"/>
    <x v="12"/>
    <x v="4"/>
    <x v="4"/>
    <x v="75"/>
    <x v="0"/>
  </r>
  <r>
    <x v="252"/>
    <x v="1"/>
    <s v="2022-2023"/>
    <x v="0"/>
    <x v="43"/>
    <x v="1"/>
    <x v="1"/>
    <x v="43"/>
    <x v="0"/>
    <x v="2"/>
    <x v="1"/>
    <x v="1"/>
    <x v="75"/>
    <x v="0"/>
  </r>
  <r>
    <x v="253"/>
    <x v="0"/>
    <s v="2023-2024"/>
    <x v="0"/>
    <x v="28"/>
    <x v="1"/>
    <x v="1"/>
    <x v="28"/>
    <x v="0"/>
    <x v="11"/>
    <x v="2"/>
    <x v="2"/>
    <x v="75"/>
    <x v="0"/>
  </r>
  <r>
    <x v="254"/>
    <x v="2"/>
    <s v="2024-2025"/>
    <x v="1"/>
    <x v="13"/>
    <x v="1"/>
    <x v="1"/>
    <x v="13"/>
    <x v="0"/>
    <x v="1"/>
    <x v="6"/>
    <x v="6"/>
    <x v="75"/>
    <x v="0"/>
  </r>
  <r>
    <x v="255"/>
    <x v="0"/>
    <s v="2023-2024"/>
    <x v="0"/>
    <x v="35"/>
    <x v="3"/>
    <x v="3"/>
    <x v="35"/>
    <x v="0"/>
    <x v="15"/>
    <x v="3"/>
    <x v="3"/>
    <x v="75"/>
    <x v="0"/>
  </r>
  <r>
    <x v="256"/>
    <x v="0"/>
    <s v="2023-2024"/>
    <x v="1"/>
    <x v="72"/>
    <x v="4"/>
    <x v="4"/>
    <x v="72"/>
    <x v="0"/>
    <x v="16"/>
    <x v="3"/>
    <x v="3"/>
    <x v="75"/>
    <x v="0"/>
  </r>
  <r>
    <x v="124"/>
    <x v="2"/>
    <s v="2024-2025"/>
    <x v="0"/>
    <x v="52"/>
    <x v="3"/>
    <x v="3"/>
    <x v="52"/>
    <x v="0"/>
    <x v="10"/>
    <x v="9"/>
    <x v="9"/>
    <x v="75"/>
    <x v="0"/>
  </r>
  <r>
    <x v="81"/>
    <x v="0"/>
    <s v="2023-2024"/>
    <x v="0"/>
    <x v="91"/>
    <x v="1"/>
    <x v="1"/>
    <x v="91"/>
    <x v="0"/>
    <x v="5"/>
    <x v="3"/>
    <x v="3"/>
    <x v="76"/>
    <x v="0"/>
  </r>
  <r>
    <x v="257"/>
    <x v="1"/>
    <s v="2022-2023"/>
    <x v="0"/>
    <x v="41"/>
    <x v="5"/>
    <x v="5"/>
    <x v="41"/>
    <x v="0"/>
    <x v="9"/>
    <x v="4"/>
    <x v="4"/>
    <x v="76"/>
    <x v="0"/>
  </r>
  <r>
    <x v="258"/>
    <x v="0"/>
    <s v="2023-2024"/>
    <x v="0"/>
    <x v="43"/>
    <x v="1"/>
    <x v="1"/>
    <x v="43"/>
    <x v="0"/>
    <x v="2"/>
    <x v="0"/>
    <x v="0"/>
    <x v="76"/>
    <x v="0"/>
  </r>
  <r>
    <x v="259"/>
    <x v="2"/>
    <s v="2024-2025"/>
    <x v="0"/>
    <x v="7"/>
    <x v="4"/>
    <x v="4"/>
    <x v="7"/>
    <x v="0"/>
    <x v="6"/>
    <x v="3"/>
    <x v="3"/>
    <x v="76"/>
    <x v="0"/>
  </r>
  <r>
    <x v="260"/>
    <x v="1"/>
    <s v="2022-2023"/>
    <x v="0"/>
    <x v="93"/>
    <x v="4"/>
    <x v="4"/>
    <x v="93"/>
    <x v="0"/>
    <x v="16"/>
    <x v="3"/>
    <x v="3"/>
    <x v="76"/>
    <x v="0"/>
  </r>
  <r>
    <x v="261"/>
    <x v="1"/>
    <s v="2022-2023"/>
    <x v="0"/>
    <x v="12"/>
    <x v="3"/>
    <x v="3"/>
    <x v="12"/>
    <x v="0"/>
    <x v="10"/>
    <x v="4"/>
    <x v="4"/>
    <x v="76"/>
    <x v="0"/>
  </r>
  <r>
    <x v="262"/>
    <x v="2"/>
    <s v="2024-2025"/>
    <x v="1"/>
    <x v="94"/>
    <x v="5"/>
    <x v="5"/>
    <x v="94"/>
    <x v="0"/>
    <x v="9"/>
    <x v="1"/>
    <x v="1"/>
    <x v="76"/>
    <x v="0"/>
  </r>
  <r>
    <x v="263"/>
    <x v="0"/>
    <s v="2023-2024"/>
    <x v="0"/>
    <x v="14"/>
    <x v="1"/>
    <x v="1"/>
    <x v="14"/>
    <x v="0"/>
    <x v="11"/>
    <x v="4"/>
    <x v="4"/>
    <x v="76"/>
    <x v="0"/>
  </r>
  <r>
    <x v="101"/>
    <x v="2"/>
    <s v="2024-2025"/>
    <x v="0"/>
    <x v="72"/>
    <x v="4"/>
    <x v="4"/>
    <x v="72"/>
    <x v="0"/>
    <x v="16"/>
    <x v="0"/>
    <x v="0"/>
    <x v="76"/>
    <x v="0"/>
  </r>
  <r>
    <x v="264"/>
    <x v="0"/>
    <s v="2023-2024"/>
    <x v="0"/>
    <x v="19"/>
    <x v="1"/>
    <x v="1"/>
    <x v="19"/>
    <x v="0"/>
    <x v="11"/>
    <x v="0"/>
    <x v="0"/>
    <x v="76"/>
    <x v="0"/>
  </r>
  <r>
    <x v="265"/>
    <x v="1"/>
    <s v="2022-2023"/>
    <x v="0"/>
    <x v="32"/>
    <x v="6"/>
    <x v="6"/>
    <x v="32"/>
    <x v="0"/>
    <x v="13"/>
    <x v="0"/>
    <x v="0"/>
    <x v="76"/>
    <x v="0"/>
  </r>
  <r>
    <x v="266"/>
    <x v="1"/>
    <s v="2022-2023"/>
    <x v="0"/>
    <x v="21"/>
    <x v="3"/>
    <x v="3"/>
    <x v="21"/>
    <x v="0"/>
    <x v="10"/>
    <x v="0"/>
    <x v="0"/>
    <x v="76"/>
    <x v="0"/>
  </r>
  <r>
    <x v="267"/>
    <x v="2"/>
    <s v="2024-2025"/>
    <x v="0"/>
    <x v="21"/>
    <x v="3"/>
    <x v="3"/>
    <x v="21"/>
    <x v="0"/>
    <x v="10"/>
    <x v="3"/>
    <x v="3"/>
    <x v="76"/>
    <x v="0"/>
  </r>
  <r>
    <x v="268"/>
    <x v="0"/>
    <s v="2023-2024"/>
    <x v="0"/>
    <x v="53"/>
    <x v="3"/>
    <x v="3"/>
    <x v="53"/>
    <x v="0"/>
    <x v="10"/>
    <x v="0"/>
    <x v="0"/>
    <x v="76"/>
    <x v="0"/>
  </r>
  <r>
    <x v="269"/>
    <x v="1"/>
    <s v="2022-2023"/>
    <x v="0"/>
    <x v="36"/>
    <x v="4"/>
    <x v="4"/>
    <x v="36"/>
    <x v="0"/>
    <x v="6"/>
    <x v="1"/>
    <x v="1"/>
    <x v="77"/>
    <x v="0"/>
  </r>
  <r>
    <x v="270"/>
    <x v="0"/>
    <s v="2023-2024"/>
    <x v="0"/>
    <x v="2"/>
    <x v="2"/>
    <x v="2"/>
    <x v="2"/>
    <x v="0"/>
    <x v="2"/>
    <x v="1"/>
    <x v="1"/>
    <x v="78"/>
    <x v="0"/>
  </r>
  <r>
    <x v="271"/>
    <x v="1"/>
    <s v="2022-2023"/>
    <x v="0"/>
    <x v="93"/>
    <x v="4"/>
    <x v="4"/>
    <x v="93"/>
    <x v="0"/>
    <x v="16"/>
    <x v="3"/>
    <x v="3"/>
    <x v="79"/>
    <x v="0"/>
  </r>
  <r>
    <x v="62"/>
    <x v="0"/>
    <s v="2023-2024"/>
    <x v="0"/>
    <x v="90"/>
    <x v="3"/>
    <x v="3"/>
    <x v="90"/>
    <x v="0"/>
    <x v="17"/>
    <x v="1"/>
    <x v="1"/>
    <x v="80"/>
    <x v="0"/>
  </r>
  <r>
    <x v="272"/>
    <x v="1"/>
    <s v="2022-2023"/>
    <x v="1"/>
    <x v="44"/>
    <x v="4"/>
    <x v="4"/>
    <x v="44"/>
    <x v="0"/>
    <x v="16"/>
    <x v="3"/>
    <x v="3"/>
    <x v="81"/>
    <x v="0"/>
  </r>
  <r>
    <x v="273"/>
    <x v="1"/>
    <s v="2022-2023"/>
    <x v="0"/>
    <x v="82"/>
    <x v="3"/>
    <x v="3"/>
    <x v="82"/>
    <x v="0"/>
    <x v="17"/>
    <x v="3"/>
    <x v="3"/>
    <x v="81"/>
    <x v="0"/>
  </r>
  <r>
    <x v="274"/>
    <x v="0"/>
    <s v="2023-2024"/>
    <x v="1"/>
    <x v="84"/>
    <x v="3"/>
    <x v="3"/>
    <x v="84"/>
    <x v="0"/>
    <x v="3"/>
    <x v="1"/>
    <x v="1"/>
    <x v="82"/>
    <x v="0"/>
  </r>
  <r>
    <x v="84"/>
    <x v="2"/>
    <s v="2024-2025"/>
    <x v="1"/>
    <x v="84"/>
    <x v="3"/>
    <x v="3"/>
    <x v="84"/>
    <x v="0"/>
    <x v="3"/>
    <x v="1"/>
    <x v="1"/>
    <x v="83"/>
    <x v="0"/>
  </r>
  <r>
    <x v="178"/>
    <x v="0"/>
    <s v="2023-2024"/>
    <x v="0"/>
    <x v="33"/>
    <x v="4"/>
    <x v="4"/>
    <x v="33"/>
    <x v="0"/>
    <x v="8"/>
    <x v="6"/>
    <x v="6"/>
    <x v="84"/>
    <x v="0"/>
  </r>
  <r>
    <x v="275"/>
    <x v="2"/>
    <s v="2024-2025"/>
    <x v="0"/>
    <x v="64"/>
    <x v="1"/>
    <x v="1"/>
    <x v="64"/>
    <x v="0"/>
    <x v="1"/>
    <x v="5"/>
    <x v="5"/>
    <x v="85"/>
    <x v="0"/>
  </r>
  <r>
    <x v="276"/>
    <x v="0"/>
    <s v="2023-2024"/>
    <x v="0"/>
    <x v="40"/>
    <x v="4"/>
    <x v="4"/>
    <x v="40"/>
    <x v="0"/>
    <x v="8"/>
    <x v="6"/>
    <x v="6"/>
    <x v="85"/>
    <x v="0"/>
  </r>
  <r>
    <x v="277"/>
    <x v="2"/>
    <s v="2024-2025"/>
    <x v="1"/>
    <x v="26"/>
    <x v="0"/>
    <x v="0"/>
    <x v="26"/>
    <x v="0"/>
    <x v="14"/>
    <x v="6"/>
    <x v="6"/>
    <x v="85"/>
    <x v="0"/>
  </r>
  <r>
    <x v="278"/>
    <x v="0"/>
    <s v="2023-2024"/>
    <x v="0"/>
    <x v="36"/>
    <x v="4"/>
    <x v="4"/>
    <x v="36"/>
    <x v="0"/>
    <x v="6"/>
    <x v="5"/>
    <x v="5"/>
    <x v="85"/>
    <x v="0"/>
  </r>
  <r>
    <x v="279"/>
    <x v="2"/>
    <s v="2024-2025"/>
    <x v="0"/>
    <x v="69"/>
    <x v="4"/>
    <x v="4"/>
    <x v="69"/>
    <x v="0"/>
    <x v="6"/>
    <x v="6"/>
    <x v="6"/>
    <x v="85"/>
    <x v="0"/>
  </r>
  <r>
    <x v="280"/>
    <x v="2"/>
    <s v="2024-2025"/>
    <x v="0"/>
    <x v="11"/>
    <x v="5"/>
    <x v="5"/>
    <x v="11"/>
    <x v="0"/>
    <x v="9"/>
    <x v="5"/>
    <x v="5"/>
    <x v="85"/>
    <x v="0"/>
  </r>
  <r>
    <x v="111"/>
    <x v="0"/>
    <s v="2023-2024"/>
    <x v="0"/>
    <x v="58"/>
    <x v="0"/>
    <x v="0"/>
    <x v="58"/>
    <x v="0"/>
    <x v="0"/>
    <x v="5"/>
    <x v="5"/>
    <x v="85"/>
    <x v="0"/>
  </r>
  <r>
    <x v="281"/>
    <x v="0"/>
    <s v="2023-2024"/>
    <x v="1"/>
    <x v="60"/>
    <x v="1"/>
    <x v="1"/>
    <x v="60"/>
    <x v="0"/>
    <x v="2"/>
    <x v="4"/>
    <x v="4"/>
    <x v="85"/>
    <x v="0"/>
  </r>
  <r>
    <x v="282"/>
    <x v="2"/>
    <s v="2024-2025"/>
    <x v="0"/>
    <x v="30"/>
    <x v="4"/>
    <x v="4"/>
    <x v="30"/>
    <x v="0"/>
    <x v="6"/>
    <x v="5"/>
    <x v="5"/>
    <x v="85"/>
    <x v="0"/>
  </r>
  <r>
    <x v="283"/>
    <x v="0"/>
    <s v="2023-2024"/>
    <x v="1"/>
    <x v="73"/>
    <x v="6"/>
    <x v="6"/>
    <x v="73"/>
    <x v="0"/>
    <x v="18"/>
    <x v="5"/>
    <x v="5"/>
    <x v="85"/>
    <x v="0"/>
  </r>
  <r>
    <x v="188"/>
    <x v="0"/>
    <s v="2023-2024"/>
    <x v="0"/>
    <x v="24"/>
    <x v="1"/>
    <x v="1"/>
    <x v="24"/>
    <x v="0"/>
    <x v="4"/>
    <x v="5"/>
    <x v="5"/>
    <x v="85"/>
    <x v="0"/>
  </r>
  <r>
    <x v="284"/>
    <x v="2"/>
    <s v="2024-2025"/>
    <x v="0"/>
    <x v="22"/>
    <x v="1"/>
    <x v="1"/>
    <x v="22"/>
    <x v="0"/>
    <x v="2"/>
    <x v="5"/>
    <x v="5"/>
    <x v="85"/>
    <x v="0"/>
  </r>
  <r>
    <x v="285"/>
    <x v="1"/>
    <s v="2022-2023"/>
    <x v="1"/>
    <x v="53"/>
    <x v="3"/>
    <x v="3"/>
    <x v="53"/>
    <x v="0"/>
    <x v="10"/>
    <x v="3"/>
    <x v="3"/>
    <x v="85"/>
    <x v="0"/>
  </r>
  <r>
    <x v="286"/>
    <x v="0"/>
    <s v="2023-2024"/>
    <x v="0"/>
    <x v="39"/>
    <x v="0"/>
    <x v="0"/>
    <x v="39"/>
    <x v="0"/>
    <x v="14"/>
    <x v="3"/>
    <x v="3"/>
    <x v="86"/>
    <x v="0"/>
  </r>
  <r>
    <x v="287"/>
    <x v="0"/>
    <s v="2023-2024"/>
    <x v="0"/>
    <x v="34"/>
    <x v="4"/>
    <x v="4"/>
    <x v="34"/>
    <x v="0"/>
    <x v="7"/>
    <x v="3"/>
    <x v="3"/>
    <x v="86"/>
    <x v="0"/>
  </r>
  <r>
    <x v="288"/>
    <x v="1"/>
    <s v="2022-2023"/>
    <x v="0"/>
    <x v="25"/>
    <x v="4"/>
    <x v="4"/>
    <x v="25"/>
    <x v="0"/>
    <x v="8"/>
    <x v="3"/>
    <x v="3"/>
    <x v="86"/>
    <x v="0"/>
  </r>
  <r>
    <x v="273"/>
    <x v="1"/>
    <s v="2022-2023"/>
    <x v="0"/>
    <x v="41"/>
    <x v="5"/>
    <x v="5"/>
    <x v="41"/>
    <x v="0"/>
    <x v="9"/>
    <x v="5"/>
    <x v="5"/>
    <x v="86"/>
    <x v="0"/>
  </r>
  <r>
    <x v="289"/>
    <x v="1"/>
    <s v="2022-2023"/>
    <x v="0"/>
    <x v="44"/>
    <x v="4"/>
    <x v="4"/>
    <x v="44"/>
    <x v="0"/>
    <x v="16"/>
    <x v="2"/>
    <x v="2"/>
    <x v="86"/>
    <x v="0"/>
  </r>
  <r>
    <x v="36"/>
    <x v="2"/>
    <s v="2024-2025"/>
    <x v="0"/>
    <x v="7"/>
    <x v="4"/>
    <x v="4"/>
    <x v="7"/>
    <x v="0"/>
    <x v="6"/>
    <x v="9"/>
    <x v="9"/>
    <x v="86"/>
    <x v="0"/>
  </r>
  <r>
    <x v="290"/>
    <x v="0"/>
    <s v="2023-2024"/>
    <x v="0"/>
    <x v="70"/>
    <x v="4"/>
    <x v="4"/>
    <x v="70"/>
    <x v="0"/>
    <x v="8"/>
    <x v="4"/>
    <x v="4"/>
    <x v="86"/>
    <x v="0"/>
  </r>
  <r>
    <x v="291"/>
    <x v="2"/>
    <s v="2024-2025"/>
    <x v="1"/>
    <x v="13"/>
    <x v="1"/>
    <x v="1"/>
    <x v="13"/>
    <x v="0"/>
    <x v="1"/>
    <x v="3"/>
    <x v="3"/>
    <x v="86"/>
    <x v="0"/>
  </r>
  <r>
    <x v="292"/>
    <x v="0"/>
    <s v="2023-2024"/>
    <x v="0"/>
    <x v="29"/>
    <x v="4"/>
    <x v="4"/>
    <x v="29"/>
    <x v="0"/>
    <x v="8"/>
    <x v="7"/>
    <x v="7"/>
    <x v="86"/>
    <x v="0"/>
  </r>
  <r>
    <x v="218"/>
    <x v="1"/>
    <s v="2022-2023"/>
    <x v="0"/>
    <x v="47"/>
    <x v="1"/>
    <x v="1"/>
    <x v="47"/>
    <x v="0"/>
    <x v="4"/>
    <x v="0"/>
    <x v="0"/>
    <x v="86"/>
    <x v="0"/>
  </r>
  <r>
    <x v="293"/>
    <x v="0"/>
    <s v="2023-2024"/>
    <x v="1"/>
    <x v="47"/>
    <x v="1"/>
    <x v="1"/>
    <x v="47"/>
    <x v="0"/>
    <x v="4"/>
    <x v="9"/>
    <x v="9"/>
    <x v="86"/>
    <x v="0"/>
  </r>
  <r>
    <x v="222"/>
    <x v="2"/>
    <s v="2024-2025"/>
    <x v="0"/>
    <x v="90"/>
    <x v="3"/>
    <x v="3"/>
    <x v="90"/>
    <x v="0"/>
    <x v="17"/>
    <x v="6"/>
    <x v="6"/>
    <x v="86"/>
    <x v="0"/>
  </r>
  <r>
    <x v="294"/>
    <x v="1"/>
    <s v="2022-2023"/>
    <x v="0"/>
    <x v="32"/>
    <x v="6"/>
    <x v="6"/>
    <x v="32"/>
    <x v="0"/>
    <x v="13"/>
    <x v="7"/>
    <x v="7"/>
    <x v="86"/>
    <x v="0"/>
  </r>
  <r>
    <x v="295"/>
    <x v="0"/>
    <s v="2023-2024"/>
    <x v="1"/>
    <x v="84"/>
    <x v="3"/>
    <x v="3"/>
    <x v="84"/>
    <x v="0"/>
    <x v="3"/>
    <x v="0"/>
    <x v="0"/>
    <x v="86"/>
    <x v="0"/>
  </r>
  <r>
    <x v="49"/>
    <x v="2"/>
    <s v="2024-2025"/>
    <x v="0"/>
    <x v="22"/>
    <x v="1"/>
    <x v="1"/>
    <x v="22"/>
    <x v="0"/>
    <x v="2"/>
    <x v="0"/>
    <x v="0"/>
    <x v="86"/>
    <x v="0"/>
  </r>
  <r>
    <x v="296"/>
    <x v="0"/>
    <s v="2023-2024"/>
    <x v="0"/>
    <x v="45"/>
    <x v="3"/>
    <x v="3"/>
    <x v="45"/>
    <x v="0"/>
    <x v="15"/>
    <x v="0"/>
    <x v="0"/>
    <x v="87"/>
    <x v="0"/>
  </r>
  <r>
    <x v="297"/>
    <x v="2"/>
    <s v="2024-2025"/>
    <x v="0"/>
    <x v="92"/>
    <x v="3"/>
    <x v="3"/>
    <x v="92"/>
    <x v="0"/>
    <x v="3"/>
    <x v="0"/>
    <x v="0"/>
    <x v="87"/>
    <x v="0"/>
  </r>
  <r>
    <x v="298"/>
    <x v="1"/>
    <s v="2022-2023"/>
    <x v="0"/>
    <x v="14"/>
    <x v="1"/>
    <x v="1"/>
    <x v="14"/>
    <x v="0"/>
    <x v="11"/>
    <x v="3"/>
    <x v="3"/>
    <x v="87"/>
    <x v="0"/>
  </r>
  <r>
    <x v="299"/>
    <x v="1"/>
    <s v="2022-2023"/>
    <x v="0"/>
    <x v="80"/>
    <x v="0"/>
    <x v="0"/>
    <x v="80"/>
    <x v="0"/>
    <x v="14"/>
    <x v="3"/>
    <x v="3"/>
    <x v="87"/>
    <x v="0"/>
  </r>
  <r>
    <x v="113"/>
    <x v="2"/>
    <s v="2024-2025"/>
    <x v="1"/>
    <x v="16"/>
    <x v="0"/>
    <x v="0"/>
    <x v="16"/>
    <x v="0"/>
    <x v="0"/>
    <x v="1"/>
    <x v="1"/>
    <x v="87"/>
    <x v="0"/>
  </r>
  <r>
    <x v="202"/>
    <x v="2"/>
    <s v="2024-2025"/>
    <x v="1"/>
    <x v="76"/>
    <x v="1"/>
    <x v="1"/>
    <x v="76"/>
    <x v="0"/>
    <x v="5"/>
    <x v="4"/>
    <x v="4"/>
    <x v="87"/>
    <x v="0"/>
  </r>
  <r>
    <x v="300"/>
    <x v="2"/>
    <s v="2024-2025"/>
    <x v="1"/>
    <x v="53"/>
    <x v="3"/>
    <x v="3"/>
    <x v="53"/>
    <x v="0"/>
    <x v="10"/>
    <x v="2"/>
    <x v="2"/>
    <x v="87"/>
    <x v="0"/>
  </r>
  <r>
    <x v="301"/>
    <x v="1"/>
    <s v="2022-2023"/>
    <x v="0"/>
    <x v="36"/>
    <x v="4"/>
    <x v="4"/>
    <x v="36"/>
    <x v="0"/>
    <x v="6"/>
    <x v="3"/>
    <x v="3"/>
    <x v="88"/>
    <x v="0"/>
  </r>
  <r>
    <x v="19"/>
    <x v="0"/>
    <s v="2023-2024"/>
    <x v="0"/>
    <x v="10"/>
    <x v="4"/>
    <x v="4"/>
    <x v="10"/>
    <x v="0"/>
    <x v="8"/>
    <x v="5"/>
    <x v="5"/>
    <x v="89"/>
    <x v="0"/>
  </r>
  <r>
    <x v="302"/>
    <x v="0"/>
    <s v="2023-2024"/>
    <x v="0"/>
    <x v="31"/>
    <x v="1"/>
    <x v="1"/>
    <x v="31"/>
    <x v="0"/>
    <x v="4"/>
    <x v="9"/>
    <x v="9"/>
    <x v="90"/>
    <x v="0"/>
  </r>
  <r>
    <x v="94"/>
    <x v="0"/>
    <s v="2023-2024"/>
    <x v="0"/>
    <x v="31"/>
    <x v="1"/>
    <x v="1"/>
    <x v="31"/>
    <x v="0"/>
    <x v="4"/>
    <x v="8"/>
    <x v="8"/>
    <x v="91"/>
    <x v="0"/>
  </r>
  <r>
    <x v="303"/>
    <x v="1"/>
    <s v="2022-2023"/>
    <x v="0"/>
    <x v="31"/>
    <x v="1"/>
    <x v="1"/>
    <x v="31"/>
    <x v="0"/>
    <x v="4"/>
    <x v="4"/>
    <x v="4"/>
    <x v="92"/>
    <x v="0"/>
  </r>
  <r>
    <x v="304"/>
    <x v="1"/>
    <s v="2022-2023"/>
    <x v="0"/>
    <x v="75"/>
    <x v="0"/>
    <x v="0"/>
    <x v="75"/>
    <x v="0"/>
    <x v="20"/>
    <x v="3"/>
    <x v="3"/>
    <x v="93"/>
    <x v="0"/>
  </r>
  <r>
    <x v="5"/>
    <x v="0"/>
    <s v="2023-2024"/>
    <x v="0"/>
    <x v="80"/>
    <x v="0"/>
    <x v="0"/>
    <x v="80"/>
    <x v="0"/>
    <x v="14"/>
    <x v="3"/>
    <x v="3"/>
    <x v="93"/>
    <x v="0"/>
  </r>
  <r>
    <x v="305"/>
    <x v="0"/>
    <s v="2023-2024"/>
    <x v="0"/>
    <x v="76"/>
    <x v="1"/>
    <x v="1"/>
    <x v="76"/>
    <x v="0"/>
    <x v="5"/>
    <x v="3"/>
    <x v="3"/>
    <x v="93"/>
    <x v="0"/>
  </r>
  <r>
    <x v="282"/>
    <x v="2"/>
    <s v="2024-2025"/>
    <x v="1"/>
    <x v="67"/>
    <x v="3"/>
    <x v="3"/>
    <x v="67"/>
    <x v="0"/>
    <x v="15"/>
    <x v="2"/>
    <x v="2"/>
    <x v="94"/>
    <x v="0"/>
  </r>
  <r>
    <x v="4"/>
    <x v="0"/>
    <s v="2023-2024"/>
    <x v="0"/>
    <x v="64"/>
    <x v="1"/>
    <x v="1"/>
    <x v="64"/>
    <x v="0"/>
    <x v="1"/>
    <x v="3"/>
    <x v="3"/>
    <x v="95"/>
    <x v="0"/>
  </r>
  <r>
    <x v="306"/>
    <x v="2"/>
    <s v="2024-2025"/>
    <x v="1"/>
    <x v="56"/>
    <x v="1"/>
    <x v="1"/>
    <x v="56"/>
    <x v="0"/>
    <x v="11"/>
    <x v="1"/>
    <x v="1"/>
    <x v="96"/>
    <x v="0"/>
  </r>
  <r>
    <x v="307"/>
    <x v="0"/>
    <s v="2023-2024"/>
    <x v="0"/>
    <x v="24"/>
    <x v="1"/>
    <x v="1"/>
    <x v="24"/>
    <x v="0"/>
    <x v="4"/>
    <x v="1"/>
    <x v="1"/>
    <x v="96"/>
    <x v="0"/>
  </r>
  <r>
    <x v="308"/>
    <x v="1"/>
    <s v="2022-2023"/>
    <x v="0"/>
    <x v="27"/>
    <x v="4"/>
    <x v="4"/>
    <x v="27"/>
    <x v="0"/>
    <x v="7"/>
    <x v="3"/>
    <x v="3"/>
    <x v="97"/>
    <x v="0"/>
  </r>
  <r>
    <x v="309"/>
    <x v="0"/>
    <s v="2023-2024"/>
    <x v="0"/>
    <x v="68"/>
    <x v="7"/>
    <x v="7"/>
    <x v="68"/>
    <x v="0"/>
    <x v="19"/>
    <x v="2"/>
    <x v="2"/>
    <x v="98"/>
    <x v="0"/>
  </r>
  <r>
    <x v="287"/>
    <x v="0"/>
    <s v="2023-2024"/>
    <x v="1"/>
    <x v="26"/>
    <x v="0"/>
    <x v="0"/>
    <x v="26"/>
    <x v="0"/>
    <x v="14"/>
    <x v="0"/>
    <x v="0"/>
    <x v="99"/>
    <x v="0"/>
  </r>
  <r>
    <x v="310"/>
    <x v="0"/>
    <s v="2023-2024"/>
    <x v="0"/>
    <x v="43"/>
    <x v="1"/>
    <x v="1"/>
    <x v="43"/>
    <x v="0"/>
    <x v="2"/>
    <x v="2"/>
    <x v="2"/>
    <x v="99"/>
    <x v="0"/>
  </r>
  <r>
    <x v="311"/>
    <x v="0"/>
    <s v="2023-2024"/>
    <x v="0"/>
    <x v="60"/>
    <x v="1"/>
    <x v="1"/>
    <x v="60"/>
    <x v="0"/>
    <x v="2"/>
    <x v="9"/>
    <x v="9"/>
    <x v="99"/>
    <x v="0"/>
  </r>
  <r>
    <x v="142"/>
    <x v="1"/>
    <s v="2022-2023"/>
    <x v="0"/>
    <x v="95"/>
    <x v="7"/>
    <x v="7"/>
    <x v="95"/>
    <x v="0"/>
    <x v="19"/>
    <x v="3"/>
    <x v="3"/>
    <x v="100"/>
    <x v="0"/>
  </r>
  <r>
    <x v="312"/>
    <x v="1"/>
    <s v="2022-2023"/>
    <x v="0"/>
    <x v="0"/>
    <x v="0"/>
    <x v="0"/>
    <x v="0"/>
    <x v="0"/>
    <x v="0"/>
    <x v="3"/>
    <x v="3"/>
    <x v="100"/>
    <x v="0"/>
  </r>
  <r>
    <x v="313"/>
    <x v="0"/>
    <s v="2023-2024"/>
    <x v="0"/>
    <x v="86"/>
    <x v="0"/>
    <x v="0"/>
    <x v="86"/>
    <x v="0"/>
    <x v="20"/>
    <x v="3"/>
    <x v="3"/>
    <x v="100"/>
    <x v="0"/>
  </r>
  <r>
    <x v="314"/>
    <x v="0"/>
    <s v="2023-2024"/>
    <x v="0"/>
    <x v="6"/>
    <x v="0"/>
    <x v="0"/>
    <x v="6"/>
    <x v="0"/>
    <x v="0"/>
    <x v="3"/>
    <x v="3"/>
    <x v="100"/>
    <x v="0"/>
  </r>
  <r>
    <x v="49"/>
    <x v="2"/>
    <s v="2024-2025"/>
    <x v="0"/>
    <x v="62"/>
    <x v="0"/>
    <x v="0"/>
    <x v="62"/>
    <x v="0"/>
    <x v="14"/>
    <x v="1"/>
    <x v="1"/>
    <x v="100"/>
    <x v="0"/>
  </r>
  <r>
    <x v="315"/>
    <x v="0"/>
    <s v="2023-2024"/>
    <x v="0"/>
    <x v="72"/>
    <x v="4"/>
    <x v="4"/>
    <x v="72"/>
    <x v="0"/>
    <x v="16"/>
    <x v="3"/>
    <x v="3"/>
    <x v="100"/>
    <x v="0"/>
  </r>
  <r>
    <x v="316"/>
    <x v="0"/>
    <s v="2023-2024"/>
    <x v="0"/>
    <x v="77"/>
    <x v="5"/>
    <x v="5"/>
    <x v="77"/>
    <x v="0"/>
    <x v="9"/>
    <x v="3"/>
    <x v="3"/>
    <x v="100"/>
    <x v="0"/>
  </r>
  <r>
    <x v="317"/>
    <x v="0"/>
    <s v="2023-2024"/>
    <x v="0"/>
    <x v="34"/>
    <x v="4"/>
    <x v="4"/>
    <x v="34"/>
    <x v="0"/>
    <x v="7"/>
    <x v="0"/>
    <x v="0"/>
    <x v="101"/>
    <x v="0"/>
  </r>
  <r>
    <x v="318"/>
    <x v="0"/>
    <s v="2023-2024"/>
    <x v="0"/>
    <x v="10"/>
    <x v="4"/>
    <x v="4"/>
    <x v="10"/>
    <x v="0"/>
    <x v="8"/>
    <x v="3"/>
    <x v="3"/>
    <x v="102"/>
    <x v="0"/>
  </r>
  <r>
    <x v="238"/>
    <x v="2"/>
    <s v="2024-2025"/>
    <x v="0"/>
    <x v="23"/>
    <x v="1"/>
    <x v="1"/>
    <x v="23"/>
    <x v="0"/>
    <x v="11"/>
    <x v="7"/>
    <x v="7"/>
    <x v="103"/>
    <x v="0"/>
  </r>
  <r>
    <x v="90"/>
    <x v="2"/>
    <s v="2024-2025"/>
    <x v="0"/>
    <x v="34"/>
    <x v="4"/>
    <x v="4"/>
    <x v="34"/>
    <x v="0"/>
    <x v="7"/>
    <x v="1"/>
    <x v="1"/>
    <x v="104"/>
    <x v="0"/>
  </r>
  <r>
    <x v="319"/>
    <x v="0"/>
    <s v="2023-2024"/>
    <x v="0"/>
    <x v="82"/>
    <x v="3"/>
    <x v="3"/>
    <x v="82"/>
    <x v="0"/>
    <x v="17"/>
    <x v="1"/>
    <x v="1"/>
    <x v="105"/>
    <x v="0"/>
  </r>
  <r>
    <x v="244"/>
    <x v="0"/>
    <s v="2023-2024"/>
    <x v="0"/>
    <x v="12"/>
    <x v="3"/>
    <x v="3"/>
    <x v="12"/>
    <x v="0"/>
    <x v="10"/>
    <x v="0"/>
    <x v="0"/>
    <x v="105"/>
    <x v="0"/>
  </r>
  <r>
    <x v="320"/>
    <x v="2"/>
    <s v="2024-2025"/>
    <x v="0"/>
    <x v="26"/>
    <x v="0"/>
    <x v="0"/>
    <x v="26"/>
    <x v="0"/>
    <x v="14"/>
    <x v="3"/>
    <x v="3"/>
    <x v="106"/>
    <x v="0"/>
  </r>
  <r>
    <x v="321"/>
    <x v="0"/>
    <s v="2023-2024"/>
    <x v="0"/>
    <x v="75"/>
    <x v="0"/>
    <x v="0"/>
    <x v="75"/>
    <x v="0"/>
    <x v="20"/>
    <x v="3"/>
    <x v="3"/>
    <x v="107"/>
    <x v="0"/>
  </r>
  <r>
    <x v="322"/>
    <x v="0"/>
    <s v="2023-2024"/>
    <x v="0"/>
    <x v="27"/>
    <x v="4"/>
    <x v="4"/>
    <x v="27"/>
    <x v="0"/>
    <x v="7"/>
    <x v="1"/>
    <x v="1"/>
    <x v="108"/>
    <x v="0"/>
  </r>
  <r>
    <x v="323"/>
    <x v="0"/>
    <s v="2023-2024"/>
    <x v="0"/>
    <x v="5"/>
    <x v="1"/>
    <x v="1"/>
    <x v="5"/>
    <x v="0"/>
    <x v="5"/>
    <x v="6"/>
    <x v="6"/>
    <x v="109"/>
    <x v="0"/>
  </r>
  <r>
    <x v="324"/>
    <x v="0"/>
    <s v="2023-2024"/>
    <x v="1"/>
    <x v="37"/>
    <x v="1"/>
    <x v="1"/>
    <x v="37"/>
    <x v="0"/>
    <x v="11"/>
    <x v="6"/>
    <x v="6"/>
    <x v="109"/>
    <x v="0"/>
  </r>
  <r>
    <x v="143"/>
    <x v="2"/>
    <s v="2024-2025"/>
    <x v="0"/>
    <x v="35"/>
    <x v="3"/>
    <x v="3"/>
    <x v="35"/>
    <x v="0"/>
    <x v="15"/>
    <x v="5"/>
    <x v="5"/>
    <x v="110"/>
    <x v="0"/>
  </r>
  <r>
    <x v="269"/>
    <x v="1"/>
    <s v="2022-2023"/>
    <x v="0"/>
    <x v="31"/>
    <x v="1"/>
    <x v="1"/>
    <x v="31"/>
    <x v="0"/>
    <x v="4"/>
    <x v="5"/>
    <x v="5"/>
    <x v="110"/>
    <x v="0"/>
  </r>
  <r>
    <x v="325"/>
    <x v="1"/>
    <s v="2022-2023"/>
    <x v="0"/>
    <x v="66"/>
    <x v="3"/>
    <x v="3"/>
    <x v="66"/>
    <x v="0"/>
    <x v="12"/>
    <x v="6"/>
    <x v="6"/>
    <x v="111"/>
    <x v="0"/>
  </r>
  <r>
    <x v="242"/>
    <x v="1"/>
    <s v="2022-2023"/>
    <x v="0"/>
    <x v="25"/>
    <x v="4"/>
    <x v="4"/>
    <x v="25"/>
    <x v="0"/>
    <x v="8"/>
    <x v="5"/>
    <x v="5"/>
    <x v="111"/>
    <x v="0"/>
  </r>
  <r>
    <x v="326"/>
    <x v="0"/>
    <s v="2023-2024"/>
    <x v="0"/>
    <x v="25"/>
    <x v="4"/>
    <x v="4"/>
    <x v="25"/>
    <x v="0"/>
    <x v="8"/>
    <x v="4"/>
    <x v="4"/>
    <x v="111"/>
    <x v="0"/>
  </r>
  <r>
    <x v="327"/>
    <x v="0"/>
    <s v="2023-2024"/>
    <x v="0"/>
    <x v="41"/>
    <x v="5"/>
    <x v="5"/>
    <x v="41"/>
    <x v="0"/>
    <x v="9"/>
    <x v="7"/>
    <x v="7"/>
    <x v="111"/>
    <x v="0"/>
  </r>
  <r>
    <x v="247"/>
    <x v="2"/>
    <s v="2024-2025"/>
    <x v="1"/>
    <x v="36"/>
    <x v="4"/>
    <x v="4"/>
    <x v="36"/>
    <x v="0"/>
    <x v="6"/>
    <x v="5"/>
    <x v="5"/>
    <x v="111"/>
    <x v="0"/>
  </r>
  <r>
    <x v="328"/>
    <x v="2"/>
    <s v="2024-2025"/>
    <x v="1"/>
    <x v="5"/>
    <x v="1"/>
    <x v="1"/>
    <x v="5"/>
    <x v="0"/>
    <x v="5"/>
    <x v="5"/>
    <x v="5"/>
    <x v="111"/>
    <x v="0"/>
  </r>
  <r>
    <x v="329"/>
    <x v="0"/>
    <s v="2023-2024"/>
    <x v="0"/>
    <x v="8"/>
    <x v="1"/>
    <x v="1"/>
    <x v="8"/>
    <x v="0"/>
    <x v="4"/>
    <x v="3"/>
    <x v="3"/>
    <x v="111"/>
    <x v="0"/>
  </r>
  <r>
    <x v="330"/>
    <x v="0"/>
    <s v="2023-2024"/>
    <x v="0"/>
    <x v="85"/>
    <x v="0"/>
    <x v="0"/>
    <x v="85"/>
    <x v="0"/>
    <x v="20"/>
    <x v="2"/>
    <x v="2"/>
    <x v="111"/>
    <x v="0"/>
  </r>
  <r>
    <x v="32"/>
    <x v="0"/>
    <s v="2023-2024"/>
    <x v="0"/>
    <x v="45"/>
    <x v="3"/>
    <x v="3"/>
    <x v="45"/>
    <x v="0"/>
    <x v="15"/>
    <x v="6"/>
    <x v="6"/>
    <x v="111"/>
    <x v="0"/>
  </r>
  <r>
    <x v="79"/>
    <x v="0"/>
    <s v="2023-2024"/>
    <x v="0"/>
    <x v="71"/>
    <x v="6"/>
    <x v="6"/>
    <x v="71"/>
    <x v="0"/>
    <x v="13"/>
    <x v="1"/>
    <x v="1"/>
    <x v="111"/>
    <x v="0"/>
  </r>
  <r>
    <x v="331"/>
    <x v="0"/>
    <s v="2023-2024"/>
    <x v="0"/>
    <x v="71"/>
    <x v="6"/>
    <x v="6"/>
    <x v="71"/>
    <x v="0"/>
    <x v="13"/>
    <x v="5"/>
    <x v="5"/>
    <x v="111"/>
    <x v="0"/>
  </r>
  <r>
    <x v="332"/>
    <x v="0"/>
    <s v="2023-2024"/>
    <x v="1"/>
    <x v="73"/>
    <x v="6"/>
    <x v="6"/>
    <x v="73"/>
    <x v="0"/>
    <x v="18"/>
    <x v="5"/>
    <x v="5"/>
    <x v="111"/>
    <x v="0"/>
  </r>
  <r>
    <x v="49"/>
    <x v="2"/>
    <s v="2024-2025"/>
    <x v="0"/>
    <x v="90"/>
    <x v="3"/>
    <x v="3"/>
    <x v="90"/>
    <x v="0"/>
    <x v="17"/>
    <x v="5"/>
    <x v="5"/>
    <x v="111"/>
    <x v="0"/>
  </r>
  <r>
    <x v="211"/>
    <x v="2"/>
    <s v="2024-2025"/>
    <x v="0"/>
    <x v="50"/>
    <x v="4"/>
    <x v="4"/>
    <x v="50"/>
    <x v="0"/>
    <x v="6"/>
    <x v="1"/>
    <x v="1"/>
    <x v="111"/>
    <x v="0"/>
  </r>
  <r>
    <x v="194"/>
    <x v="2"/>
    <s v="2024-2025"/>
    <x v="1"/>
    <x v="84"/>
    <x v="3"/>
    <x v="3"/>
    <x v="84"/>
    <x v="0"/>
    <x v="3"/>
    <x v="5"/>
    <x v="5"/>
    <x v="111"/>
    <x v="0"/>
  </r>
  <r>
    <x v="333"/>
    <x v="1"/>
    <s v="2022-2023"/>
    <x v="0"/>
    <x v="55"/>
    <x v="3"/>
    <x v="3"/>
    <x v="55"/>
    <x v="0"/>
    <x v="17"/>
    <x v="5"/>
    <x v="5"/>
    <x v="111"/>
    <x v="0"/>
  </r>
  <r>
    <x v="18"/>
    <x v="0"/>
    <s v="2023-2024"/>
    <x v="0"/>
    <x v="39"/>
    <x v="0"/>
    <x v="0"/>
    <x v="39"/>
    <x v="0"/>
    <x v="14"/>
    <x v="4"/>
    <x v="4"/>
    <x v="112"/>
    <x v="0"/>
  </r>
  <r>
    <x v="58"/>
    <x v="2"/>
    <s v="2024-2025"/>
    <x v="0"/>
    <x v="39"/>
    <x v="0"/>
    <x v="0"/>
    <x v="39"/>
    <x v="0"/>
    <x v="14"/>
    <x v="9"/>
    <x v="9"/>
    <x v="112"/>
    <x v="0"/>
  </r>
  <r>
    <x v="334"/>
    <x v="2"/>
    <s v="2024-2025"/>
    <x v="0"/>
    <x v="40"/>
    <x v="4"/>
    <x v="4"/>
    <x v="40"/>
    <x v="0"/>
    <x v="8"/>
    <x v="4"/>
    <x v="4"/>
    <x v="112"/>
    <x v="0"/>
  </r>
  <r>
    <x v="335"/>
    <x v="1"/>
    <s v="2022-2023"/>
    <x v="1"/>
    <x v="56"/>
    <x v="1"/>
    <x v="1"/>
    <x v="56"/>
    <x v="0"/>
    <x v="11"/>
    <x v="3"/>
    <x v="3"/>
    <x v="112"/>
    <x v="0"/>
  </r>
  <r>
    <x v="54"/>
    <x v="0"/>
    <s v="2023-2024"/>
    <x v="0"/>
    <x v="86"/>
    <x v="0"/>
    <x v="0"/>
    <x v="86"/>
    <x v="0"/>
    <x v="20"/>
    <x v="7"/>
    <x v="7"/>
    <x v="112"/>
    <x v="0"/>
  </r>
  <r>
    <x v="302"/>
    <x v="0"/>
    <s v="2023-2024"/>
    <x v="1"/>
    <x v="42"/>
    <x v="3"/>
    <x v="3"/>
    <x v="42"/>
    <x v="0"/>
    <x v="12"/>
    <x v="0"/>
    <x v="0"/>
    <x v="112"/>
    <x v="0"/>
  </r>
  <r>
    <x v="336"/>
    <x v="0"/>
    <s v="2023-2024"/>
    <x v="1"/>
    <x v="67"/>
    <x v="3"/>
    <x v="3"/>
    <x v="67"/>
    <x v="0"/>
    <x v="15"/>
    <x v="2"/>
    <x v="2"/>
    <x v="112"/>
    <x v="0"/>
  </r>
  <r>
    <x v="337"/>
    <x v="0"/>
    <s v="2023-2024"/>
    <x v="0"/>
    <x v="43"/>
    <x v="1"/>
    <x v="1"/>
    <x v="43"/>
    <x v="0"/>
    <x v="2"/>
    <x v="2"/>
    <x v="2"/>
    <x v="112"/>
    <x v="0"/>
  </r>
  <r>
    <x v="41"/>
    <x v="1"/>
    <s v="2022-2023"/>
    <x v="0"/>
    <x v="4"/>
    <x v="1"/>
    <x v="1"/>
    <x v="4"/>
    <x v="0"/>
    <x v="4"/>
    <x v="4"/>
    <x v="4"/>
    <x v="112"/>
    <x v="0"/>
  </r>
  <r>
    <x v="244"/>
    <x v="0"/>
    <s v="2023-2024"/>
    <x v="0"/>
    <x v="68"/>
    <x v="7"/>
    <x v="7"/>
    <x v="68"/>
    <x v="0"/>
    <x v="19"/>
    <x v="3"/>
    <x v="3"/>
    <x v="112"/>
    <x v="0"/>
  </r>
  <r>
    <x v="82"/>
    <x v="2"/>
    <s v="2024-2025"/>
    <x v="0"/>
    <x v="8"/>
    <x v="1"/>
    <x v="1"/>
    <x v="8"/>
    <x v="0"/>
    <x v="4"/>
    <x v="3"/>
    <x v="3"/>
    <x v="112"/>
    <x v="0"/>
  </r>
  <r>
    <x v="338"/>
    <x v="0"/>
    <s v="2023-2024"/>
    <x v="1"/>
    <x v="10"/>
    <x v="4"/>
    <x v="4"/>
    <x v="10"/>
    <x v="0"/>
    <x v="8"/>
    <x v="9"/>
    <x v="9"/>
    <x v="112"/>
    <x v="0"/>
  </r>
  <r>
    <x v="98"/>
    <x v="2"/>
    <s v="2024-2025"/>
    <x v="1"/>
    <x v="62"/>
    <x v="0"/>
    <x v="0"/>
    <x v="62"/>
    <x v="0"/>
    <x v="14"/>
    <x v="4"/>
    <x v="4"/>
    <x v="112"/>
    <x v="0"/>
  </r>
  <r>
    <x v="99"/>
    <x v="0"/>
    <s v="2023-2024"/>
    <x v="0"/>
    <x v="70"/>
    <x v="4"/>
    <x v="4"/>
    <x v="70"/>
    <x v="0"/>
    <x v="8"/>
    <x v="3"/>
    <x v="3"/>
    <x v="112"/>
    <x v="0"/>
  </r>
  <r>
    <x v="339"/>
    <x v="2"/>
    <s v="2024-2025"/>
    <x v="0"/>
    <x v="94"/>
    <x v="5"/>
    <x v="5"/>
    <x v="94"/>
    <x v="0"/>
    <x v="9"/>
    <x v="5"/>
    <x v="5"/>
    <x v="112"/>
    <x v="0"/>
  </r>
  <r>
    <x v="340"/>
    <x v="2"/>
    <s v="2024-2025"/>
    <x v="1"/>
    <x v="16"/>
    <x v="0"/>
    <x v="0"/>
    <x v="16"/>
    <x v="0"/>
    <x v="0"/>
    <x v="3"/>
    <x v="3"/>
    <x v="112"/>
    <x v="0"/>
  </r>
  <r>
    <x v="80"/>
    <x v="1"/>
    <s v="2022-2023"/>
    <x v="0"/>
    <x v="50"/>
    <x v="4"/>
    <x v="4"/>
    <x v="50"/>
    <x v="0"/>
    <x v="6"/>
    <x v="5"/>
    <x v="5"/>
    <x v="112"/>
    <x v="0"/>
  </r>
  <r>
    <x v="204"/>
    <x v="0"/>
    <s v="2023-2024"/>
    <x v="0"/>
    <x v="32"/>
    <x v="6"/>
    <x v="6"/>
    <x v="32"/>
    <x v="0"/>
    <x v="13"/>
    <x v="1"/>
    <x v="1"/>
    <x v="112"/>
    <x v="0"/>
  </r>
  <r>
    <x v="270"/>
    <x v="0"/>
    <s v="2023-2024"/>
    <x v="1"/>
    <x v="53"/>
    <x v="3"/>
    <x v="3"/>
    <x v="53"/>
    <x v="0"/>
    <x v="10"/>
    <x v="1"/>
    <x v="1"/>
    <x v="112"/>
    <x v="0"/>
  </r>
  <r>
    <x v="341"/>
    <x v="1"/>
    <s v="2022-2023"/>
    <x v="0"/>
    <x v="33"/>
    <x v="4"/>
    <x v="4"/>
    <x v="33"/>
    <x v="0"/>
    <x v="8"/>
    <x v="5"/>
    <x v="5"/>
    <x v="112"/>
    <x v="0"/>
  </r>
  <r>
    <x v="342"/>
    <x v="0"/>
    <s v="2023-2024"/>
    <x v="0"/>
    <x v="54"/>
    <x v="4"/>
    <x v="4"/>
    <x v="54"/>
    <x v="0"/>
    <x v="7"/>
    <x v="7"/>
    <x v="7"/>
    <x v="112"/>
    <x v="0"/>
  </r>
  <r>
    <x v="343"/>
    <x v="0"/>
    <s v="2023-2024"/>
    <x v="0"/>
    <x v="38"/>
    <x v="3"/>
    <x v="3"/>
    <x v="38"/>
    <x v="0"/>
    <x v="12"/>
    <x v="3"/>
    <x v="3"/>
    <x v="113"/>
    <x v="0"/>
  </r>
  <r>
    <x v="344"/>
    <x v="1"/>
    <s v="2022-2023"/>
    <x v="0"/>
    <x v="0"/>
    <x v="0"/>
    <x v="0"/>
    <x v="0"/>
    <x v="0"/>
    <x v="0"/>
    <x v="4"/>
    <x v="4"/>
    <x v="113"/>
    <x v="0"/>
  </r>
  <r>
    <x v="131"/>
    <x v="1"/>
    <s v="2022-2023"/>
    <x v="0"/>
    <x v="7"/>
    <x v="4"/>
    <x v="4"/>
    <x v="7"/>
    <x v="0"/>
    <x v="6"/>
    <x v="0"/>
    <x v="0"/>
    <x v="113"/>
    <x v="0"/>
  </r>
  <r>
    <x v="345"/>
    <x v="1"/>
    <s v="2022-2023"/>
    <x v="0"/>
    <x v="11"/>
    <x v="5"/>
    <x v="5"/>
    <x v="11"/>
    <x v="0"/>
    <x v="9"/>
    <x v="3"/>
    <x v="3"/>
    <x v="113"/>
    <x v="0"/>
  </r>
  <r>
    <x v="346"/>
    <x v="0"/>
    <s v="2023-2024"/>
    <x v="0"/>
    <x v="58"/>
    <x v="0"/>
    <x v="0"/>
    <x v="58"/>
    <x v="0"/>
    <x v="0"/>
    <x v="3"/>
    <x v="3"/>
    <x v="113"/>
    <x v="0"/>
  </r>
  <r>
    <x v="301"/>
    <x v="1"/>
    <s v="2022-2023"/>
    <x v="0"/>
    <x v="78"/>
    <x v="1"/>
    <x v="1"/>
    <x v="78"/>
    <x v="0"/>
    <x v="4"/>
    <x v="3"/>
    <x v="3"/>
    <x v="113"/>
    <x v="0"/>
  </r>
  <r>
    <x v="163"/>
    <x v="0"/>
    <s v="2023-2024"/>
    <x v="0"/>
    <x v="29"/>
    <x v="4"/>
    <x v="4"/>
    <x v="29"/>
    <x v="0"/>
    <x v="8"/>
    <x v="3"/>
    <x v="3"/>
    <x v="113"/>
    <x v="0"/>
  </r>
  <r>
    <x v="347"/>
    <x v="0"/>
    <s v="2023-2024"/>
    <x v="0"/>
    <x v="18"/>
    <x v="6"/>
    <x v="6"/>
    <x v="18"/>
    <x v="0"/>
    <x v="13"/>
    <x v="3"/>
    <x v="3"/>
    <x v="113"/>
    <x v="0"/>
  </r>
  <r>
    <x v="133"/>
    <x v="1"/>
    <s v="2022-2023"/>
    <x v="1"/>
    <x v="60"/>
    <x v="1"/>
    <x v="1"/>
    <x v="60"/>
    <x v="0"/>
    <x v="2"/>
    <x v="2"/>
    <x v="2"/>
    <x v="113"/>
    <x v="0"/>
  </r>
  <r>
    <x v="348"/>
    <x v="1"/>
    <s v="2022-2023"/>
    <x v="0"/>
    <x v="50"/>
    <x v="4"/>
    <x v="4"/>
    <x v="50"/>
    <x v="0"/>
    <x v="6"/>
    <x v="1"/>
    <x v="1"/>
    <x v="113"/>
    <x v="0"/>
  </r>
  <r>
    <x v="110"/>
    <x v="2"/>
    <s v="2024-2025"/>
    <x v="0"/>
    <x v="74"/>
    <x v="1"/>
    <x v="1"/>
    <x v="74"/>
    <x v="0"/>
    <x v="1"/>
    <x v="4"/>
    <x v="4"/>
    <x v="113"/>
    <x v="0"/>
  </r>
  <r>
    <x v="176"/>
    <x v="2"/>
    <s v="2024-2025"/>
    <x v="1"/>
    <x v="84"/>
    <x v="3"/>
    <x v="3"/>
    <x v="84"/>
    <x v="0"/>
    <x v="3"/>
    <x v="3"/>
    <x v="3"/>
    <x v="114"/>
    <x v="0"/>
  </r>
  <r>
    <x v="258"/>
    <x v="0"/>
    <s v="2023-2024"/>
    <x v="0"/>
    <x v="28"/>
    <x v="1"/>
    <x v="1"/>
    <x v="28"/>
    <x v="0"/>
    <x v="11"/>
    <x v="3"/>
    <x v="3"/>
    <x v="115"/>
    <x v="0"/>
  </r>
  <r>
    <x v="349"/>
    <x v="1"/>
    <s v="2022-2023"/>
    <x v="0"/>
    <x v="35"/>
    <x v="3"/>
    <x v="3"/>
    <x v="35"/>
    <x v="0"/>
    <x v="15"/>
    <x v="3"/>
    <x v="3"/>
    <x v="116"/>
    <x v="0"/>
  </r>
  <r>
    <x v="350"/>
    <x v="1"/>
    <s v="2022-2023"/>
    <x v="0"/>
    <x v="93"/>
    <x v="4"/>
    <x v="4"/>
    <x v="93"/>
    <x v="0"/>
    <x v="16"/>
    <x v="2"/>
    <x v="2"/>
    <x v="117"/>
    <x v="0"/>
  </r>
  <r>
    <x v="351"/>
    <x v="0"/>
    <s v="2023-2024"/>
    <x v="0"/>
    <x v="60"/>
    <x v="1"/>
    <x v="1"/>
    <x v="60"/>
    <x v="0"/>
    <x v="2"/>
    <x v="7"/>
    <x v="7"/>
    <x v="117"/>
    <x v="0"/>
  </r>
  <r>
    <x v="17"/>
    <x v="0"/>
    <s v="2023-2024"/>
    <x v="0"/>
    <x v="13"/>
    <x v="1"/>
    <x v="1"/>
    <x v="13"/>
    <x v="0"/>
    <x v="1"/>
    <x v="1"/>
    <x v="1"/>
    <x v="118"/>
    <x v="0"/>
  </r>
  <r>
    <x v="129"/>
    <x v="0"/>
    <s v="2023-2024"/>
    <x v="0"/>
    <x v="82"/>
    <x v="3"/>
    <x v="3"/>
    <x v="82"/>
    <x v="0"/>
    <x v="17"/>
    <x v="4"/>
    <x v="4"/>
    <x v="119"/>
    <x v="0"/>
  </r>
  <r>
    <x v="352"/>
    <x v="0"/>
    <s v="2023-2024"/>
    <x v="1"/>
    <x v="56"/>
    <x v="1"/>
    <x v="1"/>
    <x v="56"/>
    <x v="0"/>
    <x v="11"/>
    <x v="5"/>
    <x v="5"/>
    <x v="120"/>
    <x v="0"/>
  </r>
  <r>
    <x v="353"/>
    <x v="1"/>
    <s v="2022-2023"/>
    <x v="1"/>
    <x v="13"/>
    <x v="1"/>
    <x v="1"/>
    <x v="13"/>
    <x v="0"/>
    <x v="1"/>
    <x v="3"/>
    <x v="3"/>
    <x v="121"/>
    <x v="0"/>
  </r>
  <r>
    <x v="354"/>
    <x v="1"/>
    <s v="2022-2023"/>
    <x v="0"/>
    <x v="60"/>
    <x v="1"/>
    <x v="1"/>
    <x v="60"/>
    <x v="0"/>
    <x v="2"/>
    <x v="3"/>
    <x v="3"/>
    <x v="122"/>
    <x v="0"/>
  </r>
  <r>
    <x v="207"/>
    <x v="0"/>
    <s v="2023-2024"/>
    <x v="0"/>
    <x v="91"/>
    <x v="1"/>
    <x v="1"/>
    <x v="91"/>
    <x v="0"/>
    <x v="5"/>
    <x v="7"/>
    <x v="7"/>
    <x v="123"/>
    <x v="0"/>
  </r>
  <r>
    <x v="355"/>
    <x v="0"/>
    <s v="2023-2024"/>
    <x v="1"/>
    <x v="86"/>
    <x v="0"/>
    <x v="0"/>
    <x v="86"/>
    <x v="0"/>
    <x v="20"/>
    <x v="4"/>
    <x v="4"/>
    <x v="123"/>
    <x v="0"/>
  </r>
  <r>
    <x v="356"/>
    <x v="0"/>
    <s v="2023-2024"/>
    <x v="0"/>
    <x v="14"/>
    <x v="1"/>
    <x v="1"/>
    <x v="14"/>
    <x v="0"/>
    <x v="11"/>
    <x v="2"/>
    <x v="2"/>
    <x v="123"/>
    <x v="0"/>
  </r>
  <r>
    <x v="357"/>
    <x v="0"/>
    <s v="2023-2024"/>
    <x v="1"/>
    <x v="73"/>
    <x v="6"/>
    <x v="6"/>
    <x v="73"/>
    <x v="0"/>
    <x v="18"/>
    <x v="5"/>
    <x v="5"/>
    <x v="123"/>
    <x v="0"/>
  </r>
  <r>
    <x v="271"/>
    <x v="1"/>
    <s v="2022-2023"/>
    <x v="0"/>
    <x v="90"/>
    <x v="3"/>
    <x v="3"/>
    <x v="90"/>
    <x v="0"/>
    <x v="17"/>
    <x v="1"/>
    <x v="1"/>
    <x v="123"/>
    <x v="0"/>
  </r>
  <r>
    <x v="37"/>
    <x v="2"/>
    <s v="2024-2025"/>
    <x v="1"/>
    <x v="5"/>
    <x v="1"/>
    <x v="1"/>
    <x v="5"/>
    <x v="0"/>
    <x v="5"/>
    <x v="1"/>
    <x v="1"/>
    <x v="124"/>
    <x v="0"/>
  </r>
  <r>
    <x v="6"/>
    <x v="1"/>
    <s v="2022-2023"/>
    <x v="0"/>
    <x v="85"/>
    <x v="0"/>
    <x v="0"/>
    <x v="85"/>
    <x v="0"/>
    <x v="20"/>
    <x v="9"/>
    <x v="9"/>
    <x v="124"/>
    <x v="0"/>
  </r>
  <r>
    <x v="264"/>
    <x v="0"/>
    <s v="2023-2024"/>
    <x v="0"/>
    <x v="91"/>
    <x v="1"/>
    <x v="1"/>
    <x v="91"/>
    <x v="0"/>
    <x v="5"/>
    <x v="2"/>
    <x v="2"/>
    <x v="125"/>
    <x v="0"/>
  </r>
  <r>
    <x v="358"/>
    <x v="1"/>
    <s v="2022-2023"/>
    <x v="0"/>
    <x v="70"/>
    <x v="4"/>
    <x v="4"/>
    <x v="70"/>
    <x v="0"/>
    <x v="8"/>
    <x v="3"/>
    <x v="3"/>
    <x v="125"/>
    <x v="0"/>
  </r>
  <r>
    <x v="287"/>
    <x v="0"/>
    <s v="2023-2024"/>
    <x v="1"/>
    <x v="83"/>
    <x v="0"/>
    <x v="0"/>
    <x v="83"/>
    <x v="0"/>
    <x v="0"/>
    <x v="4"/>
    <x v="4"/>
    <x v="125"/>
    <x v="0"/>
  </r>
  <r>
    <x v="359"/>
    <x v="0"/>
    <s v="2023-2024"/>
    <x v="0"/>
    <x v="32"/>
    <x v="6"/>
    <x v="6"/>
    <x v="32"/>
    <x v="0"/>
    <x v="13"/>
    <x v="3"/>
    <x v="3"/>
    <x v="125"/>
    <x v="0"/>
  </r>
  <r>
    <x v="224"/>
    <x v="1"/>
    <s v="2022-2023"/>
    <x v="0"/>
    <x v="19"/>
    <x v="1"/>
    <x v="1"/>
    <x v="19"/>
    <x v="0"/>
    <x v="11"/>
    <x v="4"/>
    <x v="4"/>
    <x v="126"/>
    <x v="0"/>
  </r>
  <r>
    <x v="360"/>
    <x v="2"/>
    <s v="2024-2025"/>
    <x v="1"/>
    <x v="10"/>
    <x v="4"/>
    <x v="4"/>
    <x v="10"/>
    <x v="0"/>
    <x v="8"/>
    <x v="3"/>
    <x v="3"/>
    <x v="127"/>
    <x v="0"/>
  </r>
  <r>
    <x v="126"/>
    <x v="0"/>
    <s v="2023-2024"/>
    <x v="0"/>
    <x v="41"/>
    <x v="5"/>
    <x v="5"/>
    <x v="41"/>
    <x v="0"/>
    <x v="9"/>
    <x v="3"/>
    <x v="3"/>
    <x v="128"/>
    <x v="0"/>
  </r>
  <r>
    <x v="361"/>
    <x v="2"/>
    <s v="2024-2025"/>
    <x v="0"/>
    <x v="50"/>
    <x v="4"/>
    <x v="4"/>
    <x v="50"/>
    <x v="0"/>
    <x v="6"/>
    <x v="3"/>
    <x v="3"/>
    <x v="128"/>
    <x v="0"/>
  </r>
  <r>
    <x v="362"/>
    <x v="0"/>
    <s v="2023-2024"/>
    <x v="0"/>
    <x v="89"/>
    <x v="4"/>
    <x v="4"/>
    <x v="89"/>
    <x v="0"/>
    <x v="6"/>
    <x v="3"/>
    <x v="3"/>
    <x v="129"/>
    <x v="0"/>
  </r>
  <r>
    <x v="363"/>
    <x v="2"/>
    <s v="2024-2025"/>
    <x v="0"/>
    <x v="7"/>
    <x v="4"/>
    <x v="4"/>
    <x v="7"/>
    <x v="0"/>
    <x v="6"/>
    <x v="8"/>
    <x v="8"/>
    <x v="130"/>
    <x v="0"/>
  </r>
  <r>
    <x v="276"/>
    <x v="0"/>
    <s v="2023-2024"/>
    <x v="1"/>
    <x v="76"/>
    <x v="1"/>
    <x v="1"/>
    <x v="76"/>
    <x v="0"/>
    <x v="5"/>
    <x v="1"/>
    <x v="1"/>
    <x v="131"/>
    <x v="0"/>
  </r>
  <r>
    <x v="364"/>
    <x v="2"/>
    <s v="2024-2025"/>
    <x v="1"/>
    <x v="5"/>
    <x v="1"/>
    <x v="1"/>
    <x v="5"/>
    <x v="0"/>
    <x v="5"/>
    <x v="7"/>
    <x v="7"/>
    <x v="132"/>
    <x v="0"/>
  </r>
  <r>
    <x v="365"/>
    <x v="0"/>
    <s v="2023-2024"/>
    <x v="1"/>
    <x v="2"/>
    <x v="2"/>
    <x v="2"/>
    <x v="2"/>
    <x v="0"/>
    <x v="2"/>
    <x v="3"/>
    <x v="3"/>
    <x v="133"/>
    <x v="0"/>
  </r>
  <r>
    <x v="188"/>
    <x v="0"/>
    <s v="2023-2024"/>
    <x v="0"/>
    <x v="4"/>
    <x v="1"/>
    <x v="1"/>
    <x v="4"/>
    <x v="0"/>
    <x v="4"/>
    <x v="3"/>
    <x v="3"/>
    <x v="133"/>
    <x v="0"/>
  </r>
  <r>
    <x v="229"/>
    <x v="1"/>
    <s v="2022-2023"/>
    <x v="1"/>
    <x v="59"/>
    <x v="3"/>
    <x v="3"/>
    <x v="59"/>
    <x v="0"/>
    <x v="3"/>
    <x v="5"/>
    <x v="5"/>
    <x v="133"/>
    <x v="0"/>
  </r>
  <r>
    <x v="256"/>
    <x v="0"/>
    <s v="2023-2024"/>
    <x v="1"/>
    <x v="73"/>
    <x v="6"/>
    <x v="6"/>
    <x v="73"/>
    <x v="0"/>
    <x v="18"/>
    <x v="6"/>
    <x v="6"/>
    <x v="133"/>
    <x v="0"/>
  </r>
  <r>
    <x v="366"/>
    <x v="1"/>
    <s v="2022-2023"/>
    <x v="0"/>
    <x v="39"/>
    <x v="0"/>
    <x v="0"/>
    <x v="39"/>
    <x v="0"/>
    <x v="14"/>
    <x v="6"/>
    <x v="6"/>
    <x v="134"/>
    <x v="0"/>
  </r>
  <r>
    <x v="145"/>
    <x v="0"/>
    <s v="2023-2024"/>
    <x v="0"/>
    <x v="2"/>
    <x v="2"/>
    <x v="2"/>
    <x v="2"/>
    <x v="0"/>
    <x v="2"/>
    <x v="5"/>
    <x v="5"/>
    <x v="134"/>
    <x v="0"/>
  </r>
  <r>
    <x v="367"/>
    <x v="0"/>
    <s v="2023-2024"/>
    <x v="0"/>
    <x v="2"/>
    <x v="2"/>
    <x v="2"/>
    <x v="2"/>
    <x v="0"/>
    <x v="2"/>
    <x v="1"/>
    <x v="1"/>
    <x v="134"/>
    <x v="0"/>
  </r>
  <r>
    <x v="87"/>
    <x v="0"/>
    <s v="2023-2024"/>
    <x v="0"/>
    <x v="25"/>
    <x v="4"/>
    <x v="4"/>
    <x v="25"/>
    <x v="0"/>
    <x v="8"/>
    <x v="6"/>
    <x v="6"/>
    <x v="134"/>
    <x v="0"/>
  </r>
  <r>
    <x v="330"/>
    <x v="0"/>
    <s v="2023-2024"/>
    <x v="1"/>
    <x v="42"/>
    <x v="3"/>
    <x v="3"/>
    <x v="42"/>
    <x v="0"/>
    <x v="12"/>
    <x v="5"/>
    <x v="5"/>
    <x v="134"/>
    <x v="0"/>
  </r>
  <r>
    <x v="368"/>
    <x v="2"/>
    <s v="2024-2025"/>
    <x v="0"/>
    <x v="44"/>
    <x v="4"/>
    <x v="4"/>
    <x v="44"/>
    <x v="0"/>
    <x v="16"/>
    <x v="4"/>
    <x v="4"/>
    <x v="134"/>
    <x v="0"/>
  </r>
  <r>
    <x v="283"/>
    <x v="0"/>
    <s v="2023-2024"/>
    <x v="0"/>
    <x v="81"/>
    <x v="3"/>
    <x v="3"/>
    <x v="81"/>
    <x v="0"/>
    <x v="17"/>
    <x v="4"/>
    <x v="4"/>
    <x v="134"/>
    <x v="0"/>
  </r>
  <r>
    <x v="224"/>
    <x v="1"/>
    <s v="2022-2023"/>
    <x v="1"/>
    <x v="62"/>
    <x v="0"/>
    <x v="0"/>
    <x v="62"/>
    <x v="0"/>
    <x v="14"/>
    <x v="2"/>
    <x v="2"/>
    <x v="134"/>
    <x v="0"/>
  </r>
  <r>
    <x v="369"/>
    <x v="0"/>
    <s v="2023-2024"/>
    <x v="0"/>
    <x v="82"/>
    <x v="3"/>
    <x v="3"/>
    <x v="82"/>
    <x v="0"/>
    <x v="17"/>
    <x v="5"/>
    <x v="5"/>
    <x v="134"/>
    <x v="0"/>
  </r>
  <r>
    <x v="132"/>
    <x v="0"/>
    <s v="2023-2024"/>
    <x v="0"/>
    <x v="12"/>
    <x v="3"/>
    <x v="3"/>
    <x v="12"/>
    <x v="0"/>
    <x v="10"/>
    <x v="5"/>
    <x v="5"/>
    <x v="134"/>
    <x v="0"/>
  </r>
  <r>
    <x v="370"/>
    <x v="2"/>
    <s v="2024-2025"/>
    <x v="1"/>
    <x v="37"/>
    <x v="1"/>
    <x v="1"/>
    <x v="37"/>
    <x v="0"/>
    <x v="11"/>
    <x v="5"/>
    <x v="5"/>
    <x v="134"/>
    <x v="0"/>
  </r>
  <r>
    <x v="371"/>
    <x v="2"/>
    <s v="2024-2025"/>
    <x v="0"/>
    <x v="20"/>
    <x v="4"/>
    <x v="4"/>
    <x v="20"/>
    <x v="0"/>
    <x v="8"/>
    <x v="5"/>
    <x v="5"/>
    <x v="134"/>
    <x v="0"/>
  </r>
  <r>
    <x v="350"/>
    <x v="1"/>
    <s v="2022-2023"/>
    <x v="0"/>
    <x v="55"/>
    <x v="3"/>
    <x v="3"/>
    <x v="55"/>
    <x v="0"/>
    <x v="17"/>
    <x v="5"/>
    <x v="5"/>
    <x v="134"/>
    <x v="0"/>
  </r>
  <r>
    <x v="372"/>
    <x v="0"/>
    <s v="2023-2024"/>
    <x v="0"/>
    <x v="38"/>
    <x v="3"/>
    <x v="3"/>
    <x v="38"/>
    <x v="0"/>
    <x v="12"/>
    <x v="0"/>
    <x v="0"/>
    <x v="135"/>
    <x v="0"/>
  </r>
  <r>
    <x v="373"/>
    <x v="0"/>
    <s v="2023-2024"/>
    <x v="0"/>
    <x v="61"/>
    <x v="6"/>
    <x v="6"/>
    <x v="61"/>
    <x v="0"/>
    <x v="18"/>
    <x v="4"/>
    <x v="4"/>
    <x v="135"/>
    <x v="0"/>
  </r>
  <r>
    <x v="374"/>
    <x v="1"/>
    <s v="2022-2023"/>
    <x v="1"/>
    <x v="86"/>
    <x v="0"/>
    <x v="0"/>
    <x v="86"/>
    <x v="0"/>
    <x v="20"/>
    <x v="6"/>
    <x v="6"/>
    <x v="135"/>
    <x v="0"/>
  </r>
  <r>
    <x v="26"/>
    <x v="1"/>
    <s v="2022-2023"/>
    <x v="0"/>
    <x v="41"/>
    <x v="5"/>
    <x v="5"/>
    <x v="41"/>
    <x v="0"/>
    <x v="9"/>
    <x v="9"/>
    <x v="9"/>
    <x v="135"/>
    <x v="0"/>
  </r>
  <r>
    <x v="375"/>
    <x v="0"/>
    <s v="2023-2024"/>
    <x v="0"/>
    <x v="11"/>
    <x v="5"/>
    <x v="5"/>
    <x v="11"/>
    <x v="0"/>
    <x v="9"/>
    <x v="6"/>
    <x v="6"/>
    <x v="135"/>
    <x v="0"/>
  </r>
  <r>
    <x v="57"/>
    <x v="0"/>
    <s v="2023-2024"/>
    <x v="0"/>
    <x v="70"/>
    <x v="4"/>
    <x v="4"/>
    <x v="70"/>
    <x v="0"/>
    <x v="8"/>
    <x v="1"/>
    <x v="1"/>
    <x v="135"/>
    <x v="0"/>
  </r>
  <r>
    <x v="344"/>
    <x v="1"/>
    <s v="2022-2023"/>
    <x v="0"/>
    <x v="12"/>
    <x v="3"/>
    <x v="3"/>
    <x v="12"/>
    <x v="0"/>
    <x v="10"/>
    <x v="3"/>
    <x v="3"/>
    <x v="135"/>
    <x v="0"/>
  </r>
  <r>
    <x v="376"/>
    <x v="1"/>
    <s v="2022-2023"/>
    <x v="0"/>
    <x v="92"/>
    <x v="3"/>
    <x v="3"/>
    <x v="92"/>
    <x v="0"/>
    <x v="3"/>
    <x v="7"/>
    <x v="7"/>
    <x v="135"/>
    <x v="0"/>
  </r>
  <r>
    <x v="356"/>
    <x v="0"/>
    <s v="2023-2024"/>
    <x v="0"/>
    <x v="50"/>
    <x v="4"/>
    <x v="4"/>
    <x v="50"/>
    <x v="0"/>
    <x v="6"/>
    <x v="4"/>
    <x v="4"/>
    <x v="135"/>
    <x v="0"/>
  </r>
  <r>
    <x v="377"/>
    <x v="0"/>
    <s v="2023-2024"/>
    <x v="0"/>
    <x v="22"/>
    <x v="1"/>
    <x v="1"/>
    <x v="22"/>
    <x v="0"/>
    <x v="2"/>
    <x v="1"/>
    <x v="1"/>
    <x v="135"/>
    <x v="0"/>
  </r>
  <r>
    <x v="357"/>
    <x v="0"/>
    <s v="2023-2024"/>
    <x v="0"/>
    <x v="95"/>
    <x v="7"/>
    <x v="7"/>
    <x v="95"/>
    <x v="0"/>
    <x v="19"/>
    <x v="3"/>
    <x v="3"/>
    <x v="136"/>
    <x v="0"/>
  </r>
  <r>
    <x v="378"/>
    <x v="1"/>
    <s v="2022-2023"/>
    <x v="0"/>
    <x v="34"/>
    <x v="4"/>
    <x v="4"/>
    <x v="34"/>
    <x v="0"/>
    <x v="7"/>
    <x v="1"/>
    <x v="1"/>
    <x v="136"/>
    <x v="0"/>
  </r>
  <r>
    <x v="379"/>
    <x v="2"/>
    <s v="2024-2025"/>
    <x v="0"/>
    <x v="30"/>
    <x v="4"/>
    <x v="4"/>
    <x v="30"/>
    <x v="0"/>
    <x v="6"/>
    <x v="3"/>
    <x v="3"/>
    <x v="136"/>
    <x v="0"/>
  </r>
  <r>
    <x v="54"/>
    <x v="0"/>
    <s v="2023-2024"/>
    <x v="1"/>
    <x v="23"/>
    <x v="1"/>
    <x v="1"/>
    <x v="23"/>
    <x v="0"/>
    <x v="11"/>
    <x v="0"/>
    <x v="0"/>
    <x v="137"/>
    <x v="0"/>
  </r>
  <r>
    <x v="380"/>
    <x v="0"/>
    <s v="2023-2024"/>
    <x v="0"/>
    <x v="12"/>
    <x v="3"/>
    <x v="3"/>
    <x v="12"/>
    <x v="0"/>
    <x v="10"/>
    <x v="7"/>
    <x v="7"/>
    <x v="138"/>
    <x v="0"/>
  </r>
  <r>
    <x v="381"/>
    <x v="0"/>
    <s v="2023-2024"/>
    <x v="0"/>
    <x v="85"/>
    <x v="0"/>
    <x v="0"/>
    <x v="85"/>
    <x v="0"/>
    <x v="20"/>
    <x v="3"/>
    <x v="3"/>
    <x v="139"/>
    <x v="0"/>
  </r>
  <r>
    <x v="81"/>
    <x v="0"/>
    <s v="2023-2024"/>
    <x v="1"/>
    <x v="2"/>
    <x v="2"/>
    <x v="2"/>
    <x v="2"/>
    <x v="0"/>
    <x v="2"/>
    <x v="4"/>
    <x v="4"/>
    <x v="140"/>
    <x v="0"/>
  </r>
  <r>
    <x v="94"/>
    <x v="0"/>
    <s v="2023-2024"/>
    <x v="1"/>
    <x v="0"/>
    <x v="0"/>
    <x v="0"/>
    <x v="0"/>
    <x v="0"/>
    <x v="0"/>
    <x v="5"/>
    <x v="5"/>
    <x v="141"/>
    <x v="0"/>
  </r>
  <r>
    <x v="311"/>
    <x v="0"/>
    <s v="2023-2024"/>
    <x v="0"/>
    <x v="43"/>
    <x v="1"/>
    <x v="1"/>
    <x v="43"/>
    <x v="0"/>
    <x v="2"/>
    <x v="1"/>
    <x v="1"/>
    <x v="141"/>
    <x v="0"/>
  </r>
  <r>
    <x v="274"/>
    <x v="0"/>
    <s v="2023-2024"/>
    <x v="0"/>
    <x v="0"/>
    <x v="0"/>
    <x v="0"/>
    <x v="0"/>
    <x v="0"/>
    <x v="0"/>
    <x v="3"/>
    <x v="3"/>
    <x v="142"/>
    <x v="0"/>
  </r>
  <r>
    <x v="382"/>
    <x v="1"/>
    <s v="2022-2023"/>
    <x v="0"/>
    <x v="41"/>
    <x v="5"/>
    <x v="5"/>
    <x v="41"/>
    <x v="0"/>
    <x v="9"/>
    <x v="0"/>
    <x v="0"/>
    <x v="142"/>
    <x v="0"/>
  </r>
  <r>
    <x v="383"/>
    <x v="0"/>
    <s v="2023-2024"/>
    <x v="0"/>
    <x v="89"/>
    <x v="4"/>
    <x v="4"/>
    <x v="89"/>
    <x v="0"/>
    <x v="6"/>
    <x v="0"/>
    <x v="0"/>
    <x v="142"/>
    <x v="0"/>
  </r>
  <r>
    <x v="384"/>
    <x v="1"/>
    <s v="2022-2023"/>
    <x v="0"/>
    <x v="68"/>
    <x v="7"/>
    <x v="7"/>
    <x v="68"/>
    <x v="0"/>
    <x v="19"/>
    <x v="3"/>
    <x v="3"/>
    <x v="142"/>
    <x v="0"/>
  </r>
  <r>
    <x v="385"/>
    <x v="1"/>
    <s v="2022-2023"/>
    <x v="0"/>
    <x v="9"/>
    <x v="4"/>
    <x v="4"/>
    <x v="9"/>
    <x v="0"/>
    <x v="7"/>
    <x v="0"/>
    <x v="0"/>
    <x v="142"/>
    <x v="0"/>
  </r>
  <r>
    <x v="386"/>
    <x v="1"/>
    <s v="2022-2023"/>
    <x v="0"/>
    <x v="85"/>
    <x v="0"/>
    <x v="0"/>
    <x v="85"/>
    <x v="0"/>
    <x v="20"/>
    <x v="0"/>
    <x v="0"/>
    <x v="142"/>
    <x v="0"/>
  </r>
  <r>
    <x v="387"/>
    <x v="2"/>
    <s v="2024-2025"/>
    <x v="0"/>
    <x v="45"/>
    <x v="3"/>
    <x v="3"/>
    <x v="45"/>
    <x v="0"/>
    <x v="15"/>
    <x v="5"/>
    <x v="5"/>
    <x v="142"/>
    <x v="0"/>
  </r>
  <r>
    <x v="388"/>
    <x v="0"/>
    <s v="2023-2024"/>
    <x v="0"/>
    <x v="78"/>
    <x v="1"/>
    <x v="1"/>
    <x v="78"/>
    <x v="0"/>
    <x v="4"/>
    <x v="4"/>
    <x v="4"/>
    <x v="142"/>
    <x v="0"/>
  </r>
  <r>
    <x v="389"/>
    <x v="2"/>
    <s v="2024-2025"/>
    <x v="1"/>
    <x v="13"/>
    <x v="1"/>
    <x v="1"/>
    <x v="13"/>
    <x v="0"/>
    <x v="1"/>
    <x v="0"/>
    <x v="0"/>
    <x v="142"/>
    <x v="0"/>
  </r>
  <r>
    <x v="48"/>
    <x v="0"/>
    <s v="2023-2024"/>
    <x v="1"/>
    <x v="15"/>
    <x v="1"/>
    <x v="1"/>
    <x v="15"/>
    <x v="0"/>
    <x v="5"/>
    <x v="0"/>
    <x v="0"/>
    <x v="142"/>
    <x v="0"/>
  </r>
  <r>
    <x v="4"/>
    <x v="0"/>
    <s v="2023-2024"/>
    <x v="0"/>
    <x v="29"/>
    <x v="4"/>
    <x v="4"/>
    <x v="29"/>
    <x v="0"/>
    <x v="8"/>
    <x v="0"/>
    <x v="0"/>
    <x v="142"/>
    <x v="0"/>
  </r>
  <r>
    <x v="95"/>
    <x v="1"/>
    <s v="2022-2023"/>
    <x v="1"/>
    <x v="72"/>
    <x v="4"/>
    <x v="4"/>
    <x v="72"/>
    <x v="0"/>
    <x v="16"/>
    <x v="0"/>
    <x v="0"/>
    <x v="142"/>
    <x v="0"/>
  </r>
  <r>
    <x v="165"/>
    <x v="0"/>
    <s v="2023-2024"/>
    <x v="1"/>
    <x v="37"/>
    <x v="1"/>
    <x v="1"/>
    <x v="37"/>
    <x v="0"/>
    <x v="11"/>
    <x v="2"/>
    <x v="2"/>
    <x v="142"/>
    <x v="0"/>
  </r>
  <r>
    <x v="175"/>
    <x v="1"/>
    <s v="2022-2023"/>
    <x v="1"/>
    <x v="76"/>
    <x v="1"/>
    <x v="1"/>
    <x v="76"/>
    <x v="0"/>
    <x v="5"/>
    <x v="0"/>
    <x v="0"/>
    <x v="142"/>
    <x v="0"/>
  </r>
  <r>
    <x v="89"/>
    <x v="0"/>
    <s v="2023-2024"/>
    <x v="1"/>
    <x v="23"/>
    <x v="1"/>
    <x v="1"/>
    <x v="23"/>
    <x v="0"/>
    <x v="11"/>
    <x v="1"/>
    <x v="1"/>
    <x v="142"/>
    <x v="0"/>
  </r>
  <r>
    <x v="390"/>
    <x v="0"/>
    <s v="2023-2024"/>
    <x v="0"/>
    <x v="33"/>
    <x v="4"/>
    <x v="4"/>
    <x v="33"/>
    <x v="0"/>
    <x v="8"/>
    <x v="0"/>
    <x v="0"/>
    <x v="142"/>
    <x v="0"/>
  </r>
  <r>
    <x v="391"/>
    <x v="2"/>
    <s v="2024-2025"/>
    <x v="0"/>
    <x v="33"/>
    <x v="4"/>
    <x v="4"/>
    <x v="33"/>
    <x v="0"/>
    <x v="8"/>
    <x v="9"/>
    <x v="9"/>
    <x v="142"/>
    <x v="0"/>
  </r>
  <r>
    <x v="392"/>
    <x v="2"/>
    <s v="2024-2025"/>
    <x v="0"/>
    <x v="96"/>
    <x v="4"/>
    <x v="4"/>
    <x v="96"/>
    <x v="0"/>
    <x v="16"/>
    <x v="3"/>
    <x v="3"/>
    <x v="142"/>
    <x v="0"/>
  </r>
  <r>
    <x v="133"/>
    <x v="1"/>
    <s v="2022-2023"/>
    <x v="0"/>
    <x v="28"/>
    <x v="1"/>
    <x v="1"/>
    <x v="28"/>
    <x v="0"/>
    <x v="11"/>
    <x v="2"/>
    <x v="2"/>
    <x v="143"/>
    <x v="0"/>
  </r>
  <r>
    <x v="393"/>
    <x v="0"/>
    <s v="2023-2024"/>
    <x v="0"/>
    <x v="92"/>
    <x v="3"/>
    <x v="3"/>
    <x v="92"/>
    <x v="0"/>
    <x v="3"/>
    <x v="2"/>
    <x v="2"/>
    <x v="143"/>
    <x v="0"/>
  </r>
  <r>
    <x v="394"/>
    <x v="0"/>
    <s v="2023-2024"/>
    <x v="0"/>
    <x v="22"/>
    <x v="1"/>
    <x v="1"/>
    <x v="22"/>
    <x v="0"/>
    <x v="2"/>
    <x v="3"/>
    <x v="3"/>
    <x v="143"/>
    <x v="0"/>
  </r>
  <r>
    <x v="395"/>
    <x v="1"/>
    <s v="2022-2023"/>
    <x v="0"/>
    <x v="65"/>
    <x v="1"/>
    <x v="1"/>
    <x v="65"/>
    <x v="0"/>
    <x v="4"/>
    <x v="0"/>
    <x v="0"/>
    <x v="144"/>
    <x v="0"/>
  </r>
  <r>
    <x v="284"/>
    <x v="2"/>
    <s v="2024-2025"/>
    <x v="0"/>
    <x v="34"/>
    <x v="4"/>
    <x v="4"/>
    <x v="34"/>
    <x v="0"/>
    <x v="7"/>
    <x v="3"/>
    <x v="3"/>
    <x v="145"/>
    <x v="0"/>
  </r>
  <r>
    <x v="396"/>
    <x v="0"/>
    <s v="2023-2024"/>
    <x v="0"/>
    <x v="95"/>
    <x v="7"/>
    <x v="7"/>
    <x v="95"/>
    <x v="0"/>
    <x v="19"/>
    <x v="5"/>
    <x v="5"/>
    <x v="146"/>
    <x v="0"/>
  </r>
  <r>
    <x v="239"/>
    <x v="0"/>
    <s v="2023-2024"/>
    <x v="0"/>
    <x v="20"/>
    <x v="4"/>
    <x v="4"/>
    <x v="20"/>
    <x v="0"/>
    <x v="8"/>
    <x v="1"/>
    <x v="1"/>
    <x v="147"/>
    <x v="0"/>
  </r>
  <r>
    <x v="360"/>
    <x v="2"/>
    <s v="2024-2025"/>
    <x v="0"/>
    <x v="2"/>
    <x v="2"/>
    <x v="2"/>
    <x v="2"/>
    <x v="0"/>
    <x v="2"/>
    <x v="1"/>
    <x v="1"/>
    <x v="148"/>
    <x v="0"/>
  </r>
  <r>
    <x v="79"/>
    <x v="0"/>
    <s v="2023-2024"/>
    <x v="0"/>
    <x v="72"/>
    <x v="4"/>
    <x v="4"/>
    <x v="72"/>
    <x v="0"/>
    <x v="16"/>
    <x v="2"/>
    <x v="2"/>
    <x v="149"/>
    <x v="0"/>
  </r>
  <r>
    <x v="300"/>
    <x v="2"/>
    <s v="2024-2025"/>
    <x v="0"/>
    <x v="52"/>
    <x v="3"/>
    <x v="3"/>
    <x v="52"/>
    <x v="0"/>
    <x v="10"/>
    <x v="3"/>
    <x v="3"/>
    <x v="150"/>
    <x v="0"/>
  </r>
  <r>
    <x v="397"/>
    <x v="0"/>
    <s v="2023-2024"/>
    <x v="0"/>
    <x v="69"/>
    <x v="4"/>
    <x v="4"/>
    <x v="69"/>
    <x v="0"/>
    <x v="6"/>
    <x v="6"/>
    <x v="6"/>
    <x v="151"/>
    <x v="0"/>
  </r>
  <r>
    <x v="194"/>
    <x v="2"/>
    <s v="2024-2025"/>
    <x v="0"/>
    <x v="27"/>
    <x v="4"/>
    <x v="4"/>
    <x v="27"/>
    <x v="0"/>
    <x v="7"/>
    <x v="0"/>
    <x v="0"/>
    <x v="152"/>
    <x v="0"/>
  </r>
  <r>
    <x v="398"/>
    <x v="0"/>
    <s v="2023-2024"/>
    <x v="1"/>
    <x v="73"/>
    <x v="6"/>
    <x v="6"/>
    <x v="73"/>
    <x v="0"/>
    <x v="18"/>
    <x v="7"/>
    <x v="7"/>
    <x v="153"/>
    <x v="0"/>
  </r>
  <r>
    <x v="17"/>
    <x v="0"/>
    <s v="2023-2024"/>
    <x v="0"/>
    <x v="75"/>
    <x v="0"/>
    <x v="0"/>
    <x v="75"/>
    <x v="0"/>
    <x v="20"/>
    <x v="5"/>
    <x v="5"/>
    <x v="154"/>
    <x v="0"/>
  </r>
  <r>
    <x v="399"/>
    <x v="0"/>
    <s v="2023-2024"/>
    <x v="0"/>
    <x v="22"/>
    <x v="1"/>
    <x v="1"/>
    <x v="22"/>
    <x v="0"/>
    <x v="2"/>
    <x v="6"/>
    <x v="6"/>
    <x v="155"/>
    <x v="0"/>
  </r>
  <r>
    <x v="180"/>
    <x v="1"/>
    <s v="2022-2023"/>
    <x v="0"/>
    <x v="91"/>
    <x v="1"/>
    <x v="1"/>
    <x v="91"/>
    <x v="0"/>
    <x v="5"/>
    <x v="1"/>
    <x v="1"/>
    <x v="156"/>
    <x v="0"/>
  </r>
  <r>
    <x v="387"/>
    <x v="2"/>
    <s v="2024-2025"/>
    <x v="0"/>
    <x v="2"/>
    <x v="2"/>
    <x v="2"/>
    <x v="2"/>
    <x v="0"/>
    <x v="2"/>
    <x v="4"/>
    <x v="4"/>
    <x v="156"/>
    <x v="0"/>
  </r>
  <r>
    <x v="326"/>
    <x v="0"/>
    <s v="2023-2024"/>
    <x v="0"/>
    <x v="95"/>
    <x v="7"/>
    <x v="7"/>
    <x v="95"/>
    <x v="0"/>
    <x v="19"/>
    <x v="2"/>
    <x v="2"/>
    <x v="157"/>
    <x v="0"/>
  </r>
  <r>
    <x v="37"/>
    <x v="2"/>
    <s v="2024-2025"/>
    <x v="0"/>
    <x v="28"/>
    <x v="1"/>
    <x v="1"/>
    <x v="28"/>
    <x v="0"/>
    <x v="11"/>
    <x v="5"/>
    <x v="5"/>
    <x v="157"/>
    <x v="0"/>
  </r>
  <r>
    <x v="63"/>
    <x v="1"/>
    <s v="2022-2023"/>
    <x v="0"/>
    <x v="69"/>
    <x v="4"/>
    <x v="4"/>
    <x v="69"/>
    <x v="0"/>
    <x v="6"/>
    <x v="0"/>
    <x v="0"/>
    <x v="157"/>
    <x v="0"/>
  </r>
  <r>
    <x v="400"/>
    <x v="0"/>
    <s v="2023-2024"/>
    <x v="0"/>
    <x v="81"/>
    <x v="3"/>
    <x v="3"/>
    <x v="81"/>
    <x v="0"/>
    <x v="17"/>
    <x v="7"/>
    <x v="7"/>
    <x v="157"/>
    <x v="0"/>
  </r>
  <r>
    <x v="350"/>
    <x v="1"/>
    <s v="2022-2023"/>
    <x v="0"/>
    <x v="88"/>
    <x v="6"/>
    <x v="6"/>
    <x v="88"/>
    <x v="0"/>
    <x v="13"/>
    <x v="5"/>
    <x v="5"/>
    <x v="158"/>
    <x v="0"/>
  </r>
  <r>
    <x v="401"/>
    <x v="2"/>
    <s v="2024-2025"/>
    <x v="0"/>
    <x v="4"/>
    <x v="1"/>
    <x v="1"/>
    <x v="4"/>
    <x v="0"/>
    <x v="4"/>
    <x v="0"/>
    <x v="0"/>
    <x v="158"/>
    <x v="0"/>
  </r>
  <r>
    <x v="402"/>
    <x v="0"/>
    <s v="2023-2024"/>
    <x v="1"/>
    <x v="56"/>
    <x v="1"/>
    <x v="1"/>
    <x v="56"/>
    <x v="0"/>
    <x v="11"/>
    <x v="2"/>
    <x v="2"/>
    <x v="159"/>
    <x v="0"/>
  </r>
  <r>
    <x v="237"/>
    <x v="0"/>
    <s v="2023-2024"/>
    <x v="0"/>
    <x v="2"/>
    <x v="2"/>
    <x v="2"/>
    <x v="2"/>
    <x v="0"/>
    <x v="2"/>
    <x v="3"/>
    <x v="3"/>
    <x v="160"/>
    <x v="0"/>
  </r>
  <r>
    <x v="176"/>
    <x v="2"/>
    <s v="2024-2025"/>
    <x v="0"/>
    <x v="34"/>
    <x v="4"/>
    <x v="4"/>
    <x v="34"/>
    <x v="0"/>
    <x v="7"/>
    <x v="8"/>
    <x v="8"/>
    <x v="161"/>
    <x v="0"/>
  </r>
  <r>
    <x v="203"/>
    <x v="0"/>
    <s v="2023-2024"/>
    <x v="1"/>
    <x v="59"/>
    <x v="3"/>
    <x v="3"/>
    <x v="59"/>
    <x v="0"/>
    <x v="3"/>
    <x v="5"/>
    <x v="5"/>
    <x v="162"/>
    <x v="0"/>
  </r>
  <r>
    <x v="403"/>
    <x v="0"/>
    <s v="2023-2024"/>
    <x v="0"/>
    <x v="56"/>
    <x v="1"/>
    <x v="1"/>
    <x v="56"/>
    <x v="0"/>
    <x v="11"/>
    <x v="3"/>
    <x v="3"/>
    <x v="163"/>
    <x v="0"/>
  </r>
  <r>
    <x v="404"/>
    <x v="1"/>
    <s v="2022-2023"/>
    <x v="0"/>
    <x v="60"/>
    <x v="1"/>
    <x v="1"/>
    <x v="60"/>
    <x v="0"/>
    <x v="2"/>
    <x v="3"/>
    <x v="3"/>
    <x v="164"/>
    <x v="0"/>
  </r>
  <r>
    <x v="44"/>
    <x v="0"/>
    <s v="2023-2024"/>
    <x v="0"/>
    <x v="39"/>
    <x v="0"/>
    <x v="0"/>
    <x v="39"/>
    <x v="0"/>
    <x v="14"/>
    <x v="7"/>
    <x v="7"/>
    <x v="165"/>
    <x v="0"/>
  </r>
  <r>
    <x v="23"/>
    <x v="2"/>
    <s v="2024-2025"/>
    <x v="0"/>
    <x v="56"/>
    <x v="1"/>
    <x v="1"/>
    <x v="56"/>
    <x v="0"/>
    <x v="11"/>
    <x v="5"/>
    <x v="5"/>
    <x v="166"/>
    <x v="0"/>
  </r>
  <r>
    <x v="405"/>
    <x v="2"/>
    <s v="2024-2025"/>
    <x v="0"/>
    <x v="56"/>
    <x v="1"/>
    <x v="1"/>
    <x v="56"/>
    <x v="0"/>
    <x v="11"/>
    <x v="3"/>
    <x v="3"/>
    <x v="167"/>
    <x v="0"/>
  </r>
  <r>
    <x v="114"/>
    <x v="0"/>
    <s v="2023-2024"/>
    <x v="0"/>
    <x v="81"/>
    <x v="3"/>
    <x v="3"/>
    <x v="81"/>
    <x v="0"/>
    <x v="17"/>
    <x v="2"/>
    <x v="2"/>
    <x v="168"/>
    <x v="0"/>
  </r>
  <r>
    <x v="183"/>
    <x v="0"/>
    <s v="2023-2024"/>
    <x v="0"/>
    <x v="50"/>
    <x v="4"/>
    <x v="4"/>
    <x v="50"/>
    <x v="0"/>
    <x v="6"/>
    <x v="2"/>
    <x v="2"/>
    <x v="168"/>
    <x v="0"/>
  </r>
  <r>
    <x v="230"/>
    <x v="1"/>
    <s v="2022-2023"/>
    <x v="0"/>
    <x v="34"/>
    <x v="4"/>
    <x v="4"/>
    <x v="34"/>
    <x v="0"/>
    <x v="7"/>
    <x v="4"/>
    <x v="4"/>
    <x v="169"/>
    <x v="0"/>
  </r>
  <r>
    <x v="404"/>
    <x v="1"/>
    <s v="2022-2023"/>
    <x v="1"/>
    <x v="56"/>
    <x v="1"/>
    <x v="1"/>
    <x v="56"/>
    <x v="0"/>
    <x v="11"/>
    <x v="0"/>
    <x v="0"/>
    <x v="169"/>
    <x v="0"/>
  </r>
  <r>
    <x v="406"/>
    <x v="2"/>
    <s v="2024-2025"/>
    <x v="1"/>
    <x v="76"/>
    <x v="1"/>
    <x v="1"/>
    <x v="76"/>
    <x v="0"/>
    <x v="5"/>
    <x v="5"/>
    <x v="5"/>
    <x v="169"/>
    <x v="0"/>
  </r>
  <r>
    <x v="407"/>
    <x v="1"/>
    <s v="2022-2023"/>
    <x v="1"/>
    <x v="50"/>
    <x v="4"/>
    <x v="4"/>
    <x v="50"/>
    <x v="0"/>
    <x v="6"/>
    <x v="5"/>
    <x v="5"/>
    <x v="169"/>
    <x v="0"/>
  </r>
  <r>
    <x v="56"/>
    <x v="2"/>
    <s v="2024-2025"/>
    <x v="0"/>
    <x v="74"/>
    <x v="1"/>
    <x v="1"/>
    <x v="74"/>
    <x v="0"/>
    <x v="1"/>
    <x v="7"/>
    <x v="7"/>
    <x v="169"/>
    <x v="0"/>
  </r>
  <r>
    <x v="408"/>
    <x v="1"/>
    <s v="2022-2023"/>
    <x v="1"/>
    <x v="53"/>
    <x v="3"/>
    <x v="3"/>
    <x v="53"/>
    <x v="0"/>
    <x v="10"/>
    <x v="1"/>
    <x v="1"/>
    <x v="169"/>
    <x v="0"/>
  </r>
  <r>
    <x v="32"/>
    <x v="0"/>
    <s v="2023-2024"/>
    <x v="1"/>
    <x v="83"/>
    <x v="0"/>
    <x v="0"/>
    <x v="83"/>
    <x v="0"/>
    <x v="0"/>
    <x v="6"/>
    <x v="6"/>
    <x v="170"/>
    <x v="0"/>
  </r>
  <r>
    <x v="409"/>
    <x v="0"/>
    <s v="2023-2024"/>
    <x v="0"/>
    <x v="38"/>
    <x v="3"/>
    <x v="3"/>
    <x v="38"/>
    <x v="0"/>
    <x v="12"/>
    <x v="3"/>
    <x v="3"/>
    <x v="171"/>
    <x v="0"/>
  </r>
  <r>
    <x v="37"/>
    <x v="2"/>
    <s v="2024-2025"/>
    <x v="0"/>
    <x v="64"/>
    <x v="1"/>
    <x v="1"/>
    <x v="64"/>
    <x v="0"/>
    <x v="1"/>
    <x v="3"/>
    <x v="3"/>
    <x v="171"/>
    <x v="0"/>
  </r>
  <r>
    <x v="410"/>
    <x v="1"/>
    <s v="2022-2023"/>
    <x v="1"/>
    <x v="42"/>
    <x v="3"/>
    <x v="3"/>
    <x v="42"/>
    <x v="0"/>
    <x v="12"/>
    <x v="4"/>
    <x v="4"/>
    <x v="171"/>
    <x v="0"/>
  </r>
  <r>
    <x v="411"/>
    <x v="1"/>
    <s v="2022-2023"/>
    <x v="1"/>
    <x v="5"/>
    <x v="1"/>
    <x v="1"/>
    <x v="5"/>
    <x v="0"/>
    <x v="5"/>
    <x v="5"/>
    <x v="5"/>
    <x v="171"/>
    <x v="0"/>
  </r>
  <r>
    <x v="412"/>
    <x v="0"/>
    <s v="2023-2024"/>
    <x v="0"/>
    <x v="87"/>
    <x v="2"/>
    <x v="2"/>
    <x v="87"/>
    <x v="0"/>
    <x v="2"/>
    <x v="3"/>
    <x v="3"/>
    <x v="171"/>
    <x v="0"/>
  </r>
  <r>
    <x v="413"/>
    <x v="2"/>
    <s v="2024-2025"/>
    <x v="1"/>
    <x v="62"/>
    <x v="0"/>
    <x v="0"/>
    <x v="62"/>
    <x v="0"/>
    <x v="14"/>
    <x v="7"/>
    <x v="7"/>
    <x v="171"/>
    <x v="0"/>
  </r>
  <r>
    <x v="62"/>
    <x v="0"/>
    <s v="2023-2024"/>
    <x v="1"/>
    <x v="94"/>
    <x v="5"/>
    <x v="5"/>
    <x v="94"/>
    <x v="0"/>
    <x v="9"/>
    <x v="0"/>
    <x v="0"/>
    <x v="171"/>
    <x v="0"/>
  </r>
  <r>
    <x v="414"/>
    <x v="0"/>
    <s v="2023-2024"/>
    <x v="0"/>
    <x v="46"/>
    <x v="3"/>
    <x v="3"/>
    <x v="46"/>
    <x v="0"/>
    <x v="17"/>
    <x v="3"/>
    <x v="3"/>
    <x v="171"/>
    <x v="0"/>
  </r>
  <r>
    <x v="324"/>
    <x v="0"/>
    <s v="2023-2024"/>
    <x v="1"/>
    <x v="80"/>
    <x v="0"/>
    <x v="0"/>
    <x v="80"/>
    <x v="0"/>
    <x v="14"/>
    <x v="4"/>
    <x v="4"/>
    <x v="171"/>
    <x v="0"/>
  </r>
  <r>
    <x v="6"/>
    <x v="1"/>
    <s v="2022-2023"/>
    <x v="1"/>
    <x v="15"/>
    <x v="1"/>
    <x v="1"/>
    <x v="15"/>
    <x v="0"/>
    <x v="5"/>
    <x v="0"/>
    <x v="0"/>
    <x v="171"/>
    <x v="0"/>
  </r>
  <r>
    <x v="415"/>
    <x v="2"/>
    <s v="2024-2025"/>
    <x v="1"/>
    <x v="37"/>
    <x v="1"/>
    <x v="1"/>
    <x v="37"/>
    <x v="0"/>
    <x v="11"/>
    <x v="1"/>
    <x v="1"/>
    <x v="171"/>
    <x v="0"/>
  </r>
  <r>
    <x v="416"/>
    <x v="0"/>
    <s v="2023-2024"/>
    <x v="1"/>
    <x v="37"/>
    <x v="1"/>
    <x v="1"/>
    <x v="37"/>
    <x v="0"/>
    <x v="11"/>
    <x v="4"/>
    <x v="4"/>
    <x v="171"/>
    <x v="0"/>
  </r>
  <r>
    <x v="184"/>
    <x v="2"/>
    <s v="2024-2025"/>
    <x v="1"/>
    <x v="37"/>
    <x v="1"/>
    <x v="1"/>
    <x v="37"/>
    <x v="0"/>
    <x v="11"/>
    <x v="0"/>
    <x v="0"/>
    <x v="171"/>
    <x v="0"/>
  </r>
  <r>
    <x v="68"/>
    <x v="2"/>
    <s v="2024-2025"/>
    <x v="0"/>
    <x v="57"/>
    <x v="6"/>
    <x v="6"/>
    <x v="57"/>
    <x v="0"/>
    <x v="13"/>
    <x v="3"/>
    <x v="3"/>
    <x v="171"/>
    <x v="0"/>
  </r>
  <r>
    <x v="46"/>
    <x v="2"/>
    <s v="2024-2025"/>
    <x v="0"/>
    <x v="36"/>
    <x v="4"/>
    <x v="4"/>
    <x v="36"/>
    <x v="0"/>
    <x v="6"/>
    <x v="4"/>
    <x v="4"/>
    <x v="172"/>
    <x v="0"/>
  </r>
  <r>
    <x v="417"/>
    <x v="2"/>
    <s v="2024-2025"/>
    <x v="0"/>
    <x v="46"/>
    <x v="3"/>
    <x v="3"/>
    <x v="46"/>
    <x v="0"/>
    <x v="17"/>
    <x v="3"/>
    <x v="3"/>
    <x v="172"/>
    <x v="0"/>
  </r>
  <r>
    <x v="270"/>
    <x v="0"/>
    <s v="2023-2024"/>
    <x v="1"/>
    <x v="49"/>
    <x v="4"/>
    <x v="4"/>
    <x v="49"/>
    <x v="0"/>
    <x v="6"/>
    <x v="3"/>
    <x v="3"/>
    <x v="172"/>
    <x v="0"/>
  </r>
  <r>
    <x v="418"/>
    <x v="2"/>
    <s v="2024-2025"/>
    <x v="0"/>
    <x v="74"/>
    <x v="1"/>
    <x v="1"/>
    <x v="74"/>
    <x v="0"/>
    <x v="1"/>
    <x v="3"/>
    <x v="3"/>
    <x v="172"/>
    <x v="0"/>
  </r>
  <r>
    <x v="406"/>
    <x v="2"/>
    <s v="2024-2025"/>
    <x v="0"/>
    <x v="64"/>
    <x v="1"/>
    <x v="1"/>
    <x v="64"/>
    <x v="0"/>
    <x v="1"/>
    <x v="1"/>
    <x v="1"/>
    <x v="173"/>
    <x v="0"/>
  </r>
  <r>
    <x v="419"/>
    <x v="2"/>
    <s v="2024-2025"/>
    <x v="0"/>
    <x v="36"/>
    <x v="4"/>
    <x v="4"/>
    <x v="36"/>
    <x v="0"/>
    <x v="6"/>
    <x v="1"/>
    <x v="1"/>
    <x v="174"/>
    <x v="0"/>
  </r>
  <r>
    <x v="59"/>
    <x v="0"/>
    <s v="2023-2024"/>
    <x v="0"/>
    <x v="16"/>
    <x v="0"/>
    <x v="0"/>
    <x v="16"/>
    <x v="0"/>
    <x v="0"/>
    <x v="3"/>
    <x v="3"/>
    <x v="175"/>
    <x v="0"/>
  </r>
  <r>
    <x v="420"/>
    <x v="1"/>
    <s v="2022-2023"/>
    <x v="1"/>
    <x v="36"/>
    <x v="4"/>
    <x v="4"/>
    <x v="36"/>
    <x v="0"/>
    <x v="6"/>
    <x v="2"/>
    <x v="2"/>
    <x v="176"/>
    <x v="0"/>
  </r>
  <r>
    <x v="240"/>
    <x v="2"/>
    <s v="2024-2025"/>
    <x v="0"/>
    <x v="5"/>
    <x v="1"/>
    <x v="1"/>
    <x v="5"/>
    <x v="0"/>
    <x v="5"/>
    <x v="7"/>
    <x v="7"/>
    <x v="177"/>
    <x v="0"/>
  </r>
  <r>
    <x v="421"/>
    <x v="0"/>
    <s v="2023-2024"/>
    <x v="1"/>
    <x v="23"/>
    <x v="1"/>
    <x v="1"/>
    <x v="23"/>
    <x v="0"/>
    <x v="11"/>
    <x v="2"/>
    <x v="2"/>
    <x v="177"/>
    <x v="0"/>
  </r>
  <r>
    <x v="145"/>
    <x v="0"/>
    <s v="2023-2024"/>
    <x v="1"/>
    <x v="10"/>
    <x v="4"/>
    <x v="4"/>
    <x v="10"/>
    <x v="0"/>
    <x v="8"/>
    <x v="2"/>
    <x v="2"/>
    <x v="178"/>
    <x v="0"/>
  </r>
  <r>
    <x v="243"/>
    <x v="2"/>
    <s v="2024-2025"/>
    <x v="0"/>
    <x v="39"/>
    <x v="0"/>
    <x v="0"/>
    <x v="39"/>
    <x v="0"/>
    <x v="14"/>
    <x v="1"/>
    <x v="1"/>
    <x v="179"/>
    <x v="0"/>
  </r>
  <r>
    <x v="118"/>
    <x v="1"/>
    <s v="2022-2023"/>
    <x v="0"/>
    <x v="95"/>
    <x v="7"/>
    <x v="7"/>
    <x v="95"/>
    <x v="0"/>
    <x v="19"/>
    <x v="5"/>
    <x v="5"/>
    <x v="180"/>
    <x v="0"/>
  </r>
  <r>
    <x v="376"/>
    <x v="1"/>
    <s v="2022-2023"/>
    <x v="1"/>
    <x v="36"/>
    <x v="4"/>
    <x v="4"/>
    <x v="36"/>
    <x v="0"/>
    <x v="6"/>
    <x v="7"/>
    <x v="7"/>
    <x v="180"/>
    <x v="0"/>
  </r>
  <r>
    <x v="377"/>
    <x v="0"/>
    <s v="2023-2024"/>
    <x v="0"/>
    <x v="44"/>
    <x v="4"/>
    <x v="4"/>
    <x v="44"/>
    <x v="0"/>
    <x v="16"/>
    <x v="6"/>
    <x v="6"/>
    <x v="180"/>
    <x v="0"/>
  </r>
  <r>
    <x v="304"/>
    <x v="1"/>
    <s v="2022-2023"/>
    <x v="1"/>
    <x v="10"/>
    <x v="4"/>
    <x v="4"/>
    <x v="10"/>
    <x v="0"/>
    <x v="8"/>
    <x v="1"/>
    <x v="1"/>
    <x v="180"/>
    <x v="0"/>
  </r>
  <r>
    <x v="422"/>
    <x v="0"/>
    <s v="2023-2024"/>
    <x v="0"/>
    <x v="78"/>
    <x v="1"/>
    <x v="1"/>
    <x v="78"/>
    <x v="0"/>
    <x v="4"/>
    <x v="1"/>
    <x v="1"/>
    <x v="180"/>
    <x v="0"/>
  </r>
  <r>
    <x v="362"/>
    <x v="0"/>
    <s v="2023-2024"/>
    <x v="1"/>
    <x v="76"/>
    <x v="1"/>
    <x v="1"/>
    <x v="76"/>
    <x v="0"/>
    <x v="5"/>
    <x v="6"/>
    <x v="6"/>
    <x v="180"/>
    <x v="0"/>
  </r>
  <r>
    <x v="206"/>
    <x v="2"/>
    <s v="2024-2025"/>
    <x v="1"/>
    <x v="36"/>
    <x v="4"/>
    <x v="4"/>
    <x v="36"/>
    <x v="0"/>
    <x v="6"/>
    <x v="2"/>
    <x v="2"/>
    <x v="181"/>
    <x v="0"/>
  </r>
  <r>
    <x v="423"/>
    <x v="1"/>
    <s v="2022-2023"/>
    <x v="0"/>
    <x v="63"/>
    <x v="1"/>
    <x v="1"/>
    <x v="63"/>
    <x v="0"/>
    <x v="5"/>
    <x v="0"/>
    <x v="0"/>
    <x v="182"/>
    <x v="0"/>
  </r>
  <r>
    <x v="115"/>
    <x v="0"/>
    <s v="2023-2024"/>
    <x v="0"/>
    <x v="34"/>
    <x v="4"/>
    <x v="4"/>
    <x v="34"/>
    <x v="0"/>
    <x v="7"/>
    <x v="5"/>
    <x v="5"/>
    <x v="182"/>
    <x v="0"/>
  </r>
  <r>
    <x v="424"/>
    <x v="0"/>
    <s v="2023-2024"/>
    <x v="1"/>
    <x v="86"/>
    <x v="0"/>
    <x v="0"/>
    <x v="86"/>
    <x v="0"/>
    <x v="20"/>
    <x v="9"/>
    <x v="9"/>
    <x v="182"/>
    <x v="0"/>
  </r>
  <r>
    <x v="413"/>
    <x v="2"/>
    <s v="2024-2025"/>
    <x v="1"/>
    <x v="67"/>
    <x v="3"/>
    <x v="3"/>
    <x v="67"/>
    <x v="0"/>
    <x v="15"/>
    <x v="0"/>
    <x v="0"/>
    <x v="182"/>
    <x v="0"/>
  </r>
  <r>
    <x v="425"/>
    <x v="2"/>
    <s v="2024-2025"/>
    <x v="1"/>
    <x v="36"/>
    <x v="4"/>
    <x v="4"/>
    <x v="36"/>
    <x v="0"/>
    <x v="6"/>
    <x v="1"/>
    <x v="1"/>
    <x v="182"/>
    <x v="0"/>
  </r>
  <r>
    <x v="365"/>
    <x v="0"/>
    <s v="2023-2024"/>
    <x v="0"/>
    <x v="44"/>
    <x v="4"/>
    <x v="4"/>
    <x v="44"/>
    <x v="0"/>
    <x v="16"/>
    <x v="2"/>
    <x v="2"/>
    <x v="182"/>
    <x v="0"/>
  </r>
  <r>
    <x v="261"/>
    <x v="1"/>
    <s v="2022-2023"/>
    <x v="0"/>
    <x v="7"/>
    <x v="4"/>
    <x v="4"/>
    <x v="7"/>
    <x v="0"/>
    <x v="6"/>
    <x v="9"/>
    <x v="9"/>
    <x v="182"/>
    <x v="0"/>
  </r>
  <r>
    <x v="184"/>
    <x v="2"/>
    <s v="2024-2025"/>
    <x v="0"/>
    <x v="75"/>
    <x v="0"/>
    <x v="0"/>
    <x v="75"/>
    <x v="0"/>
    <x v="20"/>
    <x v="7"/>
    <x v="7"/>
    <x v="182"/>
    <x v="0"/>
  </r>
  <r>
    <x v="103"/>
    <x v="1"/>
    <s v="2022-2023"/>
    <x v="0"/>
    <x v="92"/>
    <x v="3"/>
    <x v="3"/>
    <x v="92"/>
    <x v="0"/>
    <x v="3"/>
    <x v="3"/>
    <x v="3"/>
    <x v="182"/>
    <x v="0"/>
  </r>
  <r>
    <x v="87"/>
    <x v="0"/>
    <s v="2023-2024"/>
    <x v="0"/>
    <x v="71"/>
    <x v="6"/>
    <x v="6"/>
    <x v="71"/>
    <x v="0"/>
    <x v="13"/>
    <x v="2"/>
    <x v="2"/>
    <x v="182"/>
    <x v="0"/>
  </r>
  <r>
    <x v="426"/>
    <x v="2"/>
    <s v="2024-2025"/>
    <x v="1"/>
    <x v="49"/>
    <x v="4"/>
    <x v="4"/>
    <x v="49"/>
    <x v="0"/>
    <x v="6"/>
    <x v="2"/>
    <x v="2"/>
    <x v="182"/>
    <x v="0"/>
  </r>
  <r>
    <x v="183"/>
    <x v="0"/>
    <s v="2023-2024"/>
    <x v="0"/>
    <x v="84"/>
    <x v="3"/>
    <x v="3"/>
    <x v="84"/>
    <x v="0"/>
    <x v="3"/>
    <x v="1"/>
    <x v="1"/>
    <x v="182"/>
    <x v="0"/>
  </r>
  <r>
    <x v="6"/>
    <x v="1"/>
    <s v="2022-2023"/>
    <x v="0"/>
    <x v="54"/>
    <x v="4"/>
    <x v="4"/>
    <x v="54"/>
    <x v="0"/>
    <x v="7"/>
    <x v="3"/>
    <x v="3"/>
    <x v="183"/>
    <x v="0"/>
  </r>
  <r>
    <x v="233"/>
    <x v="1"/>
    <s v="2022-2023"/>
    <x v="0"/>
    <x v="39"/>
    <x v="0"/>
    <x v="0"/>
    <x v="39"/>
    <x v="0"/>
    <x v="14"/>
    <x v="3"/>
    <x v="3"/>
    <x v="184"/>
    <x v="0"/>
  </r>
  <r>
    <x v="248"/>
    <x v="0"/>
    <s v="2023-2024"/>
    <x v="0"/>
    <x v="8"/>
    <x v="1"/>
    <x v="1"/>
    <x v="8"/>
    <x v="0"/>
    <x v="4"/>
    <x v="0"/>
    <x v="0"/>
    <x v="184"/>
    <x v="0"/>
  </r>
  <r>
    <x v="427"/>
    <x v="0"/>
    <s v="2023-2024"/>
    <x v="0"/>
    <x v="82"/>
    <x v="3"/>
    <x v="3"/>
    <x v="82"/>
    <x v="0"/>
    <x v="17"/>
    <x v="3"/>
    <x v="3"/>
    <x v="184"/>
    <x v="0"/>
  </r>
  <r>
    <x v="428"/>
    <x v="0"/>
    <s v="2023-2024"/>
    <x v="0"/>
    <x v="14"/>
    <x v="1"/>
    <x v="1"/>
    <x v="14"/>
    <x v="0"/>
    <x v="11"/>
    <x v="3"/>
    <x v="3"/>
    <x v="184"/>
    <x v="0"/>
  </r>
  <r>
    <x v="429"/>
    <x v="1"/>
    <s v="2022-2023"/>
    <x v="0"/>
    <x v="15"/>
    <x v="1"/>
    <x v="1"/>
    <x v="15"/>
    <x v="0"/>
    <x v="5"/>
    <x v="3"/>
    <x v="3"/>
    <x v="185"/>
    <x v="0"/>
  </r>
  <r>
    <x v="430"/>
    <x v="0"/>
    <s v="2023-2024"/>
    <x v="0"/>
    <x v="82"/>
    <x v="3"/>
    <x v="3"/>
    <x v="82"/>
    <x v="0"/>
    <x v="17"/>
    <x v="3"/>
    <x v="3"/>
    <x v="186"/>
    <x v="0"/>
  </r>
  <r>
    <x v="431"/>
    <x v="0"/>
    <s v="2023-2024"/>
    <x v="1"/>
    <x v="23"/>
    <x v="1"/>
    <x v="1"/>
    <x v="23"/>
    <x v="0"/>
    <x v="11"/>
    <x v="1"/>
    <x v="1"/>
    <x v="187"/>
    <x v="0"/>
  </r>
  <r>
    <x v="432"/>
    <x v="0"/>
    <s v="2023-2024"/>
    <x v="0"/>
    <x v="75"/>
    <x v="0"/>
    <x v="0"/>
    <x v="75"/>
    <x v="0"/>
    <x v="20"/>
    <x v="7"/>
    <x v="7"/>
    <x v="188"/>
    <x v="0"/>
  </r>
  <r>
    <x v="433"/>
    <x v="0"/>
    <s v="2023-2024"/>
    <x v="0"/>
    <x v="43"/>
    <x v="1"/>
    <x v="1"/>
    <x v="43"/>
    <x v="0"/>
    <x v="2"/>
    <x v="3"/>
    <x v="3"/>
    <x v="189"/>
    <x v="0"/>
  </r>
  <r>
    <x v="127"/>
    <x v="1"/>
    <s v="2022-2023"/>
    <x v="0"/>
    <x v="47"/>
    <x v="1"/>
    <x v="1"/>
    <x v="47"/>
    <x v="0"/>
    <x v="4"/>
    <x v="3"/>
    <x v="3"/>
    <x v="189"/>
    <x v="0"/>
  </r>
  <r>
    <x v="114"/>
    <x v="0"/>
    <s v="2023-2024"/>
    <x v="0"/>
    <x v="50"/>
    <x v="4"/>
    <x v="4"/>
    <x v="50"/>
    <x v="0"/>
    <x v="6"/>
    <x v="2"/>
    <x v="2"/>
    <x v="189"/>
    <x v="0"/>
  </r>
  <r>
    <x v="101"/>
    <x v="2"/>
    <s v="2024-2025"/>
    <x v="0"/>
    <x v="74"/>
    <x v="1"/>
    <x v="1"/>
    <x v="74"/>
    <x v="0"/>
    <x v="1"/>
    <x v="6"/>
    <x v="6"/>
    <x v="190"/>
    <x v="0"/>
  </r>
  <r>
    <x v="434"/>
    <x v="0"/>
    <s v="2023-2024"/>
    <x v="0"/>
    <x v="89"/>
    <x v="4"/>
    <x v="4"/>
    <x v="89"/>
    <x v="0"/>
    <x v="6"/>
    <x v="6"/>
    <x v="6"/>
    <x v="191"/>
    <x v="0"/>
  </r>
  <r>
    <x v="435"/>
    <x v="0"/>
    <s v="2023-2024"/>
    <x v="0"/>
    <x v="2"/>
    <x v="2"/>
    <x v="2"/>
    <x v="2"/>
    <x v="0"/>
    <x v="2"/>
    <x v="3"/>
    <x v="3"/>
    <x v="192"/>
    <x v="0"/>
  </r>
  <r>
    <x v="425"/>
    <x v="2"/>
    <s v="2024-2025"/>
    <x v="0"/>
    <x v="66"/>
    <x v="3"/>
    <x v="3"/>
    <x v="66"/>
    <x v="0"/>
    <x v="12"/>
    <x v="3"/>
    <x v="3"/>
    <x v="193"/>
    <x v="0"/>
  </r>
  <r>
    <x v="104"/>
    <x v="0"/>
    <s v="2023-2024"/>
    <x v="0"/>
    <x v="30"/>
    <x v="4"/>
    <x v="4"/>
    <x v="30"/>
    <x v="0"/>
    <x v="6"/>
    <x v="4"/>
    <x v="4"/>
    <x v="193"/>
    <x v="0"/>
  </r>
  <r>
    <x v="4"/>
    <x v="0"/>
    <s v="2023-2024"/>
    <x v="0"/>
    <x v="32"/>
    <x v="6"/>
    <x v="6"/>
    <x v="32"/>
    <x v="0"/>
    <x v="13"/>
    <x v="7"/>
    <x v="7"/>
    <x v="193"/>
    <x v="0"/>
  </r>
  <r>
    <x v="348"/>
    <x v="1"/>
    <s v="2022-2023"/>
    <x v="1"/>
    <x v="52"/>
    <x v="3"/>
    <x v="3"/>
    <x v="52"/>
    <x v="0"/>
    <x v="10"/>
    <x v="0"/>
    <x v="0"/>
    <x v="194"/>
    <x v="0"/>
  </r>
  <r>
    <x v="64"/>
    <x v="1"/>
    <s v="2022-2023"/>
    <x v="0"/>
    <x v="69"/>
    <x v="4"/>
    <x v="4"/>
    <x v="69"/>
    <x v="0"/>
    <x v="6"/>
    <x v="2"/>
    <x v="2"/>
    <x v="195"/>
    <x v="0"/>
  </r>
  <r>
    <x v="365"/>
    <x v="0"/>
    <s v="2023-2024"/>
    <x v="0"/>
    <x v="9"/>
    <x v="4"/>
    <x v="4"/>
    <x v="9"/>
    <x v="0"/>
    <x v="7"/>
    <x v="6"/>
    <x v="6"/>
    <x v="195"/>
    <x v="0"/>
  </r>
  <r>
    <x v="436"/>
    <x v="2"/>
    <s v="2024-2025"/>
    <x v="0"/>
    <x v="50"/>
    <x v="4"/>
    <x v="4"/>
    <x v="50"/>
    <x v="0"/>
    <x v="6"/>
    <x v="3"/>
    <x v="3"/>
    <x v="195"/>
    <x v="0"/>
  </r>
  <r>
    <x v="82"/>
    <x v="2"/>
    <s v="2024-2025"/>
    <x v="1"/>
    <x v="16"/>
    <x v="0"/>
    <x v="0"/>
    <x v="16"/>
    <x v="0"/>
    <x v="0"/>
    <x v="6"/>
    <x v="6"/>
    <x v="196"/>
    <x v="0"/>
  </r>
  <r>
    <x v="43"/>
    <x v="1"/>
    <s v="2022-2023"/>
    <x v="1"/>
    <x v="79"/>
    <x v="6"/>
    <x v="6"/>
    <x v="79"/>
    <x v="0"/>
    <x v="18"/>
    <x v="4"/>
    <x v="4"/>
    <x v="197"/>
    <x v="0"/>
  </r>
  <r>
    <x v="437"/>
    <x v="1"/>
    <s v="2022-2023"/>
    <x v="0"/>
    <x v="52"/>
    <x v="3"/>
    <x v="3"/>
    <x v="52"/>
    <x v="0"/>
    <x v="10"/>
    <x v="1"/>
    <x v="1"/>
    <x v="198"/>
    <x v="0"/>
  </r>
  <r>
    <x v="410"/>
    <x v="1"/>
    <s v="2022-2023"/>
    <x v="1"/>
    <x v="59"/>
    <x v="3"/>
    <x v="3"/>
    <x v="59"/>
    <x v="0"/>
    <x v="3"/>
    <x v="1"/>
    <x v="1"/>
    <x v="199"/>
    <x v="0"/>
  </r>
  <r>
    <x v="5"/>
    <x v="0"/>
    <s v="2023-2024"/>
    <x v="0"/>
    <x v="1"/>
    <x v="1"/>
    <x v="1"/>
    <x v="1"/>
    <x v="0"/>
    <x v="1"/>
    <x v="5"/>
    <x v="5"/>
    <x v="200"/>
    <x v="0"/>
  </r>
  <r>
    <x v="438"/>
    <x v="1"/>
    <s v="2022-2023"/>
    <x v="0"/>
    <x v="53"/>
    <x v="3"/>
    <x v="3"/>
    <x v="53"/>
    <x v="0"/>
    <x v="10"/>
    <x v="3"/>
    <x v="3"/>
    <x v="200"/>
    <x v="0"/>
  </r>
  <r>
    <x v="156"/>
    <x v="2"/>
    <s v="2024-2025"/>
    <x v="1"/>
    <x v="37"/>
    <x v="1"/>
    <x v="1"/>
    <x v="37"/>
    <x v="0"/>
    <x v="11"/>
    <x v="6"/>
    <x v="6"/>
    <x v="201"/>
    <x v="0"/>
  </r>
  <r>
    <x v="236"/>
    <x v="0"/>
    <s v="2023-2024"/>
    <x v="1"/>
    <x v="0"/>
    <x v="0"/>
    <x v="0"/>
    <x v="0"/>
    <x v="0"/>
    <x v="0"/>
    <x v="2"/>
    <x v="2"/>
    <x v="202"/>
    <x v="0"/>
  </r>
  <r>
    <x v="385"/>
    <x v="1"/>
    <s v="2022-2023"/>
    <x v="0"/>
    <x v="96"/>
    <x v="4"/>
    <x v="4"/>
    <x v="96"/>
    <x v="0"/>
    <x v="16"/>
    <x v="6"/>
    <x v="6"/>
    <x v="202"/>
    <x v="0"/>
  </r>
  <r>
    <x v="95"/>
    <x v="1"/>
    <s v="2022-2023"/>
    <x v="1"/>
    <x v="47"/>
    <x v="1"/>
    <x v="1"/>
    <x v="47"/>
    <x v="0"/>
    <x v="4"/>
    <x v="3"/>
    <x v="3"/>
    <x v="203"/>
    <x v="0"/>
  </r>
  <r>
    <x v="160"/>
    <x v="0"/>
    <s v="2023-2024"/>
    <x v="0"/>
    <x v="2"/>
    <x v="2"/>
    <x v="2"/>
    <x v="2"/>
    <x v="0"/>
    <x v="2"/>
    <x v="2"/>
    <x v="2"/>
    <x v="204"/>
    <x v="0"/>
  </r>
  <r>
    <x v="100"/>
    <x v="0"/>
    <s v="2023-2024"/>
    <x v="1"/>
    <x v="61"/>
    <x v="6"/>
    <x v="6"/>
    <x v="61"/>
    <x v="0"/>
    <x v="18"/>
    <x v="4"/>
    <x v="4"/>
    <x v="204"/>
    <x v="0"/>
  </r>
  <r>
    <x v="18"/>
    <x v="0"/>
    <s v="2023-2024"/>
    <x v="0"/>
    <x v="41"/>
    <x v="5"/>
    <x v="5"/>
    <x v="41"/>
    <x v="0"/>
    <x v="9"/>
    <x v="0"/>
    <x v="0"/>
    <x v="204"/>
    <x v="0"/>
  </r>
  <r>
    <x v="439"/>
    <x v="0"/>
    <s v="2023-2024"/>
    <x v="0"/>
    <x v="68"/>
    <x v="7"/>
    <x v="7"/>
    <x v="68"/>
    <x v="0"/>
    <x v="19"/>
    <x v="5"/>
    <x v="5"/>
    <x v="204"/>
    <x v="0"/>
  </r>
  <r>
    <x v="365"/>
    <x v="0"/>
    <s v="2023-2024"/>
    <x v="1"/>
    <x v="62"/>
    <x v="0"/>
    <x v="0"/>
    <x v="62"/>
    <x v="0"/>
    <x v="14"/>
    <x v="1"/>
    <x v="1"/>
    <x v="204"/>
    <x v="0"/>
  </r>
  <r>
    <x v="440"/>
    <x v="0"/>
    <s v="2023-2024"/>
    <x v="0"/>
    <x v="93"/>
    <x v="4"/>
    <x v="4"/>
    <x v="93"/>
    <x v="0"/>
    <x v="16"/>
    <x v="3"/>
    <x v="3"/>
    <x v="204"/>
    <x v="0"/>
  </r>
  <r>
    <x v="441"/>
    <x v="0"/>
    <s v="2023-2024"/>
    <x v="0"/>
    <x v="12"/>
    <x v="3"/>
    <x v="3"/>
    <x v="12"/>
    <x v="0"/>
    <x v="10"/>
    <x v="5"/>
    <x v="5"/>
    <x v="204"/>
    <x v="0"/>
  </r>
  <r>
    <x v="442"/>
    <x v="1"/>
    <s v="2022-2023"/>
    <x v="0"/>
    <x v="20"/>
    <x v="4"/>
    <x v="4"/>
    <x v="20"/>
    <x v="0"/>
    <x v="8"/>
    <x v="6"/>
    <x v="6"/>
    <x v="204"/>
    <x v="0"/>
  </r>
  <r>
    <x v="396"/>
    <x v="0"/>
    <s v="2023-2024"/>
    <x v="1"/>
    <x v="23"/>
    <x v="1"/>
    <x v="1"/>
    <x v="23"/>
    <x v="0"/>
    <x v="11"/>
    <x v="2"/>
    <x v="2"/>
    <x v="204"/>
    <x v="0"/>
  </r>
  <r>
    <x v="286"/>
    <x v="0"/>
    <s v="2023-2024"/>
    <x v="0"/>
    <x v="45"/>
    <x v="3"/>
    <x v="3"/>
    <x v="45"/>
    <x v="0"/>
    <x v="15"/>
    <x v="6"/>
    <x v="6"/>
    <x v="205"/>
    <x v="0"/>
  </r>
  <r>
    <x v="280"/>
    <x v="2"/>
    <s v="2024-2025"/>
    <x v="0"/>
    <x v="58"/>
    <x v="0"/>
    <x v="0"/>
    <x v="58"/>
    <x v="0"/>
    <x v="0"/>
    <x v="4"/>
    <x v="4"/>
    <x v="205"/>
    <x v="0"/>
  </r>
  <r>
    <x v="134"/>
    <x v="0"/>
    <s v="2023-2024"/>
    <x v="1"/>
    <x v="13"/>
    <x v="1"/>
    <x v="1"/>
    <x v="13"/>
    <x v="0"/>
    <x v="1"/>
    <x v="1"/>
    <x v="1"/>
    <x v="205"/>
    <x v="0"/>
  </r>
  <r>
    <x v="443"/>
    <x v="1"/>
    <s v="2022-2023"/>
    <x v="0"/>
    <x v="73"/>
    <x v="6"/>
    <x v="6"/>
    <x v="73"/>
    <x v="0"/>
    <x v="18"/>
    <x v="1"/>
    <x v="1"/>
    <x v="205"/>
    <x v="0"/>
  </r>
  <r>
    <x v="430"/>
    <x v="0"/>
    <s v="2023-2024"/>
    <x v="1"/>
    <x v="76"/>
    <x v="1"/>
    <x v="1"/>
    <x v="76"/>
    <x v="0"/>
    <x v="5"/>
    <x v="0"/>
    <x v="0"/>
    <x v="205"/>
    <x v="0"/>
  </r>
  <r>
    <x v="34"/>
    <x v="2"/>
    <s v="2024-2025"/>
    <x v="0"/>
    <x v="95"/>
    <x v="7"/>
    <x v="7"/>
    <x v="95"/>
    <x v="0"/>
    <x v="19"/>
    <x v="4"/>
    <x v="4"/>
    <x v="206"/>
    <x v="0"/>
  </r>
  <r>
    <x v="391"/>
    <x v="2"/>
    <s v="2024-2025"/>
    <x v="0"/>
    <x v="25"/>
    <x v="4"/>
    <x v="4"/>
    <x v="25"/>
    <x v="0"/>
    <x v="8"/>
    <x v="0"/>
    <x v="0"/>
    <x v="206"/>
    <x v="0"/>
  </r>
  <r>
    <x v="148"/>
    <x v="1"/>
    <s v="2022-2023"/>
    <x v="0"/>
    <x v="19"/>
    <x v="1"/>
    <x v="1"/>
    <x v="19"/>
    <x v="0"/>
    <x v="11"/>
    <x v="3"/>
    <x v="3"/>
    <x v="206"/>
    <x v="0"/>
  </r>
  <r>
    <x v="444"/>
    <x v="0"/>
    <s v="2023-2024"/>
    <x v="0"/>
    <x v="54"/>
    <x v="4"/>
    <x v="4"/>
    <x v="54"/>
    <x v="0"/>
    <x v="7"/>
    <x v="3"/>
    <x v="3"/>
    <x v="206"/>
    <x v="0"/>
  </r>
  <r>
    <x v="393"/>
    <x v="0"/>
    <s v="2023-2024"/>
    <x v="0"/>
    <x v="7"/>
    <x v="4"/>
    <x v="4"/>
    <x v="7"/>
    <x v="0"/>
    <x v="6"/>
    <x v="5"/>
    <x v="5"/>
    <x v="207"/>
    <x v="0"/>
  </r>
  <r>
    <x v="445"/>
    <x v="0"/>
    <s v="2023-2024"/>
    <x v="0"/>
    <x v="81"/>
    <x v="3"/>
    <x v="3"/>
    <x v="81"/>
    <x v="0"/>
    <x v="17"/>
    <x v="3"/>
    <x v="3"/>
    <x v="207"/>
    <x v="0"/>
  </r>
  <r>
    <x v="64"/>
    <x v="1"/>
    <s v="2022-2023"/>
    <x v="0"/>
    <x v="60"/>
    <x v="1"/>
    <x v="1"/>
    <x v="60"/>
    <x v="0"/>
    <x v="2"/>
    <x v="4"/>
    <x v="4"/>
    <x v="207"/>
    <x v="0"/>
  </r>
  <r>
    <x v="370"/>
    <x v="2"/>
    <s v="2024-2025"/>
    <x v="0"/>
    <x v="24"/>
    <x v="1"/>
    <x v="1"/>
    <x v="24"/>
    <x v="0"/>
    <x v="4"/>
    <x v="3"/>
    <x v="3"/>
    <x v="208"/>
    <x v="0"/>
  </r>
  <r>
    <x v="446"/>
    <x v="2"/>
    <s v="2024-2025"/>
    <x v="0"/>
    <x v="9"/>
    <x v="4"/>
    <x v="4"/>
    <x v="9"/>
    <x v="0"/>
    <x v="7"/>
    <x v="3"/>
    <x v="3"/>
    <x v="209"/>
    <x v="0"/>
  </r>
  <r>
    <x v="447"/>
    <x v="0"/>
    <s v="2023-2024"/>
    <x v="0"/>
    <x v="41"/>
    <x v="5"/>
    <x v="5"/>
    <x v="41"/>
    <x v="0"/>
    <x v="9"/>
    <x v="3"/>
    <x v="3"/>
    <x v="210"/>
    <x v="0"/>
  </r>
  <r>
    <x v="448"/>
    <x v="0"/>
    <s v="2023-2024"/>
    <x v="0"/>
    <x v="19"/>
    <x v="1"/>
    <x v="1"/>
    <x v="19"/>
    <x v="0"/>
    <x v="11"/>
    <x v="0"/>
    <x v="0"/>
    <x v="211"/>
    <x v="0"/>
  </r>
  <r>
    <x v="111"/>
    <x v="0"/>
    <s v="2023-2024"/>
    <x v="0"/>
    <x v="96"/>
    <x v="4"/>
    <x v="4"/>
    <x v="96"/>
    <x v="0"/>
    <x v="16"/>
    <x v="6"/>
    <x v="6"/>
    <x v="212"/>
    <x v="0"/>
  </r>
  <r>
    <x v="83"/>
    <x v="1"/>
    <s v="2022-2023"/>
    <x v="1"/>
    <x v="47"/>
    <x v="1"/>
    <x v="1"/>
    <x v="47"/>
    <x v="0"/>
    <x v="4"/>
    <x v="7"/>
    <x v="7"/>
    <x v="213"/>
    <x v="0"/>
  </r>
  <r>
    <x v="331"/>
    <x v="0"/>
    <s v="2023-2024"/>
    <x v="0"/>
    <x v="65"/>
    <x v="1"/>
    <x v="1"/>
    <x v="65"/>
    <x v="0"/>
    <x v="4"/>
    <x v="5"/>
    <x v="5"/>
    <x v="214"/>
    <x v="0"/>
  </r>
  <r>
    <x v="449"/>
    <x v="0"/>
    <s v="2023-2024"/>
    <x v="0"/>
    <x v="11"/>
    <x v="5"/>
    <x v="5"/>
    <x v="11"/>
    <x v="0"/>
    <x v="9"/>
    <x v="6"/>
    <x v="6"/>
    <x v="214"/>
    <x v="0"/>
  </r>
  <r>
    <x v="416"/>
    <x v="0"/>
    <s v="2023-2024"/>
    <x v="0"/>
    <x v="39"/>
    <x v="0"/>
    <x v="0"/>
    <x v="39"/>
    <x v="0"/>
    <x v="14"/>
    <x v="2"/>
    <x v="2"/>
    <x v="215"/>
    <x v="0"/>
  </r>
  <r>
    <x v="49"/>
    <x v="2"/>
    <s v="2024-2025"/>
    <x v="1"/>
    <x v="26"/>
    <x v="0"/>
    <x v="0"/>
    <x v="26"/>
    <x v="0"/>
    <x v="14"/>
    <x v="4"/>
    <x v="4"/>
    <x v="216"/>
    <x v="0"/>
  </r>
  <r>
    <x v="150"/>
    <x v="0"/>
    <s v="2023-2024"/>
    <x v="0"/>
    <x v="42"/>
    <x v="3"/>
    <x v="3"/>
    <x v="42"/>
    <x v="0"/>
    <x v="12"/>
    <x v="2"/>
    <x v="2"/>
    <x v="217"/>
    <x v="0"/>
  </r>
  <r>
    <x v="311"/>
    <x v="0"/>
    <s v="2023-2024"/>
    <x v="0"/>
    <x v="61"/>
    <x v="6"/>
    <x v="6"/>
    <x v="61"/>
    <x v="0"/>
    <x v="18"/>
    <x v="1"/>
    <x v="1"/>
    <x v="218"/>
    <x v="0"/>
  </r>
  <r>
    <x v="450"/>
    <x v="1"/>
    <s v="2022-2023"/>
    <x v="0"/>
    <x v="39"/>
    <x v="0"/>
    <x v="0"/>
    <x v="39"/>
    <x v="0"/>
    <x v="14"/>
    <x v="0"/>
    <x v="0"/>
    <x v="218"/>
    <x v="0"/>
  </r>
  <r>
    <x v="80"/>
    <x v="1"/>
    <s v="2022-2023"/>
    <x v="0"/>
    <x v="49"/>
    <x v="4"/>
    <x v="4"/>
    <x v="49"/>
    <x v="0"/>
    <x v="6"/>
    <x v="2"/>
    <x v="2"/>
    <x v="218"/>
    <x v="0"/>
  </r>
  <r>
    <x v="277"/>
    <x v="2"/>
    <s v="2024-2025"/>
    <x v="1"/>
    <x v="60"/>
    <x v="1"/>
    <x v="1"/>
    <x v="60"/>
    <x v="0"/>
    <x v="2"/>
    <x v="3"/>
    <x v="3"/>
    <x v="219"/>
    <x v="0"/>
  </r>
  <r>
    <x v="451"/>
    <x v="2"/>
    <s v="2024-2025"/>
    <x v="0"/>
    <x v="61"/>
    <x v="6"/>
    <x v="6"/>
    <x v="61"/>
    <x v="0"/>
    <x v="18"/>
    <x v="3"/>
    <x v="3"/>
    <x v="220"/>
    <x v="0"/>
  </r>
  <r>
    <x v="239"/>
    <x v="0"/>
    <s v="2023-2024"/>
    <x v="1"/>
    <x v="67"/>
    <x v="3"/>
    <x v="3"/>
    <x v="67"/>
    <x v="0"/>
    <x v="15"/>
    <x v="5"/>
    <x v="5"/>
    <x v="221"/>
    <x v="0"/>
  </r>
  <r>
    <x v="74"/>
    <x v="2"/>
    <s v="2024-2025"/>
    <x v="0"/>
    <x v="11"/>
    <x v="5"/>
    <x v="5"/>
    <x v="11"/>
    <x v="0"/>
    <x v="9"/>
    <x v="7"/>
    <x v="7"/>
    <x v="222"/>
    <x v="0"/>
  </r>
  <r>
    <x v="452"/>
    <x v="0"/>
    <s v="2023-2024"/>
    <x v="0"/>
    <x v="89"/>
    <x v="4"/>
    <x v="4"/>
    <x v="89"/>
    <x v="0"/>
    <x v="6"/>
    <x v="1"/>
    <x v="1"/>
    <x v="223"/>
    <x v="0"/>
  </r>
  <r>
    <x v="270"/>
    <x v="0"/>
    <s v="2023-2024"/>
    <x v="0"/>
    <x v="82"/>
    <x v="3"/>
    <x v="3"/>
    <x v="82"/>
    <x v="0"/>
    <x v="17"/>
    <x v="4"/>
    <x v="4"/>
    <x v="224"/>
    <x v="0"/>
  </r>
  <r>
    <x v="453"/>
    <x v="0"/>
    <s v="2023-2024"/>
    <x v="0"/>
    <x v="46"/>
    <x v="3"/>
    <x v="3"/>
    <x v="46"/>
    <x v="0"/>
    <x v="17"/>
    <x v="5"/>
    <x v="5"/>
    <x v="225"/>
    <x v="0"/>
  </r>
  <r>
    <x v="219"/>
    <x v="1"/>
    <s v="2022-2023"/>
    <x v="0"/>
    <x v="38"/>
    <x v="3"/>
    <x v="3"/>
    <x v="38"/>
    <x v="0"/>
    <x v="12"/>
    <x v="6"/>
    <x v="6"/>
    <x v="226"/>
    <x v="0"/>
  </r>
  <r>
    <x v="454"/>
    <x v="0"/>
    <s v="2023-2024"/>
    <x v="0"/>
    <x v="34"/>
    <x v="4"/>
    <x v="4"/>
    <x v="34"/>
    <x v="0"/>
    <x v="7"/>
    <x v="6"/>
    <x v="6"/>
    <x v="227"/>
    <x v="0"/>
  </r>
  <r>
    <x v="455"/>
    <x v="0"/>
    <s v="2023-2024"/>
    <x v="0"/>
    <x v="8"/>
    <x v="1"/>
    <x v="1"/>
    <x v="8"/>
    <x v="0"/>
    <x v="4"/>
    <x v="5"/>
    <x v="5"/>
    <x v="227"/>
    <x v="0"/>
  </r>
  <r>
    <x v="128"/>
    <x v="2"/>
    <s v="2024-2025"/>
    <x v="1"/>
    <x v="76"/>
    <x v="1"/>
    <x v="1"/>
    <x v="76"/>
    <x v="0"/>
    <x v="5"/>
    <x v="1"/>
    <x v="1"/>
    <x v="227"/>
    <x v="0"/>
  </r>
  <r>
    <x v="254"/>
    <x v="2"/>
    <s v="2024-2025"/>
    <x v="0"/>
    <x v="74"/>
    <x v="1"/>
    <x v="1"/>
    <x v="74"/>
    <x v="0"/>
    <x v="1"/>
    <x v="5"/>
    <x v="5"/>
    <x v="227"/>
    <x v="0"/>
  </r>
  <r>
    <x v="179"/>
    <x v="0"/>
    <s v="2023-2024"/>
    <x v="0"/>
    <x v="91"/>
    <x v="1"/>
    <x v="1"/>
    <x v="91"/>
    <x v="0"/>
    <x v="5"/>
    <x v="6"/>
    <x v="6"/>
    <x v="228"/>
    <x v="0"/>
  </r>
  <r>
    <x v="382"/>
    <x v="1"/>
    <s v="2022-2023"/>
    <x v="0"/>
    <x v="87"/>
    <x v="2"/>
    <x v="2"/>
    <x v="87"/>
    <x v="0"/>
    <x v="2"/>
    <x v="1"/>
    <x v="1"/>
    <x v="228"/>
    <x v="0"/>
  </r>
  <r>
    <x v="371"/>
    <x v="2"/>
    <s v="2024-2025"/>
    <x v="0"/>
    <x v="29"/>
    <x v="4"/>
    <x v="4"/>
    <x v="29"/>
    <x v="0"/>
    <x v="8"/>
    <x v="5"/>
    <x v="5"/>
    <x v="228"/>
    <x v="0"/>
  </r>
  <r>
    <x v="265"/>
    <x v="1"/>
    <s v="2022-2023"/>
    <x v="1"/>
    <x v="47"/>
    <x v="1"/>
    <x v="1"/>
    <x v="47"/>
    <x v="0"/>
    <x v="4"/>
    <x v="5"/>
    <x v="5"/>
    <x v="228"/>
    <x v="0"/>
  </r>
  <r>
    <x v="456"/>
    <x v="0"/>
    <s v="2023-2024"/>
    <x v="0"/>
    <x v="57"/>
    <x v="6"/>
    <x v="6"/>
    <x v="57"/>
    <x v="0"/>
    <x v="13"/>
    <x v="6"/>
    <x v="6"/>
    <x v="228"/>
    <x v="0"/>
  </r>
  <r>
    <x v="151"/>
    <x v="2"/>
    <s v="2024-2025"/>
    <x v="1"/>
    <x v="84"/>
    <x v="3"/>
    <x v="3"/>
    <x v="84"/>
    <x v="0"/>
    <x v="3"/>
    <x v="5"/>
    <x v="5"/>
    <x v="228"/>
    <x v="0"/>
  </r>
  <r>
    <x v="338"/>
    <x v="0"/>
    <s v="2023-2024"/>
    <x v="1"/>
    <x v="86"/>
    <x v="0"/>
    <x v="0"/>
    <x v="86"/>
    <x v="0"/>
    <x v="20"/>
    <x v="2"/>
    <x v="2"/>
    <x v="229"/>
    <x v="0"/>
  </r>
  <r>
    <x v="361"/>
    <x v="2"/>
    <s v="2024-2025"/>
    <x v="0"/>
    <x v="43"/>
    <x v="1"/>
    <x v="1"/>
    <x v="43"/>
    <x v="0"/>
    <x v="2"/>
    <x v="4"/>
    <x v="4"/>
    <x v="229"/>
    <x v="0"/>
  </r>
  <r>
    <x v="427"/>
    <x v="0"/>
    <s v="2023-2024"/>
    <x v="0"/>
    <x v="11"/>
    <x v="5"/>
    <x v="5"/>
    <x v="11"/>
    <x v="0"/>
    <x v="9"/>
    <x v="3"/>
    <x v="3"/>
    <x v="229"/>
    <x v="0"/>
  </r>
  <r>
    <x v="367"/>
    <x v="0"/>
    <s v="2023-2024"/>
    <x v="1"/>
    <x v="47"/>
    <x v="1"/>
    <x v="1"/>
    <x v="47"/>
    <x v="0"/>
    <x v="4"/>
    <x v="4"/>
    <x v="4"/>
    <x v="229"/>
    <x v="0"/>
  </r>
  <r>
    <x v="166"/>
    <x v="0"/>
    <s v="2023-2024"/>
    <x v="0"/>
    <x v="51"/>
    <x v="4"/>
    <x v="4"/>
    <x v="51"/>
    <x v="0"/>
    <x v="16"/>
    <x v="9"/>
    <x v="9"/>
    <x v="229"/>
    <x v="0"/>
  </r>
  <r>
    <x v="117"/>
    <x v="2"/>
    <s v="2024-2025"/>
    <x v="0"/>
    <x v="55"/>
    <x v="3"/>
    <x v="3"/>
    <x v="55"/>
    <x v="0"/>
    <x v="17"/>
    <x v="4"/>
    <x v="4"/>
    <x v="229"/>
    <x v="0"/>
  </r>
  <r>
    <x v="249"/>
    <x v="1"/>
    <s v="2022-2023"/>
    <x v="0"/>
    <x v="38"/>
    <x v="3"/>
    <x v="3"/>
    <x v="38"/>
    <x v="0"/>
    <x v="12"/>
    <x v="3"/>
    <x v="3"/>
    <x v="230"/>
    <x v="0"/>
  </r>
  <r>
    <x v="457"/>
    <x v="1"/>
    <s v="2022-2023"/>
    <x v="0"/>
    <x v="11"/>
    <x v="5"/>
    <x v="5"/>
    <x v="11"/>
    <x v="0"/>
    <x v="9"/>
    <x v="7"/>
    <x v="7"/>
    <x v="230"/>
    <x v="0"/>
  </r>
  <r>
    <x v="453"/>
    <x v="0"/>
    <s v="2023-2024"/>
    <x v="0"/>
    <x v="30"/>
    <x v="4"/>
    <x v="4"/>
    <x v="30"/>
    <x v="0"/>
    <x v="6"/>
    <x v="3"/>
    <x v="3"/>
    <x v="230"/>
    <x v="0"/>
  </r>
  <r>
    <x v="108"/>
    <x v="1"/>
    <s v="2022-2023"/>
    <x v="0"/>
    <x v="90"/>
    <x v="3"/>
    <x v="3"/>
    <x v="90"/>
    <x v="0"/>
    <x v="17"/>
    <x v="1"/>
    <x v="1"/>
    <x v="230"/>
    <x v="0"/>
  </r>
  <r>
    <x v="458"/>
    <x v="2"/>
    <s v="2024-2025"/>
    <x v="0"/>
    <x v="24"/>
    <x v="1"/>
    <x v="1"/>
    <x v="24"/>
    <x v="0"/>
    <x v="4"/>
    <x v="3"/>
    <x v="3"/>
    <x v="230"/>
    <x v="0"/>
  </r>
  <r>
    <x v="53"/>
    <x v="0"/>
    <s v="2023-2024"/>
    <x v="0"/>
    <x v="66"/>
    <x v="3"/>
    <x v="3"/>
    <x v="66"/>
    <x v="0"/>
    <x v="12"/>
    <x v="7"/>
    <x v="7"/>
    <x v="231"/>
    <x v="0"/>
  </r>
  <r>
    <x v="459"/>
    <x v="0"/>
    <s v="2023-2024"/>
    <x v="0"/>
    <x v="63"/>
    <x v="1"/>
    <x v="1"/>
    <x v="63"/>
    <x v="0"/>
    <x v="5"/>
    <x v="3"/>
    <x v="3"/>
    <x v="232"/>
    <x v="0"/>
  </r>
  <r>
    <x v="460"/>
    <x v="1"/>
    <s v="2022-2023"/>
    <x v="0"/>
    <x v="87"/>
    <x v="2"/>
    <x v="2"/>
    <x v="87"/>
    <x v="0"/>
    <x v="2"/>
    <x v="3"/>
    <x v="3"/>
    <x v="232"/>
    <x v="0"/>
  </r>
  <r>
    <x v="116"/>
    <x v="2"/>
    <s v="2024-2025"/>
    <x v="0"/>
    <x v="18"/>
    <x v="6"/>
    <x v="6"/>
    <x v="18"/>
    <x v="0"/>
    <x v="13"/>
    <x v="1"/>
    <x v="1"/>
    <x v="232"/>
    <x v="0"/>
  </r>
  <r>
    <x v="461"/>
    <x v="2"/>
    <s v="2024-2025"/>
    <x v="1"/>
    <x v="26"/>
    <x v="0"/>
    <x v="0"/>
    <x v="26"/>
    <x v="0"/>
    <x v="14"/>
    <x v="3"/>
    <x v="3"/>
    <x v="233"/>
    <x v="0"/>
  </r>
  <r>
    <x v="281"/>
    <x v="0"/>
    <s v="2023-2024"/>
    <x v="1"/>
    <x v="59"/>
    <x v="3"/>
    <x v="3"/>
    <x v="59"/>
    <x v="0"/>
    <x v="3"/>
    <x v="8"/>
    <x v="8"/>
    <x v="234"/>
    <x v="0"/>
  </r>
  <r>
    <x v="286"/>
    <x v="0"/>
    <s v="2023-2024"/>
    <x v="1"/>
    <x v="23"/>
    <x v="1"/>
    <x v="1"/>
    <x v="23"/>
    <x v="0"/>
    <x v="11"/>
    <x v="8"/>
    <x v="8"/>
    <x v="235"/>
    <x v="0"/>
  </r>
  <r>
    <x v="151"/>
    <x v="2"/>
    <s v="2024-2025"/>
    <x v="0"/>
    <x v="43"/>
    <x v="1"/>
    <x v="1"/>
    <x v="43"/>
    <x v="0"/>
    <x v="2"/>
    <x v="4"/>
    <x v="4"/>
    <x v="236"/>
    <x v="0"/>
  </r>
  <r>
    <x v="462"/>
    <x v="1"/>
    <s v="2022-2023"/>
    <x v="1"/>
    <x v="52"/>
    <x v="3"/>
    <x v="3"/>
    <x v="52"/>
    <x v="0"/>
    <x v="10"/>
    <x v="8"/>
    <x v="8"/>
    <x v="237"/>
    <x v="0"/>
  </r>
  <r>
    <x v="326"/>
    <x v="0"/>
    <s v="2023-2024"/>
    <x v="0"/>
    <x v="2"/>
    <x v="2"/>
    <x v="2"/>
    <x v="2"/>
    <x v="0"/>
    <x v="2"/>
    <x v="3"/>
    <x v="3"/>
    <x v="238"/>
    <x v="0"/>
  </r>
  <r>
    <x v="54"/>
    <x v="0"/>
    <s v="2023-2024"/>
    <x v="0"/>
    <x v="15"/>
    <x v="1"/>
    <x v="1"/>
    <x v="15"/>
    <x v="0"/>
    <x v="5"/>
    <x v="3"/>
    <x v="3"/>
    <x v="239"/>
    <x v="0"/>
  </r>
  <r>
    <x v="463"/>
    <x v="0"/>
    <s v="2023-2024"/>
    <x v="0"/>
    <x v="95"/>
    <x v="7"/>
    <x v="7"/>
    <x v="95"/>
    <x v="0"/>
    <x v="19"/>
    <x v="7"/>
    <x v="7"/>
    <x v="240"/>
    <x v="0"/>
  </r>
  <r>
    <x v="329"/>
    <x v="0"/>
    <s v="2023-2024"/>
    <x v="0"/>
    <x v="9"/>
    <x v="4"/>
    <x v="4"/>
    <x v="9"/>
    <x v="0"/>
    <x v="7"/>
    <x v="7"/>
    <x v="7"/>
    <x v="241"/>
    <x v="0"/>
  </r>
  <r>
    <x v="464"/>
    <x v="2"/>
    <s v="2024-2025"/>
    <x v="0"/>
    <x v="40"/>
    <x v="4"/>
    <x v="4"/>
    <x v="40"/>
    <x v="0"/>
    <x v="8"/>
    <x v="5"/>
    <x v="5"/>
    <x v="242"/>
    <x v="0"/>
  </r>
  <r>
    <x v="166"/>
    <x v="0"/>
    <s v="2023-2024"/>
    <x v="0"/>
    <x v="78"/>
    <x v="1"/>
    <x v="1"/>
    <x v="78"/>
    <x v="0"/>
    <x v="4"/>
    <x v="6"/>
    <x v="6"/>
    <x v="243"/>
    <x v="0"/>
  </r>
  <r>
    <x v="465"/>
    <x v="1"/>
    <s v="2022-2023"/>
    <x v="0"/>
    <x v="69"/>
    <x v="4"/>
    <x v="4"/>
    <x v="69"/>
    <x v="0"/>
    <x v="6"/>
    <x v="5"/>
    <x v="5"/>
    <x v="244"/>
    <x v="0"/>
  </r>
  <r>
    <x v="466"/>
    <x v="2"/>
    <s v="2024-2025"/>
    <x v="0"/>
    <x v="91"/>
    <x v="1"/>
    <x v="1"/>
    <x v="91"/>
    <x v="0"/>
    <x v="5"/>
    <x v="7"/>
    <x v="7"/>
    <x v="245"/>
    <x v="0"/>
  </r>
  <r>
    <x v="360"/>
    <x v="2"/>
    <s v="2024-2025"/>
    <x v="0"/>
    <x v="44"/>
    <x v="4"/>
    <x v="4"/>
    <x v="44"/>
    <x v="0"/>
    <x v="16"/>
    <x v="1"/>
    <x v="1"/>
    <x v="246"/>
    <x v="0"/>
  </r>
  <r>
    <x v="467"/>
    <x v="0"/>
    <s v="2023-2024"/>
    <x v="0"/>
    <x v="45"/>
    <x v="3"/>
    <x v="3"/>
    <x v="45"/>
    <x v="0"/>
    <x v="15"/>
    <x v="7"/>
    <x v="7"/>
    <x v="246"/>
    <x v="0"/>
  </r>
  <r>
    <x v="468"/>
    <x v="2"/>
    <s v="2024-2025"/>
    <x v="0"/>
    <x v="18"/>
    <x v="6"/>
    <x v="6"/>
    <x v="18"/>
    <x v="0"/>
    <x v="13"/>
    <x v="1"/>
    <x v="1"/>
    <x v="246"/>
    <x v="0"/>
  </r>
  <r>
    <x v="384"/>
    <x v="1"/>
    <s v="2022-2023"/>
    <x v="0"/>
    <x v="11"/>
    <x v="5"/>
    <x v="5"/>
    <x v="11"/>
    <x v="0"/>
    <x v="9"/>
    <x v="3"/>
    <x v="3"/>
    <x v="247"/>
    <x v="0"/>
  </r>
  <r>
    <x v="469"/>
    <x v="1"/>
    <s v="2022-2023"/>
    <x v="0"/>
    <x v="24"/>
    <x v="1"/>
    <x v="1"/>
    <x v="24"/>
    <x v="0"/>
    <x v="4"/>
    <x v="0"/>
    <x v="0"/>
    <x v="247"/>
    <x v="0"/>
  </r>
  <r>
    <x v="470"/>
    <x v="0"/>
    <s v="2023-2024"/>
    <x v="0"/>
    <x v="65"/>
    <x v="1"/>
    <x v="1"/>
    <x v="65"/>
    <x v="0"/>
    <x v="4"/>
    <x v="4"/>
    <x v="4"/>
    <x v="248"/>
    <x v="0"/>
  </r>
  <r>
    <x v="471"/>
    <x v="2"/>
    <s v="2024-2025"/>
    <x v="0"/>
    <x v="63"/>
    <x v="1"/>
    <x v="1"/>
    <x v="63"/>
    <x v="0"/>
    <x v="5"/>
    <x v="1"/>
    <x v="1"/>
    <x v="249"/>
    <x v="0"/>
  </r>
  <r>
    <x v="354"/>
    <x v="1"/>
    <s v="2022-2023"/>
    <x v="0"/>
    <x v="61"/>
    <x v="6"/>
    <x v="6"/>
    <x v="61"/>
    <x v="0"/>
    <x v="18"/>
    <x v="0"/>
    <x v="0"/>
    <x v="249"/>
    <x v="0"/>
  </r>
  <r>
    <x v="472"/>
    <x v="0"/>
    <s v="2023-2024"/>
    <x v="0"/>
    <x v="61"/>
    <x v="6"/>
    <x v="6"/>
    <x v="61"/>
    <x v="0"/>
    <x v="18"/>
    <x v="2"/>
    <x v="2"/>
    <x v="249"/>
    <x v="0"/>
  </r>
  <r>
    <x v="473"/>
    <x v="1"/>
    <s v="2022-2023"/>
    <x v="0"/>
    <x v="71"/>
    <x v="6"/>
    <x v="6"/>
    <x v="71"/>
    <x v="0"/>
    <x v="13"/>
    <x v="3"/>
    <x v="3"/>
    <x v="249"/>
    <x v="0"/>
  </r>
  <r>
    <x v="113"/>
    <x v="2"/>
    <s v="2024-2025"/>
    <x v="0"/>
    <x v="72"/>
    <x v="4"/>
    <x v="4"/>
    <x v="72"/>
    <x v="0"/>
    <x v="16"/>
    <x v="9"/>
    <x v="9"/>
    <x v="249"/>
    <x v="0"/>
  </r>
  <r>
    <x v="474"/>
    <x v="0"/>
    <s v="2023-2024"/>
    <x v="1"/>
    <x v="30"/>
    <x v="4"/>
    <x v="4"/>
    <x v="30"/>
    <x v="0"/>
    <x v="6"/>
    <x v="3"/>
    <x v="3"/>
    <x v="249"/>
    <x v="0"/>
  </r>
  <r>
    <x v="142"/>
    <x v="1"/>
    <s v="2022-2023"/>
    <x v="1"/>
    <x v="56"/>
    <x v="1"/>
    <x v="1"/>
    <x v="56"/>
    <x v="0"/>
    <x v="11"/>
    <x v="4"/>
    <x v="4"/>
    <x v="250"/>
    <x v="0"/>
  </r>
  <r>
    <x v="475"/>
    <x v="0"/>
    <s v="2023-2024"/>
    <x v="1"/>
    <x v="36"/>
    <x v="4"/>
    <x v="4"/>
    <x v="36"/>
    <x v="0"/>
    <x v="6"/>
    <x v="0"/>
    <x v="0"/>
    <x v="251"/>
    <x v="0"/>
  </r>
  <r>
    <x v="476"/>
    <x v="1"/>
    <s v="2022-2023"/>
    <x v="0"/>
    <x v="4"/>
    <x v="1"/>
    <x v="1"/>
    <x v="4"/>
    <x v="0"/>
    <x v="4"/>
    <x v="4"/>
    <x v="4"/>
    <x v="252"/>
    <x v="0"/>
  </r>
  <r>
    <x v="461"/>
    <x v="2"/>
    <s v="2024-2025"/>
    <x v="0"/>
    <x v="43"/>
    <x v="1"/>
    <x v="1"/>
    <x v="43"/>
    <x v="0"/>
    <x v="2"/>
    <x v="3"/>
    <x v="3"/>
    <x v="253"/>
    <x v="0"/>
  </r>
  <r>
    <x v="477"/>
    <x v="1"/>
    <s v="2022-2023"/>
    <x v="0"/>
    <x v="36"/>
    <x v="4"/>
    <x v="4"/>
    <x v="36"/>
    <x v="0"/>
    <x v="6"/>
    <x v="3"/>
    <x v="3"/>
    <x v="254"/>
    <x v="0"/>
  </r>
  <r>
    <x v="478"/>
    <x v="2"/>
    <s v="2024-2025"/>
    <x v="0"/>
    <x v="7"/>
    <x v="4"/>
    <x v="4"/>
    <x v="7"/>
    <x v="0"/>
    <x v="6"/>
    <x v="2"/>
    <x v="2"/>
    <x v="255"/>
    <x v="0"/>
  </r>
  <r>
    <x v="250"/>
    <x v="0"/>
    <s v="2023-2024"/>
    <x v="1"/>
    <x v="60"/>
    <x v="1"/>
    <x v="1"/>
    <x v="60"/>
    <x v="0"/>
    <x v="2"/>
    <x v="6"/>
    <x v="6"/>
    <x v="256"/>
    <x v="0"/>
  </r>
  <r>
    <x v="233"/>
    <x v="1"/>
    <s v="2022-2023"/>
    <x v="0"/>
    <x v="22"/>
    <x v="1"/>
    <x v="1"/>
    <x v="22"/>
    <x v="0"/>
    <x v="2"/>
    <x v="5"/>
    <x v="5"/>
    <x v="257"/>
    <x v="0"/>
  </r>
  <r>
    <x v="12"/>
    <x v="0"/>
    <s v="2023-2024"/>
    <x v="0"/>
    <x v="54"/>
    <x v="4"/>
    <x v="4"/>
    <x v="54"/>
    <x v="0"/>
    <x v="7"/>
    <x v="5"/>
    <x v="5"/>
    <x v="258"/>
    <x v="0"/>
  </r>
  <r>
    <x v="288"/>
    <x v="1"/>
    <s v="2022-2023"/>
    <x v="0"/>
    <x v="7"/>
    <x v="4"/>
    <x v="4"/>
    <x v="7"/>
    <x v="0"/>
    <x v="6"/>
    <x v="1"/>
    <x v="1"/>
    <x v="259"/>
    <x v="0"/>
  </r>
  <r>
    <x v="56"/>
    <x v="2"/>
    <s v="2024-2025"/>
    <x v="1"/>
    <x v="84"/>
    <x v="3"/>
    <x v="3"/>
    <x v="84"/>
    <x v="0"/>
    <x v="3"/>
    <x v="2"/>
    <x v="2"/>
    <x v="259"/>
    <x v="0"/>
  </r>
  <r>
    <x v="189"/>
    <x v="2"/>
    <s v="2024-2025"/>
    <x v="1"/>
    <x v="16"/>
    <x v="0"/>
    <x v="0"/>
    <x v="16"/>
    <x v="0"/>
    <x v="0"/>
    <x v="5"/>
    <x v="5"/>
    <x v="260"/>
    <x v="0"/>
  </r>
  <r>
    <x v="479"/>
    <x v="2"/>
    <s v="2024-2025"/>
    <x v="0"/>
    <x v="6"/>
    <x v="0"/>
    <x v="0"/>
    <x v="6"/>
    <x v="0"/>
    <x v="0"/>
    <x v="7"/>
    <x v="7"/>
    <x v="261"/>
    <x v="0"/>
  </r>
  <r>
    <x v="480"/>
    <x v="0"/>
    <s v="2023-2024"/>
    <x v="0"/>
    <x v="92"/>
    <x v="3"/>
    <x v="3"/>
    <x v="92"/>
    <x v="0"/>
    <x v="3"/>
    <x v="2"/>
    <x v="2"/>
    <x v="262"/>
    <x v="0"/>
  </r>
  <r>
    <x v="31"/>
    <x v="1"/>
    <s v="2022-2023"/>
    <x v="0"/>
    <x v="7"/>
    <x v="4"/>
    <x v="4"/>
    <x v="7"/>
    <x v="0"/>
    <x v="6"/>
    <x v="3"/>
    <x v="3"/>
    <x v="263"/>
    <x v="0"/>
  </r>
  <r>
    <x v="136"/>
    <x v="0"/>
    <s v="2023-2024"/>
    <x v="0"/>
    <x v="51"/>
    <x v="4"/>
    <x v="4"/>
    <x v="51"/>
    <x v="0"/>
    <x v="16"/>
    <x v="4"/>
    <x v="4"/>
    <x v="263"/>
    <x v="0"/>
  </r>
  <r>
    <x v="442"/>
    <x v="1"/>
    <s v="2022-2023"/>
    <x v="0"/>
    <x v="43"/>
    <x v="1"/>
    <x v="1"/>
    <x v="43"/>
    <x v="0"/>
    <x v="2"/>
    <x v="0"/>
    <x v="0"/>
    <x v="264"/>
    <x v="0"/>
  </r>
  <r>
    <x v="481"/>
    <x v="2"/>
    <s v="2024-2025"/>
    <x v="0"/>
    <x v="73"/>
    <x v="6"/>
    <x v="6"/>
    <x v="73"/>
    <x v="0"/>
    <x v="18"/>
    <x v="2"/>
    <x v="2"/>
    <x v="265"/>
    <x v="0"/>
  </r>
  <r>
    <x v="123"/>
    <x v="2"/>
    <s v="2024-2025"/>
    <x v="1"/>
    <x v="56"/>
    <x v="1"/>
    <x v="1"/>
    <x v="56"/>
    <x v="0"/>
    <x v="11"/>
    <x v="3"/>
    <x v="3"/>
    <x v="266"/>
    <x v="0"/>
  </r>
  <r>
    <x v="482"/>
    <x v="2"/>
    <s v="2024-2025"/>
    <x v="0"/>
    <x v="28"/>
    <x v="1"/>
    <x v="1"/>
    <x v="28"/>
    <x v="0"/>
    <x v="11"/>
    <x v="5"/>
    <x v="5"/>
    <x v="267"/>
    <x v="0"/>
  </r>
  <r>
    <x v="483"/>
    <x v="0"/>
    <s v="2023-2024"/>
    <x v="1"/>
    <x v="16"/>
    <x v="0"/>
    <x v="0"/>
    <x v="16"/>
    <x v="0"/>
    <x v="0"/>
    <x v="6"/>
    <x v="6"/>
    <x v="268"/>
    <x v="0"/>
  </r>
  <r>
    <x v="354"/>
    <x v="1"/>
    <s v="2022-2023"/>
    <x v="1"/>
    <x v="49"/>
    <x v="4"/>
    <x v="4"/>
    <x v="49"/>
    <x v="0"/>
    <x v="6"/>
    <x v="5"/>
    <x v="5"/>
    <x v="268"/>
    <x v="0"/>
  </r>
  <r>
    <x v="484"/>
    <x v="0"/>
    <s v="2023-2024"/>
    <x v="0"/>
    <x v="1"/>
    <x v="1"/>
    <x v="1"/>
    <x v="1"/>
    <x v="0"/>
    <x v="1"/>
    <x v="7"/>
    <x v="7"/>
    <x v="269"/>
    <x v="0"/>
  </r>
  <r>
    <x v="189"/>
    <x v="2"/>
    <s v="2024-2025"/>
    <x v="0"/>
    <x v="12"/>
    <x v="3"/>
    <x v="3"/>
    <x v="12"/>
    <x v="0"/>
    <x v="10"/>
    <x v="1"/>
    <x v="1"/>
    <x v="270"/>
    <x v="0"/>
  </r>
  <r>
    <x v="330"/>
    <x v="0"/>
    <s v="2023-2024"/>
    <x v="0"/>
    <x v="31"/>
    <x v="1"/>
    <x v="1"/>
    <x v="31"/>
    <x v="0"/>
    <x v="4"/>
    <x v="5"/>
    <x v="5"/>
    <x v="271"/>
    <x v="0"/>
  </r>
  <r>
    <x v="279"/>
    <x v="2"/>
    <s v="2024-2025"/>
    <x v="0"/>
    <x v="6"/>
    <x v="0"/>
    <x v="0"/>
    <x v="6"/>
    <x v="0"/>
    <x v="0"/>
    <x v="3"/>
    <x v="3"/>
    <x v="271"/>
    <x v="0"/>
  </r>
  <r>
    <x v="201"/>
    <x v="1"/>
    <s v="2022-2023"/>
    <x v="0"/>
    <x v="64"/>
    <x v="1"/>
    <x v="1"/>
    <x v="64"/>
    <x v="0"/>
    <x v="1"/>
    <x v="3"/>
    <x v="3"/>
    <x v="272"/>
    <x v="0"/>
  </r>
  <r>
    <x v="56"/>
    <x v="2"/>
    <s v="2024-2025"/>
    <x v="0"/>
    <x v="38"/>
    <x v="3"/>
    <x v="3"/>
    <x v="38"/>
    <x v="0"/>
    <x v="12"/>
    <x v="2"/>
    <x v="2"/>
    <x v="273"/>
    <x v="0"/>
  </r>
  <r>
    <x v="314"/>
    <x v="0"/>
    <s v="2023-2024"/>
    <x v="1"/>
    <x v="94"/>
    <x v="5"/>
    <x v="5"/>
    <x v="94"/>
    <x v="0"/>
    <x v="9"/>
    <x v="0"/>
    <x v="0"/>
    <x v="274"/>
    <x v="0"/>
  </r>
  <r>
    <x v="233"/>
    <x v="1"/>
    <s v="2022-2023"/>
    <x v="1"/>
    <x v="47"/>
    <x v="1"/>
    <x v="1"/>
    <x v="47"/>
    <x v="0"/>
    <x v="4"/>
    <x v="4"/>
    <x v="4"/>
    <x v="275"/>
    <x v="0"/>
  </r>
  <r>
    <x v="178"/>
    <x v="0"/>
    <s v="2023-2024"/>
    <x v="0"/>
    <x v="80"/>
    <x v="0"/>
    <x v="0"/>
    <x v="80"/>
    <x v="0"/>
    <x v="14"/>
    <x v="2"/>
    <x v="2"/>
    <x v="276"/>
    <x v="0"/>
  </r>
  <r>
    <x v="485"/>
    <x v="2"/>
    <s v="2024-2025"/>
    <x v="1"/>
    <x v="10"/>
    <x v="4"/>
    <x v="4"/>
    <x v="10"/>
    <x v="0"/>
    <x v="8"/>
    <x v="6"/>
    <x v="6"/>
    <x v="277"/>
    <x v="0"/>
  </r>
  <r>
    <x v="258"/>
    <x v="0"/>
    <s v="2023-2024"/>
    <x v="0"/>
    <x v="80"/>
    <x v="0"/>
    <x v="0"/>
    <x v="80"/>
    <x v="0"/>
    <x v="14"/>
    <x v="6"/>
    <x v="6"/>
    <x v="278"/>
    <x v="0"/>
  </r>
  <r>
    <x v="363"/>
    <x v="2"/>
    <s v="2024-2025"/>
    <x v="0"/>
    <x v="64"/>
    <x v="1"/>
    <x v="1"/>
    <x v="64"/>
    <x v="0"/>
    <x v="1"/>
    <x v="8"/>
    <x v="8"/>
    <x v="279"/>
    <x v="0"/>
  </r>
  <r>
    <x v="148"/>
    <x v="1"/>
    <s v="2022-2023"/>
    <x v="0"/>
    <x v="8"/>
    <x v="1"/>
    <x v="1"/>
    <x v="8"/>
    <x v="0"/>
    <x v="4"/>
    <x v="6"/>
    <x v="6"/>
    <x v="280"/>
    <x v="0"/>
  </r>
  <r>
    <x v="192"/>
    <x v="1"/>
    <s v="2022-2023"/>
    <x v="0"/>
    <x v="24"/>
    <x v="1"/>
    <x v="1"/>
    <x v="24"/>
    <x v="0"/>
    <x v="4"/>
    <x v="6"/>
    <x v="6"/>
    <x v="280"/>
    <x v="0"/>
  </r>
  <r>
    <x v="333"/>
    <x v="1"/>
    <s v="2022-2023"/>
    <x v="0"/>
    <x v="33"/>
    <x v="4"/>
    <x v="4"/>
    <x v="33"/>
    <x v="0"/>
    <x v="8"/>
    <x v="2"/>
    <x v="2"/>
    <x v="280"/>
    <x v="0"/>
  </r>
  <r>
    <x v="228"/>
    <x v="0"/>
    <s v="2023-2024"/>
    <x v="0"/>
    <x v="2"/>
    <x v="2"/>
    <x v="2"/>
    <x v="2"/>
    <x v="0"/>
    <x v="2"/>
    <x v="8"/>
    <x v="8"/>
    <x v="281"/>
    <x v="0"/>
  </r>
  <r>
    <x v="189"/>
    <x v="2"/>
    <s v="2024-2025"/>
    <x v="0"/>
    <x v="41"/>
    <x v="5"/>
    <x v="5"/>
    <x v="41"/>
    <x v="0"/>
    <x v="9"/>
    <x v="4"/>
    <x v="4"/>
    <x v="281"/>
    <x v="0"/>
  </r>
  <r>
    <x v="486"/>
    <x v="1"/>
    <s v="2022-2023"/>
    <x v="1"/>
    <x v="67"/>
    <x v="3"/>
    <x v="3"/>
    <x v="67"/>
    <x v="0"/>
    <x v="15"/>
    <x v="6"/>
    <x v="6"/>
    <x v="281"/>
    <x v="0"/>
  </r>
  <r>
    <x v="487"/>
    <x v="0"/>
    <s v="2023-2024"/>
    <x v="1"/>
    <x v="36"/>
    <x v="4"/>
    <x v="4"/>
    <x v="36"/>
    <x v="0"/>
    <x v="6"/>
    <x v="2"/>
    <x v="2"/>
    <x v="281"/>
    <x v="0"/>
  </r>
  <r>
    <x v="488"/>
    <x v="2"/>
    <s v="2024-2025"/>
    <x v="0"/>
    <x v="58"/>
    <x v="0"/>
    <x v="0"/>
    <x v="58"/>
    <x v="0"/>
    <x v="0"/>
    <x v="4"/>
    <x v="4"/>
    <x v="281"/>
    <x v="0"/>
  </r>
  <r>
    <x v="489"/>
    <x v="0"/>
    <s v="2023-2024"/>
    <x v="1"/>
    <x v="13"/>
    <x v="1"/>
    <x v="1"/>
    <x v="13"/>
    <x v="0"/>
    <x v="1"/>
    <x v="4"/>
    <x v="4"/>
    <x v="281"/>
    <x v="0"/>
  </r>
  <r>
    <x v="298"/>
    <x v="1"/>
    <s v="2022-2023"/>
    <x v="1"/>
    <x v="80"/>
    <x v="0"/>
    <x v="0"/>
    <x v="80"/>
    <x v="0"/>
    <x v="14"/>
    <x v="5"/>
    <x v="5"/>
    <x v="281"/>
    <x v="0"/>
  </r>
  <r>
    <x v="163"/>
    <x v="0"/>
    <s v="2023-2024"/>
    <x v="0"/>
    <x v="5"/>
    <x v="1"/>
    <x v="1"/>
    <x v="5"/>
    <x v="0"/>
    <x v="5"/>
    <x v="3"/>
    <x v="3"/>
    <x v="282"/>
    <x v="0"/>
  </r>
  <r>
    <x v="457"/>
    <x v="1"/>
    <s v="2022-2023"/>
    <x v="0"/>
    <x v="68"/>
    <x v="7"/>
    <x v="7"/>
    <x v="68"/>
    <x v="0"/>
    <x v="19"/>
    <x v="2"/>
    <x v="2"/>
    <x v="282"/>
    <x v="0"/>
  </r>
  <r>
    <x v="173"/>
    <x v="0"/>
    <s v="2023-2024"/>
    <x v="1"/>
    <x v="10"/>
    <x v="4"/>
    <x v="4"/>
    <x v="10"/>
    <x v="0"/>
    <x v="8"/>
    <x v="5"/>
    <x v="5"/>
    <x v="282"/>
    <x v="0"/>
  </r>
  <r>
    <x v="406"/>
    <x v="2"/>
    <s v="2024-2025"/>
    <x v="0"/>
    <x v="82"/>
    <x v="3"/>
    <x v="3"/>
    <x v="82"/>
    <x v="0"/>
    <x v="17"/>
    <x v="4"/>
    <x v="4"/>
    <x v="282"/>
    <x v="0"/>
  </r>
  <r>
    <x v="167"/>
    <x v="2"/>
    <s v="2024-2025"/>
    <x v="0"/>
    <x v="17"/>
    <x v="3"/>
    <x v="3"/>
    <x v="17"/>
    <x v="0"/>
    <x v="12"/>
    <x v="1"/>
    <x v="1"/>
    <x v="282"/>
    <x v="0"/>
  </r>
  <r>
    <x v="467"/>
    <x v="0"/>
    <s v="2023-2024"/>
    <x v="0"/>
    <x v="18"/>
    <x v="6"/>
    <x v="6"/>
    <x v="18"/>
    <x v="0"/>
    <x v="13"/>
    <x v="6"/>
    <x v="6"/>
    <x v="282"/>
    <x v="0"/>
  </r>
  <r>
    <x v="35"/>
    <x v="0"/>
    <s v="2023-2024"/>
    <x v="1"/>
    <x v="50"/>
    <x v="4"/>
    <x v="4"/>
    <x v="50"/>
    <x v="0"/>
    <x v="6"/>
    <x v="0"/>
    <x v="0"/>
    <x v="282"/>
    <x v="0"/>
  </r>
  <r>
    <x v="325"/>
    <x v="1"/>
    <s v="2022-2023"/>
    <x v="0"/>
    <x v="20"/>
    <x v="4"/>
    <x v="4"/>
    <x v="20"/>
    <x v="0"/>
    <x v="8"/>
    <x v="0"/>
    <x v="0"/>
    <x v="282"/>
    <x v="0"/>
  </r>
  <r>
    <x v="490"/>
    <x v="0"/>
    <s v="2023-2024"/>
    <x v="0"/>
    <x v="21"/>
    <x v="3"/>
    <x v="3"/>
    <x v="21"/>
    <x v="0"/>
    <x v="10"/>
    <x v="2"/>
    <x v="2"/>
    <x v="282"/>
    <x v="0"/>
  </r>
  <r>
    <x v="418"/>
    <x v="2"/>
    <s v="2024-2025"/>
    <x v="0"/>
    <x v="88"/>
    <x v="6"/>
    <x v="6"/>
    <x v="88"/>
    <x v="0"/>
    <x v="13"/>
    <x v="2"/>
    <x v="2"/>
    <x v="282"/>
    <x v="0"/>
  </r>
  <r>
    <x v="491"/>
    <x v="0"/>
    <s v="2023-2024"/>
    <x v="0"/>
    <x v="40"/>
    <x v="4"/>
    <x v="4"/>
    <x v="40"/>
    <x v="0"/>
    <x v="8"/>
    <x v="9"/>
    <x v="9"/>
    <x v="283"/>
    <x v="0"/>
  </r>
  <r>
    <x v="97"/>
    <x v="0"/>
    <s v="2023-2024"/>
    <x v="1"/>
    <x v="30"/>
    <x v="4"/>
    <x v="4"/>
    <x v="30"/>
    <x v="0"/>
    <x v="6"/>
    <x v="0"/>
    <x v="0"/>
    <x v="283"/>
    <x v="0"/>
  </r>
  <r>
    <x v="319"/>
    <x v="0"/>
    <s v="2023-2024"/>
    <x v="0"/>
    <x v="95"/>
    <x v="7"/>
    <x v="7"/>
    <x v="95"/>
    <x v="0"/>
    <x v="19"/>
    <x v="3"/>
    <x v="3"/>
    <x v="284"/>
    <x v="0"/>
  </r>
  <r>
    <x v="37"/>
    <x v="2"/>
    <s v="2024-2025"/>
    <x v="0"/>
    <x v="48"/>
    <x v="3"/>
    <x v="3"/>
    <x v="48"/>
    <x v="0"/>
    <x v="15"/>
    <x v="7"/>
    <x v="7"/>
    <x v="285"/>
    <x v="0"/>
  </r>
  <r>
    <x v="95"/>
    <x v="1"/>
    <s v="2022-2023"/>
    <x v="0"/>
    <x v="90"/>
    <x v="3"/>
    <x v="3"/>
    <x v="90"/>
    <x v="0"/>
    <x v="17"/>
    <x v="3"/>
    <x v="3"/>
    <x v="285"/>
    <x v="0"/>
  </r>
  <r>
    <x v="492"/>
    <x v="1"/>
    <s v="2022-2023"/>
    <x v="1"/>
    <x v="10"/>
    <x v="4"/>
    <x v="4"/>
    <x v="10"/>
    <x v="0"/>
    <x v="8"/>
    <x v="9"/>
    <x v="9"/>
    <x v="286"/>
    <x v="0"/>
  </r>
  <r>
    <x v="225"/>
    <x v="0"/>
    <s v="2023-2024"/>
    <x v="1"/>
    <x v="83"/>
    <x v="0"/>
    <x v="0"/>
    <x v="83"/>
    <x v="0"/>
    <x v="0"/>
    <x v="5"/>
    <x v="5"/>
    <x v="287"/>
    <x v="0"/>
  </r>
  <r>
    <x v="397"/>
    <x v="0"/>
    <s v="2023-2024"/>
    <x v="1"/>
    <x v="62"/>
    <x v="0"/>
    <x v="0"/>
    <x v="62"/>
    <x v="0"/>
    <x v="14"/>
    <x v="3"/>
    <x v="3"/>
    <x v="288"/>
    <x v="0"/>
  </r>
  <r>
    <x v="124"/>
    <x v="2"/>
    <s v="2024-2025"/>
    <x v="0"/>
    <x v="58"/>
    <x v="0"/>
    <x v="0"/>
    <x v="58"/>
    <x v="0"/>
    <x v="0"/>
    <x v="7"/>
    <x v="7"/>
    <x v="289"/>
    <x v="0"/>
  </r>
  <r>
    <x v="95"/>
    <x v="1"/>
    <s v="2022-2023"/>
    <x v="0"/>
    <x v="54"/>
    <x v="4"/>
    <x v="4"/>
    <x v="54"/>
    <x v="0"/>
    <x v="7"/>
    <x v="4"/>
    <x v="4"/>
    <x v="290"/>
    <x v="0"/>
  </r>
  <r>
    <x v="250"/>
    <x v="0"/>
    <s v="2023-2024"/>
    <x v="0"/>
    <x v="73"/>
    <x v="6"/>
    <x v="6"/>
    <x v="73"/>
    <x v="0"/>
    <x v="18"/>
    <x v="3"/>
    <x v="3"/>
    <x v="291"/>
    <x v="0"/>
  </r>
  <r>
    <x v="493"/>
    <x v="1"/>
    <s v="2022-2023"/>
    <x v="0"/>
    <x v="90"/>
    <x v="3"/>
    <x v="3"/>
    <x v="90"/>
    <x v="0"/>
    <x v="17"/>
    <x v="7"/>
    <x v="7"/>
    <x v="292"/>
    <x v="0"/>
  </r>
  <r>
    <x v="494"/>
    <x v="2"/>
    <s v="2024-2025"/>
    <x v="1"/>
    <x v="56"/>
    <x v="1"/>
    <x v="1"/>
    <x v="56"/>
    <x v="0"/>
    <x v="11"/>
    <x v="0"/>
    <x v="0"/>
    <x v="293"/>
    <x v="0"/>
  </r>
  <r>
    <x v="162"/>
    <x v="1"/>
    <s v="2022-2023"/>
    <x v="1"/>
    <x v="56"/>
    <x v="1"/>
    <x v="1"/>
    <x v="56"/>
    <x v="0"/>
    <x v="11"/>
    <x v="7"/>
    <x v="7"/>
    <x v="294"/>
    <x v="0"/>
  </r>
  <r>
    <x v="379"/>
    <x v="2"/>
    <s v="2024-2025"/>
    <x v="1"/>
    <x v="35"/>
    <x v="3"/>
    <x v="3"/>
    <x v="35"/>
    <x v="0"/>
    <x v="15"/>
    <x v="2"/>
    <x v="2"/>
    <x v="295"/>
    <x v="0"/>
  </r>
  <r>
    <x v="338"/>
    <x v="0"/>
    <s v="2023-2024"/>
    <x v="0"/>
    <x v="89"/>
    <x v="4"/>
    <x v="4"/>
    <x v="89"/>
    <x v="0"/>
    <x v="6"/>
    <x v="6"/>
    <x v="6"/>
    <x v="296"/>
    <x v="0"/>
  </r>
  <r>
    <x v="33"/>
    <x v="2"/>
    <s v="2024-2025"/>
    <x v="1"/>
    <x v="10"/>
    <x v="4"/>
    <x v="4"/>
    <x v="10"/>
    <x v="0"/>
    <x v="8"/>
    <x v="6"/>
    <x v="6"/>
    <x v="296"/>
    <x v="0"/>
  </r>
  <r>
    <x v="424"/>
    <x v="0"/>
    <s v="2023-2024"/>
    <x v="0"/>
    <x v="35"/>
    <x v="3"/>
    <x v="3"/>
    <x v="35"/>
    <x v="0"/>
    <x v="15"/>
    <x v="4"/>
    <x v="4"/>
    <x v="296"/>
    <x v="0"/>
  </r>
  <r>
    <x v="143"/>
    <x v="2"/>
    <s v="2024-2025"/>
    <x v="1"/>
    <x v="60"/>
    <x v="1"/>
    <x v="1"/>
    <x v="60"/>
    <x v="0"/>
    <x v="2"/>
    <x v="5"/>
    <x v="5"/>
    <x v="297"/>
    <x v="0"/>
  </r>
  <r>
    <x v="458"/>
    <x v="2"/>
    <s v="2024-2025"/>
    <x v="1"/>
    <x v="56"/>
    <x v="1"/>
    <x v="1"/>
    <x v="56"/>
    <x v="0"/>
    <x v="11"/>
    <x v="9"/>
    <x v="9"/>
    <x v="298"/>
    <x v="0"/>
  </r>
  <r>
    <x v="351"/>
    <x v="0"/>
    <s v="2023-2024"/>
    <x v="0"/>
    <x v="45"/>
    <x v="3"/>
    <x v="3"/>
    <x v="45"/>
    <x v="0"/>
    <x v="15"/>
    <x v="7"/>
    <x v="7"/>
    <x v="298"/>
    <x v="0"/>
  </r>
  <r>
    <x v="361"/>
    <x v="2"/>
    <s v="2024-2025"/>
    <x v="0"/>
    <x v="14"/>
    <x v="1"/>
    <x v="1"/>
    <x v="14"/>
    <x v="0"/>
    <x v="11"/>
    <x v="7"/>
    <x v="7"/>
    <x v="298"/>
    <x v="0"/>
  </r>
  <r>
    <x v="302"/>
    <x v="0"/>
    <s v="2023-2024"/>
    <x v="0"/>
    <x v="14"/>
    <x v="1"/>
    <x v="1"/>
    <x v="14"/>
    <x v="0"/>
    <x v="11"/>
    <x v="3"/>
    <x v="3"/>
    <x v="298"/>
    <x v="0"/>
  </r>
  <r>
    <x v="173"/>
    <x v="0"/>
    <s v="2023-2024"/>
    <x v="0"/>
    <x v="70"/>
    <x v="4"/>
    <x v="4"/>
    <x v="70"/>
    <x v="0"/>
    <x v="8"/>
    <x v="0"/>
    <x v="0"/>
    <x v="299"/>
    <x v="0"/>
  </r>
  <r>
    <x v="495"/>
    <x v="2"/>
    <s v="2024-2025"/>
    <x v="0"/>
    <x v="33"/>
    <x v="4"/>
    <x v="4"/>
    <x v="33"/>
    <x v="0"/>
    <x v="8"/>
    <x v="4"/>
    <x v="4"/>
    <x v="300"/>
    <x v="0"/>
  </r>
  <r>
    <x v="496"/>
    <x v="2"/>
    <s v="2024-2025"/>
    <x v="0"/>
    <x v="13"/>
    <x v="1"/>
    <x v="1"/>
    <x v="13"/>
    <x v="0"/>
    <x v="1"/>
    <x v="5"/>
    <x v="5"/>
    <x v="300"/>
    <x v="0"/>
  </r>
  <r>
    <x v="82"/>
    <x v="2"/>
    <s v="2024-2025"/>
    <x v="0"/>
    <x v="57"/>
    <x v="6"/>
    <x v="6"/>
    <x v="57"/>
    <x v="0"/>
    <x v="13"/>
    <x v="3"/>
    <x v="3"/>
    <x v="300"/>
    <x v="0"/>
  </r>
  <r>
    <x v="497"/>
    <x v="0"/>
    <s v="2023-2024"/>
    <x v="0"/>
    <x v="33"/>
    <x v="4"/>
    <x v="4"/>
    <x v="33"/>
    <x v="0"/>
    <x v="8"/>
    <x v="1"/>
    <x v="1"/>
    <x v="300"/>
    <x v="0"/>
  </r>
  <r>
    <x v="498"/>
    <x v="0"/>
    <s v="2023-2024"/>
    <x v="0"/>
    <x v="35"/>
    <x v="3"/>
    <x v="3"/>
    <x v="35"/>
    <x v="0"/>
    <x v="15"/>
    <x v="3"/>
    <x v="3"/>
    <x v="301"/>
    <x v="0"/>
  </r>
  <r>
    <x v="188"/>
    <x v="0"/>
    <s v="2023-2024"/>
    <x v="0"/>
    <x v="28"/>
    <x v="1"/>
    <x v="1"/>
    <x v="28"/>
    <x v="0"/>
    <x v="11"/>
    <x v="1"/>
    <x v="1"/>
    <x v="302"/>
    <x v="0"/>
  </r>
  <r>
    <x v="55"/>
    <x v="0"/>
    <s v="2023-2024"/>
    <x v="0"/>
    <x v="4"/>
    <x v="1"/>
    <x v="1"/>
    <x v="4"/>
    <x v="0"/>
    <x v="4"/>
    <x v="0"/>
    <x v="0"/>
    <x v="303"/>
    <x v="0"/>
  </r>
  <r>
    <x v="499"/>
    <x v="0"/>
    <s v="2023-2024"/>
    <x v="0"/>
    <x v="69"/>
    <x v="4"/>
    <x v="4"/>
    <x v="69"/>
    <x v="0"/>
    <x v="6"/>
    <x v="1"/>
    <x v="1"/>
    <x v="304"/>
    <x v="0"/>
  </r>
  <r>
    <x v="361"/>
    <x v="2"/>
    <s v="2024-2025"/>
    <x v="0"/>
    <x v="39"/>
    <x v="0"/>
    <x v="0"/>
    <x v="39"/>
    <x v="0"/>
    <x v="14"/>
    <x v="3"/>
    <x v="3"/>
    <x v="305"/>
    <x v="0"/>
  </r>
  <r>
    <x v="139"/>
    <x v="2"/>
    <s v="2024-2025"/>
    <x v="0"/>
    <x v="19"/>
    <x v="1"/>
    <x v="1"/>
    <x v="19"/>
    <x v="0"/>
    <x v="11"/>
    <x v="7"/>
    <x v="7"/>
    <x v="306"/>
    <x v="0"/>
  </r>
  <r>
    <x v="399"/>
    <x v="0"/>
    <s v="2023-2024"/>
    <x v="0"/>
    <x v="52"/>
    <x v="3"/>
    <x v="3"/>
    <x v="52"/>
    <x v="0"/>
    <x v="10"/>
    <x v="8"/>
    <x v="8"/>
    <x v="307"/>
    <x v="0"/>
  </r>
  <r>
    <x v="500"/>
    <x v="1"/>
    <s v="2022-2023"/>
    <x v="0"/>
    <x v="93"/>
    <x v="4"/>
    <x v="4"/>
    <x v="93"/>
    <x v="0"/>
    <x v="16"/>
    <x v="1"/>
    <x v="1"/>
    <x v="308"/>
    <x v="0"/>
  </r>
  <r>
    <x v="65"/>
    <x v="2"/>
    <s v="2024-2025"/>
    <x v="1"/>
    <x v="0"/>
    <x v="0"/>
    <x v="0"/>
    <x v="0"/>
    <x v="0"/>
    <x v="0"/>
    <x v="5"/>
    <x v="5"/>
    <x v="309"/>
    <x v="0"/>
  </r>
  <r>
    <x v="128"/>
    <x v="2"/>
    <s v="2024-2025"/>
    <x v="1"/>
    <x v="23"/>
    <x v="1"/>
    <x v="1"/>
    <x v="23"/>
    <x v="0"/>
    <x v="11"/>
    <x v="6"/>
    <x v="6"/>
    <x v="310"/>
    <x v="0"/>
  </r>
  <r>
    <x v="501"/>
    <x v="1"/>
    <s v="2022-2023"/>
    <x v="1"/>
    <x v="48"/>
    <x v="3"/>
    <x v="3"/>
    <x v="48"/>
    <x v="0"/>
    <x v="15"/>
    <x v="5"/>
    <x v="5"/>
    <x v="311"/>
    <x v="0"/>
  </r>
  <r>
    <x v="411"/>
    <x v="1"/>
    <s v="2022-2023"/>
    <x v="0"/>
    <x v="77"/>
    <x v="5"/>
    <x v="5"/>
    <x v="77"/>
    <x v="0"/>
    <x v="9"/>
    <x v="1"/>
    <x v="1"/>
    <x v="311"/>
    <x v="0"/>
  </r>
  <r>
    <x v="366"/>
    <x v="1"/>
    <s v="2022-2023"/>
    <x v="0"/>
    <x v="51"/>
    <x v="4"/>
    <x v="4"/>
    <x v="51"/>
    <x v="0"/>
    <x v="16"/>
    <x v="5"/>
    <x v="5"/>
    <x v="311"/>
    <x v="0"/>
  </r>
  <r>
    <x v="303"/>
    <x v="1"/>
    <s v="2022-2023"/>
    <x v="0"/>
    <x v="88"/>
    <x v="6"/>
    <x v="6"/>
    <x v="88"/>
    <x v="0"/>
    <x v="13"/>
    <x v="7"/>
    <x v="7"/>
    <x v="311"/>
    <x v="0"/>
  </r>
  <r>
    <x v="325"/>
    <x v="1"/>
    <s v="2022-2023"/>
    <x v="0"/>
    <x v="17"/>
    <x v="3"/>
    <x v="3"/>
    <x v="17"/>
    <x v="0"/>
    <x v="12"/>
    <x v="4"/>
    <x v="4"/>
    <x v="312"/>
    <x v="0"/>
  </r>
  <r>
    <x v="384"/>
    <x v="1"/>
    <s v="2022-2023"/>
    <x v="0"/>
    <x v="91"/>
    <x v="1"/>
    <x v="1"/>
    <x v="91"/>
    <x v="0"/>
    <x v="5"/>
    <x v="0"/>
    <x v="0"/>
    <x v="313"/>
    <x v="0"/>
  </r>
  <r>
    <x v="502"/>
    <x v="0"/>
    <s v="2023-2024"/>
    <x v="1"/>
    <x v="1"/>
    <x v="1"/>
    <x v="1"/>
    <x v="1"/>
    <x v="0"/>
    <x v="1"/>
    <x v="0"/>
    <x v="0"/>
    <x v="313"/>
    <x v="0"/>
  </r>
  <r>
    <x v="503"/>
    <x v="0"/>
    <s v="2023-2024"/>
    <x v="1"/>
    <x v="42"/>
    <x v="3"/>
    <x v="3"/>
    <x v="42"/>
    <x v="0"/>
    <x v="12"/>
    <x v="0"/>
    <x v="0"/>
    <x v="313"/>
    <x v="0"/>
  </r>
  <r>
    <x v="504"/>
    <x v="2"/>
    <s v="2024-2025"/>
    <x v="1"/>
    <x v="36"/>
    <x v="4"/>
    <x v="4"/>
    <x v="36"/>
    <x v="0"/>
    <x v="6"/>
    <x v="0"/>
    <x v="0"/>
    <x v="313"/>
    <x v="0"/>
  </r>
  <r>
    <x v="41"/>
    <x v="1"/>
    <s v="2022-2023"/>
    <x v="0"/>
    <x v="5"/>
    <x v="1"/>
    <x v="1"/>
    <x v="5"/>
    <x v="0"/>
    <x v="5"/>
    <x v="9"/>
    <x v="9"/>
    <x v="313"/>
    <x v="0"/>
  </r>
  <r>
    <x v="505"/>
    <x v="1"/>
    <s v="2022-2023"/>
    <x v="0"/>
    <x v="44"/>
    <x v="4"/>
    <x v="4"/>
    <x v="44"/>
    <x v="0"/>
    <x v="16"/>
    <x v="0"/>
    <x v="0"/>
    <x v="313"/>
    <x v="0"/>
  </r>
  <r>
    <x v="506"/>
    <x v="0"/>
    <s v="2023-2024"/>
    <x v="0"/>
    <x v="8"/>
    <x v="1"/>
    <x v="1"/>
    <x v="8"/>
    <x v="0"/>
    <x v="4"/>
    <x v="3"/>
    <x v="3"/>
    <x v="313"/>
    <x v="0"/>
  </r>
  <r>
    <x v="235"/>
    <x v="1"/>
    <s v="2022-2023"/>
    <x v="0"/>
    <x v="87"/>
    <x v="2"/>
    <x v="2"/>
    <x v="87"/>
    <x v="0"/>
    <x v="2"/>
    <x v="3"/>
    <x v="3"/>
    <x v="313"/>
    <x v="0"/>
  </r>
  <r>
    <x v="507"/>
    <x v="0"/>
    <s v="2023-2024"/>
    <x v="0"/>
    <x v="45"/>
    <x v="3"/>
    <x v="3"/>
    <x v="45"/>
    <x v="0"/>
    <x v="15"/>
    <x v="9"/>
    <x v="9"/>
    <x v="313"/>
    <x v="0"/>
  </r>
  <r>
    <x v="182"/>
    <x v="1"/>
    <s v="2022-2023"/>
    <x v="1"/>
    <x v="62"/>
    <x v="0"/>
    <x v="0"/>
    <x v="62"/>
    <x v="0"/>
    <x v="14"/>
    <x v="0"/>
    <x v="0"/>
    <x v="313"/>
    <x v="0"/>
  </r>
  <r>
    <x v="342"/>
    <x v="0"/>
    <s v="2023-2024"/>
    <x v="0"/>
    <x v="93"/>
    <x v="4"/>
    <x v="4"/>
    <x v="93"/>
    <x v="0"/>
    <x v="16"/>
    <x v="0"/>
    <x v="0"/>
    <x v="313"/>
    <x v="0"/>
  </r>
  <r>
    <x v="508"/>
    <x v="0"/>
    <s v="2023-2024"/>
    <x v="0"/>
    <x v="35"/>
    <x v="3"/>
    <x v="3"/>
    <x v="35"/>
    <x v="0"/>
    <x v="15"/>
    <x v="0"/>
    <x v="0"/>
    <x v="313"/>
    <x v="0"/>
  </r>
  <r>
    <x v="509"/>
    <x v="0"/>
    <s v="2023-2024"/>
    <x v="1"/>
    <x v="72"/>
    <x v="4"/>
    <x v="4"/>
    <x v="72"/>
    <x v="0"/>
    <x v="16"/>
    <x v="0"/>
    <x v="0"/>
    <x v="313"/>
    <x v="0"/>
  </r>
  <r>
    <x v="241"/>
    <x v="0"/>
    <s v="2023-2024"/>
    <x v="0"/>
    <x v="37"/>
    <x v="1"/>
    <x v="1"/>
    <x v="37"/>
    <x v="0"/>
    <x v="11"/>
    <x v="3"/>
    <x v="3"/>
    <x v="313"/>
    <x v="0"/>
  </r>
  <r>
    <x v="157"/>
    <x v="2"/>
    <s v="2024-2025"/>
    <x v="0"/>
    <x v="31"/>
    <x v="1"/>
    <x v="1"/>
    <x v="31"/>
    <x v="0"/>
    <x v="4"/>
    <x v="0"/>
    <x v="0"/>
    <x v="313"/>
    <x v="0"/>
  </r>
  <r>
    <x v="358"/>
    <x v="1"/>
    <s v="2022-2023"/>
    <x v="1"/>
    <x v="50"/>
    <x v="4"/>
    <x v="4"/>
    <x v="50"/>
    <x v="0"/>
    <x v="6"/>
    <x v="0"/>
    <x v="0"/>
    <x v="313"/>
    <x v="0"/>
  </r>
  <r>
    <x v="510"/>
    <x v="1"/>
    <s v="2022-2023"/>
    <x v="0"/>
    <x v="84"/>
    <x v="3"/>
    <x v="3"/>
    <x v="84"/>
    <x v="0"/>
    <x v="3"/>
    <x v="0"/>
    <x v="0"/>
    <x v="313"/>
    <x v="0"/>
  </r>
  <r>
    <x v="137"/>
    <x v="2"/>
    <s v="2024-2025"/>
    <x v="0"/>
    <x v="20"/>
    <x v="4"/>
    <x v="4"/>
    <x v="20"/>
    <x v="0"/>
    <x v="8"/>
    <x v="4"/>
    <x v="4"/>
    <x v="313"/>
    <x v="0"/>
  </r>
  <r>
    <x v="469"/>
    <x v="1"/>
    <s v="2022-2023"/>
    <x v="0"/>
    <x v="22"/>
    <x v="1"/>
    <x v="1"/>
    <x v="22"/>
    <x v="0"/>
    <x v="2"/>
    <x v="3"/>
    <x v="3"/>
    <x v="313"/>
    <x v="0"/>
  </r>
  <r>
    <x v="24"/>
    <x v="0"/>
    <s v="2023-2024"/>
    <x v="0"/>
    <x v="46"/>
    <x v="3"/>
    <x v="3"/>
    <x v="46"/>
    <x v="0"/>
    <x v="17"/>
    <x v="9"/>
    <x v="9"/>
    <x v="314"/>
    <x v="0"/>
  </r>
  <r>
    <x v="320"/>
    <x v="2"/>
    <s v="2024-2025"/>
    <x v="0"/>
    <x v="65"/>
    <x v="1"/>
    <x v="1"/>
    <x v="65"/>
    <x v="0"/>
    <x v="4"/>
    <x v="3"/>
    <x v="3"/>
    <x v="314"/>
    <x v="0"/>
  </r>
  <r>
    <x v="511"/>
    <x v="2"/>
    <s v="2024-2025"/>
    <x v="1"/>
    <x v="2"/>
    <x v="2"/>
    <x v="2"/>
    <x v="2"/>
    <x v="0"/>
    <x v="2"/>
    <x v="3"/>
    <x v="3"/>
    <x v="315"/>
    <x v="0"/>
  </r>
  <r>
    <x v="512"/>
    <x v="0"/>
    <s v="2023-2024"/>
    <x v="1"/>
    <x v="59"/>
    <x v="3"/>
    <x v="3"/>
    <x v="59"/>
    <x v="0"/>
    <x v="3"/>
    <x v="8"/>
    <x v="8"/>
    <x v="316"/>
    <x v="0"/>
  </r>
  <r>
    <x v="433"/>
    <x v="0"/>
    <s v="2023-2024"/>
    <x v="0"/>
    <x v="63"/>
    <x v="1"/>
    <x v="1"/>
    <x v="63"/>
    <x v="0"/>
    <x v="5"/>
    <x v="3"/>
    <x v="3"/>
    <x v="317"/>
    <x v="0"/>
  </r>
  <r>
    <x v="70"/>
    <x v="0"/>
    <s v="2023-2024"/>
    <x v="0"/>
    <x v="18"/>
    <x v="6"/>
    <x v="6"/>
    <x v="18"/>
    <x v="0"/>
    <x v="13"/>
    <x v="7"/>
    <x v="7"/>
    <x v="318"/>
    <x v="0"/>
  </r>
  <r>
    <x v="513"/>
    <x v="2"/>
    <s v="2024-2025"/>
    <x v="1"/>
    <x v="18"/>
    <x v="6"/>
    <x v="6"/>
    <x v="18"/>
    <x v="0"/>
    <x v="13"/>
    <x v="2"/>
    <x v="2"/>
    <x v="319"/>
    <x v="0"/>
  </r>
  <r>
    <x v="514"/>
    <x v="1"/>
    <s v="2022-2023"/>
    <x v="0"/>
    <x v="69"/>
    <x v="4"/>
    <x v="4"/>
    <x v="69"/>
    <x v="0"/>
    <x v="6"/>
    <x v="4"/>
    <x v="4"/>
    <x v="320"/>
    <x v="0"/>
  </r>
  <r>
    <x v="84"/>
    <x v="2"/>
    <s v="2024-2025"/>
    <x v="1"/>
    <x v="37"/>
    <x v="1"/>
    <x v="1"/>
    <x v="37"/>
    <x v="0"/>
    <x v="11"/>
    <x v="1"/>
    <x v="1"/>
    <x v="321"/>
    <x v="0"/>
  </r>
  <r>
    <x v="515"/>
    <x v="0"/>
    <s v="2023-2024"/>
    <x v="1"/>
    <x v="94"/>
    <x v="5"/>
    <x v="5"/>
    <x v="94"/>
    <x v="0"/>
    <x v="9"/>
    <x v="4"/>
    <x v="4"/>
    <x v="322"/>
    <x v="0"/>
  </r>
  <r>
    <x v="219"/>
    <x v="1"/>
    <s v="2022-2023"/>
    <x v="0"/>
    <x v="24"/>
    <x v="1"/>
    <x v="1"/>
    <x v="24"/>
    <x v="0"/>
    <x v="4"/>
    <x v="7"/>
    <x v="7"/>
    <x v="323"/>
    <x v="0"/>
  </r>
  <r>
    <x v="58"/>
    <x v="2"/>
    <s v="2024-2025"/>
    <x v="0"/>
    <x v="66"/>
    <x v="3"/>
    <x v="3"/>
    <x v="66"/>
    <x v="0"/>
    <x v="12"/>
    <x v="2"/>
    <x v="2"/>
    <x v="324"/>
    <x v="0"/>
  </r>
  <r>
    <x v="435"/>
    <x v="0"/>
    <s v="2023-2024"/>
    <x v="0"/>
    <x v="66"/>
    <x v="3"/>
    <x v="3"/>
    <x v="66"/>
    <x v="0"/>
    <x v="12"/>
    <x v="3"/>
    <x v="3"/>
    <x v="324"/>
    <x v="0"/>
  </r>
  <r>
    <x v="97"/>
    <x v="0"/>
    <s v="2023-2024"/>
    <x v="0"/>
    <x v="30"/>
    <x v="4"/>
    <x v="4"/>
    <x v="30"/>
    <x v="0"/>
    <x v="6"/>
    <x v="3"/>
    <x v="3"/>
    <x v="324"/>
    <x v="0"/>
  </r>
  <r>
    <x v="19"/>
    <x v="0"/>
    <s v="2023-2024"/>
    <x v="0"/>
    <x v="41"/>
    <x v="5"/>
    <x v="5"/>
    <x v="41"/>
    <x v="0"/>
    <x v="9"/>
    <x v="2"/>
    <x v="2"/>
    <x v="325"/>
    <x v="0"/>
  </r>
  <r>
    <x v="172"/>
    <x v="1"/>
    <s v="2022-2023"/>
    <x v="0"/>
    <x v="27"/>
    <x v="4"/>
    <x v="4"/>
    <x v="27"/>
    <x v="0"/>
    <x v="7"/>
    <x v="2"/>
    <x v="2"/>
    <x v="326"/>
    <x v="0"/>
  </r>
  <r>
    <x v="89"/>
    <x v="0"/>
    <s v="2023-2024"/>
    <x v="0"/>
    <x v="87"/>
    <x v="2"/>
    <x v="2"/>
    <x v="87"/>
    <x v="0"/>
    <x v="2"/>
    <x v="5"/>
    <x v="5"/>
    <x v="327"/>
    <x v="0"/>
  </r>
  <r>
    <x v="6"/>
    <x v="1"/>
    <s v="2022-2023"/>
    <x v="0"/>
    <x v="35"/>
    <x v="3"/>
    <x v="3"/>
    <x v="35"/>
    <x v="0"/>
    <x v="15"/>
    <x v="1"/>
    <x v="1"/>
    <x v="328"/>
    <x v="0"/>
  </r>
  <r>
    <x v="351"/>
    <x v="0"/>
    <s v="2023-2024"/>
    <x v="0"/>
    <x v="2"/>
    <x v="2"/>
    <x v="2"/>
    <x v="2"/>
    <x v="0"/>
    <x v="2"/>
    <x v="4"/>
    <x v="4"/>
    <x v="329"/>
    <x v="0"/>
  </r>
  <r>
    <x v="516"/>
    <x v="2"/>
    <s v="2024-2025"/>
    <x v="0"/>
    <x v="74"/>
    <x v="1"/>
    <x v="1"/>
    <x v="74"/>
    <x v="0"/>
    <x v="1"/>
    <x v="2"/>
    <x v="2"/>
    <x v="330"/>
    <x v="0"/>
  </r>
  <r>
    <x v="189"/>
    <x v="2"/>
    <s v="2024-2025"/>
    <x v="1"/>
    <x v="2"/>
    <x v="2"/>
    <x v="2"/>
    <x v="2"/>
    <x v="0"/>
    <x v="2"/>
    <x v="0"/>
    <x v="0"/>
    <x v="331"/>
    <x v="0"/>
  </r>
  <r>
    <x v="517"/>
    <x v="1"/>
    <s v="2022-2023"/>
    <x v="0"/>
    <x v="81"/>
    <x v="3"/>
    <x v="3"/>
    <x v="81"/>
    <x v="0"/>
    <x v="17"/>
    <x v="3"/>
    <x v="3"/>
    <x v="332"/>
    <x v="0"/>
  </r>
  <r>
    <x v="428"/>
    <x v="0"/>
    <s v="2023-2024"/>
    <x v="1"/>
    <x v="18"/>
    <x v="6"/>
    <x v="6"/>
    <x v="18"/>
    <x v="0"/>
    <x v="13"/>
    <x v="2"/>
    <x v="2"/>
    <x v="333"/>
    <x v="0"/>
  </r>
  <r>
    <x v="427"/>
    <x v="0"/>
    <s v="2023-2024"/>
    <x v="0"/>
    <x v="9"/>
    <x v="4"/>
    <x v="4"/>
    <x v="9"/>
    <x v="0"/>
    <x v="7"/>
    <x v="8"/>
    <x v="8"/>
    <x v="334"/>
    <x v="0"/>
  </r>
  <r>
    <x v="51"/>
    <x v="0"/>
    <s v="2023-2024"/>
    <x v="0"/>
    <x v="60"/>
    <x v="1"/>
    <x v="1"/>
    <x v="60"/>
    <x v="0"/>
    <x v="2"/>
    <x v="1"/>
    <x v="1"/>
    <x v="335"/>
    <x v="0"/>
  </r>
  <r>
    <x v="244"/>
    <x v="0"/>
    <s v="2023-2024"/>
    <x v="0"/>
    <x v="94"/>
    <x v="5"/>
    <x v="5"/>
    <x v="94"/>
    <x v="0"/>
    <x v="9"/>
    <x v="3"/>
    <x v="3"/>
    <x v="336"/>
    <x v="0"/>
  </r>
  <r>
    <x v="518"/>
    <x v="0"/>
    <s v="2023-2024"/>
    <x v="0"/>
    <x v="29"/>
    <x v="4"/>
    <x v="4"/>
    <x v="29"/>
    <x v="0"/>
    <x v="8"/>
    <x v="4"/>
    <x v="4"/>
    <x v="337"/>
    <x v="0"/>
  </r>
  <r>
    <x v="468"/>
    <x v="2"/>
    <s v="2024-2025"/>
    <x v="1"/>
    <x v="79"/>
    <x v="6"/>
    <x v="6"/>
    <x v="79"/>
    <x v="0"/>
    <x v="18"/>
    <x v="5"/>
    <x v="5"/>
    <x v="338"/>
    <x v="0"/>
  </r>
  <r>
    <x v="269"/>
    <x v="1"/>
    <s v="2022-2023"/>
    <x v="0"/>
    <x v="57"/>
    <x v="6"/>
    <x v="6"/>
    <x v="57"/>
    <x v="0"/>
    <x v="13"/>
    <x v="5"/>
    <x v="5"/>
    <x v="338"/>
    <x v="0"/>
  </r>
  <r>
    <x v="178"/>
    <x v="0"/>
    <s v="2023-2024"/>
    <x v="0"/>
    <x v="84"/>
    <x v="3"/>
    <x v="3"/>
    <x v="84"/>
    <x v="0"/>
    <x v="3"/>
    <x v="6"/>
    <x v="6"/>
    <x v="338"/>
    <x v="0"/>
  </r>
  <r>
    <x v="519"/>
    <x v="2"/>
    <s v="2024-2025"/>
    <x v="0"/>
    <x v="3"/>
    <x v="3"/>
    <x v="3"/>
    <x v="3"/>
    <x v="0"/>
    <x v="3"/>
    <x v="6"/>
    <x v="6"/>
    <x v="339"/>
    <x v="0"/>
  </r>
  <r>
    <x v="257"/>
    <x v="1"/>
    <s v="2022-2023"/>
    <x v="0"/>
    <x v="96"/>
    <x v="4"/>
    <x v="4"/>
    <x v="96"/>
    <x v="0"/>
    <x v="16"/>
    <x v="4"/>
    <x v="4"/>
    <x v="339"/>
    <x v="0"/>
  </r>
  <r>
    <x v="236"/>
    <x v="0"/>
    <s v="2023-2024"/>
    <x v="1"/>
    <x v="53"/>
    <x v="3"/>
    <x v="3"/>
    <x v="53"/>
    <x v="0"/>
    <x v="10"/>
    <x v="0"/>
    <x v="0"/>
    <x v="340"/>
    <x v="0"/>
  </r>
  <r>
    <x v="263"/>
    <x v="0"/>
    <s v="2023-2024"/>
    <x v="1"/>
    <x v="53"/>
    <x v="3"/>
    <x v="3"/>
    <x v="53"/>
    <x v="0"/>
    <x v="10"/>
    <x v="4"/>
    <x v="4"/>
    <x v="340"/>
    <x v="0"/>
  </r>
  <r>
    <x v="318"/>
    <x v="0"/>
    <s v="2023-2024"/>
    <x v="0"/>
    <x v="8"/>
    <x v="1"/>
    <x v="1"/>
    <x v="8"/>
    <x v="0"/>
    <x v="4"/>
    <x v="2"/>
    <x v="2"/>
    <x v="341"/>
    <x v="0"/>
  </r>
  <r>
    <x v="455"/>
    <x v="0"/>
    <s v="2023-2024"/>
    <x v="0"/>
    <x v="81"/>
    <x v="3"/>
    <x v="3"/>
    <x v="81"/>
    <x v="0"/>
    <x v="17"/>
    <x v="3"/>
    <x v="3"/>
    <x v="341"/>
    <x v="0"/>
  </r>
  <r>
    <x v="12"/>
    <x v="0"/>
    <s v="2023-2024"/>
    <x v="0"/>
    <x v="70"/>
    <x v="4"/>
    <x v="4"/>
    <x v="70"/>
    <x v="0"/>
    <x v="8"/>
    <x v="3"/>
    <x v="3"/>
    <x v="341"/>
    <x v="0"/>
  </r>
  <r>
    <x v="418"/>
    <x v="2"/>
    <s v="2024-2025"/>
    <x v="0"/>
    <x v="44"/>
    <x v="4"/>
    <x v="4"/>
    <x v="44"/>
    <x v="0"/>
    <x v="16"/>
    <x v="0"/>
    <x v="0"/>
    <x v="342"/>
    <x v="0"/>
  </r>
  <r>
    <x v="202"/>
    <x v="2"/>
    <s v="2024-2025"/>
    <x v="0"/>
    <x v="1"/>
    <x v="1"/>
    <x v="1"/>
    <x v="1"/>
    <x v="0"/>
    <x v="1"/>
    <x v="2"/>
    <x v="2"/>
    <x v="343"/>
    <x v="0"/>
  </r>
  <r>
    <x v="514"/>
    <x v="1"/>
    <s v="2022-2023"/>
    <x v="1"/>
    <x v="26"/>
    <x v="0"/>
    <x v="0"/>
    <x v="26"/>
    <x v="0"/>
    <x v="14"/>
    <x v="0"/>
    <x v="0"/>
    <x v="344"/>
    <x v="0"/>
  </r>
  <r>
    <x v="520"/>
    <x v="0"/>
    <s v="2023-2024"/>
    <x v="0"/>
    <x v="31"/>
    <x v="1"/>
    <x v="1"/>
    <x v="31"/>
    <x v="0"/>
    <x v="4"/>
    <x v="5"/>
    <x v="5"/>
    <x v="345"/>
    <x v="0"/>
  </r>
  <r>
    <x v="281"/>
    <x v="0"/>
    <s v="2023-2024"/>
    <x v="0"/>
    <x v="76"/>
    <x v="1"/>
    <x v="1"/>
    <x v="76"/>
    <x v="0"/>
    <x v="5"/>
    <x v="3"/>
    <x v="3"/>
    <x v="346"/>
    <x v="0"/>
  </r>
  <r>
    <x v="410"/>
    <x v="1"/>
    <s v="2022-2023"/>
    <x v="0"/>
    <x v="45"/>
    <x v="3"/>
    <x v="3"/>
    <x v="45"/>
    <x v="0"/>
    <x v="15"/>
    <x v="2"/>
    <x v="2"/>
    <x v="347"/>
    <x v="0"/>
  </r>
  <r>
    <x v="4"/>
    <x v="0"/>
    <s v="2023-2024"/>
    <x v="0"/>
    <x v="82"/>
    <x v="3"/>
    <x v="3"/>
    <x v="82"/>
    <x v="0"/>
    <x v="17"/>
    <x v="2"/>
    <x v="2"/>
    <x v="348"/>
    <x v="0"/>
  </r>
  <r>
    <x v="75"/>
    <x v="2"/>
    <s v="2024-2025"/>
    <x v="1"/>
    <x v="94"/>
    <x v="5"/>
    <x v="5"/>
    <x v="94"/>
    <x v="0"/>
    <x v="9"/>
    <x v="5"/>
    <x v="5"/>
    <x v="349"/>
    <x v="0"/>
  </r>
  <r>
    <x v="215"/>
    <x v="2"/>
    <s v="2024-2025"/>
    <x v="1"/>
    <x v="17"/>
    <x v="3"/>
    <x v="3"/>
    <x v="17"/>
    <x v="0"/>
    <x v="12"/>
    <x v="2"/>
    <x v="2"/>
    <x v="350"/>
    <x v="0"/>
  </r>
  <r>
    <x v="159"/>
    <x v="0"/>
    <s v="2023-2024"/>
    <x v="0"/>
    <x v="96"/>
    <x v="4"/>
    <x v="4"/>
    <x v="96"/>
    <x v="0"/>
    <x v="16"/>
    <x v="6"/>
    <x v="6"/>
    <x v="350"/>
    <x v="0"/>
  </r>
  <r>
    <x v="521"/>
    <x v="0"/>
    <s v="2023-2024"/>
    <x v="1"/>
    <x v="74"/>
    <x v="1"/>
    <x v="1"/>
    <x v="74"/>
    <x v="0"/>
    <x v="1"/>
    <x v="2"/>
    <x v="2"/>
    <x v="351"/>
    <x v="0"/>
  </r>
  <r>
    <x v="168"/>
    <x v="0"/>
    <s v="2023-2024"/>
    <x v="0"/>
    <x v="93"/>
    <x v="4"/>
    <x v="4"/>
    <x v="93"/>
    <x v="0"/>
    <x v="16"/>
    <x v="1"/>
    <x v="1"/>
    <x v="352"/>
    <x v="0"/>
  </r>
  <r>
    <x v="31"/>
    <x v="1"/>
    <s v="2022-2023"/>
    <x v="1"/>
    <x v="62"/>
    <x v="0"/>
    <x v="0"/>
    <x v="62"/>
    <x v="0"/>
    <x v="14"/>
    <x v="6"/>
    <x v="6"/>
    <x v="353"/>
    <x v="0"/>
  </r>
  <r>
    <x v="130"/>
    <x v="1"/>
    <s v="2022-2023"/>
    <x v="0"/>
    <x v="58"/>
    <x v="0"/>
    <x v="0"/>
    <x v="58"/>
    <x v="0"/>
    <x v="0"/>
    <x v="6"/>
    <x v="6"/>
    <x v="354"/>
    <x v="0"/>
  </r>
  <r>
    <x v="218"/>
    <x v="1"/>
    <s v="2022-2023"/>
    <x v="1"/>
    <x v="60"/>
    <x v="1"/>
    <x v="1"/>
    <x v="60"/>
    <x v="0"/>
    <x v="2"/>
    <x v="3"/>
    <x v="3"/>
    <x v="355"/>
    <x v="0"/>
  </r>
  <r>
    <x v="436"/>
    <x v="2"/>
    <s v="2024-2025"/>
    <x v="1"/>
    <x v="12"/>
    <x v="3"/>
    <x v="3"/>
    <x v="12"/>
    <x v="0"/>
    <x v="10"/>
    <x v="1"/>
    <x v="1"/>
    <x v="356"/>
    <x v="0"/>
  </r>
  <r>
    <x v="522"/>
    <x v="0"/>
    <s v="2023-2024"/>
    <x v="1"/>
    <x v="73"/>
    <x v="6"/>
    <x v="6"/>
    <x v="73"/>
    <x v="0"/>
    <x v="18"/>
    <x v="1"/>
    <x v="1"/>
    <x v="357"/>
    <x v="0"/>
  </r>
  <r>
    <x v="165"/>
    <x v="0"/>
    <s v="2023-2024"/>
    <x v="0"/>
    <x v="32"/>
    <x v="6"/>
    <x v="6"/>
    <x v="32"/>
    <x v="0"/>
    <x v="13"/>
    <x v="3"/>
    <x v="3"/>
    <x v="358"/>
    <x v="0"/>
  </r>
  <r>
    <x v="508"/>
    <x v="0"/>
    <s v="2023-2024"/>
    <x v="0"/>
    <x v="39"/>
    <x v="0"/>
    <x v="0"/>
    <x v="39"/>
    <x v="0"/>
    <x v="14"/>
    <x v="0"/>
    <x v="0"/>
    <x v="358"/>
    <x v="0"/>
  </r>
  <r>
    <x v="134"/>
    <x v="0"/>
    <s v="2023-2024"/>
    <x v="1"/>
    <x v="5"/>
    <x v="1"/>
    <x v="1"/>
    <x v="5"/>
    <x v="0"/>
    <x v="5"/>
    <x v="3"/>
    <x v="3"/>
    <x v="358"/>
    <x v="0"/>
  </r>
  <r>
    <x v="523"/>
    <x v="1"/>
    <s v="2022-2023"/>
    <x v="0"/>
    <x v="62"/>
    <x v="0"/>
    <x v="0"/>
    <x v="62"/>
    <x v="0"/>
    <x v="14"/>
    <x v="3"/>
    <x v="3"/>
    <x v="358"/>
    <x v="0"/>
  </r>
  <r>
    <x v="50"/>
    <x v="0"/>
    <s v="2023-2024"/>
    <x v="0"/>
    <x v="71"/>
    <x v="6"/>
    <x v="6"/>
    <x v="71"/>
    <x v="0"/>
    <x v="13"/>
    <x v="3"/>
    <x v="3"/>
    <x v="359"/>
    <x v="0"/>
  </r>
  <r>
    <x v="487"/>
    <x v="0"/>
    <s v="2023-2024"/>
    <x v="1"/>
    <x v="59"/>
    <x v="3"/>
    <x v="3"/>
    <x v="59"/>
    <x v="0"/>
    <x v="3"/>
    <x v="3"/>
    <x v="3"/>
    <x v="360"/>
    <x v="0"/>
  </r>
  <r>
    <x v="347"/>
    <x v="0"/>
    <s v="2023-2024"/>
    <x v="1"/>
    <x v="44"/>
    <x v="4"/>
    <x v="4"/>
    <x v="44"/>
    <x v="0"/>
    <x v="16"/>
    <x v="3"/>
    <x v="3"/>
    <x v="361"/>
    <x v="0"/>
  </r>
  <r>
    <x v="47"/>
    <x v="2"/>
    <s v="2024-2025"/>
    <x v="0"/>
    <x v="3"/>
    <x v="3"/>
    <x v="3"/>
    <x v="3"/>
    <x v="0"/>
    <x v="3"/>
    <x v="6"/>
    <x v="6"/>
    <x v="362"/>
    <x v="0"/>
  </r>
  <r>
    <x v="460"/>
    <x v="1"/>
    <s v="2022-2023"/>
    <x v="0"/>
    <x v="4"/>
    <x v="1"/>
    <x v="1"/>
    <x v="4"/>
    <x v="0"/>
    <x v="4"/>
    <x v="8"/>
    <x v="8"/>
    <x v="363"/>
    <x v="0"/>
  </r>
  <r>
    <x v="369"/>
    <x v="0"/>
    <s v="2023-2024"/>
    <x v="1"/>
    <x v="30"/>
    <x v="4"/>
    <x v="4"/>
    <x v="30"/>
    <x v="0"/>
    <x v="6"/>
    <x v="6"/>
    <x v="6"/>
    <x v="364"/>
    <x v="0"/>
  </r>
  <r>
    <x v="9"/>
    <x v="0"/>
    <s v="2023-2024"/>
    <x v="1"/>
    <x v="47"/>
    <x v="1"/>
    <x v="1"/>
    <x v="47"/>
    <x v="0"/>
    <x v="4"/>
    <x v="5"/>
    <x v="5"/>
    <x v="365"/>
    <x v="0"/>
  </r>
  <r>
    <x v="524"/>
    <x v="0"/>
    <s v="2023-2024"/>
    <x v="0"/>
    <x v="70"/>
    <x v="4"/>
    <x v="4"/>
    <x v="70"/>
    <x v="0"/>
    <x v="8"/>
    <x v="6"/>
    <x v="6"/>
    <x v="366"/>
    <x v="0"/>
  </r>
  <r>
    <x v="525"/>
    <x v="2"/>
    <s v="2024-2025"/>
    <x v="0"/>
    <x v="93"/>
    <x v="4"/>
    <x v="4"/>
    <x v="93"/>
    <x v="0"/>
    <x v="16"/>
    <x v="5"/>
    <x v="5"/>
    <x v="367"/>
    <x v="0"/>
  </r>
  <r>
    <x v="280"/>
    <x v="2"/>
    <s v="2024-2025"/>
    <x v="0"/>
    <x v="66"/>
    <x v="3"/>
    <x v="3"/>
    <x v="66"/>
    <x v="0"/>
    <x v="12"/>
    <x v="5"/>
    <x v="5"/>
    <x v="368"/>
    <x v="0"/>
  </r>
  <r>
    <x v="78"/>
    <x v="0"/>
    <s v="2023-2024"/>
    <x v="0"/>
    <x v="40"/>
    <x v="4"/>
    <x v="4"/>
    <x v="40"/>
    <x v="0"/>
    <x v="8"/>
    <x v="0"/>
    <x v="0"/>
    <x v="369"/>
    <x v="0"/>
  </r>
  <r>
    <x v="526"/>
    <x v="2"/>
    <s v="2024-2025"/>
    <x v="0"/>
    <x v="28"/>
    <x v="1"/>
    <x v="1"/>
    <x v="28"/>
    <x v="0"/>
    <x v="11"/>
    <x v="2"/>
    <x v="2"/>
    <x v="369"/>
    <x v="0"/>
  </r>
  <r>
    <x v="527"/>
    <x v="1"/>
    <s v="2022-2023"/>
    <x v="1"/>
    <x v="9"/>
    <x v="4"/>
    <x v="4"/>
    <x v="9"/>
    <x v="0"/>
    <x v="7"/>
    <x v="0"/>
    <x v="0"/>
    <x v="369"/>
    <x v="0"/>
  </r>
  <r>
    <x v="528"/>
    <x v="1"/>
    <s v="2022-2023"/>
    <x v="0"/>
    <x v="11"/>
    <x v="5"/>
    <x v="5"/>
    <x v="11"/>
    <x v="0"/>
    <x v="9"/>
    <x v="2"/>
    <x v="2"/>
    <x v="369"/>
    <x v="0"/>
  </r>
  <r>
    <x v="360"/>
    <x v="2"/>
    <s v="2024-2025"/>
    <x v="1"/>
    <x v="80"/>
    <x v="0"/>
    <x v="0"/>
    <x v="80"/>
    <x v="0"/>
    <x v="14"/>
    <x v="2"/>
    <x v="2"/>
    <x v="369"/>
    <x v="0"/>
  </r>
  <r>
    <x v="529"/>
    <x v="0"/>
    <s v="2023-2024"/>
    <x v="0"/>
    <x v="37"/>
    <x v="1"/>
    <x v="1"/>
    <x v="37"/>
    <x v="0"/>
    <x v="11"/>
    <x v="0"/>
    <x v="0"/>
    <x v="369"/>
    <x v="0"/>
  </r>
  <r>
    <x v="302"/>
    <x v="0"/>
    <s v="2023-2024"/>
    <x v="0"/>
    <x v="49"/>
    <x v="4"/>
    <x v="4"/>
    <x v="49"/>
    <x v="0"/>
    <x v="6"/>
    <x v="0"/>
    <x v="0"/>
    <x v="369"/>
    <x v="0"/>
  </r>
  <r>
    <x v="117"/>
    <x v="2"/>
    <s v="2024-2025"/>
    <x v="0"/>
    <x v="21"/>
    <x v="3"/>
    <x v="3"/>
    <x v="21"/>
    <x v="0"/>
    <x v="10"/>
    <x v="1"/>
    <x v="1"/>
    <x v="369"/>
    <x v="0"/>
  </r>
  <r>
    <x v="530"/>
    <x v="1"/>
    <s v="2022-2023"/>
    <x v="1"/>
    <x v="30"/>
    <x v="4"/>
    <x v="4"/>
    <x v="30"/>
    <x v="0"/>
    <x v="6"/>
    <x v="6"/>
    <x v="6"/>
    <x v="370"/>
    <x v="0"/>
  </r>
  <r>
    <x v="103"/>
    <x v="1"/>
    <s v="2022-2023"/>
    <x v="0"/>
    <x v="95"/>
    <x v="7"/>
    <x v="7"/>
    <x v="95"/>
    <x v="0"/>
    <x v="19"/>
    <x v="4"/>
    <x v="4"/>
    <x v="371"/>
    <x v="0"/>
  </r>
  <r>
    <x v="363"/>
    <x v="2"/>
    <s v="2024-2025"/>
    <x v="1"/>
    <x v="1"/>
    <x v="1"/>
    <x v="1"/>
    <x v="1"/>
    <x v="0"/>
    <x v="1"/>
    <x v="5"/>
    <x v="5"/>
    <x v="371"/>
    <x v="0"/>
  </r>
  <r>
    <x v="531"/>
    <x v="0"/>
    <s v="2023-2024"/>
    <x v="1"/>
    <x v="9"/>
    <x v="4"/>
    <x v="4"/>
    <x v="9"/>
    <x v="0"/>
    <x v="7"/>
    <x v="4"/>
    <x v="4"/>
    <x v="371"/>
    <x v="0"/>
  </r>
  <r>
    <x v="192"/>
    <x v="1"/>
    <s v="2022-2023"/>
    <x v="0"/>
    <x v="82"/>
    <x v="3"/>
    <x v="3"/>
    <x v="82"/>
    <x v="0"/>
    <x v="17"/>
    <x v="7"/>
    <x v="7"/>
    <x v="371"/>
    <x v="0"/>
  </r>
  <r>
    <x v="423"/>
    <x v="1"/>
    <s v="2022-2023"/>
    <x v="0"/>
    <x v="92"/>
    <x v="3"/>
    <x v="3"/>
    <x v="92"/>
    <x v="0"/>
    <x v="3"/>
    <x v="3"/>
    <x v="3"/>
    <x v="371"/>
    <x v="0"/>
  </r>
  <r>
    <x v="532"/>
    <x v="1"/>
    <s v="2022-2023"/>
    <x v="1"/>
    <x v="16"/>
    <x v="0"/>
    <x v="0"/>
    <x v="16"/>
    <x v="0"/>
    <x v="0"/>
    <x v="7"/>
    <x v="7"/>
    <x v="371"/>
    <x v="0"/>
  </r>
  <r>
    <x v="168"/>
    <x v="0"/>
    <s v="2023-2024"/>
    <x v="0"/>
    <x v="92"/>
    <x v="3"/>
    <x v="3"/>
    <x v="92"/>
    <x v="0"/>
    <x v="3"/>
    <x v="3"/>
    <x v="3"/>
    <x v="372"/>
    <x v="0"/>
  </r>
  <r>
    <x v="328"/>
    <x v="2"/>
    <s v="2024-2025"/>
    <x v="1"/>
    <x v="94"/>
    <x v="5"/>
    <x v="5"/>
    <x v="94"/>
    <x v="0"/>
    <x v="9"/>
    <x v="3"/>
    <x v="3"/>
    <x v="372"/>
    <x v="0"/>
  </r>
  <r>
    <x v="50"/>
    <x v="0"/>
    <s v="2023-2024"/>
    <x v="1"/>
    <x v="79"/>
    <x v="6"/>
    <x v="6"/>
    <x v="79"/>
    <x v="0"/>
    <x v="18"/>
    <x v="3"/>
    <x v="3"/>
    <x v="372"/>
    <x v="0"/>
  </r>
  <r>
    <x v="125"/>
    <x v="2"/>
    <s v="2024-2025"/>
    <x v="0"/>
    <x v="77"/>
    <x v="5"/>
    <x v="5"/>
    <x v="77"/>
    <x v="0"/>
    <x v="9"/>
    <x v="7"/>
    <x v="7"/>
    <x v="372"/>
    <x v="0"/>
  </r>
  <r>
    <x v="1"/>
    <x v="0"/>
    <s v="2023-2024"/>
    <x v="1"/>
    <x v="50"/>
    <x v="4"/>
    <x v="4"/>
    <x v="50"/>
    <x v="0"/>
    <x v="6"/>
    <x v="7"/>
    <x v="7"/>
    <x v="372"/>
    <x v="0"/>
  </r>
  <r>
    <x v="533"/>
    <x v="1"/>
    <s v="2022-2023"/>
    <x v="0"/>
    <x v="20"/>
    <x v="4"/>
    <x v="4"/>
    <x v="20"/>
    <x v="0"/>
    <x v="8"/>
    <x v="0"/>
    <x v="0"/>
    <x v="372"/>
    <x v="0"/>
  </r>
  <r>
    <x v="197"/>
    <x v="0"/>
    <s v="2023-2024"/>
    <x v="1"/>
    <x v="42"/>
    <x v="3"/>
    <x v="3"/>
    <x v="42"/>
    <x v="0"/>
    <x v="12"/>
    <x v="3"/>
    <x v="3"/>
    <x v="373"/>
    <x v="0"/>
  </r>
  <r>
    <x v="166"/>
    <x v="0"/>
    <s v="2023-2024"/>
    <x v="0"/>
    <x v="6"/>
    <x v="0"/>
    <x v="0"/>
    <x v="6"/>
    <x v="0"/>
    <x v="0"/>
    <x v="9"/>
    <x v="9"/>
    <x v="373"/>
    <x v="0"/>
  </r>
  <r>
    <x v="206"/>
    <x v="2"/>
    <s v="2024-2025"/>
    <x v="0"/>
    <x v="52"/>
    <x v="3"/>
    <x v="3"/>
    <x v="52"/>
    <x v="0"/>
    <x v="10"/>
    <x v="0"/>
    <x v="0"/>
    <x v="374"/>
    <x v="0"/>
  </r>
  <r>
    <x v="175"/>
    <x v="1"/>
    <s v="2022-2023"/>
    <x v="0"/>
    <x v="80"/>
    <x v="0"/>
    <x v="0"/>
    <x v="80"/>
    <x v="0"/>
    <x v="14"/>
    <x v="7"/>
    <x v="7"/>
    <x v="375"/>
    <x v="0"/>
  </r>
  <r>
    <x v="167"/>
    <x v="2"/>
    <s v="2024-2025"/>
    <x v="0"/>
    <x v="63"/>
    <x v="1"/>
    <x v="1"/>
    <x v="63"/>
    <x v="0"/>
    <x v="5"/>
    <x v="5"/>
    <x v="5"/>
    <x v="376"/>
    <x v="0"/>
  </r>
  <r>
    <x v="507"/>
    <x v="0"/>
    <s v="2023-2024"/>
    <x v="0"/>
    <x v="1"/>
    <x v="1"/>
    <x v="1"/>
    <x v="1"/>
    <x v="0"/>
    <x v="1"/>
    <x v="3"/>
    <x v="3"/>
    <x v="377"/>
    <x v="0"/>
  </r>
  <r>
    <x v="534"/>
    <x v="0"/>
    <s v="2023-2024"/>
    <x v="1"/>
    <x v="12"/>
    <x v="3"/>
    <x v="3"/>
    <x v="12"/>
    <x v="0"/>
    <x v="10"/>
    <x v="2"/>
    <x v="2"/>
    <x v="378"/>
    <x v="0"/>
  </r>
  <r>
    <x v="535"/>
    <x v="1"/>
    <s v="2022-2023"/>
    <x v="0"/>
    <x v="55"/>
    <x v="3"/>
    <x v="3"/>
    <x v="55"/>
    <x v="0"/>
    <x v="17"/>
    <x v="2"/>
    <x v="2"/>
    <x v="379"/>
    <x v="0"/>
  </r>
  <r>
    <x v="121"/>
    <x v="0"/>
    <s v="2023-2024"/>
    <x v="0"/>
    <x v="26"/>
    <x v="0"/>
    <x v="0"/>
    <x v="26"/>
    <x v="0"/>
    <x v="14"/>
    <x v="8"/>
    <x v="8"/>
    <x v="380"/>
    <x v="0"/>
  </r>
  <r>
    <x v="536"/>
    <x v="1"/>
    <s v="2022-2023"/>
    <x v="0"/>
    <x v="87"/>
    <x v="2"/>
    <x v="2"/>
    <x v="87"/>
    <x v="0"/>
    <x v="2"/>
    <x v="6"/>
    <x v="6"/>
    <x v="380"/>
    <x v="0"/>
  </r>
  <r>
    <x v="518"/>
    <x v="0"/>
    <s v="2023-2024"/>
    <x v="0"/>
    <x v="14"/>
    <x v="1"/>
    <x v="1"/>
    <x v="14"/>
    <x v="0"/>
    <x v="11"/>
    <x v="3"/>
    <x v="3"/>
    <x v="380"/>
    <x v="0"/>
  </r>
  <r>
    <x v="41"/>
    <x v="1"/>
    <s v="2022-2023"/>
    <x v="0"/>
    <x v="3"/>
    <x v="3"/>
    <x v="3"/>
    <x v="3"/>
    <x v="0"/>
    <x v="3"/>
    <x v="5"/>
    <x v="5"/>
    <x v="381"/>
    <x v="0"/>
  </r>
  <r>
    <x v="316"/>
    <x v="0"/>
    <s v="2023-2024"/>
    <x v="0"/>
    <x v="84"/>
    <x v="3"/>
    <x v="3"/>
    <x v="84"/>
    <x v="0"/>
    <x v="3"/>
    <x v="0"/>
    <x v="0"/>
    <x v="382"/>
    <x v="0"/>
  </r>
  <r>
    <x v="91"/>
    <x v="0"/>
    <s v="2023-2024"/>
    <x v="0"/>
    <x v="96"/>
    <x v="4"/>
    <x v="4"/>
    <x v="96"/>
    <x v="0"/>
    <x v="16"/>
    <x v="3"/>
    <x v="3"/>
    <x v="383"/>
    <x v="0"/>
  </r>
  <r>
    <x v="178"/>
    <x v="0"/>
    <s v="2023-2024"/>
    <x v="0"/>
    <x v="12"/>
    <x v="3"/>
    <x v="3"/>
    <x v="12"/>
    <x v="0"/>
    <x v="10"/>
    <x v="3"/>
    <x v="3"/>
    <x v="384"/>
    <x v="0"/>
  </r>
  <r>
    <x v="346"/>
    <x v="0"/>
    <s v="2023-2024"/>
    <x v="0"/>
    <x v="48"/>
    <x v="3"/>
    <x v="3"/>
    <x v="48"/>
    <x v="0"/>
    <x v="15"/>
    <x v="3"/>
    <x v="3"/>
    <x v="384"/>
    <x v="0"/>
  </r>
  <r>
    <x v="459"/>
    <x v="0"/>
    <s v="2023-2024"/>
    <x v="0"/>
    <x v="21"/>
    <x v="3"/>
    <x v="3"/>
    <x v="21"/>
    <x v="0"/>
    <x v="10"/>
    <x v="3"/>
    <x v="3"/>
    <x v="384"/>
    <x v="0"/>
  </r>
  <r>
    <x v="537"/>
    <x v="1"/>
    <s v="2022-2023"/>
    <x v="1"/>
    <x v="36"/>
    <x v="4"/>
    <x v="4"/>
    <x v="36"/>
    <x v="0"/>
    <x v="6"/>
    <x v="5"/>
    <x v="5"/>
    <x v="385"/>
    <x v="0"/>
  </r>
  <r>
    <x v="538"/>
    <x v="2"/>
    <s v="2024-2025"/>
    <x v="0"/>
    <x v="31"/>
    <x v="1"/>
    <x v="1"/>
    <x v="31"/>
    <x v="0"/>
    <x v="4"/>
    <x v="6"/>
    <x v="6"/>
    <x v="385"/>
    <x v="0"/>
  </r>
  <r>
    <x v="307"/>
    <x v="0"/>
    <s v="2023-2024"/>
    <x v="1"/>
    <x v="47"/>
    <x v="1"/>
    <x v="1"/>
    <x v="47"/>
    <x v="0"/>
    <x v="4"/>
    <x v="8"/>
    <x v="8"/>
    <x v="386"/>
    <x v="0"/>
  </r>
  <r>
    <x v="192"/>
    <x v="1"/>
    <s v="2022-2023"/>
    <x v="0"/>
    <x v="53"/>
    <x v="3"/>
    <x v="3"/>
    <x v="53"/>
    <x v="0"/>
    <x v="10"/>
    <x v="3"/>
    <x v="3"/>
    <x v="387"/>
    <x v="0"/>
  </r>
  <r>
    <x v="405"/>
    <x v="2"/>
    <s v="2024-2025"/>
    <x v="1"/>
    <x v="90"/>
    <x v="3"/>
    <x v="3"/>
    <x v="90"/>
    <x v="0"/>
    <x v="17"/>
    <x v="5"/>
    <x v="5"/>
    <x v="388"/>
    <x v="0"/>
  </r>
  <r>
    <x v="330"/>
    <x v="0"/>
    <s v="2023-2024"/>
    <x v="0"/>
    <x v="69"/>
    <x v="4"/>
    <x v="4"/>
    <x v="69"/>
    <x v="0"/>
    <x v="6"/>
    <x v="5"/>
    <x v="5"/>
    <x v="389"/>
    <x v="0"/>
  </r>
  <r>
    <x v="158"/>
    <x v="0"/>
    <s v="2023-2024"/>
    <x v="1"/>
    <x v="53"/>
    <x v="3"/>
    <x v="3"/>
    <x v="53"/>
    <x v="0"/>
    <x v="10"/>
    <x v="1"/>
    <x v="1"/>
    <x v="389"/>
    <x v="0"/>
  </r>
  <r>
    <x v="455"/>
    <x v="0"/>
    <s v="2023-2024"/>
    <x v="1"/>
    <x v="23"/>
    <x v="1"/>
    <x v="1"/>
    <x v="23"/>
    <x v="0"/>
    <x v="11"/>
    <x v="7"/>
    <x v="7"/>
    <x v="389"/>
    <x v="0"/>
  </r>
  <r>
    <x v="199"/>
    <x v="0"/>
    <s v="2023-2024"/>
    <x v="0"/>
    <x v="27"/>
    <x v="4"/>
    <x v="4"/>
    <x v="27"/>
    <x v="0"/>
    <x v="7"/>
    <x v="5"/>
    <x v="5"/>
    <x v="390"/>
    <x v="0"/>
  </r>
  <r>
    <x v="539"/>
    <x v="2"/>
    <s v="2024-2025"/>
    <x v="0"/>
    <x v="9"/>
    <x v="4"/>
    <x v="4"/>
    <x v="9"/>
    <x v="0"/>
    <x v="7"/>
    <x v="5"/>
    <x v="5"/>
    <x v="390"/>
    <x v="0"/>
  </r>
  <r>
    <x v="392"/>
    <x v="2"/>
    <s v="2024-2025"/>
    <x v="0"/>
    <x v="34"/>
    <x v="4"/>
    <x v="4"/>
    <x v="34"/>
    <x v="0"/>
    <x v="7"/>
    <x v="0"/>
    <x v="0"/>
    <x v="391"/>
    <x v="0"/>
  </r>
  <r>
    <x v="376"/>
    <x v="1"/>
    <s v="2022-2023"/>
    <x v="1"/>
    <x v="9"/>
    <x v="4"/>
    <x v="4"/>
    <x v="9"/>
    <x v="0"/>
    <x v="7"/>
    <x v="1"/>
    <x v="1"/>
    <x v="391"/>
    <x v="0"/>
  </r>
  <r>
    <x v="540"/>
    <x v="2"/>
    <s v="2024-2025"/>
    <x v="0"/>
    <x v="81"/>
    <x v="3"/>
    <x v="3"/>
    <x v="81"/>
    <x v="0"/>
    <x v="17"/>
    <x v="5"/>
    <x v="5"/>
    <x v="391"/>
    <x v="0"/>
  </r>
  <r>
    <x v="541"/>
    <x v="0"/>
    <s v="2023-2024"/>
    <x v="0"/>
    <x v="45"/>
    <x v="3"/>
    <x v="3"/>
    <x v="45"/>
    <x v="0"/>
    <x v="15"/>
    <x v="6"/>
    <x v="6"/>
    <x v="391"/>
    <x v="0"/>
  </r>
  <r>
    <x v="289"/>
    <x v="1"/>
    <s v="2022-2023"/>
    <x v="0"/>
    <x v="35"/>
    <x v="3"/>
    <x v="3"/>
    <x v="35"/>
    <x v="0"/>
    <x v="15"/>
    <x v="3"/>
    <x v="3"/>
    <x v="391"/>
    <x v="0"/>
  </r>
  <r>
    <x v="445"/>
    <x v="0"/>
    <s v="2023-2024"/>
    <x v="1"/>
    <x v="19"/>
    <x v="1"/>
    <x v="1"/>
    <x v="19"/>
    <x v="0"/>
    <x v="11"/>
    <x v="0"/>
    <x v="0"/>
    <x v="391"/>
    <x v="0"/>
  </r>
  <r>
    <x v="542"/>
    <x v="2"/>
    <s v="2024-2025"/>
    <x v="0"/>
    <x v="90"/>
    <x v="3"/>
    <x v="3"/>
    <x v="90"/>
    <x v="0"/>
    <x v="17"/>
    <x v="0"/>
    <x v="0"/>
    <x v="391"/>
    <x v="0"/>
  </r>
  <r>
    <x v="543"/>
    <x v="0"/>
    <s v="2023-2024"/>
    <x v="0"/>
    <x v="87"/>
    <x v="2"/>
    <x v="2"/>
    <x v="87"/>
    <x v="0"/>
    <x v="2"/>
    <x v="0"/>
    <x v="0"/>
    <x v="392"/>
    <x v="0"/>
  </r>
  <r>
    <x v="406"/>
    <x v="2"/>
    <s v="2024-2025"/>
    <x v="1"/>
    <x v="48"/>
    <x v="3"/>
    <x v="3"/>
    <x v="48"/>
    <x v="0"/>
    <x v="15"/>
    <x v="6"/>
    <x v="6"/>
    <x v="392"/>
    <x v="0"/>
  </r>
  <r>
    <x v="59"/>
    <x v="0"/>
    <s v="2023-2024"/>
    <x v="1"/>
    <x v="16"/>
    <x v="0"/>
    <x v="0"/>
    <x v="16"/>
    <x v="0"/>
    <x v="0"/>
    <x v="4"/>
    <x v="4"/>
    <x v="393"/>
    <x v="0"/>
  </r>
  <r>
    <x v="358"/>
    <x v="1"/>
    <s v="2022-2023"/>
    <x v="0"/>
    <x v="85"/>
    <x v="0"/>
    <x v="0"/>
    <x v="85"/>
    <x v="0"/>
    <x v="20"/>
    <x v="2"/>
    <x v="2"/>
    <x v="394"/>
    <x v="0"/>
  </r>
  <r>
    <x v="444"/>
    <x v="0"/>
    <s v="2023-2024"/>
    <x v="1"/>
    <x v="76"/>
    <x v="1"/>
    <x v="1"/>
    <x v="76"/>
    <x v="0"/>
    <x v="5"/>
    <x v="5"/>
    <x v="5"/>
    <x v="395"/>
    <x v="0"/>
  </r>
  <r>
    <x v="391"/>
    <x v="2"/>
    <s v="2024-2025"/>
    <x v="0"/>
    <x v="19"/>
    <x v="1"/>
    <x v="1"/>
    <x v="19"/>
    <x v="0"/>
    <x v="11"/>
    <x v="7"/>
    <x v="7"/>
    <x v="396"/>
    <x v="0"/>
  </r>
  <r>
    <x v="20"/>
    <x v="0"/>
    <s v="2023-2024"/>
    <x v="0"/>
    <x v="55"/>
    <x v="3"/>
    <x v="3"/>
    <x v="55"/>
    <x v="0"/>
    <x v="17"/>
    <x v="3"/>
    <x v="3"/>
    <x v="397"/>
    <x v="0"/>
  </r>
  <r>
    <x v="31"/>
    <x v="1"/>
    <s v="2022-2023"/>
    <x v="0"/>
    <x v="25"/>
    <x v="4"/>
    <x v="4"/>
    <x v="25"/>
    <x v="0"/>
    <x v="8"/>
    <x v="9"/>
    <x v="9"/>
    <x v="398"/>
    <x v="0"/>
  </r>
  <r>
    <x v="544"/>
    <x v="0"/>
    <s v="2023-2024"/>
    <x v="0"/>
    <x v="64"/>
    <x v="1"/>
    <x v="1"/>
    <x v="64"/>
    <x v="0"/>
    <x v="1"/>
    <x v="2"/>
    <x v="2"/>
    <x v="399"/>
    <x v="0"/>
  </r>
  <r>
    <x v="417"/>
    <x v="2"/>
    <s v="2024-2025"/>
    <x v="0"/>
    <x v="70"/>
    <x v="4"/>
    <x v="4"/>
    <x v="70"/>
    <x v="0"/>
    <x v="8"/>
    <x v="5"/>
    <x v="5"/>
    <x v="399"/>
    <x v="0"/>
  </r>
  <r>
    <x v="545"/>
    <x v="2"/>
    <s v="2024-2025"/>
    <x v="1"/>
    <x v="49"/>
    <x v="4"/>
    <x v="4"/>
    <x v="49"/>
    <x v="0"/>
    <x v="6"/>
    <x v="7"/>
    <x v="7"/>
    <x v="400"/>
    <x v="0"/>
  </r>
  <r>
    <x v="514"/>
    <x v="1"/>
    <s v="2022-2023"/>
    <x v="0"/>
    <x v="93"/>
    <x v="4"/>
    <x v="4"/>
    <x v="93"/>
    <x v="0"/>
    <x v="16"/>
    <x v="7"/>
    <x v="7"/>
    <x v="401"/>
    <x v="0"/>
  </r>
  <r>
    <x v="546"/>
    <x v="2"/>
    <s v="2024-2025"/>
    <x v="0"/>
    <x v="54"/>
    <x v="4"/>
    <x v="4"/>
    <x v="54"/>
    <x v="0"/>
    <x v="7"/>
    <x v="9"/>
    <x v="9"/>
    <x v="402"/>
    <x v="0"/>
  </r>
  <r>
    <x v="380"/>
    <x v="0"/>
    <s v="2023-2024"/>
    <x v="0"/>
    <x v="84"/>
    <x v="3"/>
    <x v="3"/>
    <x v="84"/>
    <x v="0"/>
    <x v="3"/>
    <x v="0"/>
    <x v="0"/>
    <x v="403"/>
    <x v="0"/>
  </r>
  <r>
    <x v="73"/>
    <x v="1"/>
    <s v="2022-2023"/>
    <x v="0"/>
    <x v="34"/>
    <x v="4"/>
    <x v="4"/>
    <x v="34"/>
    <x v="0"/>
    <x v="7"/>
    <x v="1"/>
    <x v="1"/>
    <x v="403"/>
    <x v="0"/>
  </r>
  <r>
    <x v="178"/>
    <x v="0"/>
    <s v="2023-2024"/>
    <x v="0"/>
    <x v="79"/>
    <x v="6"/>
    <x v="6"/>
    <x v="79"/>
    <x v="0"/>
    <x v="18"/>
    <x v="3"/>
    <x v="3"/>
    <x v="403"/>
    <x v="0"/>
  </r>
  <r>
    <x v="547"/>
    <x v="0"/>
    <s v="2023-2024"/>
    <x v="0"/>
    <x v="54"/>
    <x v="4"/>
    <x v="4"/>
    <x v="54"/>
    <x v="0"/>
    <x v="7"/>
    <x v="7"/>
    <x v="7"/>
    <x v="404"/>
    <x v="0"/>
  </r>
  <r>
    <x v="119"/>
    <x v="0"/>
    <s v="2023-2024"/>
    <x v="0"/>
    <x v="59"/>
    <x v="3"/>
    <x v="3"/>
    <x v="59"/>
    <x v="0"/>
    <x v="3"/>
    <x v="7"/>
    <x v="7"/>
    <x v="405"/>
    <x v="0"/>
  </r>
  <r>
    <x v="548"/>
    <x v="1"/>
    <s v="2022-2023"/>
    <x v="0"/>
    <x v="68"/>
    <x v="7"/>
    <x v="7"/>
    <x v="68"/>
    <x v="0"/>
    <x v="19"/>
    <x v="6"/>
    <x v="6"/>
    <x v="406"/>
    <x v="0"/>
  </r>
  <r>
    <x v="56"/>
    <x v="2"/>
    <s v="2024-2025"/>
    <x v="0"/>
    <x v="11"/>
    <x v="5"/>
    <x v="5"/>
    <x v="11"/>
    <x v="0"/>
    <x v="9"/>
    <x v="7"/>
    <x v="7"/>
    <x v="407"/>
    <x v="0"/>
  </r>
  <r>
    <x v="549"/>
    <x v="1"/>
    <s v="2022-2023"/>
    <x v="1"/>
    <x v="69"/>
    <x v="4"/>
    <x v="4"/>
    <x v="69"/>
    <x v="0"/>
    <x v="6"/>
    <x v="3"/>
    <x v="3"/>
    <x v="408"/>
    <x v="0"/>
  </r>
  <r>
    <x v="135"/>
    <x v="0"/>
    <s v="2023-2024"/>
    <x v="0"/>
    <x v="85"/>
    <x v="0"/>
    <x v="0"/>
    <x v="85"/>
    <x v="0"/>
    <x v="20"/>
    <x v="5"/>
    <x v="5"/>
    <x v="409"/>
    <x v="0"/>
  </r>
  <r>
    <x v="501"/>
    <x v="1"/>
    <s v="2022-2023"/>
    <x v="0"/>
    <x v="22"/>
    <x v="1"/>
    <x v="1"/>
    <x v="22"/>
    <x v="0"/>
    <x v="2"/>
    <x v="1"/>
    <x v="1"/>
    <x v="410"/>
    <x v="0"/>
  </r>
  <r>
    <x v="550"/>
    <x v="0"/>
    <s v="2023-2024"/>
    <x v="0"/>
    <x v="7"/>
    <x v="4"/>
    <x v="4"/>
    <x v="7"/>
    <x v="0"/>
    <x v="6"/>
    <x v="5"/>
    <x v="5"/>
    <x v="411"/>
    <x v="0"/>
  </r>
  <r>
    <x v="551"/>
    <x v="0"/>
    <s v="2023-2024"/>
    <x v="0"/>
    <x v="43"/>
    <x v="1"/>
    <x v="1"/>
    <x v="43"/>
    <x v="0"/>
    <x v="2"/>
    <x v="3"/>
    <x v="3"/>
    <x v="412"/>
    <x v="0"/>
  </r>
  <r>
    <x v="469"/>
    <x v="1"/>
    <s v="2022-2023"/>
    <x v="0"/>
    <x v="43"/>
    <x v="1"/>
    <x v="1"/>
    <x v="43"/>
    <x v="0"/>
    <x v="2"/>
    <x v="0"/>
    <x v="0"/>
    <x v="413"/>
    <x v="0"/>
  </r>
  <r>
    <x v="384"/>
    <x v="1"/>
    <s v="2022-2023"/>
    <x v="0"/>
    <x v="44"/>
    <x v="4"/>
    <x v="4"/>
    <x v="44"/>
    <x v="0"/>
    <x v="16"/>
    <x v="4"/>
    <x v="4"/>
    <x v="413"/>
    <x v="0"/>
  </r>
  <r>
    <x v="130"/>
    <x v="1"/>
    <s v="2022-2023"/>
    <x v="0"/>
    <x v="13"/>
    <x v="1"/>
    <x v="1"/>
    <x v="13"/>
    <x v="0"/>
    <x v="1"/>
    <x v="3"/>
    <x v="3"/>
    <x v="414"/>
    <x v="0"/>
  </r>
  <r>
    <x v="552"/>
    <x v="2"/>
    <s v="2024-2025"/>
    <x v="0"/>
    <x v="89"/>
    <x v="4"/>
    <x v="4"/>
    <x v="89"/>
    <x v="0"/>
    <x v="6"/>
    <x v="2"/>
    <x v="2"/>
    <x v="415"/>
    <x v="0"/>
  </r>
  <r>
    <x v="337"/>
    <x v="0"/>
    <s v="2023-2024"/>
    <x v="0"/>
    <x v="89"/>
    <x v="4"/>
    <x v="4"/>
    <x v="89"/>
    <x v="0"/>
    <x v="6"/>
    <x v="3"/>
    <x v="3"/>
    <x v="416"/>
    <x v="0"/>
  </r>
  <r>
    <x v="553"/>
    <x v="2"/>
    <s v="2024-2025"/>
    <x v="0"/>
    <x v="64"/>
    <x v="1"/>
    <x v="1"/>
    <x v="64"/>
    <x v="0"/>
    <x v="1"/>
    <x v="6"/>
    <x v="6"/>
    <x v="417"/>
    <x v="0"/>
  </r>
  <r>
    <x v="236"/>
    <x v="0"/>
    <s v="2023-2024"/>
    <x v="1"/>
    <x v="83"/>
    <x v="0"/>
    <x v="0"/>
    <x v="83"/>
    <x v="0"/>
    <x v="0"/>
    <x v="0"/>
    <x v="0"/>
    <x v="418"/>
    <x v="0"/>
  </r>
  <r>
    <x v="89"/>
    <x v="0"/>
    <s v="2023-2024"/>
    <x v="1"/>
    <x v="67"/>
    <x v="3"/>
    <x v="3"/>
    <x v="67"/>
    <x v="0"/>
    <x v="15"/>
    <x v="8"/>
    <x v="8"/>
    <x v="419"/>
    <x v="0"/>
  </r>
  <r>
    <x v="213"/>
    <x v="1"/>
    <s v="2022-2023"/>
    <x v="0"/>
    <x v="75"/>
    <x v="0"/>
    <x v="0"/>
    <x v="75"/>
    <x v="0"/>
    <x v="20"/>
    <x v="5"/>
    <x v="5"/>
    <x v="420"/>
    <x v="0"/>
  </r>
  <r>
    <x v="554"/>
    <x v="0"/>
    <s v="2023-2024"/>
    <x v="0"/>
    <x v="96"/>
    <x v="4"/>
    <x v="4"/>
    <x v="96"/>
    <x v="0"/>
    <x v="16"/>
    <x v="5"/>
    <x v="5"/>
    <x v="421"/>
    <x v="0"/>
  </r>
  <r>
    <x v="528"/>
    <x v="1"/>
    <s v="2022-2023"/>
    <x v="0"/>
    <x v="39"/>
    <x v="0"/>
    <x v="0"/>
    <x v="39"/>
    <x v="0"/>
    <x v="14"/>
    <x v="7"/>
    <x v="7"/>
    <x v="422"/>
    <x v="0"/>
  </r>
  <r>
    <x v="289"/>
    <x v="1"/>
    <s v="2022-2023"/>
    <x v="0"/>
    <x v="39"/>
    <x v="0"/>
    <x v="0"/>
    <x v="39"/>
    <x v="0"/>
    <x v="14"/>
    <x v="1"/>
    <x v="1"/>
    <x v="422"/>
    <x v="0"/>
  </r>
  <r>
    <x v="555"/>
    <x v="2"/>
    <s v="2024-2025"/>
    <x v="0"/>
    <x v="66"/>
    <x v="3"/>
    <x v="3"/>
    <x v="66"/>
    <x v="0"/>
    <x v="12"/>
    <x v="1"/>
    <x v="1"/>
    <x v="422"/>
    <x v="0"/>
  </r>
  <r>
    <x v="175"/>
    <x v="1"/>
    <s v="2022-2023"/>
    <x v="1"/>
    <x v="1"/>
    <x v="1"/>
    <x v="1"/>
    <x v="1"/>
    <x v="0"/>
    <x v="1"/>
    <x v="4"/>
    <x v="4"/>
    <x v="422"/>
    <x v="0"/>
  </r>
  <r>
    <x v="450"/>
    <x v="1"/>
    <s v="2022-2023"/>
    <x v="0"/>
    <x v="54"/>
    <x v="4"/>
    <x v="4"/>
    <x v="54"/>
    <x v="0"/>
    <x v="7"/>
    <x v="3"/>
    <x v="3"/>
    <x v="423"/>
    <x v="0"/>
  </r>
  <r>
    <x v="535"/>
    <x v="1"/>
    <s v="2022-2023"/>
    <x v="0"/>
    <x v="81"/>
    <x v="3"/>
    <x v="3"/>
    <x v="81"/>
    <x v="0"/>
    <x v="17"/>
    <x v="3"/>
    <x v="3"/>
    <x v="424"/>
    <x v="0"/>
  </r>
  <r>
    <x v="556"/>
    <x v="0"/>
    <s v="2023-2024"/>
    <x v="1"/>
    <x v="83"/>
    <x v="0"/>
    <x v="0"/>
    <x v="83"/>
    <x v="0"/>
    <x v="0"/>
    <x v="7"/>
    <x v="7"/>
    <x v="425"/>
    <x v="0"/>
  </r>
  <r>
    <x v="522"/>
    <x v="0"/>
    <s v="2023-2024"/>
    <x v="0"/>
    <x v="67"/>
    <x v="3"/>
    <x v="3"/>
    <x v="67"/>
    <x v="0"/>
    <x v="15"/>
    <x v="1"/>
    <x v="1"/>
    <x v="426"/>
    <x v="0"/>
  </r>
  <r>
    <x v="307"/>
    <x v="0"/>
    <s v="2023-2024"/>
    <x v="0"/>
    <x v="95"/>
    <x v="7"/>
    <x v="7"/>
    <x v="95"/>
    <x v="0"/>
    <x v="19"/>
    <x v="7"/>
    <x v="7"/>
    <x v="427"/>
    <x v="0"/>
  </r>
  <r>
    <x v="483"/>
    <x v="0"/>
    <s v="2023-2024"/>
    <x v="0"/>
    <x v="69"/>
    <x v="4"/>
    <x v="4"/>
    <x v="69"/>
    <x v="0"/>
    <x v="6"/>
    <x v="2"/>
    <x v="2"/>
    <x v="428"/>
    <x v="0"/>
  </r>
  <r>
    <x v="371"/>
    <x v="2"/>
    <s v="2024-2025"/>
    <x v="0"/>
    <x v="6"/>
    <x v="0"/>
    <x v="0"/>
    <x v="6"/>
    <x v="0"/>
    <x v="0"/>
    <x v="4"/>
    <x v="4"/>
    <x v="429"/>
    <x v="0"/>
  </r>
  <r>
    <x v="333"/>
    <x v="1"/>
    <s v="2022-2023"/>
    <x v="0"/>
    <x v="88"/>
    <x v="6"/>
    <x v="6"/>
    <x v="88"/>
    <x v="0"/>
    <x v="13"/>
    <x v="3"/>
    <x v="3"/>
    <x v="430"/>
    <x v="0"/>
  </r>
  <r>
    <x v="303"/>
    <x v="1"/>
    <s v="2022-2023"/>
    <x v="0"/>
    <x v="3"/>
    <x v="3"/>
    <x v="3"/>
    <x v="3"/>
    <x v="0"/>
    <x v="3"/>
    <x v="6"/>
    <x v="6"/>
    <x v="431"/>
    <x v="0"/>
  </r>
  <r>
    <x v="57"/>
    <x v="0"/>
    <s v="2023-2024"/>
    <x v="0"/>
    <x v="28"/>
    <x v="1"/>
    <x v="1"/>
    <x v="28"/>
    <x v="0"/>
    <x v="11"/>
    <x v="9"/>
    <x v="9"/>
    <x v="432"/>
    <x v="0"/>
  </r>
  <r>
    <x v="557"/>
    <x v="0"/>
    <s v="2023-2024"/>
    <x v="0"/>
    <x v="5"/>
    <x v="1"/>
    <x v="1"/>
    <x v="5"/>
    <x v="0"/>
    <x v="5"/>
    <x v="8"/>
    <x v="8"/>
    <x v="433"/>
    <x v="0"/>
  </r>
  <r>
    <x v="558"/>
    <x v="0"/>
    <s v="2023-2024"/>
    <x v="0"/>
    <x v="96"/>
    <x v="4"/>
    <x v="4"/>
    <x v="96"/>
    <x v="0"/>
    <x v="16"/>
    <x v="0"/>
    <x v="0"/>
    <x v="434"/>
    <x v="0"/>
  </r>
  <r>
    <x v="559"/>
    <x v="0"/>
    <s v="2023-2024"/>
    <x v="1"/>
    <x v="62"/>
    <x v="0"/>
    <x v="0"/>
    <x v="62"/>
    <x v="0"/>
    <x v="14"/>
    <x v="6"/>
    <x v="6"/>
    <x v="435"/>
    <x v="0"/>
  </r>
  <r>
    <x v="77"/>
    <x v="1"/>
    <s v="2022-2023"/>
    <x v="0"/>
    <x v="29"/>
    <x v="4"/>
    <x v="4"/>
    <x v="29"/>
    <x v="0"/>
    <x v="8"/>
    <x v="2"/>
    <x v="2"/>
    <x v="435"/>
    <x v="0"/>
  </r>
  <r>
    <x v="365"/>
    <x v="0"/>
    <s v="2023-2024"/>
    <x v="1"/>
    <x v="48"/>
    <x v="3"/>
    <x v="3"/>
    <x v="48"/>
    <x v="0"/>
    <x v="15"/>
    <x v="6"/>
    <x v="6"/>
    <x v="435"/>
    <x v="0"/>
  </r>
  <r>
    <x v="28"/>
    <x v="2"/>
    <s v="2024-2025"/>
    <x v="1"/>
    <x v="76"/>
    <x v="1"/>
    <x v="1"/>
    <x v="76"/>
    <x v="0"/>
    <x v="5"/>
    <x v="6"/>
    <x v="6"/>
    <x v="435"/>
    <x v="0"/>
  </r>
  <r>
    <x v="14"/>
    <x v="0"/>
    <s v="2023-2024"/>
    <x v="0"/>
    <x v="63"/>
    <x v="1"/>
    <x v="1"/>
    <x v="63"/>
    <x v="0"/>
    <x v="5"/>
    <x v="5"/>
    <x v="5"/>
    <x v="436"/>
    <x v="0"/>
  </r>
  <r>
    <x v="13"/>
    <x v="0"/>
    <s v="2023-2024"/>
    <x v="0"/>
    <x v="27"/>
    <x v="4"/>
    <x v="4"/>
    <x v="27"/>
    <x v="0"/>
    <x v="7"/>
    <x v="7"/>
    <x v="7"/>
    <x v="436"/>
    <x v="0"/>
  </r>
  <r>
    <x v="560"/>
    <x v="0"/>
    <s v="2023-2024"/>
    <x v="0"/>
    <x v="45"/>
    <x v="3"/>
    <x v="3"/>
    <x v="45"/>
    <x v="0"/>
    <x v="15"/>
    <x v="5"/>
    <x v="5"/>
    <x v="436"/>
    <x v="0"/>
  </r>
  <r>
    <x v="326"/>
    <x v="0"/>
    <s v="2023-2024"/>
    <x v="0"/>
    <x v="93"/>
    <x v="4"/>
    <x v="4"/>
    <x v="93"/>
    <x v="0"/>
    <x v="16"/>
    <x v="4"/>
    <x v="4"/>
    <x v="436"/>
    <x v="0"/>
  </r>
  <r>
    <x v="210"/>
    <x v="0"/>
    <s v="2023-2024"/>
    <x v="0"/>
    <x v="78"/>
    <x v="1"/>
    <x v="1"/>
    <x v="78"/>
    <x v="0"/>
    <x v="4"/>
    <x v="6"/>
    <x v="6"/>
    <x v="436"/>
    <x v="0"/>
  </r>
  <r>
    <x v="292"/>
    <x v="0"/>
    <s v="2023-2024"/>
    <x v="0"/>
    <x v="87"/>
    <x v="2"/>
    <x v="2"/>
    <x v="87"/>
    <x v="0"/>
    <x v="2"/>
    <x v="5"/>
    <x v="5"/>
    <x v="437"/>
    <x v="0"/>
  </r>
  <r>
    <x v="335"/>
    <x v="1"/>
    <s v="2022-2023"/>
    <x v="0"/>
    <x v="73"/>
    <x v="6"/>
    <x v="6"/>
    <x v="73"/>
    <x v="0"/>
    <x v="18"/>
    <x v="4"/>
    <x v="4"/>
    <x v="438"/>
    <x v="0"/>
  </r>
  <r>
    <x v="435"/>
    <x v="0"/>
    <s v="2023-2024"/>
    <x v="0"/>
    <x v="3"/>
    <x v="3"/>
    <x v="3"/>
    <x v="3"/>
    <x v="0"/>
    <x v="3"/>
    <x v="2"/>
    <x v="2"/>
    <x v="439"/>
    <x v="0"/>
  </r>
  <r>
    <x v="561"/>
    <x v="0"/>
    <s v="2023-2024"/>
    <x v="1"/>
    <x v="81"/>
    <x v="3"/>
    <x v="3"/>
    <x v="81"/>
    <x v="0"/>
    <x v="17"/>
    <x v="0"/>
    <x v="0"/>
    <x v="439"/>
    <x v="0"/>
  </r>
  <r>
    <x v="412"/>
    <x v="0"/>
    <s v="2023-2024"/>
    <x v="1"/>
    <x v="17"/>
    <x v="3"/>
    <x v="3"/>
    <x v="17"/>
    <x v="0"/>
    <x v="12"/>
    <x v="0"/>
    <x v="0"/>
    <x v="439"/>
    <x v="0"/>
  </r>
  <r>
    <x v="490"/>
    <x v="0"/>
    <s v="2023-2024"/>
    <x v="0"/>
    <x v="24"/>
    <x v="1"/>
    <x v="1"/>
    <x v="24"/>
    <x v="0"/>
    <x v="4"/>
    <x v="0"/>
    <x v="0"/>
    <x v="439"/>
    <x v="0"/>
  </r>
  <r>
    <x v="344"/>
    <x v="1"/>
    <s v="2022-2023"/>
    <x v="0"/>
    <x v="2"/>
    <x v="2"/>
    <x v="2"/>
    <x v="2"/>
    <x v="0"/>
    <x v="2"/>
    <x v="4"/>
    <x v="4"/>
    <x v="440"/>
    <x v="0"/>
  </r>
  <r>
    <x v="562"/>
    <x v="1"/>
    <s v="2022-2023"/>
    <x v="1"/>
    <x v="0"/>
    <x v="0"/>
    <x v="0"/>
    <x v="0"/>
    <x v="0"/>
    <x v="0"/>
    <x v="3"/>
    <x v="3"/>
    <x v="441"/>
    <x v="0"/>
  </r>
  <r>
    <x v="312"/>
    <x v="1"/>
    <s v="2022-2023"/>
    <x v="0"/>
    <x v="57"/>
    <x v="6"/>
    <x v="6"/>
    <x v="57"/>
    <x v="0"/>
    <x v="13"/>
    <x v="5"/>
    <x v="5"/>
    <x v="442"/>
    <x v="0"/>
  </r>
  <r>
    <x v="493"/>
    <x v="1"/>
    <s v="2022-2023"/>
    <x v="0"/>
    <x v="65"/>
    <x v="1"/>
    <x v="1"/>
    <x v="65"/>
    <x v="0"/>
    <x v="4"/>
    <x v="3"/>
    <x v="3"/>
    <x v="443"/>
    <x v="0"/>
  </r>
  <r>
    <x v="17"/>
    <x v="0"/>
    <s v="2023-2024"/>
    <x v="0"/>
    <x v="17"/>
    <x v="3"/>
    <x v="3"/>
    <x v="17"/>
    <x v="0"/>
    <x v="12"/>
    <x v="3"/>
    <x v="3"/>
    <x v="443"/>
    <x v="0"/>
  </r>
  <r>
    <x v="417"/>
    <x v="2"/>
    <s v="2024-2025"/>
    <x v="0"/>
    <x v="51"/>
    <x v="4"/>
    <x v="4"/>
    <x v="51"/>
    <x v="0"/>
    <x v="16"/>
    <x v="9"/>
    <x v="9"/>
    <x v="443"/>
    <x v="0"/>
  </r>
  <r>
    <x v="457"/>
    <x v="1"/>
    <s v="2022-2023"/>
    <x v="0"/>
    <x v="88"/>
    <x v="6"/>
    <x v="6"/>
    <x v="88"/>
    <x v="0"/>
    <x v="13"/>
    <x v="3"/>
    <x v="3"/>
    <x v="443"/>
    <x v="0"/>
  </r>
  <r>
    <x v="87"/>
    <x v="0"/>
    <s v="2023-2024"/>
    <x v="0"/>
    <x v="68"/>
    <x v="7"/>
    <x v="7"/>
    <x v="68"/>
    <x v="0"/>
    <x v="19"/>
    <x v="1"/>
    <x v="1"/>
    <x v="444"/>
    <x v="0"/>
  </r>
  <r>
    <x v="26"/>
    <x v="1"/>
    <s v="2022-2023"/>
    <x v="0"/>
    <x v="57"/>
    <x v="6"/>
    <x v="6"/>
    <x v="57"/>
    <x v="0"/>
    <x v="13"/>
    <x v="7"/>
    <x v="7"/>
    <x v="445"/>
    <x v="0"/>
  </r>
  <r>
    <x v="563"/>
    <x v="0"/>
    <s v="2023-2024"/>
    <x v="0"/>
    <x v="82"/>
    <x v="3"/>
    <x v="3"/>
    <x v="82"/>
    <x v="0"/>
    <x v="17"/>
    <x v="3"/>
    <x v="3"/>
    <x v="446"/>
    <x v="0"/>
  </r>
  <r>
    <x v="564"/>
    <x v="0"/>
    <s v="2023-2024"/>
    <x v="0"/>
    <x v="94"/>
    <x v="5"/>
    <x v="5"/>
    <x v="94"/>
    <x v="0"/>
    <x v="9"/>
    <x v="3"/>
    <x v="3"/>
    <x v="446"/>
    <x v="0"/>
  </r>
  <r>
    <x v="417"/>
    <x v="2"/>
    <s v="2024-2025"/>
    <x v="1"/>
    <x v="9"/>
    <x v="4"/>
    <x v="4"/>
    <x v="9"/>
    <x v="0"/>
    <x v="7"/>
    <x v="4"/>
    <x v="4"/>
    <x v="447"/>
    <x v="0"/>
  </r>
  <r>
    <x v="112"/>
    <x v="0"/>
    <s v="2023-2024"/>
    <x v="0"/>
    <x v="63"/>
    <x v="1"/>
    <x v="1"/>
    <x v="63"/>
    <x v="0"/>
    <x v="5"/>
    <x v="4"/>
    <x v="4"/>
    <x v="448"/>
    <x v="0"/>
  </r>
  <r>
    <x v="343"/>
    <x v="0"/>
    <s v="2023-2024"/>
    <x v="1"/>
    <x v="55"/>
    <x v="3"/>
    <x v="3"/>
    <x v="55"/>
    <x v="0"/>
    <x v="17"/>
    <x v="2"/>
    <x v="2"/>
    <x v="449"/>
    <x v="0"/>
  </r>
  <r>
    <x v="192"/>
    <x v="1"/>
    <s v="2022-2023"/>
    <x v="1"/>
    <x v="1"/>
    <x v="1"/>
    <x v="1"/>
    <x v="1"/>
    <x v="0"/>
    <x v="1"/>
    <x v="0"/>
    <x v="0"/>
    <x v="450"/>
    <x v="0"/>
  </r>
  <r>
    <x v="441"/>
    <x v="0"/>
    <s v="2023-2024"/>
    <x v="0"/>
    <x v="92"/>
    <x v="3"/>
    <x v="3"/>
    <x v="92"/>
    <x v="0"/>
    <x v="3"/>
    <x v="5"/>
    <x v="5"/>
    <x v="450"/>
    <x v="0"/>
  </r>
  <r>
    <x v="565"/>
    <x v="1"/>
    <s v="2022-2023"/>
    <x v="0"/>
    <x v="66"/>
    <x v="3"/>
    <x v="3"/>
    <x v="66"/>
    <x v="0"/>
    <x v="12"/>
    <x v="4"/>
    <x v="4"/>
    <x v="451"/>
    <x v="0"/>
  </r>
  <r>
    <x v="419"/>
    <x v="2"/>
    <s v="2024-2025"/>
    <x v="1"/>
    <x v="13"/>
    <x v="1"/>
    <x v="1"/>
    <x v="13"/>
    <x v="0"/>
    <x v="1"/>
    <x v="8"/>
    <x v="8"/>
    <x v="452"/>
    <x v="0"/>
  </r>
  <r>
    <x v="566"/>
    <x v="0"/>
    <s v="2023-2024"/>
    <x v="0"/>
    <x v="10"/>
    <x v="4"/>
    <x v="4"/>
    <x v="10"/>
    <x v="0"/>
    <x v="8"/>
    <x v="1"/>
    <x v="1"/>
    <x v="453"/>
    <x v="0"/>
  </r>
  <r>
    <x v="501"/>
    <x v="1"/>
    <s v="2022-2023"/>
    <x v="1"/>
    <x v="46"/>
    <x v="3"/>
    <x v="3"/>
    <x v="46"/>
    <x v="0"/>
    <x v="17"/>
    <x v="7"/>
    <x v="7"/>
    <x v="454"/>
    <x v="0"/>
  </r>
  <r>
    <x v="56"/>
    <x v="2"/>
    <s v="2024-2025"/>
    <x v="0"/>
    <x v="19"/>
    <x v="1"/>
    <x v="1"/>
    <x v="19"/>
    <x v="0"/>
    <x v="11"/>
    <x v="3"/>
    <x v="3"/>
    <x v="455"/>
    <x v="0"/>
  </r>
  <r>
    <x v="567"/>
    <x v="0"/>
    <s v="2023-2024"/>
    <x v="0"/>
    <x v="73"/>
    <x v="6"/>
    <x v="6"/>
    <x v="73"/>
    <x v="0"/>
    <x v="18"/>
    <x v="3"/>
    <x v="3"/>
    <x v="456"/>
    <x v="0"/>
  </r>
  <r>
    <x v="320"/>
    <x v="2"/>
    <s v="2024-2025"/>
    <x v="0"/>
    <x v="87"/>
    <x v="2"/>
    <x v="2"/>
    <x v="87"/>
    <x v="0"/>
    <x v="2"/>
    <x v="7"/>
    <x v="7"/>
    <x v="457"/>
    <x v="0"/>
  </r>
  <r>
    <x v="494"/>
    <x v="2"/>
    <s v="2024-2025"/>
    <x v="1"/>
    <x v="42"/>
    <x v="3"/>
    <x v="3"/>
    <x v="42"/>
    <x v="0"/>
    <x v="12"/>
    <x v="3"/>
    <x v="3"/>
    <x v="458"/>
    <x v="0"/>
  </r>
  <r>
    <x v="503"/>
    <x v="0"/>
    <s v="2023-2024"/>
    <x v="1"/>
    <x v="36"/>
    <x v="4"/>
    <x v="4"/>
    <x v="36"/>
    <x v="0"/>
    <x v="6"/>
    <x v="0"/>
    <x v="0"/>
    <x v="459"/>
    <x v="0"/>
  </r>
  <r>
    <x v="301"/>
    <x v="1"/>
    <s v="2022-2023"/>
    <x v="0"/>
    <x v="63"/>
    <x v="1"/>
    <x v="1"/>
    <x v="63"/>
    <x v="0"/>
    <x v="5"/>
    <x v="9"/>
    <x v="9"/>
    <x v="460"/>
    <x v="0"/>
  </r>
  <r>
    <x v="230"/>
    <x v="1"/>
    <s v="2022-2023"/>
    <x v="1"/>
    <x v="15"/>
    <x v="1"/>
    <x v="1"/>
    <x v="15"/>
    <x v="0"/>
    <x v="5"/>
    <x v="5"/>
    <x v="5"/>
    <x v="460"/>
    <x v="0"/>
  </r>
  <r>
    <x v="200"/>
    <x v="2"/>
    <s v="2024-2025"/>
    <x v="1"/>
    <x v="72"/>
    <x v="4"/>
    <x v="4"/>
    <x v="72"/>
    <x v="0"/>
    <x v="16"/>
    <x v="4"/>
    <x v="4"/>
    <x v="461"/>
    <x v="0"/>
  </r>
  <r>
    <x v="426"/>
    <x v="2"/>
    <s v="2024-2025"/>
    <x v="0"/>
    <x v="59"/>
    <x v="3"/>
    <x v="3"/>
    <x v="59"/>
    <x v="0"/>
    <x v="3"/>
    <x v="5"/>
    <x v="5"/>
    <x v="462"/>
    <x v="0"/>
  </r>
  <r>
    <x v="408"/>
    <x v="1"/>
    <s v="2022-2023"/>
    <x v="0"/>
    <x v="92"/>
    <x v="3"/>
    <x v="3"/>
    <x v="92"/>
    <x v="0"/>
    <x v="3"/>
    <x v="6"/>
    <x v="6"/>
    <x v="463"/>
    <x v="0"/>
  </r>
  <r>
    <x v="568"/>
    <x v="2"/>
    <s v="2024-2025"/>
    <x v="0"/>
    <x v="96"/>
    <x v="4"/>
    <x v="4"/>
    <x v="96"/>
    <x v="0"/>
    <x v="16"/>
    <x v="5"/>
    <x v="5"/>
    <x v="464"/>
    <x v="0"/>
  </r>
  <r>
    <x v="27"/>
    <x v="0"/>
    <s v="2023-2024"/>
    <x v="1"/>
    <x v="79"/>
    <x v="6"/>
    <x v="6"/>
    <x v="79"/>
    <x v="0"/>
    <x v="18"/>
    <x v="7"/>
    <x v="7"/>
    <x v="465"/>
    <x v="0"/>
  </r>
  <r>
    <x v="167"/>
    <x v="2"/>
    <s v="2024-2025"/>
    <x v="0"/>
    <x v="93"/>
    <x v="4"/>
    <x v="4"/>
    <x v="93"/>
    <x v="0"/>
    <x v="16"/>
    <x v="4"/>
    <x v="4"/>
    <x v="466"/>
    <x v="0"/>
  </r>
  <r>
    <x v="84"/>
    <x v="2"/>
    <s v="2024-2025"/>
    <x v="0"/>
    <x v="4"/>
    <x v="1"/>
    <x v="1"/>
    <x v="4"/>
    <x v="0"/>
    <x v="4"/>
    <x v="5"/>
    <x v="5"/>
    <x v="467"/>
    <x v="0"/>
  </r>
  <r>
    <x v="150"/>
    <x v="0"/>
    <s v="2023-2024"/>
    <x v="0"/>
    <x v="19"/>
    <x v="1"/>
    <x v="1"/>
    <x v="19"/>
    <x v="0"/>
    <x v="11"/>
    <x v="3"/>
    <x v="3"/>
    <x v="467"/>
    <x v="0"/>
  </r>
  <r>
    <x v="127"/>
    <x v="1"/>
    <s v="2022-2023"/>
    <x v="0"/>
    <x v="40"/>
    <x v="4"/>
    <x v="4"/>
    <x v="40"/>
    <x v="0"/>
    <x v="8"/>
    <x v="7"/>
    <x v="7"/>
    <x v="468"/>
    <x v="0"/>
  </r>
  <r>
    <x v="72"/>
    <x v="2"/>
    <s v="2024-2025"/>
    <x v="0"/>
    <x v="34"/>
    <x v="4"/>
    <x v="4"/>
    <x v="34"/>
    <x v="0"/>
    <x v="7"/>
    <x v="7"/>
    <x v="7"/>
    <x v="469"/>
    <x v="0"/>
  </r>
  <r>
    <x v="167"/>
    <x v="2"/>
    <s v="2024-2025"/>
    <x v="1"/>
    <x v="35"/>
    <x v="3"/>
    <x v="3"/>
    <x v="35"/>
    <x v="0"/>
    <x v="15"/>
    <x v="5"/>
    <x v="5"/>
    <x v="470"/>
    <x v="0"/>
  </r>
  <r>
    <x v="294"/>
    <x v="1"/>
    <s v="2022-2023"/>
    <x v="0"/>
    <x v="96"/>
    <x v="4"/>
    <x v="4"/>
    <x v="96"/>
    <x v="0"/>
    <x v="16"/>
    <x v="2"/>
    <x v="2"/>
    <x v="471"/>
    <x v="0"/>
  </r>
  <r>
    <x v="535"/>
    <x v="1"/>
    <s v="2022-2023"/>
    <x v="1"/>
    <x v="61"/>
    <x v="6"/>
    <x v="6"/>
    <x v="61"/>
    <x v="0"/>
    <x v="18"/>
    <x v="2"/>
    <x v="2"/>
    <x v="472"/>
    <x v="0"/>
  </r>
  <r>
    <x v="569"/>
    <x v="1"/>
    <s v="2022-2023"/>
    <x v="0"/>
    <x v="38"/>
    <x v="3"/>
    <x v="3"/>
    <x v="38"/>
    <x v="0"/>
    <x v="12"/>
    <x v="7"/>
    <x v="7"/>
    <x v="473"/>
    <x v="0"/>
  </r>
  <r>
    <x v="24"/>
    <x v="0"/>
    <s v="2023-2024"/>
    <x v="0"/>
    <x v="2"/>
    <x v="2"/>
    <x v="2"/>
    <x v="2"/>
    <x v="0"/>
    <x v="2"/>
    <x v="6"/>
    <x v="6"/>
    <x v="474"/>
    <x v="0"/>
  </r>
  <r>
    <x v="570"/>
    <x v="0"/>
    <s v="2023-2024"/>
    <x v="0"/>
    <x v="69"/>
    <x v="4"/>
    <x v="4"/>
    <x v="69"/>
    <x v="0"/>
    <x v="6"/>
    <x v="2"/>
    <x v="2"/>
    <x v="474"/>
    <x v="0"/>
  </r>
  <r>
    <x v="376"/>
    <x v="1"/>
    <s v="2022-2023"/>
    <x v="0"/>
    <x v="57"/>
    <x v="6"/>
    <x v="6"/>
    <x v="57"/>
    <x v="0"/>
    <x v="13"/>
    <x v="2"/>
    <x v="2"/>
    <x v="475"/>
    <x v="0"/>
  </r>
  <r>
    <x v="163"/>
    <x v="0"/>
    <s v="2023-2024"/>
    <x v="0"/>
    <x v="95"/>
    <x v="7"/>
    <x v="7"/>
    <x v="95"/>
    <x v="0"/>
    <x v="19"/>
    <x v="0"/>
    <x v="0"/>
    <x v="476"/>
    <x v="0"/>
  </r>
  <r>
    <x v="571"/>
    <x v="1"/>
    <s v="2022-2023"/>
    <x v="0"/>
    <x v="78"/>
    <x v="1"/>
    <x v="1"/>
    <x v="78"/>
    <x v="0"/>
    <x v="4"/>
    <x v="0"/>
    <x v="0"/>
    <x v="476"/>
    <x v="0"/>
  </r>
  <r>
    <x v="363"/>
    <x v="2"/>
    <s v="2024-2025"/>
    <x v="1"/>
    <x v="78"/>
    <x v="1"/>
    <x v="1"/>
    <x v="78"/>
    <x v="0"/>
    <x v="4"/>
    <x v="4"/>
    <x v="4"/>
    <x v="476"/>
    <x v="0"/>
  </r>
  <r>
    <x v="265"/>
    <x v="1"/>
    <s v="2022-2023"/>
    <x v="1"/>
    <x v="49"/>
    <x v="4"/>
    <x v="4"/>
    <x v="49"/>
    <x v="0"/>
    <x v="6"/>
    <x v="0"/>
    <x v="0"/>
    <x v="476"/>
    <x v="0"/>
  </r>
  <r>
    <x v="117"/>
    <x v="2"/>
    <s v="2024-2025"/>
    <x v="0"/>
    <x v="90"/>
    <x v="3"/>
    <x v="3"/>
    <x v="90"/>
    <x v="0"/>
    <x v="17"/>
    <x v="0"/>
    <x v="0"/>
    <x v="476"/>
    <x v="0"/>
  </r>
  <r>
    <x v="572"/>
    <x v="0"/>
    <s v="2023-2024"/>
    <x v="0"/>
    <x v="77"/>
    <x v="5"/>
    <x v="5"/>
    <x v="77"/>
    <x v="0"/>
    <x v="9"/>
    <x v="0"/>
    <x v="0"/>
    <x v="476"/>
    <x v="0"/>
  </r>
  <r>
    <x v="181"/>
    <x v="0"/>
    <s v="2023-2024"/>
    <x v="0"/>
    <x v="31"/>
    <x v="1"/>
    <x v="1"/>
    <x v="31"/>
    <x v="0"/>
    <x v="4"/>
    <x v="0"/>
    <x v="0"/>
    <x v="476"/>
    <x v="0"/>
  </r>
  <r>
    <x v="214"/>
    <x v="2"/>
    <s v="2024-2025"/>
    <x v="0"/>
    <x v="19"/>
    <x v="1"/>
    <x v="1"/>
    <x v="19"/>
    <x v="0"/>
    <x v="11"/>
    <x v="0"/>
    <x v="0"/>
    <x v="477"/>
    <x v="0"/>
  </r>
  <r>
    <x v="375"/>
    <x v="0"/>
    <s v="2023-2024"/>
    <x v="0"/>
    <x v="31"/>
    <x v="1"/>
    <x v="1"/>
    <x v="31"/>
    <x v="0"/>
    <x v="4"/>
    <x v="2"/>
    <x v="2"/>
    <x v="478"/>
    <x v="0"/>
  </r>
  <r>
    <x v="111"/>
    <x v="0"/>
    <s v="2023-2024"/>
    <x v="1"/>
    <x v="16"/>
    <x v="0"/>
    <x v="0"/>
    <x v="16"/>
    <x v="0"/>
    <x v="0"/>
    <x v="7"/>
    <x v="7"/>
    <x v="479"/>
    <x v="0"/>
  </r>
  <r>
    <x v="423"/>
    <x v="1"/>
    <s v="2022-2023"/>
    <x v="1"/>
    <x v="4"/>
    <x v="1"/>
    <x v="1"/>
    <x v="4"/>
    <x v="0"/>
    <x v="4"/>
    <x v="0"/>
    <x v="0"/>
    <x v="480"/>
    <x v="0"/>
  </r>
  <r>
    <x v="573"/>
    <x v="1"/>
    <s v="2022-2023"/>
    <x v="1"/>
    <x v="60"/>
    <x v="1"/>
    <x v="1"/>
    <x v="60"/>
    <x v="0"/>
    <x v="2"/>
    <x v="1"/>
    <x v="1"/>
    <x v="481"/>
    <x v="0"/>
  </r>
  <r>
    <x v="293"/>
    <x v="0"/>
    <s v="2023-2024"/>
    <x v="0"/>
    <x v="22"/>
    <x v="1"/>
    <x v="1"/>
    <x v="22"/>
    <x v="0"/>
    <x v="2"/>
    <x v="7"/>
    <x v="7"/>
    <x v="482"/>
    <x v="0"/>
  </r>
  <r>
    <x v="406"/>
    <x v="2"/>
    <s v="2024-2025"/>
    <x v="0"/>
    <x v="53"/>
    <x v="3"/>
    <x v="3"/>
    <x v="53"/>
    <x v="0"/>
    <x v="10"/>
    <x v="1"/>
    <x v="1"/>
    <x v="483"/>
    <x v="0"/>
  </r>
  <r>
    <x v="509"/>
    <x v="0"/>
    <s v="2023-2024"/>
    <x v="1"/>
    <x v="36"/>
    <x v="4"/>
    <x v="4"/>
    <x v="36"/>
    <x v="0"/>
    <x v="6"/>
    <x v="7"/>
    <x v="7"/>
    <x v="484"/>
    <x v="0"/>
  </r>
  <r>
    <x v="574"/>
    <x v="2"/>
    <s v="2024-2025"/>
    <x v="1"/>
    <x v="48"/>
    <x v="3"/>
    <x v="3"/>
    <x v="48"/>
    <x v="0"/>
    <x v="15"/>
    <x v="4"/>
    <x v="4"/>
    <x v="485"/>
    <x v="0"/>
  </r>
  <r>
    <x v="423"/>
    <x v="1"/>
    <s v="2022-2023"/>
    <x v="1"/>
    <x v="86"/>
    <x v="0"/>
    <x v="0"/>
    <x v="86"/>
    <x v="0"/>
    <x v="20"/>
    <x v="6"/>
    <x v="6"/>
    <x v="486"/>
    <x v="0"/>
  </r>
  <r>
    <x v="464"/>
    <x v="2"/>
    <s v="2024-2025"/>
    <x v="0"/>
    <x v="8"/>
    <x v="1"/>
    <x v="1"/>
    <x v="8"/>
    <x v="0"/>
    <x v="4"/>
    <x v="7"/>
    <x v="7"/>
    <x v="487"/>
    <x v="0"/>
  </r>
  <r>
    <x v="575"/>
    <x v="0"/>
    <s v="2023-2024"/>
    <x v="0"/>
    <x v="34"/>
    <x v="4"/>
    <x v="4"/>
    <x v="34"/>
    <x v="0"/>
    <x v="7"/>
    <x v="2"/>
    <x v="2"/>
    <x v="488"/>
    <x v="0"/>
  </r>
  <r>
    <x v="9"/>
    <x v="0"/>
    <s v="2023-2024"/>
    <x v="0"/>
    <x v="34"/>
    <x v="4"/>
    <x v="4"/>
    <x v="34"/>
    <x v="0"/>
    <x v="7"/>
    <x v="1"/>
    <x v="1"/>
    <x v="488"/>
    <x v="0"/>
  </r>
  <r>
    <x v="515"/>
    <x v="0"/>
    <s v="2023-2024"/>
    <x v="1"/>
    <x v="1"/>
    <x v="1"/>
    <x v="1"/>
    <x v="1"/>
    <x v="0"/>
    <x v="1"/>
    <x v="6"/>
    <x v="6"/>
    <x v="488"/>
    <x v="0"/>
  </r>
  <r>
    <x v="214"/>
    <x v="2"/>
    <s v="2024-2025"/>
    <x v="1"/>
    <x v="36"/>
    <x v="4"/>
    <x v="4"/>
    <x v="36"/>
    <x v="0"/>
    <x v="6"/>
    <x v="1"/>
    <x v="1"/>
    <x v="488"/>
    <x v="0"/>
  </r>
  <r>
    <x v="497"/>
    <x v="0"/>
    <s v="2023-2024"/>
    <x v="0"/>
    <x v="5"/>
    <x v="1"/>
    <x v="1"/>
    <x v="5"/>
    <x v="0"/>
    <x v="5"/>
    <x v="2"/>
    <x v="2"/>
    <x v="488"/>
    <x v="0"/>
  </r>
  <r>
    <x v="420"/>
    <x v="1"/>
    <s v="2022-2023"/>
    <x v="0"/>
    <x v="27"/>
    <x v="4"/>
    <x v="4"/>
    <x v="27"/>
    <x v="0"/>
    <x v="7"/>
    <x v="5"/>
    <x v="5"/>
    <x v="488"/>
    <x v="0"/>
  </r>
  <r>
    <x v="281"/>
    <x v="0"/>
    <s v="2023-2024"/>
    <x v="0"/>
    <x v="91"/>
    <x v="1"/>
    <x v="1"/>
    <x v="91"/>
    <x v="0"/>
    <x v="5"/>
    <x v="9"/>
    <x v="9"/>
    <x v="489"/>
    <x v="0"/>
  </r>
  <r>
    <x v="120"/>
    <x v="2"/>
    <s v="2024-2025"/>
    <x v="1"/>
    <x v="61"/>
    <x v="6"/>
    <x v="6"/>
    <x v="61"/>
    <x v="0"/>
    <x v="18"/>
    <x v="3"/>
    <x v="3"/>
    <x v="489"/>
    <x v="0"/>
  </r>
  <r>
    <x v="392"/>
    <x v="2"/>
    <s v="2024-2025"/>
    <x v="0"/>
    <x v="5"/>
    <x v="1"/>
    <x v="1"/>
    <x v="5"/>
    <x v="0"/>
    <x v="5"/>
    <x v="4"/>
    <x v="4"/>
    <x v="489"/>
    <x v="0"/>
  </r>
  <r>
    <x v="30"/>
    <x v="1"/>
    <s v="2022-2023"/>
    <x v="0"/>
    <x v="45"/>
    <x v="3"/>
    <x v="3"/>
    <x v="45"/>
    <x v="0"/>
    <x v="15"/>
    <x v="5"/>
    <x v="5"/>
    <x v="489"/>
    <x v="0"/>
  </r>
  <r>
    <x v="229"/>
    <x v="1"/>
    <s v="2022-2023"/>
    <x v="0"/>
    <x v="90"/>
    <x v="3"/>
    <x v="3"/>
    <x v="90"/>
    <x v="0"/>
    <x v="17"/>
    <x v="2"/>
    <x v="2"/>
    <x v="489"/>
    <x v="0"/>
  </r>
  <r>
    <x v="109"/>
    <x v="0"/>
    <s v="2023-2024"/>
    <x v="0"/>
    <x v="86"/>
    <x v="0"/>
    <x v="0"/>
    <x v="86"/>
    <x v="0"/>
    <x v="20"/>
    <x v="3"/>
    <x v="3"/>
    <x v="490"/>
    <x v="0"/>
  </r>
  <r>
    <x v="199"/>
    <x v="0"/>
    <s v="2023-2024"/>
    <x v="1"/>
    <x v="71"/>
    <x v="6"/>
    <x v="6"/>
    <x v="71"/>
    <x v="0"/>
    <x v="13"/>
    <x v="0"/>
    <x v="0"/>
    <x v="490"/>
    <x v="0"/>
  </r>
  <r>
    <x v="284"/>
    <x v="2"/>
    <s v="2024-2025"/>
    <x v="0"/>
    <x v="22"/>
    <x v="1"/>
    <x v="1"/>
    <x v="22"/>
    <x v="0"/>
    <x v="2"/>
    <x v="4"/>
    <x v="4"/>
    <x v="491"/>
    <x v="0"/>
  </r>
  <r>
    <x v="33"/>
    <x v="2"/>
    <s v="2024-2025"/>
    <x v="1"/>
    <x v="56"/>
    <x v="1"/>
    <x v="1"/>
    <x v="56"/>
    <x v="0"/>
    <x v="11"/>
    <x v="9"/>
    <x v="9"/>
    <x v="492"/>
    <x v="0"/>
  </r>
  <r>
    <x v="66"/>
    <x v="1"/>
    <s v="2022-2023"/>
    <x v="1"/>
    <x v="4"/>
    <x v="1"/>
    <x v="1"/>
    <x v="4"/>
    <x v="0"/>
    <x v="4"/>
    <x v="7"/>
    <x v="7"/>
    <x v="493"/>
    <x v="0"/>
  </r>
  <r>
    <x v="488"/>
    <x v="2"/>
    <s v="2024-2025"/>
    <x v="0"/>
    <x v="77"/>
    <x v="5"/>
    <x v="5"/>
    <x v="77"/>
    <x v="0"/>
    <x v="9"/>
    <x v="6"/>
    <x v="6"/>
    <x v="494"/>
    <x v="0"/>
  </r>
  <r>
    <x v="328"/>
    <x v="2"/>
    <s v="2024-2025"/>
    <x v="0"/>
    <x v="27"/>
    <x v="4"/>
    <x v="4"/>
    <x v="27"/>
    <x v="0"/>
    <x v="7"/>
    <x v="1"/>
    <x v="1"/>
    <x v="495"/>
    <x v="0"/>
  </r>
  <r>
    <x v="522"/>
    <x v="0"/>
    <s v="2023-2024"/>
    <x v="0"/>
    <x v="92"/>
    <x v="3"/>
    <x v="3"/>
    <x v="92"/>
    <x v="0"/>
    <x v="3"/>
    <x v="6"/>
    <x v="6"/>
    <x v="496"/>
    <x v="0"/>
  </r>
  <r>
    <x v="576"/>
    <x v="0"/>
    <s v="2023-2024"/>
    <x v="0"/>
    <x v="27"/>
    <x v="4"/>
    <x v="4"/>
    <x v="27"/>
    <x v="0"/>
    <x v="7"/>
    <x v="2"/>
    <x v="2"/>
    <x v="497"/>
    <x v="0"/>
  </r>
  <r>
    <x v="482"/>
    <x v="2"/>
    <s v="2024-2025"/>
    <x v="0"/>
    <x v="63"/>
    <x v="1"/>
    <x v="1"/>
    <x v="63"/>
    <x v="0"/>
    <x v="5"/>
    <x v="1"/>
    <x v="1"/>
    <x v="498"/>
    <x v="0"/>
  </r>
  <r>
    <x v="471"/>
    <x v="2"/>
    <s v="2024-2025"/>
    <x v="0"/>
    <x v="25"/>
    <x v="4"/>
    <x v="4"/>
    <x v="25"/>
    <x v="0"/>
    <x v="8"/>
    <x v="1"/>
    <x v="1"/>
    <x v="499"/>
    <x v="0"/>
  </r>
  <r>
    <x v="185"/>
    <x v="0"/>
    <s v="2023-2024"/>
    <x v="0"/>
    <x v="82"/>
    <x v="3"/>
    <x v="3"/>
    <x v="82"/>
    <x v="0"/>
    <x v="17"/>
    <x v="3"/>
    <x v="3"/>
    <x v="500"/>
    <x v="0"/>
  </r>
  <r>
    <x v="151"/>
    <x v="2"/>
    <s v="2024-2025"/>
    <x v="1"/>
    <x v="23"/>
    <x v="1"/>
    <x v="1"/>
    <x v="23"/>
    <x v="0"/>
    <x v="11"/>
    <x v="4"/>
    <x v="4"/>
    <x v="501"/>
    <x v="0"/>
  </r>
  <r>
    <x v="491"/>
    <x v="0"/>
    <s v="2023-2024"/>
    <x v="1"/>
    <x v="36"/>
    <x v="4"/>
    <x v="4"/>
    <x v="36"/>
    <x v="0"/>
    <x v="6"/>
    <x v="4"/>
    <x v="4"/>
    <x v="502"/>
    <x v="0"/>
  </r>
  <r>
    <x v="458"/>
    <x v="2"/>
    <s v="2024-2025"/>
    <x v="1"/>
    <x v="47"/>
    <x v="1"/>
    <x v="1"/>
    <x v="47"/>
    <x v="0"/>
    <x v="4"/>
    <x v="1"/>
    <x v="1"/>
    <x v="502"/>
    <x v="0"/>
  </r>
  <r>
    <x v="577"/>
    <x v="0"/>
    <s v="2023-2024"/>
    <x v="1"/>
    <x v="79"/>
    <x v="6"/>
    <x v="6"/>
    <x v="79"/>
    <x v="0"/>
    <x v="18"/>
    <x v="7"/>
    <x v="7"/>
    <x v="503"/>
    <x v="0"/>
  </r>
  <r>
    <x v="259"/>
    <x v="2"/>
    <s v="2024-2025"/>
    <x v="0"/>
    <x v="19"/>
    <x v="1"/>
    <x v="1"/>
    <x v="19"/>
    <x v="0"/>
    <x v="11"/>
    <x v="3"/>
    <x v="3"/>
    <x v="504"/>
    <x v="0"/>
  </r>
  <r>
    <x v="242"/>
    <x v="1"/>
    <s v="2022-2023"/>
    <x v="1"/>
    <x v="72"/>
    <x v="4"/>
    <x v="4"/>
    <x v="72"/>
    <x v="0"/>
    <x v="16"/>
    <x v="5"/>
    <x v="5"/>
    <x v="505"/>
    <x v="0"/>
  </r>
  <r>
    <x v="438"/>
    <x v="1"/>
    <s v="2022-2023"/>
    <x v="0"/>
    <x v="77"/>
    <x v="5"/>
    <x v="5"/>
    <x v="77"/>
    <x v="0"/>
    <x v="9"/>
    <x v="4"/>
    <x v="4"/>
    <x v="506"/>
    <x v="0"/>
  </r>
  <r>
    <x v="578"/>
    <x v="2"/>
    <s v="2024-2025"/>
    <x v="0"/>
    <x v="91"/>
    <x v="1"/>
    <x v="1"/>
    <x v="91"/>
    <x v="0"/>
    <x v="5"/>
    <x v="0"/>
    <x v="0"/>
    <x v="507"/>
    <x v="0"/>
  </r>
  <r>
    <x v="461"/>
    <x v="2"/>
    <s v="2024-2025"/>
    <x v="1"/>
    <x v="0"/>
    <x v="0"/>
    <x v="0"/>
    <x v="0"/>
    <x v="0"/>
    <x v="0"/>
    <x v="0"/>
    <x v="0"/>
    <x v="507"/>
    <x v="0"/>
  </r>
  <r>
    <x v="469"/>
    <x v="1"/>
    <s v="2022-2023"/>
    <x v="0"/>
    <x v="40"/>
    <x v="4"/>
    <x v="4"/>
    <x v="40"/>
    <x v="0"/>
    <x v="8"/>
    <x v="5"/>
    <x v="5"/>
    <x v="507"/>
    <x v="0"/>
  </r>
  <r>
    <x v="29"/>
    <x v="0"/>
    <s v="2023-2024"/>
    <x v="0"/>
    <x v="89"/>
    <x v="4"/>
    <x v="4"/>
    <x v="89"/>
    <x v="0"/>
    <x v="6"/>
    <x v="1"/>
    <x v="1"/>
    <x v="507"/>
    <x v="0"/>
  </r>
  <r>
    <x v="579"/>
    <x v="0"/>
    <s v="2023-2024"/>
    <x v="0"/>
    <x v="68"/>
    <x v="7"/>
    <x v="7"/>
    <x v="68"/>
    <x v="0"/>
    <x v="19"/>
    <x v="2"/>
    <x v="2"/>
    <x v="507"/>
    <x v="0"/>
  </r>
  <r>
    <x v="580"/>
    <x v="0"/>
    <s v="2023-2024"/>
    <x v="0"/>
    <x v="69"/>
    <x v="4"/>
    <x v="4"/>
    <x v="69"/>
    <x v="0"/>
    <x v="6"/>
    <x v="2"/>
    <x v="2"/>
    <x v="507"/>
    <x v="0"/>
  </r>
  <r>
    <x v="348"/>
    <x v="1"/>
    <s v="2022-2023"/>
    <x v="0"/>
    <x v="58"/>
    <x v="0"/>
    <x v="0"/>
    <x v="58"/>
    <x v="0"/>
    <x v="0"/>
    <x v="6"/>
    <x v="6"/>
    <x v="507"/>
    <x v="0"/>
  </r>
  <r>
    <x v="83"/>
    <x v="1"/>
    <s v="2022-2023"/>
    <x v="1"/>
    <x v="16"/>
    <x v="0"/>
    <x v="0"/>
    <x v="16"/>
    <x v="0"/>
    <x v="0"/>
    <x v="0"/>
    <x v="0"/>
    <x v="507"/>
    <x v="0"/>
  </r>
  <r>
    <x v="581"/>
    <x v="0"/>
    <s v="2023-2024"/>
    <x v="1"/>
    <x v="79"/>
    <x v="6"/>
    <x v="6"/>
    <x v="79"/>
    <x v="0"/>
    <x v="18"/>
    <x v="6"/>
    <x v="6"/>
    <x v="507"/>
    <x v="0"/>
  </r>
  <r>
    <x v="147"/>
    <x v="0"/>
    <s v="2023-2024"/>
    <x v="0"/>
    <x v="7"/>
    <x v="4"/>
    <x v="4"/>
    <x v="7"/>
    <x v="0"/>
    <x v="6"/>
    <x v="4"/>
    <x v="4"/>
    <x v="508"/>
    <x v="0"/>
  </r>
  <r>
    <x v="168"/>
    <x v="0"/>
    <s v="2023-2024"/>
    <x v="0"/>
    <x v="43"/>
    <x v="1"/>
    <x v="1"/>
    <x v="43"/>
    <x v="0"/>
    <x v="2"/>
    <x v="7"/>
    <x v="7"/>
    <x v="509"/>
    <x v="0"/>
  </r>
  <r>
    <x v="582"/>
    <x v="0"/>
    <s v="2023-2024"/>
    <x v="0"/>
    <x v="62"/>
    <x v="0"/>
    <x v="0"/>
    <x v="62"/>
    <x v="0"/>
    <x v="14"/>
    <x v="3"/>
    <x v="3"/>
    <x v="510"/>
    <x v="0"/>
  </r>
  <r>
    <x v="39"/>
    <x v="0"/>
    <s v="2023-2024"/>
    <x v="0"/>
    <x v="69"/>
    <x v="4"/>
    <x v="4"/>
    <x v="69"/>
    <x v="0"/>
    <x v="6"/>
    <x v="1"/>
    <x v="1"/>
    <x v="511"/>
    <x v="0"/>
  </r>
  <r>
    <x v="583"/>
    <x v="2"/>
    <s v="2024-2025"/>
    <x v="0"/>
    <x v="14"/>
    <x v="1"/>
    <x v="1"/>
    <x v="14"/>
    <x v="0"/>
    <x v="11"/>
    <x v="7"/>
    <x v="7"/>
    <x v="512"/>
    <x v="0"/>
  </r>
  <r>
    <x v="472"/>
    <x v="0"/>
    <s v="2023-2024"/>
    <x v="0"/>
    <x v="84"/>
    <x v="3"/>
    <x v="3"/>
    <x v="84"/>
    <x v="0"/>
    <x v="3"/>
    <x v="8"/>
    <x v="8"/>
    <x v="513"/>
    <x v="0"/>
  </r>
  <r>
    <x v="418"/>
    <x v="2"/>
    <s v="2024-2025"/>
    <x v="0"/>
    <x v="89"/>
    <x v="4"/>
    <x v="4"/>
    <x v="89"/>
    <x v="0"/>
    <x v="6"/>
    <x v="6"/>
    <x v="6"/>
    <x v="514"/>
    <x v="0"/>
  </r>
  <r>
    <x v="500"/>
    <x v="1"/>
    <s v="2022-2023"/>
    <x v="0"/>
    <x v="29"/>
    <x v="4"/>
    <x v="4"/>
    <x v="29"/>
    <x v="0"/>
    <x v="8"/>
    <x v="5"/>
    <x v="5"/>
    <x v="514"/>
    <x v="0"/>
  </r>
  <r>
    <x v="225"/>
    <x v="0"/>
    <s v="2023-2024"/>
    <x v="0"/>
    <x v="75"/>
    <x v="0"/>
    <x v="0"/>
    <x v="75"/>
    <x v="0"/>
    <x v="20"/>
    <x v="2"/>
    <x v="2"/>
    <x v="515"/>
    <x v="0"/>
  </r>
  <r>
    <x v="179"/>
    <x v="0"/>
    <s v="2023-2024"/>
    <x v="1"/>
    <x v="42"/>
    <x v="3"/>
    <x v="3"/>
    <x v="42"/>
    <x v="0"/>
    <x v="12"/>
    <x v="3"/>
    <x v="3"/>
    <x v="516"/>
    <x v="0"/>
  </r>
  <r>
    <x v="541"/>
    <x v="0"/>
    <s v="2023-2024"/>
    <x v="0"/>
    <x v="65"/>
    <x v="1"/>
    <x v="1"/>
    <x v="65"/>
    <x v="0"/>
    <x v="4"/>
    <x v="3"/>
    <x v="3"/>
    <x v="517"/>
    <x v="0"/>
  </r>
  <r>
    <x v="584"/>
    <x v="1"/>
    <s v="2022-2023"/>
    <x v="0"/>
    <x v="71"/>
    <x v="6"/>
    <x v="6"/>
    <x v="71"/>
    <x v="0"/>
    <x v="13"/>
    <x v="3"/>
    <x v="3"/>
    <x v="518"/>
    <x v="0"/>
  </r>
  <r>
    <x v="585"/>
    <x v="0"/>
    <s v="2023-2024"/>
    <x v="0"/>
    <x v="13"/>
    <x v="1"/>
    <x v="1"/>
    <x v="13"/>
    <x v="0"/>
    <x v="1"/>
    <x v="9"/>
    <x v="9"/>
    <x v="519"/>
    <x v="0"/>
  </r>
  <r>
    <x v="184"/>
    <x v="2"/>
    <s v="2024-2025"/>
    <x v="0"/>
    <x v="5"/>
    <x v="1"/>
    <x v="1"/>
    <x v="5"/>
    <x v="0"/>
    <x v="5"/>
    <x v="8"/>
    <x v="8"/>
    <x v="520"/>
    <x v="0"/>
  </r>
  <r>
    <x v="368"/>
    <x v="2"/>
    <s v="2024-2025"/>
    <x v="0"/>
    <x v="70"/>
    <x v="4"/>
    <x v="4"/>
    <x v="70"/>
    <x v="0"/>
    <x v="8"/>
    <x v="7"/>
    <x v="7"/>
    <x v="521"/>
    <x v="0"/>
  </r>
  <r>
    <x v="175"/>
    <x v="1"/>
    <s v="2022-2023"/>
    <x v="0"/>
    <x v="7"/>
    <x v="4"/>
    <x v="4"/>
    <x v="7"/>
    <x v="0"/>
    <x v="6"/>
    <x v="8"/>
    <x v="8"/>
    <x v="522"/>
    <x v="0"/>
  </r>
  <r>
    <x v="365"/>
    <x v="0"/>
    <s v="2023-2024"/>
    <x v="0"/>
    <x v="89"/>
    <x v="4"/>
    <x v="4"/>
    <x v="89"/>
    <x v="0"/>
    <x v="6"/>
    <x v="5"/>
    <x v="5"/>
    <x v="523"/>
    <x v="0"/>
  </r>
  <r>
    <x v="586"/>
    <x v="0"/>
    <s v="2023-2024"/>
    <x v="0"/>
    <x v="5"/>
    <x v="1"/>
    <x v="1"/>
    <x v="5"/>
    <x v="0"/>
    <x v="5"/>
    <x v="2"/>
    <x v="2"/>
    <x v="524"/>
    <x v="0"/>
  </r>
  <r>
    <x v="86"/>
    <x v="1"/>
    <s v="2022-2023"/>
    <x v="1"/>
    <x v="13"/>
    <x v="1"/>
    <x v="1"/>
    <x v="13"/>
    <x v="0"/>
    <x v="1"/>
    <x v="1"/>
    <x v="1"/>
    <x v="525"/>
    <x v="0"/>
  </r>
  <r>
    <x v="334"/>
    <x v="2"/>
    <s v="2024-2025"/>
    <x v="0"/>
    <x v="6"/>
    <x v="0"/>
    <x v="0"/>
    <x v="6"/>
    <x v="0"/>
    <x v="0"/>
    <x v="5"/>
    <x v="5"/>
    <x v="526"/>
    <x v="0"/>
  </r>
  <r>
    <x v="233"/>
    <x v="1"/>
    <s v="2022-2023"/>
    <x v="0"/>
    <x v="14"/>
    <x v="1"/>
    <x v="1"/>
    <x v="14"/>
    <x v="0"/>
    <x v="11"/>
    <x v="5"/>
    <x v="5"/>
    <x v="526"/>
    <x v="0"/>
  </r>
  <r>
    <x v="510"/>
    <x v="1"/>
    <s v="2022-2023"/>
    <x v="0"/>
    <x v="67"/>
    <x v="3"/>
    <x v="3"/>
    <x v="67"/>
    <x v="0"/>
    <x v="15"/>
    <x v="6"/>
    <x v="6"/>
    <x v="527"/>
    <x v="0"/>
  </r>
  <r>
    <x v="587"/>
    <x v="0"/>
    <s v="2023-2024"/>
    <x v="1"/>
    <x v="9"/>
    <x v="4"/>
    <x v="4"/>
    <x v="9"/>
    <x v="0"/>
    <x v="7"/>
    <x v="6"/>
    <x v="6"/>
    <x v="527"/>
    <x v="0"/>
  </r>
  <r>
    <x v="316"/>
    <x v="0"/>
    <s v="2023-2024"/>
    <x v="0"/>
    <x v="44"/>
    <x v="4"/>
    <x v="4"/>
    <x v="44"/>
    <x v="0"/>
    <x v="16"/>
    <x v="6"/>
    <x v="6"/>
    <x v="528"/>
    <x v="0"/>
  </r>
  <r>
    <x v="155"/>
    <x v="2"/>
    <s v="2024-2025"/>
    <x v="0"/>
    <x v="25"/>
    <x v="4"/>
    <x v="4"/>
    <x v="25"/>
    <x v="0"/>
    <x v="8"/>
    <x v="5"/>
    <x v="5"/>
    <x v="529"/>
    <x v="0"/>
  </r>
  <r>
    <x v="87"/>
    <x v="0"/>
    <s v="2023-2024"/>
    <x v="1"/>
    <x v="80"/>
    <x v="0"/>
    <x v="0"/>
    <x v="80"/>
    <x v="0"/>
    <x v="14"/>
    <x v="3"/>
    <x v="3"/>
    <x v="530"/>
    <x v="0"/>
  </r>
  <r>
    <x v="387"/>
    <x v="2"/>
    <s v="2024-2025"/>
    <x v="0"/>
    <x v="65"/>
    <x v="1"/>
    <x v="1"/>
    <x v="65"/>
    <x v="0"/>
    <x v="4"/>
    <x v="7"/>
    <x v="7"/>
    <x v="531"/>
    <x v="0"/>
  </r>
  <r>
    <x v="588"/>
    <x v="0"/>
    <s v="2023-2024"/>
    <x v="0"/>
    <x v="20"/>
    <x v="4"/>
    <x v="4"/>
    <x v="20"/>
    <x v="0"/>
    <x v="8"/>
    <x v="7"/>
    <x v="7"/>
    <x v="531"/>
    <x v="0"/>
  </r>
  <r>
    <x v="100"/>
    <x v="0"/>
    <s v="2023-2024"/>
    <x v="0"/>
    <x v="79"/>
    <x v="6"/>
    <x v="6"/>
    <x v="79"/>
    <x v="0"/>
    <x v="18"/>
    <x v="3"/>
    <x v="3"/>
    <x v="532"/>
    <x v="0"/>
  </r>
  <r>
    <x v="579"/>
    <x v="0"/>
    <s v="2023-2024"/>
    <x v="1"/>
    <x v="74"/>
    <x v="1"/>
    <x v="1"/>
    <x v="74"/>
    <x v="0"/>
    <x v="1"/>
    <x v="2"/>
    <x v="2"/>
    <x v="533"/>
    <x v="0"/>
  </r>
  <r>
    <x v="299"/>
    <x v="1"/>
    <s v="2022-2023"/>
    <x v="1"/>
    <x v="52"/>
    <x v="3"/>
    <x v="3"/>
    <x v="52"/>
    <x v="0"/>
    <x v="10"/>
    <x v="8"/>
    <x v="8"/>
    <x v="534"/>
    <x v="0"/>
  </r>
  <r>
    <x v="553"/>
    <x v="2"/>
    <s v="2024-2025"/>
    <x v="1"/>
    <x v="55"/>
    <x v="3"/>
    <x v="3"/>
    <x v="55"/>
    <x v="0"/>
    <x v="17"/>
    <x v="4"/>
    <x v="4"/>
    <x v="535"/>
    <x v="0"/>
  </r>
  <r>
    <x v="205"/>
    <x v="0"/>
    <s v="2023-2024"/>
    <x v="0"/>
    <x v="66"/>
    <x v="3"/>
    <x v="3"/>
    <x v="66"/>
    <x v="0"/>
    <x v="12"/>
    <x v="7"/>
    <x v="7"/>
    <x v="536"/>
    <x v="0"/>
  </r>
  <r>
    <x v="508"/>
    <x v="0"/>
    <s v="2023-2024"/>
    <x v="1"/>
    <x v="49"/>
    <x v="4"/>
    <x v="4"/>
    <x v="49"/>
    <x v="0"/>
    <x v="6"/>
    <x v="3"/>
    <x v="3"/>
    <x v="536"/>
    <x v="0"/>
  </r>
  <r>
    <x v="454"/>
    <x v="0"/>
    <s v="2023-2024"/>
    <x v="0"/>
    <x v="25"/>
    <x v="4"/>
    <x v="4"/>
    <x v="25"/>
    <x v="0"/>
    <x v="8"/>
    <x v="0"/>
    <x v="0"/>
    <x v="537"/>
    <x v="0"/>
  </r>
  <r>
    <x v="589"/>
    <x v="0"/>
    <s v="2023-2024"/>
    <x v="0"/>
    <x v="57"/>
    <x v="6"/>
    <x v="6"/>
    <x v="57"/>
    <x v="0"/>
    <x v="13"/>
    <x v="4"/>
    <x v="4"/>
    <x v="537"/>
    <x v="0"/>
  </r>
  <r>
    <x v="421"/>
    <x v="0"/>
    <s v="2023-2024"/>
    <x v="0"/>
    <x v="84"/>
    <x v="3"/>
    <x v="3"/>
    <x v="84"/>
    <x v="0"/>
    <x v="3"/>
    <x v="3"/>
    <x v="3"/>
    <x v="538"/>
    <x v="0"/>
  </r>
  <r>
    <x v="62"/>
    <x v="0"/>
    <s v="2023-2024"/>
    <x v="0"/>
    <x v="31"/>
    <x v="1"/>
    <x v="1"/>
    <x v="31"/>
    <x v="0"/>
    <x v="4"/>
    <x v="8"/>
    <x v="8"/>
    <x v="539"/>
    <x v="0"/>
  </r>
  <r>
    <x v="590"/>
    <x v="0"/>
    <s v="2023-2024"/>
    <x v="0"/>
    <x v="75"/>
    <x v="0"/>
    <x v="0"/>
    <x v="75"/>
    <x v="0"/>
    <x v="20"/>
    <x v="0"/>
    <x v="0"/>
    <x v="540"/>
    <x v="0"/>
  </r>
  <r>
    <x v="514"/>
    <x v="1"/>
    <s v="2022-2023"/>
    <x v="0"/>
    <x v="68"/>
    <x v="7"/>
    <x v="7"/>
    <x v="68"/>
    <x v="0"/>
    <x v="19"/>
    <x v="8"/>
    <x v="8"/>
    <x v="541"/>
    <x v="0"/>
  </r>
  <r>
    <x v="532"/>
    <x v="1"/>
    <s v="2022-2023"/>
    <x v="1"/>
    <x v="52"/>
    <x v="3"/>
    <x v="3"/>
    <x v="52"/>
    <x v="0"/>
    <x v="10"/>
    <x v="5"/>
    <x v="5"/>
    <x v="542"/>
    <x v="0"/>
  </r>
  <r>
    <x v="160"/>
    <x v="0"/>
    <s v="2023-2024"/>
    <x v="0"/>
    <x v="17"/>
    <x v="3"/>
    <x v="3"/>
    <x v="17"/>
    <x v="0"/>
    <x v="12"/>
    <x v="6"/>
    <x v="6"/>
    <x v="543"/>
    <x v="0"/>
  </r>
  <r>
    <x v="591"/>
    <x v="2"/>
    <s v="2024-2025"/>
    <x v="0"/>
    <x v="76"/>
    <x v="1"/>
    <x v="1"/>
    <x v="76"/>
    <x v="0"/>
    <x v="5"/>
    <x v="3"/>
    <x v="3"/>
    <x v="544"/>
    <x v="0"/>
  </r>
  <r>
    <x v="196"/>
    <x v="0"/>
    <s v="2023-2024"/>
    <x v="0"/>
    <x v="38"/>
    <x v="3"/>
    <x v="3"/>
    <x v="38"/>
    <x v="0"/>
    <x v="12"/>
    <x v="9"/>
    <x v="9"/>
    <x v="545"/>
    <x v="0"/>
  </r>
  <r>
    <x v="537"/>
    <x v="1"/>
    <s v="2022-2023"/>
    <x v="0"/>
    <x v="78"/>
    <x v="1"/>
    <x v="1"/>
    <x v="78"/>
    <x v="0"/>
    <x v="4"/>
    <x v="6"/>
    <x v="6"/>
    <x v="545"/>
    <x v="0"/>
  </r>
  <r>
    <x v="578"/>
    <x v="2"/>
    <s v="2024-2025"/>
    <x v="0"/>
    <x v="15"/>
    <x v="1"/>
    <x v="1"/>
    <x v="15"/>
    <x v="0"/>
    <x v="5"/>
    <x v="6"/>
    <x v="6"/>
    <x v="545"/>
    <x v="0"/>
  </r>
  <r>
    <x v="14"/>
    <x v="0"/>
    <s v="2023-2024"/>
    <x v="0"/>
    <x v="51"/>
    <x v="4"/>
    <x v="4"/>
    <x v="51"/>
    <x v="0"/>
    <x v="16"/>
    <x v="2"/>
    <x v="2"/>
    <x v="545"/>
    <x v="0"/>
  </r>
  <r>
    <x v="189"/>
    <x v="2"/>
    <s v="2024-2025"/>
    <x v="1"/>
    <x v="61"/>
    <x v="6"/>
    <x v="6"/>
    <x v="61"/>
    <x v="0"/>
    <x v="18"/>
    <x v="7"/>
    <x v="7"/>
    <x v="546"/>
    <x v="0"/>
  </r>
  <r>
    <x v="358"/>
    <x v="1"/>
    <s v="2022-2023"/>
    <x v="0"/>
    <x v="6"/>
    <x v="0"/>
    <x v="0"/>
    <x v="6"/>
    <x v="0"/>
    <x v="0"/>
    <x v="3"/>
    <x v="3"/>
    <x v="547"/>
    <x v="0"/>
  </r>
  <r>
    <x v="573"/>
    <x v="1"/>
    <s v="2022-2023"/>
    <x v="1"/>
    <x v="16"/>
    <x v="0"/>
    <x v="0"/>
    <x v="16"/>
    <x v="0"/>
    <x v="0"/>
    <x v="0"/>
    <x v="0"/>
    <x v="547"/>
    <x v="0"/>
  </r>
  <r>
    <x v="294"/>
    <x v="1"/>
    <s v="2022-2023"/>
    <x v="1"/>
    <x v="30"/>
    <x v="4"/>
    <x v="4"/>
    <x v="30"/>
    <x v="0"/>
    <x v="6"/>
    <x v="7"/>
    <x v="7"/>
    <x v="547"/>
    <x v="0"/>
  </r>
  <r>
    <x v="590"/>
    <x v="0"/>
    <s v="2023-2024"/>
    <x v="0"/>
    <x v="33"/>
    <x v="4"/>
    <x v="4"/>
    <x v="33"/>
    <x v="0"/>
    <x v="8"/>
    <x v="3"/>
    <x v="3"/>
    <x v="547"/>
    <x v="0"/>
  </r>
  <r>
    <x v="503"/>
    <x v="0"/>
    <s v="2023-2024"/>
    <x v="0"/>
    <x v="63"/>
    <x v="1"/>
    <x v="1"/>
    <x v="63"/>
    <x v="0"/>
    <x v="5"/>
    <x v="3"/>
    <x v="3"/>
    <x v="548"/>
    <x v="0"/>
  </r>
  <r>
    <x v="143"/>
    <x v="2"/>
    <s v="2024-2025"/>
    <x v="0"/>
    <x v="72"/>
    <x v="4"/>
    <x v="4"/>
    <x v="72"/>
    <x v="0"/>
    <x v="16"/>
    <x v="3"/>
    <x v="3"/>
    <x v="548"/>
    <x v="0"/>
  </r>
  <r>
    <x v="368"/>
    <x v="2"/>
    <s v="2024-2025"/>
    <x v="0"/>
    <x v="48"/>
    <x v="3"/>
    <x v="3"/>
    <x v="48"/>
    <x v="0"/>
    <x v="15"/>
    <x v="9"/>
    <x v="9"/>
    <x v="548"/>
    <x v="0"/>
  </r>
  <r>
    <x v="238"/>
    <x v="2"/>
    <s v="2024-2025"/>
    <x v="1"/>
    <x v="86"/>
    <x v="0"/>
    <x v="0"/>
    <x v="86"/>
    <x v="0"/>
    <x v="20"/>
    <x v="7"/>
    <x v="7"/>
    <x v="549"/>
    <x v="0"/>
  </r>
  <r>
    <x v="293"/>
    <x v="0"/>
    <s v="2023-2024"/>
    <x v="0"/>
    <x v="22"/>
    <x v="1"/>
    <x v="1"/>
    <x v="22"/>
    <x v="0"/>
    <x v="2"/>
    <x v="7"/>
    <x v="7"/>
    <x v="549"/>
    <x v="0"/>
  </r>
  <r>
    <x v="592"/>
    <x v="1"/>
    <s v="2022-2023"/>
    <x v="0"/>
    <x v="63"/>
    <x v="1"/>
    <x v="1"/>
    <x v="63"/>
    <x v="0"/>
    <x v="5"/>
    <x v="4"/>
    <x v="4"/>
    <x v="550"/>
    <x v="0"/>
  </r>
  <r>
    <x v="20"/>
    <x v="0"/>
    <s v="2023-2024"/>
    <x v="0"/>
    <x v="87"/>
    <x v="2"/>
    <x v="2"/>
    <x v="87"/>
    <x v="0"/>
    <x v="2"/>
    <x v="3"/>
    <x v="3"/>
    <x v="550"/>
    <x v="0"/>
  </r>
  <r>
    <x v="593"/>
    <x v="0"/>
    <s v="2023-2024"/>
    <x v="0"/>
    <x v="33"/>
    <x v="4"/>
    <x v="4"/>
    <x v="33"/>
    <x v="0"/>
    <x v="8"/>
    <x v="3"/>
    <x v="3"/>
    <x v="551"/>
    <x v="0"/>
  </r>
  <r>
    <x v="594"/>
    <x v="1"/>
    <s v="2022-2023"/>
    <x v="0"/>
    <x v="39"/>
    <x v="0"/>
    <x v="0"/>
    <x v="39"/>
    <x v="0"/>
    <x v="14"/>
    <x v="6"/>
    <x v="6"/>
    <x v="552"/>
    <x v="0"/>
  </r>
  <r>
    <x v="366"/>
    <x v="1"/>
    <s v="2022-2023"/>
    <x v="1"/>
    <x v="79"/>
    <x v="6"/>
    <x v="6"/>
    <x v="79"/>
    <x v="0"/>
    <x v="18"/>
    <x v="5"/>
    <x v="5"/>
    <x v="553"/>
    <x v="0"/>
  </r>
  <r>
    <x v="595"/>
    <x v="0"/>
    <s v="2023-2024"/>
    <x v="0"/>
    <x v="25"/>
    <x v="4"/>
    <x v="4"/>
    <x v="25"/>
    <x v="0"/>
    <x v="8"/>
    <x v="3"/>
    <x v="3"/>
    <x v="554"/>
    <x v="0"/>
  </r>
  <r>
    <x v="546"/>
    <x v="2"/>
    <s v="2024-2025"/>
    <x v="1"/>
    <x v="18"/>
    <x v="6"/>
    <x v="6"/>
    <x v="18"/>
    <x v="0"/>
    <x v="13"/>
    <x v="4"/>
    <x v="4"/>
    <x v="555"/>
    <x v="0"/>
  </r>
  <r>
    <x v="441"/>
    <x v="0"/>
    <s v="2023-2024"/>
    <x v="0"/>
    <x v="44"/>
    <x v="4"/>
    <x v="4"/>
    <x v="44"/>
    <x v="0"/>
    <x v="16"/>
    <x v="5"/>
    <x v="5"/>
    <x v="556"/>
    <x v="0"/>
  </r>
  <r>
    <x v="433"/>
    <x v="0"/>
    <s v="2023-2024"/>
    <x v="1"/>
    <x v="83"/>
    <x v="0"/>
    <x v="0"/>
    <x v="83"/>
    <x v="0"/>
    <x v="0"/>
    <x v="7"/>
    <x v="7"/>
    <x v="556"/>
    <x v="0"/>
  </r>
  <r>
    <x v="596"/>
    <x v="0"/>
    <s v="2023-2024"/>
    <x v="0"/>
    <x v="32"/>
    <x v="6"/>
    <x v="6"/>
    <x v="32"/>
    <x v="0"/>
    <x v="13"/>
    <x v="3"/>
    <x v="3"/>
    <x v="557"/>
    <x v="0"/>
  </r>
  <r>
    <x v="525"/>
    <x v="2"/>
    <s v="2024-2025"/>
    <x v="0"/>
    <x v="25"/>
    <x v="4"/>
    <x v="4"/>
    <x v="25"/>
    <x v="0"/>
    <x v="8"/>
    <x v="8"/>
    <x v="8"/>
    <x v="558"/>
    <x v="0"/>
  </r>
  <r>
    <x v="347"/>
    <x v="0"/>
    <s v="2023-2024"/>
    <x v="0"/>
    <x v="73"/>
    <x v="6"/>
    <x v="6"/>
    <x v="73"/>
    <x v="0"/>
    <x v="18"/>
    <x v="3"/>
    <x v="3"/>
    <x v="559"/>
    <x v="0"/>
  </r>
  <r>
    <x v="424"/>
    <x v="0"/>
    <s v="2023-2024"/>
    <x v="1"/>
    <x v="61"/>
    <x v="6"/>
    <x v="6"/>
    <x v="61"/>
    <x v="0"/>
    <x v="18"/>
    <x v="7"/>
    <x v="7"/>
    <x v="560"/>
    <x v="0"/>
  </r>
  <r>
    <x v="207"/>
    <x v="0"/>
    <s v="2023-2024"/>
    <x v="0"/>
    <x v="2"/>
    <x v="2"/>
    <x v="2"/>
    <x v="2"/>
    <x v="0"/>
    <x v="2"/>
    <x v="4"/>
    <x v="4"/>
    <x v="561"/>
    <x v="0"/>
  </r>
  <r>
    <x v="597"/>
    <x v="0"/>
    <s v="2023-2024"/>
    <x v="1"/>
    <x v="71"/>
    <x v="6"/>
    <x v="6"/>
    <x v="71"/>
    <x v="0"/>
    <x v="13"/>
    <x v="4"/>
    <x v="4"/>
    <x v="562"/>
    <x v="0"/>
  </r>
  <r>
    <x v="586"/>
    <x v="0"/>
    <s v="2023-2024"/>
    <x v="0"/>
    <x v="38"/>
    <x v="3"/>
    <x v="3"/>
    <x v="38"/>
    <x v="0"/>
    <x v="12"/>
    <x v="0"/>
    <x v="0"/>
    <x v="563"/>
    <x v="0"/>
  </r>
  <r>
    <x v="475"/>
    <x v="0"/>
    <s v="2023-2024"/>
    <x v="0"/>
    <x v="61"/>
    <x v="6"/>
    <x v="6"/>
    <x v="61"/>
    <x v="0"/>
    <x v="18"/>
    <x v="3"/>
    <x v="3"/>
    <x v="564"/>
    <x v="0"/>
  </r>
  <r>
    <x v="495"/>
    <x v="2"/>
    <s v="2024-2025"/>
    <x v="1"/>
    <x v="62"/>
    <x v="0"/>
    <x v="0"/>
    <x v="62"/>
    <x v="0"/>
    <x v="14"/>
    <x v="2"/>
    <x v="2"/>
    <x v="565"/>
    <x v="0"/>
  </r>
  <r>
    <x v="153"/>
    <x v="1"/>
    <s v="2022-2023"/>
    <x v="0"/>
    <x v="85"/>
    <x v="0"/>
    <x v="0"/>
    <x v="85"/>
    <x v="0"/>
    <x v="20"/>
    <x v="8"/>
    <x v="8"/>
    <x v="566"/>
    <x v="0"/>
  </r>
  <r>
    <x v="598"/>
    <x v="1"/>
    <s v="2022-2023"/>
    <x v="1"/>
    <x v="36"/>
    <x v="4"/>
    <x v="4"/>
    <x v="36"/>
    <x v="0"/>
    <x v="6"/>
    <x v="6"/>
    <x v="6"/>
    <x v="567"/>
    <x v="0"/>
  </r>
  <r>
    <x v="322"/>
    <x v="0"/>
    <s v="2023-2024"/>
    <x v="1"/>
    <x v="94"/>
    <x v="5"/>
    <x v="5"/>
    <x v="94"/>
    <x v="0"/>
    <x v="9"/>
    <x v="6"/>
    <x v="6"/>
    <x v="567"/>
    <x v="0"/>
  </r>
  <r>
    <x v="280"/>
    <x v="2"/>
    <s v="2024-2025"/>
    <x v="0"/>
    <x v="32"/>
    <x v="6"/>
    <x v="6"/>
    <x v="32"/>
    <x v="0"/>
    <x v="13"/>
    <x v="6"/>
    <x v="6"/>
    <x v="567"/>
    <x v="0"/>
  </r>
  <r>
    <x v="331"/>
    <x v="0"/>
    <s v="2023-2024"/>
    <x v="0"/>
    <x v="65"/>
    <x v="1"/>
    <x v="1"/>
    <x v="65"/>
    <x v="0"/>
    <x v="4"/>
    <x v="5"/>
    <x v="5"/>
    <x v="568"/>
    <x v="0"/>
  </r>
  <r>
    <x v="251"/>
    <x v="2"/>
    <s v="2024-2025"/>
    <x v="1"/>
    <x v="1"/>
    <x v="1"/>
    <x v="1"/>
    <x v="1"/>
    <x v="0"/>
    <x v="1"/>
    <x v="7"/>
    <x v="7"/>
    <x v="569"/>
    <x v="0"/>
  </r>
  <r>
    <x v="599"/>
    <x v="2"/>
    <s v="2024-2025"/>
    <x v="0"/>
    <x v="64"/>
    <x v="1"/>
    <x v="1"/>
    <x v="64"/>
    <x v="0"/>
    <x v="1"/>
    <x v="1"/>
    <x v="1"/>
    <x v="570"/>
    <x v="0"/>
  </r>
  <r>
    <x v="339"/>
    <x v="2"/>
    <s v="2024-2025"/>
    <x v="0"/>
    <x v="84"/>
    <x v="3"/>
    <x v="3"/>
    <x v="84"/>
    <x v="0"/>
    <x v="3"/>
    <x v="6"/>
    <x v="6"/>
    <x v="570"/>
    <x v="0"/>
  </r>
  <r>
    <x v="600"/>
    <x v="0"/>
    <s v="2023-2024"/>
    <x v="0"/>
    <x v="21"/>
    <x v="3"/>
    <x v="3"/>
    <x v="21"/>
    <x v="0"/>
    <x v="10"/>
    <x v="5"/>
    <x v="5"/>
    <x v="570"/>
    <x v="0"/>
  </r>
  <r>
    <x v="17"/>
    <x v="0"/>
    <s v="2023-2024"/>
    <x v="0"/>
    <x v="6"/>
    <x v="0"/>
    <x v="0"/>
    <x v="6"/>
    <x v="0"/>
    <x v="0"/>
    <x v="2"/>
    <x v="2"/>
    <x v="571"/>
    <x v="0"/>
  </r>
  <r>
    <x v="196"/>
    <x v="0"/>
    <s v="2023-2024"/>
    <x v="0"/>
    <x v="87"/>
    <x v="2"/>
    <x v="2"/>
    <x v="87"/>
    <x v="0"/>
    <x v="2"/>
    <x v="4"/>
    <x v="4"/>
    <x v="571"/>
    <x v="0"/>
  </r>
  <r>
    <x v="410"/>
    <x v="1"/>
    <s v="2022-2023"/>
    <x v="1"/>
    <x v="30"/>
    <x v="4"/>
    <x v="4"/>
    <x v="30"/>
    <x v="0"/>
    <x v="6"/>
    <x v="9"/>
    <x v="9"/>
    <x v="571"/>
    <x v="0"/>
  </r>
  <r>
    <x v="73"/>
    <x v="1"/>
    <s v="2022-2023"/>
    <x v="0"/>
    <x v="21"/>
    <x v="3"/>
    <x v="3"/>
    <x v="21"/>
    <x v="0"/>
    <x v="10"/>
    <x v="6"/>
    <x v="6"/>
    <x v="571"/>
    <x v="0"/>
  </r>
  <r>
    <x v="163"/>
    <x v="0"/>
    <s v="2023-2024"/>
    <x v="0"/>
    <x v="34"/>
    <x v="4"/>
    <x v="4"/>
    <x v="34"/>
    <x v="0"/>
    <x v="7"/>
    <x v="1"/>
    <x v="1"/>
    <x v="572"/>
    <x v="0"/>
  </r>
  <r>
    <x v="385"/>
    <x v="1"/>
    <s v="2022-2023"/>
    <x v="0"/>
    <x v="2"/>
    <x v="2"/>
    <x v="2"/>
    <x v="2"/>
    <x v="0"/>
    <x v="2"/>
    <x v="3"/>
    <x v="3"/>
    <x v="572"/>
    <x v="0"/>
  </r>
  <r>
    <x v="601"/>
    <x v="0"/>
    <s v="2023-2024"/>
    <x v="1"/>
    <x v="62"/>
    <x v="0"/>
    <x v="0"/>
    <x v="62"/>
    <x v="0"/>
    <x v="14"/>
    <x v="2"/>
    <x v="2"/>
    <x v="572"/>
    <x v="0"/>
  </r>
  <r>
    <x v="194"/>
    <x v="2"/>
    <s v="2024-2025"/>
    <x v="1"/>
    <x v="94"/>
    <x v="5"/>
    <x v="5"/>
    <x v="94"/>
    <x v="0"/>
    <x v="9"/>
    <x v="7"/>
    <x v="7"/>
    <x v="572"/>
    <x v="0"/>
  </r>
  <r>
    <x v="246"/>
    <x v="2"/>
    <s v="2024-2025"/>
    <x v="0"/>
    <x v="15"/>
    <x v="1"/>
    <x v="1"/>
    <x v="15"/>
    <x v="0"/>
    <x v="5"/>
    <x v="1"/>
    <x v="1"/>
    <x v="572"/>
    <x v="0"/>
  </r>
  <r>
    <x v="433"/>
    <x v="0"/>
    <s v="2023-2024"/>
    <x v="1"/>
    <x v="52"/>
    <x v="3"/>
    <x v="3"/>
    <x v="52"/>
    <x v="0"/>
    <x v="10"/>
    <x v="3"/>
    <x v="3"/>
    <x v="572"/>
    <x v="0"/>
  </r>
  <r>
    <x v="541"/>
    <x v="0"/>
    <s v="2023-2024"/>
    <x v="1"/>
    <x v="53"/>
    <x v="3"/>
    <x v="3"/>
    <x v="53"/>
    <x v="0"/>
    <x v="10"/>
    <x v="0"/>
    <x v="0"/>
    <x v="572"/>
    <x v="0"/>
  </r>
  <r>
    <x v="161"/>
    <x v="0"/>
    <s v="2023-2024"/>
    <x v="0"/>
    <x v="91"/>
    <x v="1"/>
    <x v="1"/>
    <x v="91"/>
    <x v="0"/>
    <x v="5"/>
    <x v="2"/>
    <x v="2"/>
    <x v="573"/>
    <x v="0"/>
  </r>
  <r>
    <x v="322"/>
    <x v="0"/>
    <s v="2023-2024"/>
    <x v="0"/>
    <x v="81"/>
    <x v="3"/>
    <x v="3"/>
    <x v="81"/>
    <x v="0"/>
    <x v="17"/>
    <x v="3"/>
    <x v="3"/>
    <x v="574"/>
    <x v="0"/>
  </r>
  <r>
    <x v="602"/>
    <x v="0"/>
    <s v="2023-2024"/>
    <x v="1"/>
    <x v="48"/>
    <x v="3"/>
    <x v="3"/>
    <x v="48"/>
    <x v="0"/>
    <x v="15"/>
    <x v="7"/>
    <x v="7"/>
    <x v="574"/>
    <x v="0"/>
  </r>
  <r>
    <x v="313"/>
    <x v="0"/>
    <s v="2023-2024"/>
    <x v="0"/>
    <x v="70"/>
    <x v="4"/>
    <x v="4"/>
    <x v="70"/>
    <x v="0"/>
    <x v="8"/>
    <x v="3"/>
    <x v="3"/>
    <x v="575"/>
    <x v="0"/>
  </r>
  <r>
    <x v="595"/>
    <x v="0"/>
    <s v="2023-2024"/>
    <x v="0"/>
    <x v="62"/>
    <x v="0"/>
    <x v="0"/>
    <x v="62"/>
    <x v="0"/>
    <x v="14"/>
    <x v="3"/>
    <x v="3"/>
    <x v="576"/>
    <x v="0"/>
  </r>
  <r>
    <x v="428"/>
    <x v="0"/>
    <s v="2023-2024"/>
    <x v="1"/>
    <x v="20"/>
    <x v="4"/>
    <x v="4"/>
    <x v="20"/>
    <x v="0"/>
    <x v="8"/>
    <x v="3"/>
    <x v="3"/>
    <x v="576"/>
    <x v="0"/>
  </r>
  <r>
    <x v="393"/>
    <x v="0"/>
    <s v="2023-2024"/>
    <x v="0"/>
    <x v="24"/>
    <x v="1"/>
    <x v="1"/>
    <x v="24"/>
    <x v="0"/>
    <x v="4"/>
    <x v="7"/>
    <x v="7"/>
    <x v="577"/>
    <x v="0"/>
  </r>
  <r>
    <x v="434"/>
    <x v="0"/>
    <s v="2023-2024"/>
    <x v="1"/>
    <x v="13"/>
    <x v="1"/>
    <x v="1"/>
    <x v="13"/>
    <x v="0"/>
    <x v="1"/>
    <x v="8"/>
    <x v="8"/>
    <x v="578"/>
    <x v="0"/>
  </r>
  <r>
    <x v="540"/>
    <x v="2"/>
    <s v="2024-2025"/>
    <x v="0"/>
    <x v="64"/>
    <x v="1"/>
    <x v="1"/>
    <x v="64"/>
    <x v="0"/>
    <x v="1"/>
    <x v="7"/>
    <x v="7"/>
    <x v="579"/>
    <x v="0"/>
  </r>
  <r>
    <x v="603"/>
    <x v="2"/>
    <s v="2024-2025"/>
    <x v="0"/>
    <x v="31"/>
    <x v="1"/>
    <x v="1"/>
    <x v="31"/>
    <x v="0"/>
    <x v="4"/>
    <x v="3"/>
    <x v="3"/>
    <x v="580"/>
    <x v="0"/>
  </r>
  <r>
    <x v="89"/>
    <x v="0"/>
    <s v="2023-2024"/>
    <x v="1"/>
    <x v="16"/>
    <x v="0"/>
    <x v="0"/>
    <x v="16"/>
    <x v="0"/>
    <x v="0"/>
    <x v="5"/>
    <x v="5"/>
    <x v="581"/>
    <x v="0"/>
  </r>
  <r>
    <x v="546"/>
    <x v="2"/>
    <s v="2024-2025"/>
    <x v="0"/>
    <x v="31"/>
    <x v="1"/>
    <x v="1"/>
    <x v="31"/>
    <x v="0"/>
    <x v="4"/>
    <x v="2"/>
    <x v="2"/>
    <x v="582"/>
    <x v="0"/>
  </r>
  <r>
    <x v="471"/>
    <x v="2"/>
    <s v="2024-2025"/>
    <x v="1"/>
    <x v="23"/>
    <x v="1"/>
    <x v="1"/>
    <x v="23"/>
    <x v="0"/>
    <x v="11"/>
    <x v="5"/>
    <x v="5"/>
    <x v="583"/>
    <x v="0"/>
  </r>
  <r>
    <x v="423"/>
    <x v="1"/>
    <s v="2022-2023"/>
    <x v="0"/>
    <x v="95"/>
    <x v="7"/>
    <x v="7"/>
    <x v="95"/>
    <x v="0"/>
    <x v="19"/>
    <x v="2"/>
    <x v="2"/>
    <x v="584"/>
    <x v="0"/>
  </r>
  <r>
    <x v="223"/>
    <x v="1"/>
    <s v="2022-2023"/>
    <x v="0"/>
    <x v="27"/>
    <x v="4"/>
    <x v="4"/>
    <x v="27"/>
    <x v="0"/>
    <x v="7"/>
    <x v="1"/>
    <x v="1"/>
    <x v="584"/>
    <x v="0"/>
  </r>
  <r>
    <x v="522"/>
    <x v="0"/>
    <s v="2023-2024"/>
    <x v="1"/>
    <x v="42"/>
    <x v="3"/>
    <x v="3"/>
    <x v="42"/>
    <x v="0"/>
    <x v="12"/>
    <x v="3"/>
    <x v="3"/>
    <x v="585"/>
    <x v="0"/>
  </r>
  <r>
    <x v="604"/>
    <x v="2"/>
    <s v="2024-2025"/>
    <x v="1"/>
    <x v="46"/>
    <x v="3"/>
    <x v="3"/>
    <x v="46"/>
    <x v="0"/>
    <x v="17"/>
    <x v="3"/>
    <x v="3"/>
    <x v="586"/>
    <x v="0"/>
  </r>
  <r>
    <x v="599"/>
    <x v="2"/>
    <s v="2024-2025"/>
    <x v="1"/>
    <x v="51"/>
    <x v="4"/>
    <x v="4"/>
    <x v="51"/>
    <x v="0"/>
    <x v="16"/>
    <x v="3"/>
    <x v="3"/>
    <x v="587"/>
    <x v="0"/>
  </r>
  <r>
    <x v="67"/>
    <x v="2"/>
    <s v="2024-2025"/>
    <x v="1"/>
    <x v="10"/>
    <x v="4"/>
    <x v="4"/>
    <x v="10"/>
    <x v="0"/>
    <x v="8"/>
    <x v="7"/>
    <x v="7"/>
    <x v="588"/>
    <x v="0"/>
  </r>
  <r>
    <x v="605"/>
    <x v="0"/>
    <s v="2023-2024"/>
    <x v="0"/>
    <x v="65"/>
    <x v="1"/>
    <x v="1"/>
    <x v="65"/>
    <x v="0"/>
    <x v="4"/>
    <x v="1"/>
    <x v="1"/>
    <x v="589"/>
    <x v="0"/>
  </r>
  <r>
    <x v="265"/>
    <x v="1"/>
    <s v="2022-2023"/>
    <x v="1"/>
    <x v="56"/>
    <x v="1"/>
    <x v="1"/>
    <x v="56"/>
    <x v="0"/>
    <x v="11"/>
    <x v="1"/>
    <x v="1"/>
    <x v="589"/>
    <x v="0"/>
  </r>
  <r>
    <x v="293"/>
    <x v="0"/>
    <s v="2023-2024"/>
    <x v="0"/>
    <x v="6"/>
    <x v="0"/>
    <x v="0"/>
    <x v="6"/>
    <x v="0"/>
    <x v="0"/>
    <x v="2"/>
    <x v="2"/>
    <x v="590"/>
    <x v="0"/>
  </r>
  <r>
    <x v="110"/>
    <x v="2"/>
    <s v="2024-2025"/>
    <x v="1"/>
    <x v="19"/>
    <x v="1"/>
    <x v="1"/>
    <x v="19"/>
    <x v="0"/>
    <x v="11"/>
    <x v="9"/>
    <x v="9"/>
    <x v="591"/>
    <x v="0"/>
  </r>
  <r>
    <x v="171"/>
    <x v="1"/>
    <s v="2022-2023"/>
    <x v="1"/>
    <x v="10"/>
    <x v="4"/>
    <x v="4"/>
    <x v="10"/>
    <x v="0"/>
    <x v="8"/>
    <x v="3"/>
    <x v="3"/>
    <x v="592"/>
    <x v="0"/>
  </r>
  <r>
    <x v="31"/>
    <x v="1"/>
    <s v="2022-2023"/>
    <x v="0"/>
    <x v="81"/>
    <x v="3"/>
    <x v="3"/>
    <x v="81"/>
    <x v="0"/>
    <x v="17"/>
    <x v="0"/>
    <x v="0"/>
    <x v="592"/>
    <x v="0"/>
  </r>
  <r>
    <x v="109"/>
    <x v="0"/>
    <s v="2023-2024"/>
    <x v="0"/>
    <x v="82"/>
    <x v="3"/>
    <x v="3"/>
    <x v="82"/>
    <x v="0"/>
    <x v="17"/>
    <x v="7"/>
    <x v="7"/>
    <x v="592"/>
    <x v="0"/>
  </r>
  <r>
    <x v="606"/>
    <x v="0"/>
    <s v="2023-2024"/>
    <x v="0"/>
    <x v="92"/>
    <x v="3"/>
    <x v="3"/>
    <x v="92"/>
    <x v="0"/>
    <x v="3"/>
    <x v="3"/>
    <x v="3"/>
    <x v="592"/>
    <x v="0"/>
  </r>
  <r>
    <x v="382"/>
    <x v="1"/>
    <s v="2022-2023"/>
    <x v="0"/>
    <x v="57"/>
    <x v="6"/>
    <x v="6"/>
    <x v="57"/>
    <x v="0"/>
    <x v="13"/>
    <x v="7"/>
    <x v="7"/>
    <x v="592"/>
    <x v="0"/>
  </r>
  <r>
    <x v="417"/>
    <x v="2"/>
    <s v="2024-2025"/>
    <x v="1"/>
    <x v="12"/>
    <x v="3"/>
    <x v="3"/>
    <x v="12"/>
    <x v="0"/>
    <x v="10"/>
    <x v="3"/>
    <x v="3"/>
    <x v="593"/>
    <x v="0"/>
  </r>
  <r>
    <x v="607"/>
    <x v="0"/>
    <s v="2023-2024"/>
    <x v="1"/>
    <x v="50"/>
    <x v="4"/>
    <x v="4"/>
    <x v="50"/>
    <x v="0"/>
    <x v="6"/>
    <x v="4"/>
    <x v="4"/>
    <x v="593"/>
    <x v="0"/>
  </r>
  <r>
    <x v="408"/>
    <x v="1"/>
    <s v="2022-2023"/>
    <x v="0"/>
    <x v="96"/>
    <x v="4"/>
    <x v="4"/>
    <x v="96"/>
    <x v="0"/>
    <x v="16"/>
    <x v="7"/>
    <x v="7"/>
    <x v="594"/>
    <x v="0"/>
  </r>
  <r>
    <x v="591"/>
    <x v="2"/>
    <s v="2024-2025"/>
    <x v="0"/>
    <x v="8"/>
    <x v="1"/>
    <x v="1"/>
    <x v="8"/>
    <x v="0"/>
    <x v="4"/>
    <x v="0"/>
    <x v="0"/>
    <x v="595"/>
    <x v="0"/>
  </r>
  <r>
    <x v="239"/>
    <x v="0"/>
    <s v="2023-2024"/>
    <x v="0"/>
    <x v="41"/>
    <x v="5"/>
    <x v="5"/>
    <x v="41"/>
    <x v="0"/>
    <x v="9"/>
    <x v="3"/>
    <x v="3"/>
    <x v="596"/>
    <x v="0"/>
  </r>
  <r>
    <x v="498"/>
    <x v="0"/>
    <s v="2023-2024"/>
    <x v="0"/>
    <x v="22"/>
    <x v="1"/>
    <x v="1"/>
    <x v="22"/>
    <x v="0"/>
    <x v="2"/>
    <x v="3"/>
    <x v="3"/>
    <x v="596"/>
    <x v="0"/>
  </r>
  <r>
    <x v="608"/>
    <x v="2"/>
    <s v="2024-2025"/>
    <x v="0"/>
    <x v="67"/>
    <x v="3"/>
    <x v="3"/>
    <x v="67"/>
    <x v="0"/>
    <x v="15"/>
    <x v="1"/>
    <x v="1"/>
    <x v="597"/>
    <x v="0"/>
  </r>
  <r>
    <x v="609"/>
    <x v="0"/>
    <s v="2023-2024"/>
    <x v="1"/>
    <x v="10"/>
    <x v="4"/>
    <x v="4"/>
    <x v="10"/>
    <x v="0"/>
    <x v="8"/>
    <x v="4"/>
    <x v="4"/>
    <x v="598"/>
    <x v="0"/>
  </r>
  <r>
    <x v="563"/>
    <x v="0"/>
    <s v="2023-2024"/>
    <x v="0"/>
    <x v="65"/>
    <x v="1"/>
    <x v="1"/>
    <x v="65"/>
    <x v="0"/>
    <x v="4"/>
    <x v="7"/>
    <x v="7"/>
    <x v="599"/>
    <x v="0"/>
  </r>
  <r>
    <x v="270"/>
    <x v="0"/>
    <s v="2023-2024"/>
    <x v="0"/>
    <x v="63"/>
    <x v="1"/>
    <x v="1"/>
    <x v="63"/>
    <x v="0"/>
    <x v="5"/>
    <x v="8"/>
    <x v="8"/>
    <x v="600"/>
    <x v="0"/>
  </r>
  <r>
    <x v="12"/>
    <x v="0"/>
    <s v="2023-2024"/>
    <x v="0"/>
    <x v="65"/>
    <x v="1"/>
    <x v="1"/>
    <x v="65"/>
    <x v="0"/>
    <x v="4"/>
    <x v="6"/>
    <x v="6"/>
    <x v="601"/>
    <x v="0"/>
  </r>
  <r>
    <x v="610"/>
    <x v="0"/>
    <s v="2023-2024"/>
    <x v="0"/>
    <x v="91"/>
    <x v="1"/>
    <x v="1"/>
    <x v="91"/>
    <x v="0"/>
    <x v="5"/>
    <x v="0"/>
    <x v="0"/>
    <x v="602"/>
    <x v="0"/>
  </r>
  <r>
    <x v="31"/>
    <x v="1"/>
    <s v="2022-2023"/>
    <x v="0"/>
    <x v="60"/>
    <x v="1"/>
    <x v="1"/>
    <x v="60"/>
    <x v="0"/>
    <x v="2"/>
    <x v="6"/>
    <x v="6"/>
    <x v="603"/>
    <x v="0"/>
  </r>
  <r>
    <x v="255"/>
    <x v="0"/>
    <s v="2023-2024"/>
    <x v="1"/>
    <x v="5"/>
    <x v="1"/>
    <x v="1"/>
    <x v="5"/>
    <x v="0"/>
    <x v="5"/>
    <x v="5"/>
    <x v="5"/>
    <x v="603"/>
    <x v="0"/>
  </r>
  <r>
    <x v="517"/>
    <x v="1"/>
    <s v="2022-2023"/>
    <x v="0"/>
    <x v="67"/>
    <x v="3"/>
    <x v="3"/>
    <x v="67"/>
    <x v="0"/>
    <x v="15"/>
    <x v="3"/>
    <x v="3"/>
    <x v="603"/>
    <x v="0"/>
  </r>
  <r>
    <x v="185"/>
    <x v="0"/>
    <s v="2023-2024"/>
    <x v="1"/>
    <x v="7"/>
    <x v="4"/>
    <x v="4"/>
    <x v="7"/>
    <x v="0"/>
    <x v="6"/>
    <x v="7"/>
    <x v="7"/>
    <x v="604"/>
    <x v="0"/>
  </r>
  <r>
    <x v="285"/>
    <x v="1"/>
    <s v="2022-2023"/>
    <x v="0"/>
    <x v="81"/>
    <x v="3"/>
    <x v="3"/>
    <x v="81"/>
    <x v="0"/>
    <x v="17"/>
    <x v="2"/>
    <x v="2"/>
    <x v="605"/>
    <x v="0"/>
  </r>
  <r>
    <x v="244"/>
    <x v="0"/>
    <s v="2023-2024"/>
    <x v="0"/>
    <x v="5"/>
    <x v="1"/>
    <x v="1"/>
    <x v="5"/>
    <x v="0"/>
    <x v="5"/>
    <x v="4"/>
    <x v="4"/>
    <x v="606"/>
    <x v="0"/>
  </r>
  <r>
    <x v="154"/>
    <x v="1"/>
    <s v="2022-2023"/>
    <x v="0"/>
    <x v="70"/>
    <x v="4"/>
    <x v="4"/>
    <x v="70"/>
    <x v="0"/>
    <x v="8"/>
    <x v="4"/>
    <x v="4"/>
    <x v="606"/>
    <x v="0"/>
  </r>
  <r>
    <x v="454"/>
    <x v="0"/>
    <s v="2023-2024"/>
    <x v="0"/>
    <x v="91"/>
    <x v="1"/>
    <x v="1"/>
    <x v="91"/>
    <x v="0"/>
    <x v="5"/>
    <x v="7"/>
    <x v="7"/>
    <x v="607"/>
    <x v="0"/>
  </r>
  <r>
    <x v="611"/>
    <x v="0"/>
    <s v="2023-2024"/>
    <x v="0"/>
    <x v="3"/>
    <x v="3"/>
    <x v="3"/>
    <x v="3"/>
    <x v="0"/>
    <x v="3"/>
    <x v="0"/>
    <x v="0"/>
    <x v="608"/>
    <x v="0"/>
  </r>
  <r>
    <x v="612"/>
    <x v="0"/>
    <s v="2023-2024"/>
    <x v="1"/>
    <x v="26"/>
    <x v="0"/>
    <x v="0"/>
    <x v="26"/>
    <x v="0"/>
    <x v="14"/>
    <x v="0"/>
    <x v="0"/>
    <x v="608"/>
    <x v="0"/>
  </r>
  <r>
    <x v="159"/>
    <x v="0"/>
    <s v="2023-2024"/>
    <x v="0"/>
    <x v="67"/>
    <x v="3"/>
    <x v="3"/>
    <x v="67"/>
    <x v="0"/>
    <x v="15"/>
    <x v="0"/>
    <x v="0"/>
    <x v="608"/>
    <x v="0"/>
  </r>
  <r>
    <x v="550"/>
    <x v="0"/>
    <s v="2023-2024"/>
    <x v="0"/>
    <x v="8"/>
    <x v="1"/>
    <x v="1"/>
    <x v="8"/>
    <x v="0"/>
    <x v="4"/>
    <x v="9"/>
    <x v="9"/>
    <x v="608"/>
    <x v="0"/>
  </r>
  <r>
    <x v="320"/>
    <x v="2"/>
    <s v="2024-2025"/>
    <x v="1"/>
    <x v="10"/>
    <x v="4"/>
    <x v="4"/>
    <x v="10"/>
    <x v="0"/>
    <x v="8"/>
    <x v="0"/>
    <x v="0"/>
    <x v="608"/>
    <x v="0"/>
  </r>
  <r>
    <x v="415"/>
    <x v="2"/>
    <s v="2024-2025"/>
    <x v="0"/>
    <x v="69"/>
    <x v="4"/>
    <x v="4"/>
    <x v="69"/>
    <x v="0"/>
    <x v="6"/>
    <x v="0"/>
    <x v="0"/>
    <x v="608"/>
    <x v="0"/>
  </r>
  <r>
    <x v="421"/>
    <x v="0"/>
    <s v="2023-2024"/>
    <x v="1"/>
    <x v="87"/>
    <x v="2"/>
    <x v="2"/>
    <x v="87"/>
    <x v="0"/>
    <x v="2"/>
    <x v="0"/>
    <x v="0"/>
    <x v="608"/>
    <x v="0"/>
  </r>
  <r>
    <x v="134"/>
    <x v="0"/>
    <s v="2023-2024"/>
    <x v="0"/>
    <x v="81"/>
    <x v="3"/>
    <x v="3"/>
    <x v="81"/>
    <x v="0"/>
    <x v="17"/>
    <x v="0"/>
    <x v="0"/>
    <x v="608"/>
    <x v="0"/>
  </r>
  <r>
    <x v="157"/>
    <x v="2"/>
    <s v="2024-2025"/>
    <x v="1"/>
    <x v="12"/>
    <x v="3"/>
    <x v="3"/>
    <x v="12"/>
    <x v="0"/>
    <x v="10"/>
    <x v="0"/>
    <x v="0"/>
    <x v="608"/>
    <x v="0"/>
  </r>
  <r>
    <x v="131"/>
    <x v="1"/>
    <s v="2022-2023"/>
    <x v="0"/>
    <x v="92"/>
    <x v="3"/>
    <x v="3"/>
    <x v="92"/>
    <x v="0"/>
    <x v="3"/>
    <x v="0"/>
    <x v="0"/>
    <x v="608"/>
    <x v="0"/>
  </r>
  <r>
    <x v="613"/>
    <x v="2"/>
    <s v="2024-2025"/>
    <x v="0"/>
    <x v="92"/>
    <x v="3"/>
    <x v="3"/>
    <x v="92"/>
    <x v="0"/>
    <x v="3"/>
    <x v="4"/>
    <x v="4"/>
    <x v="608"/>
    <x v="0"/>
  </r>
  <r>
    <x v="454"/>
    <x v="0"/>
    <s v="2023-2024"/>
    <x v="1"/>
    <x v="46"/>
    <x v="3"/>
    <x v="3"/>
    <x v="46"/>
    <x v="0"/>
    <x v="17"/>
    <x v="0"/>
    <x v="0"/>
    <x v="608"/>
    <x v="0"/>
  </r>
  <r>
    <x v="541"/>
    <x v="0"/>
    <s v="2023-2024"/>
    <x v="0"/>
    <x v="73"/>
    <x v="6"/>
    <x v="6"/>
    <x v="73"/>
    <x v="0"/>
    <x v="18"/>
    <x v="0"/>
    <x v="0"/>
    <x v="608"/>
    <x v="0"/>
  </r>
  <r>
    <x v="498"/>
    <x v="0"/>
    <s v="2023-2024"/>
    <x v="1"/>
    <x v="20"/>
    <x v="4"/>
    <x v="4"/>
    <x v="20"/>
    <x v="0"/>
    <x v="8"/>
    <x v="0"/>
    <x v="0"/>
    <x v="608"/>
    <x v="0"/>
  </r>
  <r>
    <x v="314"/>
    <x v="0"/>
    <s v="2023-2024"/>
    <x v="0"/>
    <x v="24"/>
    <x v="1"/>
    <x v="1"/>
    <x v="24"/>
    <x v="0"/>
    <x v="4"/>
    <x v="0"/>
    <x v="0"/>
    <x v="608"/>
    <x v="0"/>
  </r>
  <r>
    <x v="598"/>
    <x v="1"/>
    <s v="2022-2023"/>
    <x v="0"/>
    <x v="22"/>
    <x v="1"/>
    <x v="1"/>
    <x v="22"/>
    <x v="0"/>
    <x v="2"/>
    <x v="0"/>
    <x v="0"/>
    <x v="608"/>
    <x v="0"/>
  </r>
  <r>
    <x v="614"/>
    <x v="1"/>
    <s v="2022-2023"/>
    <x v="0"/>
    <x v="88"/>
    <x v="6"/>
    <x v="6"/>
    <x v="88"/>
    <x v="0"/>
    <x v="13"/>
    <x v="6"/>
    <x v="6"/>
    <x v="608"/>
    <x v="0"/>
  </r>
  <r>
    <x v="210"/>
    <x v="0"/>
    <s v="2023-2024"/>
    <x v="0"/>
    <x v="88"/>
    <x v="6"/>
    <x v="6"/>
    <x v="88"/>
    <x v="0"/>
    <x v="13"/>
    <x v="0"/>
    <x v="0"/>
    <x v="608"/>
    <x v="0"/>
  </r>
  <r>
    <x v="416"/>
    <x v="0"/>
    <s v="2023-2024"/>
    <x v="0"/>
    <x v="57"/>
    <x v="6"/>
    <x v="6"/>
    <x v="57"/>
    <x v="0"/>
    <x v="13"/>
    <x v="3"/>
    <x v="3"/>
    <x v="609"/>
    <x v="0"/>
  </r>
  <r>
    <x v="63"/>
    <x v="1"/>
    <s v="2022-2023"/>
    <x v="0"/>
    <x v="51"/>
    <x v="4"/>
    <x v="4"/>
    <x v="51"/>
    <x v="0"/>
    <x v="16"/>
    <x v="7"/>
    <x v="7"/>
    <x v="609"/>
    <x v="0"/>
  </r>
  <r>
    <x v="502"/>
    <x v="0"/>
    <s v="2023-2024"/>
    <x v="0"/>
    <x v="74"/>
    <x v="1"/>
    <x v="1"/>
    <x v="74"/>
    <x v="0"/>
    <x v="1"/>
    <x v="7"/>
    <x v="7"/>
    <x v="610"/>
    <x v="0"/>
  </r>
  <r>
    <x v="496"/>
    <x v="2"/>
    <s v="2024-2025"/>
    <x v="1"/>
    <x v="90"/>
    <x v="3"/>
    <x v="3"/>
    <x v="90"/>
    <x v="0"/>
    <x v="17"/>
    <x v="4"/>
    <x v="4"/>
    <x v="611"/>
    <x v="0"/>
  </r>
  <r>
    <x v="3"/>
    <x v="0"/>
    <s v="2023-2024"/>
    <x v="0"/>
    <x v="61"/>
    <x v="6"/>
    <x v="6"/>
    <x v="61"/>
    <x v="0"/>
    <x v="18"/>
    <x v="3"/>
    <x v="3"/>
    <x v="612"/>
    <x v="0"/>
  </r>
  <r>
    <x v="380"/>
    <x v="0"/>
    <s v="2023-2024"/>
    <x v="1"/>
    <x v="86"/>
    <x v="0"/>
    <x v="0"/>
    <x v="86"/>
    <x v="0"/>
    <x v="20"/>
    <x v="2"/>
    <x v="2"/>
    <x v="613"/>
    <x v="0"/>
  </r>
  <r>
    <x v="394"/>
    <x v="0"/>
    <s v="2023-2024"/>
    <x v="0"/>
    <x v="63"/>
    <x v="1"/>
    <x v="1"/>
    <x v="63"/>
    <x v="0"/>
    <x v="5"/>
    <x v="2"/>
    <x v="2"/>
    <x v="614"/>
    <x v="0"/>
  </r>
  <r>
    <x v="7"/>
    <x v="0"/>
    <s v="2023-2024"/>
    <x v="0"/>
    <x v="85"/>
    <x v="0"/>
    <x v="0"/>
    <x v="85"/>
    <x v="0"/>
    <x v="20"/>
    <x v="0"/>
    <x v="0"/>
    <x v="615"/>
    <x v="0"/>
  </r>
  <r>
    <x v="491"/>
    <x v="0"/>
    <s v="2023-2024"/>
    <x v="0"/>
    <x v="92"/>
    <x v="3"/>
    <x v="3"/>
    <x v="92"/>
    <x v="0"/>
    <x v="3"/>
    <x v="1"/>
    <x v="1"/>
    <x v="616"/>
    <x v="0"/>
  </r>
  <r>
    <x v="193"/>
    <x v="2"/>
    <s v="2024-2025"/>
    <x v="1"/>
    <x v="1"/>
    <x v="1"/>
    <x v="1"/>
    <x v="1"/>
    <x v="0"/>
    <x v="1"/>
    <x v="2"/>
    <x v="2"/>
    <x v="617"/>
    <x v="0"/>
  </r>
  <r>
    <x v="532"/>
    <x v="1"/>
    <s v="2022-2023"/>
    <x v="1"/>
    <x v="46"/>
    <x v="3"/>
    <x v="3"/>
    <x v="46"/>
    <x v="0"/>
    <x v="17"/>
    <x v="2"/>
    <x v="2"/>
    <x v="617"/>
    <x v="0"/>
  </r>
  <r>
    <x v="615"/>
    <x v="1"/>
    <s v="2022-2023"/>
    <x v="1"/>
    <x v="0"/>
    <x v="0"/>
    <x v="0"/>
    <x v="0"/>
    <x v="0"/>
    <x v="0"/>
    <x v="3"/>
    <x v="3"/>
    <x v="618"/>
    <x v="0"/>
  </r>
  <r>
    <x v="616"/>
    <x v="0"/>
    <s v="2023-2024"/>
    <x v="0"/>
    <x v="77"/>
    <x v="5"/>
    <x v="5"/>
    <x v="77"/>
    <x v="0"/>
    <x v="9"/>
    <x v="2"/>
    <x v="2"/>
    <x v="619"/>
    <x v="0"/>
  </r>
  <r>
    <x v="164"/>
    <x v="1"/>
    <s v="2022-2023"/>
    <x v="0"/>
    <x v="6"/>
    <x v="0"/>
    <x v="0"/>
    <x v="6"/>
    <x v="0"/>
    <x v="0"/>
    <x v="3"/>
    <x v="3"/>
    <x v="620"/>
    <x v="0"/>
  </r>
  <r>
    <x v="595"/>
    <x v="0"/>
    <s v="2023-2024"/>
    <x v="0"/>
    <x v="28"/>
    <x v="1"/>
    <x v="1"/>
    <x v="28"/>
    <x v="0"/>
    <x v="11"/>
    <x v="0"/>
    <x v="0"/>
    <x v="621"/>
    <x v="0"/>
  </r>
  <r>
    <x v="581"/>
    <x v="0"/>
    <s v="2023-2024"/>
    <x v="0"/>
    <x v="93"/>
    <x v="4"/>
    <x v="4"/>
    <x v="93"/>
    <x v="0"/>
    <x v="16"/>
    <x v="3"/>
    <x v="3"/>
    <x v="622"/>
    <x v="0"/>
  </r>
  <r>
    <x v="599"/>
    <x v="2"/>
    <s v="2024-2025"/>
    <x v="0"/>
    <x v="77"/>
    <x v="5"/>
    <x v="5"/>
    <x v="77"/>
    <x v="0"/>
    <x v="9"/>
    <x v="9"/>
    <x v="9"/>
    <x v="623"/>
    <x v="0"/>
  </r>
  <r>
    <x v="332"/>
    <x v="0"/>
    <s v="2023-2024"/>
    <x v="1"/>
    <x v="5"/>
    <x v="1"/>
    <x v="1"/>
    <x v="5"/>
    <x v="0"/>
    <x v="5"/>
    <x v="4"/>
    <x v="4"/>
    <x v="624"/>
    <x v="0"/>
  </r>
  <r>
    <x v="289"/>
    <x v="1"/>
    <s v="2022-2023"/>
    <x v="0"/>
    <x v="96"/>
    <x v="4"/>
    <x v="4"/>
    <x v="96"/>
    <x v="0"/>
    <x v="16"/>
    <x v="2"/>
    <x v="2"/>
    <x v="624"/>
    <x v="0"/>
  </r>
  <r>
    <x v="617"/>
    <x v="2"/>
    <s v="2024-2025"/>
    <x v="1"/>
    <x v="42"/>
    <x v="3"/>
    <x v="3"/>
    <x v="42"/>
    <x v="0"/>
    <x v="12"/>
    <x v="6"/>
    <x v="6"/>
    <x v="625"/>
    <x v="0"/>
  </r>
  <r>
    <x v="618"/>
    <x v="1"/>
    <s v="2022-2023"/>
    <x v="0"/>
    <x v="89"/>
    <x v="4"/>
    <x v="4"/>
    <x v="89"/>
    <x v="0"/>
    <x v="6"/>
    <x v="2"/>
    <x v="2"/>
    <x v="626"/>
    <x v="0"/>
  </r>
  <r>
    <x v="576"/>
    <x v="0"/>
    <s v="2023-2024"/>
    <x v="0"/>
    <x v="40"/>
    <x v="4"/>
    <x v="4"/>
    <x v="40"/>
    <x v="0"/>
    <x v="8"/>
    <x v="3"/>
    <x v="3"/>
    <x v="627"/>
    <x v="0"/>
  </r>
  <r>
    <x v="619"/>
    <x v="0"/>
    <s v="2023-2024"/>
    <x v="1"/>
    <x v="56"/>
    <x v="1"/>
    <x v="1"/>
    <x v="56"/>
    <x v="0"/>
    <x v="11"/>
    <x v="6"/>
    <x v="6"/>
    <x v="627"/>
    <x v="0"/>
  </r>
  <r>
    <x v="620"/>
    <x v="1"/>
    <s v="2022-2023"/>
    <x v="0"/>
    <x v="11"/>
    <x v="5"/>
    <x v="5"/>
    <x v="11"/>
    <x v="0"/>
    <x v="9"/>
    <x v="0"/>
    <x v="0"/>
    <x v="627"/>
    <x v="0"/>
  </r>
  <r>
    <x v="150"/>
    <x v="0"/>
    <s v="2023-2024"/>
    <x v="1"/>
    <x v="70"/>
    <x v="4"/>
    <x v="4"/>
    <x v="70"/>
    <x v="0"/>
    <x v="8"/>
    <x v="3"/>
    <x v="3"/>
    <x v="627"/>
    <x v="0"/>
  </r>
  <r>
    <x v="6"/>
    <x v="1"/>
    <s v="2022-2023"/>
    <x v="0"/>
    <x v="32"/>
    <x v="6"/>
    <x v="6"/>
    <x v="32"/>
    <x v="0"/>
    <x v="13"/>
    <x v="0"/>
    <x v="0"/>
    <x v="627"/>
    <x v="0"/>
  </r>
  <r>
    <x v="47"/>
    <x v="2"/>
    <s v="2024-2025"/>
    <x v="0"/>
    <x v="96"/>
    <x v="4"/>
    <x v="4"/>
    <x v="96"/>
    <x v="0"/>
    <x v="16"/>
    <x v="0"/>
    <x v="0"/>
    <x v="627"/>
    <x v="0"/>
  </r>
  <r>
    <x v="443"/>
    <x v="1"/>
    <s v="2022-2023"/>
    <x v="0"/>
    <x v="88"/>
    <x v="6"/>
    <x v="6"/>
    <x v="88"/>
    <x v="0"/>
    <x v="13"/>
    <x v="6"/>
    <x v="6"/>
    <x v="627"/>
    <x v="0"/>
  </r>
  <r>
    <x v="46"/>
    <x v="2"/>
    <s v="2024-2025"/>
    <x v="0"/>
    <x v="28"/>
    <x v="1"/>
    <x v="1"/>
    <x v="28"/>
    <x v="0"/>
    <x v="11"/>
    <x v="7"/>
    <x v="7"/>
    <x v="628"/>
    <x v="0"/>
  </r>
  <r>
    <x v="212"/>
    <x v="0"/>
    <s v="2023-2024"/>
    <x v="0"/>
    <x v="95"/>
    <x v="7"/>
    <x v="7"/>
    <x v="95"/>
    <x v="0"/>
    <x v="19"/>
    <x v="3"/>
    <x v="3"/>
    <x v="629"/>
    <x v="0"/>
  </r>
  <r>
    <x v="292"/>
    <x v="0"/>
    <s v="2023-2024"/>
    <x v="1"/>
    <x v="79"/>
    <x v="6"/>
    <x v="6"/>
    <x v="79"/>
    <x v="0"/>
    <x v="18"/>
    <x v="3"/>
    <x v="3"/>
    <x v="629"/>
    <x v="0"/>
  </r>
  <r>
    <x v="591"/>
    <x v="2"/>
    <s v="2024-2025"/>
    <x v="0"/>
    <x v="38"/>
    <x v="3"/>
    <x v="3"/>
    <x v="38"/>
    <x v="0"/>
    <x v="12"/>
    <x v="3"/>
    <x v="3"/>
    <x v="630"/>
    <x v="0"/>
  </r>
  <r>
    <x v="214"/>
    <x v="2"/>
    <s v="2024-2025"/>
    <x v="0"/>
    <x v="12"/>
    <x v="3"/>
    <x v="3"/>
    <x v="12"/>
    <x v="0"/>
    <x v="10"/>
    <x v="9"/>
    <x v="9"/>
    <x v="631"/>
    <x v="0"/>
  </r>
  <r>
    <x v="77"/>
    <x v="1"/>
    <s v="2022-2023"/>
    <x v="0"/>
    <x v="26"/>
    <x v="0"/>
    <x v="0"/>
    <x v="26"/>
    <x v="0"/>
    <x v="14"/>
    <x v="5"/>
    <x v="5"/>
    <x v="632"/>
    <x v="0"/>
  </r>
  <r>
    <x v="621"/>
    <x v="0"/>
    <s v="2023-2024"/>
    <x v="1"/>
    <x v="67"/>
    <x v="3"/>
    <x v="3"/>
    <x v="67"/>
    <x v="0"/>
    <x v="15"/>
    <x v="0"/>
    <x v="0"/>
    <x v="633"/>
    <x v="0"/>
  </r>
  <r>
    <x v="20"/>
    <x v="0"/>
    <s v="2023-2024"/>
    <x v="0"/>
    <x v="9"/>
    <x v="4"/>
    <x v="4"/>
    <x v="9"/>
    <x v="0"/>
    <x v="7"/>
    <x v="3"/>
    <x v="3"/>
    <x v="634"/>
    <x v="0"/>
  </r>
  <r>
    <x v="165"/>
    <x v="0"/>
    <s v="2023-2024"/>
    <x v="1"/>
    <x v="35"/>
    <x v="3"/>
    <x v="3"/>
    <x v="35"/>
    <x v="0"/>
    <x v="15"/>
    <x v="6"/>
    <x v="6"/>
    <x v="635"/>
    <x v="0"/>
  </r>
  <r>
    <x v="622"/>
    <x v="0"/>
    <s v="2023-2024"/>
    <x v="0"/>
    <x v="89"/>
    <x v="4"/>
    <x v="4"/>
    <x v="89"/>
    <x v="0"/>
    <x v="6"/>
    <x v="4"/>
    <x v="4"/>
    <x v="636"/>
    <x v="0"/>
  </r>
  <r>
    <x v="623"/>
    <x v="1"/>
    <s v="2022-2023"/>
    <x v="0"/>
    <x v="57"/>
    <x v="6"/>
    <x v="6"/>
    <x v="57"/>
    <x v="0"/>
    <x v="13"/>
    <x v="5"/>
    <x v="5"/>
    <x v="637"/>
    <x v="0"/>
  </r>
  <r>
    <x v="227"/>
    <x v="0"/>
    <s v="2023-2024"/>
    <x v="1"/>
    <x v="52"/>
    <x v="3"/>
    <x v="3"/>
    <x v="52"/>
    <x v="0"/>
    <x v="10"/>
    <x v="6"/>
    <x v="6"/>
    <x v="637"/>
    <x v="0"/>
  </r>
  <r>
    <x v="392"/>
    <x v="2"/>
    <s v="2024-2025"/>
    <x v="0"/>
    <x v="22"/>
    <x v="1"/>
    <x v="1"/>
    <x v="22"/>
    <x v="0"/>
    <x v="2"/>
    <x v="1"/>
    <x v="1"/>
    <x v="637"/>
    <x v="0"/>
  </r>
  <r>
    <x v="338"/>
    <x v="0"/>
    <s v="2023-2024"/>
    <x v="0"/>
    <x v="32"/>
    <x v="6"/>
    <x v="6"/>
    <x v="32"/>
    <x v="0"/>
    <x v="13"/>
    <x v="6"/>
    <x v="6"/>
    <x v="638"/>
    <x v="0"/>
  </r>
  <r>
    <x v="224"/>
    <x v="1"/>
    <s v="2022-2023"/>
    <x v="1"/>
    <x v="83"/>
    <x v="0"/>
    <x v="0"/>
    <x v="83"/>
    <x v="0"/>
    <x v="0"/>
    <x v="3"/>
    <x v="3"/>
    <x v="639"/>
    <x v="0"/>
  </r>
  <r>
    <x v="33"/>
    <x v="2"/>
    <s v="2024-2025"/>
    <x v="1"/>
    <x v="90"/>
    <x v="3"/>
    <x v="3"/>
    <x v="90"/>
    <x v="0"/>
    <x v="17"/>
    <x v="9"/>
    <x v="9"/>
    <x v="640"/>
    <x v="0"/>
  </r>
  <r>
    <x v="624"/>
    <x v="2"/>
    <s v="2024-2025"/>
    <x v="0"/>
    <x v="43"/>
    <x v="1"/>
    <x v="1"/>
    <x v="43"/>
    <x v="0"/>
    <x v="2"/>
    <x v="4"/>
    <x v="4"/>
    <x v="641"/>
    <x v="0"/>
  </r>
  <r>
    <x v="192"/>
    <x v="1"/>
    <s v="2022-2023"/>
    <x v="1"/>
    <x v="35"/>
    <x v="3"/>
    <x v="3"/>
    <x v="35"/>
    <x v="0"/>
    <x v="15"/>
    <x v="1"/>
    <x v="1"/>
    <x v="642"/>
    <x v="0"/>
  </r>
  <r>
    <x v="625"/>
    <x v="0"/>
    <s v="2023-2024"/>
    <x v="0"/>
    <x v="92"/>
    <x v="3"/>
    <x v="3"/>
    <x v="92"/>
    <x v="0"/>
    <x v="3"/>
    <x v="5"/>
    <x v="5"/>
    <x v="643"/>
    <x v="0"/>
  </r>
  <r>
    <x v="471"/>
    <x v="2"/>
    <s v="2024-2025"/>
    <x v="1"/>
    <x v="47"/>
    <x v="1"/>
    <x v="1"/>
    <x v="47"/>
    <x v="0"/>
    <x v="4"/>
    <x v="1"/>
    <x v="1"/>
    <x v="644"/>
    <x v="0"/>
  </r>
  <r>
    <x v="424"/>
    <x v="0"/>
    <s v="2023-2024"/>
    <x v="0"/>
    <x v="44"/>
    <x v="4"/>
    <x v="4"/>
    <x v="44"/>
    <x v="0"/>
    <x v="16"/>
    <x v="5"/>
    <x v="5"/>
    <x v="645"/>
    <x v="0"/>
  </r>
  <r>
    <x v="40"/>
    <x v="0"/>
    <s v="2023-2024"/>
    <x v="0"/>
    <x v="67"/>
    <x v="3"/>
    <x v="3"/>
    <x v="67"/>
    <x v="0"/>
    <x v="15"/>
    <x v="7"/>
    <x v="7"/>
    <x v="646"/>
    <x v="0"/>
  </r>
  <r>
    <x v="316"/>
    <x v="0"/>
    <s v="2023-2024"/>
    <x v="0"/>
    <x v="45"/>
    <x v="3"/>
    <x v="3"/>
    <x v="45"/>
    <x v="0"/>
    <x v="15"/>
    <x v="2"/>
    <x v="2"/>
    <x v="647"/>
    <x v="0"/>
  </r>
  <r>
    <x v="82"/>
    <x v="2"/>
    <s v="2024-2025"/>
    <x v="0"/>
    <x v="92"/>
    <x v="3"/>
    <x v="3"/>
    <x v="92"/>
    <x v="0"/>
    <x v="3"/>
    <x v="4"/>
    <x v="4"/>
    <x v="647"/>
    <x v="0"/>
  </r>
  <r>
    <x v="292"/>
    <x v="0"/>
    <s v="2023-2024"/>
    <x v="1"/>
    <x v="76"/>
    <x v="1"/>
    <x v="1"/>
    <x v="76"/>
    <x v="0"/>
    <x v="5"/>
    <x v="4"/>
    <x v="4"/>
    <x v="648"/>
    <x v="0"/>
  </r>
  <r>
    <x v="548"/>
    <x v="1"/>
    <s v="2022-2023"/>
    <x v="0"/>
    <x v="58"/>
    <x v="0"/>
    <x v="0"/>
    <x v="58"/>
    <x v="0"/>
    <x v="0"/>
    <x v="4"/>
    <x v="4"/>
    <x v="649"/>
    <x v="0"/>
  </r>
  <r>
    <x v="626"/>
    <x v="2"/>
    <s v="2024-2025"/>
    <x v="0"/>
    <x v="63"/>
    <x v="1"/>
    <x v="1"/>
    <x v="63"/>
    <x v="0"/>
    <x v="5"/>
    <x v="9"/>
    <x v="9"/>
    <x v="650"/>
    <x v="0"/>
  </r>
  <r>
    <x v="615"/>
    <x v="1"/>
    <s v="2022-2023"/>
    <x v="0"/>
    <x v="89"/>
    <x v="4"/>
    <x v="4"/>
    <x v="89"/>
    <x v="0"/>
    <x v="6"/>
    <x v="4"/>
    <x v="4"/>
    <x v="650"/>
    <x v="0"/>
  </r>
  <r>
    <x v="134"/>
    <x v="0"/>
    <s v="2023-2024"/>
    <x v="1"/>
    <x v="9"/>
    <x v="4"/>
    <x v="4"/>
    <x v="9"/>
    <x v="0"/>
    <x v="7"/>
    <x v="1"/>
    <x v="1"/>
    <x v="650"/>
    <x v="0"/>
  </r>
  <r>
    <x v="587"/>
    <x v="0"/>
    <s v="2023-2024"/>
    <x v="0"/>
    <x v="93"/>
    <x v="4"/>
    <x v="4"/>
    <x v="93"/>
    <x v="0"/>
    <x v="16"/>
    <x v="3"/>
    <x v="3"/>
    <x v="650"/>
    <x v="0"/>
  </r>
  <r>
    <x v="272"/>
    <x v="1"/>
    <s v="2022-2023"/>
    <x v="1"/>
    <x v="53"/>
    <x v="3"/>
    <x v="3"/>
    <x v="53"/>
    <x v="0"/>
    <x v="10"/>
    <x v="2"/>
    <x v="2"/>
    <x v="650"/>
    <x v="0"/>
  </r>
  <r>
    <x v="522"/>
    <x v="0"/>
    <s v="2023-2024"/>
    <x v="0"/>
    <x v="59"/>
    <x v="3"/>
    <x v="3"/>
    <x v="59"/>
    <x v="0"/>
    <x v="3"/>
    <x v="4"/>
    <x v="4"/>
    <x v="651"/>
    <x v="0"/>
  </r>
  <r>
    <x v="149"/>
    <x v="2"/>
    <s v="2024-2025"/>
    <x v="0"/>
    <x v="5"/>
    <x v="1"/>
    <x v="1"/>
    <x v="5"/>
    <x v="0"/>
    <x v="5"/>
    <x v="6"/>
    <x v="6"/>
    <x v="652"/>
    <x v="0"/>
  </r>
  <r>
    <x v="443"/>
    <x v="1"/>
    <s v="2022-2023"/>
    <x v="1"/>
    <x v="79"/>
    <x v="6"/>
    <x v="6"/>
    <x v="79"/>
    <x v="0"/>
    <x v="18"/>
    <x v="2"/>
    <x v="2"/>
    <x v="653"/>
    <x v="0"/>
  </r>
  <r>
    <x v="479"/>
    <x v="2"/>
    <s v="2024-2025"/>
    <x v="0"/>
    <x v="59"/>
    <x v="3"/>
    <x v="3"/>
    <x v="59"/>
    <x v="0"/>
    <x v="3"/>
    <x v="3"/>
    <x v="3"/>
    <x v="654"/>
    <x v="0"/>
  </r>
  <r>
    <x v="315"/>
    <x v="0"/>
    <s v="2023-2024"/>
    <x v="1"/>
    <x v="13"/>
    <x v="1"/>
    <x v="1"/>
    <x v="13"/>
    <x v="0"/>
    <x v="1"/>
    <x v="5"/>
    <x v="5"/>
    <x v="655"/>
    <x v="0"/>
  </r>
  <r>
    <x v="394"/>
    <x v="0"/>
    <s v="2023-2024"/>
    <x v="1"/>
    <x v="54"/>
    <x v="4"/>
    <x v="4"/>
    <x v="54"/>
    <x v="0"/>
    <x v="7"/>
    <x v="2"/>
    <x v="2"/>
    <x v="655"/>
    <x v="0"/>
  </r>
  <r>
    <x v="331"/>
    <x v="0"/>
    <s v="2023-2024"/>
    <x v="0"/>
    <x v="13"/>
    <x v="1"/>
    <x v="1"/>
    <x v="13"/>
    <x v="0"/>
    <x v="1"/>
    <x v="1"/>
    <x v="1"/>
    <x v="656"/>
    <x v="0"/>
  </r>
  <r>
    <x v="345"/>
    <x v="1"/>
    <s v="2022-2023"/>
    <x v="0"/>
    <x v="10"/>
    <x v="4"/>
    <x v="4"/>
    <x v="10"/>
    <x v="0"/>
    <x v="8"/>
    <x v="5"/>
    <x v="5"/>
    <x v="657"/>
    <x v="0"/>
  </r>
  <r>
    <x v="535"/>
    <x v="1"/>
    <s v="2022-2023"/>
    <x v="0"/>
    <x v="75"/>
    <x v="0"/>
    <x v="0"/>
    <x v="75"/>
    <x v="0"/>
    <x v="20"/>
    <x v="3"/>
    <x v="3"/>
    <x v="658"/>
    <x v="0"/>
  </r>
  <r>
    <x v="296"/>
    <x v="0"/>
    <s v="2023-2024"/>
    <x v="0"/>
    <x v="58"/>
    <x v="0"/>
    <x v="0"/>
    <x v="58"/>
    <x v="0"/>
    <x v="0"/>
    <x v="7"/>
    <x v="7"/>
    <x v="658"/>
    <x v="0"/>
  </r>
  <r>
    <x v="297"/>
    <x v="2"/>
    <s v="2024-2025"/>
    <x v="0"/>
    <x v="66"/>
    <x v="3"/>
    <x v="3"/>
    <x v="66"/>
    <x v="0"/>
    <x v="12"/>
    <x v="3"/>
    <x v="3"/>
    <x v="659"/>
    <x v="0"/>
  </r>
  <r>
    <x v="507"/>
    <x v="0"/>
    <s v="2023-2024"/>
    <x v="1"/>
    <x v="17"/>
    <x v="3"/>
    <x v="3"/>
    <x v="17"/>
    <x v="0"/>
    <x v="12"/>
    <x v="0"/>
    <x v="0"/>
    <x v="660"/>
    <x v="0"/>
  </r>
  <r>
    <x v="494"/>
    <x v="2"/>
    <s v="2024-2025"/>
    <x v="1"/>
    <x v="2"/>
    <x v="2"/>
    <x v="2"/>
    <x v="2"/>
    <x v="0"/>
    <x v="2"/>
    <x v="5"/>
    <x v="5"/>
    <x v="661"/>
    <x v="0"/>
  </r>
  <r>
    <x v="171"/>
    <x v="1"/>
    <s v="2022-2023"/>
    <x v="1"/>
    <x v="86"/>
    <x v="0"/>
    <x v="0"/>
    <x v="86"/>
    <x v="0"/>
    <x v="20"/>
    <x v="7"/>
    <x v="7"/>
    <x v="662"/>
    <x v="0"/>
  </r>
  <r>
    <x v="61"/>
    <x v="1"/>
    <s v="2022-2023"/>
    <x v="1"/>
    <x v="46"/>
    <x v="3"/>
    <x v="3"/>
    <x v="46"/>
    <x v="0"/>
    <x v="17"/>
    <x v="6"/>
    <x v="6"/>
    <x v="663"/>
    <x v="0"/>
  </r>
  <r>
    <x v="179"/>
    <x v="0"/>
    <s v="2023-2024"/>
    <x v="0"/>
    <x v="27"/>
    <x v="4"/>
    <x v="4"/>
    <x v="27"/>
    <x v="0"/>
    <x v="7"/>
    <x v="0"/>
    <x v="0"/>
    <x v="664"/>
    <x v="0"/>
  </r>
  <r>
    <x v="393"/>
    <x v="0"/>
    <s v="2023-2024"/>
    <x v="0"/>
    <x v="51"/>
    <x v="4"/>
    <x v="4"/>
    <x v="51"/>
    <x v="0"/>
    <x v="16"/>
    <x v="7"/>
    <x v="7"/>
    <x v="665"/>
    <x v="0"/>
  </r>
  <r>
    <x v="497"/>
    <x v="0"/>
    <s v="2023-2024"/>
    <x v="1"/>
    <x v="17"/>
    <x v="3"/>
    <x v="3"/>
    <x v="17"/>
    <x v="0"/>
    <x v="12"/>
    <x v="3"/>
    <x v="3"/>
    <x v="666"/>
    <x v="0"/>
  </r>
  <r>
    <x v="480"/>
    <x v="0"/>
    <s v="2023-2024"/>
    <x v="0"/>
    <x v="28"/>
    <x v="1"/>
    <x v="1"/>
    <x v="28"/>
    <x v="0"/>
    <x v="11"/>
    <x v="3"/>
    <x v="3"/>
    <x v="667"/>
    <x v="0"/>
  </r>
  <r>
    <x v="247"/>
    <x v="2"/>
    <s v="2024-2025"/>
    <x v="1"/>
    <x v="35"/>
    <x v="3"/>
    <x v="3"/>
    <x v="35"/>
    <x v="0"/>
    <x v="15"/>
    <x v="7"/>
    <x v="7"/>
    <x v="668"/>
    <x v="0"/>
  </r>
  <r>
    <x v="15"/>
    <x v="0"/>
    <s v="2023-2024"/>
    <x v="1"/>
    <x v="0"/>
    <x v="0"/>
    <x v="0"/>
    <x v="0"/>
    <x v="0"/>
    <x v="0"/>
    <x v="7"/>
    <x v="7"/>
    <x v="669"/>
    <x v="0"/>
  </r>
  <r>
    <x v="27"/>
    <x v="0"/>
    <s v="2023-2024"/>
    <x v="0"/>
    <x v="78"/>
    <x v="1"/>
    <x v="1"/>
    <x v="78"/>
    <x v="0"/>
    <x v="4"/>
    <x v="7"/>
    <x v="7"/>
    <x v="670"/>
    <x v="0"/>
  </r>
  <r>
    <x v="627"/>
    <x v="2"/>
    <s v="2024-2025"/>
    <x v="0"/>
    <x v="20"/>
    <x v="4"/>
    <x v="4"/>
    <x v="20"/>
    <x v="0"/>
    <x v="8"/>
    <x v="2"/>
    <x v="2"/>
    <x v="671"/>
    <x v="0"/>
  </r>
  <r>
    <x v="524"/>
    <x v="0"/>
    <s v="2023-2024"/>
    <x v="1"/>
    <x v="83"/>
    <x v="0"/>
    <x v="0"/>
    <x v="83"/>
    <x v="0"/>
    <x v="0"/>
    <x v="5"/>
    <x v="5"/>
    <x v="672"/>
    <x v="0"/>
  </r>
  <r>
    <x v="628"/>
    <x v="0"/>
    <s v="2023-2024"/>
    <x v="1"/>
    <x v="81"/>
    <x v="3"/>
    <x v="3"/>
    <x v="81"/>
    <x v="0"/>
    <x v="17"/>
    <x v="5"/>
    <x v="5"/>
    <x v="673"/>
    <x v="0"/>
  </r>
  <r>
    <x v="629"/>
    <x v="1"/>
    <s v="2022-2023"/>
    <x v="1"/>
    <x v="42"/>
    <x v="3"/>
    <x v="3"/>
    <x v="42"/>
    <x v="0"/>
    <x v="12"/>
    <x v="7"/>
    <x v="7"/>
    <x v="674"/>
    <x v="0"/>
  </r>
  <r>
    <x v="351"/>
    <x v="0"/>
    <s v="2023-2024"/>
    <x v="1"/>
    <x v="72"/>
    <x v="4"/>
    <x v="4"/>
    <x v="72"/>
    <x v="0"/>
    <x v="16"/>
    <x v="6"/>
    <x v="6"/>
    <x v="675"/>
    <x v="0"/>
  </r>
  <r>
    <x v="20"/>
    <x v="0"/>
    <s v="2023-2024"/>
    <x v="1"/>
    <x v="23"/>
    <x v="1"/>
    <x v="1"/>
    <x v="23"/>
    <x v="0"/>
    <x v="11"/>
    <x v="1"/>
    <x v="1"/>
    <x v="675"/>
    <x v="0"/>
  </r>
  <r>
    <x v="193"/>
    <x v="2"/>
    <s v="2024-2025"/>
    <x v="0"/>
    <x v="28"/>
    <x v="1"/>
    <x v="1"/>
    <x v="28"/>
    <x v="0"/>
    <x v="11"/>
    <x v="0"/>
    <x v="0"/>
    <x v="676"/>
    <x v="0"/>
  </r>
  <r>
    <x v="364"/>
    <x v="2"/>
    <s v="2024-2025"/>
    <x v="1"/>
    <x v="80"/>
    <x v="0"/>
    <x v="0"/>
    <x v="80"/>
    <x v="0"/>
    <x v="14"/>
    <x v="4"/>
    <x v="4"/>
    <x v="676"/>
    <x v="0"/>
  </r>
  <r>
    <x v="408"/>
    <x v="1"/>
    <s v="2022-2023"/>
    <x v="0"/>
    <x v="21"/>
    <x v="3"/>
    <x v="3"/>
    <x v="21"/>
    <x v="0"/>
    <x v="10"/>
    <x v="7"/>
    <x v="7"/>
    <x v="676"/>
    <x v="0"/>
  </r>
  <r>
    <x v="41"/>
    <x v="1"/>
    <s v="2022-2023"/>
    <x v="0"/>
    <x v="78"/>
    <x v="1"/>
    <x v="1"/>
    <x v="78"/>
    <x v="0"/>
    <x v="4"/>
    <x v="3"/>
    <x v="3"/>
    <x v="677"/>
    <x v="0"/>
  </r>
  <r>
    <x v="528"/>
    <x v="1"/>
    <s v="2022-2023"/>
    <x v="0"/>
    <x v="32"/>
    <x v="6"/>
    <x v="6"/>
    <x v="32"/>
    <x v="0"/>
    <x v="13"/>
    <x v="3"/>
    <x v="3"/>
    <x v="678"/>
    <x v="0"/>
  </r>
  <r>
    <x v="266"/>
    <x v="1"/>
    <s v="2022-2023"/>
    <x v="1"/>
    <x v="23"/>
    <x v="1"/>
    <x v="1"/>
    <x v="23"/>
    <x v="0"/>
    <x v="11"/>
    <x v="3"/>
    <x v="3"/>
    <x v="678"/>
    <x v="0"/>
  </r>
  <r>
    <x v="145"/>
    <x v="0"/>
    <s v="2023-2024"/>
    <x v="0"/>
    <x v="5"/>
    <x v="1"/>
    <x v="1"/>
    <x v="5"/>
    <x v="0"/>
    <x v="5"/>
    <x v="0"/>
    <x v="0"/>
    <x v="679"/>
    <x v="0"/>
  </r>
  <r>
    <x v="251"/>
    <x v="2"/>
    <s v="2024-2025"/>
    <x v="1"/>
    <x v="22"/>
    <x v="1"/>
    <x v="1"/>
    <x v="22"/>
    <x v="0"/>
    <x v="2"/>
    <x v="2"/>
    <x v="2"/>
    <x v="680"/>
    <x v="0"/>
  </r>
  <r>
    <x v="124"/>
    <x v="2"/>
    <s v="2024-2025"/>
    <x v="0"/>
    <x v="58"/>
    <x v="0"/>
    <x v="0"/>
    <x v="58"/>
    <x v="0"/>
    <x v="0"/>
    <x v="5"/>
    <x v="5"/>
    <x v="681"/>
    <x v="0"/>
  </r>
  <r>
    <x v="205"/>
    <x v="0"/>
    <s v="2023-2024"/>
    <x v="1"/>
    <x v="71"/>
    <x v="6"/>
    <x v="6"/>
    <x v="71"/>
    <x v="0"/>
    <x v="13"/>
    <x v="4"/>
    <x v="4"/>
    <x v="682"/>
    <x v="0"/>
  </r>
  <r>
    <x v="90"/>
    <x v="2"/>
    <s v="2024-2025"/>
    <x v="0"/>
    <x v="14"/>
    <x v="1"/>
    <x v="1"/>
    <x v="14"/>
    <x v="0"/>
    <x v="11"/>
    <x v="1"/>
    <x v="1"/>
    <x v="683"/>
    <x v="0"/>
  </r>
  <r>
    <x v="340"/>
    <x v="2"/>
    <s v="2024-2025"/>
    <x v="1"/>
    <x v="42"/>
    <x v="3"/>
    <x v="3"/>
    <x v="42"/>
    <x v="0"/>
    <x v="12"/>
    <x v="1"/>
    <x v="1"/>
    <x v="684"/>
    <x v="0"/>
  </r>
  <r>
    <x v="583"/>
    <x v="2"/>
    <s v="2024-2025"/>
    <x v="1"/>
    <x v="12"/>
    <x v="3"/>
    <x v="3"/>
    <x v="12"/>
    <x v="0"/>
    <x v="10"/>
    <x v="1"/>
    <x v="1"/>
    <x v="684"/>
    <x v="0"/>
  </r>
  <r>
    <x v="102"/>
    <x v="0"/>
    <s v="2023-2024"/>
    <x v="0"/>
    <x v="64"/>
    <x v="1"/>
    <x v="1"/>
    <x v="64"/>
    <x v="0"/>
    <x v="1"/>
    <x v="4"/>
    <x v="4"/>
    <x v="685"/>
    <x v="0"/>
  </r>
  <r>
    <x v="403"/>
    <x v="0"/>
    <s v="2023-2024"/>
    <x v="0"/>
    <x v="28"/>
    <x v="1"/>
    <x v="1"/>
    <x v="28"/>
    <x v="0"/>
    <x v="11"/>
    <x v="0"/>
    <x v="0"/>
    <x v="685"/>
    <x v="0"/>
  </r>
  <r>
    <x v="331"/>
    <x v="0"/>
    <s v="2023-2024"/>
    <x v="1"/>
    <x v="87"/>
    <x v="2"/>
    <x v="2"/>
    <x v="87"/>
    <x v="0"/>
    <x v="2"/>
    <x v="2"/>
    <x v="2"/>
    <x v="685"/>
    <x v="0"/>
  </r>
  <r>
    <x v="403"/>
    <x v="0"/>
    <s v="2023-2024"/>
    <x v="1"/>
    <x v="83"/>
    <x v="0"/>
    <x v="0"/>
    <x v="83"/>
    <x v="0"/>
    <x v="0"/>
    <x v="6"/>
    <x v="6"/>
    <x v="685"/>
    <x v="0"/>
  </r>
  <r>
    <x v="630"/>
    <x v="0"/>
    <s v="2023-2024"/>
    <x v="1"/>
    <x v="17"/>
    <x v="3"/>
    <x v="3"/>
    <x v="17"/>
    <x v="0"/>
    <x v="12"/>
    <x v="4"/>
    <x v="4"/>
    <x v="685"/>
    <x v="0"/>
  </r>
  <r>
    <x v="16"/>
    <x v="1"/>
    <s v="2022-2023"/>
    <x v="1"/>
    <x v="46"/>
    <x v="3"/>
    <x v="3"/>
    <x v="46"/>
    <x v="0"/>
    <x v="17"/>
    <x v="2"/>
    <x v="2"/>
    <x v="686"/>
    <x v="0"/>
  </r>
  <r>
    <x v="631"/>
    <x v="2"/>
    <s v="2024-2025"/>
    <x v="1"/>
    <x v="9"/>
    <x v="4"/>
    <x v="4"/>
    <x v="9"/>
    <x v="0"/>
    <x v="7"/>
    <x v="9"/>
    <x v="9"/>
    <x v="687"/>
    <x v="0"/>
  </r>
  <r>
    <x v="500"/>
    <x v="1"/>
    <s v="2022-2023"/>
    <x v="1"/>
    <x v="56"/>
    <x v="1"/>
    <x v="1"/>
    <x v="56"/>
    <x v="0"/>
    <x v="11"/>
    <x v="3"/>
    <x v="3"/>
    <x v="688"/>
    <x v="0"/>
  </r>
  <r>
    <x v="136"/>
    <x v="0"/>
    <s v="2023-2024"/>
    <x v="0"/>
    <x v="90"/>
    <x v="3"/>
    <x v="3"/>
    <x v="90"/>
    <x v="0"/>
    <x v="17"/>
    <x v="3"/>
    <x v="3"/>
    <x v="688"/>
    <x v="0"/>
  </r>
  <r>
    <x v="632"/>
    <x v="2"/>
    <s v="2024-2025"/>
    <x v="1"/>
    <x v="41"/>
    <x v="5"/>
    <x v="5"/>
    <x v="41"/>
    <x v="0"/>
    <x v="9"/>
    <x v="3"/>
    <x v="3"/>
    <x v="689"/>
    <x v="0"/>
  </r>
  <r>
    <x v="532"/>
    <x v="1"/>
    <s v="2022-2023"/>
    <x v="0"/>
    <x v="7"/>
    <x v="4"/>
    <x v="4"/>
    <x v="7"/>
    <x v="0"/>
    <x v="6"/>
    <x v="4"/>
    <x v="4"/>
    <x v="689"/>
    <x v="0"/>
  </r>
  <r>
    <x v="254"/>
    <x v="2"/>
    <s v="2024-2025"/>
    <x v="1"/>
    <x v="78"/>
    <x v="1"/>
    <x v="1"/>
    <x v="78"/>
    <x v="0"/>
    <x v="4"/>
    <x v="3"/>
    <x v="3"/>
    <x v="689"/>
    <x v="0"/>
  </r>
  <r>
    <x v="461"/>
    <x v="2"/>
    <s v="2024-2025"/>
    <x v="1"/>
    <x v="76"/>
    <x v="1"/>
    <x v="1"/>
    <x v="76"/>
    <x v="0"/>
    <x v="5"/>
    <x v="3"/>
    <x v="3"/>
    <x v="689"/>
    <x v="0"/>
  </r>
  <r>
    <x v="633"/>
    <x v="1"/>
    <s v="2022-2023"/>
    <x v="1"/>
    <x v="90"/>
    <x v="3"/>
    <x v="3"/>
    <x v="90"/>
    <x v="0"/>
    <x v="17"/>
    <x v="9"/>
    <x v="9"/>
    <x v="689"/>
    <x v="0"/>
  </r>
  <r>
    <x v="524"/>
    <x v="0"/>
    <s v="2023-2024"/>
    <x v="0"/>
    <x v="89"/>
    <x v="4"/>
    <x v="4"/>
    <x v="89"/>
    <x v="0"/>
    <x v="6"/>
    <x v="9"/>
    <x v="9"/>
    <x v="690"/>
    <x v="0"/>
  </r>
  <r>
    <x v="51"/>
    <x v="0"/>
    <s v="2023-2024"/>
    <x v="0"/>
    <x v="11"/>
    <x v="5"/>
    <x v="5"/>
    <x v="11"/>
    <x v="0"/>
    <x v="9"/>
    <x v="3"/>
    <x v="3"/>
    <x v="691"/>
    <x v="0"/>
  </r>
  <r>
    <x v="59"/>
    <x v="0"/>
    <s v="2023-2024"/>
    <x v="0"/>
    <x v="13"/>
    <x v="1"/>
    <x v="1"/>
    <x v="13"/>
    <x v="0"/>
    <x v="1"/>
    <x v="0"/>
    <x v="0"/>
    <x v="692"/>
    <x v="0"/>
  </r>
  <r>
    <x v="250"/>
    <x v="0"/>
    <s v="2023-2024"/>
    <x v="1"/>
    <x v="48"/>
    <x v="3"/>
    <x v="3"/>
    <x v="48"/>
    <x v="0"/>
    <x v="15"/>
    <x v="3"/>
    <x v="3"/>
    <x v="693"/>
    <x v="0"/>
  </r>
  <r>
    <x v="589"/>
    <x v="0"/>
    <s v="2023-2024"/>
    <x v="1"/>
    <x v="53"/>
    <x v="3"/>
    <x v="3"/>
    <x v="53"/>
    <x v="0"/>
    <x v="10"/>
    <x v="3"/>
    <x v="3"/>
    <x v="694"/>
    <x v="0"/>
  </r>
  <r>
    <x v="199"/>
    <x v="0"/>
    <s v="2023-2024"/>
    <x v="1"/>
    <x v="12"/>
    <x v="3"/>
    <x v="3"/>
    <x v="12"/>
    <x v="0"/>
    <x v="10"/>
    <x v="6"/>
    <x v="6"/>
    <x v="695"/>
    <x v="0"/>
  </r>
  <r>
    <x v="476"/>
    <x v="1"/>
    <s v="2022-2023"/>
    <x v="0"/>
    <x v="68"/>
    <x v="7"/>
    <x v="7"/>
    <x v="68"/>
    <x v="0"/>
    <x v="19"/>
    <x v="9"/>
    <x v="9"/>
    <x v="696"/>
    <x v="0"/>
  </r>
  <r>
    <x v="398"/>
    <x v="0"/>
    <s v="2023-2024"/>
    <x v="0"/>
    <x v="26"/>
    <x v="0"/>
    <x v="0"/>
    <x v="26"/>
    <x v="0"/>
    <x v="14"/>
    <x v="1"/>
    <x v="1"/>
    <x v="697"/>
    <x v="0"/>
  </r>
  <r>
    <x v="634"/>
    <x v="1"/>
    <s v="2022-2023"/>
    <x v="0"/>
    <x v="75"/>
    <x v="0"/>
    <x v="0"/>
    <x v="75"/>
    <x v="0"/>
    <x v="20"/>
    <x v="0"/>
    <x v="0"/>
    <x v="698"/>
    <x v="0"/>
  </r>
  <r>
    <x v="540"/>
    <x v="2"/>
    <s v="2024-2025"/>
    <x v="1"/>
    <x v="86"/>
    <x v="0"/>
    <x v="0"/>
    <x v="86"/>
    <x v="0"/>
    <x v="20"/>
    <x v="5"/>
    <x v="5"/>
    <x v="699"/>
    <x v="0"/>
  </r>
  <r>
    <x v="558"/>
    <x v="0"/>
    <s v="2023-2024"/>
    <x v="1"/>
    <x v="76"/>
    <x v="1"/>
    <x v="1"/>
    <x v="76"/>
    <x v="0"/>
    <x v="5"/>
    <x v="7"/>
    <x v="7"/>
    <x v="700"/>
    <x v="0"/>
  </r>
  <r>
    <x v="520"/>
    <x v="0"/>
    <s v="2023-2024"/>
    <x v="0"/>
    <x v="27"/>
    <x v="4"/>
    <x v="4"/>
    <x v="27"/>
    <x v="0"/>
    <x v="7"/>
    <x v="6"/>
    <x v="6"/>
    <x v="701"/>
    <x v="0"/>
  </r>
  <r>
    <x v="405"/>
    <x v="2"/>
    <s v="2024-2025"/>
    <x v="1"/>
    <x v="41"/>
    <x v="5"/>
    <x v="5"/>
    <x v="41"/>
    <x v="0"/>
    <x v="9"/>
    <x v="5"/>
    <x v="5"/>
    <x v="702"/>
    <x v="0"/>
  </r>
  <r>
    <x v="178"/>
    <x v="0"/>
    <s v="2023-2024"/>
    <x v="1"/>
    <x v="86"/>
    <x v="0"/>
    <x v="0"/>
    <x v="86"/>
    <x v="0"/>
    <x v="20"/>
    <x v="2"/>
    <x v="2"/>
    <x v="703"/>
    <x v="0"/>
  </r>
  <r>
    <x v="43"/>
    <x v="1"/>
    <s v="2022-2023"/>
    <x v="0"/>
    <x v="6"/>
    <x v="0"/>
    <x v="0"/>
    <x v="6"/>
    <x v="0"/>
    <x v="0"/>
    <x v="6"/>
    <x v="6"/>
    <x v="704"/>
    <x v="0"/>
  </r>
  <r>
    <x v="635"/>
    <x v="0"/>
    <s v="2023-2024"/>
    <x v="1"/>
    <x v="41"/>
    <x v="5"/>
    <x v="5"/>
    <x v="41"/>
    <x v="0"/>
    <x v="9"/>
    <x v="3"/>
    <x v="3"/>
    <x v="705"/>
    <x v="0"/>
  </r>
  <r>
    <x v="469"/>
    <x v="1"/>
    <s v="2022-2023"/>
    <x v="0"/>
    <x v="95"/>
    <x v="7"/>
    <x v="7"/>
    <x v="95"/>
    <x v="0"/>
    <x v="19"/>
    <x v="3"/>
    <x v="3"/>
    <x v="706"/>
    <x v="0"/>
  </r>
  <r>
    <x v="305"/>
    <x v="0"/>
    <s v="2023-2024"/>
    <x v="0"/>
    <x v="30"/>
    <x v="4"/>
    <x v="4"/>
    <x v="30"/>
    <x v="0"/>
    <x v="6"/>
    <x v="2"/>
    <x v="2"/>
    <x v="707"/>
    <x v="0"/>
  </r>
  <r>
    <x v="273"/>
    <x v="1"/>
    <s v="2022-2023"/>
    <x v="0"/>
    <x v="85"/>
    <x v="0"/>
    <x v="0"/>
    <x v="85"/>
    <x v="0"/>
    <x v="20"/>
    <x v="7"/>
    <x v="7"/>
    <x v="708"/>
    <x v="0"/>
  </r>
  <r>
    <x v="13"/>
    <x v="0"/>
    <s v="2023-2024"/>
    <x v="1"/>
    <x v="72"/>
    <x v="4"/>
    <x v="4"/>
    <x v="72"/>
    <x v="0"/>
    <x v="16"/>
    <x v="3"/>
    <x v="3"/>
    <x v="709"/>
    <x v="0"/>
  </r>
  <r>
    <x v="163"/>
    <x v="0"/>
    <s v="2023-2024"/>
    <x v="0"/>
    <x v="29"/>
    <x v="4"/>
    <x v="4"/>
    <x v="29"/>
    <x v="0"/>
    <x v="8"/>
    <x v="3"/>
    <x v="3"/>
    <x v="710"/>
    <x v="0"/>
  </r>
  <r>
    <x v="636"/>
    <x v="0"/>
    <s v="2023-2024"/>
    <x v="0"/>
    <x v="45"/>
    <x v="3"/>
    <x v="3"/>
    <x v="45"/>
    <x v="0"/>
    <x v="15"/>
    <x v="0"/>
    <x v="0"/>
    <x v="711"/>
    <x v="0"/>
  </r>
  <r>
    <x v="14"/>
    <x v="0"/>
    <s v="2023-2024"/>
    <x v="0"/>
    <x v="42"/>
    <x v="3"/>
    <x v="3"/>
    <x v="42"/>
    <x v="0"/>
    <x v="12"/>
    <x v="7"/>
    <x v="7"/>
    <x v="712"/>
    <x v="0"/>
  </r>
  <r>
    <x v="637"/>
    <x v="1"/>
    <s v="2022-2023"/>
    <x v="0"/>
    <x v="75"/>
    <x v="0"/>
    <x v="0"/>
    <x v="75"/>
    <x v="0"/>
    <x v="20"/>
    <x v="2"/>
    <x v="2"/>
    <x v="713"/>
    <x v="0"/>
  </r>
  <r>
    <x v="570"/>
    <x v="0"/>
    <s v="2023-2024"/>
    <x v="0"/>
    <x v="10"/>
    <x v="4"/>
    <x v="4"/>
    <x v="10"/>
    <x v="0"/>
    <x v="8"/>
    <x v="5"/>
    <x v="5"/>
    <x v="714"/>
    <x v="0"/>
  </r>
  <r>
    <x v="185"/>
    <x v="0"/>
    <s v="2023-2024"/>
    <x v="1"/>
    <x v="51"/>
    <x v="4"/>
    <x v="4"/>
    <x v="51"/>
    <x v="0"/>
    <x v="16"/>
    <x v="6"/>
    <x v="6"/>
    <x v="715"/>
    <x v="0"/>
  </r>
  <r>
    <x v="638"/>
    <x v="0"/>
    <s v="2023-2024"/>
    <x v="0"/>
    <x v="33"/>
    <x v="4"/>
    <x v="4"/>
    <x v="33"/>
    <x v="0"/>
    <x v="8"/>
    <x v="5"/>
    <x v="5"/>
    <x v="716"/>
    <x v="0"/>
  </r>
  <r>
    <x v="334"/>
    <x v="2"/>
    <s v="2024-2025"/>
    <x v="0"/>
    <x v="82"/>
    <x v="3"/>
    <x v="3"/>
    <x v="82"/>
    <x v="0"/>
    <x v="17"/>
    <x v="0"/>
    <x v="0"/>
    <x v="717"/>
    <x v="0"/>
  </r>
  <r>
    <x v="113"/>
    <x v="2"/>
    <s v="2024-2025"/>
    <x v="0"/>
    <x v="13"/>
    <x v="1"/>
    <x v="1"/>
    <x v="13"/>
    <x v="0"/>
    <x v="1"/>
    <x v="1"/>
    <x v="1"/>
    <x v="718"/>
    <x v="0"/>
  </r>
  <r>
    <x v="445"/>
    <x v="0"/>
    <s v="2023-2024"/>
    <x v="0"/>
    <x v="88"/>
    <x v="6"/>
    <x v="6"/>
    <x v="88"/>
    <x v="0"/>
    <x v="13"/>
    <x v="2"/>
    <x v="2"/>
    <x v="719"/>
    <x v="0"/>
  </r>
  <r>
    <x v="631"/>
    <x v="2"/>
    <s v="2024-2025"/>
    <x v="0"/>
    <x v="77"/>
    <x v="5"/>
    <x v="5"/>
    <x v="77"/>
    <x v="0"/>
    <x v="9"/>
    <x v="7"/>
    <x v="7"/>
    <x v="720"/>
    <x v="0"/>
  </r>
  <r>
    <x v="639"/>
    <x v="1"/>
    <s v="2022-2023"/>
    <x v="0"/>
    <x v="75"/>
    <x v="0"/>
    <x v="0"/>
    <x v="75"/>
    <x v="0"/>
    <x v="20"/>
    <x v="6"/>
    <x v="6"/>
    <x v="721"/>
    <x v="0"/>
  </r>
  <r>
    <x v="432"/>
    <x v="0"/>
    <s v="2023-2024"/>
    <x v="0"/>
    <x v="38"/>
    <x v="3"/>
    <x v="3"/>
    <x v="38"/>
    <x v="0"/>
    <x v="12"/>
    <x v="7"/>
    <x v="7"/>
    <x v="722"/>
    <x v="0"/>
  </r>
  <r>
    <x v="640"/>
    <x v="0"/>
    <s v="2023-2024"/>
    <x v="0"/>
    <x v="43"/>
    <x v="1"/>
    <x v="1"/>
    <x v="43"/>
    <x v="0"/>
    <x v="2"/>
    <x v="0"/>
    <x v="0"/>
    <x v="722"/>
    <x v="0"/>
  </r>
  <r>
    <x v="308"/>
    <x v="1"/>
    <s v="2022-2023"/>
    <x v="1"/>
    <x v="83"/>
    <x v="0"/>
    <x v="0"/>
    <x v="83"/>
    <x v="0"/>
    <x v="0"/>
    <x v="2"/>
    <x v="2"/>
    <x v="722"/>
    <x v="0"/>
  </r>
  <r>
    <x v="496"/>
    <x v="2"/>
    <s v="2024-2025"/>
    <x v="1"/>
    <x v="47"/>
    <x v="1"/>
    <x v="1"/>
    <x v="47"/>
    <x v="0"/>
    <x v="4"/>
    <x v="9"/>
    <x v="9"/>
    <x v="722"/>
    <x v="0"/>
  </r>
  <r>
    <x v="52"/>
    <x v="2"/>
    <s v="2024-2025"/>
    <x v="0"/>
    <x v="26"/>
    <x v="0"/>
    <x v="0"/>
    <x v="26"/>
    <x v="0"/>
    <x v="14"/>
    <x v="1"/>
    <x v="1"/>
    <x v="723"/>
    <x v="0"/>
  </r>
  <r>
    <x v="191"/>
    <x v="0"/>
    <s v="2023-2024"/>
    <x v="0"/>
    <x v="64"/>
    <x v="1"/>
    <x v="1"/>
    <x v="64"/>
    <x v="0"/>
    <x v="1"/>
    <x v="1"/>
    <x v="1"/>
    <x v="724"/>
    <x v="0"/>
  </r>
  <r>
    <x v="225"/>
    <x v="0"/>
    <s v="2023-2024"/>
    <x v="1"/>
    <x v="0"/>
    <x v="0"/>
    <x v="0"/>
    <x v="0"/>
    <x v="0"/>
    <x v="0"/>
    <x v="4"/>
    <x v="4"/>
    <x v="725"/>
    <x v="0"/>
  </r>
  <r>
    <x v="543"/>
    <x v="0"/>
    <s v="2023-2024"/>
    <x v="0"/>
    <x v="45"/>
    <x v="3"/>
    <x v="3"/>
    <x v="45"/>
    <x v="0"/>
    <x v="15"/>
    <x v="7"/>
    <x v="7"/>
    <x v="726"/>
    <x v="0"/>
  </r>
  <r>
    <x v="35"/>
    <x v="0"/>
    <s v="2023-2024"/>
    <x v="0"/>
    <x v="63"/>
    <x v="1"/>
    <x v="1"/>
    <x v="63"/>
    <x v="0"/>
    <x v="5"/>
    <x v="0"/>
    <x v="0"/>
    <x v="727"/>
    <x v="0"/>
  </r>
  <r>
    <x v="362"/>
    <x v="0"/>
    <s v="2023-2024"/>
    <x v="0"/>
    <x v="95"/>
    <x v="7"/>
    <x v="7"/>
    <x v="95"/>
    <x v="0"/>
    <x v="19"/>
    <x v="3"/>
    <x v="3"/>
    <x v="727"/>
    <x v="0"/>
  </r>
  <r>
    <x v="221"/>
    <x v="0"/>
    <s v="2023-2024"/>
    <x v="1"/>
    <x v="71"/>
    <x v="6"/>
    <x v="6"/>
    <x v="71"/>
    <x v="0"/>
    <x v="13"/>
    <x v="3"/>
    <x v="3"/>
    <x v="727"/>
    <x v="0"/>
  </r>
  <r>
    <x v="598"/>
    <x v="1"/>
    <s v="2022-2023"/>
    <x v="0"/>
    <x v="15"/>
    <x v="1"/>
    <x v="1"/>
    <x v="15"/>
    <x v="0"/>
    <x v="5"/>
    <x v="0"/>
    <x v="0"/>
    <x v="727"/>
    <x v="0"/>
  </r>
  <r>
    <x v="518"/>
    <x v="0"/>
    <s v="2023-2024"/>
    <x v="1"/>
    <x v="76"/>
    <x v="1"/>
    <x v="1"/>
    <x v="76"/>
    <x v="0"/>
    <x v="5"/>
    <x v="0"/>
    <x v="0"/>
    <x v="727"/>
    <x v="0"/>
  </r>
  <r>
    <x v="618"/>
    <x v="1"/>
    <s v="2022-2023"/>
    <x v="0"/>
    <x v="32"/>
    <x v="6"/>
    <x v="6"/>
    <x v="32"/>
    <x v="0"/>
    <x v="13"/>
    <x v="0"/>
    <x v="0"/>
    <x v="727"/>
    <x v="0"/>
  </r>
  <r>
    <x v="20"/>
    <x v="0"/>
    <s v="2023-2024"/>
    <x v="0"/>
    <x v="51"/>
    <x v="4"/>
    <x v="4"/>
    <x v="51"/>
    <x v="0"/>
    <x v="16"/>
    <x v="4"/>
    <x v="4"/>
    <x v="727"/>
    <x v="0"/>
  </r>
  <r>
    <x v="497"/>
    <x v="0"/>
    <s v="2023-2024"/>
    <x v="1"/>
    <x v="55"/>
    <x v="3"/>
    <x v="3"/>
    <x v="55"/>
    <x v="0"/>
    <x v="17"/>
    <x v="3"/>
    <x v="3"/>
    <x v="727"/>
    <x v="0"/>
  </r>
  <r>
    <x v="410"/>
    <x v="1"/>
    <s v="2022-2023"/>
    <x v="0"/>
    <x v="27"/>
    <x v="4"/>
    <x v="4"/>
    <x v="27"/>
    <x v="0"/>
    <x v="7"/>
    <x v="8"/>
    <x v="8"/>
    <x v="728"/>
    <x v="0"/>
  </r>
  <r>
    <x v="324"/>
    <x v="0"/>
    <s v="2023-2024"/>
    <x v="0"/>
    <x v="5"/>
    <x v="1"/>
    <x v="1"/>
    <x v="5"/>
    <x v="0"/>
    <x v="5"/>
    <x v="1"/>
    <x v="1"/>
    <x v="729"/>
    <x v="0"/>
  </r>
  <r>
    <x v="189"/>
    <x v="2"/>
    <s v="2024-2025"/>
    <x v="1"/>
    <x v="59"/>
    <x v="3"/>
    <x v="3"/>
    <x v="59"/>
    <x v="0"/>
    <x v="3"/>
    <x v="1"/>
    <x v="1"/>
    <x v="730"/>
    <x v="0"/>
  </r>
  <r>
    <x v="641"/>
    <x v="0"/>
    <s v="2023-2024"/>
    <x v="0"/>
    <x v="77"/>
    <x v="5"/>
    <x v="5"/>
    <x v="77"/>
    <x v="0"/>
    <x v="9"/>
    <x v="3"/>
    <x v="3"/>
    <x v="731"/>
    <x v="0"/>
  </r>
  <r>
    <x v="43"/>
    <x v="1"/>
    <s v="2022-2023"/>
    <x v="1"/>
    <x v="52"/>
    <x v="3"/>
    <x v="3"/>
    <x v="52"/>
    <x v="0"/>
    <x v="10"/>
    <x v="3"/>
    <x v="3"/>
    <x v="731"/>
    <x v="0"/>
  </r>
  <r>
    <x v="596"/>
    <x v="0"/>
    <s v="2023-2024"/>
    <x v="1"/>
    <x v="36"/>
    <x v="4"/>
    <x v="4"/>
    <x v="36"/>
    <x v="0"/>
    <x v="6"/>
    <x v="9"/>
    <x v="9"/>
    <x v="732"/>
    <x v="0"/>
  </r>
  <r>
    <x v="631"/>
    <x v="2"/>
    <s v="2024-2025"/>
    <x v="1"/>
    <x v="74"/>
    <x v="1"/>
    <x v="1"/>
    <x v="74"/>
    <x v="0"/>
    <x v="1"/>
    <x v="2"/>
    <x v="2"/>
    <x v="733"/>
    <x v="0"/>
  </r>
  <r>
    <x v="115"/>
    <x v="0"/>
    <s v="2023-2024"/>
    <x v="0"/>
    <x v="58"/>
    <x v="0"/>
    <x v="0"/>
    <x v="58"/>
    <x v="0"/>
    <x v="0"/>
    <x v="6"/>
    <x v="6"/>
    <x v="734"/>
    <x v="0"/>
  </r>
  <r>
    <x v="112"/>
    <x v="0"/>
    <s v="2023-2024"/>
    <x v="1"/>
    <x v="71"/>
    <x v="6"/>
    <x v="6"/>
    <x v="71"/>
    <x v="0"/>
    <x v="13"/>
    <x v="2"/>
    <x v="2"/>
    <x v="735"/>
    <x v="0"/>
  </r>
  <r>
    <x v="195"/>
    <x v="0"/>
    <s v="2023-2024"/>
    <x v="1"/>
    <x v="30"/>
    <x v="4"/>
    <x v="4"/>
    <x v="30"/>
    <x v="0"/>
    <x v="6"/>
    <x v="6"/>
    <x v="6"/>
    <x v="735"/>
    <x v="0"/>
  </r>
  <r>
    <x v="327"/>
    <x v="0"/>
    <s v="2023-2024"/>
    <x v="0"/>
    <x v="40"/>
    <x v="4"/>
    <x v="4"/>
    <x v="40"/>
    <x v="0"/>
    <x v="8"/>
    <x v="1"/>
    <x v="1"/>
    <x v="736"/>
    <x v="0"/>
  </r>
  <r>
    <x v="642"/>
    <x v="2"/>
    <s v="2024-2025"/>
    <x v="1"/>
    <x v="43"/>
    <x v="1"/>
    <x v="1"/>
    <x v="43"/>
    <x v="0"/>
    <x v="2"/>
    <x v="0"/>
    <x v="0"/>
    <x v="736"/>
    <x v="0"/>
  </r>
  <r>
    <x v="570"/>
    <x v="0"/>
    <s v="2023-2024"/>
    <x v="0"/>
    <x v="27"/>
    <x v="4"/>
    <x v="4"/>
    <x v="27"/>
    <x v="0"/>
    <x v="7"/>
    <x v="2"/>
    <x v="2"/>
    <x v="736"/>
    <x v="0"/>
  </r>
  <r>
    <x v="420"/>
    <x v="1"/>
    <s v="2022-2023"/>
    <x v="1"/>
    <x v="82"/>
    <x v="3"/>
    <x v="3"/>
    <x v="82"/>
    <x v="0"/>
    <x v="17"/>
    <x v="0"/>
    <x v="0"/>
    <x v="736"/>
    <x v="0"/>
  </r>
  <r>
    <x v="588"/>
    <x v="0"/>
    <s v="2023-2024"/>
    <x v="1"/>
    <x v="70"/>
    <x v="4"/>
    <x v="4"/>
    <x v="70"/>
    <x v="0"/>
    <x v="8"/>
    <x v="0"/>
    <x v="0"/>
    <x v="736"/>
    <x v="0"/>
  </r>
  <r>
    <x v="83"/>
    <x v="1"/>
    <s v="2022-2023"/>
    <x v="0"/>
    <x v="58"/>
    <x v="0"/>
    <x v="0"/>
    <x v="58"/>
    <x v="0"/>
    <x v="0"/>
    <x v="9"/>
    <x v="9"/>
    <x v="736"/>
    <x v="0"/>
  </r>
  <r>
    <x v="643"/>
    <x v="0"/>
    <s v="2023-2024"/>
    <x v="1"/>
    <x v="80"/>
    <x v="0"/>
    <x v="0"/>
    <x v="80"/>
    <x v="0"/>
    <x v="14"/>
    <x v="9"/>
    <x v="9"/>
    <x v="736"/>
    <x v="0"/>
  </r>
  <r>
    <x v="430"/>
    <x v="0"/>
    <s v="2023-2024"/>
    <x v="0"/>
    <x v="15"/>
    <x v="1"/>
    <x v="1"/>
    <x v="15"/>
    <x v="0"/>
    <x v="5"/>
    <x v="0"/>
    <x v="0"/>
    <x v="736"/>
    <x v="0"/>
  </r>
  <r>
    <x v="225"/>
    <x v="0"/>
    <s v="2023-2024"/>
    <x v="0"/>
    <x v="21"/>
    <x v="3"/>
    <x v="3"/>
    <x v="21"/>
    <x v="0"/>
    <x v="10"/>
    <x v="0"/>
    <x v="0"/>
    <x v="736"/>
    <x v="0"/>
  </r>
  <r>
    <x v="604"/>
    <x v="2"/>
    <s v="2024-2025"/>
    <x v="1"/>
    <x v="41"/>
    <x v="5"/>
    <x v="5"/>
    <x v="41"/>
    <x v="0"/>
    <x v="9"/>
    <x v="5"/>
    <x v="5"/>
    <x v="737"/>
    <x v="0"/>
  </r>
  <r>
    <x v="479"/>
    <x v="2"/>
    <s v="2024-2025"/>
    <x v="1"/>
    <x v="74"/>
    <x v="1"/>
    <x v="1"/>
    <x v="74"/>
    <x v="0"/>
    <x v="1"/>
    <x v="4"/>
    <x v="4"/>
    <x v="738"/>
    <x v="0"/>
  </r>
  <r>
    <x v="53"/>
    <x v="0"/>
    <s v="2023-2024"/>
    <x v="1"/>
    <x v="43"/>
    <x v="1"/>
    <x v="1"/>
    <x v="43"/>
    <x v="0"/>
    <x v="2"/>
    <x v="1"/>
    <x v="1"/>
    <x v="739"/>
    <x v="0"/>
  </r>
  <r>
    <x v="140"/>
    <x v="0"/>
    <s v="2023-2024"/>
    <x v="0"/>
    <x v="45"/>
    <x v="3"/>
    <x v="3"/>
    <x v="45"/>
    <x v="0"/>
    <x v="15"/>
    <x v="4"/>
    <x v="4"/>
    <x v="739"/>
    <x v="0"/>
  </r>
  <r>
    <x v="518"/>
    <x v="0"/>
    <s v="2023-2024"/>
    <x v="0"/>
    <x v="68"/>
    <x v="7"/>
    <x v="7"/>
    <x v="68"/>
    <x v="0"/>
    <x v="19"/>
    <x v="3"/>
    <x v="3"/>
    <x v="740"/>
    <x v="0"/>
  </r>
  <r>
    <x v="395"/>
    <x v="1"/>
    <s v="2022-2023"/>
    <x v="1"/>
    <x v="86"/>
    <x v="0"/>
    <x v="0"/>
    <x v="86"/>
    <x v="0"/>
    <x v="20"/>
    <x v="9"/>
    <x v="9"/>
    <x v="741"/>
    <x v="0"/>
  </r>
  <r>
    <x v="259"/>
    <x v="2"/>
    <s v="2024-2025"/>
    <x v="1"/>
    <x v="48"/>
    <x v="3"/>
    <x v="3"/>
    <x v="48"/>
    <x v="0"/>
    <x v="15"/>
    <x v="2"/>
    <x v="2"/>
    <x v="742"/>
    <x v="0"/>
  </r>
  <r>
    <x v="294"/>
    <x v="1"/>
    <s v="2022-2023"/>
    <x v="0"/>
    <x v="37"/>
    <x v="1"/>
    <x v="1"/>
    <x v="37"/>
    <x v="0"/>
    <x v="11"/>
    <x v="6"/>
    <x v="6"/>
    <x v="743"/>
    <x v="0"/>
  </r>
  <r>
    <x v="625"/>
    <x v="0"/>
    <s v="2023-2024"/>
    <x v="0"/>
    <x v="39"/>
    <x v="0"/>
    <x v="0"/>
    <x v="39"/>
    <x v="0"/>
    <x v="14"/>
    <x v="8"/>
    <x v="8"/>
    <x v="744"/>
    <x v="0"/>
  </r>
  <r>
    <x v="342"/>
    <x v="0"/>
    <s v="2023-2024"/>
    <x v="0"/>
    <x v="49"/>
    <x v="4"/>
    <x v="4"/>
    <x v="49"/>
    <x v="0"/>
    <x v="6"/>
    <x v="2"/>
    <x v="2"/>
    <x v="744"/>
    <x v="0"/>
  </r>
  <r>
    <x v="227"/>
    <x v="0"/>
    <s v="2023-2024"/>
    <x v="1"/>
    <x v="26"/>
    <x v="0"/>
    <x v="0"/>
    <x v="26"/>
    <x v="0"/>
    <x v="14"/>
    <x v="8"/>
    <x v="8"/>
    <x v="745"/>
    <x v="0"/>
  </r>
  <r>
    <x v="235"/>
    <x v="1"/>
    <s v="2022-2023"/>
    <x v="0"/>
    <x v="28"/>
    <x v="1"/>
    <x v="1"/>
    <x v="28"/>
    <x v="0"/>
    <x v="11"/>
    <x v="8"/>
    <x v="8"/>
    <x v="746"/>
    <x v="0"/>
  </r>
  <r>
    <x v="3"/>
    <x v="0"/>
    <s v="2023-2024"/>
    <x v="0"/>
    <x v="66"/>
    <x v="3"/>
    <x v="3"/>
    <x v="66"/>
    <x v="0"/>
    <x v="12"/>
    <x v="3"/>
    <x v="3"/>
    <x v="747"/>
    <x v="0"/>
  </r>
  <r>
    <x v="499"/>
    <x v="0"/>
    <s v="2023-2024"/>
    <x v="0"/>
    <x v="58"/>
    <x v="0"/>
    <x v="0"/>
    <x v="58"/>
    <x v="0"/>
    <x v="0"/>
    <x v="3"/>
    <x v="3"/>
    <x v="747"/>
    <x v="0"/>
  </r>
  <r>
    <x v="587"/>
    <x v="0"/>
    <s v="2023-2024"/>
    <x v="1"/>
    <x v="71"/>
    <x v="6"/>
    <x v="6"/>
    <x v="71"/>
    <x v="0"/>
    <x v="13"/>
    <x v="3"/>
    <x v="3"/>
    <x v="748"/>
    <x v="0"/>
  </r>
  <r>
    <x v="342"/>
    <x v="0"/>
    <s v="2023-2024"/>
    <x v="1"/>
    <x v="77"/>
    <x v="5"/>
    <x v="5"/>
    <x v="77"/>
    <x v="0"/>
    <x v="9"/>
    <x v="3"/>
    <x v="3"/>
    <x v="749"/>
    <x v="0"/>
  </r>
  <r>
    <x v="644"/>
    <x v="0"/>
    <s v="2023-2024"/>
    <x v="0"/>
    <x v="68"/>
    <x v="7"/>
    <x v="7"/>
    <x v="68"/>
    <x v="0"/>
    <x v="19"/>
    <x v="7"/>
    <x v="7"/>
    <x v="750"/>
    <x v="0"/>
  </r>
  <r>
    <x v="645"/>
    <x v="0"/>
    <s v="2023-2024"/>
    <x v="0"/>
    <x v="51"/>
    <x v="4"/>
    <x v="4"/>
    <x v="51"/>
    <x v="0"/>
    <x v="16"/>
    <x v="5"/>
    <x v="5"/>
    <x v="751"/>
    <x v="0"/>
  </r>
  <r>
    <x v="621"/>
    <x v="0"/>
    <s v="2023-2024"/>
    <x v="1"/>
    <x v="60"/>
    <x v="1"/>
    <x v="1"/>
    <x v="60"/>
    <x v="0"/>
    <x v="2"/>
    <x v="8"/>
    <x v="8"/>
    <x v="752"/>
    <x v="0"/>
  </r>
  <r>
    <x v="335"/>
    <x v="1"/>
    <s v="2022-2023"/>
    <x v="1"/>
    <x v="49"/>
    <x v="4"/>
    <x v="4"/>
    <x v="49"/>
    <x v="0"/>
    <x v="6"/>
    <x v="3"/>
    <x v="3"/>
    <x v="753"/>
    <x v="0"/>
  </r>
  <r>
    <x v="525"/>
    <x v="2"/>
    <s v="2024-2025"/>
    <x v="0"/>
    <x v="34"/>
    <x v="4"/>
    <x v="4"/>
    <x v="34"/>
    <x v="0"/>
    <x v="7"/>
    <x v="1"/>
    <x v="1"/>
    <x v="754"/>
    <x v="0"/>
  </r>
  <r>
    <x v="362"/>
    <x v="0"/>
    <s v="2023-2024"/>
    <x v="0"/>
    <x v="69"/>
    <x v="4"/>
    <x v="4"/>
    <x v="69"/>
    <x v="0"/>
    <x v="6"/>
    <x v="3"/>
    <x v="3"/>
    <x v="755"/>
    <x v="0"/>
  </r>
  <r>
    <x v="176"/>
    <x v="2"/>
    <s v="2024-2025"/>
    <x v="0"/>
    <x v="28"/>
    <x v="1"/>
    <x v="1"/>
    <x v="28"/>
    <x v="0"/>
    <x v="11"/>
    <x v="6"/>
    <x v="6"/>
    <x v="756"/>
    <x v="0"/>
  </r>
  <r>
    <x v="532"/>
    <x v="1"/>
    <s v="2022-2023"/>
    <x v="1"/>
    <x v="94"/>
    <x v="5"/>
    <x v="5"/>
    <x v="94"/>
    <x v="0"/>
    <x v="9"/>
    <x v="4"/>
    <x v="4"/>
    <x v="756"/>
    <x v="0"/>
  </r>
  <r>
    <x v="71"/>
    <x v="0"/>
    <s v="2023-2024"/>
    <x v="0"/>
    <x v="54"/>
    <x v="4"/>
    <x v="4"/>
    <x v="54"/>
    <x v="0"/>
    <x v="7"/>
    <x v="1"/>
    <x v="1"/>
    <x v="756"/>
    <x v="0"/>
  </r>
  <r>
    <x v="646"/>
    <x v="0"/>
    <s v="2023-2024"/>
    <x v="1"/>
    <x v="90"/>
    <x v="3"/>
    <x v="3"/>
    <x v="90"/>
    <x v="0"/>
    <x v="17"/>
    <x v="5"/>
    <x v="5"/>
    <x v="757"/>
    <x v="0"/>
  </r>
  <r>
    <x v="118"/>
    <x v="1"/>
    <s v="2022-2023"/>
    <x v="1"/>
    <x v="12"/>
    <x v="3"/>
    <x v="3"/>
    <x v="12"/>
    <x v="0"/>
    <x v="10"/>
    <x v="8"/>
    <x v="8"/>
    <x v="758"/>
    <x v="0"/>
  </r>
  <r>
    <x v="279"/>
    <x v="2"/>
    <s v="2024-2025"/>
    <x v="0"/>
    <x v="54"/>
    <x v="4"/>
    <x v="4"/>
    <x v="54"/>
    <x v="0"/>
    <x v="7"/>
    <x v="2"/>
    <x v="2"/>
    <x v="759"/>
    <x v="0"/>
  </r>
  <r>
    <x v="647"/>
    <x v="0"/>
    <s v="2023-2024"/>
    <x v="1"/>
    <x v="54"/>
    <x v="4"/>
    <x v="4"/>
    <x v="54"/>
    <x v="0"/>
    <x v="7"/>
    <x v="0"/>
    <x v="0"/>
    <x v="760"/>
    <x v="0"/>
  </r>
  <r>
    <x v="366"/>
    <x v="1"/>
    <s v="2022-2023"/>
    <x v="0"/>
    <x v="24"/>
    <x v="1"/>
    <x v="1"/>
    <x v="24"/>
    <x v="0"/>
    <x v="4"/>
    <x v="3"/>
    <x v="3"/>
    <x v="761"/>
    <x v="0"/>
  </r>
  <r>
    <x v="120"/>
    <x v="2"/>
    <s v="2024-2025"/>
    <x v="0"/>
    <x v="67"/>
    <x v="3"/>
    <x v="3"/>
    <x v="67"/>
    <x v="0"/>
    <x v="15"/>
    <x v="4"/>
    <x v="4"/>
    <x v="762"/>
    <x v="0"/>
  </r>
  <r>
    <x v="311"/>
    <x v="0"/>
    <s v="2023-2024"/>
    <x v="0"/>
    <x v="2"/>
    <x v="2"/>
    <x v="2"/>
    <x v="2"/>
    <x v="0"/>
    <x v="2"/>
    <x v="8"/>
    <x v="8"/>
    <x v="763"/>
    <x v="0"/>
  </r>
  <r>
    <x v="370"/>
    <x v="2"/>
    <s v="2024-2025"/>
    <x v="0"/>
    <x v="24"/>
    <x v="1"/>
    <x v="1"/>
    <x v="24"/>
    <x v="0"/>
    <x v="4"/>
    <x v="7"/>
    <x v="7"/>
    <x v="764"/>
    <x v="0"/>
  </r>
  <r>
    <x v="2"/>
    <x v="1"/>
    <s v="2022-2023"/>
    <x v="1"/>
    <x v="48"/>
    <x v="3"/>
    <x v="3"/>
    <x v="48"/>
    <x v="0"/>
    <x v="15"/>
    <x v="7"/>
    <x v="7"/>
    <x v="765"/>
    <x v="0"/>
  </r>
  <r>
    <x v="449"/>
    <x v="0"/>
    <s v="2023-2024"/>
    <x v="1"/>
    <x v="4"/>
    <x v="1"/>
    <x v="1"/>
    <x v="4"/>
    <x v="0"/>
    <x v="4"/>
    <x v="8"/>
    <x v="8"/>
    <x v="766"/>
    <x v="0"/>
  </r>
  <r>
    <x v="438"/>
    <x v="1"/>
    <s v="2022-2023"/>
    <x v="0"/>
    <x v="40"/>
    <x v="4"/>
    <x v="4"/>
    <x v="40"/>
    <x v="0"/>
    <x v="8"/>
    <x v="7"/>
    <x v="7"/>
    <x v="767"/>
    <x v="0"/>
  </r>
  <r>
    <x v="447"/>
    <x v="0"/>
    <s v="2023-2024"/>
    <x v="1"/>
    <x v="12"/>
    <x v="3"/>
    <x v="3"/>
    <x v="12"/>
    <x v="0"/>
    <x v="10"/>
    <x v="8"/>
    <x v="8"/>
    <x v="768"/>
    <x v="0"/>
  </r>
  <r>
    <x v="175"/>
    <x v="1"/>
    <s v="2022-2023"/>
    <x v="0"/>
    <x v="31"/>
    <x v="1"/>
    <x v="1"/>
    <x v="31"/>
    <x v="0"/>
    <x v="4"/>
    <x v="1"/>
    <x v="1"/>
    <x v="769"/>
    <x v="0"/>
  </r>
  <r>
    <x v="252"/>
    <x v="1"/>
    <s v="2022-2023"/>
    <x v="0"/>
    <x v="13"/>
    <x v="1"/>
    <x v="1"/>
    <x v="13"/>
    <x v="0"/>
    <x v="1"/>
    <x v="1"/>
    <x v="1"/>
    <x v="770"/>
    <x v="0"/>
  </r>
  <r>
    <x v="590"/>
    <x v="0"/>
    <s v="2023-2024"/>
    <x v="0"/>
    <x v="52"/>
    <x v="3"/>
    <x v="3"/>
    <x v="52"/>
    <x v="0"/>
    <x v="10"/>
    <x v="0"/>
    <x v="0"/>
    <x v="771"/>
    <x v="0"/>
  </r>
  <r>
    <x v="378"/>
    <x v="1"/>
    <s v="2022-2023"/>
    <x v="1"/>
    <x v="74"/>
    <x v="1"/>
    <x v="1"/>
    <x v="74"/>
    <x v="0"/>
    <x v="1"/>
    <x v="3"/>
    <x v="3"/>
    <x v="772"/>
    <x v="0"/>
  </r>
  <r>
    <x v="628"/>
    <x v="0"/>
    <s v="2023-2024"/>
    <x v="0"/>
    <x v="40"/>
    <x v="4"/>
    <x v="4"/>
    <x v="40"/>
    <x v="0"/>
    <x v="8"/>
    <x v="2"/>
    <x v="2"/>
    <x v="773"/>
    <x v="0"/>
  </r>
  <r>
    <x v="132"/>
    <x v="0"/>
    <s v="2023-2024"/>
    <x v="1"/>
    <x v="77"/>
    <x v="5"/>
    <x v="5"/>
    <x v="77"/>
    <x v="0"/>
    <x v="9"/>
    <x v="3"/>
    <x v="3"/>
    <x v="774"/>
    <x v="0"/>
  </r>
  <r>
    <x v="648"/>
    <x v="1"/>
    <s v="2022-2023"/>
    <x v="0"/>
    <x v="73"/>
    <x v="6"/>
    <x v="6"/>
    <x v="73"/>
    <x v="0"/>
    <x v="18"/>
    <x v="3"/>
    <x v="3"/>
    <x v="775"/>
    <x v="0"/>
  </r>
  <r>
    <x v="563"/>
    <x v="0"/>
    <s v="2023-2024"/>
    <x v="1"/>
    <x v="56"/>
    <x v="1"/>
    <x v="1"/>
    <x v="56"/>
    <x v="0"/>
    <x v="11"/>
    <x v="8"/>
    <x v="8"/>
    <x v="776"/>
    <x v="0"/>
  </r>
  <r>
    <x v="121"/>
    <x v="0"/>
    <s v="2023-2024"/>
    <x v="1"/>
    <x v="20"/>
    <x v="4"/>
    <x v="4"/>
    <x v="20"/>
    <x v="0"/>
    <x v="8"/>
    <x v="2"/>
    <x v="2"/>
    <x v="777"/>
    <x v="0"/>
  </r>
  <r>
    <x v="649"/>
    <x v="1"/>
    <s v="2022-2023"/>
    <x v="0"/>
    <x v="40"/>
    <x v="4"/>
    <x v="4"/>
    <x v="40"/>
    <x v="0"/>
    <x v="8"/>
    <x v="5"/>
    <x v="5"/>
    <x v="778"/>
    <x v="0"/>
  </r>
  <r>
    <x v="450"/>
    <x v="1"/>
    <s v="2022-2023"/>
    <x v="1"/>
    <x v="15"/>
    <x v="1"/>
    <x v="1"/>
    <x v="15"/>
    <x v="0"/>
    <x v="5"/>
    <x v="8"/>
    <x v="8"/>
    <x v="779"/>
    <x v="0"/>
  </r>
  <r>
    <x v="306"/>
    <x v="2"/>
    <s v="2024-2025"/>
    <x v="0"/>
    <x v="3"/>
    <x v="3"/>
    <x v="3"/>
    <x v="3"/>
    <x v="0"/>
    <x v="3"/>
    <x v="3"/>
    <x v="3"/>
    <x v="780"/>
    <x v="0"/>
  </r>
  <r>
    <x v="91"/>
    <x v="0"/>
    <s v="2023-2024"/>
    <x v="0"/>
    <x v="57"/>
    <x v="6"/>
    <x v="6"/>
    <x v="57"/>
    <x v="0"/>
    <x v="13"/>
    <x v="6"/>
    <x v="6"/>
    <x v="781"/>
    <x v="0"/>
  </r>
  <r>
    <x v="578"/>
    <x v="2"/>
    <s v="2024-2025"/>
    <x v="0"/>
    <x v="58"/>
    <x v="0"/>
    <x v="0"/>
    <x v="58"/>
    <x v="0"/>
    <x v="0"/>
    <x v="2"/>
    <x v="2"/>
    <x v="782"/>
    <x v="0"/>
  </r>
  <r>
    <x v="437"/>
    <x v="1"/>
    <s v="2022-2023"/>
    <x v="0"/>
    <x v="31"/>
    <x v="1"/>
    <x v="1"/>
    <x v="31"/>
    <x v="0"/>
    <x v="4"/>
    <x v="9"/>
    <x v="9"/>
    <x v="783"/>
    <x v="0"/>
  </r>
  <r>
    <x v="68"/>
    <x v="2"/>
    <s v="2024-2025"/>
    <x v="0"/>
    <x v="63"/>
    <x v="1"/>
    <x v="1"/>
    <x v="63"/>
    <x v="0"/>
    <x v="5"/>
    <x v="7"/>
    <x v="7"/>
    <x v="784"/>
    <x v="0"/>
  </r>
  <r>
    <x v="466"/>
    <x v="2"/>
    <s v="2024-2025"/>
    <x v="0"/>
    <x v="27"/>
    <x v="4"/>
    <x v="4"/>
    <x v="27"/>
    <x v="0"/>
    <x v="7"/>
    <x v="3"/>
    <x v="3"/>
    <x v="785"/>
    <x v="0"/>
  </r>
  <r>
    <x v="485"/>
    <x v="2"/>
    <s v="2024-2025"/>
    <x v="1"/>
    <x v="3"/>
    <x v="3"/>
    <x v="3"/>
    <x v="3"/>
    <x v="0"/>
    <x v="3"/>
    <x v="1"/>
    <x v="1"/>
    <x v="786"/>
    <x v="0"/>
  </r>
  <r>
    <x v="54"/>
    <x v="0"/>
    <s v="2023-2024"/>
    <x v="0"/>
    <x v="10"/>
    <x v="4"/>
    <x v="4"/>
    <x v="10"/>
    <x v="0"/>
    <x v="8"/>
    <x v="1"/>
    <x v="1"/>
    <x v="787"/>
    <x v="0"/>
  </r>
  <r>
    <x v="427"/>
    <x v="0"/>
    <s v="2023-2024"/>
    <x v="1"/>
    <x v="78"/>
    <x v="1"/>
    <x v="1"/>
    <x v="78"/>
    <x v="0"/>
    <x v="4"/>
    <x v="2"/>
    <x v="2"/>
    <x v="788"/>
    <x v="0"/>
  </r>
  <r>
    <x v="516"/>
    <x v="2"/>
    <s v="2024-2025"/>
    <x v="1"/>
    <x v="23"/>
    <x v="1"/>
    <x v="1"/>
    <x v="23"/>
    <x v="0"/>
    <x v="11"/>
    <x v="5"/>
    <x v="5"/>
    <x v="788"/>
    <x v="0"/>
  </r>
  <r>
    <x v="369"/>
    <x v="0"/>
    <s v="2023-2024"/>
    <x v="0"/>
    <x v="59"/>
    <x v="3"/>
    <x v="3"/>
    <x v="59"/>
    <x v="0"/>
    <x v="3"/>
    <x v="9"/>
    <x v="9"/>
    <x v="789"/>
    <x v="0"/>
  </r>
  <r>
    <x v="548"/>
    <x v="1"/>
    <s v="2022-2023"/>
    <x v="0"/>
    <x v="33"/>
    <x v="4"/>
    <x v="4"/>
    <x v="33"/>
    <x v="0"/>
    <x v="8"/>
    <x v="4"/>
    <x v="4"/>
    <x v="790"/>
    <x v="0"/>
  </r>
  <r>
    <x v="27"/>
    <x v="0"/>
    <s v="2023-2024"/>
    <x v="1"/>
    <x v="0"/>
    <x v="0"/>
    <x v="0"/>
    <x v="0"/>
    <x v="0"/>
    <x v="0"/>
    <x v="4"/>
    <x v="4"/>
    <x v="791"/>
    <x v="0"/>
  </r>
  <r>
    <x v="181"/>
    <x v="0"/>
    <s v="2023-2024"/>
    <x v="1"/>
    <x v="20"/>
    <x v="4"/>
    <x v="4"/>
    <x v="20"/>
    <x v="0"/>
    <x v="8"/>
    <x v="3"/>
    <x v="3"/>
    <x v="792"/>
    <x v="0"/>
  </r>
  <r>
    <x v="599"/>
    <x v="2"/>
    <s v="2024-2025"/>
    <x v="0"/>
    <x v="68"/>
    <x v="7"/>
    <x v="7"/>
    <x v="68"/>
    <x v="0"/>
    <x v="19"/>
    <x v="3"/>
    <x v="3"/>
    <x v="793"/>
    <x v="0"/>
  </r>
  <r>
    <x v="462"/>
    <x v="1"/>
    <s v="2022-2023"/>
    <x v="0"/>
    <x v="12"/>
    <x v="3"/>
    <x v="3"/>
    <x v="12"/>
    <x v="0"/>
    <x v="10"/>
    <x v="2"/>
    <x v="2"/>
    <x v="794"/>
    <x v="0"/>
  </r>
  <r>
    <x v="260"/>
    <x v="1"/>
    <s v="2022-2023"/>
    <x v="0"/>
    <x v="39"/>
    <x v="0"/>
    <x v="0"/>
    <x v="39"/>
    <x v="0"/>
    <x v="14"/>
    <x v="3"/>
    <x v="3"/>
    <x v="795"/>
    <x v="0"/>
  </r>
  <r>
    <x v="585"/>
    <x v="0"/>
    <s v="2023-2024"/>
    <x v="0"/>
    <x v="18"/>
    <x v="6"/>
    <x v="6"/>
    <x v="18"/>
    <x v="0"/>
    <x v="13"/>
    <x v="3"/>
    <x v="3"/>
    <x v="796"/>
    <x v="0"/>
  </r>
  <r>
    <x v="381"/>
    <x v="0"/>
    <s v="2023-2024"/>
    <x v="1"/>
    <x v="30"/>
    <x v="4"/>
    <x v="4"/>
    <x v="30"/>
    <x v="0"/>
    <x v="6"/>
    <x v="7"/>
    <x v="7"/>
    <x v="797"/>
    <x v="0"/>
  </r>
  <r>
    <x v="357"/>
    <x v="0"/>
    <s v="2023-2024"/>
    <x v="1"/>
    <x v="78"/>
    <x v="1"/>
    <x v="1"/>
    <x v="78"/>
    <x v="0"/>
    <x v="4"/>
    <x v="6"/>
    <x v="6"/>
    <x v="798"/>
    <x v="0"/>
  </r>
  <r>
    <x v="571"/>
    <x v="1"/>
    <s v="2022-2023"/>
    <x v="1"/>
    <x v="35"/>
    <x v="3"/>
    <x v="3"/>
    <x v="35"/>
    <x v="0"/>
    <x v="15"/>
    <x v="8"/>
    <x v="8"/>
    <x v="799"/>
    <x v="0"/>
  </r>
  <r>
    <x v="28"/>
    <x v="2"/>
    <s v="2024-2025"/>
    <x v="0"/>
    <x v="91"/>
    <x v="1"/>
    <x v="1"/>
    <x v="91"/>
    <x v="0"/>
    <x v="5"/>
    <x v="4"/>
    <x v="4"/>
    <x v="800"/>
    <x v="0"/>
  </r>
  <r>
    <x v="583"/>
    <x v="2"/>
    <s v="2024-2025"/>
    <x v="1"/>
    <x v="18"/>
    <x v="6"/>
    <x v="6"/>
    <x v="18"/>
    <x v="0"/>
    <x v="13"/>
    <x v="3"/>
    <x v="3"/>
    <x v="801"/>
    <x v="0"/>
  </r>
  <r>
    <x v="608"/>
    <x v="2"/>
    <s v="2024-2025"/>
    <x v="0"/>
    <x v="84"/>
    <x v="3"/>
    <x v="3"/>
    <x v="84"/>
    <x v="0"/>
    <x v="3"/>
    <x v="7"/>
    <x v="7"/>
    <x v="802"/>
    <x v="0"/>
  </r>
  <r>
    <x v="650"/>
    <x v="0"/>
    <s v="2023-2024"/>
    <x v="1"/>
    <x v="35"/>
    <x v="3"/>
    <x v="3"/>
    <x v="35"/>
    <x v="0"/>
    <x v="15"/>
    <x v="8"/>
    <x v="8"/>
    <x v="803"/>
    <x v="0"/>
  </r>
  <r>
    <x v="219"/>
    <x v="1"/>
    <s v="2022-2023"/>
    <x v="0"/>
    <x v="90"/>
    <x v="3"/>
    <x v="3"/>
    <x v="90"/>
    <x v="0"/>
    <x v="17"/>
    <x v="6"/>
    <x v="6"/>
    <x v="804"/>
    <x v="0"/>
  </r>
  <r>
    <x v="651"/>
    <x v="0"/>
    <s v="2023-2024"/>
    <x v="1"/>
    <x v="94"/>
    <x v="5"/>
    <x v="5"/>
    <x v="94"/>
    <x v="0"/>
    <x v="9"/>
    <x v="2"/>
    <x v="2"/>
    <x v="805"/>
    <x v="0"/>
  </r>
  <r>
    <x v="368"/>
    <x v="2"/>
    <s v="2024-2025"/>
    <x v="0"/>
    <x v="84"/>
    <x v="3"/>
    <x v="3"/>
    <x v="84"/>
    <x v="0"/>
    <x v="3"/>
    <x v="6"/>
    <x v="6"/>
    <x v="806"/>
    <x v="0"/>
  </r>
  <r>
    <x v="381"/>
    <x v="0"/>
    <s v="2023-2024"/>
    <x v="0"/>
    <x v="32"/>
    <x v="6"/>
    <x v="6"/>
    <x v="32"/>
    <x v="0"/>
    <x v="13"/>
    <x v="2"/>
    <x v="2"/>
    <x v="807"/>
    <x v="0"/>
  </r>
  <r>
    <x v="652"/>
    <x v="2"/>
    <s v="2024-2025"/>
    <x v="0"/>
    <x v="25"/>
    <x v="4"/>
    <x v="4"/>
    <x v="25"/>
    <x v="0"/>
    <x v="8"/>
    <x v="6"/>
    <x v="6"/>
    <x v="808"/>
    <x v="0"/>
  </r>
  <r>
    <x v="153"/>
    <x v="1"/>
    <s v="2022-2023"/>
    <x v="0"/>
    <x v="67"/>
    <x v="3"/>
    <x v="3"/>
    <x v="67"/>
    <x v="0"/>
    <x v="15"/>
    <x v="1"/>
    <x v="1"/>
    <x v="809"/>
    <x v="0"/>
  </r>
  <r>
    <x v="467"/>
    <x v="0"/>
    <s v="2023-2024"/>
    <x v="0"/>
    <x v="7"/>
    <x v="4"/>
    <x v="4"/>
    <x v="7"/>
    <x v="0"/>
    <x v="6"/>
    <x v="3"/>
    <x v="3"/>
    <x v="810"/>
    <x v="0"/>
  </r>
  <r>
    <x v="234"/>
    <x v="2"/>
    <s v="2024-2025"/>
    <x v="0"/>
    <x v="59"/>
    <x v="3"/>
    <x v="3"/>
    <x v="59"/>
    <x v="0"/>
    <x v="3"/>
    <x v="3"/>
    <x v="3"/>
    <x v="811"/>
    <x v="0"/>
  </r>
  <r>
    <x v="282"/>
    <x v="2"/>
    <s v="2024-2025"/>
    <x v="0"/>
    <x v="32"/>
    <x v="6"/>
    <x v="6"/>
    <x v="32"/>
    <x v="0"/>
    <x v="13"/>
    <x v="3"/>
    <x v="3"/>
    <x v="812"/>
    <x v="0"/>
  </r>
  <r>
    <x v="401"/>
    <x v="2"/>
    <s v="2024-2025"/>
    <x v="0"/>
    <x v="38"/>
    <x v="3"/>
    <x v="3"/>
    <x v="38"/>
    <x v="0"/>
    <x v="12"/>
    <x v="4"/>
    <x v="4"/>
    <x v="813"/>
    <x v="0"/>
  </r>
  <r>
    <x v="416"/>
    <x v="0"/>
    <s v="2023-2024"/>
    <x v="1"/>
    <x v="1"/>
    <x v="1"/>
    <x v="1"/>
    <x v="1"/>
    <x v="0"/>
    <x v="1"/>
    <x v="7"/>
    <x v="7"/>
    <x v="813"/>
    <x v="0"/>
  </r>
  <r>
    <x v="598"/>
    <x v="1"/>
    <s v="2022-2023"/>
    <x v="0"/>
    <x v="89"/>
    <x v="4"/>
    <x v="4"/>
    <x v="89"/>
    <x v="0"/>
    <x v="6"/>
    <x v="3"/>
    <x v="3"/>
    <x v="813"/>
    <x v="0"/>
  </r>
  <r>
    <x v="50"/>
    <x v="0"/>
    <s v="2023-2024"/>
    <x v="0"/>
    <x v="61"/>
    <x v="6"/>
    <x v="6"/>
    <x v="61"/>
    <x v="0"/>
    <x v="18"/>
    <x v="2"/>
    <x v="2"/>
    <x v="814"/>
    <x v="0"/>
  </r>
  <r>
    <x v="457"/>
    <x v="1"/>
    <s v="2022-2023"/>
    <x v="1"/>
    <x v="45"/>
    <x v="3"/>
    <x v="3"/>
    <x v="45"/>
    <x v="0"/>
    <x v="15"/>
    <x v="4"/>
    <x v="4"/>
    <x v="815"/>
    <x v="0"/>
  </r>
  <r>
    <x v="506"/>
    <x v="0"/>
    <s v="2023-2024"/>
    <x v="0"/>
    <x v="40"/>
    <x v="4"/>
    <x v="4"/>
    <x v="40"/>
    <x v="0"/>
    <x v="8"/>
    <x v="0"/>
    <x v="0"/>
    <x v="816"/>
    <x v="0"/>
  </r>
  <r>
    <x v="653"/>
    <x v="0"/>
    <s v="2023-2024"/>
    <x v="1"/>
    <x v="62"/>
    <x v="0"/>
    <x v="0"/>
    <x v="62"/>
    <x v="0"/>
    <x v="14"/>
    <x v="4"/>
    <x v="4"/>
    <x v="817"/>
    <x v="0"/>
  </r>
  <r>
    <x v="470"/>
    <x v="0"/>
    <s v="2023-2024"/>
    <x v="0"/>
    <x v="44"/>
    <x v="4"/>
    <x v="4"/>
    <x v="44"/>
    <x v="0"/>
    <x v="16"/>
    <x v="4"/>
    <x v="4"/>
    <x v="818"/>
    <x v="0"/>
  </r>
  <r>
    <x v="228"/>
    <x v="0"/>
    <s v="2023-2024"/>
    <x v="1"/>
    <x v="47"/>
    <x v="1"/>
    <x v="1"/>
    <x v="47"/>
    <x v="0"/>
    <x v="4"/>
    <x v="1"/>
    <x v="1"/>
    <x v="819"/>
    <x v="0"/>
  </r>
  <r>
    <x v="74"/>
    <x v="2"/>
    <s v="2024-2025"/>
    <x v="1"/>
    <x v="50"/>
    <x v="4"/>
    <x v="4"/>
    <x v="50"/>
    <x v="0"/>
    <x v="6"/>
    <x v="2"/>
    <x v="2"/>
    <x v="820"/>
    <x v="0"/>
  </r>
  <r>
    <x v="168"/>
    <x v="0"/>
    <s v="2023-2024"/>
    <x v="0"/>
    <x v="90"/>
    <x v="3"/>
    <x v="3"/>
    <x v="90"/>
    <x v="0"/>
    <x v="17"/>
    <x v="7"/>
    <x v="7"/>
    <x v="821"/>
    <x v="0"/>
  </r>
  <r>
    <x v="246"/>
    <x v="2"/>
    <s v="2024-2025"/>
    <x v="0"/>
    <x v="75"/>
    <x v="0"/>
    <x v="0"/>
    <x v="75"/>
    <x v="0"/>
    <x v="20"/>
    <x v="6"/>
    <x v="6"/>
    <x v="822"/>
    <x v="0"/>
  </r>
  <r>
    <x v="323"/>
    <x v="0"/>
    <s v="2023-2024"/>
    <x v="1"/>
    <x v="43"/>
    <x v="1"/>
    <x v="1"/>
    <x v="43"/>
    <x v="0"/>
    <x v="2"/>
    <x v="2"/>
    <x v="2"/>
    <x v="823"/>
    <x v="0"/>
  </r>
  <r>
    <x v="373"/>
    <x v="0"/>
    <s v="2023-2024"/>
    <x v="0"/>
    <x v="37"/>
    <x v="1"/>
    <x v="1"/>
    <x v="37"/>
    <x v="0"/>
    <x v="11"/>
    <x v="7"/>
    <x v="7"/>
    <x v="824"/>
    <x v="0"/>
  </r>
  <r>
    <x v="536"/>
    <x v="1"/>
    <s v="2022-2023"/>
    <x v="1"/>
    <x v="83"/>
    <x v="0"/>
    <x v="0"/>
    <x v="83"/>
    <x v="0"/>
    <x v="0"/>
    <x v="3"/>
    <x v="3"/>
    <x v="825"/>
    <x v="0"/>
  </r>
  <r>
    <x v="378"/>
    <x v="1"/>
    <s v="2022-2023"/>
    <x v="1"/>
    <x v="47"/>
    <x v="1"/>
    <x v="1"/>
    <x v="47"/>
    <x v="0"/>
    <x v="4"/>
    <x v="9"/>
    <x v="9"/>
    <x v="826"/>
    <x v="0"/>
  </r>
  <r>
    <x v="12"/>
    <x v="0"/>
    <s v="2023-2024"/>
    <x v="0"/>
    <x v="75"/>
    <x v="0"/>
    <x v="0"/>
    <x v="75"/>
    <x v="0"/>
    <x v="20"/>
    <x v="3"/>
    <x v="3"/>
    <x v="827"/>
    <x v="0"/>
  </r>
  <r>
    <x v="553"/>
    <x v="2"/>
    <s v="2024-2025"/>
    <x v="0"/>
    <x v="67"/>
    <x v="3"/>
    <x v="3"/>
    <x v="67"/>
    <x v="0"/>
    <x v="15"/>
    <x v="3"/>
    <x v="3"/>
    <x v="828"/>
    <x v="0"/>
  </r>
  <r>
    <x v="3"/>
    <x v="0"/>
    <s v="2023-2024"/>
    <x v="1"/>
    <x v="50"/>
    <x v="4"/>
    <x v="4"/>
    <x v="50"/>
    <x v="0"/>
    <x v="6"/>
    <x v="6"/>
    <x v="6"/>
    <x v="829"/>
    <x v="0"/>
  </r>
  <r>
    <x v="433"/>
    <x v="0"/>
    <s v="2023-2024"/>
    <x v="0"/>
    <x v="21"/>
    <x v="3"/>
    <x v="3"/>
    <x v="21"/>
    <x v="0"/>
    <x v="10"/>
    <x v="6"/>
    <x v="6"/>
    <x v="830"/>
    <x v="0"/>
  </r>
  <r>
    <x v="279"/>
    <x v="2"/>
    <s v="2024-2025"/>
    <x v="0"/>
    <x v="13"/>
    <x v="1"/>
    <x v="1"/>
    <x v="13"/>
    <x v="0"/>
    <x v="1"/>
    <x v="2"/>
    <x v="2"/>
    <x v="831"/>
    <x v="0"/>
  </r>
  <r>
    <x v="256"/>
    <x v="0"/>
    <s v="2023-2024"/>
    <x v="1"/>
    <x v="14"/>
    <x v="1"/>
    <x v="1"/>
    <x v="14"/>
    <x v="0"/>
    <x v="11"/>
    <x v="2"/>
    <x v="2"/>
    <x v="831"/>
    <x v="0"/>
  </r>
  <r>
    <x v="518"/>
    <x v="0"/>
    <s v="2023-2024"/>
    <x v="1"/>
    <x v="79"/>
    <x v="6"/>
    <x v="6"/>
    <x v="79"/>
    <x v="0"/>
    <x v="18"/>
    <x v="9"/>
    <x v="9"/>
    <x v="831"/>
    <x v="0"/>
  </r>
  <r>
    <x v="323"/>
    <x v="0"/>
    <s v="2023-2024"/>
    <x v="1"/>
    <x v="30"/>
    <x v="4"/>
    <x v="4"/>
    <x v="30"/>
    <x v="0"/>
    <x v="6"/>
    <x v="0"/>
    <x v="0"/>
    <x v="831"/>
    <x v="0"/>
  </r>
  <r>
    <x v="424"/>
    <x v="0"/>
    <s v="2023-2024"/>
    <x v="1"/>
    <x v="23"/>
    <x v="1"/>
    <x v="1"/>
    <x v="23"/>
    <x v="0"/>
    <x v="11"/>
    <x v="0"/>
    <x v="0"/>
    <x v="831"/>
    <x v="0"/>
  </r>
  <r>
    <x v="635"/>
    <x v="0"/>
    <s v="2023-2024"/>
    <x v="0"/>
    <x v="49"/>
    <x v="4"/>
    <x v="4"/>
    <x v="49"/>
    <x v="0"/>
    <x v="6"/>
    <x v="3"/>
    <x v="3"/>
    <x v="832"/>
    <x v="0"/>
  </r>
  <r>
    <x v="245"/>
    <x v="0"/>
    <s v="2023-2024"/>
    <x v="0"/>
    <x v="61"/>
    <x v="6"/>
    <x v="6"/>
    <x v="61"/>
    <x v="0"/>
    <x v="18"/>
    <x v="0"/>
    <x v="0"/>
    <x v="833"/>
    <x v="0"/>
  </r>
  <r>
    <x v="307"/>
    <x v="0"/>
    <s v="2023-2024"/>
    <x v="1"/>
    <x v="43"/>
    <x v="1"/>
    <x v="1"/>
    <x v="43"/>
    <x v="0"/>
    <x v="2"/>
    <x v="9"/>
    <x v="9"/>
    <x v="833"/>
    <x v="0"/>
  </r>
  <r>
    <x v="128"/>
    <x v="2"/>
    <s v="2024-2025"/>
    <x v="1"/>
    <x v="4"/>
    <x v="1"/>
    <x v="1"/>
    <x v="4"/>
    <x v="0"/>
    <x v="4"/>
    <x v="9"/>
    <x v="9"/>
    <x v="833"/>
    <x v="0"/>
  </r>
  <r>
    <x v="638"/>
    <x v="0"/>
    <s v="2023-2024"/>
    <x v="0"/>
    <x v="11"/>
    <x v="5"/>
    <x v="5"/>
    <x v="11"/>
    <x v="0"/>
    <x v="9"/>
    <x v="0"/>
    <x v="0"/>
    <x v="833"/>
    <x v="0"/>
  </r>
  <r>
    <x v="13"/>
    <x v="0"/>
    <s v="2023-2024"/>
    <x v="1"/>
    <x v="82"/>
    <x v="3"/>
    <x v="3"/>
    <x v="82"/>
    <x v="0"/>
    <x v="17"/>
    <x v="0"/>
    <x v="0"/>
    <x v="833"/>
    <x v="0"/>
  </r>
  <r>
    <x v="57"/>
    <x v="0"/>
    <s v="2023-2024"/>
    <x v="1"/>
    <x v="20"/>
    <x v="4"/>
    <x v="4"/>
    <x v="20"/>
    <x v="0"/>
    <x v="8"/>
    <x v="3"/>
    <x v="3"/>
    <x v="833"/>
    <x v="0"/>
  </r>
  <r>
    <x v="440"/>
    <x v="0"/>
    <s v="2023-2024"/>
    <x v="0"/>
    <x v="21"/>
    <x v="3"/>
    <x v="3"/>
    <x v="21"/>
    <x v="0"/>
    <x v="10"/>
    <x v="0"/>
    <x v="0"/>
    <x v="833"/>
    <x v="0"/>
  </r>
  <r>
    <x v="462"/>
    <x v="1"/>
    <s v="2022-2023"/>
    <x v="0"/>
    <x v="96"/>
    <x v="4"/>
    <x v="4"/>
    <x v="96"/>
    <x v="0"/>
    <x v="16"/>
    <x v="0"/>
    <x v="0"/>
    <x v="833"/>
    <x v="0"/>
  </r>
  <r>
    <x v="438"/>
    <x v="1"/>
    <s v="2022-2023"/>
    <x v="0"/>
    <x v="25"/>
    <x v="4"/>
    <x v="4"/>
    <x v="25"/>
    <x v="0"/>
    <x v="8"/>
    <x v="7"/>
    <x v="7"/>
    <x v="834"/>
    <x v="0"/>
  </r>
  <r>
    <x v="654"/>
    <x v="2"/>
    <s v="2024-2025"/>
    <x v="1"/>
    <x v="17"/>
    <x v="3"/>
    <x v="3"/>
    <x v="17"/>
    <x v="0"/>
    <x v="12"/>
    <x v="1"/>
    <x v="1"/>
    <x v="835"/>
    <x v="0"/>
  </r>
  <r>
    <x v="152"/>
    <x v="0"/>
    <s v="2023-2024"/>
    <x v="0"/>
    <x v="17"/>
    <x v="3"/>
    <x v="3"/>
    <x v="17"/>
    <x v="0"/>
    <x v="12"/>
    <x v="3"/>
    <x v="3"/>
    <x v="836"/>
    <x v="0"/>
  </r>
  <r>
    <x v="414"/>
    <x v="0"/>
    <s v="2023-2024"/>
    <x v="1"/>
    <x v="51"/>
    <x v="4"/>
    <x v="4"/>
    <x v="51"/>
    <x v="0"/>
    <x v="16"/>
    <x v="3"/>
    <x v="3"/>
    <x v="836"/>
    <x v="0"/>
  </r>
  <r>
    <x v="552"/>
    <x v="2"/>
    <s v="2024-2025"/>
    <x v="0"/>
    <x v="3"/>
    <x v="3"/>
    <x v="3"/>
    <x v="3"/>
    <x v="0"/>
    <x v="3"/>
    <x v="0"/>
    <x v="0"/>
    <x v="837"/>
    <x v="0"/>
  </r>
  <r>
    <x v="275"/>
    <x v="2"/>
    <s v="2024-2025"/>
    <x v="0"/>
    <x v="39"/>
    <x v="0"/>
    <x v="0"/>
    <x v="39"/>
    <x v="0"/>
    <x v="14"/>
    <x v="1"/>
    <x v="1"/>
    <x v="838"/>
    <x v="0"/>
  </r>
  <r>
    <x v="175"/>
    <x v="1"/>
    <s v="2022-2023"/>
    <x v="1"/>
    <x v="50"/>
    <x v="4"/>
    <x v="4"/>
    <x v="50"/>
    <x v="0"/>
    <x v="6"/>
    <x v="0"/>
    <x v="0"/>
    <x v="839"/>
    <x v="0"/>
  </r>
  <r>
    <x v="16"/>
    <x v="1"/>
    <s v="2022-2023"/>
    <x v="1"/>
    <x v="42"/>
    <x v="3"/>
    <x v="3"/>
    <x v="42"/>
    <x v="0"/>
    <x v="12"/>
    <x v="6"/>
    <x v="6"/>
    <x v="840"/>
    <x v="0"/>
  </r>
  <r>
    <x v="629"/>
    <x v="1"/>
    <s v="2022-2023"/>
    <x v="0"/>
    <x v="40"/>
    <x v="4"/>
    <x v="4"/>
    <x v="40"/>
    <x v="0"/>
    <x v="8"/>
    <x v="6"/>
    <x v="6"/>
    <x v="841"/>
    <x v="0"/>
  </r>
  <r>
    <x v="372"/>
    <x v="0"/>
    <s v="2023-2024"/>
    <x v="1"/>
    <x v="19"/>
    <x v="1"/>
    <x v="1"/>
    <x v="19"/>
    <x v="0"/>
    <x v="11"/>
    <x v="4"/>
    <x v="4"/>
    <x v="842"/>
    <x v="0"/>
  </r>
  <r>
    <x v="302"/>
    <x v="0"/>
    <s v="2023-2024"/>
    <x v="1"/>
    <x v="81"/>
    <x v="3"/>
    <x v="3"/>
    <x v="81"/>
    <x v="0"/>
    <x v="17"/>
    <x v="7"/>
    <x v="7"/>
    <x v="843"/>
    <x v="0"/>
  </r>
  <r>
    <x v="55"/>
    <x v="0"/>
    <s v="2023-2024"/>
    <x v="1"/>
    <x v="3"/>
    <x v="3"/>
    <x v="3"/>
    <x v="3"/>
    <x v="0"/>
    <x v="3"/>
    <x v="4"/>
    <x v="4"/>
    <x v="844"/>
    <x v="0"/>
  </r>
  <r>
    <x v="617"/>
    <x v="2"/>
    <s v="2024-2025"/>
    <x v="0"/>
    <x v="68"/>
    <x v="7"/>
    <x v="7"/>
    <x v="68"/>
    <x v="0"/>
    <x v="19"/>
    <x v="8"/>
    <x v="8"/>
    <x v="845"/>
    <x v="0"/>
  </r>
  <r>
    <x v="447"/>
    <x v="0"/>
    <s v="2023-2024"/>
    <x v="1"/>
    <x v="83"/>
    <x v="0"/>
    <x v="0"/>
    <x v="83"/>
    <x v="0"/>
    <x v="0"/>
    <x v="2"/>
    <x v="2"/>
    <x v="845"/>
    <x v="0"/>
  </r>
  <r>
    <x v="214"/>
    <x v="2"/>
    <s v="2024-2025"/>
    <x v="1"/>
    <x v="46"/>
    <x v="3"/>
    <x v="3"/>
    <x v="46"/>
    <x v="0"/>
    <x v="17"/>
    <x v="7"/>
    <x v="7"/>
    <x v="845"/>
    <x v="0"/>
  </r>
  <r>
    <x v="655"/>
    <x v="0"/>
    <s v="2023-2024"/>
    <x v="1"/>
    <x v="7"/>
    <x v="4"/>
    <x v="4"/>
    <x v="7"/>
    <x v="0"/>
    <x v="6"/>
    <x v="7"/>
    <x v="7"/>
    <x v="846"/>
    <x v="0"/>
  </r>
  <r>
    <x v="182"/>
    <x v="1"/>
    <s v="2022-2023"/>
    <x v="1"/>
    <x v="72"/>
    <x v="4"/>
    <x v="4"/>
    <x v="72"/>
    <x v="0"/>
    <x v="16"/>
    <x v="3"/>
    <x v="3"/>
    <x v="846"/>
    <x v="0"/>
  </r>
  <r>
    <x v="537"/>
    <x v="1"/>
    <s v="2022-2023"/>
    <x v="1"/>
    <x v="82"/>
    <x v="3"/>
    <x v="3"/>
    <x v="82"/>
    <x v="0"/>
    <x v="17"/>
    <x v="9"/>
    <x v="9"/>
    <x v="847"/>
    <x v="0"/>
  </r>
  <r>
    <x v="389"/>
    <x v="2"/>
    <s v="2024-2025"/>
    <x v="1"/>
    <x v="14"/>
    <x v="1"/>
    <x v="1"/>
    <x v="14"/>
    <x v="0"/>
    <x v="11"/>
    <x v="9"/>
    <x v="9"/>
    <x v="847"/>
    <x v="0"/>
  </r>
  <r>
    <x v="501"/>
    <x v="1"/>
    <s v="2022-2023"/>
    <x v="1"/>
    <x v="42"/>
    <x v="3"/>
    <x v="3"/>
    <x v="42"/>
    <x v="0"/>
    <x v="12"/>
    <x v="3"/>
    <x v="3"/>
    <x v="848"/>
    <x v="0"/>
  </r>
  <r>
    <x v="656"/>
    <x v="1"/>
    <s v="2022-2023"/>
    <x v="1"/>
    <x v="23"/>
    <x v="1"/>
    <x v="1"/>
    <x v="23"/>
    <x v="0"/>
    <x v="11"/>
    <x v="2"/>
    <x v="2"/>
    <x v="848"/>
    <x v="0"/>
  </r>
  <r>
    <x v="452"/>
    <x v="0"/>
    <s v="2023-2024"/>
    <x v="1"/>
    <x v="0"/>
    <x v="0"/>
    <x v="0"/>
    <x v="0"/>
    <x v="0"/>
    <x v="0"/>
    <x v="2"/>
    <x v="2"/>
    <x v="849"/>
    <x v="0"/>
  </r>
  <r>
    <x v="25"/>
    <x v="1"/>
    <s v="2022-2023"/>
    <x v="0"/>
    <x v="30"/>
    <x v="4"/>
    <x v="4"/>
    <x v="30"/>
    <x v="0"/>
    <x v="6"/>
    <x v="3"/>
    <x v="3"/>
    <x v="850"/>
    <x v="0"/>
  </r>
  <r>
    <x v="657"/>
    <x v="0"/>
    <s v="2023-2024"/>
    <x v="1"/>
    <x v="80"/>
    <x v="0"/>
    <x v="0"/>
    <x v="80"/>
    <x v="0"/>
    <x v="14"/>
    <x v="5"/>
    <x v="5"/>
    <x v="851"/>
    <x v="0"/>
  </r>
  <r>
    <x v="522"/>
    <x v="0"/>
    <s v="2023-2024"/>
    <x v="1"/>
    <x v="50"/>
    <x v="4"/>
    <x v="4"/>
    <x v="50"/>
    <x v="0"/>
    <x v="6"/>
    <x v="6"/>
    <x v="6"/>
    <x v="851"/>
    <x v="0"/>
  </r>
  <r>
    <x v="569"/>
    <x v="1"/>
    <s v="2022-2023"/>
    <x v="1"/>
    <x v="55"/>
    <x v="3"/>
    <x v="3"/>
    <x v="55"/>
    <x v="0"/>
    <x v="17"/>
    <x v="4"/>
    <x v="4"/>
    <x v="852"/>
    <x v="0"/>
  </r>
  <r>
    <x v="602"/>
    <x v="0"/>
    <s v="2023-2024"/>
    <x v="0"/>
    <x v="11"/>
    <x v="5"/>
    <x v="5"/>
    <x v="11"/>
    <x v="0"/>
    <x v="9"/>
    <x v="2"/>
    <x v="2"/>
    <x v="853"/>
    <x v="0"/>
  </r>
  <r>
    <x v="539"/>
    <x v="2"/>
    <s v="2024-2025"/>
    <x v="1"/>
    <x v="49"/>
    <x v="4"/>
    <x v="4"/>
    <x v="49"/>
    <x v="0"/>
    <x v="6"/>
    <x v="6"/>
    <x v="6"/>
    <x v="853"/>
    <x v="0"/>
  </r>
  <r>
    <x v="275"/>
    <x v="2"/>
    <s v="2024-2025"/>
    <x v="1"/>
    <x v="23"/>
    <x v="1"/>
    <x v="1"/>
    <x v="23"/>
    <x v="0"/>
    <x v="11"/>
    <x v="3"/>
    <x v="3"/>
    <x v="854"/>
    <x v="0"/>
  </r>
  <r>
    <x v="540"/>
    <x v="2"/>
    <s v="2024-2025"/>
    <x v="1"/>
    <x v="36"/>
    <x v="4"/>
    <x v="4"/>
    <x v="36"/>
    <x v="0"/>
    <x v="6"/>
    <x v="9"/>
    <x v="9"/>
    <x v="855"/>
    <x v="0"/>
  </r>
  <r>
    <x v="600"/>
    <x v="0"/>
    <s v="2023-2024"/>
    <x v="0"/>
    <x v="95"/>
    <x v="7"/>
    <x v="7"/>
    <x v="95"/>
    <x v="0"/>
    <x v="19"/>
    <x v="6"/>
    <x v="6"/>
    <x v="856"/>
    <x v="0"/>
  </r>
  <r>
    <x v="544"/>
    <x v="0"/>
    <s v="2023-2024"/>
    <x v="1"/>
    <x v="56"/>
    <x v="1"/>
    <x v="1"/>
    <x v="56"/>
    <x v="0"/>
    <x v="11"/>
    <x v="6"/>
    <x v="6"/>
    <x v="857"/>
    <x v="0"/>
  </r>
  <r>
    <x v="200"/>
    <x v="2"/>
    <s v="2024-2025"/>
    <x v="1"/>
    <x v="53"/>
    <x v="3"/>
    <x v="3"/>
    <x v="53"/>
    <x v="0"/>
    <x v="10"/>
    <x v="8"/>
    <x v="8"/>
    <x v="858"/>
    <x v="0"/>
  </r>
  <r>
    <x v="199"/>
    <x v="0"/>
    <s v="2023-2024"/>
    <x v="0"/>
    <x v="87"/>
    <x v="2"/>
    <x v="2"/>
    <x v="87"/>
    <x v="0"/>
    <x v="2"/>
    <x v="7"/>
    <x v="7"/>
    <x v="859"/>
    <x v="0"/>
  </r>
  <r>
    <x v="127"/>
    <x v="1"/>
    <s v="2022-2023"/>
    <x v="1"/>
    <x v="7"/>
    <x v="4"/>
    <x v="4"/>
    <x v="7"/>
    <x v="0"/>
    <x v="6"/>
    <x v="5"/>
    <x v="5"/>
    <x v="860"/>
    <x v="0"/>
  </r>
  <r>
    <x v="210"/>
    <x v="0"/>
    <s v="2023-2024"/>
    <x v="0"/>
    <x v="8"/>
    <x v="1"/>
    <x v="1"/>
    <x v="8"/>
    <x v="0"/>
    <x v="4"/>
    <x v="2"/>
    <x v="2"/>
    <x v="861"/>
    <x v="0"/>
  </r>
  <r>
    <x v="6"/>
    <x v="1"/>
    <s v="2022-2023"/>
    <x v="1"/>
    <x v="46"/>
    <x v="3"/>
    <x v="3"/>
    <x v="46"/>
    <x v="0"/>
    <x v="17"/>
    <x v="4"/>
    <x v="4"/>
    <x v="862"/>
    <x v="0"/>
  </r>
  <r>
    <x v="519"/>
    <x v="2"/>
    <s v="2024-2025"/>
    <x v="0"/>
    <x v="60"/>
    <x v="1"/>
    <x v="1"/>
    <x v="60"/>
    <x v="0"/>
    <x v="2"/>
    <x v="1"/>
    <x v="1"/>
    <x v="863"/>
    <x v="0"/>
  </r>
  <r>
    <x v="364"/>
    <x v="2"/>
    <s v="2024-2025"/>
    <x v="0"/>
    <x v="27"/>
    <x v="4"/>
    <x v="4"/>
    <x v="27"/>
    <x v="0"/>
    <x v="7"/>
    <x v="7"/>
    <x v="7"/>
    <x v="864"/>
    <x v="0"/>
  </r>
  <r>
    <x v="141"/>
    <x v="0"/>
    <s v="2023-2024"/>
    <x v="0"/>
    <x v="84"/>
    <x v="3"/>
    <x v="3"/>
    <x v="84"/>
    <x v="0"/>
    <x v="3"/>
    <x v="3"/>
    <x v="3"/>
    <x v="865"/>
    <x v="0"/>
  </r>
  <r>
    <x v="658"/>
    <x v="2"/>
    <s v="2024-2025"/>
    <x v="1"/>
    <x v="53"/>
    <x v="3"/>
    <x v="3"/>
    <x v="53"/>
    <x v="0"/>
    <x v="10"/>
    <x v="3"/>
    <x v="3"/>
    <x v="866"/>
    <x v="0"/>
  </r>
  <r>
    <x v="395"/>
    <x v="1"/>
    <s v="2022-2023"/>
    <x v="0"/>
    <x v="44"/>
    <x v="4"/>
    <x v="4"/>
    <x v="44"/>
    <x v="0"/>
    <x v="16"/>
    <x v="6"/>
    <x v="6"/>
    <x v="867"/>
    <x v="0"/>
  </r>
  <r>
    <x v="215"/>
    <x v="2"/>
    <s v="2024-2025"/>
    <x v="0"/>
    <x v="37"/>
    <x v="1"/>
    <x v="1"/>
    <x v="37"/>
    <x v="0"/>
    <x v="11"/>
    <x v="3"/>
    <x v="3"/>
    <x v="868"/>
    <x v="0"/>
  </r>
  <r>
    <x v="272"/>
    <x v="1"/>
    <s v="2022-2023"/>
    <x v="0"/>
    <x v="31"/>
    <x v="1"/>
    <x v="1"/>
    <x v="31"/>
    <x v="0"/>
    <x v="4"/>
    <x v="8"/>
    <x v="8"/>
    <x v="869"/>
    <x v="0"/>
  </r>
  <r>
    <x v="489"/>
    <x v="0"/>
    <s v="2023-2024"/>
    <x v="0"/>
    <x v="43"/>
    <x v="1"/>
    <x v="1"/>
    <x v="43"/>
    <x v="0"/>
    <x v="2"/>
    <x v="6"/>
    <x v="6"/>
    <x v="870"/>
    <x v="0"/>
  </r>
  <r>
    <x v="659"/>
    <x v="2"/>
    <s v="2024-2025"/>
    <x v="1"/>
    <x v="36"/>
    <x v="4"/>
    <x v="4"/>
    <x v="36"/>
    <x v="0"/>
    <x v="6"/>
    <x v="6"/>
    <x v="6"/>
    <x v="871"/>
    <x v="0"/>
  </r>
  <r>
    <x v="7"/>
    <x v="0"/>
    <s v="2023-2024"/>
    <x v="1"/>
    <x v="71"/>
    <x v="6"/>
    <x v="6"/>
    <x v="71"/>
    <x v="0"/>
    <x v="13"/>
    <x v="9"/>
    <x v="9"/>
    <x v="872"/>
    <x v="0"/>
  </r>
  <r>
    <x v="46"/>
    <x v="2"/>
    <s v="2024-2025"/>
    <x v="0"/>
    <x v="27"/>
    <x v="4"/>
    <x v="4"/>
    <x v="27"/>
    <x v="0"/>
    <x v="7"/>
    <x v="6"/>
    <x v="6"/>
    <x v="873"/>
    <x v="0"/>
  </r>
  <r>
    <x v="658"/>
    <x v="2"/>
    <s v="2024-2025"/>
    <x v="0"/>
    <x v="34"/>
    <x v="4"/>
    <x v="4"/>
    <x v="34"/>
    <x v="0"/>
    <x v="7"/>
    <x v="3"/>
    <x v="3"/>
    <x v="874"/>
    <x v="0"/>
  </r>
  <r>
    <x v="450"/>
    <x v="1"/>
    <s v="2022-2023"/>
    <x v="1"/>
    <x v="80"/>
    <x v="0"/>
    <x v="0"/>
    <x v="80"/>
    <x v="0"/>
    <x v="14"/>
    <x v="6"/>
    <x v="6"/>
    <x v="874"/>
    <x v="0"/>
  </r>
  <r>
    <x v="174"/>
    <x v="0"/>
    <s v="2023-2024"/>
    <x v="0"/>
    <x v="92"/>
    <x v="3"/>
    <x v="3"/>
    <x v="92"/>
    <x v="0"/>
    <x v="3"/>
    <x v="3"/>
    <x v="3"/>
    <x v="875"/>
    <x v="0"/>
  </r>
  <r>
    <x v="77"/>
    <x v="1"/>
    <s v="2022-2023"/>
    <x v="0"/>
    <x v="6"/>
    <x v="0"/>
    <x v="0"/>
    <x v="6"/>
    <x v="0"/>
    <x v="0"/>
    <x v="4"/>
    <x v="4"/>
    <x v="876"/>
    <x v="0"/>
  </r>
  <r>
    <x v="29"/>
    <x v="0"/>
    <s v="2023-2024"/>
    <x v="1"/>
    <x v="77"/>
    <x v="5"/>
    <x v="5"/>
    <x v="77"/>
    <x v="0"/>
    <x v="9"/>
    <x v="4"/>
    <x v="4"/>
    <x v="877"/>
    <x v="0"/>
  </r>
  <r>
    <x v="439"/>
    <x v="0"/>
    <s v="2023-2024"/>
    <x v="0"/>
    <x v="89"/>
    <x v="4"/>
    <x v="4"/>
    <x v="89"/>
    <x v="0"/>
    <x v="6"/>
    <x v="7"/>
    <x v="7"/>
    <x v="878"/>
    <x v="0"/>
  </r>
  <r>
    <x v="504"/>
    <x v="2"/>
    <s v="2024-2025"/>
    <x v="0"/>
    <x v="22"/>
    <x v="1"/>
    <x v="1"/>
    <x v="22"/>
    <x v="0"/>
    <x v="2"/>
    <x v="3"/>
    <x v="3"/>
    <x v="879"/>
    <x v="0"/>
  </r>
  <r>
    <x v="194"/>
    <x v="2"/>
    <s v="2024-2025"/>
    <x v="1"/>
    <x v="22"/>
    <x v="1"/>
    <x v="1"/>
    <x v="22"/>
    <x v="0"/>
    <x v="2"/>
    <x v="3"/>
    <x v="3"/>
    <x v="880"/>
    <x v="0"/>
  </r>
  <r>
    <x v="213"/>
    <x v="1"/>
    <s v="2022-2023"/>
    <x v="0"/>
    <x v="88"/>
    <x v="6"/>
    <x v="6"/>
    <x v="88"/>
    <x v="0"/>
    <x v="13"/>
    <x v="4"/>
    <x v="4"/>
    <x v="881"/>
    <x v="0"/>
  </r>
  <r>
    <x v="646"/>
    <x v="0"/>
    <s v="2023-2024"/>
    <x v="1"/>
    <x v="23"/>
    <x v="1"/>
    <x v="1"/>
    <x v="23"/>
    <x v="0"/>
    <x v="11"/>
    <x v="4"/>
    <x v="4"/>
    <x v="882"/>
    <x v="0"/>
  </r>
  <r>
    <x v="28"/>
    <x v="2"/>
    <s v="2024-2025"/>
    <x v="1"/>
    <x v="76"/>
    <x v="1"/>
    <x v="1"/>
    <x v="76"/>
    <x v="0"/>
    <x v="5"/>
    <x v="8"/>
    <x v="8"/>
    <x v="883"/>
    <x v="0"/>
  </r>
  <r>
    <x v="2"/>
    <x v="1"/>
    <s v="2022-2023"/>
    <x v="1"/>
    <x v="83"/>
    <x v="0"/>
    <x v="0"/>
    <x v="83"/>
    <x v="0"/>
    <x v="0"/>
    <x v="6"/>
    <x v="6"/>
    <x v="884"/>
    <x v="0"/>
  </r>
  <r>
    <x v="549"/>
    <x v="1"/>
    <s v="2022-2023"/>
    <x v="1"/>
    <x v="50"/>
    <x v="4"/>
    <x v="4"/>
    <x v="50"/>
    <x v="0"/>
    <x v="6"/>
    <x v="7"/>
    <x v="7"/>
    <x v="885"/>
    <x v="0"/>
  </r>
  <r>
    <x v="355"/>
    <x v="0"/>
    <s v="2023-2024"/>
    <x v="0"/>
    <x v="88"/>
    <x v="6"/>
    <x v="6"/>
    <x v="88"/>
    <x v="0"/>
    <x v="13"/>
    <x v="7"/>
    <x v="7"/>
    <x v="886"/>
    <x v="0"/>
  </r>
  <r>
    <x v="452"/>
    <x v="0"/>
    <s v="2023-2024"/>
    <x v="1"/>
    <x v="18"/>
    <x v="6"/>
    <x v="6"/>
    <x v="18"/>
    <x v="0"/>
    <x v="13"/>
    <x v="6"/>
    <x v="6"/>
    <x v="887"/>
    <x v="0"/>
  </r>
  <r>
    <x v="461"/>
    <x v="2"/>
    <s v="2024-2025"/>
    <x v="0"/>
    <x v="95"/>
    <x v="7"/>
    <x v="7"/>
    <x v="95"/>
    <x v="0"/>
    <x v="19"/>
    <x v="3"/>
    <x v="3"/>
    <x v="888"/>
    <x v="0"/>
  </r>
  <r>
    <x v="165"/>
    <x v="0"/>
    <s v="2023-2024"/>
    <x v="0"/>
    <x v="13"/>
    <x v="1"/>
    <x v="1"/>
    <x v="13"/>
    <x v="0"/>
    <x v="1"/>
    <x v="3"/>
    <x v="3"/>
    <x v="889"/>
    <x v="0"/>
  </r>
  <r>
    <x v="194"/>
    <x v="2"/>
    <s v="2024-2025"/>
    <x v="0"/>
    <x v="5"/>
    <x v="1"/>
    <x v="1"/>
    <x v="5"/>
    <x v="0"/>
    <x v="5"/>
    <x v="1"/>
    <x v="1"/>
    <x v="890"/>
    <x v="0"/>
  </r>
  <r>
    <x v="378"/>
    <x v="1"/>
    <s v="2022-2023"/>
    <x v="0"/>
    <x v="75"/>
    <x v="0"/>
    <x v="0"/>
    <x v="75"/>
    <x v="0"/>
    <x v="20"/>
    <x v="9"/>
    <x v="9"/>
    <x v="891"/>
    <x v="0"/>
  </r>
  <r>
    <x v="456"/>
    <x v="0"/>
    <s v="2023-2024"/>
    <x v="0"/>
    <x v="71"/>
    <x v="6"/>
    <x v="6"/>
    <x v="71"/>
    <x v="0"/>
    <x v="13"/>
    <x v="7"/>
    <x v="7"/>
    <x v="892"/>
    <x v="0"/>
  </r>
  <r>
    <x v="272"/>
    <x v="1"/>
    <s v="2022-2023"/>
    <x v="0"/>
    <x v="12"/>
    <x v="3"/>
    <x v="3"/>
    <x v="12"/>
    <x v="0"/>
    <x v="10"/>
    <x v="6"/>
    <x v="6"/>
    <x v="893"/>
    <x v="0"/>
  </r>
  <r>
    <x v="56"/>
    <x v="2"/>
    <s v="2024-2025"/>
    <x v="1"/>
    <x v="79"/>
    <x v="6"/>
    <x v="6"/>
    <x v="79"/>
    <x v="0"/>
    <x v="18"/>
    <x v="3"/>
    <x v="3"/>
    <x v="894"/>
    <x v="0"/>
  </r>
  <r>
    <x v="298"/>
    <x v="1"/>
    <s v="2022-2023"/>
    <x v="1"/>
    <x v="90"/>
    <x v="3"/>
    <x v="3"/>
    <x v="90"/>
    <x v="0"/>
    <x v="17"/>
    <x v="2"/>
    <x v="2"/>
    <x v="895"/>
    <x v="0"/>
  </r>
  <r>
    <x v="79"/>
    <x v="0"/>
    <s v="2023-2024"/>
    <x v="1"/>
    <x v="79"/>
    <x v="6"/>
    <x v="6"/>
    <x v="79"/>
    <x v="0"/>
    <x v="18"/>
    <x v="4"/>
    <x v="4"/>
    <x v="896"/>
    <x v="0"/>
  </r>
  <r>
    <x v="407"/>
    <x v="1"/>
    <s v="2022-2023"/>
    <x v="1"/>
    <x v="56"/>
    <x v="1"/>
    <x v="1"/>
    <x v="56"/>
    <x v="0"/>
    <x v="11"/>
    <x v="0"/>
    <x v="0"/>
    <x v="897"/>
    <x v="0"/>
  </r>
  <r>
    <x v="488"/>
    <x v="2"/>
    <s v="2024-2025"/>
    <x v="1"/>
    <x v="26"/>
    <x v="0"/>
    <x v="0"/>
    <x v="26"/>
    <x v="0"/>
    <x v="14"/>
    <x v="3"/>
    <x v="3"/>
    <x v="898"/>
    <x v="0"/>
  </r>
  <r>
    <x v="455"/>
    <x v="0"/>
    <s v="2023-2024"/>
    <x v="0"/>
    <x v="60"/>
    <x v="1"/>
    <x v="1"/>
    <x v="60"/>
    <x v="0"/>
    <x v="2"/>
    <x v="5"/>
    <x v="5"/>
    <x v="899"/>
    <x v="0"/>
  </r>
  <r>
    <x v="358"/>
    <x v="1"/>
    <s v="2022-2023"/>
    <x v="1"/>
    <x v="52"/>
    <x v="3"/>
    <x v="3"/>
    <x v="52"/>
    <x v="0"/>
    <x v="10"/>
    <x v="7"/>
    <x v="7"/>
    <x v="900"/>
    <x v="0"/>
  </r>
  <r>
    <x v="415"/>
    <x v="2"/>
    <s v="2024-2025"/>
    <x v="1"/>
    <x v="80"/>
    <x v="0"/>
    <x v="0"/>
    <x v="80"/>
    <x v="0"/>
    <x v="14"/>
    <x v="1"/>
    <x v="1"/>
    <x v="901"/>
    <x v="0"/>
  </r>
  <r>
    <x v="294"/>
    <x v="1"/>
    <s v="2022-2023"/>
    <x v="0"/>
    <x v="35"/>
    <x v="3"/>
    <x v="3"/>
    <x v="35"/>
    <x v="0"/>
    <x v="15"/>
    <x v="1"/>
    <x v="1"/>
    <x v="901"/>
    <x v="0"/>
  </r>
  <r>
    <x v="660"/>
    <x v="0"/>
    <s v="2023-2024"/>
    <x v="0"/>
    <x v="90"/>
    <x v="3"/>
    <x v="3"/>
    <x v="90"/>
    <x v="0"/>
    <x v="17"/>
    <x v="4"/>
    <x v="4"/>
    <x v="902"/>
    <x v="0"/>
  </r>
  <r>
    <x v="594"/>
    <x v="1"/>
    <s v="2022-2023"/>
    <x v="0"/>
    <x v="63"/>
    <x v="1"/>
    <x v="1"/>
    <x v="63"/>
    <x v="0"/>
    <x v="5"/>
    <x v="0"/>
    <x v="0"/>
    <x v="903"/>
    <x v="0"/>
  </r>
  <r>
    <x v="160"/>
    <x v="0"/>
    <s v="2023-2024"/>
    <x v="1"/>
    <x v="77"/>
    <x v="5"/>
    <x v="5"/>
    <x v="77"/>
    <x v="0"/>
    <x v="9"/>
    <x v="3"/>
    <x v="3"/>
    <x v="904"/>
    <x v="0"/>
  </r>
  <r>
    <x v="661"/>
    <x v="0"/>
    <s v="2023-2024"/>
    <x v="0"/>
    <x v="88"/>
    <x v="6"/>
    <x v="6"/>
    <x v="88"/>
    <x v="0"/>
    <x v="13"/>
    <x v="3"/>
    <x v="3"/>
    <x v="905"/>
    <x v="0"/>
  </r>
  <r>
    <x v="616"/>
    <x v="0"/>
    <s v="2023-2024"/>
    <x v="1"/>
    <x v="72"/>
    <x v="4"/>
    <x v="4"/>
    <x v="72"/>
    <x v="0"/>
    <x v="16"/>
    <x v="7"/>
    <x v="7"/>
    <x v="906"/>
    <x v="0"/>
  </r>
  <r>
    <x v="356"/>
    <x v="0"/>
    <s v="2023-2024"/>
    <x v="0"/>
    <x v="22"/>
    <x v="1"/>
    <x v="1"/>
    <x v="22"/>
    <x v="0"/>
    <x v="2"/>
    <x v="3"/>
    <x v="3"/>
    <x v="907"/>
    <x v="0"/>
  </r>
  <r>
    <x v="219"/>
    <x v="1"/>
    <s v="2022-2023"/>
    <x v="0"/>
    <x v="8"/>
    <x v="1"/>
    <x v="1"/>
    <x v="8"/>
    <x v="0"/>
    <x v="4"/>
    <x v="7"/>
    <x v="7"/>
    <x v="908"/>
    <x v="0"/>
  </r>
  <r>
    <x v="583"/>
    <x v="2"/>
    <s v="2024-2025"/>
    <x v="1"/>
    <x v="57"/>
    <x v="6"/>
    <x v="6"/>
    <x v="57"/>
    <x v="0"/>
    <x v="13"/>
    <x v="1"/>
    <x v="1"/>
    <x v="909"/>
    <x v="0"/>
  </r>
  <r>
    <x v="153"/>
    <x v="1"/>
    <s v="2022-2023"/>
    <x v="0"/>
    <x v="7"/>
    <x v="4"/>
    <x v="4"/>
    <x v="7"/>
    <x v="0"/>
    <x v="6"/>
    <x v="1"/>
    <x v="1"/>
    <x v="910"/>
    <x v="0"/>
  </r>
  <r>
    <x v="653"/>
    <x v="0"/>
    <s v="2023-2024"/>
    <x v="1"/>
    <x v="83"/>
    <x v="0"/>
    <x v="0"/>
    <x v="83"/>
    <x v="0"/>
    <x v="0"/>
    <x v="7"/>
    <x v="7"/>
    <x v="911"/>
    <x v="0"/>
  </r>
  <r>
    <x v="134"/>
    <x v="0"/>
    <s v="2023-2024"/>
    <x v="1"/>
    <x v="50"/>
    <x v="4"/>
    <x v="4"/>
    <x v="50"/>
    <x v="0"/>
    <x v="6"/>
    <x v="5"/>
    <x v="5"/>
    <x v="912"/>
    <x v="0"/>
  </r>
  <r>
    <x v="383"/>
    <x v="0"/>
    <s v="2023-2024"/>
    <x v="1"/>
    <x v="4"/>
    <x v="1"/>
    <x v="1"/>
    <x v="4"/>
    <x v="0"/>
    <x v="4"/>
    <x v="1"/>
    <x v="1"/>
    <x v="913"/>
    <x v="0"/>
  </r>
  <r>
    <x v="628"/>
    <x v="0"/>
    <s v="2023-2024"/>
    <x v="0"/>
    <x v="5"/>
    <x v="1"/>
    <x v="1"/>
    <x v="5"/>
    <x v="0"/>
    <x v="5"/>
    <x v="2"/>
    <x v="2"/>
    <x v="914"/>
    <x v="0"/>
  </r>
  <r>
    <x v="415"/>
    <x v="2"/>
    <s v="2024-2025"/>
    <x v="0"/>
    <x v="5"/>
    <x v="1"/>
    <x v="1"/>
    <x v="5"/>
    <x v="0"/>
    <x v="5"/>
    <x v="3"/>
    <x v="3"/>
    <x v="915"/>
    <x v="0"/>
  </r>
  <r>
    <x v="123"/>
    <x v="2"/>
    <s v="2024-2025"/>
    <x v="0"/>
    <x v="67"/>
    <x v="3"/>
    <x v="3"/>
    <x v="67"/>
    <x v="0"/>
    <x v="15"/>
    <x v="3"/>
    <x v="3"/>
    <x v="916"/>
    <x v="0"/>
  </r>
  <r>
    <x v="168"/>
    <x v="0"/>
    <s v="2023-2024"/>
    <x v="0"/>
    <x v="8"/>
    <x v="1"/>
    <x v="1"/>
    <x v="8"/>
    <x v="0"/>
    <x v="4"/>
    <x v="1"/>
    <x v="1"/>
    <x v="917"/>
    <x v="0"/>
  </r>
  <r>
    <x v="3"/>
    <x v="0"/>
    <s v="2023-2024"/>
    <x v="0"/>
    <x v="59"/>
    <x v="3"/>
    <x v="3"/>
    <x v="59"/>
    <x v="0"/>
    <x v="3"/>
    <x v="1"/>
    <x v="1"/>
    <x v="917"/>
    <x v="0"/>
  </r>
  <r>
    <x v="269"/>
    <x v="1"/>
    <s v="2022-2023"/>
    <x v="1"/>
    <x v="33"/>
    <x v="4"/>
    <x v="4"/>
    <x v="33"/>
    <x v="0"/>
    <x v="8"/>
    <x v="9"/>
    <x v="9"/>
    <x v="917"/>
    <x v="0"/>
  </r>
  <r>
    <x v="624"/>
    <x v="2"/>
    <s v="2024-2025"/>
    <x v="1"/>
    <x v="18"/>
    <x v="6"/>
    <x v="6"/>
    <x v="18"/>
    <x v="0"/>
    <x v="13"/>
    <x v="4"/>
    <x v="4"/>
    <x v="918"/>
    <x v="0"/>
  </r>
  <r>
    <x v="182"/>
    <x v="1"/>
    <s v="2022-2023"/>
    <x v="1"/>
    <x v="42"/>
    <x v="3"/>
    <x v="3"/>
    <x v="42"/>
    <x v="0"/>
    <x v="12"/>
    <x v="4"/>
    <x v="4"/>
    <x v="919"/>
    <x v="0"/>
  </r>
  <r>
    <x v="145"/>
    <x v="0"/>
    <s v="2023-2024"/>
    <x v="1"/>
    <x v="30"/>
    <x v="4"/>
    <x v="4"/>
    <x v="30"/>
    <x v="0"/>
    <x v="6"/>
    <x v="4"/>
    <x v="4"/>
    <x v="919"/>
    <x v="0"/>
  </r>
  <r>
    <x v="600"/>
    <x v="0"/>
    <s v="2023-2024"/>
    <x v="0"/>
    <x v="29"/>
    <x v="4"/>
    <x v="4"/>
    <x v="29"/>
    <x v="0"/>
    <x v="8"/>
    <x v="7"/>
    <x v="7"/>
    <x v="920"/>
    <x v="0"/>
  </r>
  <r>
    <x v="192"/>
    <x v="1"/>
    <s v="2022-2023"/>
    <x v="1"/>
    <x v="29"/>
    <x v="4"/>
    <x v="4"/>
    <x v="29"/>
    <x v="0"/>
    <x v="8"/>
    <x v="2"/>
    <x v="2"/>
    <x v="921"/>
    <x v="0"/>
  </r>
  <r>
    <x v="343"/>
    <x v="0"/>
    <s v="2023-2024"/>
    <x v="0"/>
    <x v="37"/>
    <x v="1"/>
    <x v="1"/>
    <x v="37"/>
    <x v="0"/>
    <x v="11"/>
    <x v="3"/>
    <x v="3"/>
    <x v="922"/>
    <x v="0"/>
  </r>
  <r>
    <x v="467"/>
    <x v="0"/>
    <s v="2023-2024"/>
    <x v="1"/>
    <x v="20"/>
    <x v="4"/>
    <x v="4"/>
    <x v="20"/>
    <x v="0"/>
    <x v="8"/>
    <x v="3"/>
    <x v="3"/>
    <x v="923"/>
    <x v="0"/>
  </r>
  <r>
    <x v="93"/>
    <x v="2"/>
    <s v="2024-2025"/>
    <x v="0"/>
    <x v="67"/>
    <x v="3"/>
    <x v="3"/>
    <x v="67"/>
    <x v="0"/>
    <x v="15"/>
    <x v="9"/>
    <x v="9"/>
    <x v="924"/>
    <x v="0"/>
  </r>
  <r>
    <x v="551"/>
    <x v="0"/>
    <s v="2023-2024"/>
    <x v="0"/>
    <x v="75"/>
    <x v="0"/>
    <x v="0"/>
    <x v="75"/>
    <x v="0"/>
    <x v="20"/>
    <x v="9"/>
    <x v="9"/>
    <x v="924"/>
    <x v="0"/>
  </r>
  <r>
    <x v="231"/>
    <x v="0"/>
    <s v="2023-2024"/>
    <x v="0"/>
    <x v="31"/>
    <x v="1"/>
    <x v="1"/>
    <x v="31"/>
    <x v="0"/>
    <x v="4"/>
    <x v="1"/>
    <x v="1"/>
    <x v="925"/>
    <x v="0"/>
  </r>
  <r>
    <x v="76"/>
    <x v="2"/>
    <s v="2024-2025"/>
    <x v="1"/>
    <x v="24"/>
    <x v="1"/>
    <x v="1"/>
    <x v="24"/>
    <x v="0"/>
    <x v="4"/>
    <x v="3"/>
    <x v="3"/>
    <x v="926"/>
    <x v="0"/>
  </r>
  <r>
    <x v="595"/>
    <x v="0"/>
    <s v="2023-2024"/>
    <x v="0"/>
    <x v="89"/>
    <x v="4"/>
    <x v="4"/>
    <x v="89"/>
    <x v="0"/>
    <x v="6"/>
    <x v="3"/>
    <x v="3"/>
    <x v="927"/>
    <x v="0"/>
  </r>
  <r>
    <x v="371"/>
    <x v="2"/>
    <s v="2024-2025"/>
    <x v="1"/>
    <x v="46"/>
    <x v="3"/>
    <x v="3"/>
    <x v="46"/>
    <x v="0"/>
    <x v="17"/>
    <x v="4"/>
    <x v="4"/>
    <x v="928"/>
    <x v="0"/>
  </r>
  <r>
    <x v="76"/>
    <x v="2"/>
    <s v="2024-2025"/>
    <x v="0"/>
    <x v="5"/>
    <x v="1"/>
    <x v="1"/>
    <x v="5"/>
    <x v="0"/>
    <x v="5"/>
    <x v="2"/>
    <x v="2"/>
    <x v="929"/>
    <x v="0"/>
  </r>
  <r>
    <x v="270"/>
    <x v="0"/>
    <s v="2023-2024"/>
    <x v="0"/>
    <x v="34"/>
    <x v="4"/>
    <x v="4"/>
    <x v="34"/>
    <x v="0"/>
    <x v="7"/>
    <x v="0"/>
    <x v="0"/>
    <x v="930"/>
    <x v="0"/>
  </r>
  <r>
    <x v="585"/>
    <x v="0"/>
    <s v="2023-2024"/>
    <x v="0"/>
    <x v="6"/>
    <x v="0"/>
    <x v="0"/>
    <x v="6"/>
    <x v="0"/>
    <x v="0"/>
    <x v="0"/>
    <x v="0"/>
    <x v="930"/>
    <x v="0"/>
  </r>
  <r>
    <x v="49"/>
    <x v="2"/>
    <s v="2024-2025"/>
    <x v="1"/>
    <x v="93"/>
    <x v="4"/>
    <x v="4"/>
    <x v="93"/>
    <x v="0"/>
    <x v="16"/>
    <x v="4"/>
    <x v="4"/>
    <x v="930"/>
    <x v="0"/>
  </r>
  <r>
    <x v="321"/>
    <x v="0"/>
    <s v="2023-2024"/>
    <x v="0"/>
    <x v="58"/>
    <x v="0"/>
    <x v="0"/>
    <x v="58"/>
    <x v="0"/>
    <x v="0"/>
    <x v="0"/>
    <x v="0"/>
    <x v="930"/>
    <x v="0"/>
  </r>
  <r>
    <x v="258"/>
    <x v="0"/>
    <s v="2023-2024"/>
    <x v="1"/>
    <x v="60"/>
    <x v="1"/>
    <x v="1"/>
    <x v="60"/>
    <x v="0"/>
    <x v="2"/>
    <x v="0"/>
    <x v="0"/>
    <x v="930"/>
    <x v="0"/>
  </r>
  <r>
    <x v="662"/>
    <x v="2"/>
    <s v="2024-2025"/>
    <x v="1"/>
    <x v="24"/>
    <x v="1"/>
    <x v="1"/>
    <x v="24"/>
    <x v="0"/>
    <x v="4"/>
    <x v="3"/>
    <x v="3"/>
    <x v="930"/>
    <x v="0"/>
  </r>
  <r>
    <x v="311"/>
    <x v="0"/>
    <s v="2023-2024"/>
    <x v="1"/>
    <x v="55"/>
    <x v="3"/>
    <x v="3"/>
    <x v="55"/>
    <x v="0"/>
    <x v="17"/>
    <x v="0"/>
    <x v="0"/>
    <x v="930"/>
    <x v="0"/>
  </r>
  <r>
    <x v="87"/>
    <x v="0"/>
    <s v="2023-2024"/>
    <x v="1"/>
    <x v="17"/>
    <x v="3"/>
    <x v="3"/>
    <x v="17"/>
    <x v="0"/>
    <x v="12"/>
    <x v="7"/>
    <x v="7"/>
    <x v="931"/>
    <x v="0"/>
  </r>
  <r>
    <x v="246"/>
    <x v="2"/>
    <s v="2024-2025"/>
    <x v="1"/>
    <x v="9"/>
    <x v="4"/>
    <x v="4"/>
    <x v="9"/>
    <x v="0"/>
    <x v="7"/>
    <x v="3"/>
    <x v="3"/>
    <x v="932"/>
    <x v="0"/>
  </r>
  <r>
    <x v="43"/>
    <x v="1"/>
    <s v="2022-2023"/>
    <x v="1"/>
    <x v="71"/>
    <x v="6"/>
    <x v="6"/>
    <x v="71"/>
    <x v="0"/>
    <x v="13"/>
    <x v="1"/>
    <x v="1"/>
    <x v="933"/>
    <x v="0"/>
  </r>
  <r>
    <x v="572"/>
    <x v="0"/>
    <s v="2023-2024"/>
    <x v="0"/>
    <x v="27"/>
    <x v="4"/>
    <x v="4"/>
    <x v="27"/>
    <x v="0"/>
    <x v="7"/>
    <x v="3"/>
    <x v="3"/>
    <x v="934"/>
    <x v="0"/>
  </r>
  <r>
    <x v="399"/>
    <x v="0"/>
    <s v="2023-2024"/>
    <x v="1"/>
    <x v="52"/>
    <x v="3"/>
    <x v="3"/>
    <x v="52"/>
    <x v="0"/>
    <x v="10"/>
    <x v="3"/>
    <x v="3"/>
    <x v="935"/>
    <x v="0"/>
  </r>
  <r>
    <x v="144"/>
    <x v="1"/>
    <s v="2022-2023"/>
    <x v="1"/>
    <x v="86"/>
    <x v="0"/>
    <x v="0"/>
    <x v="86"/>
    <x v="0"/>
    <x v="20"/>
    <x v="1"/>
    <x v="1"/>
    <x v="936"/>
    <x v="0"/>
  </r>
  <r>
    <x v="269"/>
    <x v="1"/>
    <s v="2022-2023"/>
    <x v="0"/>
    <x v="68"/>
    <x v="7"/>
    <x v="7"/>
    <x v="68"/>
    <x v="0"/>
    <x v="19"/>
    <x v="3"/>
    <x v="3"/>
    <x v="937"/>
    <x v="0"/>
  </r>
  <r>
    <x v="369"/>
    <x v="0"/>
    <s v="2023-2024"/>
    <x v="1"/>
    <x v="78"/>
    <x v="1"/>
    <x v="1"/>
    <x v="78"/>
    <x v="0"/>
    <x v="4"/>
    <x v="5"/>
    <x v="5"/>
    <x v="938"/>
    <x v="0"/>
  </r>
  <r>
    <x v="233"/>
    <x v="1"/>
    <s v="2022-2023"/>
    <x v="0"/>
    <x v="88"/>
    <x v="6"/>
    <x v="6"/>
    <x v="88"/>
    <x v="0"/>
    <x v="13"/>
    <x v="1"/>
    <x v="1"/>
    <x v="938"/>
    <x v="0"/>
  </r>
  <r>
    <x v="81"/>
    <x v="0"/>
    <s v="2023-2024"/>
    <x v="1"/>
    <x v="22"/>
    <x v="1"/>
    <x v="1"/>
    <x v="22"/>
    <x v="0"/>
    <x v="2"/>
    <x v="4"/>
    <x v="4"/>
    <x v="939"/>
    <x v="0"/>
  </r>
  <r>
    <x v="291"/>
    <x v="2"/>
    <s v="2024-2025"/>
    <x v="1"/>
    <x v="36"/>
    <x v="4"/>
    <x v="4"/>
    <x v="36"/>
    <x v="0"/>
    <x v="6"/>
    <x v="8"/>
    <x v="8"/>
    <x v="940"/>
    <x v="0"/>
  </r>
  <r>
    <x v="306"/>
    <x v="2"/>
    <s v="2024-2025"/>
    <x v="1"/>
    <x v="33"/>
    <x v="4"/>
    <x v="4"/>
    <x v="33"/>
    <x v="0"/>
    <x v="8"/>
    <x v="4"/>
    <x v="4"/>
    <x v="941"/>
    <x v="0"/>
  </r>
  <r>
    <x v="299"/>
    <x v="1"/>
    <s v="2022-2023"/>
    <x v="0"/>
    <x v="10"/>
    <x v="4"/>
    <x v="4"/>
    <x v="10"/>
    <x v="0"/>
    <x v="8"/>
    <x v="3"/>
    <x v="3"/>
    <x v="942"/>
    <x v="0"/>
  </r>
  <r>
    <x v="586"/>
    <x v="0"/>
    <s v="2023-2024"/>
    <x v="0"/>
    <x v="65"/>
    <x v="1"/>
    <x v="1"/>
    <x v="65"/>
    <x v="0"/>
    <x v="4"/>
    <x v="2"/>
    <x v="2"/>
    <x v="943"/>
    <x v="0"/>
  </r>
  <r>
    <x v="379"/>
    <x v="2"/>
    <s v="2024-2025"/>
    <x v="0"/>
    <x v="34"/>
    <x v="4"/>
    <x v="4"/>
    <x v="34"/>
    <x v="0"/>
    <x v="7"/>
    <x v="8"/>
    <x v="8"/>
    <x v="944"/>
    <x v="0"/>
  </r>
  <r>
    <x v="86"/>
    <x v="1"/>
    <s v="2022-2023"/>
    <x v="1"/>
    <x v="79"/>
    <x v="6"/>
    <x v="6"/>
    <x v="79"/>
    <x v="0"/>
    <x v="18"/>
    <x v="2"/>
    <x v="2"/>
    <x v="945"/>
    <x v="0"/>
  </r>
  <r>
    <x v="622"/>
    <x v="0"/>
    <s v="2023-2024"/>
    <x v="0"/>
    <x v="51"/>
    <x v="4"/>
    <x v="4"/>
    <x v="51"/>
    <x v="0"/>
    <x v="16"/>
    <x v="4"/>
    <x v="4"/>
    <x v="946"/>
    <x v="0"/>
  </r>
  <r>
    <x v="359"/>
    <x v="0"/>
    <s v="2023-2024"/>
    <x v="0"/>
    <x v="5"/>
    <x v="1"/>
    <x v="1"/>
    <x v="5"/>
    <x v="0"/>
    <x v="5"/>
    <x v="3"/>
    <x v="3"/>
    <x v="947"/>
    <x v="0"/>
  </r>
  <r>
    <x v="653"/>
    <x v="0"/>
    <s v="2023-2024"/>
    <x v="0"/>
    <x v="2"/>
    <x v="2"/>
    <x v="2"/>
    <x v="2"/>
    <x v="0"/>
    <x v="2"/>
    <x v="0"/>
    <x v="0"/>
    <x v="948"/>
    <x v="0"/>
  </r>
  <r>
    <x v="40"/>
    <x v="0"/>
    <s v="2023-2024"/>
    <x v="1"/>
    <x v="50"/>
    <x v="4"/>
    <x v="4"/>
    <x v="50"/>
    <x v="0"/>
    <x v="6"/>
    <x v="4"/>
    <x v="4"/>
    <x v="949"/>
    <x v="0"/>
  </r>
  <r>
    <x v="634"/>
    <x v="1"/>
    <s v="2022-2023"/>
    <x v="0"/>
    <x v="2"/>
    <x v="2"/>
    <x v="2"/>
    <x v="2"/>
    <x v="0"/>
    <x v="2"/>
    <x v="4"/>
    <x v="4"/>
    <x v="950"/>
    <x v="0"/>
  </r>
  <r>
    <x v="13"/>
    <x v="0"/>
    <s v="2023-2024"/>
    <x v="1"/>
    <x v="82"/>
    <x v="3"/>
    <x v="3"/>
    <x v="82"/>
    <x v="0"/>
    <x v="17"/>
    <x v="7"/>
    <x v="7"/>
    <x v="951"/>
    <x v="0"/>
  </r>
  <r>
    <x v="59"/>
    <x v="0"/>
    <s v="2023-2024"/>
    <x v="0"/>
    <x v="3"/>
    <x v="3"/>
    <x v="3"/>
    <x v="3"/>
    <x v="0"/>
    <x v="3"/>
    <x v="7"/>
    <x v="7"/>
    <x v="952"/>
    <x v="0"/>
  </r>
  <r>
    <x v="173"/>
    <x v="0"/>
    <s v="2023-2024"/>
    <x v="1"/>
    <x v="30"/>
    <x v="4"/>
    <x v="4"/>
    <x v="30"/>
    <x v="0"/>
    <x v="6"/>
    <x v="7"/>
    <x v="7"/>
    <x v="953"/>
    <x v="0"/>
  </r>
  <r>
    <x v="426"/>
    <x v="2"/>
    <s v="2024-2025"/>
    <x v="0"/>
    <x v="90"/>
    <x v="3"/>
    <x v="3"/>
    <x v="90"/>
    <x v="0"/>
    <x v="17"/>
    <x v="3"/>
    <x v="3"/>
    <x v="954"/>
    <x v="0"/>
  </r>
  <r>
    <x v="68"/>
    <x v="2"/>
    <s v="2024-2025"/>
    <x v="0"/>
    <x v="28"/>
    <x v="1"/>
    <x v="1"/>
    <x v="28"/>
    <x v="0"/>
    <x v="11"/>
    <x v="5"/>
    <x v="5"/>
    <x v="955"/>
    <x v="0"/>
  </r>
  <r>
    <x v="60"/>
    <x v="0"/>
    <s v="2023-2024"/>
    <x v="0"/>
    <x v="69"/>
    <x v="4"/>
    <x v="4"/>
    <x v="69"/>
    <x v="0"/>
    <x v="6"/>
    <x v="5"/>
    <x v="5"/>
    <x v="956"/>
    <x v="0"/>
  </r>
  <r>
    <x v="449"/>
    <x v="0"/>
    <s v="2023-2024"/>
    <x v="1"/>
    <x v="55"/>
    <x v="3"/>
    <x v="3"/>
    <x v="55"/>
    <x v="0"/>
    <x v="17"/>
    <x v="3"/>
    <x v="3"/>
    <x v="957"/>
    <x v="0"/>
  </r>
  <r>
    <x v="461"/>
    <x v="2"/>
    <s v="2024-2025"/>
    <x v="1"/>
    <x v="44"/>
    <x v="4"/>
    <x v="4"/>
    <x v="44"/>
    <x v="0"/>
    <x v="16"/>
    <x v="3"/>
    <x v="3"/>
    <x v="958"/>
    <x v="0"/>
  </r>
  <r>
    <x v="663"/>
    <x v="0"/>
    <s v="2023-2024"/>
    <x v="0"/>
    <x v="61"/>
    <x v="6"/>
    <x v="6"/>
    <x v="61"/>
    <x v="0"/>
    <x v="18"/>
    <x v="5"/>
    <x v="5"/>
    <x v="959"/>
    <x v="0"/>
  </r>
  <r>
    <x v="114"/>
    <x v="0"/>
    <s v="2023-2024"/>
    <x v="1"/>
    <x v="20"/>
    <x v="4"/>
    <x v="4"/>
    <x v="20"/>
    <x v="0"/>
    <x v="8"/>
    <x v="1"/>
    <x v="1"/>
    <x v="960"/>
    <x v="0"/>
  </r>
  <r>
    <x v="2"/>
    <x v="1"/>
    <s v="2022-2023"/>
    <x v="1"/>
    <x v="17"/>
    <x v="3"/>
    <x v="3"/>
    <x v="17"/>
    <x v="0"/>
    <x v="12"/>
    <x v="0"/>
    <x v="0"/>
    <x v="961"/>
    <x v="0"/>
  </r>
  <r>
    <x v="112"/>
    <x v="0"/>
    <s v="2023-2024"/>
    <x v="1"/>
    <x v="0"/>
    <x v="0"/>
    <x v="0"/>
    <x v="0"/>
    <x v="0"/>
    <x v="0"/>
    <x v="7"/>
    <x v="7"/>
    <x v="962"/>
    <x v="0"/>
  </r>
  <r>
    <x v="32"/>
    <x v="0"/>
    <s v="2023-2024"/>
    <x v="1"/>
    <x v="18"/>
    <x v="6"/>
    <x v="6"/>
    <x v="18"/>
    <x v="0"/>
    <x v="13"/>
    <x v="2"/>
    <x v="2"/>
    <x v="963"/>
    <x v="0"/>
  </r>
  <r>
    <x v="664"/>
    <x v="0"/>
    <s v="2023-2024"/>
    <x v="1"/>
    <x v="53"/>
    <x v="3"/>
    <x v="3"/>
    <x v="53"/>
    <x v="0"/>
    <x v="10"/>
    <x v="4"/>
    <x v="4"/>
    <x v="964"/>
    <x v="0"/>
  </r>
  <r>
    <x v="640"/>
    <x v="0"/>
    <s v="2023-2024"/>
    <x v="1"/>
    <x v="3"/>
    <x v="3"/>
    <x v="3"/>
    <x v="3"/>
    <x v="0"/>
    <x v="3"/>
    <x v="9"/>
    <x v="9"/>
    <x v="965"/>
    <x v="0"/>
  </r>
  <r>
    <x v="211"/>
    <x v="2"/>
    <s v="2024-2025"/>
    <x v="1"/>
    <x v="53"/>
    <x v="3"/>
    <x v="3"/>
    <x v="53"/>
    <x v="0"/>
    <x v="10"/>
    <x v="8"/>
    <x v="8"/>
    <x v="965"/>
    <x v="0"/>
  </r>
  <r>
    <x v="665"/>
    <x v="0"/>
    <s v="2023-2024"/>
    <x v="1"/>
    <x v="54"/>
    <x v="4"/>
    <x v="4"/>
    <x v="54"/>
    <x v="0"/>
    <x v="7"/>
    <x v="7"/>
    <x v="7"/>
    <x v="966"/>
    <x v="0"/>
  </r>
  <r>
    <x v="614"/>
    <x v="1"/>
    <s v="2022-2023"/>
    <x v="1"/>
    <x v="35"/>
    <x v="3"/>
    <x v="3"/>
    <x v="35"/>
    <x v="0"/>
    <x v="15"/>
    <x v="3"/>
    <x v="3"/>
    <x v="967"/>
    <x v="0"/>
  </r>
  <r>
    <x v="38"/>
    <x v="0"/>
    <s v="2023-2024"/>
    <x v="0"/>
    <x v="65"/>
    <x v="1"/>
    <x v="1"/>
    <x v="65"/>
    <x v="0"/>
    <x v="4"/>
    <x v="2"/>
    <x v="2"/>
    <x v="968"/>
    <x v="0"/>
  </r>
  <r>
    <x v="611"/>
    <x v="0"/>
    <s v="2023-2024"/>
    <x v="1"/>
    <x v="24"/>
    <x v="1"/>
    <x v="1"/>
    <x v="24"/>
    <x v="0"/>
    <x v="4"/>
    <x v="5"/>
    <x v="5"/>
    <x v="969"/>
    <x v="0"/>
  </r>
  <r>
    <x v="600"/>
    <x v="0"/>
    <s v="2023-2024"/>
    <x v="0"/>
    <x v="27"/>
    <x v="4"/>
    <x v="4"/>
    <x v="27"/>
    <x v="0"/>
    <x v="7"/>
    <x v="6"/>
    <x v="6"/>
    <x v="970"/>
    <x v="0"/>
  </r>
  <r>
    <x v="407"/>
    <x v="1"/>
    <s v="2022-2023"/>
    <x v="1"/>
    <x v="14"/>
    <x v="1"/>
    <x v="1"/>
    <x v="14"/>
    <x v="0"/>
    <x v="11"/>
    <x v="6"/>
    <x v="6"/>
    <x v="971"/>
    <x v="0"/>
  </r>
  <r>
    <x v="312"/>
    <x v="1"/>
    <s v="2022-2023"/>
    <x v="1"/>
    <x v="35"/>
    <x v="3"/>
    <x v="3"/>
    <x v="35"/>
    <x v="0"/>
    <x v="15"/>
    <x v="6"/>
    <x v="6"/>
    <x v="971"/>
    <x v="0"/>
  </r>
  <r>
    <x v="416"/>
    <x v="0"/>
    <s v="2023-2024"/>
    <x v="0"/>
    <x v="49"/>
    <x v="4"/>
    <x v="4"/>
    <x v="49"/>
    <x v="0"/>
    <x v="6"/>
    <x v="5"/>
    <x v="5"/>
    <x v="972"/>
    <x v="0"/>
  </r>
  <r>
    <x v="253"/>
    <x v="0"/>
    <s v="2023-2024"/>
    <x v="1"/>
    <x v="54"/>
    <x v="4"/>
    <x v="4"/>
    <x v="54"/>
    <x v="0"/>
    <x v="7"/>
    <x v="4"/>
    <x v="4"/>
    <x v="972"/>
    <x v="0"/>
  </r>
  <r>
    <x v="482"/>
    <x v="2"/>
    <s v="2024-2025"/>
    <x v="1"/>
    <x v="45"/>
    <x v="3"/>
    <x v="3"/>
    <x v="45"/>
    <x v="0"/>
    <x v="15"/>
    <x v="1"/>
    <x v="1"/>
    <x v="973"/>
    <x v="0"/>
  </r>
  <r>
    <x v="635"/>
    <x v="0"/>
    <s v="2023-2024"/>
    <x v="1"/>
    <x v="25"/>
    <x v="4"/>
    <x v="4"/>
    <x v="25"/>
    <x v="0"/>
    <x v="8"/>
    <x v="1"/>
    <x v="1"/>
    <x v="974"/>
    <x v="0"/>
  </r>
  <r>
    <x v="663"/>
    <x v="0"/>
    <s v="2023-2024"/>
    <x v="0"/>
    <x v="76"/>
    <x v="1"/>
    <x v="1"/>
    <x v="76"/>
    <x v="0"/>
    <x v="5"/>
    <x v="1"/>
    <x v="1"/>
    <x v="974"/>
    <x v="0"/>
  </r>
  <r>
    <x v="167"/>
    <x v="2"/>
    <s v="2024-2025"/>
    <x v="1"/>
    <x v="45"/>
    <x v="3"/>
    <x v="3"/>
    <x v="45"/>
    <x v="0"/>
    <x v="15"/>
    <x v="3"/>
    <x v="3"/>
    <x v="975"/>
    <x v="0"/>
  </r>
  <r>
    <x v="537"/>
    <x v="1"/>
    <s v="2022-2023"/>
    <x v="0"/>
    <x v="45"/>
    <x v="3"/>
    <x v="3"/>
    <x v="45"/>
    <x v="0"/>
    <x v="15"/>
    <x v="3"/>
    <x v="3"/>
    <x v="976"/>
    <x v="0"/>
  </r>
  <r>
    <x v="564"/>
    <x v="0"/>
    <s v="2023-2024"/>
    <x v="1"/>
    <x v="78"/>
    <x v="1"/>
    <x v="1"/>
    <x v="78"/>
    <x v="0"/>
    <x v="4"/>
    <x v="7"/>
    <x v="7"/>
    <x v="977"/>
    <x v="0"/>
  </r>
  <r>
    <x v="649"/>
    <x v="1"/>
    <s v="2022-2023"/>
    <x v="1"/>
    <x v="77"/>
    <x v="5"/>
    <x v="5"/>
    <x v="77"/>
    <x v="0"/>
    <x v="9"/>
    <x v="5"/>
    <x v="5"/>
    <x v="978"/>
    <x v="0"/>
  </r>
  <r>
    <x v="81"/>
    <x v="0"/>
    <s v="2023-2024"/>
    <x v="1"/>
    <x v="72"/>
    <x v="4"/>
    <x v="4"/>
    <x v="72"/>
    <x v="0"/>
    <x v="16"/>
    <x v="4"/>
    <x v="4"/>
    <x v="979"/>
    <x v="0"/>
  </r>
  <r>
    <x v="435"/>
    <x v="0"/>
    <s v="2023-2024"/>
    <x v="1"/>
    <x v="4"/>
    <x v="1"/>
    <x v="1"/>
    <x v="4"/>
    <x v="0"/>
    <x v="4"/>
    <x v="3"/>
    <x v="3"/>
    <x v="980"/>
    <x v="0"/>
  </r>
  <r>
    <x v="280"/>
    <x v="2"/>
    <s v="2024-2025"/>
    <x v="1"/>
    <x v="74"/>
    <x v="1"/>
    <x v="1"/>
    <x v="74"/>
    <x v="0"/>
    <x v="1"/>
    <x v="4"/>
    <x v="4"/>
    <x v="981"/>
    <x v="0"/>
  </r>
  <r>
    <x v="160"/>
    <x v="0"/>
    <s v="2023-2024"/>
    <x v="1"/>
    <x v="16"/>
    <x v="0"/>
    <x v="0"/>
    <x v="16"/>
    <x v="0"/>
    <x v="0"/>
    <x v="3"/>
    <x v="3"/>
    <x v="982"/>
    <x v="0"/>
  </r>
  <r>
    <x v="235"/>
    <x v="1"/>
    <s v="2022-2023"/>
    <x v="0"/>
    <x v="52"/>
    <x v="3"/>
    <x v="3"/>
    <x v="52"/>
    <x v="0"/>
    <x v="10"/>
    <x v="0"/>
    <x v="0"/>
    <x v="983"/>
    <x v="0"/>
  </r>
  <r>
    <x v="421"/>
    <x v="0"/>
    <s v="2023-2024"/>
    <x v="0"/>
    <x v="35"/>
    <x v="3"/>
    <x v="3"/>
    <x v="35"/>
    <x v="0"/>
    <x v="15"/>
    <x v="0"/>
    <x v="0"/>
    <x v="983"/>
    <x v="0"/>
  </r>
  <r>
    <x v="666"/>
    <x v="2"/>
    <s v="2024-2025"/>
    <x v="1"/>
    <x v="18"/>
    <x v="6"/>
    <x v="6"/>
    <x v="18"/>
    <x v="0"/>
    <x v="13"/>
    <x v="3"/>
    <x v="3"/>
    <x v="984"/>
    <x v="0"/>
  </r>
  <r>
    <x v="540"/>
    <x v="2"/>
    <s v="2024-2025"/>
    <x v="1"/>
    <x v="15"/>
    <x v="1"/>
    <x v="1"/>
    <x v="15"/>
    <x v="0"/>
    <x v="5"/>
    <x v="6"/>
    <x v="6"/>
    <x v="985"/>
    <x v="0"/>
  </r>
  <r>
    <x v="344"/>
    <x v="1"/>
    <s v="2022-2023"/>
    <x v="0"/>
    <x v="9"/>
    <x v="4"/>
    <x v="4"/>
    <x v="9"/>
    <x v="0"/>
    <x v="7"/>
    <x v="9"/>
    <x v="9"/>
    <x v="986"/>
    <x v="0"/>
  </r>
  <r>
    <x v="347"/>
    <x v="0"/>
    <s v="2023-2024"/>
    <x v="0"/>
    <x v="27"/>
    <x v="4"/>
    <x v="4"/>
    <x v="27"/>
    <x v="0"/>
    <x v="7"/>
    <x v="2"/>
    <x v="2"/>
    <x v="987"/>
    <x v="0"/>
  </r>
  <r>
    <x v="560"/>
    <x v="0"/>
    <s v="2023-2024"/>
    <x v="1"/>
    <x v="72"/>
    <x v="4"/>
    <x v="4"/>
    <x v="72"/>
    <x v="0"/>
    <x v="16"/>
    <x v="2"/>
    <x v="2"/>
    <x v="988"/>
    <x v="0"/>
  </r>
  <r>
    <x v="104"/>
    <x v="0"/>
    <s v="2023-2024"/>
    <x v="0"/>
    <x v="40"/>
    <x v="4"/>
    <x v="4"/>
    <x v="40"/>
    <x v="0"/>
    <x v="8"/>
    <x v="6"/>
    <x v="6"/>
    <x v="989"/>
    <x v="0"/>
  </r>
  <r>
    <x v="471"/>
    <x v="2"/>
    <s v="2024-2025"/>
    <x v="1"/>
    <x v="57"/>
    <x v="6"/>
    <x v="6"/>
    <x v="57"/>
    <x v="0"/>
    <x v="13"/>
    <x v="2"/>
    <x v="2"/>
    <x v="990"/>
    <x v="0"/>
  </r>
  <r>
    <x v="443"/>
    <x v="1"/>
    <s v="2022-2023"/>
    <x v="0"/>
    <x v="84"/>
    <x v="3"/>
    <x v="3"/>
    <x v="84"/>
    <x v="0"/>
    <x v="3"/>
    <x v="1"/>
    <x v="1"/>
    <x v="990"/>
    <x v="0"/>
  </r>
  <r>
    <x v="500"/>
    <x v="1"/>
    <s v="2022-2023"/>
    <x v="1"/>
    <x v="50"/>
    <x v="4"/>
    <x v="4"/>
    <x v="50"/>
    <x v="0"/>
    <x v="6"/>
    <x v="3"/>
    <x v="3"/>
    <x v="991"/>
    <x v="0"/>
  </r>
  <r>
    <x v="24"/>
    <x v="0"/>
    <s v="2023-2024"/>
    <x v="1"/>
    <x v="17"/>
    <x v="3"/>
    <x v="3"/>
    <x v="17"/>
    <x v="0"/>
    <x v="12"/>
    <x v="2"/>
    <x v="2"/>
    <x v="992"/>
    <x v="0"/>
  </r>
  <r>
    <x v="15"/>
    <x v="0"/>
    <s v="2023-2024"/>
    <x v="1"/>
    <x v="72"/>
    <x v="4"/>
    <x v="4"/>
    <x v="72"/>
    <x v="0"/>
    <x v="16"/>
    <x v="7"/>
    <x v="7"/>
    <x v="993"/>
    <x v="0"/>
  </r>
  <r>
    <x v="136"/>
    <x v="0"/>
    <s v="2023-2024"/>
    <x v="1"/>
    <x v="96"/>
    <x v="4"/>
    <x v="4"/>
    <x v="96"/>
    <x v="0"/>
    <x v="16"/>
    <x v="3"/>
    <x v="3"/>
    <x v="994"/>
    <x v="0"/>
  </r>
  <r>
    <x v="603"/>
    <x v="2"/>
    <s v="2024-2025"/>
    <x v="0"/>
    <x v="69"/>
    <x v="4"/>
    <x v="4"/>
    <x v="69"/>
    <x v="0"/>
    <x v="6"/>
    <x v="4"/>
    <x v="4"/>
    <x v="995"/>
    <x v="0"/>
  </r>
  <r>
    <x v="503"/>
    <x v="0"/>
    <s v="2023-2024"/>
    <x v="0"/>
    <x v="39"/>
    <x v="0"/>
    <x v="0"/>
    <x v="39"/>
    <x v="0"/>
    <x v="14"/>
    <x v="1"/>
    <x v="1"/>
    <x v="996"/>
    <x v="0"/>
  </r>
  <r>
    <x v="53"/>
    <x v="0"/>
    <s v="2023-2024"/>
    <x v="1"/>
    <x v="93"/>
    <x v="4"/>
    <x v="4"/>
    <x v="93"/>
    <x v="0"/>
    <x v="16"/>
    <x v="0"/>
    <x v="0"/>
    <x v="997"/>
    <x v="0"/>
  </r>
  <r>
    <x v="436"/>
    <x v="2"/>
    <s v="2024-2025"/>
    <x v="1"/>
    <x v="72"/>
    <x v="4"/>
    <x v="4"/>
    <x v="72"/>
    <x v="0"/>
    <x v="16"/>
    <x v="2"/>
    <x v="2"/>
    <x v="998"/>
    <x v="0"/>
  </r>
  <r>
    <x v="390"/>
    <x v="0"/>
    <s v="2023-2024"/>
    <x v="1"/>
    <x v="70"/>
    <x v="4"/>
    <x v="4"/>
    <x v="70"/>
    <x v="0"/>
    <x v="8"/>
    <x v="5"/>
    <x v="5"/>
    <x v="999"/>
    <x v="0"/>
  </r>
  <r>
    <x v="358"/>
    <x v="1"/>
    <s v="2022-2023"/>
    <x v="0"/>
    <x v="96"/>
    <x v="4"/>
    <x v="4"/>
    <x v="96"/>
    <x v="0"/>
    <x v="16"/>
    <x v="3"/>
    <x v="3"/>
    <x v="1000"/>
    <x v="0"/>
  </r>
  <r>
    <x v="229"/>
    <x v="1"/>
    <s v="2022-2023"/>
    <x v="0"/>
    <x v="86"/>
    <x v="0"/>
    <x v="0"/>
    <x v="86"/>
    <x v="0"/>
    <x v="20"/>
    <x v="3"/>
    <x v="3"/>
    <x v="1001"/>
    <x v="0"/>
  </r>
  <r>
    <x v="667"/>
    <x v="0"/>
    <s v="2023-2024"/>
    <x v="1"/>
    <x v="56"/>
    <x v="1"/>
    <x v="1"/>
    <x v="56"/>
    <x v="0"/>
    <x v="11"/>
    <x v="6"/>
    <x v="6"/>
    <x v="1002"/>
    <x v="0"/>
  </r>
  <r>
    <x v="613"/>
    <x v="2"/>
    <s v="2024-2025"/>
    <x v="0"/>
    <x v="65"/>
    <x v="1"/>
    <x v="1"/>
    <x v="65"/>
    <x v="0"/>
    <x v="4"/>
    <x v="4"/>
    <x v="4"/>
    <x v="1003"/>
    <x v="0"/>
  </r>
  <r>
    <x v="173"/>
    <x v="0"/>
    <s v="2023-2024"/>
    <x v="0"/>
    <x v="76"/>
    <x v="1"/>
    <x v="1"/>
    <x v="76"/>
    <x v="0"/>
    <x v="5"/>
    <x v="5"/>
    <x v="5"/>
    <x v="1004"/>
    <x v="0"/>
  </r>
  <r>
    <x v="61"/>
    <x v="1"/>
    <s v="2022-2023"/>
    <x v="0"/>
    <x v="5"/>
    <x v="1"/>
    <x v="1"/>
    <x v="5"/>
    <x v="0"/>
    <x v="5"/>
    <x v="1"/>
    <x v="1"/>
    <x v="1005"/>
    <x v="0"/>
  </r>
  <r>
    <x v="499"/>
    <x v="0"/>
    <s v="2023-2024"/>
    <x v="1"/>
    <x v="47"/>
    <x v="1"/>
    <x v="1"/>
    <x v="47"/>
    <x v="0"/>
    <x v="4"/>
    <x v="1"/>
    <x v="1"/>
    <x v="1005"/>
    <x v="0"/>
  </r>
  <r>
    <x v="544"/>
    <x v="0"/>
    <s v="2023-2024"/>
    <x v="0"/>
    <x v="40"/>
    <x v="4"/>
    <x v="4"/>
    <x v="40"/>
    <x v="0"/>
    <x v="8"/>
    <x v="4"/>
    <x v="4"/>
    <x v="1006"/>
    <x v="0"/>
  </r>
  <r>
    <x v="54"/>
    <x v="0"/>
    <s v="2023-2024"/>
    <x v="0"/>
    <x v="48"/>
    <x v="3"/>
    <x v="3"/>
    <x v="48"/>
    <x v="0"/>
    <x v="15"/>
    <x v="1"/>
    <x v="1"/>
    <x v="1007"/>
    <x v="0"/>
  </r>
  <r>
    <x v="87"/>
    <x v="0"/>
    <s v="2023-2024"/>
    <x v="0"/>
    <x v="64"/>
    <x v="1"/>
    <x v="1"/>
    <x v="64"/>
    <x v="0"/>
    <x v="1"/>
    <x v="8"/>
    <x v="8"/>
    <x v="1008"/>
    <x v="0"/>
  </r>
  <r>
    <x v="246"/>
    <x v="2"/>
    <s v="2024-2025"/>
    <x v="0"/>
    <x v="61"/>
    <x v="6"/>
    <x v="6"/>
    <x v="61"/>
    <x v="0"/>
    <x v="18"/>
    <x v="3"/>
    <x v="3"/>
    <x v="1009"/>
    <x v="0"/>
  </r>
  <r>
    <x v="144"/>
    <x v="1"/>
    <s v="2022-2023"/>
    <x v="0"/>
    <x v="69"/>
    <x v="4"/>
    <x v="4"/>
    <x v="69"/>
    <x v="0"/>
    <x v="6"/>
    <x v="8"/>
    <x v="8"/>
    <x v="1010"/>
    <x v="0"/>
  </r>
  <r>
    <x v="250"/>
    <x v="0"/>
    <s v="2023-2024"/>
    <x v="0"/>
    <x v="26"/>
    <x v="0"/>
    <x v="0"/>
    <x v="26"/>
    <x v="0"/>
    <x v="14"/>
    <x v="7"/>
    <x v="7"/>
    <x v="1011"/>
    <x v="0"/>
  </r>
  <r>
    <x v="90"/>
    <x v="2"/>
    <s v="2024-2025"/>
    <x v="1"/>
    <x v="15"/>
    <x v="1"/>
    <x v="1"/>
    <x v="15"/>
    <x v="0"/>
    <x v="5"/>
    <x v="4"/>
    <x v="4"/>
    <x v="1012"/>
    <x v="0"/>
  </r>
  <r>
    <x v="668"/>
    <x v="2"/>
    <s v="2024-2025"/>
    <x v="1"/>
    <x v="52"/>
    <x v="3"/>
    <x v="3"/>
    <x v="52"/>
    <x v="0"/>
    <x v="10"/>
    <x v="1"/>
    <x v="1"/>
    <x v="1013"/>
    <x v="0"/>
  </r>
  <r>
    <x v="214"/>
    <x v="2"/>
    <s v="2024-2025"/>
    <x v="0"/>
    <x v="57"/>
    <x v="6"/>
    <x v="6"/>
    <x v="57"/>
    <x v="0"/>
    <x v="13"/>
    <x v="6"/>
    <x v="6"/>
    <x v="1014"/>
    <x v="0"/>
  </r>
  <r>
    <x v="406"/>
    <x v="2"/>
    <s v="2024-2025"/>
    <x v="0"/>
    <x v="21"/>
    <x v="3"/>
    <x v="3"/>
    <x v="21"/>
    <x v="0"/>
    <x v="10"/>
    <x v="2"/>
    <x v="2"/>
    <x v="1015"/>
    <x v="0"/>
  </r>
  <r>
    <x v="539"/>
    <x v="2"/>
    <s v="2024-2025"/>
    <x v="1"/>
    <x v="35"/>
    <x v="3"/>
    <x v="3"/>
    <x v="35"/>
    <x v="0"/>
    <x v="15"/>
    <x v="9"/>
    <x v="9"/>
    <x v="1016"/>
    <x v="0"/>
  </r>
  <r>
    <x v="314"/>
    <x v="0"/>
    <s v="2023-2024"/>
    <x v="0"/>
    <x v="89"/>
    <x v="4"/>
    <x v="4"/>
    <x v="89"/>
    <x v="0"/>
    <x v="6"/>
    <x v="3"/>
    <x v="3"/>
    <x v="1017"/>
    <x v="0"/>
  </r>
  <r>
    <x v="541"/>
    <x v="0"/>
    <s v="2023-2024"/>
    <x v="1"/>
    <x v="24"/>
    <x v="1"/>
    <x v="1"/>
    <x v="24"/>
    <x v="0"/>
    <x v="4"/>
    <x v="6"/>
    <x v="6"/>
    <x v="1018"/>
    <x v="0"/>
  </r>
  <r>
    <x v="493"/>
    <x v="1"/>
    <s v="2022-2023"/>
    <x v="0"/>
    <x v="24"/>
    <x v="1"/>
    <x v="1"/>
    <x v="24"/>
    <x v="0"/>
    <x v="4"/>
    <x v="2"/>
    <x v="2"/>
    <x v="1019"/>
    <x v="0"/>
  </r>
  <r>
    <x v="198"/>
    <x v="2"/>
    <s v="2024-2025"/>
    <x v="1"/>
    <x v="80"/>
    <x v="0"/>
    <x v="0"/>
    <x v="80"/>
    <x v="0"/>
    <x v="14"/>
    <x v="0"/>
    <x v="0"/>
    <x v="1020"/>
    <x v="0"/>
  </r>
  <r>
    <x v="669"/>
    <x v="1"/>
    <s v="2022-2023"/>
    <x v="0"/>
    <x v="94"/>
    <x v="5"/>
    <x v="5"/>
    <x v="94"/>
    <x v="0"/>
    <x v="9"/>
    <x v="2"/>
    <x v="2"/>
    <x v="1021"/>
    <x v="0"/>
  </r>
  <r>
    <x v="469"/>
    <x v="1"/>
    <s v="2022-2023"/>
    <x v="0"/>
    <x v="11"/>
    <x v="5"/>
    <x v="5"/>
    <x v="11"/>
    <x v="0"/>
    <x v="9"/>
    <x v="4"/>
    <x v="4"/>
    <x v="1022"/>
    <x v="0"/>
  </r>
  <r>
    <x v="500"/>
    <x v="1"/>
    <s v="2022-2023"/>
    <x v="0"/>
    <x v="57"/>
    <x v="6"/>
    <x v="6"/>
    <x v="57"/>
    <x v="0"/>
    <x v="13"/>
    <x v="3"/>
    <x v="3"/>
    <x v="1023"/>
    <x v="0"/>
  </r>
  <r>
    <x v="56"/>
    <x v="2"/>
    <s v="2024-2025"/>
    <x v="0"/>
    <x v="21"/>
    <x v="3"/>
    <x v="3"/>
    <x v="21"/>
    <x v="0"/>
    <x v="10"/>
    <x v="0"/>
    <x v="0"/>
    <x v="1024"/>
    <x v="0"/>
  </r>
  <r>
    <x v="95"/>
    <x v="1"/>
    <s v="2022-2023"/>
    <x v="0"/>
    <x v="59"/>
    <x v="3"/>
    <x v="3"/>
    <x v="59"/>
    <x v="0"/>
    <x v="3"/>
    <x v="1"/>
    <x v="1"/>
    <x v="1025"/>
    <x v="0"/>
  </r>
  <r>
    <x v="635"/>
    <x v="0"/>
    <s v="2023-2024"/>
    <x v="0"/>
    <x v="31"/>
    <x v="1"/>
    <x v="1"/>
    <x v="31"/>
    <x v="0"/>
    <x v="4"/>
    <x v="0"/>
    <x v="0"/>
    <x v="1026"/>
    <x v="0"/>
  </r>
  <r>
    <x v="376"/>
    <x v="1"/>
    <s v="2022-2023"/>
    <x v="1"/>
    <x v="48"/>
    <x v="3"/>
    <x v="3"/>
    <x v="48"/>
    <x v="0"/>
    <x v="15"/>
    <x v="6"/>
    <x v="6"/>
    <x v="1027"/>
    <x v="0"/>
  </r>
  <r>
    <x v="117"/>
    <x v="2"/>
    <s v="2024-2025"/>
    <x v="1"/>
    <x v="70"/>
    <x v="4"/>
    <x v="4"/>
    <x v="70"/>
    <x v="0"/>
    <x v="8"/>
    <x v="7"/>
    <x v="7"/>
    <x v="1028"/>
    <x v="0"/>
  </r>
  <r>
    <x v="114"/>
    <x v="0"/>
    <s v="2023-2024"/>
    <x v="1"/>
    <x v="93"/>
    <x v="4"/>
    <x v="4"/>
    <x v="93"/>
    <x v="0"/>
    <x v="16"/>
    <x v="3"/>
    <x v="3"/>
    <x v="1029"/>
    <x v="0"/>
  </r>
  <r>
    <x v="670"/>
    <x v="0"/>
    <s v="2023-2024"/>
    <x v="0"/>
    <x v="18"/>
    <x v="6"/>
    <x v="6"/>
    <x v="18"/>
    <x v="0"/>
    <x v="13"/>
    <x v="0"/>
    <x v="0"/>
    <x v="1029"/>
    <x v="0"/>
  </r>
  <r>
    <x v="217"/>
    <x v="0"/>
    <s v="2023-2024"/>
    <x v="1"/>
    <x v="50"/>
    <x v="4"/>
    <x v="4"/>
    <x v="50"/>
    <x v="0"/>
    <x v="6"/>
    <x v="3"/>
    <x v="3"/>
    <x v="1029"/>
    <x v="0"/>
  </r>
  <r>
    <x v="671"/>
    <x v="1"/>
    <s v="2022-2023"/>
    <x v="1"/>
    <x v="53"/>
    <x v="3"/>
    <x v="3"/>
    <x v="53"/>
    <x v="0"/>
    <x v="10"/>
    <x v="0"/>
    <x v="0"/>
    <x v="1029"/>
    <x v="0"/>
  </r>
  <r>
    <x v="672"/>
    <x v="0"/>
    <s v="2023-2024"/>
    <x v="1"/>
    <x v="18"/>
    <x v="6"/>
    <x v="6"/>
    <x v="18"/>
    <x v="0"/>
    <x v="13"/>
    <x v="3"/>
    <x v="3"/>
    <x v="1030"/>
    <x v="0"/>
  </r>
  <r>
    <x v="596"/>
    <x v="0"/>
    <s v="2023-2024"/>
    <x v="1"/>
    <x v="50"/>
    <x v="4"/>
    <x v="4"/>
    <x v="50"/>
    <x v="0"/>
    <x v="6"/>
    <x v="7"/>
    <x v="7"/>
    <x v="1031"/>
    <x v="0"/>
  </r>
  <r>
    <x v="1"/>
    <x v="0"/>
    <s v="2023-2024"/>
    <x v="0"/>
    <x v="13"/>
    <x v="1"/>
    <x v="1"/>
    <x v="13"/>
    <x v="0"/>
    <x v="1"/>
    <x v="4"/>
    <x v="4"/>
    <x v="1032"/>
    <x v="0"/>
  </r>
  <r>
    <x v="278"/>
    <x v="0"/>
    <s v="2023-2024"/>
    <x v="0"/>
    <x v="67"/>
    <x v="3"/>
    <x v="3"/>
    <x v="67"/>
    <x v="0"/>
    <x v="15"/>
    <x v="8"/>
    <x v="8"/>
    <x v="1033"/>
    <x v="0"/>
  </r>
  <r>
    <x v="673"/>
    <x v="2"/>
    <s v="2024-2025"/>
    <x v="1"/>
    <x v="80"/>
    <x v="0"/>
    <x v="0"/>
    <x v="80"/>
    <x v="0"/>
    <x v="14"/>
    <x v="1"/>
    <x v="1"/>
    <x v="1034"/>
    <x v="0"/>
  </r>
  <r>
    <x v="252"/>
    <x v="1"/>
    <s v="2022-2023"/>
    <x v="0"/>
    <x v="15"/>
    <x v="1"/>
    <x v="1"/>
    <x v="15"/>
    <x v="0"/>
    <x v="5"/>
    <x v="1"/>
    <x v="1"/>
    <x v="1034"/>
    <x v="0"/>
  </r>
  <r>
    <x v="649"/>
    <x v="1"/>
    <s v="2022-2023"/>
    <x v="0"/>
    <x v="96"/>
    <x v="4"/>
    <x v="4"/>
    <x v="96"/>
    <x v="0"/>
    <x v="16"/>
    <x v="1"/>
    <x v="1"/>
    <x v="1034"/>
    <x v="0"/>
  </r>
  <r>
    <x v="324"/>
    <x v="0"/>
    <s v="2023-2024"/>
    <x v="0"/>
    <x v="61"/>
    <x v="6"/>
    <x v="6"/>
    <x v="61"/>
    <x v="0"/>
    <x v="18"/>
    <x v="2"/>
    <x v="2"/>
    <x v="1035"/>
    <x v="0"/>
  </r>
  <r>
    <x v="159"/>
    <x v="0"/>
    <s v="2023-2024"/>
    <x v="0"/>
    <x v="16"/>
    <x v="0"/>
    <x v="0"/>
    <x v="16"/>
    <x v="0"/>
    <x v="0"/>
    <x v="4"/>
    <x v="4"/>
    <x v="1036"/>
    <x v="0"/>
  </r>
  <r>
    <x v="445"/>
    <x v="0"/>
    <s v="2023-2024"/>
    <x v="1"/>
    <x v="16"/>
    <x v="0"/>
    <x v="0"/>
    <x v="16"/>
    <x v="0"/>
    <x v="0"/>
    <x v="4"/>
    <x v="4"/>
    <x v="1037"/>
    <x v="0"/>
  </r>
  <r>
    <x v="651"/>
    <x v="0"/>
    <s v="2023-2024"/>
    <x v="0"/>
    <x v="64"/>
    <x v="1"/>
    <x v="1"/>
    <x v="64"/>
    <x v="0"/>
    <x v="1"/>
    <x v="3"/>
    <x v="3"/>
    <x v="1038"/>
    <x v="0"/>
  </r>
  <r>
    <x v="353"/>
    <x v="1"/>
    <s v="2022-2023"/>
    <x v="1"/>
    <x v="80"/>
    <x v="0"/>
    <x v="0"/>
    <x v="80"/>
    <x v="0"/>
    <x v="14"/>
    <x v="0"/>
    <x v="0"/>
    <x v="1038"/>
    <x v="0"/>
  </r>
  <r>
    <x v="129"/>
    <x v="0"/>
    <s v="2023-2024"/>
    <x v="1"/>
    <x v="20"/>
    <x v="4"/>
    <x v="4"/>
    <x v="20"/>
    <x v="0"/>
    <x v="8"/>
    <x v="9"/>
    <x v="9"/>
    <x v="1038"/>
    <x v="0"/>
  </r>
  <r>
    <x v="573"/>
    <x v="1"/>
    <s v="2022-2023"/>
    <x v="1"/>
    <x v="16"/>
    <x v="0"/>
    <x v="0"/>
    <x v="16"/>
    <x v="0"/>
    <x v="0"/>
    <x v="2"/>
    <x v="2"/>
    <x v="1039"/>
    <x v="0"/>
  </r>
  <r>
    <x v="335"/>
    <x v="1"/>
    <s v="2022-2023"/>
    <x v="1"/>
    <x v="45"/>
    <x v="3"/>
    <x v="3"/>
    <x v="45"/>
    <x v="0"/>
    <x v="15"/>
    <x v="1"/>
    <x v="1"/>
    <x v="1040"/>
    <x v="0"/>
  </r>
  <r>
    <x v="395"/>
    <x v="1"/>
    <s v="2022-2023"/>
    <x v="0"/>
    <x v="21"/>
    <x v="3"/>
    <x v="3"/>
    <x v="21"/>
    <x v="0"/>
    <x v="10"/>
    <x v="3"/>
    <x v="3"/>
    <x v="1041"/>
    <x v="0"/>
  </r>
  <r>
    <x v="305"/>
    <x v="0"/>
    <s v="2023-2024"/>
    <x v="1"/>
    <x v="56"/>
    <x v="1"/>
    <x v="1"/>
    <x v="56"/>
    <x v="0"/>
    <x v="11"/>
    <x v="2"/>
    <x v="2"/>
    <x v="1042"/>
    <x v="0"/>
  </r>
  <r>
    <x v="674"/>
    <x v="2"/>
    <s v="2024-2025"/>
    <x v="0"/>
    <x v="91"/>
    <x v="1"/>
    <x v="1"/>
    <x v="91"/>
    <x v="0"/>
    <x v="5"/>
    <x v="2"/>
    <x v="2"/>
    <x v="1043"/>
    <x v="0"/>
  </r>
  <r>
    <x v="607"/>
    <x v="0"/>
    <s v="2023-2024"/>
    <x v="1"/>
    <x v="74"/>
    <x v="1"/>
    <x v="1"/>
    <x v="74"/>
    <x v="0"/>
    <x v="1"/>
    <x v="7"/>
    <x v="7"/>
    <x v="1044"/>
    <x v="0"/>
  </r>
  <r>
    <x v="675"/>
    <x v="2"/>
    <s v="2024-2025"/>
    <x v="0"/>
    <x v="34"/>
    <x v="4"/>
    <x v="4"/>
    <x v="34"/>
    <x v="0"/>
    <x v="7"/>
    <x v="6"/>
    <x v="6"/>
    <x v="1045"/>
    <x v="0"/>
  </r>
  <r>
    <x v="406"/>
    <x v="2"/>
    <s v="2024-2025"/>
    <x v="1"/>
    <x v="86"/>
    <x v="0"/>
    <x v="0"/>
    <x v="86"/>
    <x v="0"/>
    <x v="20"/>
    <x v="6"/>
    <x v="6"/>
    <x v="1046"/>
    <x v="0"/>
  </r>
  <r>
    <x v="223"/>
    <x v="1"/>
    <s v="2022-2023"/>
    <x v="1"/>
    <x v="82"/>
    <x v="3"/>
    <x v="3"/>
    <x v="82"/>
    <x v="0"/>
    <x v="17"/>
    <x v="6"/>
    <x v="6"/>
    <x v="1046"/>
    <x v="0"/>
  </r>
  <r>
    <x v="384"/>
    <x v="1"/>
    <s v="2022-2023"/>
    <x v="0"/>
    <x v="18"/>
    <x v="6"/>
    <x v="6"/>
    <x v="18"/>
    <x v="0"/>
    <x v="13"/>
    <x v="9"/>
    <x v="9"/>
    <x v="1047"/>
    <x v="0"/>
  </r>
  <r>
    <x v="632"/>
    <x v="2"/>
    <s v="2024-2025"/>
    <x v="1"/>
    <x v="41"/>
    <x v="5"/>
    <x v="5"/>
    <x v="41"/>
    <x v="0"/>
    <x v="9"/>
    <x v="7"/>
    <x v="7"/>
    <x v="1048"/>
    <x v="0"/>
  </r>
  <r>
    <x v="675"/>
    <x v="2"/>
    <s v="2024-2025"/>
    <x v="1"/>
    <x v="55"/>
    <x v="3"/>
    <x v="3"/>
    <x v="55"/>
    <x v="0"/>
    <x v="17"/>
    <x v="3"/>
    <x v="3"/>
    <x v="1049"/>
    <x v="0"/>
  </r>
  <r>
    <x v="546"/>
    <x v="2"/>
    <s v="2024-2025"/>
    <x v="0"/>
    <x v="8"/>
    <x v="1"/>
    <x v="1"/>
    <x v="8"/>
    <x v="0"/>
    <x v="4"/>
    <x v="3"/>
    <x v="3"/>
    <x v="1050"/>
    <x v="0"/>
  </r>
  <r>
    <x v="173"/>
    <x v="0"/>
    <s v="2023-2024"/>
    <x v="0"/>
    <x v="3"/>
    <x v="3"/>
    <x v="3"/>
    <x v="3"/>
    <x v="0"/>
    <x v="3"/>
    <x v="1"/>
    <x v="1"/>
    <x v="1051"/>
    <x v="0"/>
  </r>
  <r>
    <x v="308"/>
    <x v="1"/>
    <s v="2022-2023"/>
    <x v="0"/>
    <x v="44"/>
    <x v="4"/>
    <x v="4"/>
    <x v="44"/>
    <x v="0"/>
    <x v="16"/>
    <x v="2"/>
    <x v="2"/>
    <x v="1052"/>
    <x v="0"/>
  </r>
  <r>
    <x v="132"/>
    <x v="0"/>
    <s v="2023-2024"/>
    <x v="1"/>
    <x v="42"/>
    <x v="3"/>
    <x v="3"/>
    <x v="42"/>
    <x v="0"/>
    <x v="12"/>
    <x v="2"/>
    <x v="2"/>
    <x v="1053"/>
    <x v="0"/>
  </r>
  <r>
    <x v="663"/>
    <x v="0"/>
    <s v="2023-2024"/>
    <x v="0"/>
    <x v="15"/>
    <x v="1"/>
    <x v="1"/>
    <x v="15"/>
    <x v="0"/>
    <x v="5"/>
    <x v="2"/>
    <x v="2"/>
    <x v="1053"/>
    <x v="0"/>
  </r>
  <r>
    <x v="3"/>
    <x v="0"/>
    <s v="2023-2024"/>
    <x v="1"/>
    <x v="74"/>
    <x v="1"/>
    <x v="1"/>
    <x v="74"/>
    <x v="0"/>
    <x v="1"/>
    <x v="3"/>
    <x v="3"/>
    <x v="1054"/>
    <x v="0"/>
  </r>
  <r>
    <x v="535"/>
    <x v="1"/>
    <s v="2022-2023"/>
    <x v="0"/>
    <x v="18"/>
    <x v="6"/>
    <x v="6"/>
    <x v="18"/>
    <x v="0"/>
    <x v="13"/>
    <x v="4"/>
    <x v="4"/>
    <x v="1055"/>
    <x v="0"/>
  </r>
  <r>
    <x v="612"/>
    <x v="0"/>
    <s v="2023-2024"/>
    <x v="0"/>
    <x v="51"/>
    <x v="4"/>
    <x v="4"/>
    <x v="51"/>
    <x v="0"/>
    <x v="16"/>
    <x v="4"/>
    <x v="4"/>
    <x v="1056"/>
    <x v="0"/>
  </r>
  <r>
    <x v="598"/>
    <x v="1"/>
    <s v="2022-2023"/>
    <x v="1"/>
    <x v="74"/>
    <x v="1"/>
    <x v="1"/>
    <x v="74"/>
    <x v="0"/>
    <x v="1"/>
    <x v="1"/>
    <x v="1"/>
    <x v="1057"/>
    <x v="0"/>
  </r>
  <r>
    <x v="457"/>
    <x v="1"/>
    <s v="2022-2023"/>
    <x v="0"/>
    <x v="39"/>
    <x v="0"/>
    <x v="0"/>
    <x v="39"/>
    <x v="0"/>
    <x v="14"/>
    <x v="9"/>
    <x v="9"/>
    <x v="1058"/>
    <x v="0"/>
  </r>
  <r>
    <x v="224"/>
    <x v="1"/>
    <s v="2022-2023"/>
    <x v="1"/>
    <x v="9"/>
    <x v="4"/>
    <x v="4"/>
    <x v="9"/>
    <x v="0"/>
    <x v="7"/>
    <x v="0"/>
    <x v="0"/>
    <x v="1059"/>
    <x v="0"/>
  </r>
  <r>
    <x v="542"/>
    <x v="2"/>
    <s v="2024-2025"/>
    <x v="1"/>
    <x v="74"/>
    <x v="1"/>
    <x v="1"/>
    <x v="74"/>
    <x v="0"/>
    <x v="1"/>
    <x v="1"/>
    <x v="1"/>
    <x v="1060"/>
    <x v="0"/>
  </r>
  <r>
    <x v="676"/>
    <x v="1"/>
    <s v="2022-2023"/>
    <x v="0"/>
    <x v="10"/>
    <x v="4"/>
    <x v="4"/>
    <x v="10"/>
    <x v="0"/>
    <x v="8"/>
    <x v="6"/>
    <x v="6"/>
    <x v="1061"/>
    <x v="0"/>
  </r>
  <r>
    <x v="480"/>
    <x v="0"/>
    <s v="2023-2024"/>
    <x v="0"/>
    <x v="64"/>
    <x v="1"/>
    <x v="1"/>
    <x v="64"/>
    <x v="0"/>
    <x v="1"/>
    <x v="6"/>
    <x v="6"/>
    <x v="1062"/>
    <x v="0"/>
  </r>
  <r>
    <x v="260"/>
    <x v="1"/>
    <s v="2022-2023"/>
    <x v="1"/>
    <x v="4"/>
    <x v="1"/>
    <x v="1"/>
    <x v="4"/>
    <x v="0"/>
    <x v="4"/>
    <x v="6"/>
    <x v="6"/>
    <x v="1062"/>
    <x v="0"/>
  </r>
  <r>
    <x v="132"/>
    <x v="0"/>
    <s v="2023-2024"/>
    <x v="1"/>
    <x v="28"/>
    <x v="1"/>
    <x v="1"/>
    <x v="28"/>
    <x v="0"/>
    <x v="11"/>
    <x v="3"/>
    <x v="3"/>
    <x v="1063"/>
    <x v="0"/>
  </r>
  <r>
    <x v="194"/>
    <x v="2"/>
    <s v="2024-2025"/>
    <x v="1"/>
    <x v="60"/>
    <x v="1"/>
    <x v="1"/>
    <x v="60"/>
    <x v="0"/>
    <x v="2"/>
    <x v="3"/>
    <x v="3"/>
    <x v="1064"/>
    <x v="0"/>
  </r>
  <r>
    <x v="81"/>
    <x v="0"/>
    <s v="2023-2024"/>
    <x v="1"/>
    <x v="43"/>
    <x v="1"/>
    <x v="1"/>
    <x v="43"/>
    <x v="0"/>
    <x v="2"/>
    <x v="4"/>
    <x v="4"/>
    <x v="1065"/>
    <x v="0"/>
  </r>
  <r>
    <x v="515"/>
    <x v="0"/>
    <s v="2023-2024"/>
    <x v="0"/>
    <x v="62"/>
    <x v="0"/>
    <x v="0"/>
    <x v="62"/>
    <x v="0"/>
    <x v="14"/>
    <x v="3"/>
    <x v="3"/>
    <x v="1066"/>
    <x v="0"/>
  </r>
  <r>
    <x v="114"/>
    <x v="0"/>
    <s v="2023-2024"/>
    <x v="1"/>
    <x v="3"/>
    <x v="3"/>
    <x v="3"/>
    <x v="3"/>
    <x v="0"/>
    <x v="3"/>
    <x v="3"/>
    <x v="3"/>
    <x v="1067"/>
    <x v="0"/>
  </r>
  <r>
    <x v="551"/>
    <x v="0"/>
    <s v="2023-2024"/>
    <x v="0"/>
    <x v="94"/>
    <x v="5"/>
    <x v="5"/>
    <x v="94"/>
    <x v="0"/>
    <x v="9"/>
    <x v="3"/>
    <x v="3"/>
    <x v="1068"/>
    <x v="0"/>
  </r>
  <r>
    <x v="288"/>
    <x v="1"/>
    <s v="2022-2023"/>
    <x v="1"/>
    <x v="23"/>
    <x v="1"/>
    <x v="1"/>
    <x v="23"/>
    <x v="0"/>
    <x v="11"/>
    <x v="1"/>
    <x v="1"/>
    <x v="1069"/>
    <x v="0"/>
  </r>
  <r>
    <x v="599"/>
    <x v="2"/>
    <s v="2024-2025"/>
    <x v="0"/>
    <x v="31"/>
    <x v="1"/>
    <x v="1"/>
    <x v="31"/>
    <x v="0"/>
    <x v="4"/>
    <x v="6"/>
    <x v="6"/>
    <x v="1070"/>
    <x v="0"/>
  </r>
  <r>
    <x v="587"/>
    <x v="0"/>
    <s v="2023-2024"/>
    <x v="1"/>
    <x v="48"/>
    <x v="3"/>
    <x v="3"/>
    <x v="48"/>
    <x v="0"/>
    <x v="15"/>
    <x v="2"/>
    <x v="2"/>
    <x v="1071"/>
    <x v="0"/>
  </r>
  <r>
    <x v="206"/>
    <x v="2"/>
    <s v="2024-2025"/>
    <x v="0"/>
    <x v="51"/>
    <x v="4"/>
    <x v="4"/>
    <x v="51"/>
    <x v="0"/>
    <x v="16"/>
    <x v="7"/>
    <x v="7"/>
    <x v="1072"/>
    <x v="0"/>
  </r>
  <r>
    <x v="677"/>
    <x v="0"/>
    <s v="2023-2024"/>
    <x v="1"/>
    <x v="79"/>
    <x v="6"/>
    <x v="6"/>
    <x v="79"/>
    <x v="0"/>
    <x v="18"/>
    <x v="0"/>
    <x v="0"/>
    <x v="1073"/>
    <x v="0"/>
  </r>
  <r>
    <x v="115"/>
    <x v="0"/>
    <s v="2023-2024"/>
    <x v="1"/>
    <x v="70"/>
    <x v="4"/>
    <x v="4"/>
    <x v="70"/>
    <x v="0"/>
    <x v="8"/>
    <x v="2"/>
    <x v="2"/>
    <x v="1074"/>
    <x v="0"/>
  </r>
  <r>
    <x v="2"/>
    <x v="1"/>
    <s v="2022-2023"/>
    <x v="1"/>
    <x v="87"/>
    <x v="2"/>
    <x v="2"/>
    <x v="87"/>
    <x v="0"/>
    <x v="2"/>
    <x v="2"/>
    <x v="2"/>
    <x v="1075"/>
    <x v="0"/>
  </r>
  <r>
    <x v="579"/>
    <x v="0"/>
    <s v="2023-2024"/>
    <x v="0"/>
    <x v="11"/>
    <x v="5"/>
    <x v="5"/>
    <x v="11"/>
    <x v="0"/>
    <x v="9"/>
    <x v="1"/>
    <x v="1"/>
    <x v="1076"/>
    <x v="0"/>
  </r>
  <r>
    <x v="522"/>
    <x v="0"/>
    <s v="2023-2024"/>
    <x v="0"/>
    <x v="13"/>
    <x v="1"/>
    <x v="1"/>
    <x v="13"/>
    <x v="0"/>
    <x v="1"/>
    <x v="4"/>
    <x v="4"/>
    <x v="1077"/>
    <x v="0"/>
  </r>
  <r>
    <x v="325"/>
    <x v="1"/>
    <s v="2022-2023"/>
    <x v="0"/>
    <x v="77"/>
    <x v="5"/>
    <x v="5"/>
    <x v="77"/>
    <x v="0"/>
    <x v="9"/>
    <x v="2"/>
    <x v="2"/>
    <x v="1078"/>
    <x v="0"/>
  </r>
  <r>
    <x v="653"/>
    <x v="0"/>
    <s v="2023-2024"/>
    <x v="0"/>
    <x v="21"/>
    <x v="3"/>
    <x v="3"/>
    <x v="21"/>
    <x v="0"/>
    <x v="10"/>
    <x v="4"/>
    <x v="4"/>
    <x v="1079"/>
    <x v="0"/>
  </r>
  <r>
    <x v="597"/>
    <x v="0"/>
    <s v="2023-2024"/>
    <x v="1"/>
    <x v="4"/>
    <x v="1"/>
    <x v="1"/>
    <x v="4"/>
    <x v="0"/>
    <x v="4"/>
    <x v="2"/>
    <x v="2"/>
    <x v="1080"/>
    <x v="0"/>
  </r>
  <r>
    <x v="595"/>
    <x v="0"/>
    <s v="2023-2024"/>
    <x v="0"/>
    <x v="19"/>
    <x v="1"/>
    <x v="1"/>
    <x v="19"/>
    <x v="0"/>
    <x v="11"/>
    <x v="1"/>
    <x v="1"/>
    <x v="1081"/>
    <x v="0"/>
  </r>
  <r>
    <x v="506"/>
    <x v="0"/>
    <s v="2023-2024"/>
    <x v="0"/>
    <x v="2"/>
    <x v="2"/>
    <x v="2"/>
    <x v="2"/>
    <x v="0"/>
    <x v="2"/>
    <x v="2"/>
    <x v="2"/>
    <x v="1082"/>
    <x v="0"/>
  </r>
  <r>
    <x v="572"/>
    <x v="0"/>
    <s v="2023-2024"/>
    <x v="0"/>
    <x v="92"/>
    <x v="3"/>
    <x v="3"/>
    <x v="92"/>
    <x v="0"/>
    <x v="3"/>
    <x v="7"/>
    <x v="7"/>
    <x v="1083"/>
    <x v="0"/>
  </r>
  <r>
    <x v="419"/>
    <x v="2"/>
    <s v="2024-2025"/>
    <x v="1"/>
    <x v="92"/>
    <x v="3"/>
    <x v="3"/>
    <x v="92"/>
    <x v="0"/>
    <x v="3"/>
    <x v="2"/>
    <x v="2"/>
    <x v="1084"/>
    <x v="0"/>
  </r>
  <r>
    <x v="118"/>
    <x v="1"/>
    <s v="2022-2023"/>
    <x v="0"/>
    <x v="37"/>
    <x v="1"/>
    <x v="1"/>
    <x v="37"/>
    <x v="0"/>
    <x v="11"/>
    <x v="2"/>
    <x v="2"/>
    <x v="1085"/>
    <x v="0"/>
  </r>
  <r>
    <x v="231"/>
    <x v="0"/>
    <s v="2023-2024"/>
    <x v="1"/>
    <x v="70"/>
    <x v="4"/>
    <x v="4"/>
    <x v="70"/>
    <x v="0"/>
    <x v="8"/>
    <x v="3"/>
    <x v="3"/>
    <x v="1086"/>
    <x v="0"/>
  </r>
  <r>
    <x v="334"/>
    <x v="2"/>
    <s v="2024-2025"/>
    <x v="0"/>
    <x v="55"/>
    <x v="3"/>
    <x v="3"/>
    <x v="55"/>
    <x v="0"/>
    <x v="17"/>
    <x v="7"/>
    <x v="7"/>
    <x v="1087"/>
    <x v="0"/>
  </r>
  <r>
    <x v="274"/>
    <x v="0"/>
    <s v="2023-2024"/>
    <x v="1"/>
    <x v="43"/>
    <x v="1"/>
    <x v="1"/>
    <x v="43"/>
    <x v="0"/>
    <x v="2"/>
    <x v="1"/>
    <x v="1"/>
    <x v="1088"/>
    <x v="0"/>
  </r>
  <r>
    <x v="339"/>
    <x v="2"/>
    <s v="2024-2025"/>
    <x v="1"/>
    <x v="4"/>
    <x v="1"/>
    <x v="1"/>
    <x v="4"/>
    <x v="0"/>
    <x v="4"/>
    <x v="0"/>
    <x v="0"/>
    <x v="1089"/>
    <x v="0"/>
  </r>
  <r>
    <x v="439"/>
    <x v="0"/>
    <s v="2023-2024"/>
    <x v="1"/>
    <x v="72"/>
    <x v="4"/>
    <x v="4"/>
    <x v="72"/>
    <x v="0"/>
    <x v="16"/>
    <x v="5"/>
    <x v="5"/>
    <x v="1090"/>
    <x v="0"/>
  </r>
  <r>
    <x v="65"/>
    <x v="2"/>
    <s v="2024-2025"/>
    <x v="1"/>
    <x v="72"/>
    <x v="4"/>
    <x v="4"/>
    <x v="72"/>
    <x v="0"/>
    <x v="16"/>
    <x v="3"/>
    <x v="3"/>
    <x v="1091"/>
    <x v="0"/>
  </r>
  <r>
    <x v="248"/>
    <x v="0"/>
    <s v="2023-2024"/>
    <x v="0"/>
    <x v="70"/>
    <x v="4"/>
    <x v="4"/>
    <x v="70"/>
    <x v="0"/>
    <x v="8"/>
    <x v="7"/>
    <x v="7"/>
    <x v="1092"/>
    <x v="0"/>
  </r>
  <r>
    <x v="299"/>
    <x v="1"/>
    <s v="2022-2023"/>
    <x v="1"/>
    <x v="4"/>
    <x v="1"/>
    <x v="1"/>
    <x v="4"/>
    <x v="0"/>
    <x v="4"/>
    <x v="2"/>
    <x v="2"/>
    <x v="1093"/>
    <x v="0"/>
  </r>
  <r>
    <x v="603"/>
    <x v="2"/>
    <s v="2024-2025"/>
    <x v="1"/>
    <x v="19"/>
    <x v="1"/>
    <x v="1"/>
    <x v="19"/>
    <x v="0"/>
    <x v="11"/>
    <x v="8"/>
    <x v="8"/>
    <x v="1094"/>
    <x v="0"/>
  </r>
  <r>
    <x v="319"/>
    <x v="0"/>
    <s v="2023-2024"/>
    <x v="0"/>
    <x v="85"/>
    <x v="0"/>
    <x v="0"/>
    <x v="85"/>
    <x v="0"/>
    <x v="20"/>
    <x v="3"/>
    <x v="3"/>
    <x v="1095"/>
    <x v="0"/>
  </r>
  <r>
    <x v="678"/>
    <x v="1"/>
    <s v="2022-2023"/>
    <x v="1"/>
    <x v="30"/>
    <x v="4"/>
    <x v="4"/>
    <x v="30"/>
    <x v="0"/>
    <x v="6"/>
    <x v="0"/>
    <x v="0"/>
    <x v="1096"/>
    <x v="0"/>
  </r>
  <r>
    <x v="319"/>
    <x v="0"/>
    <s v="2023-2024"/>
    <x v="0"/>
    <x v="66"/>
    <x v="3"/>
    <x v="3"/>
    <x v="66"/>
    <x v="0"/>
    <x v="12"/>
    <x v="6"/>
    <x v="6"/>
    <x v="1097"/>
    <x v="0"/>
  </r>
  <r>
    <x v="286"/>
    <x v="0"/>
    <s v="2023-2024"/>
    <x v="1"/>
    <x v="52"/>
    <x v="3"/>
    <x v="3"/>
    <x v="52"/>
    <x v="0"/>
    <x v="10"/>
    <x v="4"/>
    <x v="4"/>
    <x v="1098"/>
    <x v="0"/>
  </r>
  <r>
    <x v="474"/>
    <x v="0"/>
    <s v="2023-2024"/>
    <x v="0"/>
    <x v="1"/>
    <x v="1"/>
    <x v="1"/>
    <x v="1"/>
    <x v="0"/>
    <x v="1"/>
    <x v="5"/>
    <x v="5"/>
    <x v="1099"/>
    <x v="0"/>
  </r>
  <r>
    <x v="440"/>
    <x v="0"/>
    <s v="2023-2024"/>
    <x v="0"/>
    <x v="34"/>
    <x v="4"/>
    <x v="4"/>
    <x v="34"/>
    <x v="0"/>
    <x v="7"/>
    <x v="3"/>
    <x v="3"/>
    <x v="1100"/>
    <x v="0"/>
  </r>
  <r>
    <x v="498"/>
    <x v="0"/>
    <s v="2023-2024"/>
    <x v="1"/>
    <x v="14"/>
    <x v="1"/>
    <x v="1"/>
    <x v="14"/>
    <x v="0"/>
    <x v="11"/>
    <x v="0"/>
    <x v="0"/>
    <x v="1101"/>
    <x v="0"/>
  </r>
  <r>
    <x v="523"/>
    <x v="1"/>
    <s v="2022-2023"/>
    <x v="1"/>
    <x v="22"/>
    <x v="1"/>
    <x v="1"/>
    <x v="22"/>
    <x v="0"/>
    <x v="2"/>
    <x v="3"/>
    <x v="3"/>
    <x v="1102"/>
    <x v="0"/>
  </r>
  <r>
    <x v="620"/>
    <x v="1"/>
    <s v="2022-2023"/>
    <x v="1"/>
    <x v="23"/>
    <x v="1"/>
    <x v="1"/>
    <x v="23"/>
    <x v="0"/>
    <x v="11"/>
    <x v="7"/>
    <x v="7"/>
    <x v="1103"/>
    <x v="0"/>
  </r>
  <r>
    <x v="404"/>
    <x v="1"/>
    <s v="2022-2023"/>
    <x v="1"/>
    <x v="47"/>
    <x v="1"/>
    <x v="1"/>
    <x v="47"/>
    <x v="0"/>
    <x v="4"/>
    <x v="6"/>
    <x v="6"/>
    <x v="1104"/>
    <x v="0"/>
  </r>
  <r>
    <x v="543"/>
    <x v="0"/>
    <s v="2023-2024"/>
    <x v="0"/>
    <x v="52"/>
    <x v="3"/>
    <x v="3"/>
    <x v="52"/>
    <x v="0"/>
    <x v="10"/>
    <x v="1"/>
    <x v="1"/>
    <x v="1104"/>
    <x v="0"/>
  </r>
  <r>
    <x v="36"/>
    <x v="2"/>
    <s v="2024-2025"/>
    <x v="0"/>
    <x v="51"/>
    <x v="4"/>
    <x v="4"/>
    <x v="51"/>
    <x v="0"/>
    <x v="16"/>
    <x v="6"/>
    <x v="6"/>
    <x v="1105"/>
    <x v="0"/>
  </r>
  <r>
    <x v="44"/>
    <x v="0"/>
    <s v="2023-2024"/>
    <x v="0"/>
    <x v="67"/>
    <x v="3"/>
    <x v="3"/>
    <x v="67"/>
    <x v="0"/>
    <x v="15"/>
    <x v="9"/>
    <x v="9"/>
    <x v="1106"/>
    <x v="0"/>
  </r>
  <r>
    <x v="624"/>
    <x v="2"/>
    <s v="2024-2025"/>
    <x v="0"/>
    <x v="25"/>
    <x v="4"/>
    <x v="4"/>
    <x v="25"/>
    <x v="0"/>
    <x v="8"/>
    <x v="0"/>
    <x v="0"/>
    <x v="1107"/>
    <x v="0"/>
  </r>
  <r>
    <x v="561"/>
    <x v="0"/>
    <s v="2023-2024"/>
    <x v="1"/>
    <x v="70"/>
    <x v="4"/>
    <x v="4"/>
    <x v="70"/>
    <x v="0"/>
    <x v="8"/>
    <x v="4"/>
    <x v="4"/>
    <x v="1107"/>
    <x v="0"/>
  </r>
  <r>
    <x v="395"/>
    <x v="1"/>
    <s v="2022-2023"/>
    <x v="0"/>
    <x v="7"/>
    <x v="4"/>
    <x v="4"/>
    <x v="7"/>
    <x v="0"/>
    <x v="6"/>
    <x v="9"/>
    <x v="9"/>
    <x v="1108"/>
    <x v="0"/>
  </r>
  <r>
    <x v="679"/>
    <x v="0"/>
    <s v="2023-2024"/>
    <x v="0"/>
    <x v="33"/>
    <x v="4"/>
    <x v="4"/>
    <x v="33"/>
    <x v="0"/>
    <x v="8"/>
    <x v="3"/>
    <x v="3"/>
    <x v="1109"/>
    <x v="0"/>
  </r>
  <r>
    <x v="432"/>
    <x v="0"/>
    <s v="2023-2024"/>
    <x v="0"/>
    <x v="27"/>
    <x v="4"/>
    <x v="4"/>
    <x v="27"/>
    <x v="0"/>
    <x v="7"/>
    <x v="4"/>
    <x v="4"/>
    <x v="1110"/>
    <x v="0"/>
  </r>
  <r>
    <x v="530"/>
    <x v="1"/>
    <s v="2022-2023"/>
    <x v="0"/>
    <x v="64"/>
    <x v="1"/>
    <x v="1"/>
    <x v="64"/>
    <x v="0"/>
    <x v="1"/>
    <x v="3"/>
    <x v="3"/>
    <x v="1111"/>
    <x v="0"/>
  </r>
  <r>
    <x v="370"/>
    <x v="2"/>
    <s v="2024-2025"/>
    <x v="0"/>
    <x v="26"/>
    <x v="0"/>
    <x v="0"/>
    <x v="26"/>
    <x v="0"/>
    <x v="14"/>
    <x v="3"/>
    <x v="3"/>
    <x v="1112"/>
    <x v="0"/>
  </r>
  <r>
    <x v="462"/>
    <x v="1"/>
    <s v="2022-2023"/>
    <x v="0"/>
    <x v="44"/>
    <x v="4"/>
    <x v="4"/>
    <x v="44"/>
    <x v="0"/>
    <x v="16"/>
    <x v="3"/>
    <x v="3"/>
    <x v="1113"/>
    <x v="0"/>
  </r>
  <r>
    <x v="107"/>
    <x v="1"/>
    <s v="2022-2023"/>
    <x v="0"/>
    <x v="84"/>
    <x v="3"/>
    <x v="3"/>
    <x v="84"/>
    <x v="0"/>
    <x v="3"/>
    <x v="1"/>
    <x v="1"/>
    <x v="1113"/>
    <x v="0"/>
  </r>
  <r>
    <x v="668"/>
    <x v="2"/>
    <s v="2024-2025"/>
    <x v="1"/>
    <x v="41"/>
    <x v="5"/>
    <x v="5"/>
    <x v="41"/>
    <x v="0"/>
    <x v="9"/>
    <x v="6"/>
    <x v="6"/>
    <x v="1114"/>
    <x v="0"/>
  </r>
  <r>
    <x v="537"/>
    <x v="1"/>
    <s v="2022-2023"/>
    <x v="1"/>
    <x v="16"/>
    <x v="0"/>
    <x v="0"/>
    <x v="16"/>
    <x v="0"/>
    <x v="0"/>
    <x v="9"/>
    <x v="9"/>
    <x v="1115"/>
    <x v="0"/>
  </r>
  <r>
    <x v="680"/>
    <x v="0"/>
    <s v="2023-2024"/>
    <x v="0"/>
    <x v="73"/>
    <x v="6"/>
    <x v="6"/>
    <x v="73"/>
    <x v="0"/>
    <x v="18"/>
    <x v="3"/>
    <x v="3"/>
    <x v="1116"/>
    <x v="0"/>
  </r>
  <r>
    <x v="183"/>
    <x v="0"/>
    <s v="2023-2024"/>
    <x v="1"/>
    <x v="77"/>
    <x v="5"/>
    <x v="5"/>
    <x v="77"/>
    <x v="0"/>
    <x v="9"/>
    <x v="6"/>
    <x v="6"/>
    <x v="1117"/>
    <x v="0"/>
  </r>
  <r>
    <x v="417"/>
    <x v="2"/>
    <s v="2024-2025"/>
    <x v="1"/>
    <x v="87"/>
    <x v="2"/>
    <x v="2"/>
    <x v="87"/>
    <x v="0"/>
    <x v="2"/>
    <x v="5"/>
    <x v="5"/>
    <x v="1118"/>
    <x v="0"/>
  </r>
  <r>
    <x v="537"/>
    <x v="1"/>
    <s v="2022-2023"/>
    <x v="0"/>
    <x v="85"/>
    <x v="0"/>
    <x v="0"/>
    <x v="85"/>
    <x v="0"/>
    <x v="20"/>
    <x v="9"/>
    <x v="9"/>
    <x v="1119"/>
    <x v="0"/>
  </r>
  <r>
    <x v="150"/>
    <x v="0"/>
    <s v="2023-2024"/>
    <x v="0"/>
    <x v="33"/>
    <x v="4"/>
    <x v="4"/>
    <x v="33"/>
    <x v="0"/>
    <x v="8"/>
    <x v="2"/>
    <x v="2"/>
    <x v="1120"/>
    <x v="0"/>
  </r>
  <r>
    <x v="343"/>
    <x v="0"/>
    <s v="2023-2024"/>
    <x v="1"/>
    <x v="47"/>
    <x v="1"/>
    <x v="1"/>
    <x v="47"/>
    <x v="0"/>
    <x v="4"/>
    <x v="4"/>
    <x v="4"/>
    <x v="1121"/>
    <x v="0"/>
  </r>
  <r>
    <x v="583"/>
    <x v="2"/>
    <s v="2024-2025"/>
    <x v="1"/>
    <x v="33"/>
    <x v="4"/>
    <x v="4"/>
    <x v="33"/>
    <x v="0"/>
    <x v="8"/>
    <x v="1"/>
    <x v="1"/>
    <x v="1122"/>
    <x v="0"/>
  </r>
  <r>
    <x v="473"/>
    <x v="1"/>
    <s v="2022-2023"/>
    <x v="1"/>
    <x v="36"/>
    <x v="4"/>
    <x v="4"/>
    <x v="36"/>
    <x v="0"/>
    <x v="6"/>
    <x v="1"/>
    <x v="1"/>
    <x v="1123"/>
    <x v="0"/>
  </r>
  <r>
    <x v="11"/>
    <x v="0"/>
    <s v="2023-2024"/>
    <x v="1"/>
    <x v="93"/>
    <x v="4"/>
    <x v="4"/>
    <x v="93"/>
    <x v="0"/>
    <x v="16"/>
    <x v="1"/>
    <x v="1"/>
    <x v="1123"/>
    <x v="0"/>
  </r>
  <r>
    <x v="433"/>
    <x v="0"/>
    <s v="2023-2024"/>
    <x v="1"/>
    <x v="33"/>
    <x v="4"/>
    <x v="4"/>
    <x v="33"/>
    <x v="0"/>
    <x v="8"/>
    <x v="0"/>
    <x v="0"/>
    <x v="1124"/>
    <x v="0"/>
  </r>
  <r>
    <x v="82"/>
    <x v="2"/>
    <s v="2024-2025"/>
    <x v="1"/>
    <x v="72"/>
    <x v="4"/>
    <x v="4"/>
    <x v="72"/>
    <x v="0"/>
    <x v="16"/>
    <x v="0"/>
    <x v="0"/>
    <x v="1125"/>
    <x v="0"/>
  </r>
  <r>
    <x v="352"/>
    <x v="0"/>
    <s v="2023-2024"/>
    <x v="0"/>
    <x v="6"/>
    <x v="0"/>
    <x v="0"/>
    <x v="6"/>
    <x v="0"/>
    <x v="0"/>
    <x v="3"/>
    <x v="3"/>
    <x v="1126"/>
    <x v="0"/>
  </r>
  <r>
    <x v="287"/>
    <x v="0"/>
    <s v="2023-2024"/>
    <x v="0"/>
    <x v="61"/>
    <x v="6"/>
    <x v="6"/>
    <x v="61"/>
    <x v="0"/>
    <x v="18"/>
    <x v="3"/>
    <x v="3"/>
    <x v="1127"/>
    <x v="0"/>
  </r>
  <r>
    <x v="107"/>
    <x v="1"/>
    <s v="2022-2023"/>
    <x v="0"/>
    <x v="58"/>
    <x v="0"/>
    <x v="0"/>
    <x v="58"/>
    <x v="0"/>
    <x v="0"/>
    <x v="3"/>
    <x v="3"/>
    <x v="1127"/>
    <x v="0"/>
  </r>
  <r>
    <x v="368"/>
    <x v="2"/>
    <s v="2024-2025"/>
    <x v="0"/>
    <x v="34"/>
    <x v="4"/>
    <x v="4"/>
    <x v="34"/>
    <x v="0"/>
    <x v="7"/>
    <x v="9"/>
    <x v="9"/>
    <x v="1128"/>
    <x v="0"/>
  </r>
  <r>
    <x v="342"/>
    <x v="0"/>
    <s v="2023-2024"/>
    <x v="0"/>
    <x v="31"/>
    <x v="1"/>
    <x v="1"/>
    <x v="31"/>
    <x v="0"/>
    <x v="4"/>
    <x v="9"/>
    <x v="9"/>
    <x v="1128"/>
    <x v="0"/>
  </r>
  <r>
    <x v="321"/>
    <x v="0"/>
    <s v="2023-2024"/>
    <x v="0"/>
    <x v="31"/>
    <x v="1"/>
    <x v="1"/>
    <x v="31"/>
    <x v="0"/>
    <x v="4"/>
    <x v="3"/>
    <x v="3"/>
    <x v="1129"/>
    <x v="0"/>
  </r>
  <r>
    <x v="549"/>
    <x v="1"/>
    <s v="2022-2023"/>
    <x v="0"/>
    <x v="27"/>
    <x v="4"/>
    <x v="4"/>
    <x v="27"/>
    <x v="0"/>
    <x v="7"/>
    <x v="1"/>
    <x v="1"/>
    <x v="1130"/>
    <x v="0"/>
  </r>
  <r>
    <x v="409"/>
    <x v="0"/>
    <s v="2023-2024"/>
    <x v="1"/>
    <x v="53"/>
    <x v="3"/>
    <x v="3"/>
    <x v="53"/>
    <x v="0"/>
    <x v="10"/>
    <x v="2"/>
    <x v="2"/>
    <x v="1131"/>
    <x v="0"/>
  </r>
  <r>
    <x v="493"/>
    <x v="1"/>
    <s v="2022-2023"/>
    <x v="0"/>
    <x v="49"/>
    <x v="4"/>
    <x v="4"/>
    <x v="49"/>
    <x v="0"/>
    <x v="6"/>
    <x v="7"/>
    <x v="7"/>
    <x v="1132"/>
    <x v="0"/>
  </r>
  <r>
    <x v="298"/>
    <x v="1"/>
    <s v="2022-2023"/>
    <x v="0"/>
    <x v="5"/>
    <x v="1"/>
    <x v="1"/>
    <x v="5"/>
    <x v="0"/>
    <x v="5"/>
    <x v="2"/>
    <x v="2"/>
    <x v="1133"/>
    <x v="0"/>
  </r>
  <r>
    <x v="103"/>
    <x v="1"/>
    <s v="2022-2023"/>
    <x v="1"/>
    <x v="4"/>
    <x v="1"/>
    <x v="1"/>
    <x v="4"/>
    <x v="0"/>
    <x v="4"/>
    <x v="2"/>
    <x v="2"/>
    <x v="1134"/>
    <x v="0"/>
  </r>
  <r>
    <x v="524"/>
    <x v="0"/>
    <s v="2023-2024"/>
    <x v="0"/>
    <x v="26"/>
    <x v="0"/>
    <x v="0"/>
    <x v="26"/>
    <x v="0"/>
    <x v="14"/>
    <x v="6"/>
    <x v="6"/>
    <x v="1135"/>
    <x v="0"/>
  </r>
  <r>
    <x v="330"/>
    <x v="0"/>
    <s v="2023-2024"/>
    <x v="0"/>
    <x v="96"/>
    <x v="4"/>
    <x v="4"/>
    <x v="96"/>
    <x v="0"/>
    <x v="16"/>
    <x v="7"/>
    <x v="7"/>
    <x v="1136"/>
    <x v="0"/>
  </r>
  <r>
    <x v="303"/>
    <x v="1"/>
    <s v="2022-2023"/>
    <x v="1"/>
    <x v="46"/>
    <x v="3"/>
    <x v="3"/>
    <x v="46"/>
    <x v="0"/>
    <x v="17"/>
    <x v="2"/>
    <x v="2"/>
    <x v="1137"/>
    <x v="0"/>
  </r>
  <r>
    <x v="633"/>
    <x v="1"/>
    <s v="2022-2023"/>
    <x v="1"/>
    <x v="3"/>
    <x v="3"/>
    <x v="3"/>
    <x v="3"/>
    <x v="0"/>
    <x v="3"/>
    <x v="7"/>
    <x v="7"/>
    <x v="1138"/>
    <x v="0"/>
  </r>
  <r>
    <x v="600"/>
    <x v="0"/>
    <s v="2023-2024"/>
    <x v="0"/>
    <x v="48"/>
    <x v="3"/>
    <x v="3"/>
    <x v="48"/>
    <x v="0"/>
    <x v="15"/>
    <x v="2"/>
    <x v="2"/>
    <x v="1139"/>
    <x v="0"/>
  </r>
  <r>
    <x v="252"/>
    <x v="1"/>
    <s v="2022-2023"/>
    <x v="0"/>
    <x v="8"/>
    <x v="1"/>
    <x v="1"/>
    <x v="8"/>
    <x v="0"/>
    <x v="4"/>
    <x v="3"/>
    <x v="3"/>
    <x v="1140"/>
    <x v="0"/>
  </r>
  <r>
    <x v="266"/>
    <x v="1"/>
    <s v="2022-2023"/>
    <x v="1"/>
    <x v="48"/>
    <x v="3"/>
    <x v="3"/>
    <x v="48"/>
    <x v="0"/>
    <x v="15"/>
    <x v="3"/>
    <x v="3"/>
    <x v="1140"/>
    <x v="0"/>
  </r>
  <r>
    <x v="681"/>
    <x v="2"/>
    <s v="2024-2025"/>
    <x v="1"/>
    <x v="76"/>
    <x v="1"/>
    <x v="1"/>
    <x v="76"/>
    <x v="0"/>
    <x v="5"/>
    <x v="8"/>
    <x v="8"/>
    <x v="1141"/>
    <x v="0"/>
  </r>
  <r>
    <x v="351"/>
    <x v="0"/>
    <s v="2023-2024"/>
    <x v="1"/>
    <x v="56"/>
    <x v="1"/>
    <x v="1"/>
    <x v="56"/>
    <x v="0"/>
    <x v="11"/>
    <x v="5"/>
    <x v="5"/>
    <x v="1142"/>
    <x v="0"/>
  </r>
  <r>
    <x v="682"/>
    <x v="1"/>
    <s v="2022-2023"/>
    <x v="1"/>
    <x v="20"/>
    <x v="4"/>
    <x v="4"/>
    <x v="20"/>
    <x v="0"/>
    <x v="8"/>
    <x v="7"/>
    <x v="7"/>
    <x v="1143"/>
    <x v="0"/>
  </r>
  <r>
    <x v="274"/>
    <x v="0"/>
    <s v="2023-2024"/>
    <x v="0"/>
    <x v="38"/>
    <x v="3"/>
    <x v="3"/>
    <x v="38"/>
    <x v="0"/>
    <x v="12"/>
    <x v="5"/>
    <x v="5"/>
    <x v="1144"/>
    <x v="0"/>
  </r>
  <r>
    <x v="525"/>
    <x v="2"/>
    <s v="2024-2025"/>
    <x v="1"/>
    <x v="43"/>
    <x v="1"/>
    <x v="1"/>
    <x v="43"/>
    <x v="0"/>
    <x v="2"/>
    <x v="7"/>
    <x v="7"/>
    <x v="1145"/>
    <x v="0"/>
  </r>
  <r>
    <x v="112"/>
    <x v="0"/>
    <s v="2023-2024"/>
    <x v="1"/>
    <x v="23"/>
    <x v="1"/>
    <x v="1"/>
    <x v="23"/>
    <x v="0"/>
    <x v="11"/>
    <x v="6"/>
    <x v="6"/>
    <x v="1146"/>
    <x v="0"/>
  </r>
  <r>
    <x v="630"/>
    <x v="0"/>
    <s v="2023-2024"/>
    <x v="0"/>
    <x v="15"/>
    <x v="1"/>
    <x v="1"/>
    <x v="15"/>
    <x v="0"/>
    <x v="5"/>
    <x v="9"/>
    <x v="9"/>
    <x v="1147"/>
    <x v="0"/>
  </r>
  <r>
    <x v="446"/>
    <x v="2"/>
    <s v="2024-2025"/>
    <x v="0"/>
    <x v="22"/>
    <x v="1"/>
    <x v="1"/>
    <x v="22"/>
    <x v="0"/>
    <x v="2"/>
    <x v="6"/>
    <x v="6"/>
    <x v="1148"/>
    <x v="0"/>
  </r>
  <r>
    <x v="458"/>
    <x v="2"/>
    <s v="2024-2025"/>
    <x v="1"/>
    <x v="92"/>
    <x v="3"/>
    <x v="3"/>
    <x v="92"/>
    <x v="0"/>
    <x v="3"/>
    <x v="3"/>
    <x v="3"/>
    <x v="1149"/>
    <x v="0"/>
  </r>
  <r>
    <x v="36"/>
    <x v="2"/>
    <s v="2024-2025"/>
    <x v="0"/>
    <x v="38"/>
    <x v="3"/>
    <x v="3"/>
    <x v="38"/>
    <x v="0"/>
    <x v="12"/>
    <x v="3"/>
    <x v="3"/>
    <x v="1150"/>
    <x v="0"/>
  </r>
  <r>
    <x v="315"/>
    <x v="0"/>
    <s v="2023-2024"/>
    <x v="0"/>
    <x v="38"/>
    <x v="3"/>
    <x v="3"/>
    <x v="38"/>
    <x v="0"/>
    <x v="12"/>
    <x v="2"/>
    <x v="2"/>
    <x v="1151"/>
    <x v="0"/>
  </r>
  <r>
    <x v="282"/>
    <x v="2"/>
    <s v="2024-2025"/>
    <x v="1"/>
    <x v="41"/>
    <x v="5"/>
    <x v="5"/>
    <x v="41"/>
    <x v="0"/>
    <x v="9"/>
    <x v="3"/>
    <x v="3"/>
    <x v="1152"/>
    <x v="0"/>
  </r>
  <r>
    <x v="580"/>
    <x v="0"/>
    <s v="2023-2024"/>
    <x v="1"/>
    <x v="93"/>
    <x v="4"/>
    <x v="4"/>
    <x v="93"/>
    <x v="0"/>
    <x v="16"/>
    <x v="3"/>
    <x v="3"/>
    <x v="1153"/>
    <x v="0"/>
  </r>
  <r>
    <x v="602"/>
    <x v="0"/>
    <s v="2023-2024"/>
    <x v="1"/>
    <x v="78"/>
    <x v="1"/>
    <x v="1"/>
    <x v="78"/>
    <x v="0"/>
    <x v="4"/>
    <x v="0"/>
    <x v="0"/>
    <x v="1154"/>
    <x v="0"/>
  </r>
  <r>
    <x v="501"/>
    <x v="1"/>
    <s v="2022-2023"/>
    <x v="0"/>
    <x v="25"/>
    <x v="4"/>
    <x v="4"/>
    <x v="25"/>
    <x v="0"/>
    <x v="8"/>
    <x v="3"/>
    <x v="3"/>
    <x v="1155"/>
    <x v="0"/>
  </r>
  <r>
    <x v="540"/>
    <x v="2"/>
    <s v="2024-2025"/>
    <x v="1"/>
    <x v="93"/>
    <x v="4"/>
    <x v="4"/>
    <x v="93"/>
    <x v="0"/>
    <x v="16"/>
    <x v="5"/>
    <x v="5"/>
    <x v="1156"/>
    <x v="0"/>
  </r>
  <r>
    <x v="157"/>
    <x v="2"/>
    <s v="2024-2025"/>
    <x v="0"/>
    <x v="69"/>
    <x v="4"/>
    <x v="4"/>
    <x v="69"/>
    <x v="0"/>
    <x v="6"/>
    <x v="1"/>
    <x v="1"/>
    <x v="1157"/>
    <x v="0"/>
  </r>
  <r>
    <x v="45"/>
    <x v="0"/>
    <s v="2023-2024"/>
    <x v="1"/>
    <x v="17"/>
    <x v="3"/>
    <x v="3"/>
    <x v="17"/>
    <x v="0"/>
    <x v="12"/>
    <x v="1"/>
    <x v="1"/>
    <x v="1157"/>
    <x v="0"/>
  </r>
  <r>
    <x v="399"/>
    <x v="0"/>
    <s v="2023-2024"/>
    <x v="0"/>
    <x v="46"/>
    <x v="3"/>
    <x v="3"/>
    <x v="46"/>
    <x v="0"/>
    <x v="17"/>
    <x v="1"/>
    <x v="1"/>
    <x v="1158"/>
    <x v="0"/>
  </r>
  <r>
    <x v="307"/>
    <x v="0"/>
    <s v="2023-2024"/>
    <x v="1"/>
    <x v="43"/>
    <x v="1"/>
    <x v="1"/>
    <x v="43"/>
    <x v="0"/>
    <x v="2"/>
    <x v="4"/>
    <x v="4"/>
    <x v="1159"/>
    <x v="0"/>
  </r>
  <r>
    <x v="683"/>
    <x v="0"/>
    <s v="2023-2024"/>
    <x v="1"/>
    <x v="36"/>
    <x v="4"/>
    <x v="4"/>
    <x v="36"/>
    <x v="0"/>
    <x v="6"/>
    <x v="8"/>
    <x v="8"/>
    <x v="1160"/>
    <x v="0"/>
  </r>
  <r>
    <x v="56"/>
    <x v="2"/>
    <s v="2024-2025"/>
    <x v="0"/>
    <x v="15"/>
    <x v="1"/>
    <x v="1"/>
    <x v="15"/>
    <x v="0"/>
    <x v="5"/>
    <x v="6"/>
    <x v="6"/>
    <x v="1161"/>
    <x v="0"/>
  </r>
  <r>
    <x v="684"/>
    <x v="2"/>
    <s v="2024-2025"/>
    <x v="0"/>
    <x v="27"/>
    <x v="4"/>
    <x v="4"/>
    <x v="27"/>
    <x v="0"/>
    <x v="7"/>
    <x v="7"/>
    <x v="7"/>
    <x v="1162"/>
    <x v="0"/>
  </r>
  <r>
    <x v="226"/>
    <x v="0"/>
    <s v="2023-2024"/>
    <x v="0"/>
    <x v="37"/>
    <x v="1"/>
    <x v="1"/>
    <x v="37"/>
    <x v="0"/>
    <x v="11"/>
    <x v="7"/>
    <x v="7"/>
    <x v="1163"/>
    <x v="0"/>
  </r>
  <r>
    <x v="198"/>
    <x v="2"/>
    <s v="2024-2025"/>
    <x v="0"/>
    <x v="59"/>
    <x v="3"/>
    <x v="3"/>
    <x v="59"/>
    <x v="0"/>
    <x v="3"/>
    <x v="2"/>
    <x v="2"/>
    <x v="1164"/>
    <x v="0"/>
  </r>
  <r>
    <x v="562"/>
    <x v="1"/>
    <s v="2022-2023"/>
    <x v="0"/>
    <x v="6"/>
    <x v="0"/>
    <x v="0"/>
    <x v="6"/>
    <x v="0"/>
    <x v="0"/>
    <x v="1"/>
    <x v="1"/>
    <x v="1165"/>
    <x v="0"/>
  </r>
  <r>
    <x v="261"/>
    <x v="1"/>
    <s v="2022-2023"/>
    <x v="1"/>
    <x v="43"/>
    <x v="1"/>
    <x v="1"/>
    <x v="43"/>
    <x v="0"/>
    <x v="2"/>
    <x v="8"/>
    <x v="8"/>
    <x v="1166"/>
    <x v="0"/>
  </r>
  <r>
    <x v="685"/>
    <x v="0"/>
    <s v="2023-2024"/>
    <x v="1"/>
    <x v="43"/>
    <x v="1"/>
    <x v="1"/>
    <x v="43"/>
    <x v="0"/>
    <x v="2"/>
    <x v="1"/>
    <x v="1"/>
    <x v="1167"/>
    <x v="0"/>
  </r>
  <r>
    <x v="50"/>
    <x v="0"/>
    <s v="2023-2024"/>
    <x v="0"/>
    <x v="55"/>
    <x v="3"/>
    <x v="3"/>
    <x v="55"/>
    <x v="0"/>
    <x v="17"/>
    <x v="4"/>
    <x v="4"/>
    <x v="1168"/>
    <x v="0"/>
  </r>
  <r>
    <x v="481"/>
    <x v="2"/>
    <s v="2024-2025"/>
    <x v="0"/>
    <x v="76"/>
    <x v="1"/>
    <x v="1"/>
    <x v="76"/>
    <x v="0"/>
    <x v="5"/>
    <x v="9"/>
    <x v="9"/>
    <x v="1169"/>
    <x v="0"/>
  </r>
  <r>
    <x v="371"/>
    <x v="2"/>
    <s v="2024-2025"/>
    <x v="0"/>
    <x v="95"/>
    <x v="7"/>
    <x v="7"/>
    <x v="95"/>
    <x v="0"/>
    <x v="19"/>
    <x v="7"/>
    <x v="7"/>
    <x v="1170"/>
    <x v="0"/>
  </r>
  <r>
    <x v="35"/>
    <x v="0"/>
    <s v="2023-2024"/>
    <x v="0"/>
    <x v="15"/>
    <x v="1"/>
    <x v="1"/>
    <x v="15"/>
    <x v="0"/>
    <x v="5"/>
    <x v="9"/>
    <x v="9"/>
    <x v="1171"/>
    <x v="0"/>
  </r>
  <r>
    <x v="508"/>
    <x v="0"/>
    <s v="2023-2024"/>
    <x v="0"/>
    <x v="13"/>
    <x v="1"/>
    <x v="1"/>
    <x v="13"/>
    <x v="0"/>
    <x v="1"/>
    <x v="5"/>
    <x v="5"/>
    <x v="1172"/>
    <x v="0"/>
  </r>
  <r>
    <x v="448"/>
    <x v="0"/>
    <s v="2023-2024"/>
    <x v="0"/>
    <x v="49"/>
    <x v="4"/>
    <x v="4"/>
    <x v="49"/>
    <x v="0"/>
    <x v="6"/>
    <x v="7"/>
    <x v="7"/>
    <x v="1173"/>
    <x v="0"/>
  </r>
  <r>
    <x v="125"/>
    <x v="2"/>
    <s v="2024-2025"/>
    <x v="0"/>
    <x v="91"/>
    <x v="1"/>
    <x v="1"/>
    <x v="91"/>
    <x v="0"/>
    <x v="5"/>
    <x v="5"/>
    <x v="5"/>
    <x v="1174"/>
    <x v="0"/>
  </r>
  <r>
    <x v="686"/>
    <x v="1"/>
    <s v="2022-2023"/>
    <x v="1"/>
    <x v="1"/>
    <x v="1"/>
    <x v="1"/>
    <x v="1"/>
    <x v="0"/>
    <x v="1"/>
    <x v="6"/>
    <x v="6"/>
    <x v="1175"/>
    <x v="0"/>
  </r>
  <r>
    <x v="670"/>
    <x v="0"/>
    <s v="2023-2024"/>
    <x v="0"/>
    <x v="12"/>
    <x v="3"/>
    <x v="3"/>
    <x v="12"/>
    <x v="0"/>
    <x v="10"/>
    <x v="3"/>
    <x v="3"/>
    <x v="1176"/>
    <x v="0"/>
  </r>
  <r>
    <x v="173"/>
    <x v="0"/>
    <s v="2023-2024"/>
    <x v="1"/>
    <x v="35"/>
    <x v="3"/>
    <x v="3"/>
    <x v="35"/>
    <x v="0"/>
    <x v="15"/>
    <x v="3"/>
    <x v="3"/>
    <x v="1177"/>
    <x v="0"/>
  </r>
  <r>
    <x v="542"/>
    <x v="2"/>
    <s v="2024-2025"/>
    <x v="1"/>
    <x v="17"/>
    <x v="3"/>
    <x v="3"/>
    <x v="17"/>
    <x v="0"/>
    <x v="12"/>
    <x v="3"/>
    <x v="3"/>
    <x v="1178"/>
    <x v="0"/>
  </r>
  <r>
    <x v="495"/>
    <x v="2"/>
    <s v="2024-2025"/>
    <x v="1"/>
    <x v="22"/>
    <x v="1"/>
    <x v="1"/>
    <x v="22"/>
    <x v="0"/>
    <x v="2"/>
    <x v="0"/>
    <x v="0"/>
    <x v="1179"/>
    <x v="0"/>
  </r>
  <r>
    <x v="429"/>
    <x v="1"/>
    <s v="2022-2023"/>
    <x v="0"/>
    <x v="64"/>
    <x v="1"/>
    <x v="1"/>
    <x v="64"/>
    <x v="0"/>
    <x v="1"/>
    <x v="3"/>
    <x v="3"/>
    <x v="1180"/>
    <x v="0"/>
  </r>
  <r>
    <x v="436"/>
    <x v="2"/>
    <s v="2024-2025"/>
    <x v="0"/>
    <x v="68"/>
    <x v="7"/>
    <x v="7"/>
    <x v="68"/>
    <x v="0"/>
    <x v="19"/>
    <x v="9"/>
    <x v="9"/>
    <x v="1181"/>
    <x v="0"/>
  </r>
  <r>
    <x v="389"/>
    <x v="2"/>
    <s v="2024-2025"/>
    <x v="0"/>
    <x v="62"/>
    <x v="0"/>
    <x v="0"/>
    <x v="62"/>
    <x v="0"/>
    <x v="14"/>
    <x v="3"/>
    <x v="3"/>
    <x v="1182"/>
    <x v="0"/>
  </r>
  <r>
    <x v="607"/>
    <x v="0"/>
    <s v="2023-2024"/>
    <x v="0"/>
    <x v="19"/>
    <x v="1"/>
    <x v="1"/>
    <x v="19"/>
    <x v="0"/>
    <x v="11"/>
    <x v="2"/>
    <x v="2"/>
    <x v="1183"/>
    <x v="0"/>
  </r>
  <r>
    <x v="637"/>
    <x v="1"/>
    <s v="2022-2023"/>
    <x v="0"/>
    <x v="27"/>
    <x v="4"/>
    <x v="4"/>
    <x v="27"/>
    <x v="0"/>
    <x v="7"/>
    <x v="3"/>
    <x v="3"/>
    <x v="1184"/>
    <x v="0"/>
  </r>
  <r>
    <x v="546"/>
    <x v="2"/>
    <s v="2024-2025"/>
    <x v="0"/>
    <x v="68"/>
    <x v="7"/>
    <x v="7"/>
    <x v="68"/>
    <x v="0"/>
    <x v="19"/>
    <x v="4"/>
    <x v="4"/>
    <x v="1185"/>
    <x v="0"/>
  </r>
  <r>
    <x v="628"/>
    <x v="0"/>
    <s v="2023-2024"/>
    <x v="0"/>
    <x v="68"/>
    <x v="7"/>
    <x v="7"/>
    <x v="68"/>
    <x v="0"/>
    <x v="19"/>
    <x v="5"/>
    <x v="5"/>
    <x v="1186"/>
    <x v="0"/>
  </r>
  <r>
    <x v="656"/>
    <x v="1"/>
    <s v="2022-2023"/>
    <x v="0"/>
    <x v="26"/>
    <x v="0"/>
    <x v="0"/>
    <x v="26"/>
    <x v="0"/>
    <x v="14"/>
    <x v="6"/>
    <x v="6"/>
    <x v="1187"/>
    <x v="0"/>
  </r>
  <r>
    <x v="248"/>
    <x v="0"/>
    <s v="2023-2024"/>
    <x v="0"/>
    <x v="51"/>
    <x v="4"/>
    <x v="4"/>
    <x v="51"/>
    <x v="0"/>
    <x v="16"/>
    <x v="6"/>
    <x v="6"/>
    <x v="1188"/>
    <x v="0"/>
  </r>
  <r>
    <x v="560"/>
    <x v="0"/>
    <s v="2023-2024"/>
    <x v="1"/>
    <x v="14"/>
    <x v="1"/>
    <x v="1"/>
    <x v="14"/>
    <x v="0"/>
    <x v="11"/>
    <x v="9"/>
    <x v="9"/>
    <x v="1189"/>
    <x v="0"/>
  </r>
  <r>
    <x v="166"/>
    <x v="0"/>
    <s v="2023-2024"/>
    <x v="1"/>
    <x v="47"/>
    <x v="1"/>
    <x v="1"/>
    <x v="47"/>
    <x v="0"/>
    <x v="4"/>
    <x v="8"/>
    <x v="8"/>
    <x v="1190"/>
    <x v="0"/>
  </r>
  <r>
    <x v="383"/>
    <x v="0"/>
    <s v="2023-2024"/>
    <x v="0"/>
    <x v="34"/>
    <x v="4"/>
    <x v="4"/>
    <x v="34"/>
    <x v="0"/>
    <x v="7"/>
    <x v="5"/>
    <x v="5"/>
    <x v="1191"/>
    <x v="0"/>
  </r>
  <r>
    <x v="454"/>
    <x v="0"/>
    <s v="2023-2024"/>
    <x v="0"/>
    <x v="51"/>
    <x v="4"/>
    <x v="4"/>
    <x v="51"/>
    <x v="0"/>
    <x v="16"/>
    <x v="1"/>
    <x v="1"/>
    <x v="1192"/>
    <x v="0"/>
  </r>
  <r>
    <x v="204"/>
    <x v="0"/>
    <s v="2023-2024"/>
    <x v="1"/>
    <x v="0"/>
    <x v="0"/>
    <x v="0"/>
    <x v="0"/>
    <x v="0"/>
    <x v="0"/>
    <x v="6"/>
    <x v="6"/>
    <x v="1193"/>
    <x v="0"/>
  </r>
  <r>
    <x v="170"/>
    <x v="0"/>
    <s v="2023-2024"/>
    <x v="0"/>
    <x v="18"/>
    <x v="6"/>
    <x v="6"/>
    <x v="18"/>
    <x v="0"/>
    <x v="13"/>
    <x v="7"/>
    <x v="7"/>
    <x v="1194"/>
    <x v="0"/>
  </r>
  <r>
    <x v="375"/>
    <x v="0"/>
    <s v="2023-2024"/>
    <x v="0"/>
    <x v="8"/>
    <x v="1"/>
    <x v="1"/>
    <x v="8"/>
    <x v="0"/>
    <x v="4"/>
    <x v="6"/>
    <x v="6"/>
    <x v="1195"/>
    <x v="0"/>
  </r>
  <r>
    <x v="687"/>
    <x v="0"/>
    <s v="2023-2024"/>
    <x v="1"/>
    <x v="14"/>
    <x v="1"/>
    <x v="1"/>
    <x v="14"/>
    <x v="0"/>
    <x v="11"/>
    <x v="1"/>
    <x v="1"/>
    <x v="1196"/>
    <x v="0"/>
  </r>
  <r>
    <x v="103"/>
    <x v="1"/>
    <s v="2022-2023"/>
    <x v="1"/>
    <x v="43"/>
    <x v="1"/>
    <x v="1"/>
    <x v="43"/>
    <x v="0"/>
    <x v="2"/>
    <x v="6"/>
    <x v="6"/>
    <x v="1197"/>
    <x v="0"/>
  </r>
  <r>
    <x v="504"/>
    <x v="2"/>
    <s v="2024-2025"/>
    <x v="0"/>
    <x v="49"/>
    <x v="4"/>
    <x v="4"/>
    <x v="49"/>
    <x v="0"/>
    <x v="6"/>
    <x v="1"/>
    <x v="1"/>
    <x v="1198"/>
    <x v="0"/>
  </r>
  <r>
    <x v="448"/>
    <x v="0"/>
    <s v="2023-2024"/>
    <x v="1"/>
    <x v="14"/>
    <x v="1"/>
    <x v="1"/>
    <x v="14"/>
    <x v="0"/>
    <x v="11"/>
    <x v="3"/>
    <x v="3"/>
    <x v="1199"/>
    <x v="0"/>
  </r>
  <r>
    <x v="530"/>
    <x v="1"/>
    <s v="2022-2023"/>
    <x v="1"/>
    <x v="87"/>
    <x v="2"/>
    <x v="2"/>
    <x v="87"/>
    <x v="0"/>
    <x v="2"/>
    <x v="9"/>
    <x v="9"/>
    <x v="1200"/>
    <x v="0"/>
  </r>
  <r>
    <x v="688"/>
    <x v="0"/>
    <s v="2023-2024"/>
    <x v="0"/>
    <x v="11"/>
    <x v="5"/>
    <x v="5"/>
    <x v="11"/>
    <x v="0"/>
    <x v="9"/>
    <x v="2"/>
    <x v="2"/>
    <x v="1201"/>
    <x v="0"/>
  </r>
  <r>
    <x v="620"/>
    <x v="1"/>
    <s v="2022-2023"/>
    <x v="1"/>
    <x v="78"/>
    <x v="1"/>
    <x v="1"/>
    <x v="78"/>
    <x v="0"/>
    <x v="4"/>
    <x v="3"/>
    <x v="3"/>
    <x v="1202"/>
    <x v="0"/>
  </r>
  <r>
    <x v="328"/>
    <x v="2"/>
    <s v="2024-2025"/>
    <x v="1"/>
    <x v="53"/>
    <x v="3"/>
    <x v="3"/>
    <x v="53"/>
    <x v="0"/>
    <x v="10"/>
    <x v="8"/>
    <x v="8"/>
    <x v="1203"/>
    <x v="0"/>
  </r>
  <r>
    <x v="658"/>
    <x v="2"/>
    <s v="2024-2025"/>
    <x v="0"/>
    <x v="19"/>
    <x v="1"/>
    <x v="1"/>
    <x v="19"/>
    <x v="0"/>
    <x v="11"/>
    <x v="1"/>
    <x v="1"/>
    <x v="1204"/>
    <x v="0"/>
  </r>
  <r>
    <x v="83"/>
    <x v="1"/>
    <s v="2022-2023"/>
    <x v="1"/>
    <x v="29"/>
    <x v="4"/>
    <x v="4"/>
    <x v="29"/>
    <x v="0"/>
    <x v="8"/>
    <x v="2"/>
    <x v="2"/>
    <x v="1205"/>
    <x v="0"/>
  </r>
  <r>
    <x v="689"/>
    <x v="1"/>
    <s v="2022-2023"/>
    <x v="0"/>
    <x v="62"/>
    <x v="0"/>
    <x v="0"/>
    <x v="62"/>
    <x v="0"/>
    <x v="14"/>
    <x v="3"/>
    <x v="3"/>
    <x v="1206"/>
    <x v="0"/>
  </r>
  <r>
    <x v="609"/>
    <x v="0"/>
    <s v="2023-2024"/>
    <x v="0"/>
    <x v="84"/>
    <x v="3"/>
    <x v="3"/>
    <x v="84"/>
    <x v="0"/>
    <x v="3"/>
    <x v="4"/>
    <x v="4"/>
    <x v="1207"/>
    <x v="0"/>
  </r>
  <r>
    <x v="9"/>
    <x v="0"/>
    <s v="2023-2024"/>
    <x v="1"/>
    <x v="93"/>
    <x v="4"/>
    <x v="4"/>
    <x v="93"/>
    <x v="0"/>
    <x v="16"/>
    <x v="2"/>
    <x v="2"/>
    <x v="1208"/>
    <x v="0"/>
  </r>
  <r>
    <x v="29"/>
    <x v="0"/>
    <s v="2023-2024"/>
    <x v="0"/>
    <x v="26"/>
    <x v="0"/>
    <x v="0"/>
    <x v="26"/>
    <x v="0"/>
    <x v="14"/>
    <x v="4"/>
    <x v="4"/>
    <x v="1209"/>
    <x v="0"/>
  </r>
  <r>
    <x v="246"/>
    <x v="2"/>
    <s v="2024-2025"/>
    <x v="1"/>
    <x v="29"/>
    <x v="4"/>
    <x v="4"/>
    <x v="29"/>
    <x v="0"/>
    <x v="8"/>
    <x v="2"/>
    <x v="2"/>
    <x v="1210"/>
    <x v="0"/>
  </r>
  <r>
    <x v="594"/>
    <x v="1"/>
    <s v="2022-2023"/>
    <x v="0"/>
    <x v="49"/>
    <x v="4"/>
    <x v="4"/>
    <x v="49"/>
    <x v="0"/>
    <x v="6"/>
    <x v="9"/>
    <x v="9"/>
    <x v="1211"/>
    <x v="0"/>
  </r>
  <r>
    <x v="8"/>
    <x v="0"/>
    <s v="2023-2024"/>
    <x v="1"/>
    <x v="42"/>
    <x v="3"/>
    <x v="3"/>
    <x v="42"/>
    <x v="0"/>
    <x v="12"/>
    <x v="9"/>
    <x v="9"/>
    <x v="1212"/>
    <x v="0"/>
  </r>
  <r>
    <x v="687"/>
    <x v="0"/>
    <s v="2023-2024"/>
    <x v="0"/>
    <x v="25"/>
    <x v="4"/>
    <x v="4"/>
    <x v="25"/>
    <x v="0"/>
    <x v="8"/>
    <x v="8"/>
    <x v="8"/>
    <x v="1213"/>
    <x v="0"/>
  </r>
  <r>
    <x v="536"/>
    <x v="1"/>
    <s v="2022-2023"/>
    <x v="0"/>
    <x v="39"/>
    <x v="0"/>
    <x v="0"/>
    <x v="39"/>
    <x v="0"/>
    <x v="14"/>
    <x v="1"/>
    <x v="1"/>
    <x v="1214"/>
    <x v="0"/>
  </r>
  <r>
    <x v="690"/>
    <x v="1"/>
    <s v="2022-2023"/>
    <x v="1"/>
    <x v="80"/>
    <x v="0"/>
    <x v="0"/>
    <x v="80"/>
    <x v="0"/>
    <x v="14"/>
    <x v="3"/>
    <x v="3"/>
    <x v="1215"/>
    <x v="0"/>
  </r>
  <r>
    <x v="276"/>
    <x v="0"/>
    <s v="2023-2024"/>
    <x v="1"/>
    <x v="71"/>
    <x v="6"/>
    <x v="6"/>
    <x v="71"/>
    <x v="0"/>
    <x v="13"/>
    <x v="2"/>
    <x v="2"/>
    <x v="1216"/>
    <x v="0"/>
  </r>
  <r>
    <x v="239"/>
    <x v="0"/>
    <s v="2023-2024"/>
    <x v="1"/>
    <x v="36"/>
    <x v="4"/>
    <x v="4"/>
    <x v="36"/>
    <x v="0"/>
    <x v="6"/>
    <x v="4"/>
    <x v="4"/>
    <x v="1217"/>
    <x v="0"/>
  </r>
  <r>
    <x v="581"/>
    <x v="0"/>
    <s v="2023-2024"/>
    <x v="1"/>
    <x v="42"/>
    <x v="3"/>
    <x v="3"/>
    <x v="42"/>
    <x v="0"/>
    <x v="12"/>
    <x v="4"/>
    <x v="4"/>
    <x v="1218"/>
    <x v="0"/>
  </r>
  <r>
    <x v="556"/>
    <x v="0"/>
    <s v="2023-2024"/>
    <x v="1"/>
    <x v="57"/>
    <x v="6"/>
    <x v="6"/>
    <x v="57"/>
    <x v="0"/>
    <x v="13"/>
    <x v="2"/>
    <x v="2"/>
    <x v="1219"/>
    <x v="0"/>
  </r>
  <r>
    <x v="663"/>
    <x v="0"/>
    <s v="2023-2024"/>
    <x v="0"/>
    <x v="69"/>
    <x v="4"/>
    <x v="4"/>
    <x v="69"/>
    <x v="0"/>
    <x v="6"/>
    <x v="8"/>
    <x v="8"/>
    <x v="1220"/>
    <x v="0"/>
  </r>
  <r>
    <x v="335"/>
    <x v="1"/>
    <s v="2022-2023"/>
    <x v="1"/>
    <x v="79"/>
    <x v="6"/>
    <x v="6"/>
    <x v="79"/>
    <x v="0"/>
    <x v="18"/>
    <x v="1"/>
    <x v="1"/>
    <x v="1221"/>
    <x v="0"/>
  </r>
  <r>
    <x v="203"/>
    <x v="0"/>
    <s v="2023-2024"/>
    <x v="0"/>
    <x v="36"/>
    <x v="4"/>
    <x v="4"/>
    <x v="36"/>
    <x v="0"/>
    <x v="6"/>
    <x v="0"/>
    <x v="0"/>
    <x v="1222"/>
    <x v="0"/>
  </r>
  <r>
    <x v="691"/>
    <x v="2"/>
    <s v="2024-2025"/>
    <x v="1"/>
    <x v="96"/>
    <x v="4"/>
    <x v="4"/>
    <x v="96"/>
    <x v="0"/>
    <x v="16"/>
    <x v="1"/>
    <x v="1"/>
    <x v="1222"/>
    <x v="0"/>
  </r>
  <r>
    <x v="206"/>
    <x v="2"/>
    <s v="2024-2025"/>
    <x v="1"/>
    <x v="58"/>
    <x v="0"/>
    <x v="0"/>
    <x v="58"/>
    <x v="0"/>
    <x v="0"/>
    <x v="3"/>
    <x v="3"/>
    <x v="1223"/>
    <x v="0"/>
  </r>
  <r>
    <x v="413"/>
    <x v="2"/>
    <s v="2024-2025"/>
    <x v="0"/>
    <x v="45"/>
    <x v="3"/>
    <x v="3"/>
    <x v="45"/>
    <x v="0"/>
    <x v="15"/>
    <x v="2"/>
    <x v="2"/>
    <x v="1224"/>
    <x v="0"/>
  </r>
  <r>
    <x v="188"/>
    <x v="0"/>
    <s v="2023-2024"/>
    <x v="1"/>
    <x v="56"/>
    <x v="1"/>
    <x v="1"/>
    <x v="56"/>
    <x v="0"/>
    <x v="11"/>
    <x v="7"/>
    <x v="7"/>
    <x v="1225"/>
    <x v="0"/>
  </r>
  <r>
    <x v="45"/>
    <x v="0"/>
    <s v="2023-2024"/>
    <x v="0"/>
    <x v="69"/>
    <x v="4"/>
    <x v="4"/>
    <x v="69"/>
    <x v="0"/>
    <x v="6"/>
    <x v="4"/>
    <x v="4"/>
    <x v="1226"/>
    <x v="0"/>
  </r>
  <r>
    <x v="94"/>
    <x v="0"/>
    <s v="2023-2024"/>
    <x v="1"/>
    <x v="80"/>
    <x v="0"/>
    <x v="0"/>
    <x v="80"/>
    <x v="0"/>
    <x v="14"/>
    <x v="7"/>
    <x v="7"/>
    <x v="1227"/>
    <x v="0"/>
  </r>
  <r>
    <x v="662"/>
    <x v="2"/>
    <s v="2024-2025"/>
    <x v="1"/>
    <x v="48"/>
    <x v="3"/>
    <x v="3"/>
    <x v="48"/>
    <x v="0"/>
    <x v="15"/>
    <x v="4"/>
    <x v="4"/>
    <x v="1228"/>
    <x v="0"/>
  </r>
  <r>
    <x v="240"/>
    <x v="2"/>
    <s v="2024-2025"/>
    <x v="1"/>
    <x v="30"/>
    <x v="4"/>
    <x v="4"/>
    <x v="30"/>
    <x v="0"/>
    <x v="6"/>
    <x v="2"/>
    <x v="2"/>
    <x v="1229"/>
    <x v="0"/>
  </r>
  <r>
    <x v="133"/>
    <x v="1"/>
    <s v="2022-2023"/>
    <x v="0"/>
    <x v="65"/>
    <x v="1"/>
    <x v="1"/>
    <x v="65"/>
    <x v="0"/>
    <x v="4"/>
    <x v="0"/>
    <x v="0"/>
    <x v="1230"/>
    <x v="0"/>
  </r>
  <r>
    <x v="143"/>
    <x v="2"/>
    <s v="2024-2025"/>
    <x v="0"/>
    <x v="76"/>
    <x v="1"/>
    <x v="1"/>
    <x v="76"/>
    <x v="0"/>
    <x v="5"/>
    <x v="1"/>
    <x v="1"/>
    <x v="1230"/>
    <x v="0"/>
  </r>
  <r>
    <x v="220"/>
    <x v="0"/>
    <s v="2023-2024"/>
    <x v="0"/>
    <x v="94"/>
    <x v="5"/>
    <x v="5"/>
    <x v="94"/>
    <x v="0"/>
    <x v="9"/>
    <x v="3"/>
    <x v="3"/>
    <x v="1231"/>
    <x v="0"/>
  </r>
  <r>
    <x v="136"/>
    <x v="0"/>
    <s v="2023-2024"/>
    <x v="1"/>
    <x v="17"/>
    <x v="3"/>
    <x v="3"/>
    <x v="17"/>
    <x v="0"/>
    <x v="12"/>
    <x v="2"/>
    <x v="2"/>
    <x v="1232"/>
    <x v="0"/>
  </r>
  <r>
    <x v="539"/>
    <x v="2"/>
    <s v="2024-2025"/>
    <x v="0"/>
    <x v="16"/>
    <x v="0"/>
    <x v="0"/>
    <x v="16"/>
    <x v="0"/>
    <x v="0"/>
    <x v="2"/>
    <x v="2"/>
    <x v="1233"/>
    <x v="0"/>
  </r>
  <r>
    <x v="18"/>
    <x v="0"/>
    <s v="2023-2024"/>
    <x v="1"/>
    <x v="11"/>
    <x v="5"/>
    <x v="5"/>
    <x v="11"/>
    <x v="0"/>
    <x v="9"/>
    <x v="4"/>
    <x v="4"/>
    <x v="1234"/>
    <x v="0"/>
  </r>
  <r>
    <x v="413"/>
    <x v="2"/>
    <s v="2024-2025"/>
    <x v="1"/>
    <x v="79"/>
    <x v="6"/>
    <x v="6"/>
    <x v="79"/>
    <x v="0"/>
    <x v="18"/>
    <x v="6"/>
    <x v="6"/>
    <x v="1235"/>
    <x v="0"/>
  </r>
  <r>
    <x v="692"/>
    <x v="0"/>
    <s v="2023-2024"/>
    <x v="0"/>
    <x v="44"/>
    <x v="4"/>
    <x v="4"/>
    <x v="44"/>
    <x v="0"/>
    <x v="16"/>
    <x v="9"/>
    <x v="9"/>
    <x v="1236"/>
    <x v="0"/>
  </r>
  <r>
    <x v="406"/>
    <x v="2"/>
    <s v="2024-2025"/>
    <x v="1"/>
    <x v="45"/>
    <x v="3"/>
    <x v="3"/>
    <x v="45"/>
    <x v="0"/>
    <x v="15"/>
    <x v="5"/>
    <x v="5"/>
    <x v="1237"/>
    <x v="0"/>
  </r>
  <r>
    <x v="251"/>
    <x v="2"/>
    <s v="2024-2025"/>
    <x v="1"/>
    <x v="71"/>
    <x v="6"/>
    <x v="6"/>
    <x v="71"/>
    <x v="0"/>
    <x v="13"/>
    <x v="4"/>
    <x v="4"/>
    <x v="1238"/>
    <x v="0"/>
  </r>
  <r>
    <x v="24"/>
    <x v="0"/>
    <s v="2023-2024"/>
    <x v="1"/>
    <x v="43"/>
    <x v="1"/>
    <x v="1"/>
    <x v="43"/>
    <x v="0"/>
    <x v="2"/>
    <x v="9"/>
    <x v="9"/>
    <x v="1239"/>
    <x v="0"/>
  </r>
  <r>
    <x v="600"/>
    <x v="0"/>
    <s v="2023-2024"/>
    <x v="0"/>
    <x v="21"/>
    <x v="3"/>
    <x v="3"/>
    <x v="21"/>
    <x v="0"/>
    <x v="10"/>
    <x v="2"/>
    <x v="2"/>
    <x v="1240"/>
    <x v="0"/>
  </r>
  <r>
    <x v="693"/>
    <x v="0"/>
    <s v="2023-2024"/>
    <x v="0"/>
    <x v="94"/>
    <x v="5"/>
    <x v="5"/>
    <x v="94"/>
    <x v="0"/>
    <x v="9"/>
    <x v="4"/>
    <x v="4"/>
    <x v="1241"/>
    <x v="0"/>
  </r>
  <r>
    <x v="487"/>
    <x v="0"/>
    <s v="2023-2024"/>
    <x v="0"/>
    <x v="6"/>
    <x v="0"/>
    <x v="0"/>
    <x v="6"/>
    <x v="0"/>
    <x v="0"/>
    <x v="7"/>
    <x v="7"/>
    <x v="1242"/>
    <x v="0"/>
  </r>
  <r>
    <x v="606"/>
    <x v="0"/>
    <s v="2023-2024"/>
    <x v="0"/>
    <x v="40"/>
    <x v="4"/>
    <x v="4"/>
    <x v="40"/>
    <x v="0"/>
    <x v="8"/>
    <x v="8"/>
    <x v="8"/>
    <x v="1243"/>
    <x v="0"/>
  </r>
  <r>
    <x v="86"/>
    <x v="1"/>
    <s v="2022-2023"/>
    <x v="0"/>
    <x v="44"/>
    <x v="4"/>
    <x v="4"/>
    <x v="44"/>
    <x v="0"/>
    <x v="16"/>
    <x v="7"/>
    <x v="7"/>
    <x v="1244"/>
    <x v="0"/>
  </r>
  <r>
    <x v="623"/>
    <x v="1"/>
    <s v="2022-2023"/>
    <x v="1"/>
    <x v="62"/>
    <x v="0"/>
    <x v="0"/>
    <x v="62"/>
    <x v="0"/>
    <x v="14"/>
    <x v="7"/>
    <x v="7"/>
    <x v="1245"/>
    <x v="0"/>
  </r>
  <r>
    <x v="262"/>
    <x v="2"/>
    <s v="2024-2025"/>
    <x v="1"/>
    <x v="3"/>
    <x v="3"/>
    <x v="3"/>
    <x v="3"/>
    <x v="0"/>
    <x v="3"/>
    <x v="3"/>
    <x v="3"/>
    <x v="1246"/>
    <x v="0"/>
  </r>
  <r>
    <x v="210"/>
    <x v="0"/>
    <s v="2023-2024"/>
    <x v="1"/>
    <x v="14"/>
    <x v="1"/>
    <x v="1"/>
    <x v="14"/>
    <x v="0"/>
    <x v="11"/>
    <x v="3"/>
    <x v="3"/>
    <x v="1247"/>
    <x v="0"/>
  </r>
  <r>
    <x v="336"/>
    <x v="0"/>
    <s v="2023-2024"/>
    <x v="0"/>
    <x v="35"/>
    <x v="3"/>
    <x v="3"/>
    <x v="35"/>
    <x v="0"/>
    <x v="15"/>
    <x v="3"/>
    <x v="3"/>
    <x v="1248"/>
    <x v="0"/>
  </r>
  <r>
    <x v="137"/>
    <x v="2"/>
    <s v="2024-2025"/>
    <x v="1"/>
    <x v="76"/>
    <x v="1"/>
    <x v="1"/>
    <x v="76"/>
    <x v="0"/>
    <x v="5"/>
    <x v="1"/>
    <x v="1"/>
    <x v="1249"/>
    <x v="0"/>
  </r>
  <r>
    <x v="35"/>
    <x v="0"/>
    <s v="2023-2024"/>
    <x v="1"/>
    <x v="83"/>
    <x v="0"/>
    <x v="0"/>
    <x v="83"/>
    <x v="0"/>
    <x v="0"/>
    <x v="0"/>
    <x v="0"/>
    <x v="1250"/>
    <x v="0"/>
  </r>
  <r>
    <x v="86"/>
    <x v="1"/>
    <s v="2022-2023"/>
    <x v="0"/>
    <x v="39"/>
    <x v="0"/>
    <x v="0"/>
    <x v="39"/>
    <x v="0"/>
    <x v="14"/>
    <x v="3"/>
    <x v="3"/>
    <x v="1251"/>
    <x v="0"/>
  </r>
  <r>
    <x v="682"/>
    <x v="1"/>
    <s v="2022-2023"/>
    <x v="1"/>
    <x v="70"/>
    <x v="4"/>
    <x v="4"/>
    <x v="70"/>
    <x v="0"/>
    <x v="8"/>
    <x v="3"/>
    <x v="3"/>
    <x v="1251"/>
    <x v="0"/>
  </r>
  <r>
    <x v="655"/>
    <x v="0"/>
    <s v="2023-2024"/>
    <x v="1"/>
    <x v="20"/>
    <x v="4"/>
    <x v="4"/>
    <x v="20"/>
    <x v="0"/>
    <x v="8"/>
    <x v="5"/>
    <x v="5"/>
    <x v="1252"/>
    <x v="0"/>
  </r>
  <r>
    <x v="641"/>
    <x v="0"/>
    <s v="2023-2024"/>
    <x v="0"/>
    <x v="41"/>
    <x v="5"/>
    <x v="5"/>
    <x v="41"/>
    <x v="0"/>
    <x v="9"/>
    <x v="2"/>
    <x v="2"/>
    <x v="1253"/>
    <x v="0"/>
  </r>
  <r>
    <x v="292"/>
    <x v="0"/>
    <s v="2023-2024"/>
    <x v="1"/>
    <x v="54"/>
    <x v="4"/>
    <x v="4"/>
    <x v="54"/>
    <x v="0"/>
    <x v="7"/>
    <x v="6"/>
    <x v="6"/>
    <x v="1254"/>
    <x v="0"/>
  </r>
  <r>
    <x v="576"/>
    <x v="0"/>
    <s v="2023-2024"/>
    <x v="1"/>
    <x v="87"/>
    <x v="2"/>
    <x v="2"/>
    <x v="87"/>
    <x v="0"/>
    <x v="2"/>
    <x v="2"/>
    <x v="2"/>
    <x v="1255"/>
    <x v="0"/>
  </r>
  <r>
    <x v="233"/>
    <x v="1"/>
    <s v="2022-2023"/>
    <x v="0"/>
    <x v="67"/>
    <x v="3"/>
    <x v="3"/>
    <x v="67"/>
    <x v="0"/>
    <x v="15"/>
    <x v="1"/>
    <x v="1"/>
    <x v="1256"/>
    <x v="0"/>
  </r>
  <r>
    <x v="417"/>
    <x v="2"/>
    <s v="2024-2025"/>
    <x v="0"/>
    <x v="57"/>
    <x v="6"/>
    <x v="6"/>
    <x v="57"/>
    <x v="0"/>
    <x v="13"/>
    <x v="0"/>
    <x v="0"/>
    <x v="1257"/>
    <x v="0"/>
  </r>
  <r>
    <x v="611"/>
    <x v="0"/>
    <s v="2023-2024"/>
    <x v="0"/>
    <x v="15"/>
    <x v="1"/>
    <x v="1"/>
    <x v="15"/>
    <x v="0"/>
    <x v="5"/>
    <x v="4"/>
    <x v="4"/>
    <x v="1258"/>
    <x v="0"/>
  </r>
  <r>
    <x v="289"/>
    <x v="1"/>
    <s v="2022-2023"/>
    <x v="1"/>
    <x v="32"/>
    <x v="6"/>
    <x v="6"/>
    <x v="32"/>
    <x v="0"/>
    <x v="13"/>
    <x v="9"/>
    <x v="9"/>
    <x v="1258"/>
    <x v="0"/>
  </r>
  <r>
    <x v="102"/>
    <x v="0"/>
    <s v="2023-2024"/>
    <x v="0"/>
    <x v="69"/>
    <x v="4"/>
    <x v="4"/>
    <x v="69"/>
    <x v="0"/>
    <x v="6"/>
    <x v="3"/>
    <x v="3"/>
    <x v="1259"/>
    <x v="0"/>
  </r>
  <r>
    <x v="620"/>
    <x v="1"/>
    <s v="2022-2023"/>
    <x v="1"/>
    <x v="78"/>
    <x v="1"/>
    <x v="1"/>
    <x v="78"/>
    <x v="0"/>
    <x v="4"/>
    <x v="9"/>
    <x v="9"/>
    <x v="1260"/>
    <x v="0"/>
  </r>
  <r>
    <x v="94"/>
    <x v="0"/>
    <s v="2023-2024"/>
    <x v="0"/>
    <x v="91"/>
    <x v="1"/>
    <x v="1"/>
    <x v="91"/>
    <x v="0"/>
    <x v="5"/>
    <x v="9"/>
    <x v="9"/>
    <x v="1261"/>
    <x v="0"/>
  </r>
  <r>
    <x v="612"/>
    <x v="0"/>
    <s v="2023-2024"/>
    <x v="1"/>
    <x v="3"/>
    <x v="3"/>
    <x v="3"/>
    <x v="3"/>
    <x v="0"/>
    <x v="3"/>
    <x v="3"/>
    <x v="3"/>
    <x v="1262"/>
    <x v="0"/>
  </r>
  <r>
    <x v="404"/>
    <x v="1"/>
    <s v="2022-2023"/>
    <x v="0"/>
    <x v="76"/>
    <x v="1"/>
    <x v="1"/>
    <x v="76"/>
    <x v="0"/>
    <x v="5"/>
    <x v="9"/>
    <x v="9"/>
    <x v="1263"/>
    <x v="0"/>
  </r>
  <r>
    <x v="274"/>
    <x v="0"/>
    <s v="2023-2024"/>
    <x v="1"/>
    <x v="25"/>
    <x v="4"/>
    <x v="4"/>
    <x v="25"/>
    <x v="0"/>
    <x v="8"/>
    <x v="4"/>
    <x v="4"/>
    <x v="1264"/>
    <x v="0"/>
  </r>
  <r>
    <x v="307"/>
    <x v="0"/>
    <s v="2023-2024"/>
    <x v="0"/>
    <x v="65"/>
    <x v="1"/>
    <x v="1"/>
    <x v="65"/>
    <x v="0"/>
    <x v="4"/>
    <x v="6"/>
    <x v="6"/>
    <x v="1265"/>
    <x v="0"/>
  </r>
  <r>
    <x v="307"/>
    <x v="0"/>
    <s v="2023-2024"/>
    <x v="0"/>
    <x v="6"/>
    <x v="0"/>
    <x v="0"/>
    <x v="6"/>
    <x v="0"/>
    <x v="0"/>
    <x v="5"/>
    <x v="5"/>
    <x v="1266"/>
    <x v="0"/>
  </r>
  <r>
    <x v="465"/>
    <x v="1"/>
    <s v="2022-2023"/>
    <x v="0"/>
    <x v="36"/>
    <x v="4"/>
    <x v="4"/>
    <x v="36"/>
    <x v="0"/>
    <x v="6"/>
    <x v="1"/>
    <x v="1"/>
    <x v="1267"/>
    <x v="0"/>
  </r>
  <r>
    <x v="522"/>
    <x v="0"/>
    <s v="2023-2024"/>
    <x v="0"/>
    <x v="15"/>
    <x v="1"/>
    <x v="1"/>
    <x v="15"/>
    <x v="0"/>
    <x v="5"/>
    <x v="1"/>
    <x v="1"/>
    <x v="1268"/>
    <x v="0"/>
  </r>
  <r>
    <x v="130"/>
    <x v="1"/>
    <s v="2022-2023"/>
    <x v="0"/>
    <x v="38"/>
    <x v="3"/>
    <x v="3"/>
    <x v="38"/>
    <x v="0"/>
    <x v="12"/>
    <x v="7"/>
    <x v="7"/>
    <x v="1269"/>
    <x v="0"/>
  </r>
  <r>
    <x v="324"/>
    <x v="0"/>
    <s v="2023-2024"/>
    <x v="0"/>
    <x v="2"/>
    <x v="2"/>
    <x v="2"/>
    <x v="2"/>
    <x v="0"/>
    <x v="2"/>
    <x v="8"/>
    <x v="8"/>
    <x v="1270"/>
    <x v="0"/>
  </r>
  <r>
    <x v="56"/>
    <x v="2"/>
    <s v="2024-2025"/>
    <x v="0"/>
    <x v="54"/>
    <x v="4"/>
    <x v="4"/>
    <x v="54"/>
    <x v="0"/>
    <x v="7"/>
    <x v="9"/>
    <x v="9"/>
    <x v="1271"/>
    <x v="0"/>
  </r>
  <r>
    <x v="603"/>
    <x v="2"/>
    <s v="2024-2025"/>
    <x v="0"/>
    <x v="31"/>
    <x v="1"/>
    <x v="1"/>
    <x v="31"/>
    <x v="0"/>
    <x v="4"/>
    <x v="7"/>
    <x v="7"/>
    <x v="1272"/>
    <x v="0"/>
  </r>
  <r>
    <x v="3"/>
    <x v="0"/>
    <s v="2023-2024"/>
    <x v="1"/>
    <x v="17"/>
    <x v="3"/>
    <x v="3"/>
    <x v="17"/>
    <x v="0"/>
    <x v="12"/>
    <x v="3"/>
    <x v="3"/>
    <x v="1273"/>
    <x v="0"/>
  </r>
  <r>
    <x v="42"/>
    <x v="0"/>
    <s v="2023-2024"/>
    <x v="0"/>
    <x v="15"/>
    <x v="1"/>
    <x v="1"/>
    <x v="15"/>
    <x v="0"/>
    <x v="5"/>
    <x v="9"/>
    <x v="9"/>
    <x v="1274"/>
    <x v="0"/>
  </r>
  <r>
    <x v="641"/>
    <x v="0"/>
    <s v="2023-2024"/>
    <x v="0"/>
    <x v="61"/>
    <x v="6"/>
    <x v="6"/>
    <x v="61"/>
    <x v="0"/>
    <x v="18"/>
    <x v="6"/>
    <x v="6"/>
    <x v="1275"/>
    <x v="0"/>
  </r>
  <r>
    <x v="0"/>
    <x v="0"/>
    <s v="2023-2024"/>
    <x v="1"/>
    <x v="11"/>
    <x v="5"/>
    <x v="5"/>
    <x v="11"/>
    <x v="0"/>
    <x v="9"/>
    <x v="3"/>
    <x v="3"/>
    <x v="1276"/>
    <x v="0"/>
  </r>
  <r>
    <x v="325"/>
    <x v="1"/>
    <s v="2022-2023"/>
    <x v="1"/>
    <x v="24"/>
    <x v="1"/>
    <x v="1"/>
    <x v="24"/>
    <x v="0"/>
    <x v="4"/>
    <x v="9"/>
    <x v="9"/>
    <x v="1277"/>
    <x v="0"/>
  </r>
  <r>
    <x v="491"/>
    <x v="0"/>
    <s v="2023-2024"/>
    <x v="0"/>
    <x v="40"/>
    <x v="4"/>
    <x v="4"/>
    <x v="40"/>
    <x v="0"/>
    <x v="8"/>
    <x v="1"/>
    <x v="1"/>
    <x v="1278"/>
    <x v="0"/>
  </r>
  <r>
    <x v="194"/>
    <x v="2"/>
    <s v="2024-2025"/>
    <x v="1"/>
    <x v="32"/>
    <x v="6"/>
    <x v="6"/>
    <x v="32"/>
    <x v="0"/>
    <x v="13"/>
    <x v="0"/>
    <x v="0"/>
    <x v="1279"/>
    <x v="0"/>
  </r>
  <r>
    <x v="367"/>
    <x v="0"/>
    <s v="2023-2024"/>
    <x v="0"/>
    <x v="66"/>
    <x v="3"/>
    <x v="3"/>
    <x v="66"/>
    <x v="0"/>
    <x v="12"/>
    <x v="1"/>
    <x v="1"/>
    <x v="1280"/>
    <x v="0"/>
  </r>
  <r>
    <x v="584"/>
    <x v="1"/>
    <s v="2022-2023"/>
    <x v="0"/>
    <x v="85"/>
    <x v="0"/>
    <x v="0"/>
    <x v="85"/>
    <x v="0"/>
    <x v="20"/>
    <x v="1"/>
    <x v="1"/>
    <x v="1281"/>
    <x v="0"/>
  </r>
  <r>
    <x v="397"/>
    <x v="0"/>
    <s v="2023-2024"/>
    <x v="0"/>
    <x v="35"/>
    <x v="3"/>
    <x v="3"/>
    <x v="35"/>
    <x v="0"/>
    <x v="15"/>
    <x v="1"/>
    <x v="1"/>
    <x v="1282"/>
    <x v="0"/>
  </r>
  <r>
    <x v="543"/>
    <x v="0"/>
    <s v="2023-2024"/>
    <x v="0"/>
    <x v="95"/>
    <x v="7"/>
    <x v="7"/>
    <x v="95"/>
    <x v="0"/>
    <x v="19"/>
    <x v="1"/>
    <x v="1"/>
    <x v="1283"/>
    <x v="0"/>
  </r>
  <r>
    <x v="694"/>
    <x v="2"/>
    <s v="2024-2025"/>
    <x v="1"/>
    <x v="46"/>
    <x v="3"/>
    <x v="3"/>
    <x v="46"/>
    <x v="0"/>
    <x v="17"/>
    <x v="0"/>
    <x v="0"/>
    <x v="1283"/>
    <x v="0"/>
  </r>
  <r>
    <x v="660"/>
    <x v="0"/>
    <s v="2023-2024"/>
    <x v="0"/>
    <x v="88"/>
    <x v="6"/>
    <x v="6"/>
    <x v="88"/>
    <x v="0"/>
    <x v="13"/>
    <x v="3"/>
    <x v="3"/>
    <x v="1284"/>
    <x v="0"/>
  </r>
  <r>
    <x v="375"/>
    <x v="0"/>
    <s v="2023-2024"/>
    <x v="0"/>
    <x v="48"/>
    <x v="3"/>
    <x v="3"/>
    <x v="48"/>
    <x v="0"/>
    <x v="15"/>
    <x v="3"/>
    <x v="3"/>
    <x v="1285"/>
    <x v="0"/>
  </r>
  <r>
    <x v="240"/>
    <x v="2"/>
    <s v="2024-2025"/>
    <x v="0"/>
    <x v="2"/>
    <x v="2"/>
    <x v="2"/>
    <x v="2"/>
    <x v="0"/>
    <x v="2"/>
    <x v="2"/>
    <x v="2"/>
    <x v="1286"/>
    <x v="0"/>
  </r>
  <r>
    <x v="644"/>
    <x v="0"/>
    <s v="2023-2024"/>
    <x v="1"/>
    <x v="9"/>
    <x v="4"/>
    <x v="4"/>
    <x v="9"/>
    <x v="0"/>
    <x v="7"/>
    <x v="3"/>
    <x v="3"/>
    <x v="1287"/>
    <x v="0"/>
  </r>
  <r>
    <x v="500"/>
    <x v="1"/>
    <s v="2022-2023"/>
    <x v="1"/>
    <x v="60"/>
    <x v="1"/>
    <x v="1"/>
    <x v="60"/>
    <x v="0"/>
    <x v="2"/>
    <x v="1"/>
    <x v="1"/>
    <x v="1288"/>
    <x v="0"/>
  </r>
  <r>
    <x v="525"/>
    <x v="2"/>
    <s v="2024-2025"/>
    <x v="0"/>
    <x v="10"/>
    <x v="4"/>
    <x v="4"/>
    <x v="10"/>
    <x v="0"/>
    <x v="8"/>
    <x v="0"/>
    <x v="0"/>
    <x v="1289"/>
    <x v="0"/>
  </r>
  <r>
    <x v="568"/>
    <x v="2"/>
    <s v="2024-2025"/>
    <x v="0"/>
    <x v="15"/>
    <x v="1"/>
    <x v="1"/>
    <x v="15"/>
    <x v="0"/>
    <x v="5"/>
    <x v="3"/>
    <x v="3"/>
    <x v="1290"/>
    <x v="0"/>
  </r>
  <r>
    <x v="606"/>
    <x v="0"/>
    <s v="2023-2024"/>
    <x v="1"/>
    <x v="74"/>
    <x v="1"/>
    <x v="1"/>
    <x v="74"/>
    <x v="0"/>
    <x v="1"/>
    <x v="9"/>
    <x v="9"/>
    <x v="1291"/>
    <x v="0"/>
  </r>
  <r>
    <x v="384"/>
    <x v="1"/>
    <s v="2022-2023"/>
    <x v="0"/>
    <x v="10"/>
    <x v="4"/>
    <x v="4"/>
    <x v="10"/>
    <x v="0"/>
    <x v="8"/>
    <x v="6"/>
    <x v="6"/>
    <x v="1292"/>
    <x v="0"/>
  </r>
  <r>
    <x v="557"/>
    <x v="0"/>
    <s v="2023-2024"/>
    <x v="0"/>
    <x v="37"/>
    <x v="1"/>
    <x v="1"/>
    <x v="37"/>
    <x v="0"/>
    <x v="11"/>
    <x v="3"/>
    <x v="3"/>
    <x v="1293"/>
    <x v="0"/>
  </r>
  <r>
    <x v="588"/>
    <x v="0"/>
    <s v="2023-2024"/>
    <x v="1"/>
    <x v="85"/>
    <x v="0"/>
    <x v="0"/>
    <x v="85"/>
    <x v="0"/>
    <x v="20"/>
    <x v="4"/>
    <x v="4"/>
    <x v="1294"/>
    <x v="0"/>
  </r>
  <r>
    <x v="26"/>
    <x v="1"/>
    <s v="2022-2023"/>
    <x v="1"/>
    <x v="80"/>
    <x v="0"/>
    <x v="0"/>
    <x v="80"/>
    <x v="0"/>
    <x v="14"/>
    <x v="5"/>
    <x v="5"/>
    <x v="1295"/>
    <x v="0"/>
  </r>
  <r>
    <x v="385"/>
    <x v="1"/>
    <s v="2022-2023"/>
    <x v="0"/>
    <x v="88"/>
    <x v="6"/>
    <x v="6"/>
    <x v="88"/>
    <x v="0"/>
    <x v="13"/>
    <x v="9"/>
    <x v="9"/>
    <x v="1296"/>
    <x v="0"/>
  </r>
  <r>
    <x v="458"/>
    <x v="2"/>
    <s v="2024-2025"/>
    <x v="0"/>
    <x v="2"/>
    <x v="2"/>
    <x v="2"/>
    <x v="2"/>
    <x v="0"/>
    <x v="2"/>
    <x v="1"/>
    <x v="1"/>
    <x v="1297"/>
    <x v="0"/>
  </r>
  <r>
    <x v="251"/>
    <x v="2"/>
    <s v="2024-2025"/>
    <x v="0"/>
    <x v="54"/>
    <x v="4"/>
    <x v="4"/>
    <x v="54"/>
    <x v="0"/>
    <x v="7"/>
    <x v="5"/>
    <x v="5"/>
    <x v="1298"/>
    <x v="0"/>
  </r>
  <r>
    <x v="241"/>
    <x v="0"/>
    <s v="2023-2024"/>
    <x v="1"/>
    <x v="51"/>
    <x v="4"/>
    <x v="4"/>
    <x v="51"/>
    <x v="0"/>
    <x v="16"/>
    <x v="2"/>
    <x v="2"/>
    <x v="1299"/>
    <x v="0"/>
  </r>
  <r>
    <x v="417"/>
    <x v="2"/>
    <s v="2024-2025"/>
    <x v="1"/>
    <x v="9"/>
    <x v="4"/>
    <x v="4"/>
    <x v="9"/>
    <x v="0"/>
    <x v="7"/>
    <x v="9"/>
    <x v="9"/>
    <x v="1300"/>
    <x v="0"/>
  </r>
  <r>
    <x v="177"/>
    <x v="1"/>
    <s v="2022-2023"/>
    <x v="1"/>
    <x v="33"/>
    <x v="4"/>
    <x v="4"/>
    <x v="33"/>
    <x v="0"/>
    <x v="8"/>
    <x v="2"/>
    <x v="2"/>
    <x v="1301"/>
    <x v="0"/>
  </r>
  <r>
    <x v="464"/>
    <x v="2"/>
    <s v="2024-2025"/>
    <x v="0"/>
    <x v="16"/>
    <x v="0"/>
    <x v="0"/>
    <x v="16"/>
    <x v="0"/>
    <x v="0"/>
    <x v="1"/>
    <x v="1"/>
    <x v="1302"/>
    <x v="0"/>
  </r>
  <r>
    <x v="393"/>
    <x v="0"/>
    <s v="2023-2024"/>
    <x v="0"/>
    <x v="94"/>
    <x v="5"/>
    <x v="5"/>
    <x v="94"/>
    <x v="0"/>
    <x v="9"/>
    <x v="0"/>
    <x v="0"/>
    <x v="1303"/>
    <x v="0"/>
  </r>
  <r>
    <x v="163"/>
    <x v="0"/>
    <s v="2023-2024"/>
    <x v="1"/>
    <x v="24"/>
    <x v="1"/>
    <x v="1"/>
    <x v="24"/>
    <x v="0"/>
    <x v="4"/>
    <x v="3"/>
    <x v="3"/>
    <x v="1304"/>
    <x v="0"/>
  </r>
  <r>
    <x v="652"/>
    <x v="2"/>
    <s v="2024-2025"/>
    <x v="1"/>
    <x v="7"/>
    <x v="4"/>
    <x v="4"/>
    <x v="7"/>
    <x v="0"/>
    <x v="6"/>
    <x v="3"/>
    <x v="3"/>
    <x v="1305"/>
    <x v="0"/>
  </r>
  <r>
    <x v="560"/>
    <x v="0"/>
    <s v="2023-2024"/>
    <x v="0"/>
    <x v="39"/>
    <x v="0"/>
    <x v="0"/>
    <x v="39"/>
    <x v="0"/>
    <x v="14"/>
    <x v="8"/>
    <x v="8"/>
    <x v="1306"/>
    <x v="0"/>
  </r>
  <r>
    <x v="618"/>
    <x v="1"/>
    <s v="2022-2023"/>
    <x v="1"/>
    <x v="28"/>
    <x v="1"/>
    <x v="1"/>
    <x v="28"/>
    <x v="0"/>
    <x v="11"/>
    <x v="4"/>
    <x v="4"/>
    <x v="1307"/>
    <x v="0"/>
  </r>
  <r>
    <x v="418"/>
    <x v="2"/>
    <s v="2024-2025"/>
    <x v="0"/>
    <x v="54"/>
    <x v="4"/>
    <x v="4"/>
    <x v="54"/>
    <x v="0"/>
    <x v="7"/>
    <x v="4"/>
    <x v="4"/>
    <x v="1308"/>
    <x v="0"/>
  </r>
  <r>
    <x v="470"/>
    <x v="0"/>
    <s v="2023-2024"/>
    <x v="0"/>
    <x v="45"/>
    <x v="3"/>
    <x v="3"/>
    <x v="45"/>
    <x v="0"/>
    <x v="15"/>
    <x v="7"/>
    <x v="7"/>
    <x v="1309"/>
    <x v="0"/>
  </r>
  <r>
    <x v="538"/>
    <x v="2"/>
    <s v="2024-2025"/>
    <x v="0"/>
    <x v="67"/>
    <x v="3"/>
    <x v="3"/>
    <x v="67"/>
    <x v="0"/>
    <x v="15"/>
    <x v="4"/>
    <x v="4"/>
    <x v="1310"/>
    <x v="0"/>
  </r>
  <r>
    <x v="213"/>
    <x v="1"/>
    <s v="2022-2023"/>
    <x v="0"/>
    <x v="94"/>
    <x v="5"/>
    <x v="5"/>
    <x v="94"/>
    <x v="0"/>
    <x v="9"/>
    <x v="3"/>
    <x v="3"/>
    <x v="1311"/>
    <x v="0"/>
  </r>
  <r>
    <x v="137"/>
    <x v="2"/>
    <s v="2024-2025"/>
    <x v="1"/>
    <x v="75"/>
    <x v="0"/>
    <x v="0"/>
    <x v="75"/>
    <x v="0"/>
    <x v="20"/>
    <x v="4"/>
    <x v="4"/>
    <x v="1312"/>
    <x v="0"/>
  </r>
  <r>
    <x v="232"/>
    <x v="1"/>
    <s v="2022-2023"/>
    <x v="0"/>
    <x v="35"/>
    <x v="3"/>
    <x v="3"/>
    <x v="35"/>
    <x v="0"/>
    <x v="15"/>
    <x v="4"/>
    <x v="4"/>
    <x v="1313"/>
    <x v="0"/>
  </r>
  <r>
    <x v="695"/>
    <x v="0"/>
    <s v="2023-2024"/>
    <x v="1"/>
    <x v="83"/>
    <x v="0"/>
    <x v="0"/>
    <x v="83"/>
    <x v="0"/>
    <x v="0"/>
    <x v="2"/>
    <x v="2"/>
    <x v="1314"/>
    <x v="0"/>
  </r>
  <r>
    <x v="610"/>
    <x v="0"/>
    <s v="2023-2024"/>
    <x v="0"/>
    <x v="75"/>
    <x v="0"/>
    <x v="0"/>
    <x v="75"/>
    <x v="0"/>
    <x v="20"/>
    <x v="3"/>
    <x v="3"/>
    <x v="1315"/>
    <x v="0"/>
  </r>
  <r>
    <x v="1"/>
    <x v="0"/>
    <s v="2023-2024"/>
    <x v="0"/>
    <x v="31"/>
    <x v="1"/>
    <x v="1"/>
    <x v="31"/>
    <x v="0"/>
    <x v="4"/>
    <x v="3"/>
    <x v="3"/>
    <x v="1316"/>
    <x v="0"/>
  </r>
  <r>
    <x v="370"/>
    <x v="2"/>
    <s v="2024-2025"/>
    <x v="1"/>
    <x v="70"/>
    <x v="4"/>
    <x v="4"/>
    <x v="70"/>
    <x v="0"/>
    <x v="8"/>
    <x v="6"/>
    <x v="6"/>
    <x v="1317"/>
    <x v="0"/>
  </r>
  <r>
    <x v="4"/>
    <x v="0"/>
    <s v="2023-2024"/>
    <x v="1"/>
    <x v="29"/>
    <x v="4"/>
    <x v="4"/>
    <x v="29"/>
    <x v="0"/>
    <x v="8"/>
    <x v="9"/>
    <x v="9"/>
    <x v="1318"/>
    <x v="0"/>
  </r>
  <r>
    <x v="692"/>
    <x v="0"/>
    <s v="2023-2024"/>
    <x v="0"/>
    <x v="15"/>
    <x v="1"/>
    <x v="1"/>
    <x v="15"/>
    <x v="0"/>
    <x v="5"/>
    <x v="2"/>
    <x v="2"/>
    <x v="1319"/>
    <x v="0"/>
  </r>
  <r>
    <x v="24"/>
    <x v="0"/>
    <s v="2023-2024"/>
    <x v="0"/>
    <x v="12"/>
    <x v="3"/>
    <x v="3"/>
    <x v="12"/>
    <x v="0"/>
    <x v="10"/>
    <x v="5"/>
    <x v="5"/>
    <x v="1320"/>
    <x v="0"/>
  </r>
  <r>
    <x v="334"/>
    <x v="2"/>
    <s v="2024-2025"/>
    <x v="0"/>
    <x v="59"/>
    <x v="3"/>
    <x v="3"/>
    <x v="59"/>
    <x v="0"/>
    <x v="3"/>
    <x v="6"/>
    <x v="6"/>
    <x v="1321"/>
    <x v="0"/>
  </r>
  <r>
    <x v="365"/>
    <x v="0"/>
    <s v="2023-2024"/>
    <x v="0"/>
    <x v="86"/>
    <x v="0"/>
    <x v="0"/>
    <x v="86"/>
    <x v="0"/>
    <x v="20"/>
    <x v="3"/>
    <x v="3"/>
    <x v="1322"/>
    <x v="0"/>
  </r>
  <r>
    <x v="17"/>
    <x v="0"/>
    <s v="2023-2024"/>
    <x v="0"/>
    <x v="79"/>
    <x v="6"/>
    <x v="6"/>
    <x v="79"/>
    <x v="0"/>
    <x v="18"/>
    <x v="4"/>
    <x v="4"/>
    <x v="1323"/>
    <x v="0"/>
  </r>
  <r>
    <x v="301"/>
    <x v="1"/>
    <s v="2022-2023"/>
    <x v="0"/>
    <x v="15"/>
    <x v="1"/>
    <x v="1"/>
    <x v="15"/>
    <x v="0"/>
    <x v="5"/>
    <x v="3"/>
    <x v="3"/>
    <x v="1324"/>
    <x v="0"/>
  </r>
  <r>
    <x v="544"/>
    <x v="0"/>
    <s v="2023-2024"/>
    <x v="0"/>
    <x v="5"/>
    <x v="1"/>
    <x v="1"/>
    <x v="5"/>
    <x v="0"/>
    <x v="5"/>
    <x v="8"/>
    <x v="8"/>
    <x v="1325"/>
    <x v="0"/>
  </r>
  <r>
    <x v="235"/>
    <x v="1"/>
    <s v="2022-2023"/>
    <x v="0"/>
    <x v="61"/>
    <x v="6"/>
    <x v="6"/>
    <x v="61"/>
    <x v="0"/>
    <x v="18"/>
    <x v="4"/>
    <x v="4"/>
    <x v="1326"/>
    <x v="0"/>
  </r>
  <r>
    <x v="371"/>
    <x v="2"/>
    <s v="2024-2025"/>
    <x v="1"/>
    <x v="43"/>
    <x v="1"/>
    <x v="1"/>
    <x v="43"/>
    <x v="0"/>
    <x v="2"/>
    <x v="1"/>
    <x v="1"/>
    <x v="1327"/>
    <x v="0"/>
  </r>
  <r>
    <x v="510"/>
    <x v="1"/>
    <s v="2022-2023"/>
    <x v="0"/>
    <x v="69"/>
    <x v="4"/>
    <x v="4"/>
    <x v="69"/>
    <x v="0"/>
    <x v="6"/>
    <x v="8"/>
    <x v="8"/>
    <x v="1328"/>
    <x v="0"/>
  </r>
  <r>
    <x v="406"/>
    <x v="2"/>
    <s v="2024-2025"/>
    <x v="1"/>
    <x v="53"/>
    <x v="3"/>
    <x v="3"/>
    <x v="53"/>
    <x v="0"/>
    <x v="10"/>
    <x v="4"/>
    <x v="4"/>
    <x v="1329"/>
    <x v="0"/>
  </r>
  <r>
    <x v="360"/>
    <x v="2"/>
    <s v="2024-2025"/>
    <x v="0"/>
    <x v="61"/>
    <x v="6"/>
    <x v="6"/>
    <x v="61"/>
    <x v="0"/>
    <x v="18"/>
    <x v="7"/>
    <x v="7"/>
    <x v="1330"/>
    <x v="0"/>
  </r>
  <r>
    <x v="61"/>
    <x v="1"/>
    <s v="2022-2023"/>
    <x v="0"/>
    <x v="61"/>
    <x v="6"/>
    <x v="6"/>
    <x v="61"/>
    <x v="0"/>
    <x v="18"/>
    <x v="6"/>
    <x v="6"/>
    <x v="1331"/>
    <x v="0"/>
  </r>
  <r>
    <x v="500"/>
    <x v="1"/>
    <s v="2022-2023"/>
    <x v="1"/>
    <x v="24"/>
    <x v="1"/>
    <x v="1"/>
    <x v="24"/>
    <x v="0"/>
    <x v="4"/>
    <x v="4"/>
    <x v="4"/>
    <x v="1332"/>
    <x v="0"/>
  </r>
  <r>
    <x v="308"/>
    <x v="1"/>
    <s v="2022-2023"/>
    <x v="0"/>
    <x v="2"/>
    <x v="2"/>
    <x v="2"/>
    <x v="2"/>
    <x v="0"/>
    <x v="2"/>
    <x v="7"/>
    <x v="7"/>
    <x v="1333"/>
    <x v="0"/>
  </r>
  <r>
    <x v="560"/>
    <x v="0"/>
    <s v="2023-2024"/>
    <x v="0"/>
    <x v="69"/>
    <x v="4"/>
    <x v="4"/>
    <x v="69"/>
    <x v="0"/>
    <x v="6"/>
    <x v="7"/>
    <x v="7"/>
    <x v="1334"/>
    <x v="0"/>
  </r>
  <r>
    <x v="493"/>
    <x v="1"/>
    <s v="2022-2023"/>
    <x v="1"/>
    <x v="42"/>
    <x v="3"/>
    <x v="3"/>
    <x v="42"/>
    <x v="0"/>
    <x v="12"/>
    <x v="3"/>
    <x v="3"/>
    <x v="1335"/>
    <x v="0"/>
  </r>
  <r>
    <x v="521"/>
    <x v="0"/>
    <s v="2023-2024"/>
    <x v="0"/>
    <x v="64"/>
    <x v="1"/>
    <x v="1"/>
    <x v="64"/>
    <x v="0"/>
    <x v="1"/>
    <x v="5"/>
    <x v="5"/>
    <x v="1336"/>
    <x v="0"/>
  </r>
  <r>
    <x v="696"/>
    <x v="1"/>
    <s v="2022-2023"/>
    <x v="0"/>
    <x v="79"/>
    <x v="6"/>
    <x v="6"/>
    <x v="79"/>
    <x v="0"/>
    <x v="18"/>
    <x v="2"/>
    <x v="2"/>
    <x v="1337"/>
    <x v="0"/>
  </r>
  <r>
    <x v="637"/>
    <x v="1"/>
    <s v="2022-2023"/>
    <x v="1"/>
    <x v="9"/>
    <x v="4"/>
    <x v="4"/>
    <x v="9"/>
    <x v="0"/>
    <x v="7"/>
    <x v="2"/>
    <x v="2"/>
    <x v="1338"/>
    <x v="0"/>
  </r>
  <r>
    <x v="619"/>
    <x v="0"/>
    <s v="2023-2024"/>
    <x v="1"/>
    <x v="83"/>
    <x v="0"/>
    <x v="0"/>
    <x v="83"/>
    <x v="0"/>
    <x v="0"/>
    <x v="3"/>
    <x v="3"/>
    <x v="1339"/>
    <x v="0"/>
  </r>
  <r>
    <x v="404"/>
    <x v="1"/>
    <s v="2022-2023"/>
    <x v="1"/>
    <x v="74"/>
    <x v="1"/>
    <x v="1"/>
    <x v="74"/>
    <x v="0"/>
    <x v="1"/>
    <x v="5"/>
    <x v="5"/>
    <x v="1340"/>
    <x v="0"/>
  </r>
  <r>
    <x v="274"/>
    <x v="0"/>
    <s v="2023-2024"/>
    <x v="0"/>
    <x v="39"/>
    <x v="0"/>
    <x v="0"/>
    <x v="39"/>
    <x v="0"/>
    <x v="14"/>
    <x v="3"/>
    <x v="3"/>
    <x v="1341"/>
    <x v="0"/>
  </r>
  <r>
    <x v="32"/>
    <x v="0"/>
    <s v="2023-2024"/>
    <x v="1"/>
    <x v="78"/>
    <x v="1"/>
    <x v="1"/>
    <x v="78"/>
    <x v="0"/>
    <x v="4"/>
    <x v="3"/>
    <x v="3"/>
    <x v="1342"/>
    <x v="0"/>
  </r>
  <r>
    <x v="559"/>
    <x v="0"/>
    <s v="2023-2024"/>
    <x v="0"/>
    <x v="91"/>
    <x v="1"/>
    <x v="1"/>
    <x v="91"/>
    <x v="0"/>
    <x v="5"/>
    <x v="5"/>
    <x v="5"/>
    <x v="1343"/>
    <x v="0"/>
  </r>
  <r>
    <x v="196"/>
    <x v="0"/>
    <s v="2023-2024"/>
    <x v="0"/>
    <x v="44"/>
    <x v="4"/>
    <x v="4"/>
    <x v="44"/>
    <x v="0"/>
    <x v="16"/>
    <x v="1"/>
    <x v="1"/>
    <x v="1343"/>
    <x v="0"/>
  </r>
  <r>
    <x v="341"/>
    <x v="1"/>
    <s v="2022-2023"/>
    <x v="1"/>
    <x v="11"/>
    <x v="5"/>
    <x v="5"/>
    <x v="11"/>
    <x v="0"/>
    <x v="9"/>
    <x v="5"/>
    <x v="5"/>
    <x v="1344"/>
    <x v="0"/>
  </r>
  <r>
    <x v="496"/>
    <x v="2"/>
    <s v="2024-2025"/>
    <x v="1"/>
    <x v="81"/>
    <x v="3"/>
    <x v="3"/>
    <x v="81"/>
    <x v="0"/>
    <x v="17"/>
    <x v="7"/>
    <x v="7"/>
    <x v="1345"/>
    <x v="0"/>
  </r>
  <r>
    <x v="39"/>
    <x v="0"/>
    <s v="2023-2024"/>
    <x v="0"/>
    <x v="55"/>
    <x v="3"/>
    <x v="3"/>
    <x v="55"/>
    <x v="0"/>
    <x v="17"/>
    <x v="2"/>
    <x v="2"/>
    <x v="1346"/>
    <x v="0"/>
  </r>
  <r>
    <x v="585"/>
    <x v="0"/>
    <s v="2023-2024"/>
    <x v="0"/>
    <x v="48"/>
    <x v="3"/>
    <x v="3"/>
    <x v="48"/>
    <x v="0"/>
    <x v="15"/>
    <x v="0"/>
    <x v="0"/>
    <x v="1347"/>
    <x v="0"/>
  </r>
  <r>
    <x v="455"/>
    <x v="0"/>
    <s v="2023-2024"/>
    <x v="0"/>
    <x v="93"/>
    <x v="4"/>
    <x v="4"/>
    <x v="93"/>
    <x v="0"/>
    <x v="16"/>
    <x v="7"/>
    <x v="7"/>
    <x v="1348"/>
    <x v="0"/>
  </r>
  <r>
    <x v="214"/>
    <x v="2"/>
    <s v="2024-2025"/>
    <x v="0"/>
    <x v="6"/>
    <x v="0"/>
    <x v="0"/>
    <x v="6"/>
    <x v="0"/>
    <x v="0"/>
    <x v="3"/>
    <x v="3"/>
    <x v="1349"/>
    <x v="0"/>
  </r>
  <r>
    <x v="53"/>
    <x v="0"/>
    <s v="2023-2024"/>
    <x v="0"/>
    <x v="12"/>
    <x v="3"/>
    <x v="3"/>
    <x v="12"/>
    <x v="0"/>
    <x v="10"/>
    <x v="5"/>
    <x v="5"/>
    <x v="1350"/>
    <x v="0"/>
  </r>
  <r>
    <x v="450"/>
    <x v="1"/>
    <s v="2022-2023"/>
    <x v="1"/>
    <x v="78"/>
    <x v="1"/>
    <x v="1"/>
    <x v="78"/>
    <x v="0"/>
    <x v="4"/>
    <x v="7"/>
    <x v="7"/>
    <x v="1351"/>
    <x v="0"/>
  </r>
  <r>
    <x v="697"/>
    <x v="1"/>
    <s v="2022-2023"/>
    <x v="1"/>
    <x v="50"/>
    <x v="4"/>
    <x v="4"/>
    <x v="50"/>
    <x v="0"/>
    <x v="6"/>
    <x v="0"/>
    <x v="0"/>
    <x v="1352"/>
    <x v="0"/>
  </r>
  <r>
    <x v="157"/>
    <x v="2"/>
    <s v="2024-2025"/>
    <x v="0"/>
    <x v="38"/>
    <x v="3"/>
    <x v="3"/>
    <x v="38"/>
    <x v="0"/>
    <x v="12"/>
    <x v="4"/>
    <x v="4"/>
    <x v="1353"/>
    <x v="0"/>
  </r>
  <r>
    <x v="591"/>
    <x v="2"/>
    <s v="2024-2025"/>
    <x v="0"/>
    <x v="41"/>
    <x v="5"/>
    <x v="5"/>
    <x v="41"/>
    <x v="0"/>
    <x v="9"/>
    <x v="0"/>
    <x v="0"/>
    <x v="1353"/>
    <x v="0"/>
  </r>
  <r>
    <x v="206"/>
    <x v="2"/>
    <s v="2024-2025"/>
    <x v="1"/>
    <x v="82"/>
    <x v="3"/>
    <x v="3"/>
    <x v="82"/>
    <x v="0"/>
    <x v="17"/>
    <x v="2"/>
    <x v="2"/>
    <x v="1354"/>
    <x v="0"/>
  </r>
  <r>
    <x v="326"/>
    <x v="0"/>
    <s v="2023-2024"/>
    <x v="0"/>
    <x v="6"/>
    <x v="0"/>
    <x v="0"/>
    <x v="6"/>
    <x v="0"/>
    <x v="0"/>
    <x v="2"/>
    <x v="2"/>
    <x v="1355"/>
    <x v="0"/>
  </r>
  <r>
    <x v="556"/>
    <x v="0"/>
    <s v="2023-2024"/>
    <x v="0"/>
    <x v="13"/>
    <x v="1"/>
    <x v="1"/>
    <x v="13"/>
    <x v="0"/>
    <x v="1"/>
    <x v="6"/>
    <x v="6"/>
    <x v="1356"/>
    <x v="0"/>
  </r>
  <r>
    <x v="698"/>
    <x v="2"/>
    <s v="2024-2025"/>
    <x v="0"/>
    <x v="58"/>
    <x v="0"/>
    <x v="0"/>
    <x v="58"/>
    <x v="0"/>
    <x v="0"/>
    <x v="2"/>
    <x v="2"/>
    <x v="1357"/>
    <x v="0"/>
  </r>
  <r>
    <x v="274"/>
    <x v="0"/>
    <s v="2023-2024"/>
    <x v="1"/>
    <x v="43"/>
    <x v="1"/>
    <x v="1"/>
    <x v="43"/>
    <x v="0"/>
    <x v="2"/>
    <x v="1"/>
    <x v="1"/>
    <x v="1358"/>
    <x v="0"/>
  </r>
  <r>
    <x v="211"/>
    <x v="2"/>
    <s v="2024-2025"/>
    <x v="0"/>
    <x v="95"/>
    <x v="7"/>
    <x v="7"/>
    <x v="95"/>
    <x v="0"/>
    <x v="19"/>
    <x v="7"/>
    <x v="7"/>
    <x v="1359"/>
    <x v="0"/>
  </r>
  <r>
    <x v="602"/>
    <x v="0"/>
    <s v="2023-2024"/>
    <x v="1"/>
    <x v="10"/>
    <x v="4"/>
    <x v="4"/>
    <x v="10"/>
    <x v="0"/>
    <x v="8"/>
    <x v="3"/>
    <x v="3"/>
    <x v="1360"/>
    <x v="0"/>
  </r>
  <r>
    <x v="411"/>
    <x v="1"/>
    <s v="2022-2023"/>
    <x v="0"/>
    <x v="7"/>
    <x v="4"/>
    <x v="4"/>
    <x v="7"/>
    <x v="0"/>
    <x v="6"/>
    <x v="8"/>
    <x v="8"/>
    <x v="1361"/>
    <x v="0"/>
  </r>
  <r>
    <x v="240"/>
    <x v="2"/>
    <s v="2024-2025"/>
    <x v="0"/>
    <x v="88"/>
    <x v="6"/>
    <x v="6"/>
    <x v="88"/>
    <x v="0"/>
    <x v="13"/>
    <x v="4"/>
    <x v="4"/>
    <x v="1362"/>
    <x v="0"/>
  </r>
  <r>
    <x v="522"/>
    <x v="0"/>
    <s v="2023-2024"/>
    <x v="0"/>
    <x v="26"/>
    <x v="0"/>
    <x v="0"/>
    <x v="26"/>
    <x v="0"/>
    <x v="14"/>
    <x v="8"/>
    <x v="8"/>
    <x v="1363"/>
    <x v="0"/>
  </r>
  <r>
    <x v="447"/>
    <x v="0"/>
    <s v="2023-2024"/>
    <x v="1"/>
    <x v="45"/>
    <x v="3"/>
    <x v="3"/>
    <x v="45"/>
    <x v="0"/>
    <x v="15"/>
    <x v="3"/>
    <x v="3"/>
    <x v="1364"/>
    <x v="0"/>
  </r>
  <r>
    <x v="364"/>
    <x v="2"/>
    <s v="2024-2025"/>
    <x v="0"/>
    <x v="34"/>
    <x v="4"/>
    <x v="4"/>
    <x v="34"/>
    <x v="0"/>
    <x v="7"/>
    <x v="9"/>
    <x v="9"/>
    <x v="1365"/>
    <x v="0"/>
  </r>
  <r>
    <x v="304"/>
    <x v="1"/>
    <s v="2022-2023"/>
    <x v="0"/>
    <x v="88"/>
    <x v="6"/>
    <x v="6"/>
    <x v="88"/>
    <x v="0"/>
    <x v="13"/>
    <x v="5"/>
    <x v="5"/>
    <x v="1366"/>
    <x v="0"/>
  </r>
  <r>
    <x v="65"/>
    <x v="2"/>
    <s v="2024-2025"/>
    <x v="1"/>
    <x v="0"/>
    <x v="0"/>
    <x v="0"/>
    <x v="0"/>
    <x v="0"/>
    <x v="0"/>
    <x v="3"/>
    <x v="3"/>
    <x v="1367"/>
    <x v="0"/>
  </r>
  <r>
    <x v="597"/>
    <x v="0"/>
    <s v="2023-2024"/>
    <x v="0"/>
    <x v="92"/>
    <x v="3"/>
    <x v="3"/>
    <x v="92"/>
    <x v="0"/>
    <x v="3"/>
    <x v="1"/>
    <x v="1"/>
    <x v="1368"/>
    <x v="0"/>
  </r>
  <r>
    <x v="47"/>
    <x v="2"/>
    <s v="2024-2025"/>
    <x v="0"/>
    <x v="40"/>
    <x v="4"/>
    <x v="4"/>
    <x v="40"/>
    <x v="0"/>
    <x v="8"/>
    <x v="8"/>
    <x v="8"/>
    <x v="1369"/>
    <x v="0"/>
  </r>
  <r>
    <x v="465"/>
    <x v="1"/>
    <s v="2022-2023"/>
    <x v="0"/>
    <x v="95"/>
    <x v="7"/>
    <x v="7"/>
    <x v="95"/>
    <x v="0"/>
    <x v="19"/>
    <x v="1"/>
    <x v="1"/>
    <x v="1370"/>
    <x v="0"/>
  </r>
  <r>
    <x v="427"/>
    <x v="0"/>
    <s v="2023-2024"/>
    <x v="0"/>
    <x v="21"/>
    <x v="3"/>
    <x v="3"/>
    <x v="21"/>
    <x v="0"/>
    <x v="10"/>
    <x v="1"/>
    <x v="1"/>
    <x v="1371"/>
    <x v="0"/>
  </r>
  <r>
    <x v="446"/>
    <x v="2"/>
    <s v="2024-2025"/>
    <x v="1"/>
    <x v="32"/>
    <x v="6"/>
    <x v="6"/>
    <x v="32"/>
    <x v="0"/>
    <x v="13"/>
    <x v="7"/>
    <x v="7"/>
    <x v="1372"/>
    <x v="0"/>
  </r>
  <r>
    <x v="311"/>
    <x v="0"/>
    <s v="2023-2024"/>
    <x v="0"/>
    <x v="26"/>
    <x v="0"/>
    <x v="0"/>
    <x v="26"/>
    <x v="0"/>
    <x v="14"/>
    <x v="3"/>
    <x v="3"/>
    <x v="1373"/>
    <x v="0"/>
  </r>
  <r>
    <x v="317"/>
    <x v="0"/>
    <s v="2023-2024"/>
    <x v="1"/>
    <x v="52"/>
    <x v="3"/>
    <x v="3"/>
    <x v="52"/>
    <x v="0"/>
    <x v="10"/>
    <x v="3"/>
    <x v="3"/>
    <x v="1374"/>
    <x v="0"/>
  </r>
  <r>
    <x v="342"/>
    <x v="0"/>
    <s v="2023-2024"/>
    <x v="0"/>
    <x v="13"/>
    <x v="1"/>
    <x v="1"/>
    <x v="13"/>
    <x v="0"/>
    <x v="1"/>
    <x v="5"/>
    <x v="5"/>
    <x v="1375"/>
    <x v="0"/>
  </r>
  <r>
    <x v="462"/>
    <x v="1"/>
    <s v="2022-2023"/>
    <x v="0"/>
    <x v="11"/>
    <x v="5"/>
    <x v="5"/>
    <x v="11"/>
    <x v="0"/>
    <x v="9"/>
    <x v="5"/>
    <x v="5"/>
    <x v="1376"/>
    <x v="0"/>
  </r>
  <r>
    <x v="306"/>
    <x v="2"/>
    <s v="2024-2025"/>
    <x v="0"/>
    <x v="51"/>
    <x v="4"/>
    <x v="4"/>
    <x v="51"/>
    <x v="0"/>
    <x v="16"/>
    <x v="7"/>
    <x v="7"/>
    <x v="1377"/>
    <x v="0"/>
  </r>
  <r>
    <x v="118"/>
    <x v="1"/>
    <s v="2022-2023"/>
    <x v="0"/>
    <x v="55"/>
    <x v="3"/>
    <x v="3"/>
    <x v="55"/>
    <x v="0"/>
    <x v="17"/>
    <x v="5"/>
    <x v="5"/>
    <x v="1377"/>
    <x v="0"/>
  </r>
  <r>
    <x v="327"/>
    <x v="0"/>
    <s v="2023-2024"/>
    <x v="1"/>
    <x v="4"/>
    <x v="1"/>
    <x v="1"/>
    <x v="4"/>
    <x v="0"/>
    <x v="4"/>
    <x v="1"/>
    <x v="1"/>
    <x v="1378"/>
    <x v="0"/>
  </r>
  <r>
    <x v="435"/>
    <x v="0"/>
    <s v="2023-2024"/>
    <x v="1"/>
    <x v="9"/>
    <x v="4"/>
    <x v="4"/>
    <x v="9"/>
    <x v="0"/>
    <x v="7"/>
    <x v="1"/>
    <x v="1"/>
    <x v="1379"/>
    <x v="0"/>
  </r>
  <r>
    <x v="380"/>
    <x v="0"/>
    <s v="2023-2024"/>
    <x v="1"/>
    <x v="33"/>
    <x v="4"/>
    <x v="4"/>
    <x v="33"/>
    <x v="0"/>
    <x v="8"/>
    <x v="3"/>
    <x v="3"/>
    <x v="1380"/>
    <x v="0"/>
  </r>
  <r>
    <x v="275"/>
    <x v="2"/>
    <s v="2024-2025"/>
    <x v="1"/>
    <x v="29"/>
    <x v="4"/>
    <x v="4"/>
    <x v="29"/>
    <x v="0"/>
    <x v="8"/>
    <x v="3"/>
    <x v="3"/>
    <x v="1381"/>
    <x v="0"/>
  </r>
  <r>
    <x v="312"/>
    <x v="1"/>
    <s v="2022-2023"/>
    <x v="0"/>
    <x v="79"/>
    <x v="6"/>
    <x v="6"/>
    <x v="79"/>
    <x v="0"/>
    <x v="18"/>
    <x v="7"/>
    <x v="7"/>
    <x v="1382"/>
    <x v="0"/>
  </r>
  <r>
    <x v="270"/>
    <x v="0"/>
    <s v="2023-2024"/>
    <x v="0"/>
    <x v="48"/>
    <x v="3"/>
    <x v="3"/>
    <x v="48"/>
    <x v="0"/>
    <x v="15"/>
    <x v="7"/>
    <x v="7"/>
    <x v="1383"/>
    <x v="0"/>
  </r>
  <r>
    <x v="599"/>
    <x v="2"/>
    <s v="2024-2025"/>
    <x v="0"/>
    <x v="12"/>
    <x v="3"/>
    <x v="3"/>
    <x v="12"/>
    <x v="0"/>
    <x v="10"/>
    <x v="6"/>
    <x v="6"/>
    <x v="1384"/>
    <x v="0"/>
  </r>
  <r>
    <x v="535"/>
    <x v="1"/>
    <s v="2022-2023"/>
    <x v="0"/>
    <x v="94"/>
    <x v="5"/>
    <x v="5"/>
    <x v="94"/>
    <x v="0"/>
    <x v="9"/>
    <x v="5"/>
    <x v="5"/>
    <x v="1385"/>
    <x v="0"/>
  </r>
  <r>
    <x v="456"/>
    <x v="0"/>
    <s v="2023-2024"/>
    <x v="0"/>
    <x v="26"/>
    <x v="0"/>
    <x v="0"/>
    <x v="26"/>
    <x v="0"/>
    <x v="14"/>
    <x v="9"/>
    <x v="9"/>
    <x v="1386"/>
    <x v="0"/>
  </r>
  <r>
    <x v="653"/>
    <x v="0"/>
    <s v="2023-2024"/>
    <x v="1"/>
    <x v="0"/>
    <x v="0"/>
    <x v="0"/>
    <x v="0"/>
    <x v="0"/>
    <x v="0"/>
    <x v="4"/>
    <x v="4"/>
    <x v="1387"/>
    <x v="0"/>
  </r>
  <r>
    <x v="664"/>
    <x v="0"/>
    <s v="2023-2024"/>
    <x v="0"/>
    <x v="80"/>
    <x v="0"/>
    <x v="0"/>
    <x v="80"/>
    <x v="0"/>
    <x v="14"/>
    <x v="2"/>
    <x v="2"/>
    <x v="1388"/>
    <x v="0"/>
  </r>
  <r>
    <x v="630"/>
    <x v="0"/>
    <s v="2023-2024"/>
    <x v="1"/>
    <x v="20"/>
    <x v="4"/>
    <x v="4"/>
    <x v="20"/>
    <x v="0"/>
    <x v="8"/>
    <x v="6"/>
    <x v="6"/>
    <x v="1389"/>
    <x v="0"/>
  </r>
  <r>
    <x v="152"/>
    <x v="0"/>
    <s v="2023-2024"/>
    <x v="1"/>
    <x v="32"/>
    <x v="6"/>
    <x v="6"/>
    <x v="32"/>
    <x v="0"/>
    <x v="13"/>
    <x v="3"/>
    <x v="3"/>
    <x v="1390"/>
    <x v="0"/>
  </r>
  <r>
    <x v="32"/>
    <x v="0"/>
    <s v="2023-2024"/>
    <x v="1"/>
    <x v="0"/>
    <x v="0"/>
    <x v="0"/>
    <x v="0"/>
    <x v="0"/>
    <x v="0"/>
    <x v="3"/>
    <x v="3"/>
    <x v="1391"/>
    <x v="0"/>
  </r>
  <r>
    <x v="287"/>
    <x v="0"/>
    <s v="2023-2024"/>
    <x v="0"/>
    <x v="21"/>
    <x v="3"/>
    <x v="3"/>
    <x v="21"/>
    <x v="0"/>
    <x v="10"/>
    <x v="9"/>
    <x v="9"/>
    <x v="1392"/>
    <x v="0"/>
  </r>
  <r>
    <x v="261"/>
    <x v="1"/>
    <s v="2022-2023"/>
    <x v="0"/>
    <x v="85"/>
    <x v="0"/>
    <x v="0"/>
    <x v="85"/>
    <x v="0"/>
    <x v="20"/>
    <x v="8"/>
    <x v="8"/>
    <x v="1393"/>
    <x v="0"/>
  </r>
  <r>
    <x v="152"/>
    <x v="0"/>
    <s v="2023-2024"/>
    <x v="1"/>
    <x v="29"/>
    <x v="4"/>
    <x v="4"/>
    <x v="29"/>
    <x v="0"/>
    <x v="8"/>
    <x v="5"/>
    <x v="5"/>
    <x v="1394"/>
    <x v="0"/>
  </r>
  <r>
    <x v="178"/>
    <x v="0"/>
    <s v="2023-2024"/>
    <x v="0"/>
    <x v="91"/>
    <x v="1"/>
    <x v="1"/>
    <x v="91"/>
    <x v="0"/>
    <x v="5"/>
    <x v="6"/>
    <x v="6"/>
    <x v="1395"/>
    <x v="0"/>
  </r>
  <r>
    <x v="48"/>
    <x v="0"/>
    <s v="2023-2024"/>
    <x v="1"/>
    <x v="0"/>
    <x v="0"/>
    <x v="0"/>
    <x v="0"/>
    <x v="0"/>
    <x v="0"/>
    <x v="9"/>
    <x v="9"/>
    <x v="1396"/>
    <x v="0"/>
  </r>
  <r>
    <x v="646"/>
    <x v="0"/>
    <s v="2023-2024"/>
    <x v="1"/>
    <x v="82"/>
    <x v="3"/>
    <x v="3"/>
    <x v="82"/>
    <x v="0"/>
    <x v="17"/>
    <x v="9"/>
    <x v="9"/>
    <x v="1396"/>
    <x v="0"/>
  </r>
  <r>
    <x v="359"/>
    <x v="0"/>
    <s v="2023-2024"/>
    <x v="0"/>
    <x v="1"/>
    <x v="1"/>
    <x v="1"/>
    <x v="1"/>
    <x v="0"/>
    <x v="1"/>
    <x v="9"/>
    <x v="9"/>
    <x v="1397"/>
    <x v="0"/>
  </r>
  <r>
    <x v="277"/>
    <x v="2"/>
    <s v="2024-2025"/>
    <x v="0"/>
    <x v="21"/>
    <x v="3"/>
    <x v="3"/>
    <x v="21"/>
    <x v="0"/>
    <x v="10"/>
    <x v="3"/>
    <x v="3"/>
    <x v="1398"/>
    <x v="0"/>
  </r>
  <r>
    <x v="350"/>
    <x v="1"/>
    <s v="2022-2023"/>
    <x v="1"/>
    <x v="52"/>
    <x v="3"/>
    <x v="3"/>
    <x v="52"/>
    <x v="0"/>
    <x v="10"/>
    <x v="9"/>
    <x v="9"/>
    <x v="1399"/>
    <x v="0"/>
  </r>
  <r>
    <x v="694"/>
    <x v="2"/>
    <s v="2024-2025"/>
    <x v="0"/>
    <x v="55"/>
    <x v="3"/>
    <x v="3"/>
    <x v="55"/>
    <x v="0"/>
    <x v="17"/>
    <x v="9"/>
    <x v="9"/>
    <x v="1399"/>
    <x v="0"/>
  </r>
  <r>
    <x v="55"/>
    <x v="0"/>
    <s v="2023-2024"/>
    <x v="1"/>
    <x v="17"/>
    <x v="3"/>
    <x v="3"/>
    <x v="17"/>
    <x v="0"/>
    <x v="12"/>
    <x v="5"/>
    <x v="5"/>
    <x v="1400"/>
    <x v="0"/>
  </r>
  <r>
    <x v="636"/>
    <x v="0"/>
    <s v="2023-2024"/>
    <x v="0"/>
    <x v="20"/>
    <x v="4"/>
    <x v="4"/>
    <x v="20"/>
    <x v="0"/>
    <x v="8"/>
    <x v="4"/>
    <x v="4"/>
    <x v="1401"/>
    <x v="0"/>
  </r>
  <r>
    <x v="127"/>
    <x v="1"/>
    <s v="2022-2023"/>
    <x v="0"/>
    <x v="31"/>
    <x v="1"/>
    <x v="1"/>
    <x v="31"/>
    <x v="0"/>
    <x v="4"/>
    <x v="4"/>
    <x v="4"/>
    <x v="1402"/>
    <x v="0"/>
  </r>
  <r>
    <x v="379"/>
    <x v="2"/>
    <s v="2024-2025"/>
    <x v="0"/>
    <x v="66"/>
    <x v="3"/>
    <x v="3"/>
    <x v="66"/>
    <x v="0"/>
    <x v="12"/>
    <x v="2"/>
    <x v="2"/>
    <x v="1403"/>
    <x v="0"/>
  </r>
  <r>
    <x v="78"/>
    <x v="0"/>
    <s v="2023-2024"/>
    <x v="0"/>
    <x v="88"/>
    <x v="6"/>
    <x v="6"/>
    <x v="88"/>
    <x v="0"/>
    <x v="13"/>
    <x v="3"/>
    <x v="3"/>
    <x v="1404"/>
    <x v="0"/>
  </r>
  <r>
    <x v="699"/>
    <x v="2"/>
    <s v="2024-2025"/>
    <x v="1"/>
    <x v="28"/>
    <x v="1"/>
    <x v="1"/>
    <x v="28"/>
    <x v="0"/>
    <x v="11"/>
    <x v="2"/>
    <x v="2"/>
    <x v="1405"/>
    <x v="0"/>
  </r>
  <r>
    <x v="641"/>
    <x v="0"/>
    <s v="2023-2024"/>
    <x v="1"/>
    <x v="46"/>
    <x v="3"/>
    <x v="3"/>
    <x v="46"/>
    <x v="0"/>
    <x v="17"/>
    <x v="7"/>
    <x v="7"/>
    <x v="1406"/>
    <x v="0"/>
  </r>
  <r>
    <x v="99"/>
    <x v="0"/>
    <s v="2023-2024"/>
    <x v="1"/>
    <x v="90"/>
    <x v="3"/>
    <x v="3"/>
    <x v="90"/>
    <x v="0"/>
    <x v="17"/>
    <x v="3"/>
    <x v="3"/>
    <x v="1407"/>
    <x v="0"/>
  </r>
  <r>
    <x v="700"/>
    <x v="2"/>
    <s v="2024-2025"/>
    <x v="1"/>
    <x v="28"/>
    <x v="1"/>
    <x v="1"/>
    <x v="28"/>
    <x v="0"/>
    <x v="11"/>
    <x v="3"/>
    <x v="3"/>
    <x v="1408"/>
    <x v="0"/>
  </r>
  <r>
    <x v="692"/>
    <x v="0"/>
    <s v="2023-2024"/>
    <x v="1"/>
    <x v="28"/>
    <x v="1"/>
    <x v="1"/>
    <x v="28"/>
    <x v="0"/>
    <x v="11"/>
    <x v="3"/>
    <x v="3"/>
    <x v="1409"/>
    <x v="0"/>
  </r>
  <r>
    <x v="463"/>
    <x v="0"/>
    <s v="2023-2024"/>
    <x v="1"/>
    <x v="30"/>
    <x v="4"/>
    <x v="4"/>
    <x v="30"/>
    <x v="0"/>
    <x v="6"/>
    <x v="4"/>
    <x v="4"/>
    <x v="1410"/>
    <x v="0"/>
  </r>
  <r>
    <x v="3"/>
    <x v="0"/>
    <s v="2023-2024"/>
    <x v="1"/>
    <x v="33"/>
    <x v="4"/>
    <x v="4"/>
    <x v="33"/>
    <x v="0"/>
    <x v="8"/>
    <x v="7"/>
    <x v="7"/>
    <x v="1411"/>
    <x v="0"/>
  </r>
  <r>
    <x v="296"/>
    <x v="0"/>
    <s v="2023-2024"/>
    <x v="1"/>
    <x v="30"/>
    <x v="4"/>
    <x v="4"/>
    <x v="30"/>
    <x v="0"/>
    <x v="6"/>
    <x v="5"/>
    <x v="5"/>
    <x v="1412"/>
    <x v="0"/>
  </r>
  <r>
    <x v="639"/>
    <x v="1"/>
    <s v="2022-2023"/>
    <x v="0"/>
    <x v="37"/>
    <x v="1"/>
    <x v="1"/>
    <x v="37"/>
    <x v="0"/>
    <x v="11"/>
    <x v="2"/>
    <x v="2"/>
    <x v="1413"/>
    <x v="0"/>
  </r>
  <r>
    <x v="701"/>
    <x v="2"/>
    <s v="2024-2025"/>
    <x v="1"/>
    <x v="24"/>
    <x v="1"/>
    <x v="1"/>
    <x v="24"/>
    <x v="0"/>
    <x v="4"/>
    <x v="4"/>
    <x v="4"/>
    <x v="1414"/>
    <x v="0"/>
  </r>
  <r>
    <x v="319"/>
    <x v="0"/>
    <s v="2023-2024"/>
    <x v="1"/>
    <x v="0"/>
    <x v="0"/>
    <x v="0"/>
    <x v="0"/>
    <x v="0"/>
    <x v="0"/>
    <x v="1"/>
    <x v="1"/>
    <x v="1415"/>
    <x v="0"/>
  </r>
  <r>
    <x v="353"/>
    <x v="1"/>
    <s v="2022-2023"/>
    <x v="1"/>
    <x v="28"/>
    <x v="1"/>
    <x v="1"/>
    <x v="28"/>
    <x v="0"/>
    <x v="11"/>
    <x v="1"/>
    <x v="1"/>
    <x v="1416"/>
    <x v="0"/>
  </r>
  <r>
    <x v="353"/>
    <x v="1"/>
    <s v="2022-2023"/>
    <x v="1"/>
    <x v="28"/>
    <x v="1"/>
    <x v="1"/>
    <x v="28"/>
    <x v="0"/>
    <x v="11"/>
    <x v="8"/>
    <x v="8"/>
    <x v="1417"/>
    <x v="0"/>
  </r>
  <r>
    <x v="333"/>
    <x v="1"/>
    <s v="2022-2023"/>
    <x v="1"/>
    <x v="55"/>
    <x v="3"/>
    <x v="3"/>
    <x v="55"/>
    <x v="0"/>
    <x v="17"/>
    <x v="0"/>
    <x v="0"/>
    <x v="1418"/>
    <x v="0"/>
  </r>
  <r>
    <x v="520"/>
    <x v="0"/>
    <s v="2023-2024"/>
    <x v="0"/>
    <x v="93"/>
    <x v="4"/>
    <x v="4"/>
    <x v="93"/>
    <x v="0"/>
    <x v="16"/>
    <x v="9"/>
    <x v="9"/>
    <x v="1419"/>
    <x v="0"/>
  </r>
  <r>
    <x v="199"/>
    <x v="0"/>
    <s v="2023-2024"/>
    <x v="0"/>
    <x v="43"/>
    <x v="1"/>
    <x v="1"/>
    <x v="43"/>
    <x v="0"/>
    <x v="2"/>
    <x v="9"/>
    <x v="9"/>
    <x v="1420"/>
    <x v="0"/>
  </r>
  <r>
    <x v="171"/>
    <x v="1"/>
    <s v="2022-2023"/>
    <x v="0"/>
    <x v="12"/>
    <x v="3"/>
    <x v="3"/>
    <x v="12"/>
    <x v="0"/>
    <x v="10"/>
    <x v="3"/>
    <x v="3"/>
    <x v="1421"/>
    <x v="0"/>
  </r>
  <r>
    <x v="2"/>
    <x v="1"/>
    <s v="2022-2023"/>
    <x v="0"/>
    <x v="35"/>
    <x v="3"/>
    <x v="3"/>
    <x v="35"/>
    <x v="0"/>
    <x v="15"/>
    <x v="6"/>
    <x v="6"/>
    <x v="1422"/>
    <x v="0"/>
  </r>
  <r>
    <x v="55"/>
    <x v="0"/>
    <s v="2023-2024"/>
    <x v="0"/>
    <x v="73"/>
    <x v="6"/>
    <x v="6"/>
    <x v="73"/>
    <x v="0"/>
    <x v="18"/>
    <x v="9"/>
    <x v="9"/>
    <x v="1423"/>
    <x v="0"/>
  </r>
  <r>
    <x v="449"/>
    <x v="0"/>
    <s v="2023-2024"/>
    <x v="0"/>
    <x v="5"/>
    <x v="1"/>
    <x v="1"/>
    <x v="5"/>
    <x v="0"/>
    <x v="5"/>
    <x v="0"/>
    <x v="0"/>
    <x v="1424"/>
    <x v="0"/>
  </r>
  <r>
    <x v="603"/>
    <x v="2"/>
    <s v="2024-2025"/>
    <x v="0"/>
    <x v="53"/>
    <x v="3"/>
    <x v="3"/>
    <x v="53"/>
    <x v="0"/>
    <x v="10"/>
    <x v="0"/>
    <x v="0"/>
    <x v="1425"/>
    <x v="0"/>
  </r>
  <r>
    <x v="88"/>
    <x v="0"/>
    <s v="2023-2024"/>
    <x v="1"/>
    <x v="70"/>
    <x v="4"/>
    <x v="4"/>
    <x v="70"/>
    <x v="0"/>
    <x v="8"/>
    <x v="5"/>
    <x v="5"/>
    <x v="1426"/>
    <x v="0"/>
  </r>
  <r>
    <x v="33"/>
    <x v="2"/>
    <s v="2024-2025"/>
    <x v="1"/>
    <x v="92"/>
    <x v="3"/>
    <x v="3"/>
    <x v="92"/>
    <x v="0"/>
    <x v="3"/>
    <x v="7"/>
    <x v="7"/>
    <x v="1427"/>
    <x v="0"/>
  </r>
  <r>
    <x v="511"/>
    <x v="2"/>
    <s v="2024-2025"/>
    <x v="1"/>
    <x v="41"/>
    <x v="5"/>
    <x v="5"/>
    <x v="41"/>
    <x v="0"/>
    <x v="9"/>
    <x v="6"/>
    <x v="6"/>
    <x v="1428"/>
    <x v="0"/>
  </r>
  <r>
    <x v="701"/>
    <x v="2"/>
    <s v="2024-2025"/>
    <x v="0"/>
    <x v="5"/>
    <x v="1"/>
    <x v="1"/>
    <x v="5"/>
    <x v="0"/>
    <x v="5"/>
    <x v="1"/>
    <x v="1"/>
    <x v="1429"/>
    <x v="0"/>
  </r>
  <r>
    <x v="541"/>
    <x v="0"/>
    <s v="2023-2024"/>
    <x v="1"/>
    <x v="55"/>
    <x v="3"/>
    <x v="3"/>
    <x v="55"/>
    <x v="0"/>
    <x v="17"/>
    <x v="6"/>
    <x v="6"/>
    <x v="1430"/>
    <x v="0"/>
  </r>
  <r>
    <x v="408"/>
    <x v="1"/>
    <s v="2022-2023"/>
    <x v="1"/>
    <x v="42"/>
    <x v="3"/>
    <x v="3"/>
    <x v="42"/>
    <x v="0"/>
    <x v="12"/>
    <x v="5"/>
    <x v="5"/>
    <x v="1431"/>
    <x v="0"/>
  </r>
  <r>
    <x v="235"/>
    <x v="1"/>
    <s v="2022-2023"/>
    <x v="1"/>
    <x v="0"/>
    <x v="0"/>
    <x v="0"/>
    <x v="0"/>
    <x v="0"/>
    <x v="0"/>
    <x v="1"/>
    <x v="1"/>
    <x v="1432"/>
    <x v="0"/>
  </r>
  <r>
    <x v="425"/>
    <x v="2"/>
    <s v="2024-2025"/>
    <x v="0"/>
    <x v="2"/>
    <x v="2"/>
    <x v="2"/>
    <x v="2"/>
    <x v="0"/>
    <x v="2"/>
    <x v="4"/>
    <x v="4"/>
    <x v="1433"/>
    <x v="0"/>
  </r>
  <r>
    <x v="240"/>
    <x v="2"/>
    <s v="2024-2025"/>
    <x v="0"/>
    <x v="10"/>
    <x v="4"/>
    <x v="4"/>
    <x v="10"/>
    <x v="0"/>
    <x v="8"/>
    <x v="8"/>
    <x v="8"/>
    <x v="1434"/>
    <x v="0"/>
  </r>
  <r>
    <x v="197"/>
    <x v="0"/>
    <s v="2023-2024"/>
    <x v="0"/>
    <x v="5"/>
    <x v="1"/>
    <x v="1"/>
    <x v="5"/>
    <x v="0"/>
    <x v="5"/>
    <x v="9"/>
    <x v="9"/>
    <x v="1435"/>
    <x v="0"/>
  </r>
  <r>
    <x v="233"/>
    <x v="1"/>
    <s v="2022-2023"/>
    <x v="1"/>
    <x v="28"/>
    <x v="1"/>
    <x v="1"/>
    <x v="28"/>
    <x v="0"/>
    <x v="11"/>
    <x v="3"/>
    <x v="3"/>
    <x v="1436"/>
    <x v="0"/>
  </r>
  <r>
    <x v="203"/>
    <x v="0"/>
    <s v="2023-2024"/>
    <x v="1"/>
    <x v="72"/>
    <x v="4"/>
    <x v="4"/>
    <x v="72"/>
    <x v="0"/>
    <x v="16"/>
    <x v="0"/>
    <x v="0"/>
    <x v="1437"/>
    <x v="0"/>
  </r>
  <r>
    <x v="589"/>
    <x v="0"/>
    <s v="2023-2024"/>
    <x v="1"/>
    <x v="1"/>
    <x v="1"/>
    <x v="1"/>
    <x v="1"/>
    <x v="0"/>
    <x v="1"/>
    <x v="3"/>
    <x v="3"/>
    <x v="1438"/>
    <x v="0"/>
  </r>
  <r>
    <x v="664"/>
    <x v="0"/>
    <s v="2023-2024"/>
    <x v="1"/>
    <x v="17"/>
    <x v="3"/>
    <x v="3"/>
    <x v="17"/>
    <x v="0"/>
    <x v="12"/>
    <x v="9"/>
    <x v="9"/>
    <x v="1439"/>
    <x v="0"/>
  </r>
  <r>
    <x v="372"/>
    <x v="0"/>
    <s v="2023-2024"/>
    <x v="0"/>
    <x v="49"/>
    <x v="4"/>
    <x v="4"/>
    <x v="49"/>
    <x v="0"/>
    <x v="6"/>
    <x v="6"/>
    <x v="6"/>
    <x v="1440"/>
    <x v="0"/>
  </r>
  <r>
    <x v="27"/>
    <x v="0"/>
    <s v="2023-2024"/>
    <x v="0"/>
    <x v="5"/>
    <x v="1"/>
    <x v="1"/>
    <x v="5"/>
    <x v="0"/>
    <x v="5"/>
    <x v="9"/>
    <x v="9"/>
    <x v="1441"/>
    <x v="0"/>
  </r>
  <r>
    <x v="435"/>
    <x v="0"/>
    <s v="2023-2024"/>
    <x v="1"/>
    <x v="43"/>
    <x v="1"/>
    <x v="1"/>
    <x v="43"/>
    <x v="0"/>
    <x v="2"/>
    <x v="8"/>
    <x v="8"/>
    <x v="1442"/>
    <x v="0"/>
  </r>
  <r>
    <x v="108"/>
    <x v="1"/>
    <s v="2022-2023"/>
    <x v="1"/>
    <x v="10"/>
    <x v="4"/>
    <x v="4"/>
    <x v="10"/>
    <x v="0"/>
    <x v="8"/>
    <x v="1"/>
    <x v="1"/>
    <x v="1443"/>
    <x v="0"/>
  </r>
  <r>
    <x v="689"/>
    <x v="1"/>
    <s v="2022-2023"/>
    <x v="0"/>
    <x v="40"/>
    <x v="4"/>
    <x v="4"/>
    <x v="40"/>
    <x v="0"/>
    <x v="8"/>
    <x v="3"/>
    <x v="3"/>
    <x v="1444"/>
    <x v="0"/>
  </r>
  <r>
    <x v="198"/>
    <x v="2"/>
    <s v="2024-2025"/>
    <x v="0"/>
    <x v="64"/>
    <x v="1"/>
    <x v="1"/>
    <x v="64"/>
    <x v="0"/>
    <x v="1"/>
    <x v="2"/>
    <x v="2"/>
    <x v="1445"/>
    <x v="0"/>
  </r>
  <r>
    <x v="399"/>
    <x v="0"/>
    <s v="2023-2024"/>
    <x v="0"/>
    <x v="17"/>
    <x v="3"/>
    <x v="3"/>
    <x v="17"/>
    <x v="0"/>
    <x v="12"/>
    <x v="5"/>
    <x v="5"/>
    <x v="1446"/>
    <x v="0"/>
  </r>
  <r>
    <x v="7"/>
    <x v="0"/>
    <s v="2023-2024"/>
    <x v="1"/>
    <x v="92"/>
    <x v="3"/>
    <x v="3"/>
    <x v="92"/>
    <x v="0"/>
    <x v="3"/>
    <x v="7"/>
    <x v="7"/>
    <x v="1447"/>
    <x v="0"/>
  </r>
  <r>
    <x v="52"/>
    <x v="2"/>
    <s v="2024-2025"/>
    <x v="1"/>
    <x v="82"/>
    <x v="3"/>
    <x v="3"/>
    <x v="82"/>
    <x v="0"/>
    <x v="17"/>
    <x v="4"/>
    <x v="4"/>
    <x v="1448"/>
    <x v="0"/>
  </r>
  <r>
    <x v="698"/>
    <x v="2"/>
    <s v="2024-2025"/>
    <x v="1"/>
    <x v="0"/>
    <x v="0"/>
    <x v="0"/>
    <x v="0"/>
    <x v="0"/>
    <x v="0"/>
    <x v="3"/>
    <x v="3"/>
    <x v="1449"/>
    <x v="0"/>
  </r>
  <r>
    <x v="218"/>
    <x v="1"/>
    <s v="2022-2023"/>
    <x v="0"/>
    <x v="65"/>
    <x v="1"/>
    <x v="1"/>
    <x v="65"/>
    <x v="0"/>
    <x v="4"/>
    <x v="3"/>
    <x v="3"/>
    <x v="1450"/>
    <x v="0"/>
  </r>
  <r>
    <x v="587"/>
    <x v="0"/>
    <s v="2023-2024"/>
    <x v="0"/>
    <x v="27"/>
    <x v="4"/>
    <x v="4"/>
    <x v="27"/>
    <x v="0"/>
    <x v="7"/>
    <x v="3"/>
    <x v="3"/>
    <x v="1451"/>
    <x v="0"/>
  </r>
  <r>
    <x v="586"/>
    <x v="0"/>
    <s v="2023-2024"/>
    <x v="0"/>
    <x v="86"/>
    <x v="0"/>
    <x v="0"/>
    <x v="86"/>
    <x v="0"/>
    <x v="20"/>
    <x v="5"/>
    <x v="5"/>
    <x v="1452"/>
    <x v="0"/>
  </r>
  <r>
    <x v="668"/>
    <x v="2"/>
    <s v="2024-2025"/>
    <x v="0"/>
    <x v="36"/>
    <x v="4"/>
    <x v="4"/>
    <x v="36"/>
    <x v="0"/>
    <x v="6"/>
    <x v="3"/>
    <x v="3"/>
    <x v="1453"/>
    <x v="0"/>
  </r>
  <r>
    <x v="344"/>
    <x v="1"/>
    <s v="2022-2023"/>
    <x v="0"/>
    <x v="7"/>
    <x v="4"/>
    <x v="4"/>
    <x v="7"/>
    <x v="0"/>
    <x v="6"/>
    <x v="2"/>
    <x v="2"/>
    <x v="1454"/>
    <x v="0"/>
  </r>
  <r>
    <x v="702"/>
    <x v="0"/>
    <s v="2023-2024"/>
    <x v="1"/>
    <x v="82"/>
    <x v="3"/>
    <x v="3"/>
    <x v="82"/>
    <x v="0"/>
    <x v="17"/>
    <x v="1"/>
    <x v="1"/>
    <x v="1455"/>
    <x v="0"/>
  </r>
  <r>
    <x v="434"/>
    <x v="0"/>
    <s v="2023-2024"/>
    <x v="0"/>
    <x v="16"/>
    <x v="0"/>
    <x v="0"/>
    <x v="16"/>
    <x v="0"/>
    <x v="0"/>
    <x v="4"/>
    <x v="4"/>
    <x v="1456"/>
    <x v="0"/>
  </r>
  <r>
    <x v="699"/>
    <x v="2"/>
    <s v="2024-2025"/>
    <x v="0"/>
    <x v="75"/>
    <x v="0"/>
    <x v="0"/>
    <x v="75"/>
    <x v="0"/>
    <x v="20"/>
    <x v="7"/>
    <x v="7"/>
    <x v="1457"/>
    <x v="0"/>
  </r>
  <r>
    <x v="450"/>
    <x v="1"/>
    <s v="2022-2023"/>
    <x v="1"/>
    <x v="71"/>
    <x v="6"/>
    <x v="6"/>
    <x v="71"/>
    <x v="0"/>
    <x v="13"/>
    <x v="5"/>
    <x v="5"/>
    <x v="1458"/>
    <x v="0"/>
  </r>
  <r>
    <x v="324"/>
    <x v="0"/>
    <s v="2023-2024"/>
    <x v="0"/>
    <x v="63"/>
    <x v="1"/>
    <x v="1"/>
    <x v="63"/>
    <x v="0"/>
    <x v="5"/>
    <x v="8"/>
    <x v="8"/>
    <x v="1459"/>
    <x v="0"/>
  </r>
  <r>
    <x v="613"/>
    <x v="2"/>
    <s v="2024-2025"/>
    <x v="0"/>
    <x v="63"/>
    <x v="1"/>
    <x v="1"/>
    <x v="63"/>
    <x v="0"/>
    <x v="5"/>
    <x v="7"/>
    <x v="7"/>
    <x v="1460"/>
    <x v="0"/>
  </r>
  <r>
    <x v="33"/>
    <x v="2"/>
    <s v="2024-2025"/>
    <x v="1"/>
    <x v="29"/>
    <x v="4"/>
    <x v="4"/>
    <x v="29"/>
    <x v="0"/>
    <x v="8"/>
    <x v="6"/>
    <x v="6"/>
    <x v="1461"/>
    <x v="0"/>
  </r>
  <r>
    <x v="424"/>
    <x v="0"/>
    <s v="2023-2024"/>
    <x v="0"/>
    <x v="60"/>
    <x v="1"/>
    <x v="1"/>
    <x v="60"/>
    <x v="0"/>
    <x v="2"/>
    <x v="0"/>
    <x v="0"/>
    <x v="1462"/>
    <x v="0"/>
  </r>
  <r>
    <x v="1"/>
    <x v="0"/>
    <s v="2023-2024"/>
    <x v="1"/>
    <x v="28"/>
    <x v="1"/>
    <x v="1"/>
    <x v="28"/>
    <x v="0"/>
    <x v="11"/>
    <x v="6"/>
    <x v="6"/>
    <x v="1463"/>
    <x v="0"/>
  </r>
  <r>
    <x v="361"/>
    <x v="2"/>
    <s v="2024-2025"/>
    <x v="1"/>
    <x v="75"/>
    <x v="0"/>
    <x v="0"/>
    <x v="75"/>
    <x v="0"/>
    <x v="20"/>
    <x v="2"/>
    <x v="2"/>
    <x v="1464"/>
    <x v="0"/>
  </r>
  <r>
    <x v="256"/>
    <x v="0"/>
    <s v="2023-2024"/>
    <x v="0"/>
    <x v="55"/>
    <x v="3"/>
    <x v="3"/>
    <x v="55"/>
    <x v="0"/>
    <x v="17"/>
    <x v="3"/>
    <x v="3"/>
    <x v="1465"/>
    <x v="0"/>
  </r>
  <r>
    <x v="304"/>
    <x v="1"/>
    <s v="2022-2023"/>
    <x v="0"/>
    <x v="90"/>
    <x v="3"/>
    <x v="3"/>
    <x v="90"/>
    <x v="0"/>
    <x v="17"/>
    <x v="3"/>
    <x v="3"/>
    <x v="1466"/>
    <x v="0"/>
  </r>
  <r>
    <x v="65"/>
    <x v="2"/>
    <s v="2024-2025"/>
    <x v="0"/>
    <x v="69"/>
    <x v="4"/>
    <x v="4"/>
    <x v="69"/>
    <x v="0"/>
    <x v="6"/>
    <x v="3"/>
    <x v="3"/>
    <x v="1467"/>
    <x v="0"/>
  </r>
  <r>
    <x v="703"/>
    <x v="0"/>
    <s v="2023-2024"/>
    <x v="0"/>
    <x v="73"/>
    <x v="6"/>
    <x v="6"/>
    <x v="73"/>
    <x v="0"/>
    <x v="18"/>
    <x v="6"/>
    <x v="6"/>
    <x v="1468"/>
    <x v="0"/>
  </r>
  <r>
    <x v="440"/>
    <x v="0"/>
    <s v="2023-2024"/>
    <x v="0"/>
    <x v="85"/>
    <x v="0"/>
    <x v="0"/>
    <x v="85"/>
    <x v="0"/>
    <x v="20"/>
    <x v="1"/>
    <x v="1"/>
    <x v="1469"/>
    <x v="0"/>
  </r>
  <r>
    <x v="120"/>
    <x v="2"/>
    <s v="2024-2025"/>
    <x v="0"/>
    <x v="26"/>
    <x v="0"/>
    <x v="0"/>
    <x v="26"/>
    <x v="0"/>
    <x v="14"/>
    <x v="8"/>
    <x v="8"/>
    <x v="1470"/>
    <x v="0"/>
  </r>
  <r>
    <x v="455"/>
    <x v="0"/>
    <s v="2023-2024"/>
    <x v="1"/>
    <x v="0"/>
    <x v="0"/>
    <x v="0"/>
    <x v="0"/>
    <x v="0"/>
    <x v="0"/>
    <x v="2"/>
    <x v="2"/>
    <x v="1471"/>
    <x v="0"/>
  </r>
  <r>
    <x v="447"/>
    <x v="0"/>
    <s v="2023-2024"/>
    <x v="0"/>
    <x v="20"/>
    <x v="4"/>
    <x v="4"/>
    <x v="20"/>
    <x v="0"/>
    <x v="8"/>
    <x v="4"/>
    <x v="4"/>
    <x v="1472"/>
    <x v="0"/>
  </r>
  <r>
    <x v="603"/>
    <x v="2"/>
    <s v="2024-2025"/>
    <x v="0"/>
    <x v="25"/>
    <x v="4"/>
    <x v="4"/>
    <x v="25"/>
    <x v="0"/>
    <x v="8"/>
    <x v="1"/>
    <x v="1"/>
    <x v="1473"/>
    <x v="0"/>
  </r>
  <r>
    <x v="366"/>
    <x v="1"/>
    <s v="2022-2023"/>
    <x v="0"/>
    <x v="21"/>
    <x v="3"/>
    <x v="3"/>
    <x v="21"/>
    <x v="0"/>
    <x v="10"/>
    <x v="3"/>
    <x v="3"/>
    <x v="1474"/>
    <x v="0"/>
  </r>
  <r>
    <x v="415"/>
    <x v="2"/>
    <s v="2024-2025"/>
    <x v="0"/>
    <x v="2"/>
    <x v="2"/>
    <x v="2"/>
    <x v="2"/>
    <x v="0"/>
    <x v="2"/>
    <x v="0"/>
    <x v="0"/>
    <x v="1475"/>
    <x v="0"/>
  </r>
  <r>
    <x v="613"/>
    <x v="2"/>
    <s v="2024-2025"/>
    <x v="0"/>
    <x v="94"/>
    <x v="5"/>
    <x v="5"/>
    <x v="94"/>
    <x v="0"/>
    <x v="9"/>
    <x v="7"/>
    <x v="7"/>
    <x v="1476"/>
    <x v="0"/>
  </r>
  <r>
    <x v="511"/>
    <x v="2"/>
    <s v="2024-2025"/>
    <x v="0"/>
    <x v="58"/>
    <x v="0"/>
    <x v="0"/>
    <x v="58"/>
    <x v="0"/>
    <x v="0"/>
    <x v="9"/>
    <x v="9"/>
    <x v="1477"/>
    <x v="0"/>
  </r>
  <r>
    <x v="691"/>
    <x v="2"/>
    <s v="2024-2025"/>
    <x v="0"/>
    <x v="63"/>
    <x v="1"/>
    <x v="1"/>
    <x v="63"/>
    <x v="0"/>
    <x v="5"/>
    <x v="5"/>
    <x v="5"/>
    <x v="1478"/>
    <x v="0"/>
  </r>
  <r>
    <x v="47"/>
    <x v="2"/>
    <s v="2024-2025"/>
    <x v="0"/>
    <x v="19"/>
    <x v="1"/>
    <x v="1"/>
    <x v="19"/>
    <x v="0"/>
    <x v="11"/>
    <x v="6"/>
    <x v="6"/>
    <x v="1479"/>
    <x v="0"/>
  </r>
  <r>
    <x v="704"/>
    <x v="0"/>
    <s v="2023-2024"/>
    <x v="0"/>
    <x v="15"/>
    <x v="1"/>
    <x v="1"/>
    <x v="15"/>
    <x v="0"/>
    <x v="5"/>
    <x v="1"/>
    <x v="1"/>
    <x v="1480"/>
    <x v="0"/>
  </r>
  <r>
    <x v="94"/>
    <x v="0"/>
    <s v="2023-2024"/>
    <x v="0"/>
    <x v="90"/>
    <x v="3"/>
    <x v="3"/>
    <x v="90"/>
    <x v="0"/>
    <x v="17"/>
    <x v="1"/>
    <x v="1"/>
    <x v="1481"/>
    <x v="0"/>
  </r>
  <r>
    <x v="186"/>
    <x v="2"/>
    <s v="2024-2025"/>
    <x v="0"/>
    <x v="84"/>
    <x v="3"/>
    <x v="3"/>
    <x v="84"/>
    <x v="0"/>
    <x v="3"/>
    <x v="9"/>
    <x v="9"/>
    <x v="1482"/>
    <x v="0"/>
  </r>
  <r>
    <x v="589"/>
    <x v="0"/>
    <s v="2023-2024"/>
    <x v="0"/>
    <x v="83"/>
    <x v="0"/>
    <x v="0"/>
    <x v="83"/>
    <x v="0"/>
    <x v="0"/>
    <x v="1"/>
    <x v="1"/>
    <x v="1483"/>
    <x v="0"/>
  </r>
  <r>
    <x v="33"/>
    <x v="2"/>
    <s v="2024-2025"/>
    <x v="1"/>
    <x v="9"/>
    <x v="4"/>
    <x v="4"/>
    <x v="9"/>
    <x v="0"/>
    <x v="7"/>
    <x v="0"/>
    <x v="0"/>
    <x v="1484"/>
    <x v="0"/>
  </r>
  <r>
    <x v="465"/>
    <x v="1"/>
    <s v="2022-2023"/>
    <x v="1"/>
    <x v="4"/>
    <x v="1"/>
    <x v="1"/>
    <x v="4"/>
    <x v="0"/>
    <x v="4"/>
    <x v="3"/>
    <x v="3"/>
    <x v="1485"/>
    <x v="0"/>
  </r>
  <r>
    <x v="705"/>
    <x v="0"/>
    <s v="2023-2024"/>
    <x v="0"/>
    <x v="59"/>
    <x v="3"/>
    <x v="3"/>
    <x v="59"/>
    <x v="0"/>
    <x v="3"/>
    <x v="8"/>
    <x v="8"/>
    <x v="1485"/>
    <x v="0"/>
  </r>
  <r>
    <x v="214"/>
    <x v="2"/>
    <s v="2024-2025"/>
    <x v="0"/>
    <x v="73"/>
    <x v="6"/>
    <x v="6"/>
    <x v="73"/>
    <x v="0"/>
    <x v="18"/>
    <x v="6"/>
    <x v="6"/>
    <x v="1486"/>
    <x v="0"/>
  </r>
  <r>
    <x v="679"/>
    <x v="0"/>
    <s v="2023-2024"/>
    <x v="1"/>
    <x v="17"/>
    <x v="3"/>
    <x v="3"/>
    <x v="17"/>
    <x v="0"/>
    <x v="12"/>
    <x v="0"/>
    <x v="0"/>
    <x v="1487"/>
    <x v="0"/>
  </r>
  <r>
    <x v="385"/>
    <x v="1"/>
    <s v="2022-2023"/>
    <x v="0"/>
    <x v="49"/>
    <x v="4"/>
    <x v="4"/>
    <x v="49"/>
    <x v="0"/>
    <x v="6"/>
    <x v="7"/>
    <x v="7"/>
    <x v="1488"/>
    <x v="0"/>
  </r>
  <r>
    <x v="177"/>
    <x v="1"/>
    <s v="2022-2023"/>
    <x v="1"/>
    <x v="33"/>
    <x v="4"/>
    <x v="4"/>
    <x v="33"/>
    <x v="0"/>
    <x v="8"/>
    <x v="3"/>
    <x v="3"/>
    <x v="1489"/>
    <x v="0"/>
  </r>
  <r>
    <x v="211"/>
    <x v="2"/>
    <s v="2024-2025"/>
    <x v="0"/>
    <x v="77"/>
    <x v="5"/>
    <x v="5"/>
    <x v="77"/>
    <x v="0"/>
    <x v="9"/>
    <x v="3"/>
    <x v="3"/>
    <x v="1490"/>
    <x v="0"/>
  </r>
  <r>
    <x v="353"/>
    <x v="1"/>
    <s v="2022-2023"/>
    <x v="0"/>
    <x v="42"/>
    <x v="3"/>
    <x v="3"/>
    <x v="42"/>
    <x v="0"/>
    <x v="12"/>
    <x v="5"/>
    <x v="5"/>
    <x v="1491"/>
    <x v="0"/>
  </r>
  <r>
    <x v="522"/>
    <x v="0"/>
    <s v="2023-2024"/>
    <x v="0"/>
    <x v="95"/>
    <x v="7"/>
    <x v="7"/>
    <x v="95"/>
    <x v="0"/>
    <x v="19"/>
    <x v="2"/>
    <x v="2"/>
    <x v="1492"/>
    <x v="0"/>
  </r>
  <r>
    <x v="588"/>
    <x v="0"/>
    <s v="2023-2024"/>
    <x v="0"/>
    <x v="34"/>
    <x v="4"/>
    <x v="4"/>
    <x v="34"/>
    <x v="0"/>
    <x v="7"/>
    <x v="4"/>
    <x v="4"/>
    <x v="1493"/>
    <x v="0"/>
  </r>
  <r>
    <x v="585"/>
    <x v="0"/>
    <s v="2023-2024"/>
    <x v="1"/>
    <x v="4"/>
    <x v="1"/>
    <x v="1"/>
    <x v="4"/>
    <x v="0"/>
    <x v="4"/>
    <x v="1"/>
    <x v="1"/>
    <x v="1494"/>
    <x v="0"/>
  </r>
  <r>
    <x v="690"/>
    <x v="1"/>
    <s v="2022-2023"/>
    <x v="0"/>
    <x v="47"/>
    <x v="1"/>
    <x v="1"/>
    <x v="47"/>
    <x v="0"/>
    <x v="4"/>
    <x v="1"/>
    <x v="1"/>
    <x v="1495"/>
    <x v="0"/>
  </r>
  <r>
    <x v="72"/>
    <x v="2"/>
    <s v="2024-2025"/>
    <x v="1"/>
    <x v="9"/>
    <x v="4"/>
    <x v="4"/>
    <x v="9"/>
    <x v="0"/>
    <x v="7"/>
    <x v="2"/>
    <x v="2"/>
    <x v="1496"/>
    <x v="0"/>
  </r>
  <r>
    <x v="158"/>
    <x v="0"/>
    <s v="2023-2024"/>
    <x v="0"/>
    <x v="61"/>
    <x v="6"/>
    <x v="6"/>
    <x v="61"/>
    <x v="0"/>
    <x v="18"/>
    <x v="9"/>
    <x v="9"/>
    <x v="1497"/>
    <x v="0"/>
  </r>
  <r>
    <x v="649"/>
    <x v="1"/>
    <s v="2022-2023"/>
    <x v="0"/>
    <x v="5"/>
    <x v="1"/>
    <x v="1"/>
    <x v="5"/>
    <x v="0"/>
    <x v="5"/>
    <x v="1"/>
    <x v="1"/>
    <x v="1498"/>
    <x v="0"/>
  </r>
  <r>
    <x v="620"/>
    <x v="1"/>
    <s v="2022-2023"/>
    <x v="0"/>
    <x v="35"/>
    <x v="3"/>
    <x v="3"/>
    <x v="35"/>
    <x v="0"/>
    <x v="15"/>
    <x v="4"/>
    <x v="4"/>
    <x v="1499"/>
    <x v="0"/>
  </r>
  <r>
    <x v="76"/>
    <x v="2"/>
    <s v="2024-2025"/>
    <x v="0"/>
    <x v="88"/>
    <x v="6"/>
    <x v="6"/>
    <x v="88"/>
    <x v="0"/>
    <x v="13"/>
    <x v="1"/>
    <x v="1"/>
    <x v="1500"/>
    <x v="0"/>
  </r>
  <r>
    <x v="706"/>
    <x v="1"/>
    <s v="2022-2023"/>
    <x v="0"/>
    <x v="66"/>
    <x v="3"/>
    <x v="3"/>
    <x v="66"/>
    <x v="0"/>
    <x v="12"/>
    <x v="5"/>
    <x v="5"/>
    <x v="1501"/>
    <x v="0"/>
  </r>
  <r>
    <x v="58"/>
    <x v="2"/>
    <s v="2024-2025"/>
    <x v="1"/>
    <x v="32"/>
    <x v="6"/>
    <x v="6"/>
    <x v="32"/>
    <x v="0"/>
    <x v="13"/>
    <x v="4"/>
    <x v="4"/>
    <x v="1502"/>
    <x v="0"/>
  </r>
  <r>
    <x v="175"/>
    <x v="1"/>
    <s v="2022-2023"/>
    <x v="0"/>
    <x v="58"/>
    <x v="0"/>
    <x v="0"/>
    <x v="58"/>
    <x v="0"/>
    <x v="0"/>
    <x v="7"/>
    <x v="7"/>
    <x v="1503"/>
    <x v="0"/>
  </r>
  <r>
    <x v="707"/>
    <x v="1"/>
    <s v="2022-2023"/>
    <x v="0"/>
    <x v="51"/>
    <x v="4"/>
    <x v="4"/>
    <x v="51"/>
    <x v="0"/>
    <x v="16"/>
    <x v="3"/>
    <x v="3"/>
    <x v="1504"/>
    <x v="0"/>
  </r>
  <r>
    <x v="521"/>
    <x v="0"/>
    <s v="2023-2024"/>
    <x v="1"/>
    <x v="82"/>
    <x v="3"/>
    <x v="3"/>
    <x v="82"/>
    <x v="0"/>
    <x v="17"/>
    <x v="0"/>
    <x v="0"/>
    <x v="1505"/>
    <x v="0"/>
  </r>
  <r>
    <x v="174"/>
    <x v="0"/>
    <s v="2023-2024"/>
    <x v="0"/>
    <x v="37"/>
    <x v="1"/>
    <x v="1"/>
    <x v="37"/>
    <x v="0"/>
    <x v="11"/>
    <x v="7"/>
    <x v="7"/>
    <x v="1506"/>
    <x v="0"/>
  </r>
  <r>
    <x v="564"/>
    <x v="0"/>
    <s v="2023-2024"/>
    <x v="0"/>
    <x v="45"/>
    <x v="3"/>
    <x v="3"/>
    <x v="45"/>
    <x v="0"/>
    <x v="15"/>
    <x v="0"/>
    <x v="0"/>
    <x v="1507"/>
    <x v="0"/>
  </r>
  <r>
    <x v="645"/>
    <x v="0"/>
    <s v="2023-2024"/>
    <x v="1"/>
    <x v="9"/>
    <x v="4"/>
    <x v="4"/>
    <x v="9"/>
    <x v="0"/>
    <x v="7"/>
    <x v="8"/>
    <x v="8"/>
    <x v="1508"/>
    <x v="0"/>
  </r>
  <r>
    <x v="156"/>
    <x v="2"/>
    <s v="2024-2025"/>
    <x v="1"/>
    <x v="23"/>
    <x v="1"/>
    <x v="1"/>
    <x v="23"/>
    <x v="0"/>
    <x v="11"/>
    <x v="0"/>
    <x v="0"/>
    <x v="1509"/>
    <x v="0"/>
  </r>
  <r>
    <x v="469"/>
    <x v="1"/>
    <s v="2022-2023"/>
    <x v="1"/>
    <x v="36"/>
    <x v="4"/>
    <x v="4"/>
    <x v="36"/>
    <x v="0"/>
    <x v="6"/>
    <x v="1"/>
    <x v="1"/>
    <x v="1510"/>
    <x v="0"/>
  </r>
  <r>
    <x v="691"/>
    <x v="2"/>
    <s v="2024-2025"/>
    <x v="0"/>
    <x v="65"/>
    <x v="1"/>
    <x v="1"/>
    <x v="65"/>
    <x v="0"/>
    <x v="4"/>
    <x v="1"/>
    <x v="1"/>
    <x v="1511"/>
    <x v="0"/>
  </r>
  <r>
    <x v="307"/>
    <x v="0"/>
    <s v="2023-2024"/>
    <x v="1"/>
    <x v="81"/>
    <x v="3"/>
    <x v="3"/>
    <x v="81"/>
    <x v="0"/>
    <x v="17"/>
    <x v="3"/>
    <x v="3"/>
    <x v="1512"/>
    <x v="0"/>
  </r>
  <r>
    <x v="439"/>
    <x v="0"/>
    <s v="2023-2024"/>
    <x v="1"/>
    <x v="96"/>
    <x v="4"/>
    <x v="4"/>
    <x v="96"/>
    <x v="0"/>
    <x v="16"/>
    <x v="4"/>
    <x v="4"/>
    <x v="1513"/>
    <x v="0"/>
  </r>
  <r>
    <x v="190"/>
    <x v="1"/>
    <s v="2022-2023"/>
    <x v="1"/>
    <x v="22"/>
    <x v="1"/>
    <x v="1"/>
    <x v="22"/>
    <x v="0"/>
    <x v="2"/>
    <x v="7"/>
    <x v="7"/>
    <x v="1514"/>
    <x v="0"/>
  </r>
  <r>
    <x v="161"/>
    <x v="0"/>
    <s v="2023-2024"/>
    <x v="1"/>
    <x v="33"/>
    <x v="4"/>
    <x v="4"/>
    <x v="33"/>
    <x v="0"/>
    <x v="8"/>
    <x v="4"/>
    <x v="4"/>
    <x v="1515"/>
    <x v="0"/>
  </r>
  <r>
    <x v="600"/>
    <x v="0"/>
    <s v="2023-2024"/>
    <x v="0"/>
    <x v="12"/>
    <x v="3"/>
    <x v="3"/>
    <x v="12"/>
    <x v="0"/>
    <x v="10"/>
    <x v="8"/>
    <x v="8"/>
    <x v="1516"/>
    <x v="0"/>
  </r>
  <r>
    <x v="41"/>
    <x v="1"/>
    <s v="2022-2023"/>
    <x v="1"/>
    <x v="70"/>
    <x v="4"/>
    <x v="4"/>
    <x v="70"/>
    <x v="0"/>
    <x v="8"/>
    <x v="0"/>
    <x v="0"/>
    <x v="1517"/>
    <x v="0"/>
  </r>
  <r>
    <x v="196"/>
    <x v="0"/>
    <s v="2023-2024"/>
    <x v="1"/>
    <x v="30"/>
    <x v="4"/>
    <x v="4"/>
    <x v="30"/>
    <x v="0"/>
    <x v="6"/>
    <x v="3"/>
    <x v="3"/>
    <x v="1517"/>
    <x v="0"/>
  </r>
  <r>
    <x v="610"/>
    <x v="0"/>
    <s v="2023-2024"/>
    <x v="0"/>
    <x v="35"/>
    <x v="3"/>
    <x v="3"/>
    <x v="35"/>
    <x v="0"/>
    <x v="15"/>
    <x v="3"/>
    <x v="3"/>
    <x v="1518"/>
    <x v="0"/>
  </r>
  <r>
    <x v="708"/>
    <x v="1"/>
    <s v="2022-2023"/>
    <x v="0"/>
    <x v="95"/>
    <x v="7"/>
    <x v="7"/>
    <x v="95"/>
    <x v="0"/>
    <x v="19"/>
    <x v="9"/>
    <x v="9"/>
    <x v="1519"/>
    <x v="0"/>
  </r>
  <r>
    <x v="623"/>
    <x v="1"/>
    <s v="2022-2023"/>
    <x v="0"/>
    <x v="61"/>
    <x v="6"/>
    <x v="6"/>
    <x v="61"/>
    <x v="0"/>
    <x v="18"/>
    <x v="9"/>
    <x v="9"/>
    <x v="1520"/>
    <x v="0"/>
  </r>
  <r>
    <x v="316"/>
    <x v="0"/>
    <s v="2023-2024"/>
    <x v="1"/>
    <x v="81"/>
    <x v="3"/>
    <x v="3"/>
    <x v="81"/>
    <x v="0"/>
    <x v="17"/>
    <x v="5"/>
    <x v="5"/>
    <x v="1521"/>
    <x v="0"/>
  </r>
  <r>
    <x v="667"/>
    <x v="0"/>
    <s v="2023-2024"/>
    <x v="1"/>
    <x v="41"/>
    <x v="5"/>
    <x v="5"/>
    <x v="41"/>
    <x v="0"/>
    <x v="9"/>
    <x v="7"/>
    <x v="7"/>
    <x v="1522"/>
    <x v="0"/>
  </r>
  <r>
    <x v="235"/>
    <x v="1"/>
    <s v="2022-2023"/>
    <x v="0"/>
    <x v="23"/>
    <x v="1"/>
    <x v="1"/>
    <x v="23"/>
    <x v="0"/>
    <x v="11"/>
    <x v="1"/>
    <x v="1"/>
    <x v="1522"/>
    <x v="0"/>
  </r>
  <r>
    <x v="549"/>
    <x v="1"/>
    <s v="2022-2023"/>
    <x v="0"/>
    <x v="66"/>
    <x v="3"/>
    <x v="3"/>
    <x v="66"/>
    <x v="0"/>
    <x v="12"/>
    <x v="9"/>
    <x v="9"/>
    <x v="1523"/>
    <x v="0"/>
  </r>
  <r>
    <x v="444"/>
    <x v="0"/>
    <s v="2023-2024"/>
    <x v="0"/>
    <x v="27"/>
    <x v="4"/>
    <x v="4"/>
    <x v="27"/>
    <x v="0"/>
    <x v="7"/>
    <x v="1"/>
    <x v="1"/>
    <x v="1523"/>
    <x v="0"/>
  </r>
  <r>
    <x v="93"/>
    <x v="2"/>
    <s v="2024-2025"/>
    <x v="0"/>
    <x v="49"/>
    <x v="4"/>
    <x v="4"/>
    <x v="49"/>
    <x v="0"/>
    <x v="6"/>
    <x v="4"/>
    <x v="4"/>
    <x v="1524"/>
    <x v="0"/>
  </r>
  <r>
    <x v="299"/>
    <x v="1"/>
    <s v="2022-2023"/>
    <x v="0"/>
    <x v="76"/>
    <x v="1"/>
    <x v="1"/>
    <x v="76"/>
    <x v="0"/>
    <x v="5"/>
    <x v="2"/>
    <x v="2"/>
    <x v="1525"/>
    <x v="0"/>
  </r>
  <r>
    <x v="334"/>
    <x v="2"/>
    <s v="2024-2025"/>
    <x v="1"/>
    <x v="70"/>
    <x v="4"/>
    <x v="4"/>
    <x v="70"/>
    <x v="0"/>
    <x v="8"/>
    <x v="9"/>
    <x v="9"/>
    <x v="1526"/>
    <x v="0"/>
  </r>
  <r>
    <x v="543"/>
    <x v="0"/>
    <s v="2023-2024"/>
    <x v="0"/>
    <x v="70"/>
    <x v="4"/>
    <x v="4"/>
    <x v="70"/>
    <x v="0"/>
    <x v="8"/>
    <x v="1"/>
    <x v="1"/>
    <x v="1527"/>
    <x v="0"/>
  </r>
  <r>
    <x v="86"/>
    <x v="1"/>
    <s v="2022-2023"/>
    <x v="0"/>
    <x v="5"/>
    <x v="1"/>
    <x v="1"/>
    <x v="5"/>
    <x v="0"/>
    <x v="5"/>
    <x v="4"/>
    <x v="4"/>
    <x v="1528"/>
    <x v="0"/>
  </r>
  <r>
    <x v="543"/>
    <x v="0"/>
    <s v="2023-2024"/>
    <x v="1"/>
    <x v="85"/>
    <x v="0"/>
    <x v="0"/>
    <x v="85"/>
    <x v="0"/>
    <x v="20"/>
    <x v="4"/>
    <x v="4"/>
    <x v="1528"/>
    <x v="0"/>
  </r>
  <r>
    <x v="421"/>
    <x v="0"/>
    <s v="2023-2024"/>
    <x v="0"/>
    <x v="42"/>
    <x v="3"/>
    <x v="3"/>
    <x v="42"/>
    <x v="0"/>
    <x v="12"/>
    <x v="3"/>
    <x v="3"/>
    <x v="1529"/>
    <x v="0"/>
  </r>
  <r>
    <x v="401"/>
    <x v="2"/>
    <s v="2024-2025"/>
    <x v="1"/>
    <x v="32"/>
    <x v="6"/>
    <x v="6"/>
    <x v="32"/>
    <x v="0"/>
    <x v="13"/>
    <x v="7"/>
    <x v="7"/>
    <x v="1530"/>
    <x v="0"/>
  </r>
  <r>
    <x v="0"/>
    <x v="0"/>
    <s v="2023-2024"/>
    <x v="0"/>
    <x v="10"/>
    <x v="4"/>
    <x v="4"/>
    <x v="10"/>
    <x v="0"/>
    <x v="8"/>
    <x v="8"/>
    <x v="8"/>
    <x v="1531"/>
    <x v="0"/>
  </r>
  <r>
    <x v="428"/>
    <x v="0"/>
    <s v="2023-2024"/>
    <x v="0"/>
    <x v="73"/>
    <x v="6"/>
    <x v="6"/>
    <x v="73"/>
    <x v="0"/>
    <x v="18"/>
    <x v="2"/>
    <x v="2"/>
    <x v="1532"/>
    <x v="0"/>
  </r>
  <r>
    <x v="709"/>
    <x v="0"/>
    <s v="2023-2024"/>
    <x v="0"/>
    <x v="38"/>
    <x v="3"/>
    <x v="3"/>
    <x v="38"/>
    <x v="0"/>
    <x v="12"/>
    <x v="6"/>
    <x v="6"/>
    <x v="1533"/>
    <x v="0"/>
  </r>
  <r>
    <x v="330"/>
    <x v="0"/>
    <s v="2023-2024"/>
    <x v="0"/>
    <x v="88"/>
    <x v="6"/>
    <x v="6"/>
    <x v="88"/>
    <x v="0"/>
    <x v="13"/>
    <x v="4"/>
    <x v="4"/>
    <x v="1534"/>
    <x v="0"/>
  </r>
  <r>
    <x v="331"/>
    <x v="0"/>
    <s v="2023-2024"/>
    <x v="1"/>
    <x v="56"/>
    <x v="1"/>
    <x v="1"/>
    <x v="56"/>
    <x v="0"/>
    <x v="11"/>
    <x v="8"/>
    <x v="8"/>
    <x v="1535"/>
    <x v="0"/>
  </r>
  <r>
    <x v="481"/>
    <x v="2"/>
    <s v="2024-2025"/>
    <x v="0"/>
    <x v="62"/>
    <x v="0"/>
    <x v="0"/>
    <x v="62"/>
    <x v="0"/>
    <x v="14"/>
    <x v="3"/>
    <x v="3"/>
    <x v="1536"/>
    <x v="0"/>
  </r>
  <r>
    <x v="616"/>
    <x v="0"/>
    <s v="2023-2024"/>
    <x v="1"/>
    <x v="7"/>
    <x v="4"/>
    <x v="4"/>
    <x v="7"/>
    <x v="0"/>
    <x v="6"/>
    <x v="1"/>
    <x v="1"/>
    <x v="1537"/>
    <x v="0"/>
  </r>
  <r>
    <x v="687"/>
    <x v="0"/>
    <s v="2023-2024"/>
    <x v="0"/>
    <x v="44"/>
    <x v="4"/>
    <x v="4"/>
    <x v="44"/>
    <x v="0"/>
    <x v="16"/>
    <x v="7"/>
    <x v="7"/>
    <x v="1538"/>
    <x v="0"/>
  </r>
  <r>
    <x v="459"/>
    <x v="0"/>
    <s v="2023-2024"/>
    <x v="0"/>
    <x v="65"/>
    <x v="1"/>
    <x v="1"/>
    <x v="65"/>
    <x v="0"/>
    <x v="4"/>
    <x v="3"/>
    <x v="3"/>
    <x v="1539"/>
    <x v="0"/>
  </r>
  <r>
    <x v="403"/>
    <x v="0"/>
    <s v="2023-2024"/>
    <x v="1"/>
    <x v="96"/>
    <x v="4"/>
    <x v="4"/>
    <x v="96"/>
    <x v="0"/>
    <x v="16"/>
    <x v="5"/>
    <x v="5"/>
    <x v="1540"/>
    <x v="0"/>
  </r>
  <r>
    <x v="710"/>
    <x v="1"/>
    <s v="2022-2023"/>
    <x v="0"/>
    <x v="73"/>
    <x v="6"/>
    <x v="6"/>
    <x v="73"/>
    <x v="0"/>
    <x v="18"/>
    <x v="4"/>
    <x v="4"/>
    <x v="1541"/>
    <x v="0"/>
  </r>
  <r>
    <x v="527"/>
    <x v="1"/>
    <s v="2022-2023"/>
    <x v="1"/>
    <x v="72"/>
    <x v="4"/>
    <x v="4"/>
    <x v="72"/>
    <x v="0"/>
    <x v="16"/>
    <x v="4"/>
    <x v="4"/>
    <x v="1542"/>
    <x v="0"/>
  </r>
  <r>
    <x v="350"/>
    <x v="1"/>
    <s v="2022-2023"/>
    <x v="1"/>
    <x v="0"/>
    <x v="0"/>
    <x v="0"/>
    <x v="0"/>
    <x v="0"/>
    <x v="0"/>
    <x v="0"/>
    <x v="0"/>
    <x v="1543"/>
    <x v="0"/>
  </r>
  <r>
    <x v="556"/>
    <x v="0"/>
    <s v="2023-2024"/>
    <x v="1"/>
    <x v="32"/>
    <x v="6"/>
    <x v="6"/>
    <x v="32"/>
    <x v="0"/>
    <x v="13"/>
    <x v="4"/>
    <x v="4"/>
    <x v="1544"/>
    <x v="0"/>
  </r>
  <r>
    <x v="490"/>
    <x v="0"/>
    <s v="2023-2024"/>
    <x v="0"/>
    <x v="15"/>
    <x v="1"/>
    <x v="1"/>
    <x v="15"/>
    <x v="0"/>
    <x v="5"/>
    <x v="6"/>
    <x v="6"/>
    <x v="1545"/>
    <x v="0"/>
  </r>
  <r>
    <x v="606"/>
    <x v="0"/>
    <s v="2023-2024"/>
    <x v="0"/>
    <x v="21"/>
    <x v="3"/>
    <x v="3"/>
    <x v="21"/>
    <x v="0"/>
    <x v="10"/>
    <x v="5"/>
    <x v="5"/>
    <x v="1546"/>
    <x v="0"/>
  </r>
  <r>
    <x v="460"/>
    <x v="1"/>
    <s v="2022-2023"/>
    <x v="0"/>
    <x v="63"/>
    <x v="1"/>
    <x v="1"/>
    <x v="63"/>
    <x v="0"/>
    <x v="5"/>
    <x v="5"/>
    <x v="5"/>
    <x v="1547"/>
    <x v="0"/>
  </r>
  <r>
    <x v="326"/>
    <x v="0"/>
    <s v="2023-2024"/>
    <x v="1"/>
    <x v="68"/>
    <x v="7"/>
    <x v="7"/>
    <x v="68"/>
    <x v="0"/>
    <x v="19"/>
    <x v="5"/>
    <x v="5"/>
    <x v="1548"/>
    <x v="0"/>
  </r>
  <r>
    <x v="155"/>
    <x v="2"/>
    <s v="2024-2025"/>
    <x v="1"/>
    <x v="14"/>
    <x v="1"/>
    <x v="1"/>
    <x v="14"/>
    <x v="0"/>
    <x v="11"/>
    <x v="3"/>
    <x v="3"/>
    <x v="1549"/>
    <x v="0"/>
  </r>
  <r>
    <x v="449"/>
    <x v="0"/>
    <s v="2023-2024"/>
    <x v="0"/>
    <x v="3"/>
    <x v="3"/>
    <x v="3"/>
    <x v="3"/>
    <x v="0"/>
    <x v="3"/>
    <x v="2"/>
    <x v="2"/>
    <x v="1550"/>
    <x v="0"/>
  </r>
  <r>
    <x v="263"/>
    <x v="0"/>
    <s v="2023-2024"/>
    <x v="1"/>
    <x v="42"/>
    <x v="3"/>
    <x v="3"/>
    <x v="42"/>
    <x v="0"/>
    <x v="12"/>
    <x v="0"/>
    <x v="0"/>
    <x v="1551"/>
    <x v="0"/>
  </r>
  <r>
    <x v="544"/>
    <x v="0"/>
    <s v="2023-2024"/>
    <x v="0"/>
    <x v="77"/>
    <x v="5"/>
    <x v="5"/>
    <x v="77"/>
    <x v="0"/>
    <x v="9"/>
    <x v="0"/>
    <x v="0"/>
    <x v="1552"/>
    <x v="0"/>
  </r>
  <r>
    <x v="711"/>
    <x v="2"/>
    <s v="2024-2025"/>
    <x v="0"/>
    <x v="6"/>
    <x v="0"/>
    <x v="0"/>
    <x v="6"/>
    <x v="0"/>
    <x v="0"/>
    <x v="2"/>
    <x v="2"/>
    <x v="1553"/>
    <x v="0"/>
  </r>
  <r>
    <x v="220"/>
    <x v="0"/>
    <s v="2023-2024"/>
    <x v="1"/>
    <x v="25"/>
    <x v="4"/>
    <x v="4"/>
    <x v="25"/>
    <x v="0"/>
    <x v="8"/>
    <x v="5"/>
    <x v="5"/>
    <x v="1554"/>
    <x v="0"/>
  </r>
  <r>
    <x v="152"/>
    <x v="0"/>
    <s v="2023-2024"/>
    <x v="0"/>
    <x v="23"/>
    <x v="1"/>
    <x v="1"/>
    <x v="23"/>
    <x v="0"/>
    <x v="11"/>
    <x v="3"/>
    <x v="3"/>
    <x v="1555"/>
    <x v="0"/>
  </r>
  <r>
    <x v="486"/>
    <x v="1"/>
    <s v="2022-2023"/>
    <x v="0"/>
    <x v="2"/>
    <x v="2"/>
    <x v="2"/>
    <x v="2"/>
    <x v="0"/>
    <x v="2"/>
    <x v="9"/>
    <x v="9"/>
    <x v="1556"/>
    <x v="0"/>
  </r>
  <r>
    <x v="712"/>
    <x v="0"/>
    <s v="2023-2024"/>
    <x v="0"/>
    <x v="42"/>
    <x v="3"/>
    <x v="3"/>
    <x v="42"/>
    <x v="0"/>
    <x v="12"/>
    <x v="2"/>
    <x v="2"/>
    <x v="1557"/>
    <x v="0"/>
  </r>
  <r>
    <x v="344"/>
    <x v="1"/>
    <s v="2022-2023"/>
    <x v="1"/>
    <x v="85"/>
    <x v="0"/>
    <x v="0"/>
    <x v="85"/>
    <x v="0"/>
    <x v="20"/>
    <x v="6"/>
    <x v="6"/>
    <x v="1558"/>
    <x v="0"/>
  </r>
  <r>
    <x v="659"/>
    <x v="2"/>
    <s v="2024-2025"/>
    <x v="0"/>
    <x v="16"/>
    <x v="0"/>
    <x v="0"/>
    <x v="16"/>
    <x v="0"/>
    <x v="0"/>
    <x v="3"/>
    <x v="3"/>
    <x v="1559"/>
    <x v="0"/>
  </r>
  <r>
    <x v="259"/>
    <x v="2"/>
    <s v="2024-2025"/>
    <x v="1"/>
    <x v="93"/>
    <x v="4"/>
    <x v="4"/>
    <x v="93"/>
    <x v="0"/>
    <x v="16"/>
    <x v="6"/>
    <x v="6"/>
    <x v="1560"/>
    <x v="0"/>
  </r>
  <r>
    <x v="454"/>
    <x v="0"/>
    <s v="2023-2024"/>
    <x v="0"/>
    <x v="85"/>
    <x v="0"/>
    <x v="0"/>
    <x v="85"/>
    <x v="0"/>
    <x v="20"/>
    <x v="1"/>
    <x v="1"/>
    <x v="1561"/>
    <x v="0"/>
  </r>
  <r>
    <x v="521"/>
    <x v="0"/>
    <s v="2023-2024"/>
    <x v="0"/>
    <x v="44"/>
    <x v="4"/>
    <x v="4"/>
    <x v="44"/>
    <x v="0"/>
    <x v="16"/>
    <x v="3"/>
    <x v="3"/>
    <x v="1562"/>
    <x v="0"/>
  </r>
  <r>
    <x v="133"/>
    <x v="1"/>
    <s v="2022-2023"/>
    <x v="0"/>
    <x v="86"/>
    <x v="0"/>
    <x v="0"/>
    <x v="86"/>
    <x v="0"/>
    <x v="20"/>
    <x v="4"/>
    <x v="4"/>
    <x v="1563"/>
    <x v="0"/>
  </r>
  <r>
    <x v="587"/>
    <x v="0"/>
    <s v="2023-2024"/>
    <x v="1"/>
    <x v="25"/>
    <x v="4"/>
    <x v="4"/>
    <x v="25"/>
    <x v="0"/>
    <x v="8"/>
    <x v="8"/>
    <x v="8"/>
    <x v="1564"/>
    <x v="0"/>
  </r>
  <r>
    <x v="232"/>
    <x v="1"/>
    <s v="2022-2023"/>
    <x v="1"/>
    <x v="24"/>
    <x v="1"/>
    <x v="1"/>
    <x v="24"/>
    <x v="0"/>
    <x v="4"/>
    <x v="4"/>
    <x v="4"/>
    <x v="1565"/>
    <x v="0"/>
  </r>
  <r>
    <x v="590"/>
    <x v="0"/>
    <s v="2023-2024"/>
    <x v="0"/>
    <x v="65"/>
    <x v="1"/>
    <x v="1"/>
    <x v="65"/>
    <x v="0"/>
    <x v="4"/>
    <x v="9"/>
    <x v="9"/>
    <x v="1566"/>
    <x v="0"/>
  </r>
  <r>
    <x v="34"/>
    <x v="2"/>
    <s v="2024-2025"/>
    <x v="0"/>
    <x v="68"/>
    <x v="7"/>
    <x v="7"/>
    <x v="68"/>
    <x v="0"/>
    <x v="19"/>
    <x v="6"/>
    <x v="6"/>
    <x v="1567"/>
    <x v="0"/>
  </r>
  <r>
    <x v="136"/>
    <x v="0"/>
    <s v="2023-2024"/>
    <x v="0"/>
    <x v="41"/>
    <x v="5"/>
    <x v="5"/>
    <x v="41"/>
    <x v="0"/>
    <x v="9"/>
    <x v="4"/>
    <x v="4"/>
    <x v="1568"/>
    <x v="0"/>
  </r>
  <r>
    <x v="713"/>
    <x v="2"/>
    <s v="2024-2025"/>
    <x v="1"/>
    <x v="74"/>
    <x v="1"/>
    <x v="1"/>
    <x v="74"/>
    <x v="0"/>
    <x v="1"/>
    <x v="4"/>
    <x v="4"/>
    <x v="1569"/>
    <x v="0"/>
  </r>
  <r>
    <x v="291"/>
    <x v="2"/>
    <s v="2024-2025"/>
    <x v="0"/>
    <x v="60"/>
    <x v="1"/>
    <x v="1"/>
    <x v="60"/>
    <x v="0"/>
    <x v="2"/>
    <x v="2"/>
    <x v="2"/>
    <x v="1570"/>
    <x v="0"/>
  </r>
  <r>
    <x v="321"/>
    <x v="0"/>
    <s v="2023-2024"/>
    <x v="1"/>
    <x v="9"/>
    <x v="4"/>
    <x v="4"/>
    <x v="9"/>
    <x v="0"/>
    <x v="7"/>
    <x v="5"/>
    <x v="5"/>
    <x v="1571"/>
    <x v="0"/>
  </r>
  <r>
    <x v="607"/>
    <x v="0"/>
    <s v="2023-2024"/>
    <x v="1"/>
    <x v="88"/>
    <x v="6"/>
    <x v="6"/>
    <x v="88"/>
    <x v="0"/>
    <x v="13"/>
    <x v="0"/>
    <x v="0"/>
    <x v="1572"/>
    <x v="0"/>
  </r>
  <r>
    <x v="197"/>
    <x v="0"/>
    <s v="2023-2024"/>
    <x v="1"/>
    <x v="71"/>
    <x v="6"/>
    <x v="6"/>
    <x v="71"/>
    <x v="0"/>
    <x v="13"/>
    <x v="4"/>
    <x v="4"/>
    <x v="1573"/>
    <x v="0"/>
  </r>
  <r>
    <x v="264"/>
    <x v="0"/>
    <s v="2023-2024"/>
    <x v="0"/>
    <x v="6"/>
    <x v="0"/>
    <x v="0"/>
    <x v="6"/>
    <x v="0"/>
    <x v="0"/>
    <x v="0"/>
    <x v="0"/>
    <x v="1574"/>
    <x v="0"/>
  </r>
  <r>
    <x v="507"/>
    <x v="0"/>
    <s v="2023-2024"/>
    <x v="0"/>
    <x v="41"/>
    <x v="5"/>
    <x v="5"/>
    <x v="41"/>
    <x v="0"/>
    <x v="9"/>
    <x v="1"/>
    <x v="1"/>
    <x v="1575"/>
    <x v="0"/>
  </r>
  <r>
    <x v="297"/>
    <x v="2"/>
    <s v="2024-2025"/>
    <x v="1"/>
    <x v="4"/>
    <x v="1"/>
    <x v="1"/>
    <x v="4"/>
    <x v="0"/>
    <x v="4"/>
    <x v="0"/>
    <x v="0"/>
    <x v="1576"/>
    <x v="0"/>
  </r>
  <r>
    <x v="92"/>
    <x v="0"/>
    <s v="2023-2024"/>
    <x v="1"/>
    <x v="11"/>
    <x v="5"/>
    <x v="5"/>
    <x v="11"/>
    <x v="0"/>
    <x v="9"/>
    <x v="9"/>
    <x v="9"/>
    <x v="1577"/>
    <x v="0"/>
  </r>
  <r>
    <x v="566"/>
    <x v="0"/>
    <s v="2023-2024"/>
    <x v="1"/>
    <x v="17"/>
    <x v="3"/>
    <x v="3"/>
    <x v="17"/>
    <x v="0"/>
    <x v="12"/>
    <x v="4"/>
    <x v="4"/>
    <x v="1578"/>
    <x v="0"/>
  </r>
  <r>
    <x v="101"/>
    <x v="2"/>
    <s v="2024-2025"/>
    <x v="1"/>
    <x v="85"/>
    <x v="0"/>
    <x v="0"/>
    <x v="85"/>
    <x v="0"/>
    <x v="20"/>
    <x v="2"/>
    <x v="2"/>
    <x v="1579"/>
    <x v="0"/>
  </r>
  <r>
    <x v="352"/>
    <x v="0"/>
    <s v="2023-2024"/>
    <x v="0"/>
    <x v="60"/>
    <x v="1"/>
    <x v="1"/>
    <x v="60"/>
    <x v="0"/>
    <x v="2"/>
    <x v="7"/>
    <x v="7"/>
    <x v="1580"/>
    <x v="0"/>
  </r>
  <r>
    <x v="363"/>
    <x v="2"/>
    <s v="2024-2025"/>
    <x v="0"/>
    <x v="36"/>
    <x v="4"/>
    <x v="4"/>
    <x v="36"/>
    <x v="0"/>
    <x v="6"/>
    <x v="5"/>
    <x v="5"/>
    <x v="1581"/>
    <x v="0"/>
  </r>
  <r>
    <x v="283"/>
    <x v="0"/>
    <s v="2023-2024"/>
    <x v="0"/>
    <x v="73"/>
    <x v="6"/>
    <x v="6"/>
    <x v="73"/>
    <x v="0"/>
    <x v="18"/>
    <x v="7"/>
    <x v="7"/>
    <x v="1582"/>
    <x v="0"/>
  </r>
  <r>
    <x v="543"/>
    <x v="0"/>
    <s v="2023-2024"/>
    <x v="1"/>
    <x v="81"/>
    <x v="3"/>
    <x v="3"/>
    <x v="81"/>
    <x v="0"/>
    <x v="17"/>
    <x v="6"/>
    <x v="6"/>
    <x v="1583"/>
    <x v="0"/>
  </r>
  <r>
    <x v="92"/>
    <x v="0"/>
    <s v="2023-2024"/>
    <x v="0"/>
    <x v="20"/>
    <x v="4"/>
    <x v="4"/>
    <x v="20"/>
    <x v="0"/>
    <x v="8"/>
    <x v="4"/>
    <x v="4"/>
    <x v="1584"/>
    <x v="0"/>
  </r>
  <r>
    <x v="355"/>
    <x v="0"/>
    <s v="2023-2024"/>
    <x v="1"/>
    <x v="53"/>
    <x v="3"/>
    <x v="3"/>
    <x v="53"/>
    <x v="0"/>
    <x v="10"/>
    <x v="2"/>
    <x v="2"/>
    <x v="1585"/>
    <x v="0"/>
  </r>
  <r>
    <x v="626"/>
    <x v="2"/>
    <s v="2024-2025"/>
    <x v="0"/>
    <x v="73"/>
    <x v="6"/>
    <x v="6"/>
    <x v="73"/>
    <x v="0"/>
    <x v="18"/>
    <x v="4"/>
    <x v="4"/>
    <x v="1586"/>
    <x v="0"/>
  </r>
  <r>
    <x v="281"/>
    <x v="0"/>
    <s v="2023-2024"/>
    <x v="0"/>
    <x v="18"/>
    <x v="6"/>
    <x v="6"/>
    <x v="18"/>
    <x v="0"/>
    <x v="13"/>
    <x v="5"/>
    <x v="5"/>
    <x v="1587"/>
    <x v="0"/>
  </r>
  <r>
    <x v="555"/>
    <x v="2"/>
    <s v="2024-2025"/>
    <x v="0"/>
    <x v="34"/>
    <x v="4"/>
    <x v="4"/>
    <x v="34"/>
    <x v="0"/>
    <x v="7"/>
    <x v="8"/>
    <x v="8"/>
    <x v="1588"/>
    <x v="0"/>
  </r>
  <r>
    <x v="291"/>
    <x v="2"/>
    <s v="2024-2025"/>
    <x v="0"/>
    <x v="79"/>
    <x v="6"/>
    <x v="6"/>
    <x v="79"/>
    <x v="0"/>
    <x v="18"/>
    <x v="7"/>
    <x v="7"/>
    <x v="1589"/>
    <x v="0"/>
  </r>
  <r>
    <x v="662"/>
    <x v="2"/>
    <s v="2024-2025"/>
    <x v="0"/>
    <x v="58"/>
    <x v="0"/>
    <x v="0"/>
    <x v="58"/>
    <x v="0"/>
    <x v="0"/>
    <x v="5"/>
    <x v="5"/>
    <x v="1590"/>
    <x v="0"/>
  </r>
  <r>
    <x v="523"/>
    <x v="1"/>
    <s v="2022-2023"/>
    <x v="0"/>
    <x v="84"/>
    <x v="3"/>
    <x v="3"/>
    <x v="84"/>
    <x v="0"/>
    <x v="3"/>
    <x v="4"/>
    <x v="4"/>
    <x v="1591"/>
    <x v="0"/>
  </r>
  <r>
    <x v="293"/>
    <x v="0"/>
    <s v="2023-2024"/>
    <x v="0"/>
    <x v="54"/>
    <x v="4"/>
    <x v="4"/>
    <x v="54"/>
    <x v="0"/>
    <x v="7"/>
    <x v="7"/>
    <x v="7"/>
    <x v="1592"/>
    <x v="0"/>
  </r>
  <r>
    <x v="365"/>
    <x v="0"/>
    <s v="2023-2024"/>
    <x v="1"/>
    <x v="53"/>
    <x v="3"/>
    <x v="3"/>
    <x v="53"/>
    <x v="0"/>
    <x v="10"/>
    <x v="1"/>
    <x v="1"/>
    <x v="1593"/>
    <x v="0"/>
  </r>
  <r>
    <x v="216"/>
    <x v="0"/>
    <s v="2023-2024"/>
    <x v="0"/>
    <x v="16"/>
    <x v="0"/>
    <x v="0"/>
    <x v="16"/>
    <x v="0"/>
    <x v="0"/>
    <x v="4"/>
    <x v="4"/>
    <x v="1594"/>
    <x v="0"/>
  </r>
  <r>
    <x v="223"/>
    <x v="1"/>
    <s v="2022-2023"/>
    <x v="0"/>
    <x v="20"/>
    <x v="4"/>
    <x v="4"/>
    <x v="20"/>
    <x v="0"/>
    <x v="8"/>
    <x v="7"/>
    <x v="7"/>
    <x v="1595"/>
    <x v="0"/>
  </r>
  <r>
    <x v="647"/>
    <x v="0"/>
    <s v="2023-2024"/>
    <x v="0"/>
    <x v="62"/>
    <x v="0"/>
    <x v="0"/>
    <x v="62"/>
    <x v="0"/>
    <x v="14"/>
    <x v="1"/>
    <x v="1"/>
    <x v="1596"/>
    <x v="0"/>
  </r>
  <r>
    <x v="306"/>
    <x v="2"/>
    <s v="2024-2025"/>
    <x v="1"/>
    <x v="71"/>
    <x v="6"/>
    <x v="6"/>
    <x v="71"/>
    <x v="0"/>
    <x v="13"/>
    <x v="6"/>
    <x v="6"/>
    <x v="1597"/>
    <x v="0"/>
  </r>
  <r>
    <x v="371"/>
    <x v="2"/>
    <s v="2024-2025"/>
    <x v="1"/>
    <x v="46"/>
    <x v="3"/>
    <x v="3"/>
    <x v="46"/>
    <x v="0"/>
    <x v="17"/>
    <x v="5"/>
    <x v="5"/>
    <x v="1598"/>
    <x v="0"/>
  </r>
  <r>
    <x v="87"/>
    <x v="0"/>
    <s v="2023-2024"/>
    <x v="0"/>
    <x v="71"/>
    <x v="6"/>
    <x v="6"/>
    <x v="71"/>
    <x v="0"/>
    <x v="13"/>
    <x v="3"/>
    <x v="3"/>
    <x v="1599"/>
    <x v="0"/>
  </r>
  <r>
    <x v="395"/>
    <x v="1"/>
    <s v="2022-2023"/>
    <x v="1"/>
    <x v="9"/>
    <x v="4"/>
    <x v="4"/>
    <x v="9"/>
    <x v="0"/>
    <x v="7"/>
    <x v="2"/>
    <x v="2"/>
    <x v="1600"/>
    <x v="0"/>
  </r>
  <r>
    <x v="221"/>
    <x v="0"/>
    <s v="2023-2024"/>
    <x v="0"/>
    <x v="2"/>
    <x v="2"/>
    <x v="2"/>
    <x v="2"/>
    <x v="0"/>
    <x v="2"/>
    <x v="7"/>
    <x v="7"/>
    <x v="1601"/>
    <x v="0"/>
  </r>
  <r>
    <x v="596"/>
    <x v="0"/>
    <s v="2023-2024"/>
    <x v="0"/>
    <x v="6"/>
    <x v="0"/>
    <x v="0"/>
    <x v="6"/>
    <x v="0"/>
    <x v="0"/>
    <x v="1"/>
    <x v="1"/>
    <x v="1602"/>
    <x v="0"/>
  </r>
  <r>
    <x v="19"/>
    <x v="0"/>
    <s v="2023-2024"/>
    <x v="1"/>
    <x v="79"/>
    <x v="6"/>
    <x v="6"/>
    <x v="79"/>
    <x v="0"/>
    <x v="18"/>
    <x v="1"/>
    <x v="1"/>
    <x v="1603"/>
    <x v="0"/>
  </r>
  <r>
    <x v="113"/>
    <x v="2"/>
    <s v="2024-2025"/>
    <x v="1"/>
    <x v="75"/>
    <x v="0"/>
    <x v="0"/>
    <x v="75"/>
    <x v="0"/>
    <x v="20"/>
    <x v="5"/>
    <x v="5"/>
    <x v="1604"/>
    <x v="0"/>
  </r>
  <r>
    <x v="681"/>
    <x v="2"/>
    <s v="2024-2025"/>
    <x v="0"/>
    <x v="8"/>
    <x v="1"/>
    <x v="1"/>
    <x v="8"/>
    <x v="0"/>
    <x v="4"/>
    <x v="6"/>
    <x v="6"/>
    <x v="1605"/>
    <x v="0"/>
  </r>
  <r>
    <x v="606"/>
    <x v="0"/>
    <s v="2023-2024"/>
    <x v="0"/>
    <x v="15"/>
    <x v="1"/>
    <x v="1"/>
    <x v="15"/>
    <x v="0"/>
    <x v="5"/>
    <x v="3"/>
    <x v="3"/>
    <x v="1606"/>
    <x v="0"/>
  </r>
  <r>
    <x v="622"/>
    <x v="0"/>
    <s v="2023-2024"/>
    <x v="0"/>
    <x v="68"/>
    <x v="7"/>
    <x v="7"/>
    <x v="68"/>
    <x v="0"/>
    <x v="19"/>
    <x v="9"/>
    <x v="9"/>
    <x v="1607"/>
    <x v="0"/>
  </r>
  <r>
    <x v="493"/>
    <x v="1"/>
    <s v="2022-2023"/>
    <x v="1"/>
    <x v="14"/>
    <x v="1"/>
    <x v="1"/>
    <x v="14"/>
    <x v="0"/>
    <x v="11"/>
    <x v="6"/>
    <x v="6"/>
    <x v="1608"/>
    <x v="0"/>
  </r>
  <r>
    <x v="155"/>
    <x v="2"/>
    <s v="2024-2025"/>
    <x v="0"/>
    <x v="30"/>
    <x v="4"/>
    <x v="4"/>
    <x v="30"/>
    <x v="0"/>
    <x v="6"/>
    <x v="1"/>
    <x v="1"/>
    <x v="1609"/>
    <x v="0"/>
  </r>
  <r>
    <x v="322"/>
    <x v="0"/>
    <s v="2023-2024"/>
    <x v="0"/>
    <x v="78"/>
    <x v="1"/>
    <x v="1"/>
    <x v="78"/>
    <x v="0"/>
    <x v="4"/>
    <x v="1"/>
    <x v="1"/>
    <x v="1610"/>
    <x v="0"/>
  </r>
  <r>
    <x v="394"/>
    <x v="0"/>
    <s v="2023-2024"/>
    <x v="1"/>
    <x v="56"/>
    <x v="1"/>
    <x v="1"/>
    <x v="56"/>
    <x v="0"/>
    <x v="11"/>
    <x v="3"/>
    <x v="3"/>
    <x v="1611"/>
    <x v="0"/>
  </r>
  <r>
    <x v="330"/>
    <x v="0"/>
    <s v="2023-2024"/>
    <x v="0"/>
    <x v="64"/>
    <x v="1"/>
    <x v="1"/>
    <x v="64"/>
    <x v="0"/>
    <x v="1"/>
    <x v="6"/>
    <x v="6"/>
    <x v="1612"/>
    <x v="0"/>
  </r>
  <r>
    <x v="403"/>
    <x v="0"/>
    <s v="2023-2024"/>
    <x v="1"/>
    <x v="14"/>
    <x v="1"/>
    <x v="1"/>
    <x v="14"/>
    <x v="0"/>
    <x v="11"/>
    <x v="4"/>
    <x v="4"/>
    <x v="1613"/>
    <x v="0"/>
  </r>
  <r>
    <x v="351"/>
    <x v="0"/>
    <s v="2023-2024"/>
    <x v="0"/>
    <x v="89"/>
    <x v="4"/>
    <x v="4"/>
    <x v="89"/>
    <x v="0"/>
    <x v="6"/>
    <x v="7"/>
    <x v="7"/>
    <x v="1614"/>
    <x v="0"/>
  </r>
  <r>
    <x v="321"/>
    <x v="0"/>
    <s v="2023-2024"/>
    <x v="1"/>
    <x v="19"/>
    <x v="1"/>
    <x v="1"/>
    <x v="19"/>
    <x v="0"/>
    <x v="11"/>
    <x v="2"/>
    <x v="2"/>
    <x v="1615"/>
    <x v="0"/>
  </r>
  <r>
    <x v="287"/>
    <x v="0"/>
    <s v="2023-2024"/>
    <x v="1"/>
    <x v="24"/>
    <x v="1"/>
    <x v="1"/>
    <x v="24"/>
    <x v="0"/>
    <x v="4"/>
    <x v="4"/>
    <x v="4"/>
    <x v="1616"/>
    <x v="0"/>
  </r>
  <r>
    <x v="167"/>
    <x v="2"/>
    <s v="2024-2025"/>
    <x v="0"/>
    <x v="77"/>
    <x v="5"/>
    <x v="5"/>
    <x v="77"/>
    <x v="0"/>
    <x v="9"/>
    <x v="3"/>
    <x v="3"/>
    <x v="1617"/>
    <x v="0"/>
  </r>
  <r>
    <x v="347"/>
    <x v="0"/>
    <s v="2023-2024"/>
    <x v="1"/>
    <x v="75"/>
    <x v="0"/>
    <x v="0"/>
    <x v="75"/>
    <x v="0"/>
    <x v="20"/>
    <x v="4"/>
    <x v="4"/>
    <x v="1618"/>
    <x v="0"/>
  </r>
  <r>
    <x v="586"/>
    <x v="0"/>
    <s v="2023-2024"/>
    <x v="0"/>
    <x v="89"/>
    <x v="4"/>
    <x v="4"/>
    <x v="89"/>
    <x v="0"/>
    <x v="6"/>
    <x v="2"/>
    <x v="2"/>
    <x v="1619"/>
    <x v="0"/>
  </r>
  <r>
    <x v="273"/>
    <x v="1"/>
    <s v="2022-2023"/>
    <x v="1"/>
    <x v="36"/>
    <x v="4"/>
    <x v="4"/>
    <x v="36"/>
    <x v="0"/>
    <x v="6"/>
    <x v="8"/>
    <x v="8"/>
    <x v="1620"/>
    <x v="0"/>
  </r>
  <r>
    <x v="326"/>
    <x v="0"/>
    <s v="2023-2024"/>
    <x v="0"/>
    <x v="26"/>
    <x v="0"/>
    <x v="0"/>
    <x v="26"/>
    <x v="0"/>
    <x v="14"/>
    <x v="0"/>
    <x v="0"/>
    <x v="1621"/>
    <x v="0"/>
  </r>
  <r>
    <x v="127"/>
    <x v="1"/>
    <s v="2022-2023"/>
    <x v="1"/>
    <x v="3"/>
    <x v="3"/>
    <x v="3"/>
    <x v="3"/>
    <x v="0"/>
    <x v="3"/>
    <x v="5"/>
    <x v="5"/>
    <x v="1622"/>
    <x v="0"/>
  </r>
  <r>
    <x v="231"/>
    <x v="0"/>
    <s v="2023-2024"/>
    <x v="1"/>
    <x v="43"/>
    <x v="1"/>
    <x v="1"/>
    <x v="43"/>
    <x v="0"/>
    <x v="2"/>
    <x v="2"/>
    <x v="2"/>
    <x v="1623"/>
    <x v="0"/>
  </r>
  <r>
    <x v="433"/>
    <x v="0"/>
    <s v="2023-2024"/>
    <x v="0"/>
    <x v="59"/>
    <x v="3"/>
    <x v="3"/>
    <x v="59"/>
    <x v="0"/>
    <x v="3"/>
    <x v="1"/>
    <x v="1"/>
    <x v="1624"/>
    <x v="0"/>
  </r>
  <r>
    <x v="559"/>
    <x v="0"/>
    <s v="2023-2024"/>
    <x v="1"/>
    <x v="83"/>
    <x v="0"/>
    <x v="0"/>
    <x v="83"/>
    <x v="0"/>
    <x v="0"/>
    <x v="1"/>
    <x v="1"/>
    <x v="1625"/>
    <x v="0"/>
  </r>
  <r>
    <x v="255"/>
    <x v="0"/>
    <s v="2023-2024"/>
    <x v="0"/>
    <x v="41"/>
    <x v="5"/>
    <x v="5"/>
    <x v="41"/>
    <x v="0"/>
    <x v="9"/>
    <x v="0"/>
    <x v="0"/>
    <x v="1626"/>
    <x v="0"/>
  </r>
  <r>
    <x v="510"/>
    <x v="1"/>
    <s v="2022-2023"/>
    <x v="0"/>
    <x v="86"/>
    <x v="0"/>
    <x v="0"/>
    <x v="86"/>
    <x v="0"/>
    <x v="20"/>
    <x v="3"/>
    <x v="3"/>
    <x v="1627"/>
    <x v="0"/>
  </r>
  <r>
    <x v="450"/>
    <x v="1"/>
    <s v="2022-2023"/>
    <x v="0"/>
    <x v="47"/>
    <x v="1"/>
    <x v="1"/>
    <x v="47"/>
    <x v="0"/>
    <x v="4"/>
    <x v="4"/>
    <x v="4"/>
    <x v="1628"/>
    <x v="0"/>
  </r>
  <r>
    <x v="188"/>
    <x v="0"/>
    <s v="2023-2024"/>
    <x v="0"/>
    <x v="89"/>
    <x v="4"/>
    <x v="4"/>
    <x v="89"/>
    <x v="0"/>
    <x v="6"/>
    <x v="9"/>
    <x v="9"/>
    <x v="1629"/>
    <x v="0"/>
  </r>
  <r>
    <x v="479"/>
    <x v="2"/>
    <s v="2024-2025"/>
    <x v="0"/>
    <x v="95"/>
    <x v="7"/>
    <x v="7"/>
    <x v="95"/>
    <x v="0"/>
    <x v="19"/>
    <x v="9"/>
    <x v="9"/>
    <x v="1630"/>
    <x v="0"/>
  </r>
  <r>
    <x v="315"/>
    <x v="0"/>
    <s v="2023-2024"/>
    <x v="1"/>
    <x v="81"/>
    <x v="3"/>
    <x v="3"/>
    <x v="81"/>
    <x v="0"/>
    <x v="17"/>
    <x v="9"/>
    <x v="9"/>
    <x v="1630"/>
    <x v="0"/>
  </r>
  <r>
    <x v="284"/>
    <x v="2"/>
    <s v="2024-2025"/>
    <x v="0"/>
    <x v="59"/>
    <x v="3"/>
    <x v="3"/>
    <x v="59"/>
    <x v="0"/>
    <x v="3"/>
    <x v="6"/>
    <x v="6"/>
    <x v="1630"/>
    <x v="0"/>
  </r>
  <r>
    <x v="691"/>
    <x v="2"/>
    <s v="2024-2025"/>
    <x v="1"/>
    <x v="14"/>
    <x v="1"/>
    <x v="1"/>
    <x v="14"/>
    <x v="0"/>
    <x v="11"/>
    <x v="5"/>
    <x v="5"/>
    <x v="1631"/>
    <x v="0"/>
  </r>
  <r>
    <x v="569"/>
    <x v="1"/>
    <s v="2022-2023"/>
    <x v="0"/>
    <x v="26"/>
    <x v="0"/>
    <x v="0"/>
    <x v="26"/>
    <x v="0"/>
    <x v="14"/>
    <x v="2"/>
    <x v="2"/>
    <x v="1632"/>
    <x v="0"/>
  </r>
  <r>
    <x v="553"/>
    <x v="2"/>
    <s v="2024-2025"/>
    <x v="0"/>
    <x v="39"/>
    <x v="0"/>
    <x v="0"/>
    <x v="39"/>
    <x v="0"/>
    <x v="14"/>
    <x v="3"/>
    <x v="3"/>
    <x v="1633"/>
    <x v="0"/>
  </r>
  <r>
    <x v="209"/>
    <x v="2"/>
    <s v="2024-2025"/>
    <x v="0"/>
    <x v="49"/>
    <x v="4"/>
    <x v="4"/>
    <x v="49"/>
    <x v="0"/>
    <x v="6"/>
    <x v="0"/>
    <x v="0"/>
    <x v="1634"/>
    <x v="0"/>
  </r>
  <r>
    <x v="221"/>
    <x v="0"/>
    <s v="2023-2024"/>
    <x v="0"/>
    <x v="62"/>
    <x v="0"/>
    <x v="0"/>
    <x v="62"/>
    <x v="0"/>
    <x v="14"/>
    <x v="4"/>
    <x v="4"/>
    <x v="1635"/>
    <x v="0"/>
  </r>
  <r>
    <x v="106"/>
    <x v="0"/>
    <s v="2023-2024"/>
    <x v="0"/>
    <x v="89"/>
    <x v="4"/>
    <x v="4"/>
    <x v="89"/>
    <x v="0"/>
    <x v="6"/>
    <x v="0"/>
    <x v="0"/>
    <x v="1636"/>
    <x v="0"/>
  </r>
  <r>
    <x v="428"/>
    <x v="0"/>
    <s v="2023-2024"/>
    <x v="0"/>
    <x v="50"/>
    <x v="4"/>
    <x v="4"/>
    <x v="50"/>
    <x v="0"/>
    <x v="6"/>
    <x v="2"/>
    <x v="2"/>
    <x v="1637"/>
    <x v="0"/>
  </r>
  <r>
    <x v="332"/>
    <x v="0"/>
    <s v="2023-2024"/>
    <x v="0"/>
    <x v="52"/>
    <x v="3"/>
    <x v="3"/>
    <x v="52"/>
    <x v="0"/>
    <x v="10"/>
    <x v="5"/>
    <x v="5"/>
    <x v="1638"/>
    <x v="0"/>
  </r>
  <r>
    <x v="514"/>
    <x v="1"/>
    <s v="2022-2023"/>
    <x v="0"/>
    <x v="2"/>
    <x v="2"/>
    <x v="2"/>
    <x v="2"/>
    <x v="0"/>
    <x v="2"/>
    <x v="3"/>
    <x v="3"/>
    <x v="1639"/>
    <x v="0"/>
  </r>
  <r>
    <x v="260"/>
    <x v="1"/>
    <s v="2022-2023"/>
    <x v="0"/>
    <x v="76"/>
    <x v="1"/>
    <x v="1"/>
    <x v="76"/>
    <x v="0"/>
    <x v="5"/>
    <x v="1"/>
    <x v="1"/>
    <x v="1640"/>
    <x v="0"/>
  </r>
  <r>
    <x v="490"/>
    <x v="0"/>
    <s v="2023-2024"/>
    <x v="0"/>
    <x v="16"/>
    <x v="0"/>
    <x v="0"/>
    <x v="16"/>
    <x v="0"/>
    <x v="0"/>
    <x v="1"/>
    <x v="1"/>
    <x v="1641"/>
    <x v="0"/>
  </r>
  <r>
    <x v="499"/>
    <x v="0"/>
    <s v="2023-2024"/>
    <x v="1"/>
    <x v="0"/>
    <x v="0"/>
    <x v="0"/>
    <x v="0"/>
    <x v="0"/>
    <x v="0"/>
    <x v="3"/>
    <x v="3"/>
    <x v="1642"/>
    <x v="0"/>
  </r>
  <r>
    <x v="65"/>
    <x v="2"/>
    <s v="2024-2025"/>
    <x v="0"/>
    <x v="13"/>
    <x v="1"/>
    <x v="1"/>
    <x v="13"/>
    <x v="0"/>
    <x v="1"/>
    <x v="6"/>
    <x v="6"/>
    <x v="1643"/>
    <x v="0"/>
  </r>
  <r>
    <x v="556"/>
    <x v="0"/>
    <s v="2023-2024"/>
    <x v="0"/>
    <x v="48"/>
    <x v="3"/>
    <x v="3"/>
    <x v="48"/>
    <x v="0"/>
    <x v="15"/>
    <x v="5"/>
    <x v="5"/>
    <x v="1644"/>
    <x v="0"/>
  </r>
  <r>
    <x v="366"/>
    <x v="1"/>
    <s v="2022-2023"/>
    <x v="1"/>
    <x v="70"/>
    <x v="4"/>
    <x v="4"/>
    <x v="70"/>
    <x v="0"/>
    <x v="8"/>
    <x v="7"/>
    <x v="7"/>
    <x v="1645"/>
    <x v="0"/>
  </r>
  <r>
    <x v="42"/>
    <x v="0"/>
    <s v="2023-2024"/>
    <x v="0"/>
    <x v="40"/>
    <x v="4"/>
    <x v="4"/>
    <x v="40"/>
    <x v="0"/>
    <x v="8"/>
    <x v="3"/>
    <x v="3"/>
    <x v="1646"/>
    <x v="0"/>
  </r>
  <r>
    <x v="63"/>
    <x v="1"/>
    <s v="2022-2023"/>
    <x v="0"/>
    <x v="8"/>
    <x v="1"/>
    <x v="1"/>
    <x v="8"/>
    <x v="0"/>
    <x v="4"/>
    <x v="4"/>
    <x v="4"/>
    <x v="1647"/>
    <x v="0"/>
  </r>
  <r>
    <x v="619"/>
    <x v="0"/>
    <s v="2023-2024"/>
    <x v="0"/>
    <x v="37"/>
    <x v="1"/>
    <x v="1"/>
    <x v="37"/>
    <x v="0"/>
    <x v="11"/>
    <x v="3"/>
    <x v="3"/>
    <x v="1648"/>
    <x v="0"/>
  </r>
  <r>
    <x v="86"/>
    <x v="1"/>
    <s v="2022-2023"/>
    <x v="0"/>
    <x v="38"/>
    <x v="3"/>
    <x v="3"/>
    <x v="38"/>
    <x v="0"/>
    <x v="12"/>
    <x v="3"/>
    <x v="3"/>
    <x v="1649"/>
    <x v="0"/>
  </r>
  <r>
    <x v="593"/>
    <x v="0"/>
    <s v="2023-2024"/>
    <x v="0"/>
    <x v="38"/>
    <x v="3"/>
    <x v="3"/>
    <x v="38"/>
    <x v="0"/>
    <x v="12"/>
    <x v="0"/>
    <x v="0"/>
    <x v="1650"/>
    <x v="0"/>
  </r>
  <r>
    <x v="132"/>
    <x v="0"/>
    <s v="2023-2024"/>
    <x v="1"/>
    <x v="22"/>
    <x v="1"/>
    <x v="1"/>
    <x v="22"/>
    <x v="0"/>
    <x v="2"/>
    <x v="6"/>
    <x v="6"/>
    <x v="1651"/>
    <x v="0"/>
  </r>
  <r>
    <x v="19"/>
    <x v="0"/>
    <s v="2023-2024"/>
    <x v="1"/>
    <x v="83"/>
    <x v="0"/>
    <x v="0"/>
    <x v="83"/>
    <x v="0"/>
    <x v="0"/>
    <x v="9"/>
    <x v="9"/>
    <x v="1652"/>
    <x v="0"/>
  </r>
  <r>
    <x v="412"/>
    <x v="0"/>
    <s v="2023-2024"/>
    <x v="0"/>
    <x v="16"/>
    <x v="0"/>
    <x v="0"/>
    <x v="16"/>
    <x v="0"/>
    <x v="0"/>
    <x v="3"/>
    <x v="3"/>
    <x v="1653"/>
    <x v="0"/>
  </r>
  <r>
    <x v="396"/>
    <x v="0"/>
    <s v="2023-2024"/>
    <x v="0"/>
    <x v="91"/>
    <x v="1"/>
    <x v="1"/>
    <x v="91"/>
    <x v="0"/>
    <x v="5"/>
    <x v="3"/>
    <x v="3"/>
    <x v="1654"/>
    <x v="0"/>
  </r>
  <r>
    <x v="440"/>
    <x v="0"/>
    <s v="2023-2024"/>
    <x v="0"/>
    <x v="1"/>
    <x v="1"/>
    <x v="1"/>
    <x v="1"/>
    <x v="0"/>
    <x v="1"/>
    <x v="6"/>
    <x v="6"/>
    <x v="1655"/>
    <x v="0"/>
  </r>
  <r>
    <x v="9"/>
    <x v="0"/>
    <s v="2023-2024"/>
    <x v="0"/>
    <x v="51"/>
    <x v="4"/>
    <x v="4"/>
    <x v="51"/>
    <x v="0"/>
    <x v="16"/>
    <x v="3"/>
    <x v="3"/>
    <x v="1656"/>
    <x v="0"/>
  </r>
  <r>
    <x v="322"/>
    <x v="0"/>
    <s v="2023-2024"/>
    <x v="1"/>
    <x v="74"/>
    <x v="1"/>
    <x v="1"/>
    <x v="74"/>
    <x v="0"/>
    <x v="1"/>
    <x v="3"/>
    <x v="3"/>
    <x v="1657"/>
    <x v="0"/>
  </r>
  <r>
    <x v="273"/>
    <x v="1"/>
    <s v="2022-2023"/>
    <x v="1"/>
    <x v="9"/>
    <x v="4"/>
    <x v="4"/>
    <x v="9"/>
    <x v="0"/>
    <x v="7"/>
    <x v="6"/>
    <x v="6"/>
    <x v="1658"/>
    <x v="0"/>
  </r>
  <r>
    <x v="230"/>
    <x v="1"/>
    <s v="2022-2023"/>
    <x v="0"/>
    <x v="49"/>
    <x v="4"/>
    <x v="4"/>
    <x v="49"/>
    <x v="0"/>
    <x v="6"/>
    <x v="9"/>
    <x v="9"/>
    <x v="1659"/>
    <x v="0"/>
  </r>
  <r>
    <x v="56"/>
    <x v="2"/>
    <s v="2024-2025"/>
    <x v="0"/>
    <x v="61"/>
    <x v="6"/>
    <x v="6"/>
    <x v="61"/>
    <x v="0"/>
    <x v="18"/>
    <x v="7"/>
    <x v="7"/>
    <x v="1660"/>
    <x v="0"/>
  </r>
  <r>
    <x v="456"/>
    <x v="0"/>
    <s v="2023-2024"/>
    <x v="0"/>
    <x v="89"/>
    <x v="4"/>
    <x v="4"/>
    <x v="89"/>
    <x v="0"/>
    <x v="6"/>
    <x v="4"/>
    <x v="4"/>
    <x v="1661"/>
    <x v="0"/>
  </r>
  <r>
    <x v="516"/>
    <x v="2"/>
    <s v="2024-2025"/>
    <x v="0"/>
    <x v="67"/>
    <x v="3"/>
    <x v="3"/>
    <x v="67"/>
    <x v="0"/>
    <x v="15"/>
    <x v="5"/>
    <x v="5"/>
    <x v="1662"/>
    <x v="0"/>
  </r>
  <r>
    <x v="60"/>
    <x v="0"/>
    <s v="2023-2024"/>
    <x v="0"/>
    <x v="2"/>
    <x v="2"/>
    <x v="2"/>
    <x v="2"/>
    <x v="0"/>
    <x v="2"/>
    <x v="6"/>
    <x v="6"/>
    <x v="1663"/>
    <x v="0"/>
  </r>
  <r>
    <x v="135"/>
    <x v="0"/>
    <s v="2023-2024"/>
    <x v="0"/>
    <x v="65"/>
    <x v="1"/>
    <x v="1"/>
    <x v="65"/>
    <x v="0"/>
    <x v="4"/>
    <x v="6"/>
    <x v="6"/>
    <x v="1664"/>
    <x v="0"/>
  </r>
  <r>
    <x v="375"/>
    <x v="0"/>
    <s v="2023-2024"/>
    <x v="0"/>
    <x v="39"/>
    <x v="0"/>
    <x v="0"/>
    <x v="39"/>
    <x v="0"/>
    <x v="14"/>
    <x v="4"/>
    <x v="4"/>
    <x v="1665"/>
    <x v="0"/>
  </r>
  <r>
    <x v="714"/>
    <x v="0"/>
    <s v="2023-2024"/>
    <x v="0"/>
    <x v="92"/>
    <x v="3"/>
    <x v="3"/>
    <x v="92"/>
    <x v="0"/>
    <x v="3"/>
    <x v="3"/>
    <x v="3"/>
    <x v="1666"/>
    <x v="0"/>
  </r>
  <r>
    <x v="581"/>
    <x v="0"/>
    <s v="2023-2024"/>
    <x v="0"/>
    <x v="41"/>
    <x v="5"/>
    <x v="5"/>
    <x v="41"/>
    <x v="0"/>
    <x v="9"/>
    <x v="4"/>
    <x v="4"/>
    <x v="1667"/>
    <x v="0"/>
  </r>
  <r>
    <x v="694"/>
    <x v="2"/>
    <s v="2024-2025"/>
    <x v="1"/>
    <x v="85"/>
    <x v="0"/>
    <x v="0"/>
    <x v="85"/>
    <x v="0"/>
    <x v="20"/>
    <x v="6"/>
    <x v="6"/>
    <x v="1668"/>
    <x v="0"/>
  </r>
  <r>
    <x v="44"/>
    <x v="0"/>
    <s v="2023-2024"/>
    <x v="0"/>
    <x v="91"/>
    <x v="1"/>
    <x v="1"/>
    <x v="91"/>
    <x v="0"/>
    <x v="5"/>
    <x v="3"/>
    <x v="3"/>
    <x v="1669"/>
    <x v="0"/>
  </r>
  <r>
    <x v="652"/>
    <x v="2"/>
    <s v="2024-2025"/>
    <x v="0"/>
    <x v="73"/>
    <x v="6"/>
    <x v="6"/>
    <x v="73"/>
    <x v="0"/>
    <x v="18"/>
    <x v="0"/>
    <x v="0"/>
    <x v="1670"/>
    <x v="0"/>
  </r>
  <r>
    <x v="15"/>
    <x v="0"/>
    <s v="2023-2024"/>
    <x v="0"/>
    <x v="15"/>
    <x v="1"/>
    <x v="1"/>
    <x v="15"/>
    <x v="0"/>
    <x v="5"/>
    <x v="5"/>
    <x v="5"/>
    <x v="1671"/>
    <x v="0"/>
  </r>
  <r>
    <x v="450"/>
    <x v="1"/>
    <s v="2022-2023"/>
    <x v="1"/>
    <x v="30"/>
    <x v="4"/>
    <x v="4"/>
    <x v="30"/>
    <x v="0"/>
    <x v="6"/>
    <x v="0"/>
    <x v="0"/>
    <x v="1672"/>
    <x v="0"/>
  </r>
  <r>
    <x v="709"/>
    <x v="0"/>
    <s v="2023-2024"/>
    <x v="1"/>
    <x v="65"/>
    <x v="1"/>
    <x v="1"/>
    <x v="65"/>
    <x v="0"/>
    <x v="4"/>
    <x v="9"/>
    <x v="9"/>
    <x v="1673"/>
    <x v="0"/>
  </r>
  <r>
    <x v="656"/>
    <x v="1"/>
    <s v="2022-2023"/>
    <x v="1"/>
    <x v="83"/>
    <x v="0"/>
    <x v="0"/>
    <x v="83"/>
    <x v="0"/>
    <x v="0"/>
    <x v="4"/>
    <x v="4"/>
    <x v="1674"/>
    <x v="0"/>
  </r>
  <r>
    <x v="67"/>
    <x v="2"/>
    <s v="2024-2025"/>
    <x v="0"/>
    <x v="15"/>
    <x v="1"/>
    <x v="1"/>
    <x v="15"/>
    <x v="0"/>
    <x v="5"/>
    <x v="3"/>
    <x v="3"/>
    <x v="1675"/>
    <x v="0"/>
  </r>
  <r>
    <x v="348"/>
    <x v="1"/>
    <s v="2022-2023"/>
    <x v="1"/>
    <x v="87"/>
    <x v="2"/>
    <x v="2"/>
    <x v="87"/>
    <x v="0"/>
    <x v="2"/>
    <x v="4"/>
    <x v="4"/>
    <x v="1676"/>
    <x v="0"/>
  </r>
  <r>
    <x v="266"/>
    <x v="1"/>
    <s v="2022-2023"/>
    <x v="0"/>
    <x v="66"/>
    <x v="3"/>
    <x v="3"/>
    <x v="66"/>
    <x v="0"/>
    <x v="12"/>
    <x v="4"/>
    <x v="4"/>
    <x v="1677"/>
    <x v="0"/>
  </r>
  <r>
    <x v="566"/>
    <x v="0"/>
    <s v="2023-2024"/>
    <x v="1"/>
    <x v="32"/>
    <x v="6"/>
    <x v="6"/>
    <x v="32"/>
    <x v="0"/>
    <x v="13"/>
    <x v="4"/>
    <x v="4"/>
    <x v="1677"/>
    <x v="0"/>
  </r>
  <r>
    <x v="494"/>
    <x v="2"/>
    <s v="2024-2025"/>
    <x v="1"/>
    <x v="32"/>
    <x v="6"/>
    <x v="6"/>
    <x v="32"/>
    <x v="0"/>
    <x v="13"/>
    <x v="5"/>
    <x v="5"/>
    <x v="1678"/>
    <x v="0"/>
  </r>
  <r>
    <x v="438"/>
    <x v="1"/>
    <s v="2022-2023"/>
    <x v="1"/>
    <x v="46"/>
    <x v="3"/>
    <x v="3"/>
    <x v="46"/>
    <x v="0"/>
    <x v="17"/>
    <x v="3"/>
    <x v="3"/>
    <x v="1679"/>
    <x v="0"/>
  </r>
  <r>
    <x v="644"/>
    <x v="0"/>
    <s v="2023-2024"/>
    <x v="0"/>
    <x v="89"/>
    <x v="4"/>
    <x v="4"/>
    <x v="89"/>
    <x v="0"/>
    <x v="6"/>
    <x v="9"/>
    <x v="9"/>
    <x v="1680"/>
    <x v="0"/>
  </r>
  <r>
    <x v="596"/>
    <x v="0"/>
    <s v="2023-2024"/>
    <x v="1"/>
    <x v="22"/>
    <x v="1"/>
    <x v="1"/>
    <x v="22"/>
    <x v="0"/>
    <x v="2"/>
    <x v="2"/>
    <x v="2"/>
    <x v="1681"/>
    <x v="0"/>
  </r>
  <r>
    <x v="522"/>
    <x v="0"/>
    <s v="2023-2024"/>
    <x v="0"/>
    <x v="2"/>
    <x v="2"/>
    <x v="2"/>
    <x v="2"/>
    <x v="0"/>
    <x v="2"/>
    <x v="7"/>
    <x v="7"/>
    <x v="1682"/>
    <x v="0"/>
  </r>
  <r>
    <x v="339"/>
    <x v="2"/>
    <s v="2024-2025"/>
    <x v="0"/>
    <x v="40"/>
    <x v="4"/>
    <x v="4"/>
    <x v="40"/>
    <x v="0"/>
    <x v="8"/>
    <x v="6"/>
    <x v="6"/>
    <x v="1683"/>
    <x v="0"/>
  </r>
  <r>
    <x v="510"/>
    <x v="1"/>
    <s v="2022-2023"/>
    <x v="0"/>
    <x v="54"/>
    <x v="4"/>
    <x v="4"/>
    <x v="54"/>
    <x v="0"/>
    <x v="7"/>
    <x v="3"/>
    <x v="3"/>
    <x v="1684"/>
    <x v="0"/>
  </r>
  <r>
    <x v="205"/>
    <x v="0"/>
    <s v="2023-2024"/>
    <x v="0"/>
    <x v="91"/>
    <x v="1"/>
    <x v="1"/>
    <x v="91"/>
    <x v="0"/>
    <x v="5"/>
    <x v="3"/>
    <x v="3"/>
    <x v="1685"/>
    <x v="0"/>
  </r>
  <r>
    <x v="237"/>
    <x v="0"/>
    <s v="2023-2024"/>
    <x v="0"/>
    <x v="30"/>
    <x v="4"/>
    <x v="4"/>
    <x v="30"/>
    <x v="0"/>
    <x v="6"/>
    <x v="4"/>
    <x v="4"/>
    <x v="1686"/>
    <x v="0"/>
  </r>
  <r>
    <x v="401"/>
    <x v="2"/>
    <s v="2024-2025"/>
    <x v="0"/>
    <x v="55"/>
    <x v="3"/>
    <x v="3"/>
    <x v="55"/>
    <x v="0"/>
    <x v="17"/>
    <x v="7"/>
    <x v="7"/>
    <x v="1687"/>
    <x v="0"/>
  </r>
  <r>
    <x v="95"/>
    <x v="1"/>
    <s v="2022-2023"/>
    <x v="1"/>
    <x v="4"/>
    <x v="1"/>
    <x v="1"/>
    <x v="4"/>
    <x v="0"/>
    <x v="4"/>
    <x v="5"/>
    <x v="5"/>
    <x v="1688"/>
    <x v="0"/>
  </r>
  <r>
    <x v="628"/>
    <x v="0"/>
    <s v="2023-2024"/>
    <x v="0"/>
    <x v="26"/>
    <x v="0"/>
    <x v="0"/>
    <x v="26"/>
    <x v="0"/>
    <x v="14"/>
    <x v="1"/>
    <x v="1"/>
    <x v="1689"/>
    <x v="0"/>
  </r>
  <r>
    <x v="69"/>
    <x v="0"/>
    <s v="2023-2024"/>
    <x v="0"/>
    <x v="88"/>
    <x v="6"/>
    <x v="6"/>
    <x v="88"/>
    <x v="0"/>
    <x v="13"/>
    <x v="2"/>
    <x v="2"/>
    <x v="1690"/>
    <x v="0"/>
  </r>
  <r>
    <x v="408"/>
    <x v="1"/>
    <s v="2022-2023"/>
    <x v="1"/>
    <x v="29"/>
    <x v="4"/>
    <x v="4"/>
    <x v="29"/>
    <x v="0"/>
    <x v="8"/>
    <x v="1"/>
    <x v="1"/>
    <x v="1691"/>
    <x v="0"/>
  </r>
  <r>
    <x v="578"/>
    <x v="2"/>
    <s v="2024-2025"/>
    <x v="0"/>
    <x v="89"/>
    <x v="4"/>
    <x v="4"/>
    <x v="89"/>
    <x v="0"/>
    <x v="6"/>
    <x v="7"/>
    <x v="7"/>
    <x v="1692"/>
    <x v="0"/>
  </r>
  <r>
    <x v="577"/>
    <x v="0"/>
    <s v="2023-2024"/>
    <x v="1"/>
    <x v="28"/>
    <x v="1"/>
    <x v="1"/>
    <x v="28"/>
    <x v="0"/>
    <x v="11"/>
    <x v="0"/>
    <x v="0"/>
    <x v="1693"/>
    <x v="0"/>
  </r>
  <r>
    <x v="487"/>
    <x v="0"/>
    <s v="2023-2024"/>
    <x v="0"/>
    <x v="49"/>
    <x v="4"/>
    <x v="4"/>
    <x v="49"/>
    <x v="0"/>
    <x v="6"/>
    <x v="3"/>
    <x v="3"/>
    <x v="1694"/>
    <x v="0"/>
  </r>
  <r>
    <x v="609"/>
    <x v="0"/>
    <s v="2023-2024"/>
    <x v="1"/>
    <x v="29"/>
    <x v="4"/>
    <x v="4"/>
    <x v="29"/>
    <x v="0"/>
    <x v="8"/>
    <x v="3"/>
    <x v="3"/>
    <x v="1695"/>
    <x v="0"/>
  </r>
  <r>
    <x v="169"/>
    <x v="0"/>
    <s v="2023-2024"/>
    <x v="0"/>
    <x v="94"/>
    <x v="5"/>
    <x v="5"/>
    <x v="94"/>
    <x v="0"/>
    <x v="9"/>
    <x v="6"/>
    <x v="6"/>
    <x v="1696"/>
    <x v="0"/>
  </r>
  <r>
    <x v="601"/>
    <x v="0"/>
    <s v="2023-2024"/>
    <x v="1"/>
    <x v="7"/>
    <x v="4"/>
    <x v="4"/>
    <x v="7"/>
    <x v="0"/>
    <x v="6"/>
    <x v="1"/>
    <x v="1"/>
    <x v="1697"/>
    <x v="0"/>
  </r>
  <r>
    <x v="304"/>
    <x v="1"/>
    <s v="2022-2023"/>
    <x v="0"/>
    <x v="39"/>
    <x v="0"/>
    <x v="0"/>
    <x v="39"/>
    <x v="0"/>
    <x v="14"/>
    <x v="4"/>
    <x v="4"/>
    <x v="1698"/>
    <x v="0"/>
  </r>
  <r>
    <x v="301"/>
    <x v="1"/>
    <s v="2022-2023"/>
    <x v="0"/>
    <x v="59"/>
    <x v="3"/>
    <x v="3"/>
    <x v="59"/>
    <x v="0"/>
    <x v="3"/>
    <x v="6"/>
    <x v="6"/>
    <x v="1698"/>
    <x v="0"/>
  </r>
  <r>
    <x v="579"/>
    <x v="0"/>
    <s v="2023-2024"/>
    <x v="0"/>
    <x v="51"/>
    <x v="4"/>
    <x v="4"/>
    <x v="51"/>
    <x v="0"/>
    <x v="16"/>
    <x v="5"/>
    <x v="5"/>
    <x v="1699"/>
    <x v="0"/>
  </r>
  <r>
    <x v="231"/>
    <x v="0"/>
    <s v="2023-2024"/>
    <x v="0"/>
    <x v="31"/>
    <x v="1"/>
    <x v="1"/>
    <x v="31"/>
    <x v="0"/>
    <x v="4"/>
    <x v="5"/>
    <x v="5"/>
    <x v="1700"/>
    <x v="0"/>
  </r>
  <r>
    <x v="648"/>
    <x v="1"/>
    <s v="2022-2023"/>
    <x v="0"/>
    <x v="79"/>
    <x v="6"/>
    <x v="6"/>
    <x v="79"/>
    <x v="0"/>
    <x v="18"/>
    <x v="5"/>
    <x v="5"/>
    <x v="1701"/>
    <x v="0"/>
  </r>
  <r>
    <x v="59"/>
    <x v="0"/>
    <s v="2023-2024"/>
    <x v="0"/>
    <x v="12"/>
    <x v="3"/>
    <x v="3"/>
    <x v="12"/>
    <x v="0"/>
    <x v="10"/>
    <x v="2"/>
    <x v="2"/>
    <x v="1702"/>
    <x v="0"/>
  </r>
  <r>
    <x v="695"/>
    <x v="0"/>
    <s v="2023-2024"/>
    <x v="1"/>
    <x v="33"/>
    <x v="4"/>
    <x v="4"/>
    <x v="33"/>
    <x v="0"/>
    <x v="8"/>
    <x v="7"/>
    <x v="7"/>
    <x v="1703"/>
    <x v="0"/>
  </r>
  <r>
    <x v="83"/>
    <x v="1"/>
    <s v="2022-2023"/>
    <x v="0"/>
    <x v="3"/>
    <x v="3"/>
    <x v="3"/>
    <x v="3"/>
    <x v="0"/>
    <x v="3"/>
    <x v="5"/>
    <x v="5"/>
    <x v="1704"/>
    <x v="0"/>
  </r>
  <r>
    <x v="628"/>
    <x v="0"/>
    <s v="2023-2024"/>
    <x v="0"/>
    <x v="48"/>
    <x v="3"/>
    <x v="3"/>
    <x v="48"/>
    <x v="0"/>
    <x v="15"/>
    <x v="3"/>
    <x v="3"/>
    <x v="1705"/>
    <x v="0"/>
  </r>
  <r>
    <x v="702"/>
    <x v="0"/>
    <s v="2023-2024"/>
    <x v="0"/>
    <x v="84"/>
    <x v="3"/>
    <x v="3"/>
    <x v="84"/>
    <x v="0"/>
    <x v="3"/>
    <x v="1"/>
    <x v="1"/>
    <x v="1706"/>
    <x v="0"/>
  </r>
  <r>
    <x v="240"/>
    <x v="2"/>
    <s v="2024-2025"/>
    <x v="0"/>
    <x v="55"/>
    <x v="3"/>
    <x v="3"/>
    <x v="55"/>
    <x v="0"/>
    <x v="17"/>
    <x v="7"/>
    <x v="7"/>
    <x v="1707"/>
    <x v="0"/>
  </r>
  <r>
    <x v="505"/>
    <x v="1"/>
    <s v="2022-2023"/>
    <x v="0"/>
    <x v="31"/>
    <x v="1"/>
    <x v="1"/>
    <x v="31"/>
    <x v="0"/>
    <x v="4"/>
    <x v="6"/>
    <x v="6"/>
    <x v="1708"/>
    <x v="0"/>
  </r>
  <r>
    <x v="276"/>
    <x v="0"/>
    <s v="2023-2024"/>
    <x v="0"/>
    <x v="79"/>
    <x v="6"/>
    <x v="6"/>
    <x v="79"/>
    <x v="0"/>
    <x v="18"/>
    <x v="9"/>
    <x v="9"/>
    <x v="1709"/>
    <x v="0"/>
  </r>
  <r>
    <x v="641"/>
    <x v="0"/>
    <s v="2023-2024"/>
    <x v="0"/>
    <x v="64"/>
    <x v="1"/>
    <x v="1"/>
    <x v="64"/>
    <x v="0"/>
    <x v="1"/>
    <x v="8"/>
    <x v="8"/>
    <x v="1710"/>
    <x v="0"/>
  </r>
  <r>
    <x v="325"/>
    <x v="1"/>
    <s v="2022-2023"/>
    <x v="0"/>
    <x v="49"/>
    <x v="4"/>
    <x v="4"/>
    <x v="49"/>
    <x v="0"/>
    <x v="6"/>
    <x v="5"/>
    <x v="5"/>
    <x v="1711"/>
    <x v="0"/>
  </r>
  <r>
    <x v="578"/>
    <x v="2"/>
    <s v="2024-2025"/>
    <x v="1"/>
    <x v="65"/>
    <x v="1"/>
    <x v="1"/>
    <x v="65"/>
    <x v="0"/>
    <x v="4"/>
    <x v="2"/>
    <x v="2"/>
    <x v="1712"/>
    <x v="0"/>
  </r>
  <r>
    <x v="186"/>
    <x v="2"/>
    <s v="2024-2025"/>
    <x v="0"/>
    <x v="56"/>
    <x v="1"/>
    <x v="1"/>
    <x v="56"/>
    <x v="0"/>
    <x v="11"/>
    <x v="2"/>
    <x v="2"/>
    <x v="1713"/>
    <x v="0"/>
  </r>
  <r>
    <x v="75"/>
    <x v="2"/>
    <s v="2024-2025"/>
    <x v="0"/>
    <x v="48"/>
    <x v="3"/>
    <x v="3"/>
    <x v="48"/>
    <x v="0"/>
    <x v="15"/>
    <x v="3"/>
    <x v="3"/>
    <x v="1714"/>
    <x v="0"/>
  </r>
  <r>
    <x v="89"/>
    <x v="0"/>
    <s v="2023-2024"/>
    <x v="1"/>
    <x v="70"/>
    <x v="4"/>
    <x v="4"/>
    <x v="70"/>
    <x v="0"/>
    <x v="8"/>
    <x v="9"/>
    <x v="9"/>
    <x v="1715"/>
    <x v="0"/>
  </r>
  <r>
    <x v="513"/>
    <x v="2"/>
    <s v="2024-2025"/>
    <x v="1"/>
    <x v="74"/>
    <x v="1"/>
    <x v="1"/>
    <x v="74"/>
    <x v="0"/>
    <x v="1"/>
    <x v="0"/>
    <x v="0"/>
    <x v="1716"/>
    <x v="0"/>
  </r>
  <r>
    <x v="647"/>
    <x v="0"/>
    <s v="2023-2024"/>
    <x v="0"/>
    <x v="13"/>
    <x v="1"/>
    <x v="1"/>
    <x v="13"/>
    <x v="0"/>
    <x v="1"/>
    <x v="6"/>
    <x v="6"/>
    <x v="1717"/>
    <x v="0"/>
  </r>
  <r>
    <x v="504"/>
    <x v="2"/>
    <s v="2024-2025"/>
    <x v="1"/>
    <x v="29"/>
    <x v="4"/>
    <x v="4"/>
    <x v="29"/>
    <x v="0"/>
    <x v="8"/>
    <x v="4"/>
    <x v="4"/>
    <x v="1718"/>
    <x v="0"/>
  </r>
  <r>
    <x v="393"/>
    <x v="0"/>
    <s v="2023-2024"/>
    <x v="0"/>
    <x v="73"/>
    <x v="6"/>
    <x v="6"/>
    <x v="73"/>
    <x v="0"/>
    <x v="18"/>
    <x v="3"/>
    <x v="3"/>
    <x v="1719"/>
    <x v="0"/>
  </r>
  <r>
    <x v="573"/>
    <x v="1"/>
    <s v="2022-2023"/>
    <x v="1"/>
    <x v="33"/>
    <x v="4"/>
    <x v="4"/>
    <x v="33"/>
    <x v="0"/>
    <x v="8"/>
    <x v="6"/>
    <x v="6"/>
    <x v="1720"/>
    <x v="0"/>
  </r>
  <r>
    <x v="221"/>
    <x v="0"/>
    <s v="2023-2024"/>
    <x v="0"/>
    <x v="52"/>
    <x v="3"/>
    <x v="3"/>
    <x v="52"/>
    <x v="0"/>
    <x v="10"/>
    <x v="9"/>
    <x v="9"/>
    <x v="1721"/>
    <x v="0"/>
  </r>
  <r>
    <x v="20"/>
    <x v="0"/>
    <s v="2023-2024"/>
    <x v="0"/>
    <x v="31"/>
    <x v="1"/>
    <x v="1"/>
    <x v="31"/>
    <x v="0"/>
    <x v="4"/>
    <x v="1"/>
    <x v="1"/>
    <x v="1722"/>
    <x v="0"/>
  </r>
  <r>
    <x v="76"/>
    <x v="2"/>
    <s v="2024-2025"/>
    <x v="1"/>
    <x v="24"/>
    <x v="1"/>
    <x v="1"/>
    <x v="24"/>
    <x v="0"/>
    <x v="4"/>
    <x v="2"/>
    <x v="2"/>
    <x v="1723"/>
    <x v="0"/>
  </r>
  <r>
    <x v="457"/>
    <x v="1"/>
    <s v="2022-2023"/>
    <x v="1"/>
    <x v="87"/>
    <x v="2"/>
    <x v="2"/>
    <x v="87"/>
    <x v="0"/>
    <x v="2"/>
    <x v="4"/>
    <x v="4"/>
    <x v="1724"/>
    <x v="0"/>
  </r>
  <r>
    <x v="453"/>
    <x v="0"/>
    <s v="2023-2024"/>
    <x v="0"/>
    <x v="5"/>
    <x v="1"/>
    <x v="1"/>
    <x v="5"/>
    <x v="0"/>
    <x v="5"/>
    <x v="5"/>
    <x v="5"/>
    <x v="1725"/>
    <x v="0"/>
  </r>
  <r>
    <x v="546"/>
    <x v="2"/>
    <s v="2024-2025"/>
    <x v="0"/>
    <x v="49"/>
    <x v="4"/>
    <x v="4"/>
    <x v="49"/>
    <x v="0"/>
    <x v="6"/>
    <x v="0"/>
    <x v="0"/>
    <x v="1726"/>
    <x v="0"/>
  </r>
  <r>
    <x v="477"/>
    <x v="1"/>
    <s v="2022-2023"/>
    <x v="1"/>
    <x v="46"/>
    <x v="3"/>
    <x v="3"/>
    <x v="46"/>
    <x v="0"/>
    <x v="17"/>
    <x v="4"/>
    <x v="4"/>
    <x v="1727"/>
    <x v="0"/>
  </r>
  <r>
    <x v="607"/>
    <x v="0"/>
    <s v="2023-2024"/>
    <x v="0"/>
    <x v="91"/>
    <x v="1"/>
    <x v="1"/>
    <x v="91"/>
    <x v="0"/>
    <x v="5"/>
    <x v="6"/>
    <x v="6"/>
    <x v="1728"/>
    <x v="0"/>
  </r>
  <r>
    <x v="332"/>
    <x v="0"/>
    <s v="2023-2024"/>
    <x v="0"/>
    <x v="40"/>
    <x v="4"/>
    <x v="4"/>
    <x v="40"/>
    <x v="0"/>
    <x v="8"/>
    <x v="4"/>
    <x v="4"/>
    <x v="1729"/>
    <x v="0"/>
  </r>
  <r>
    <x v="429"/>
    <x v="1"/>
    <s v="2022-2023"/>
    <x v="0"/>
    <x v="40"/>
    <x v="4"/>
    <x v="4"/>
    <x v="40"/>
    <x v="0"/>
    <x v="8"/>
    <x v="0"/>
    <x v="0"/>
    <x v="1730"/>
    <x v="0"/>
  </r>
  <r>
    <x v="253"/>
    <x v="0"/>
    <s v="2023-2024"/>
    <x v="0"/>
    <x v="92"/>
    <x v="3"/>
    <x v="3"/>
    <x v="92"/>
    <x v="0"/>
    <x v="3"/>
    <x v="4"/>
    <x v="4"/>
    <x v="1731"/>
    <x v="0"/>
  </r>
  <r>
    <x v="286"/>
    <x v="0"/>
    <s v="2023-2024"/>
    <x v="0"/>
    <x v="58"/>
    <x v="0"/>
    <x v="0"/>
    <x v="58"/>
    <x v="0"/>
    <x v="0"/>
    <x v="1"/>
    <x v="1"/>
    <x v="1732"/>
    <x v="0"/>
  </r>
  <r>
    <x v="384"/>
    <x v="1"/>
    <s v="2022-2023"/>
    <x v="0"/>
    <x v="35"/>
    <x v="3"/>
    <x v="3"/>
    <x v="35"/>
    <x v="0"/>
    <x v="15"/>
    <x v="1"/>
    <x v="1"/>
    <x v="1733"/>
    <x v="0"/>
  </r>
  <r>
    <x v="208"/>
    <x v="0"/>
    <s v="2023-2024"/>
    <x v="1"/>
    <x v="74"/>
    <x v="1"/>
    <x v="1"/>
    <x v="74"/>
    <x v="0"/>
    <x v="1"/>
    <x v="6"/>
    <x v="6"/>
    <x v="1734"/>
    <x v="0"/>
  </r>
  <r>
    <x v="5"/>
    <x v="0"/>
    <s v="2023-2024"/>
    <x v="0"/>
    <x v="31"/>
    <x v="1"/>
    <x v="1"/>
    <x v="31"/>
    <x v="0"/>
    <x v="4"/>
    <x v="1"/>
    <x v="1"/>
    <x v="1735"/>
    <x v="0"/>
  </r>
  <r>
    <x v="319"/>
    <x v="0"/>
    <s v="2023-2024"/>
    <x v="0"/>
    <x v="66"/>
    <x v="3"/>
    <x v="3"/>
    <x v="66"/>
    <x v="0"/>
    <x v="12"/>
    <x v="4"/>
    <x v="4"/>
    <x v="1736"/>
    <x v="0"/>
  </r>
  <r>
    <x v="362"/>
    <x v="0"/>
    <s v="2023-2024"/>
    <x v="0"/>
    <x v="82"/>
    <x v="3"/>
    <x v="3"/>
    <x v="82"/>
    <x v="0"/>
    <x v="17"/>
    <x v="5"/>
    <x v="5"/>
    <x v="1737"/>
    <x v="0"/>
  </r>
  <r>
    <x v="494"/>
    <x v="2"/>
    <s v="2024-2025"/>
    <x v="0"/>
    <x v="44"/>
    <x v="4"/>
    <x v="4"/>
    <x v="44"/>
    <x v="0"/>
    <x v="16"/>
    <x v="0"/>
    <x v="0"/>
    <x v="1738"/>
    <x v="0"/>
  </r>
  <r>
    <x v="9"/>
    <x v="0"/>
    <s v="2023-2024"/>
    <x v="0"/>
    <x v="38"/>
    <x v="3"/>
    <x v="3"/>
    <x v="38"/>
    <x v="0"/>
    <x v="12"/>
    <x v="0"/>
    <x v="0"/>
    <x v="1739"/>
    <x v="0"/>
  </r>
  <r>
    <x v="588"/>
    <x v="0"/>
    <s v="2023-2024"/>
    <x v="0"/>
    <x v="13"/>
    <x v="1"/>
    <x v="1"/>
    <x v="13"/>
    <x v="0"/>
    <x v="1"/>
    <x v="2"/>
    <x v="2"/>
    <x v="1740"/>
    <x v="0"/>
  </r>
  <r>
    <x v="496"/>
    <x v="2"/>
    <s v="2024-2025"/>
    <x v="0"/>
    <x v="90"/>
    <x v="3"/>
    <x v="3"/>
    <x v="90"/>
    <x v="0"/>
    <x v="17"/>
    <x v="3"/>
    <x v="3"/>
    <x v="1741"/>
    <x v="0"/>
  </r>
  <r>
    <x v="541"/>
    <x v="0"/>
    <s v="2023-2024"/>
    <x v="0"/>
    <x v="1"/>
    <x v="1"/>
    <x v="1"/>
    <x v="1"/>
    <x v="0"/>
    <x v="1"/>
    <x v="3"/>
    <x v="3"/>
    <x v="1742"/>
    <x v="0"/>
  </r>
  <r>
    <x v="349"/>
    <x v="1"/>
    <s v="2022-2023"/>
    <x v="0"/>
    <x v="39"/>
    <x v="0"/>
    <x v="0"/>
    <x v="39"/>
    <x v="0"/>
    <x v="14"/>
    <x v="3"/>
    <x v="3"/>
    <x v="1743"/>
    <x v="0"/>
  </r>
  <r>
    <x v="436"/>
    <x v="2"/>
    <s v="2024-2025"/>
    <x v="0"/>
    <x v="26"/>
    <x v="0"/>
    <x v="0"/>
    <x v="26"/>
    <x v="0"/>
    <x v="14"/>
    <x v="9"/>
    <x v="9"/>
    <x v="1744"/>
    <x v="0"/>
  </r>
  <r>
    <x v="50"/>
    <x v="0"/>
    <s v="2023-2024"/>
    <x v="1"/>
    <x v="88"/>
    <x v="6"/>
    <x v="6"/>
    <x v="88"/>
    <x v="0"/>
    <x v="13"/>
    <x v="3"/>
    <x v="3"/>
    <x v="1745"/>
    <x v="0"/>
  </r>
  <r>
    <x v="431"/>
    <x v="0"/>
    <s v="2023-2024"/>
    <x v="1"/>
    <x v="80"/>
    <x v="0"/>
    <x v="0"/>
    <x v="80"/>
    <x v="0"/>
    <x v="14"/>
    <x v="9"/>
    <x v="9"/>
    <x v="1746"/>
    <x v="0"/>
  </r>
  <r>
    <x v="551"/>
    <x v="0"/>
    <s v="2023-2024"/>
    <x v="1"/>
    <x v="28"/>
    <x v="1"/>
    <x v="1"/>
    <x v="28"/>
    <x v="0"/>
    <x v="11"/>
    <x v="4"/>
    <x v="4"/>
    <x v="1747"/>
    <x v="0"/>
  </r>
  <r>
    <x v="362"/>
    <x v="0"/>
    <s v="2023-2024"/>
    <x v="0"/>
    <x v="33"/>
    <x v="4"/>
    <x v="4"/>
    <x v="33"/>
    <x v="0"/>
    <x v="8"/>
    <x v="4"/>
    <x v="4"/>
    <x v="1748"/>
    <x v="0"/>
  </r>
  <r>
    <x v="59"/>
    <x v="0"/>
    <s v="2023-2024"/>
    <x v="0"/>
    <x v="48"/>
    <x v="3"/>
    <x v="3"/>
    <x v="48"/>
    <x v="0"/>
    <x v="15"/>
    <x v="4"/>
    <x v="4"/>
    <x v="1749"/>
    <x v="0"/>
  </r>
  <r>
    <x v="411"/>
    <x v="1"/>
    <s v="2022-2023"/>
    <x v="0"/>
    <x v="35"/>
    <x v="3"/>
    <x v="3"/>
    <x v="35"/>
    <x v="0"/>
    <x v="15"/>
    <x v="0"/>
    <x v="0"/>
    <x v="1750"/>
    <x v="0"/>
  </r>
  <r>
    <x v="345"/>
    <x v="1"/>
    <s v="2022-2023"/>
    <x v="0"/>
    <x v="6"/>
    <x v="0"/>
    <x v="0"/>
    <x v="6"/>
    <x v="0"/>
    <x v="0"/>
    <x v="5"/>
    <x v="5"/>
    <x v="1751"/>
    <x v="0"/>
  </r>
  <r>
    <x v="446"/>
    <x v="2"/>
    <s v="2024-2025"/>
    <x v="1"/>
    <x v="11"/>
    <x v="5"/>
    <x v="5"/>
    <x v="11"/>
    <x v="0"/>
    <x v="9"/>
    <x v="4"/>
    <x v="4"/>
    <x v="1752"/>
    <x v="0"/>
  </r>
  <r>
    <x v="417"/>
    <x v="2"/>
    <s v="2024-2025"/>
    <x v="0"/>
    <x v="84"/>
    <x v="3"/>
    <x v="3"/>
    <x v="84"/>
    <x v="0"/>
    <x v="3"/>
    <x v="0"/>
    <x v="0"/>
    <x v="1753"/>
    <x v="0"/>
  </r>
  <r>
    <x v="215"/>
    <x v="2"/>
    <s v="2024-2025"/>
    <x v="1"/>
    <x v="7"/>
    <x v="4"/>
    <x v="4"/>
    <x v="7"/>
    <x v="0"/>
    <x v="6"/>
    <x v="0"/>
    <x v="0"/>
    <x v="1754"/>
    <x v="0"/>
  </r>
  <r>
    <x v="175"/>
    <x v="1"/>
    <s v="2022-2023"/>
    <x v="0"/>
    <x v="52"/>
    <x v="3"/>
    <x v="3"/>
    <x v="52"/>
    <x v="0"/>
    <x v="10"/>
    <x v="5"/>
    <x v="5"/>
    <x v="1755"/>
    <x v="0"/>
  </r>
  <r>
    <x v="351"/>
    <x v="0"/>
    <s v="2023-2024"/>
    <x v="1"/>
    <x v="14"/>
    <x v="1"/>
    <x v="1"/>
    <x v="14"/>
    <x v="0"/>
    <x v="11"/>
    <x v="5"/>
    <x v="5"/>
    <x v="1756"/>
    <x v="0"/>
  </r>
  <r>
    <x v="412"/>
    <x v="0"/>
    <s v="2023-2024"/>
    <x v="0"/>
    <x v="67"/>
    <x v="3"/>
    <x v="3"/>
    <x v="67"/>
    <x v="0"/>
    <x v="15"/>
    <x v="0"/>
    <x v="0"/>
    <x v="1757"/>
    <x v="0"/>
  </r>
  <r>
    <x v="283"/>
    <x v="0"/>
    <s v="2023-2024"/>
    <x v="0"/>
    <x v="65"/>
    <x v="1"/>
    <x v="1"/>
    <x v="65"/>
    <x v="0"/>
    <x v="4"/>
    <x v="1"/>
    <x v="1"/>
    <x v="1758"/>
    <x v="0"/>
  </r>
  <r>
    <x v="311"/>
    <x v="0"/>
    <s v="2023-2024"/>
    <x v="1"/>
    <x v="83"/>
    <x v="0"/>
    <x v="0"/>
    <x v="83"/>
    <x v="0"/>
    <x v="0"/>
    <x v="5"/>
    <x v="5"/>
    <x v="1759"/>
    <x v="0"/>
  </r>
  <r>
    <x v="245"/>
    <x v="0"/>
    <s v="2023-2024"/>
    <x v="0"/>
    <x v="95"/>
    <x v="7"/>
    <x v="7"/>
    <x v="95"/>
    <x v="0"/>
    <x v="19"/>
    <x v="4"/>
    <x v="4"/>
    <x v="1760"/>
    <x v="0"/>
  </r>
  <r>
    <x v="155"/>
    <x v="2"/>
    <s v="2024-2025"/>
    <x v="0"/>
    <x v="23"/>
    <x v="1"/>
    <x v="1"/>
    <x v="23"/>
    <x v="0"/>
    <x v="11"/>
    <x v="1"/>
    <x v="1"/>
    <x v="1761"/>
    <x v="0"/>
  </r>
  <r>
    <x v="554"/>
    <x v="0"/>
    <s v="2023-2024"/>
    <x v="0"/>
    <x v="84"/>
    <x v="3"/>
    <x v="3"/>
    <x v="84"/>
    <x v="0"/>
    <x v="3"/>
    <x v="2"/>
    <x v="2"/>
    <x v="1762"/>
    <x v="0"/>
  </r>
  <r>
    <x v="608"/>
    <x v="2"/>
    <s v="2024-2025"/>
    <x v="1"/>
    <x v="22"/>
    <x v="1"/>
    <x v="1"/>
    <x v="22"/>
    <x v="0"/>
    <x v="2"/>
    <x v="5"/>
    <x v="5"/>
    <x v="1763"/>
    <x v="0"/>
  </r>
  <r>
    <x v="471"/>
    <x v="2"/>
    <s v="2024-2025"/>
    <x v="0"/>
    <x v="19"/>
    <x v="1"/>
    <x v="1"/>
    <x v="19"/>
    <x v="0"/>
    <x v="11"/>
    <x v="5"/>
    <x v="5"/>
    <x v="1764"/>
    <x v="0"/>
  </r>
  <r>
    <x v="213"/>
    <x v="1"/>
    <s v="2022-2023"/>
    <x v="0"/>
    <x v="92"/>
    <x v="3"/>
    <x v="3"/>
    <x v="92"/>
    <x v="0"/>
    <x v="3"/>
    <x v="5"/>
    <x v="5"/>
    <x v="1765"/>
    <x v="0"/>
  </r>
  <r>
    <x v="656"/>
    <x v="1"/>
    <s v="2022-2023"/>
    <x v="0"/>
    <x v="90"/>
    <x v="3"/>
    <x v="3"/>
    <x v="90"/>
    <x v="0"/>
    <x v="17"/>
    <x v="7"/>
    <x v="7"/>
    <x v="1766"/>
    <x v="0"/>
  </r>
  <r>
    <x v="640"/>
    <x v="0"/>
    <s v="2023-2024"/>
    <x v="0"/>
    <x v="2"/>
    <x v="2"/>
    <x v="2"/>
    <x v="2"/>
    <x v="0"/>
    <x v="2"/>
    <x v="9"/>
    <x v="9"/>
    <x v="1767"/>
    <x v="0"/>
  </r>
  <r>
    <x v="21"/>
    <x v="1"/>
    <s v="2022-2023"/>
    <x v="0"/>
    <x v="65"/>
    <x v="1"/>
    <x v="1"/>
    <x v="65"/>
    <x v="0"/>
    <x v="4"/>
    <x v="4"/>
    <x v="4"/>
    <x v="1768"/>
    <x v="0"/>
  </r>
  <r>
    <x v="598"/>
    <x v="1"/>
    <s v="2022-2023"/>
    <x v="0"/>
    <x v="12"/>
    <x v="3"/>
    <x v="3"/>
    <x v="12"/>
    <x v="0"/>
    <x v="10"/>
    <x v="1"/>
    <x v="1"/>
    <x v="1769"/>
    <x v="0"/>
  </r>
  <r>
    <x v="300"/>
    <x v="2"/>
    <s v="2024-2025"/>
    <x v="1"/>
    <x v="46"/>
    <x v="3"/>
    <x v="3"/>
    <x v="46"/>
    <x v="0"/>
    <x v="17"/>
    <x v="7"/>
    <x v="7"/>
    <x v="1770"/>
    <x v="0"/>
  </r>
  <r>
    <x v="112"/>
    <x v="0"/>
    <s v="2023-2024"/>
    <x v="0"/>
    <x v="37"/>
    <x v="1"/>
    <x v="1"/>
    <x v="37"/>
    <x v="0"/>
    <x v="11"/>
    <x v="5"/>
    <x v="5"/>
    <x v="1771"/>
    <x v="0"/>
  </r>
  <r>
    <x v="576"/>
    <x v="0"/>
    <s v="2023-2024"/>
    <x v="0"/>
    <x v="57"/>
    <x v="6"/>
    <x v="6"/>
    <x v="57"/>
    <x v="0"/>
    <x v="13"/>
    <x v="4"/>
    <x v="4"/>
    <x v="1772"/>
    <x v="0"/>
  </r>
  <r>
    <x v="259"/>
    <x v="2"/>
    <s v="2024-2025"/>
    <x v="1"/>
    <x v="46"/>
    <x v="3"/>
    <x v="3"/>
    <x v="46"/>
    <x v="0"/>
    <x v="17"/>
    <x v="3"/>
    <x v="3"/>
    <x v="1773"/>
    <x v="0"/>
  </r>
  <r>
    <x v="187"/>
    <x v="1"/>
    <s v="2022-2023"/>
    <x v="1"/>
    <x v="0"/>
    <x v="0"/>
    <x v="0"/>
    <x v="0"/>
    <x v="0"/>
    <x v="0"/>
    <x v="7"/>
    <x v="7"/>
    <x v="1774"/>
    <x v="0"/>
  </r>
  <r>
    <x v="46"/>
    <x v="2"/>
    <s v="2024-2025"/>
    <x v="1"/>
    <x v="88"/>
    <x v="6"/>
    <x v="6"/>
    <x v="88"/>
    <x v="0"/>
    <x v="13"/>
    <x v="9"/>
    <x v="9"/>
    <x v="1775"/>
    <x v="0"/>
  </r>
  <r>
    <x v="326"/>
    <x v="0"/>
    <s v="2023-2024"/>
    <x v="0"/>
    <x v="62"/>
    <x v="0"/>
    <x v="0"/>
    <x v="62"/>
    <x v="0"/>
    <x v="14"/>
    <x v="0"/>
    <x v="0"/>
    <x v="1776"/>
    <x v="0"/>
  </r>
  <r>
    <x v="264"/>
    <x v="0"/>
    <s v="2023-2024"/>
    <x v="1"/>
    <x v="36"/>
    <x v="4"/>
    <x v="4"/>
    <x v="36"/>
    <x v="0"/>
    <x v="6"/>
    <x v="2"/>
    <x v="2"/>
    <x v="1777"/>
    <x v="0"/>
  </r>
  <r>
    <x v="584"/>
    <x v="1"/>
    <s v="2022-2023"/>
    <x v="1"/>
    <x v="96"/>
    <x v="4"/>
    <x v="4"/>
    <x v="96"/>
    <x v="0"/>
    <x v="16"/>
    <x v="2"/>
    <x v="2"/>
    <x v="1778"/>
    <x v="0"/>
  </r>
  <r>
    <x v="687"/>
    <x v="0"/>
    <s v="2023-2024"/>
    <x v="0"/>
    <x v="3"/>
    <x v="3"/>
    <x v="3"/>
    <x v="3"/>
    <x v="0"/>
    <x v="3"/>
    <x v="0"/>
    <x v="0"/>
    <x v="1779"/>
    <x v="0"/>
  </r>
  <r>
    <x v="270"/>
    <x v="0"/>
    <s v="2023-2024"/>
    <x v="0"/>
    <x v="95"/>
    <x v="7"/>
    <x v="7"/>
    <x v="95"/>
    <x v="0"/>
    <x v="19"/>
    <x v="9"/>
    <x v="9"/>
    <x v="1780"/>
    <x v="0"/>
  </r>
  <r>
    <x v="666"/>
    <x v="2"/>
    <s v="2024-2025"/>
    <x v="0"/>
    <x v="41"/>
    <x v="5"/>
    <x v="5"/>
    <x v="41"/>
    <x v="0"/>
    <x v="9"/>
    <x v="3"/>
    <x v="3"/>
    <x v="1781"/>
    <x v="0"/>
  </r>
  <r>
    <x v="116"/>
    <x v="2"/>
    <s v="2024-2025"/>
    <x v="0"/>
    <x v="31"/>
    <x v="1"/>
    <x v="1"/>
    <x v="31"/>
    <x v="0"/>
    <x v="4"/>
    <x v="4"/>
    <x v="4"/>
    <x v="1782"/>
    <x v="0"/>
  </r>
  <r>
    <x v="179"/>
    <x v="0"/>
    <s v="2023-2024"/>
    <x v="0"/>
    <x v="92"/>
    <x v="3"/>
    <x v="3"/>
    <x v="92"/>
    <x v="0"/>
    <x v="3"/>
    <x v="0"/>
    <x v="0"/>
    <x v="1783"/>
    <x v="0"/>
  </r>
  <r>
    <x v="524"/>
    <x v="0"/>
    <s v="2023-2024"/>
    <x v="0"/>
    <x v="90"/>
    <x v="3"/>
    <x v="3"/>
    <x v="90"/>
    <x v="0"/>
    <x v="17"/>
    <x v="3"/>
    <x v="3"/>
    <x v="1784"/>
    <x v="0"/>
  </r>
  <r>
    <x v="413"/>
    <x v="2"/>
    <s v="2024-2025"/>
    <x v="0"/>
    <x v="1"/>
    <x v="1"/>
    <x v="1"/>
    <x v="1"/>
    <x v="0"/>
    <x v="1"/>
    <x v="3"/>
    <x v="3"/>
    <x v="1785"/>
    <x v="0"/>
  </r>
  <r>
    <x v="211"/>
    <x v="2"/>
    <s v="2024-2025"/>
    <x v="0"/>
    <x v="39"/>
    <x v="0"/>
    <x v="0"/>
    <x v="39"/>
    <x v="0"/>
    <x v="14"/>
    <x v="6"/>
    <x v="6"/>
    <x v="1786"/>
    <x v="0"/>
  </r>
  <r>
    <x v="546"/>
    <x v="2"/>
    <s v="2024-2025"/>
    <x v="1"/>
    <x v="57"/>
    <x v="6"/>
    <x v="6"/>
    <x v="57"/>
    <x v="0"/>
    <x v="13"/>
    <x v="4"/>
    <x v="4"/>
    <x v="1787"/>
    <x v="0"/>
  </r>
  <r>
    <x v="550"/>
    <x v="0"/>
    <s v="2023-2024"/>
    <x v="1"/>
    <x v="85"/>
    <x v="0"/>
    <x v="0"/>
    <x v="85"/>
    <x v="0"/>
    <x v="20"/>
    <x v="3"/>
    <x v="3"/>
    <x v="1788"/>
    <x v="0"/>
  </r>
  <r>
    <x v="635"/>
    <x v="0"/>
    <s v="2023-2024"/>
    <x v="1"/>
    <x v="43"/>
    <x v="1"/>
    <x v="1"/>
    <x v="43"/>
    <x v="0"/>
    <x v="2"/>
    <x v="3"/>
    <x v="3"/>
    <x v="1789"/>
    <x v="0"/>
  </r>
  <r>
    <x v="227"/>
    <x v="0"/>
    <s v="2023-2024"/>
    <x v="0"/>
    <x v="26"/>
    <x v="0"/>
    <x v="0"/>
    <x v="26"/>
    <x v="0"/>
    <x v="14"/>
    <x v="1"/>
    <x v="1"/>
    <x v="1790"/>
    <x v="0"/>
  </r>
  <r>
    <x v="378"/>
    <x v="1"/>
    <s v="2022-2023"/>
    <x v="1"/>
    <x v="17"/>
    <x v="3"/>
    <x v="3"/>
    <x v="17"/>
    <x v="0"/>
    <x v="12"/>
    <x v="7"/>
    <x v="7"/>
    <x v="1791"/>
    <x v="0"/>
  </r>
  <r>
    <x v="334"/>
    <x v="2"/>
    <s v="2024-2025"/>
    <x v="0"/>
    <x v="85"/>
    <x v="0"/>
    <x v="0"/>
    <x v="85"/>
    <x v="0"/>
    <x v="20"/>
    <x v="1"/>
    <x v="1"/>
    <x v="1792"/>
    <x v="0"/>
  </r>
  <r>
    <x v="350"/>
    <x v="1"/>
    <s v="2022-2023"/>
    <x v="0"/>
    <x v="26"/>
    <x v="0"/>
    <x v="0"/>
    <x v="26"/>
    <x v="0"/>
    <x v="14"/>
    <x v="2"/>
    <x v="2"/>
    <x v="1793"/>
    <x v="0"/>
  </r>
  <r>
    <x v="519"/>
    <x v="2"/>
    <s v="2024-2025"/>
    <x v="0"/>
    <x v="63"/>
    <x v="1"/>
    <x v="1"/>
    <x v="63"/>
    <x v="0"/>
    <x v="5"/>
    <x v="1"/>
    <x v="1"/>
    <x v="1794"/>
    <x v="0"/>
  </r>
  <r>
    <x v="269"/>
    <x v="1"/>
    <s v="2022-2023"/>
    <x v="0"/>
    <x v="16"/>
    <x v="0"/>
    <x v="0"/>
    <x v="16"/>
    <x v="0"/>
    <x v="0"/>
    <x v="7"/>
    <x v="7"/>
    <x v="1795"/>
    <x v="0"/>
  </r>
  <r>
    <x v="446"/>
    <x v="2"/>
    <s v="2024-2025"/>
    <x v="0"/>
    <x v="47"/>
    <x v="1"/>
    <x v="1"/>
    <x v="47"/>
    <x v="0"/>
    <x v="4"/>
    <x v="6"/>
    <x v="6"/>
    <x v="1796"/>
    <x v="0"/>
  </r>
  <r>
    <x v="124"/>
    <x v="2"/>
    <s v="2024-2025"/>
    <x v="0"/>
    <x v="12"/>
    <x v="3"/>
    <x v="3"/>
    <x v="12"/>
    <x v="0"/>
    <x v="10"/>
    <x v="4"/>
    <x v="4"/>
    <x v="1797"/>
    <x v="0"/>
  </r>
  <r>
    <x v="407"/>
    <x v="1"/>
    <s v="2022-2023"/>
    <x v="1"/>
    <x v="88"/>
    <x v="6"/>
    <x v="6"/>
    <x v="88"/>
    <x v="0"/>
    <x v="13"/>
    <x v="2"/>
    <x v="2"/>
    <x v="1798"/>
    <x v="0"/>
  </r>
  <r>
    <x v="446"/>
    <x v="2"/>
    <s v="2024-2025"/>
    <x v="0"/>
    <x v="55"/>
    <x v="3"/>
    <x v="3"/>
    <x v="55"/>
    <x v="0"/>
    <x v="17"/>
    <x v="9"/>
    <x v="9"/>
    <x v="1799"/>
    <x v="0"/>
  </r>
  <r>
    <x v="702"/>
    <x v="0"/>
    <s v="2023-2024"/>
    <x v="0"/>
    <x v="52"/>
    <x v="3"/>
    <x v="3"/>
    <x v="52"/>
    <x v="0"/>
    <x v="10"/>
    <x v="3"/>
    <x v="3"/>
    <x v="1800"/>
    <x v="0"/>
  </r>
  <r>
    <x v="609"/>
    <x v="0"/>
    <s v="2023-2024"/>
    <x v="0"/>
    <x v="52"/>
    <x v="3"/>
    <x v="3"/>
    <x v="52"/>
    <x v="0"/>
    <x v="10"/>
    <x v="6"/>
    <x v="6"/>
    <x v="1801"/>
    <x v="0"/>
  </r>
  <r>
    <x v="79"/>
    <x v="0"/>
    <s v="2023-2024"/>
    <x v="0"/>
    <x v="92"/>
    <x v="3"/>
    <x v="3"/>
    <x v="92"/>
    <x v="0"/>
    <x v="3"/>
    <x v="9"/>
    <x v="9"/>
    <x v="1802"/>
    <x v="0"/>
  </r>
  <r>
    <x v="124"/>
    <x v="2"/>
    <s v="2024-2025"/>
    <x v="1"/>
    <x v="0"/>
    <x v="0"/>
    <x v="0"/>
    <x v="0"/>
    <x v="0"/>
    <x v="0"/>
    <x v="5"/>
    <x v="5"/>
    <x v="1803"/>
    <x v="0"/>
  </r>
  <r>
    <x v="715"/>
    <x v="2"/>
    <s v="2024-2025"/>
    <x v="0"/>
    <x v="13"/>
    <x v="1"/>
    <x v="1"/>
    <x v="13"/>
    <x v="0"/>
    <x v="1"/>
    <x v="2"/>
    <x v="2"/>
    <x v="1804"/>
    <x v="0"/>
  </r>
  <r>
    <x v="294"/>
    <x v="1"/>
    <s v="2022-2023"/>
    <x v="1"/>
    <x v="87"/>
    <x v="2"/>
    <x v="2"/>
    <x v="87"/>
    <x v="0"/>
    <x v="2"/>
    <x v="0"/>
    <x v="0"/>
    <x v="1805"/>
    <x v="0"/>
  </r>
  <r>
    <x v="407"/>
    <x v="1"/>
    <s v="2022-2023"/>
    <x v="0"/>
    <x v="90"/>
    <x v="3"/>
    <x v="3"/>
    <x v="90"/>
    <x v="0"/>
    <x v="17"/>
    <x v="2"/>
    <x v="2"/>
    <x v="1806"/>
    <x v="0"/>
  </r>
  <r>
    <x v="424"/>
    <x v="0"/>
    <s v="2023-2024"/>
    <x v="0"/>
    <x v="39"/>
    <x v="0"/>
    <x v="0"/>
    <x v="39"/>
    <x v="0"/>
    <x v="14"/>
    <x v="2"/>
    <x v="2"/>
    <x v="1807"/>
    <x v="0"/>
  </r>
  <r>
    <x v="441"/>
    <x v="0"/>
    <s v="2023-2024"/>
    <x v="1"/>
    <x v="7"/>
    <x v="4"/>
    <x v="4"/>
    <x v="7"/>
    <x v="0"/>
    <x v="6"/>
    <x v="6"/>
    <x v="6"/>
    <x v="1808"/>
    <x v="0"/>
  </r>
  <r>
    <x v="21"/>
    <x v="1"/>
    <s v="2022-2023"/>
    <x v="0"/>
    <x v="67"/>
    <x v="3"/>
    <x v="3"/>
    <x v="67"/>
    <x v="0"/>
    <x v="15"/>
    <x v="6"/>
    <x v="6"/>
    <x v="1809"/>
    <x v="0"/>
  </r>
  <r>
    <x v="530"/>
    <x v="1"/>
    <s v="2022-2023"/>
    <x v="0"/>
    <x v="86"/>
    <x v="0"/>
    <x v="0"/>
    <x v="86"/>
    <x v="0"/>
    <x v="20"/>
    <x v="9"/>
    <x v="9"/>
    <x v="1810"/>
    <x v="0"/>
  </r>
  <r>
    <x v="510"/>
    <x v="1"/>
    <s v="2022-2023"/>
    <x v="0"/>
    <x v="5"/>
    <x v="1"/>
    <x v="1"/>
    <x v="5"/>
    <x v="0"/>
    <x v="5"/>
    <x v="2"/>
    <x v="2"/>
    <x v="1811"/>
    <x v="0"/>
  </r>
  <r>
    <x v="626"/>
    <x v="2"/>
    <s v="2024-2025"/>
    <x v="0"/>
    <x v="66"/>
    <x v="3"/>
    <x v="3"/>
    <x v="66"/>
    <x v="0"/>
    <x v="12"/>
    <x v="7"/>
    <x v="7"/>
    <x v="1812"/>
    <x v="0"/>
  </r>
  <r>
    <x v="699"/>
    <x v="2"/>
    <s v="2024-2025"/>
    <x v="0"/>
    <x v="64"/>
    <x v="1"/>
    <x v="1"/>
    <x v="64"/>
    <x v="0"/>
    <x v="1"/>
    <x v="5"/>
    <x v="5"/>
    <x v="1813"/>
    <x v="0"/>
  </r>
  <r>
    <x v="211"/>
    <x v="2"/>
    <s v="2024-2025"/>
    <x v="1"/>
    <x v="22"/>
    <x v="1"/>
    <x v="1"/>
    <x v="22"/>
    <x v="0"/>
    <x v="2"/>
    <x v="9"/>
    <x v="9"/>
    <x v="1814"/>
    <x v="0"/>
  </r>
  <r>
    <x v="99"/>
    <x v="0"/>
    <s v="2023-2024"/>
    <x v="0"/>
    <x v="95"/>
    <x v="7"/>
    <x v="7"/>
    <x v="95"/>
    <x v="0"/>
    <x v="19"/>
    <x v="5"/>
    <x v="5"/>
    <x v="1815"/>
    <x v="0"/>
  </r>
  <r>
    <x v="233"/>
    <x v="1"/>
    <s v="2022-2023"/>
    <x v="0"/>
    <x v="18"/>
    <x v="6"/>
    <x v="6"/>
    <x v="18"/>
    <x v="0"/>
    <x v="13"/>
    <x v="3"/>
    <x v="3"/>
    <x v="1816"/>
    <x v="0"/>
  </r>
  <r>
    <x v="389"/>
    <x v="2"/>
    <s v="2024-2025"/>
    <x v="0"/>
    <x v="2"/>
    <x v="2"/>
    <x v="2"/>
    <x v="2"/>
    <x v="0"/>
    <x v="2"/>
    <x v="2"/>
    <x v="2"/>
    <x v="1817"/>
    <x v="0"/>
  </r>
  <r>
    <x v="447"/>
    <x v="0"/>
    <s v="2023-2024"/>
    <x v="1"/>
    <x v="82"/>
    <x v="3"/>
    <x v="3"/>
    <x v="82"/>
    <x v="0"/>
    <x v="17"/>
    <x v="3"/>
    <x v="3"/>
    <x v="1818"/>
    <x v="0"/>
  </r>
  <r>
    <x v="217"/>
    <x v="0"/>
    <s v="2023-2024"/>
    <x v="0"/>
    <x v="28"/>
    <x v="1"/>
    <x v="1"/>
    <x v="28"/>
    <x v="0"/>
    <x v="11"/>
    <x v="5"/>
    <x v="5"/>
    <x v="1819"/>
    <x v="0"/>
  </r>
  <r>
    <x v="439"/>
    <x v="0"/>
    <s v="2023-2024"/>
    <x v="1"/>
    <x v="56"/>
    <x v="1"/>
    <x v="1"/>
    <x v="56"/>
    <x v="0"/>
    <x v="11"/>
    <x v="5"/>
    <x v="5"/>
    <x v="1820"/>
    <x v="0"/>
  </r>
  <r>
    <x v="48"/>
    <x v="0"/>
    <s v="2023-2024"/>
    <x v="1"/>
    <x v="52"/>
    <x v="3"/>
    <x v="3"/>
    <x v="52"/>
    <x v="0"/>
    <x v="10"/>
    <x v="2"/>
    <x v="2"/>
    <x v="1821"/>
    <x v="0"/>
  </r>
  <r>
    <x v="125"/>
    <x v="2"/>
    <s v="2024-2025"/>
    <x v="1"/>
    <x v="81"/>
    <x v="3"/>
    <x v="3"/>
    <x v="81"/>
    <x v="0"/>
    <x v="17"/>
    <x v="5"/>
    <x v="5"/>
    <x v="1822"/>
    <x v="0"/>
  </r>
  <r>
    <x v="43"/>
    <x v="1"/>
    <s v="2022-2023"/>
    <x v="0"/>
    <x v="84"/>
    <x v="3"/>
    <x v="3"/>
    <x v="84"/>
    <x v="0"/>
    <x v="3"/>
    <x v="2"/>
    <x v="2"/>
    <x v="1823"/>
    <x v="0"/>
  </r>
  <r>
    <x v="429"/>
    <x v="1"/>
    <s v="2022-2023"/>
    <x v="0"/>
    <x v="47"/>
    <x v="1"/>
    <x v="1"/>
    <x v="47"/>
    <x v="0"/>
    <x v="4"/>
    <x v="2"/>
    <x v="2"/>
    <x v="1824"/>
    <x v="0"/>
  </r>
  <r>
    <x v="693"/>
    <x v="0"/>
    <s v="2023-2024"/>
    <x v="1"/>
    <x v="70"/>
    <x v="4"/>
    <x v="4"/>
    <x v="70"/>
    <x v="0"/>
    <x v="8"/>
    <x v="1"/>
    <x v="1"/>
    <x v="1825"/>
    <x v="0"/>
  </r>
  <r>
    <x v="555"/>
    <x v="2"/>
    <s v="2024-2025"/>
    <x v="0"/>
    <x v="10"/>
    <x v="4"/>
    <x v="4"/>
    <x v="10"/>
    <x v="0"/>
    <x v="8"/>
    <x v="5"/>
    <x v="5"/>
    <x v="1826"/>
    <x v="0"/>
  </r>
  <r>
    <x v="549"/>
    <x v="1"/>
    <s v="2022-2023"/>
    <x v="1"/>
    <x v="85"/>
    <x v="0"/>
    <x v="0"/>
    <x v="85"/>
    <x v="0"/>
    <x v="20"/>
    <x v="3"/>
    <x v="3"/>
    <x v="1827"/>
    <x v="0"/>
  </r>
  <r>
    <x v="73"/>
    <x v="1"/>
    <s v="2022-2023"/>
    <x v="0"/>
    <x v="2"/>
    <x v="2"/>
    <x v="2"/>
    <x v="2"/>
    <x v="0"/>
    <x v="2"/>
    <x v="3"/>
    <x v="3"/>
    <x v="1828"/>
    <x v="0"/>
  </r>
  <r>
    <x v="620"/>
    <x v="1"/>
    <s v="2022-2023"/>
    <x v="0"/>
    <x v="63"/>
    <x v="1"/>
    <x v="1"/>
    <x v="63"/>
    <x v="0"/>
    <x v="5"/>
    <x v="6"/>
    <x v="6"/>
    <x v="1829"/>
    <x v="0"/>
  </r>
  <r>
    <x v="193"/>
    <x v="2"/>
    <s v="2024-2025"/>
    <x v="0"/>
    <x v="72"/>
    <x v="4"/>
    <x v="4"/>
    <x v="72"/>
    <x v="0"/>
    <x v="16"/>
    <x v="7"/>
    <x v="7"/>
    <x v="1830"/>
    <x v="0"/>
  </r>
  <r>
    <x v="344"/>
    <x v="1"/>
    <s v="2022-2023"/>
    <x v="0"/>
    <x v="18"/>
    <x v="6"/>
    <x v="6"/>
    <x v="18"/>
    <x v="0"/>
    <x v="13"/>
    <x v="7"/>
    <x v="7"/>
    <x v="1831"/>
    <x v="0"/>
  </r>
  <r>
    <x v="397"/>
    <x v="0"/>
    <s v="2023-2024"/>
    <x v="0"/>
    <x v="50"/>
    <x v="4"/>
    <x v="4"/>
    <x v="50"/>
    <x v="0"/>
    <x v="6"/>
    <x v="4"/>
    <x v="4"/>
    <x v="1832"/>
    <x v="0"/>
  </r>
  <r>
    <x v="113"/>
    <x v="2"/>
    <s v="2024-2025"/>
    <x v="1"/>
    <x v="75"/>
    <x v="0"/>
    <x v="0"/>
    <x v="75"/>
    <x v="0"/>
    <x v="20"/>
    <x v="3"/>
    <x v="3"/>
    <x v="1833"/>
    <x v="0"/>
  </r>
  <r>
    <x v="434"/>
    <x v="0"/>
    <s v="2023-2024"/>
    <x v="0"/>
    <x v="71"/>
    <x v="6"/>
    <x v="6"/>
    <x v="71"/>
    <x v="0"/>
    <x v="13"/>
    <x v="7"/>
    <x v="7"/>
    <x v="1834"/>
    <x v="0"/>
  </r>
  <r>
    <x v="179"/>
    <x v="0"/>
    <s v="2023-2024"/>
    <x v="0"/>
    <x v="1"/>
    <x v="1"/>
    <x v="1"/>
    <x v="1"/>
    <x v="0"/>
    <x v="1"/>
    <x v="7"/>
    <x v="7"/>
    <x v="1835"/>
    <x v="0"/>
  </r>
  <r>
    <x v="428"/>
    <x v="0"/>
    <s v="2023-2024"/>
    <x v="0"/>
    <x v="27"/>
    <x v="4"/>
    <x v="4"/>
    <x v="27"/>
    <x v="0"/>
    <x v="7"/>
    <x v="6"/>
    <x v="6"/>
    <x v="1836"/>
    <x v="0"/>
  </r>
  <r>
    <x v="420"/>
    <x v="1"/>
    <s v="2022-2023"/>
    <x v="1"/>
    <x v="75"/>
    <x v="0"/>
    <x v="0"/>
    <x v="75"/>
    <x v="0"/>
    <x v="20"/>
    <x v="4"/>
    <x v="4"/>
    <x v="1837"/>
    <x v="0"/>
  </r>
  <r>
    <x v="95"/>
    <x v="1"/>
    <s v="2022-2023"/>
    <x v="0"/>
    <x v="41"/>
    <x v="5"/>
    <x v="5"/>
    <x v="41"/>
    <x v="0"/>
    <x v="9"/>
    <x v="2"/>
    <x v="2"/>
    <x v="1838"/>
    <x v="0"/>
  </r>
  <r>
    <x v="519"/>
    <x v="2"/>
    <s v="2024-2025"/>
    <x v="0"/>
    <x v="87"/>
    <x v="2"/>
    <x v="2"/>
    <x v="87"/>
    <x v="0"/>
    <x v="2"/>
    <x v="3"/>
    <x v="3"/>
    <x v="1839"/>
    <x v="0"/>
  </r>
  <r>
    <x v="574"/>
    <x v="2"/>
    <s v="2024-2025"/>
    <x v="0"/>
    <x v="39"/>
    <x v="0"/>
    <x v="0"/>
    <x v="39"/>
    <x v="0"/>
    <x v="14"/>
    <x v="0"/>
    <x v="0"/>
    <x v="1840"/>
    <x v="0"/>
  </r>
  <r>
    <x v="560"/>
    <x v="0"/>
    <s v="2023-2024"/>
    <x v="0"/>
    <x v="10"/>
    <x v="4"/>
    <x v="4"/>
    <x v="10"/>
    <x v="0"/>
    <x v="8"/>
    <x v="9"/>
    <x v="9"/>
    <x v="1841"/>
    <x v="0"/>
  </r>
  <r>
    <x v="234"/>
    <x v="2"/>
    <s v="2024-2025"/>
    <x v="1"/>
    <x v="14"/>
    <x v="1"/>
    <x v="1"/>
    <x v="14"/>
    <x v="0"/>
    <x v="11"/>
    <x v="2"/>
    <x v="2"/>
    <x v="1842"/>
    <x v="0"/>
  </r>
  <r>
    <x v="706"/>
    <x v="1"/>
    <s v="2022-2023"/>
    <x v="0"/>
    <x v="47"/>
    <x v="1"/>
    <x v="1"/>
    <x v="47"/>
    <x v="0"/>
    <x v="4"/>
    <x v="5"/>
    <x v="5"/>
    <x v="1843"/>
    <x v="0"/>
  </r>
  <r>
    <x v="420"/>
    <x v="1"/>
    <s v="2022-2023"/>
    <x v="0"/>
    <x v="16"/>
    <x v="0"/>
    <x v="0"/>
    <x v="16"/>
    <x v="0"/>
    <x v="0"/>
    <x v="5"/>
    <x v="5"/>
    <x v="1844"/>
    <x v="0"/>
  </r>
  <r>
    <x v="393"/>
    <x v="0"/>
    <s v="2023-2024"/>
    <x v="0"/>
    <x v="19"/>
    <x v="1"/>
    <x v="1"/>
    <x v="19"/>
    <x v="0"/>
    <x v="11"/>
    <x v="1"/>
    <x v="1"/>
    <x v="1845"/>
    <x v="0"/>
  </r>
  <r>
    <x v="276"/>
    <x v="0"/>
    <s v="2023-2024"/>
    <x v="0"/>
    <x v="76"/>
    <x v="1"/>
    <x v="1"/>
    <x v="76"/>
    <x v="0"/>
    <x v="5"/>
    <x v="6"/>
    <x v="6"/>
    <x v="1846"/>
    <x v="0"/>
  </r>
  <r>
    <x v="277"/>
    <x v="2"/>
    <s v="2024-2025"/>
    <x v="0"/>
    <x v="59"/>
    <x v="3"/>
    <x v="3"/>
    <x v="59"/>
    <x v="0"/>
    <x v="3"/>
    <x v="1"/>
    <x v="1"/>
    <x v="1847"/>
    <x v="0"/>
  </r>
  <r>
    <x v="330"/>
    <x v="0"/>
    <s v="2023-2024"/>
    <x v="0"/>
    <x v="49"/>
    <x v="4"/>
    <x v="4"/>
    <x v="49"/>
    <x v="0"/>
    <x v="6"/>
    <x v="1"/>
    <x v="1"/>
    <x v="1848"/>
    <x v="0"/>
  </r>
  <r>
    <x v="225"/>
    <x v="0"/>
    <s v="2023-2024"/>
    <x v="0"/>
    <x v="89"/>
    <x v="4"/>
    <x v="4"/>
    <x v="89"/>
    <x v="0"/>
    <x v="6"/>
    <x v="4"/>
    <x v="4"/>
    <x v="1849"/>
    <x v="0"/>
  </r>
  <r>
    <x v="287"/>
    <x v="0"/>
    <s v="2023-2024"/>
    <x v="0"/>
    <x v="18"/>
    <x v="6"/>
    <x v="6"/>
    <x v="18"/>
    <x v="0"/>
    <x v="13"/>
    <x v="0"/>
    <x v="0"/>
    <x v="1850"/>
    <x v="0"/>
  </r>
  <r>
    <x v="129"/>
    <x v="0"/>
    <s v="2023-2024"/>
    <x v="0"/>
    <x v="62"/>
    <x v="0"/>
    <x v="0"/>
    <x v="62"/>
    <x v="0"/>
    <x v="14"/>
    <x v="5"/>
    <x v="5"/>
    <x v="1851"/>
    <x v="0"/>
  </r>
  <r>
    <x v="379"/>
    <x v="2"/>
    <s v="2024-2025"/>
    <x v="0"/>
    <x v="38"/>
    <x v="3"/>
    <x v="3"/>
    <x v="38"/>
    <x v="0"/>
    <x v="12"/>
    <x v="7"/>
    <x v="7"/>
    <x v="1852"/>
    <x v="0"/>
  </r>
  <r>
    <x v="281"/>
    <x v="0"/>
    <s v="2023-2024"/>
    <x v="0"/>
    <x v="10"/>
    <x v="4"/>
    <x v="4"/>
    <x v="10"/>
    <x v="0"/>
    <x v="8"/>
    <x v="2"/>
    <x v="2"/>
    <x v="1853"/>
    <x v="0"/>
  </r>
  <r>
    <x v="685"/>
    <x v="0"/>
    <s v="2023-2024"/>
    <x v="0"/>
    <x v="84"/>
    <x v="3"/>
    <x v="3"/>
    <x v="84"/>
    <x v="0"/>
    <x v="3"/>
    <x v="1"/>
    <x v="1"/>
    <x v="1854"/>
    <x v="0"/>
  </r>
  <r>
    <x v="314"/>
    <x v="0"/>
    <s v="2023-2024"/>
    <x v="1"/>
    <x v="43"/>
    <x v="1"/>
    <x v="1"/>
    <x v="43"/>
    <x v="0"/>
    <x v="2"/>
    <x v="1"/>
    <x v="1"/>
    <x v="1855"/>
    <x v="0"/>
  </r>
  <r>
    <x v="264"/>
    <x v="0"/>
    <s v="2023-2024"/>
    <x v="0"/>
    <x v="19"/>
    <x v="1"/>
    <x v="1"/>
    <x v="19"/>
    <x v="0"/>
    <x v="11"/>
    <x v="3"/>
    <x v="3"/>
    <x v="1856"/>
    <x v="0"/>
  </r>
  <r>
    <x v="420"/>
    <x v="1"/>
    <s v="2022-2023"/>
    <x v="0"/>
    <x v="47"/>
    <x v="1"/>
    <x v="1"/>
    <x v="47"/>
    <x v="0"/>
    <x v="4"/>
    <x v="5"/>
    <x v="5"/>
    <x v="1857"/>
    <x v="0"/>
  </r>
  <r>
    <x v="589"/>
    <x v="0"/>
    <s v="2023-2024"/>
    <x v="1"/>
    <x v="9"/>
    <x v="4"/>
    <x v="4"/>
    <x v="9"/>
    <x v="0"/>
    <x v="7"/>
    <x v="1"/>
    <x v="1"/>
    <x v="1858"/>
    <x v="0"/>
  </r>
  <r>
    <x v="577"/>
    <x v="0"/>
    <s v="2023-2024"/>
    <x v="0"/>
    <x v="83"/>
    <x v="0"/>
    <x v="0"/>
    <x v="83"/>
    <x v="0"/>
    <x v="0"/>
    <x v="3"/>
    <x v="3"/>
    <x v="1859"/>
    <x v="0"/>
  </r>
  <r>
    <x v="582"/>
    <x v="0"/>
    <s v="2023-2024"/>
    <x v="0"/>
    <x v="35"/>
    <x v="3"/>
    <x v="3"/>
    <x v="35"/>
    <x v="0"/>
    <x v="15"/>
    <x v="5"/>
    <x v="5"/>
    <x v="1860"/>
    <x v="0"/>
  </r>
  <r>
    <x v="386"/>
    <x v="1"/>
    <s v="2022-2023"/>
    <x v="0"/>
    <x v="84"/>
    <x v="3"/>
    <x v="3"/>
    <x v="84"/>
    <x v="0"/>
    <x v="3"/>
    <x v="8"/>
    <x v="8"/>
    <x v="1861"/>
    <x v="0"/>
  </r>
  <r>
    <x v="72"/>
    <x v="2"/>
    <s v="2024-2025"/>
    <x v="0"/>
    <x v="3"/>
    <x v="3"/>
    <x v="3"/>
    <x v="3"/>
    <x v="0"/>
    <x v="3"/>
    <x v="2"/>
    <x v="2"/>
    <x v="1862"/>
    <x v="0"/>
  </r>
  <r>
    <x v="389"/>
    <x v="2"/>
    <s v="2024-2025"/>
    <x v="0"/>
    <x v="83"/>
    <x v="0"/>
    <x v="0"/>
    <x v="83"/>
    <x v="0"/>
    <x v="0"/>
    <x v="0"/>
    <x v="0"/>
    <x v="1863"/>
    <x v="0"/>
  </r>
  <r>
    <x v="713"/>
    <x v="2"/>
    <s v="2024-2025"/>
    <x v="0"/>
    <x v="63"/>
    <x v="1"/>
    <x v="1"/>
    <x v="63"/>
    <x v="0"/>
    <x v="5"/>
    <x v="3"/>
    <x v="3"/>
    <x v="1864"/>
    <x v="0"/>
  </r>
  <r>
    <x v="432"/>
    <x v="0"/>
    <s v="2023-2024"/>
    <x v="0"/>
    <x v="83"/>
    <x v="0"/>
    <x v="0"/>
    <x v="83"/>
    <x v="0"/>
    <x v="0"/>
    <x v="5"/>
    <x v="5"/>
    <x v="1865"/>
    <x v="0"/>
  </r>
  <r>
    <x v="280"/>
    <x v="2"/>
    <s v="2024-2025"/>
    <x v="0"/>
    <x v="80"/>
    <x v="0"/>
    <x v="0"/>
    <x v="80"/>
    <x v="0"/>
    <x v="14"/>
    <x v="4"/>
    <x v="4"/>
    <x v="1866"/>
    <x v="0"/>
  </r>
  <r>
    <x v="569"/>
    <x v="1"/>
    <s v="2022-2023"/>
    <x v="0"/>
    <x v="12"/>
    <x v="3"/>
    <x v="3"/>
    <x v="12"/>
    <x v="0"/>
    <x v="10"/>
    <x v="9"/>
    <x v="9"/>
    <x v="1867"/>
    <x v="0"/>
  </r>
  <r>
    <x v="551"/>
    <x v="0"/>
    <s v="2023-2024"/>
    <x v="0"/>
    <x v="66"/>
    <x v="3"/>
    <x v="3"/>
    <x v="66"/>
    <x v="0"/>
    <x v="12"/>
    <x v="3"/>
    <x v="3"/>
    <x v="1868"/>
    <x v="0"/>
  </r>
  <r>
    <x v="427"/>
    <x v="0"/>
    <s v="2023-2024"/>
    <x v="0"/>
    <x v="84"/>
    <x v="3"/>
    <x v="3"/>
    <x v="84"/>
    <x v="0"/>
    <x v="3"/>
    <x v="5"/>
    <x v="5"/>
    <x v="1869"/>
    <x v="0"/>
  </r>
  <r>
    <x v="146"/>
    <x v="2"/>
    <s v="2024-2025"/>
    <x v="0"/>
    <x v="4"/>
    <x v="1"/>
    <x v="1"/>
    <x v="4"/>
    <x v="0"/>
    <x v="4"/>
    <x v="5"/>
    <x v="5"/>
    <x v="1870"/>
    <x v="0"/>
  </r>
  <r>
    <x v="645"/>
    <x v="0"/>
    <s v="2023-2024"/>
    <x v="0"/>
    <x v="12"/>
    <x v="3"/>
    <x v="3"/>
    <x v="12"/>
    <x v="0"/>
    <x v="10"/>
    <x v="3"/>
    <x v="3"/>
    <x v="1871"/>
    <x v="0"/>
  </r>
  <r>
    <x v="601"/>
    <x v="0"/>
    <s v="2023-2024"/>
    <x v="1"/>
    <x v="28"/>
    <x v="1"/>
    <x v="1"/>
    <x v="28"/>
    <x v="0"/>
    <x v="11"/>
    <x v="2"/>
    <x v="2"/>
    <x v="1872"/>
    <x v="0"/>
  </r>
  <r>
    <x v="40"/>
    <x v="0"/>
    <s v="2023-2024"/>
    <x v="0"/>
    <x v="40"/>
    <x v="4"/>
    <x v="4"/>
    <x v="40"/>
    <x v="0"/>
    <x v="8"/>
    <x v="1"/>
    <x v="1"/>
    <x v="1873"/>
    <x v="0"/>
  </r>
  <r>
    <x v="320"/>
    <x v="2"/>
    <s v="2024-2025"/>
    <x v="0"/>
    <x v="68"/>
    <x v="7"/>
    <x v="7"/>
    <x v="68"/>
    <x v="0"/>
    <x v="19"/>
    <x v="1"/>
    <x v="1"/>
    <x v="1874"/>
    <x v="0"/>
  </r>
  <r>
    <x v="494"/>
    <x v="2"/>
    <s v="2024-2025"/>
    <x v="0"/>
    <x v="63"/>
    <x v="1"/>
    <x v="1"/>
    <x v="63"/>
    <x v="0"/>
    <x v="5"/>
    <x v="1"/>
    <x v="1"/>
    <x v="1875"/>
    <x v="0"/>
  </r>
  <r>
    <x v="37"/>
    <x v="2"/>
    <s v="2024-2025"/>
    <x v="0"/>
    <x v="79"/>
    <x v="6"/>
    <x v="6"/>
    <x v="79"/>
    <x v="0"/>
    <x v="18"/>
    <x v="9"/>
    <x v="9"/>
    <x v="1876"/>
    <x v="0"/>
  </r>
  <r>
    <x v="641"/>
    <x v="0"/>
    <s v="2023-2024"/>
    <x v="0"/>
    <x v="92"/>
    <x v="3"/>
    <x v="3"/>
    <x v="92"/>
    <x v="0"/>
    <x v="3"/>
    <x v="4"/>
    <x v="4"/>
    <x v="1877"/>
    <x v="0"/>
  </r>
  <r>
    <x v="716"/>
    <x v="0"/>
    <s v="2023-2024"/>
    <x v="0"/>
    <x v="68"/>
    <x v="7"/>
    <x v="7"/>
    <x v="68"/>
    <x v="0"/>
    <x v="19"/>
    <x v="8"/>
    <x v="8"/>
    <x v="1878"/>
    <x v="0"/>
  </r>
  <r>
    <x v="209"/>
    <x v="2"/>
    <s v="2024-2025"/>
    <x v="0"/>
    <x v="84"/>
    <x v="3"/>
    <x v="3"/>
    <x v="84"/>
    <x v="0"/>
    <x v="3"/>
    <x v="3"/>
    <x v="3"/>
    <x v="1879"/>
    <x v="0"/>
  </r>
  <r>
    <x v="180"/>
    <x v="1"/>
    <s v="2022-2023"/>
    <x v="1"/>
    <x v="74"/>
    <x v="1"/>
    <x v="1"/>
    <x v="74"/>
    <x v="0"/>
    <x v="1"/>
    <x v="7"/>
    <x v="7"/>
    <x v="1880"/>
    <x v="0"/>
  </r>
  <r>
    <x v="672"/>
    <x v="0"/>
    <s v="2023-2024"/>
    <x v="0"/>
    <x v="88"/>
    <x v="6"/>
    <x v="6"/>
    <x v="88"/>
    <x v="0"/>
    <x v="13"/>
    <x v="4"/>
    <x v="4"/>
    <x v="1881"/>
    <x v="0"/>
  </r>
  <r>
    <x v="168"/>
    <x v="0"/>
    <s v="2023-2024"/>
    <x v="0"/>
    <x v="58"/>
    <x v="0"/>
    <x v="0"/>
    <x v="58"/>
    <x v="0"/>
    <x v="0"/>
    <x v="2"/>
    <x v="2"/>
    <x v="1882"/>
    <x v="0"/>
  </r>
  <r>
    <x v="492"/>
    <x v="1"/>
    <s v="2022-2023"/>
    <x v="0"/>
    <x v="39"/>
    <x v="0"/>
    <x v="0"/>
    <x v="39"/>
    <x v="0"/>
    <x v="14"/>
    <x v="4"/>
    <x v="4"/>
    <x v="1883"/>
    <x v="0"/>
  </r>
  <r>
    <x v="397"/>
    <x v="0"/>
    <s v="2023-2024"/>
    <x v="0"/>
    <x v="8"/>
    <x v="1"/>
    <x v="1"/>
    <x v="8"/>
    <x v="0"/>
    <x v="4"/>
    <x v="4"/>
    <x v="4"/>
    <x v="1883"/>
    <x v="0"/>
  </r>
  <r>
    <x v="695"/>
    <x v="0"/>
    <s v="2023-2024"/>
    <x v="0"/>
    <x v="4"/>
    <x v="1"/>
    <x v="1"/>
    <x v="4"/>
    <x v="0"/>
    <x v="4"/>
    <x v="6"/>
    <x v="6"/>
    <x v="1884"/>
    <x v="0"/>
  </r>
  <r>
    <x v="699"/>
    <x v="2"/>
    <s v="2024-2025"/>
    <x v="0"/>
    <x v="58"/>
    <x v="0"/>
    <x v="0"/>
    <x v="58"/>
    <x v="0"/>
    <x v="0"/>
    <x v="4"/>
    <x v="4"/>
    <x v="1885"/>
    <x v="0"/>
  </r>
  <r>
    <x v="129"/>
    <x v="0"/>
    <s v="2023-2024"/>
    <x v="0"/>
    <x v="89"/>
    <x v="4"/>
    <x v="4"/>
    <x v="89"/>
    <x v="0"/>
    <x v="6"/>
    <x v="5"/>
    <x v="5"/>
    <x v="1886"/>
    <x v="0"/>
  </r>
  <r>
    <x v="454"/>
    <x v="0"/>
    <s v="2023-2024"/>
    <x v="0"/>
    <x v="64"/>
    <x v="1"/>
    <x v="1"/>
    <x v="64"/>
    <x v="0"/>
    <x v="1"/>
    <x v="9"/>
    <x v="9"/>
    <x v="1887"/>
    <x v="0"/>
  </r>
  <r>
    <x v="594"/>
    <x v="1"/>
    <s v="2022-2023"/>
    <x v="0"/>
    <x v="64"/>
    <x v="1"/>
    <x v="1"/>
    <x v="64"/>
    <x v="0"/>
    <x v="1"/>
    <x v="1"/>
    <x v="1"/>
    <x v="1888"/>
    <x v="0"/>
  </r>
  <r>
    <x v="632"/>
    <x v="2"/>
    <s v="2024-2025"/>
    <x v="1"/>
    <x v="7"/>
    <x v="4"/>
    <x v="4"/>
    <x v="7"/>
    <x v="0"/>
    <x v="6"/>
    <x v="5"/>
    <x v="5"/>
    <x v="1889"/>
    <x v="0"/>
  </r>
  <r>
    <x v="502"/>
    <x v="0"/>
    <s v="2023-2024"/>
    <x v="1"/>
    <x v="69"/>
    <x v="4"/>
    <x v="4"/>
    <x v="69"/>
    <x v="0"/>
    <x v="6"/>
    <x v="1"/>
    <x v="1"/>
    <x v="1890"/>
    <x v="0"/>
  </r>
  <r>
    <x v="607"/>
    <x v="0"/>
    <s v="2023-2024"/>
    <x v="1"/>
    <x v="50"/>
    <x v="4"/>
    <x v="4"/>
    <x v="50"/>
    <x v="0"/>
    <x v="6"/>
    <x v="5"/>
    <x v="5"/>
    <x v="1891"/>
    <x v="0"/>
  </r>
  <r>
    <x v="717"/>
    <x v="2"/>
    <s v="2024-2025"/>
    <x v="0"/>
    <x v="56"/>
    <x v="1"/>
    <x v="1"/>
    <x v="56"/>
    <x v="0"/>
    <x v="11"/>
    <x v="3"/>
    <x v="3"/>
    <x v="1892"/>
    <x v="0"/>
  </r>
  <r>
    <x v="153"/>
    <x v="1"/>
    <s v="2022-2023"/>
    <x v="0"/>
    <x v="87"/>
    <x v="2"/>
    <x v="2"/>
    <x v="87"/>
    <x v="0"/>
    <x v="2"/>
    <x v="2"/>
    <x v="2"/>
    <x v="1893"/>
    <x v="0"/>
  </r>
  <r>
    <x v="432"/>
    <x v="0"/>
    <s v="2023-2024"/>
    <x v="0"/>
    <x v="78"/>
    <x v="1"/>
    <x v="1"/>
    <x v="78"/>
    <x v="0"/>
    <x v="4"/>
    <x v="2"/>
    <x v="2"/>
    <x v="1894"/>
    <x v="0"/>
  </r>
  <r>
    <x v="255"/>
    <x v="0"/>
    <s v="2023-2024"/>
    <x v="0"/>
    <x v="5"/>
    <x v="1"/>
    <x v="1"/>
    <x v="5"/>
    <x v="0"/>
    <x v="5"/>
    <x v="6"/>
    <x v="6"/>
    <x v="1895"/>
    <x v="0"/>
  </r>
  <r>
    <x v="293"/>
    <x v="0"/>
    <s v="2023-2024"/>
    <x v="0"/>
    <x v="16"/>
    <x v="0"/>
    <x v="0"/>
    <x v="16"/>
    <x v="0"/>
    <x v="0"/>
    <x v="2"/>
    <x v="2"/>
    <x v="1896"/>
    <x v="0"/>
  </r>
  <r>
    <x v="420"/>
    <x v="1"/>
    <s v="2022-2023"/>
    <x v="1"/>
    <x v="33"/>
    <x v="4"/>
    <x v="4"/>
    <x v="33"/>
    <x v="0"/>
    <x v="8"/>
    <x v="6"/>
    <x v="6"/>
    <x v="1897"/>
    <x v="0"/>
  </r>
  <r>
    <x v="72"/>
    <x v="2"/>
    <s v="2024-2025"/>
    <x v="1"/>
    <x v="21"/>
    <x v="3"/>
    <x v="3"/>
    <x v="21"/>
    <x v="0"/>
    <x v="10"/>
    <x v="7"/>
    <x v="7"/>
    <x v="1898"/>
    <x v="0"/>
  </r>
  <r>
    <x v="673"/>
    <x v="2"/>
    <s v="2024-2025"/>
    <x v="0"/>
    <x v="62"/>
    <x v="0"/>
    <x v="0"/>
    <x v="62"/>
    <x v="0"/>
    <x v="14"/>
    <x v="5"/>
    <x v="5"/>
    <x v="1899"/>
    <x v="0"/>
  </r>
  <r>
    <x v="696"/>
    <x v="1"/>
    <s v="2022-2023"/>
    <x v="0"/>
    <x v="78"/>
    <x v="1"/>
    <x v="1"/>
    <x v="78"/>
    <x v="0"/>
    <x v="4"/>
    <x v="7"/>
    <x v="7"/>
    <x v="1900"/>
    <x v="0"/>
  </r>
  <r>
    <x v="254"/>
    <x v="2"/>
    <s v="2024-2025"/>
    <x v="1"/>
    <x v="23"/>
    <x v="1"/>
    <x v="1"/>
    <x v="23"/>
    <x v="0"/>
    <x v="11"/>
    <x v="8"/>
    <x v="8"/>
    <x v="1901"/>
    <x v="0"/>
  </r>
  <r>
    <x v="297"/>
    <x v="2"/>
    <s v="2024-2025"/>
    <x v="0"/>
    <x v="52"/>
    <x v="3"/>
    <x v="3"/>
    <x v="52"/>
    <x v="0"/>
    <x v="10"/>
    <x v="4"/>
    <x v="4"/>
    <x v="1902"/>
    <x v="0"/>
  </r>
  <r>
    <x v="619"/>
    <x v="0"/>
    <s v="2023-2024"/>
    <x v="0"/>
    <x v="95"/>
    <x v="7"/>
    <x v="7"/>
    <x v="95"/>
    <x v="0"/>
    <x v="19"/>
    <x v="5"/>
    <x v="5"/>
    <x v="1903"/>
    <x v="0"/>
  </r>
  <r>
    <x v="433"/>
    <x v="0"/>
    <s v="2023-2024"/>
    <x v="0"/>
    <x v="45"/>
    <x v="3"/>
    <x v="3"/>
    <x v="45"/>
    <x v="0"/>
    <x v="15"/>
    <x v="3"/>
    <x v="3"/>
    <x v="1904"/>
    <x v="0"/>
  </r>
  <r>
    <x v="216"/>
    <x v="0"/>
    <s v="2023-2024"/>
    <x v="0"/>
    <x v="76"/>
    <x v="1"/>
    <x v="1"/>
    <x v="76"/>
    <x v="0"/>
    <x v="5"/>
    <x v="2"/>
    <x v="2"/>
    <x v="1905"/>
    <x v="0"/>
  </r>
  <r>
    <x v="309"/>
    <x v="0"/>
    <s v="2023-2024"/>
    <x v="0"/>
    <x v="30"/>
    <x v="4"/>
    <x v="4"/>
    <x v="30"/>
    <x v="0"/>
    <x v="6"/>
    <x v="7"/>
    <x v="7"/>
    <x v="1906"/>
    <x v="0"/>
  </r>
  <r>
    <x v="667"/>
    <x v="0"/>
    <s v="2023-2024"/>
    <x v="0"/>
    <x v="56"/>
    <x v="1"/>
    <x v="1"/>
    <x v="56"/>
    <x v="0"/>
    <x v="11"/>
    <x v="9"/>
    <x v="9"/>
    <x v="1907"/>
    <x v="0"/>
  </r>
  <r>
    <x v="579"/>
    <x v="0"/>
    <s v="2023-2024"/>
    <x v="1"/>
    <x v="46"/>
    <x v="3"/>
    <x v="3"/>
    <x v="46"/>
    <x v="0"/>
    <x v="17"/>
    <x v="4"/>
    <x v="4"/>
    <x v="1908"/>
    <x v="0"/>
  </r>
  <r>
    <x v="375"/>
    <x v="0"/>
    <s v="2023-2024"/>
    <x v="0"/>
    <x v="58"/>
    <x v="0"/>
    <x v="0"/>
    <x v="58"/>
    <x v="0"/>
    <x v="0"/>
    <x v="0"/>
    <x v="0"/>
    <x v="1909"/>
    <x v="0"/>
  </r>
  <r>
    <x v="383"/>
    <x v="0"/>
    <s v="2023-2024"/>
    <x v="1"/>
    <x v="0"/>
    <x v="0"/>
    <x v="0"/>
    <x v="0"/>
    <x v="0"/>
    <x v="0"/>
    <x v="5"/>
    <x v="5"/>
    <x v="1910"/>
    <x v="0"/>
  </r>
  <r>
    <x v="555"/>
    <x v="2"/>
    <s v="2024-2025"/>
    <x v="0"/>
    <x v="60"/>
    <x v="1"/>
    <x v="1"/>
    <x v="60"/>
    <x v="0"/>
    <x v="2"/>
    <x v="2"/>
    <x v="2"/>
    <x v="1911"/>
    <x v="0"/>
  </r>
  <r>
    <x v="321"/>
    <x v="0"/>
    <s v="2023-2024"/>
    <x v="0"/>
    <x v="26"/>
    <x v="0"/>
    <x v="0"/>
    <x v="26"/>
    <x v="0"/>
    <x v="14"/>
    <x v="5"/>
    <x v="5"/>
    <x v="1912"/>
    <x v="0"/>
  </r>
  <r>
    <x v="213"/>
    <x v="1"/>
    <s v="2022-2023"/>
    <x v="0"/>
    <x v="67"/>
    <x v="3"/>
    <x v="3"/>
    <x v="67"/>
    <x v="0"/>
    <x v="15"/>
    <x v="2"/>
    <x v="2"/>
    <x v="1913"/>
    <x v="0"/>
  </r>
  <r>
    <x v="585"/>
    <x v="0"/>
    <s v="2023-2024"/>
    <x v="0"/>
    <x v="50"/>
    <x v="4"/>
    <x v="4"/>
    <x v="50"/>
    <x v="0"/>
    <x v="6"/>
    <x v="7"/>
    <x v="7"/>
    <x v="1914"/>
    <x v="0"/>
  </r>
  <r>
    <x v="612"/>
    <x v="0"/>
    <s v="2023-2024"/>
    <x v="0"/>
    <x v="47"/>
    <x v="1"/>
    <x v="1"/>
    <x v="47"/>
    <x v="0"/>
    <x v="4"/>
    <x v="3"/>
    <x v="3"/>
    <x v="1915"/>
    <x v="0"/>
  </r>
  <r>
    <x v="531"/>
    <x v="0"/>
    <s v="2023-2024"/>
    <x v="0"/>
    <x v="59"/>
    <x v="3"/>
    <x v="3"/>
    <x v="59"/>
    <x v="0"/>
    <x v="3"/>
    <x v="2"/>
    <x v="2"/>
    <x v="1916"/>
    <x v="0"/>
  </r>
  <r>
    <x v="367"/>
    <x v="0"/>
    <s v="2023-2024"/>
    <x v="1"/>
    <x v="74"/>
    <x v="1"/>
    <x v="1"/>
    <x v="74"/>
    <x v="0"/>
    <x v="1"/>
    <x v="3"/>
    <x v="3"/>
    <x v="1917"/>
    <x v="0"/>
  </r>
  <r>
    <x v="628"/>
    <x v="0"/>
    <s v="2023-2024"/>
    <x v="0"/>
    <x v="53"/>
    <x v="3"/>
    <x v="3"/>
    <x v="53"/>
    <x v="0"/>
    <x v="10"/>
    <x v="9"/>
    <x v="9"/>
    <x v="1918"/>
    <x v="0"/>
  </r>
  <r>
    <x v="547"/>
    <x v="0"/>
    <s v="2023-2024"/>
    <x v="0"/>
    <x v="90"/>
    <x v="3"/>
    <x v="3"/>
    <x v="90"/>
    <x v="0"/>
    <x v="17"/>
    <x v="1"/>
    <x v="1"/>
    <x v="1919"/>
    <x v="0"/>
  </r>
  <r>
    <x v="192"/>
    <x v="1"/>
    <s v="2022-2023"/>
    <x v="0"/>
    <x v="89"/>
    <x v="4"/>
    <x v="4"/>
    <x v="89"/>
    <x v="0"/>
    <x v="6"/>
    <x v="1"/>
    <x v="1"/>
    <x v="1920"/>
    <x v="0"/>
  </r>
  <r>
    <x v="560"/>
    <x v="0"/>
    <s v="2023-2024"/>
    <x v="0"/>
    <x v="87"/>
    <x v="2"/>
    <x v="2"/>
    <x v="87"/>
    <x v="0"/>
    <x v="2"/>
    <x v="4"/>
    <x v="4"/>
    <x v="1921"/>
    <x v="0"/>
  </r>
  <r>
    <x v="489"/>
    <x v="0"/>
    <s v="2023-2024"/>
    <x v="0"/>
    <x v="53"/>
    <x v="3"/>
    <x v="3"/>
    <x v="53"/>
    <x v="0"/>
    <x v="10"/>
    <x v="6"/>
    <x v="6"/>
    <x v="1922"/>
    <x v="0"/>
  </r>
  <r>
    <x v="404"/>
    <x v="1"/>
    <s v="2022-2023"/>
    <x v="0"/>
    <x v="9"/>
    <x v="4"/>
    <x v="4"/>
    <x v="9"/>
    <x v="0"/>
    <x v="7"/>
    <x v="4"/>
    <x v="4"/>
    <x v="1923"/>
    <x v="0"/>
  </r>
  <r>
    <x v="37"/>
    <x v="2"/>
    <s v="2024-2025"/>
    <x v="1"/>
    <x v="7"/>
    <x v="4"/>
    <x v="4"/>
    <x v="7"/>
    <x v="0"/>
    <x v="6"/>
    <x v="6"/>
    <x v="6"/>
    <x v="1924"/>
    <x v="0"/>
  </r>
  <r>
    <x v="87"/>
    <x v="0"/>
    <s v="2023-2024"/>
    <x v="1"/>
    <x v="38"/>
    <x v="3"/>
    <x v="3"/>
    <x v="38"/>
    <x v="0"/>
    <x v="12"/>
    <x v="6"/>
    <x v="6"/>
    <x v="1925"/>
    <x v="0"/>
  </r>
  <r>
    <x v="258"/>
    <x v="0"/>
    <s v="2023-2024"/>
    <x v="0"/>
    <x v="65"/>
    <x v="1"/>
    <x v="1"/>
    <x v="65"/>
    <x v="0"/>
    <x v="4"/>
    <x v="4"/>
    <x v="4"/>
    <x v="1926"/>
    <x v="0"/>
  </r>
  <r>
    <x v="305"/>
    <x v="0"/>
    <s v="2023-2024"/>
    <x v="0"/>
    <x v="67"/>
    <x v="3"/>
    <x v="3"/>
    <x v="67"/>
    <x v="0"/>
    <x v="15"/>
    <x v="3"/>
    <x v="3"/>
    <x v="1927"/>
    <x v="0"/>
  </r>
  <r>
    <x v="638"/>
    <x v="0"/>
    <s v="2023-2024"/>
    <x v="0"/>
    <x v="37"/>
    <x v="1"/>
    <x v="1"/>
    <x v="37"/>
    <x v="0"/>
    <x v="11"/>
    <x v="6"/>
    <x v="6"/>
    <x v="1928"/>
    <x v="0"/>
  </r>
  <r>
    <x v="323"/>
    <x v="0"/>
    <s v="2023-2024"/>
    <x v="0"/>
    <x v="86"/>
    <x v="0"/>
    <x v="0"/>
    <x v="86"/>
    <x v="0"/>
    <x v="20"/>
    <x v="9"/>
    <x v="9"/>
    <x v="1929"/>
    <x v="0"/>
  </r>
  <r>
    <x v="398"/>
    <x v="0"/>
    <s v="2023-2024"/>
    <x v="0"/>
    <x v="35"/>
    <x v="3"/>
    <x v="3"/>
    <x v="35"/>
    <x v="0"/>
    <x v="15"/>
    <x v="3"/>
    <x v="3"/>
    <x v="1930"/>
    <x v="0"/>
  </r>
  <r>
    <x v="497"/>
    <x v="0"/>
    <s v="2023-2024"/>
    <x v="0"/>
    <x v="41"/>
    <x v="5"/>
    <x v="5"/>
    <x v="41"/>
    <x v="0"/>
    <x v="9"/>
    <x v="7"/>
    <x v="7"/>
    <x v="1931"/>
    <x v="0"/>
  </r>
  <r>
    <x v="238"/>
    <x v="2"/>
    <s v="2024-2025"/>
    <x v="0"/>
    <x v="36"/>
    <x v="4"/>
    <x v="4"/>
    <x v="36"/>
    <x v="0"/>
    <x v="6"/>
    <x v="1"/>
    <x v="1"/>
    <x v="1932"/>
    <x v="0"/>
  </r>
  <r>
    <x v="447"/>
    <x v="0"/>
    <s v="2023-2024"/>
    <x v="0"/>
    <x v="12"/>
    <x v="3"/>
    <x v="3"/>
    <x v="12"/>
    <x v="0"/>
    <x v="10"/>
    <x v="1"/>
    <x v="1"/>
    <x v="1933"/>
    <x v="0"/>
  </r>
  <r>
    <x v="665"/>
    <x v="0"/>
    <s v="2023-2024"/>
    <x v="0"/>
    <x v="91"/>
    <x v="1"/>
    <x v="1"/>
    <x v="91"/>
    <x v="0"/>
    <x v="5"/>
    <x v="7"/>
    <x v="7"/>
    <x v="1934"/>
    <x v="0"/>
  </r>
  <r>
    <x v="447"/>
    <x v="0"/>
    <s v="2023-2024"/>
    <x v="0"/>
    <x v="36"/>
    <x v="4"/>
    <x v="4"/>
    <x v="36"/>
    <x v="0"/>
    <x v="6"/>
    <x v="3"/>
    <x v="3"/>
    <x v="1935"/>
    <x v="0"/>
  </r>
  <r>
    <x v="117"/>
    <x v="2"/>
    <s v="2024-2025"/>
    <x v="0"/>
    <x v="44"/>
    <x v="4"/>
    <x v="4"/>
    <x v="44"/>
    <x v="0"/>
    <x v="16"/>
    <x v="5"/>
    <x v="5"/>
    <x v="1936"/>
    <x v="0"/>
  </r>
  <r>
    <x v="421"/>
    <x v="0"/>
    <s v="2023-2024"/>
    <x v="0"/>
    <x v="79"/>
    <x v="6"/>
    <x v="6"/>
    <x v="79"/>
    <x v="0"/>
    <x v="18"/>
    <x v="4"/>
    <x v="4"/>
    <x v="1937"/>
    <x v="0"/>
  </r>
  <r>
    <x v="546"/>
    <x v="2"/>
    <s v="2024-2025"/>
    <x v="0"/>
    <x v="77"/>
    <x v="5"/>
    <x v="5"/>
    <x v="77"/>
    <x v="0"/>
    <x v="9"/>
    <x v="9"/>
    <x v="9"/>
    <x v="1938"/>
    <x v="0"/>
  </r>
  <r>
    <x v="619"/>
    <x v="0"/>
    <s v="2023-2024"/>
    <x v="1"/>
    <x v="75"/>
    <x v="0"/>
    <x v="0"/>
    <x v="75"/>
    <x v="0"/>
    <x v="20"/>
    <x v="7"/>
    <x v="7"/>
    <x v="1939"/>
    <x v="0"/>
  </r>
  <r>
    <x v="199"/>
    <x v="0"/>
    <s v="2023-2024"/>
    <x v="0"/>
    <x v="90"/>
    <x v="3"/>
    <x v="3"/>
    <x v="90"/>
    <x v="0"/>
    <x v="17"/>
    <x v="4"/>
    <x v="4"/>
    <x v="1940"/>
    <x v="0"/>
  </r>
  <r>
    <x v="585"/>
    <x v="0"/>
    <s v="2023-2024"/>
    <x v="0"/>
    <x v="87"/>
    <x v="2"/>
    <x v="2"/>
    <x v="87"/>
    <x v="0"/>
    <x v="2"/>
    <x v="3"/>
    <x v="3"/>
    <x v="1941"/>
    <x v="0"/>
  </r>
  <r>
    <x v="28"/>
    <x v="2"/>
    <s v="2024-2025"/>
    <x v="0"/>
    <x v="13"/>
    <x v="1"/>
    <x v="1"/>
    <x v="13"/>
    <x v="0"/>
    <x v="1"/>
    <x v="3"/>
    <x v="3"/>
    <x v="1942"/>
    <x v="0"/>
  </r>
  <r>
    <x v="412"/>
    <x v="0"/>
    <s v="2023-2024"/>
    <x v="0"/>
    <x v="31"/>
    <x v="1"/>
    <x v="1"/>
    <x v="31"/>
    <x v="0"/>
    <x v="4"/>
    <x v="1"/>
    <x v="1"/>
    <x v="1943"/>
    <x v="0"/>
  </r>
  <r>
    <x v="116"/>
    <x v="2"/>
    <s v="2024-2025"/>
    <x v="0"/>
    <x v="83"/>
    <x v="0"/>
    <x v="0"/>
    <x v="83"/>
    <x v="0"/>
    <x v="0"/>
    <x v="1"/>
    <x v="1"/>
    <x v="1944"/>
    <x v="0"/>
  </r>
  <r>
    <x v="40"/>
    <x v="0"/>
    <s v="2023-2024"/>
    <x v="1"/>
    <x v="85"/>
    <x v="0"/>
    <x v="0"/>
    <x v="85"/>
    <x v="0"/>
    <x v="20"/>
    <x v="5"/>
    <x v="5"/>
    <x v="1945"/>
    <x v="0"/>
  </r>
  <r>
    <x v="679"/>
    <x v="0"/>
    <s v="2023-2024"/>
    <x v="0"/>
    <x v="23"/>
    <x v="1"/>
    <x v="1"/>
    <x v="23"/>
    <x v="0"/>
    <x v="11"/>
    <x v="4"/>
    <x v="4"/>
    <x v="1946"/>
    <x v="0"/>
  </r>
  <r>
    <x v="349"/>
    <x v="1"/>
    <s v="2022-2023"/>
    <x v="0"/>
    <x v="40"/>
    <x v="4"/>
    <x v="4"/>
    <x v="40"/>
    <x v="0"/>
    <x v="8"/>
    <x v="2"/>
    <x v="2"/>
    <x v="1947"/>
    <x v="0"/>
  </r>
  <r>
    <x v="134"/>
    <x v="0"/>
    <s v="2023-2024"/>
    <x v="1"/>
    <x v="3"/>
    <x v="3"/>
    <x v="3"/>
    <x v="3"/>
    <x v="0"/>
    <x v="3"/>
    <x v="0"/>
    <x v="0"/>
    <x v="1948"/>
    <x v="0"/>
  </r>
  <r>
    <x v="702"/>
    <x v="0"/>
    <s v="2023-2024"/>
    <x v="0"/>
    <x v="70"/>
    <x v="4"/>
    <x v="4"/>
    <x v="70"/>
    <x v="0"/>
    <x v="8"/>
    <x v="9"/>
    <x v="9"/>
    <x v="1949"/>
    <x v="0"/>
  </r>
  <r>
    <x v="567"/>
    <x v="0"/>
    <s v="2023-2024"/>
    <x v="0"/>
    <x v="57"/>
    <x v="6"/>
    <x v="6"/>
    <x v="57"/>
    <x v="0"/>
    <x v="13"/>
    <x v="7"/>
    <x v="7"/>
    <x v="1950"/>
    <x v="0"/>
  </r>
  <r>
    <x v="109"/>
    <x v="0"/>
    <s v="2023-2024"/>
    <x v="0"/>
    <x v="90"/>
    <x v="3"/>
    <x v="3"/>
    <x v="90"/>
    <x v="0"/>
    <x v="17"/>
    <x v="0"/>
    <x v="0"/>
    <x v="1951"/>
    <x v="0"/>
  </r>
  <r>
    <x v="609"/>
    <x v="0"/>
    <s v="2023-2024"/>
    <x v="0"/>
    <x v="1"/>
    <x v="1"/>
    <x v="1"/>
    <x v="1"/>
    <x v="0"/>
    <x v="1"/>
    <x v="3"/>
    <x v="3"/>
    <x v="1952"/>
    <x v="0"/>
  </r>
  <r>
    <x v="482"/>
    <x v="2"/>
    <s v="2024-2025"/>
    <x v="1"/>
    <x v="21"/>
    <x v="3"/>
    <x v="3"/>
    <x v="21"/>
    <x v="0"/>
    <x v="10"/>
    <x v="4"/>
    <x v="4"/>
    <x v="1953"/>
    <x v="0"/>
  </r>
  <r>
    <x v="598"/>
    <x v="1"/>
    <s v="2022-2023"/>
    <x v="0"/>
    <x v="80"/>
    <x v="0"/>
    <x v="0"/>
    <x v="80"/>
    <x v="0"/>
    <x v="14"/>
    <x v="7"/>
    <x v="7"/>
    <x v="1954"/>
    <x v="0"/>
  </r>
  <r>
    <x v="397"/>
    <x v="0"/>
    <s v="2023-2024"/>
    <x v="0"/>
    <x v="34"/>
    <x v="4"/>
    <x v="4"/>
    <x v="34"/>
    <x v="0"/>
    <x v="7"/>
    <x v="3"/>
    <x v="3"/>
    <x v="1955"/>
    <x v="0"/>
  </r>
  <r>
    <x v="311"/>
    <x v="0"/>
    <s v="2023-2024"/>
    <x v="0"/>
    <x v="19"/>
    <x v="1"/>
    <x v="1"/>
    <x v="19"/>
    <x v="0"/>
    <x v="11"/>
    <x v="1"/>
    <x v="1"/>
    <x v="1956"/>
    <x v="0"/>
  </r>
  <r>
    <x v="507"/>
    <x v="0"/>
    <s v="2023-2024"/>
    <x v="0"/>
    <x v="19"/>
    <x v="1"/>
    <x v="1"/>
    <x v="19"/>
    <x v="0"/>
    <x v="11"/>
    <x v="5"/>
    <x v="5"/>
    <x v="1957"/>
    <x v="0"/>
  </r>
  <r>
    <x v="634"/>
    <x v="1"/>
    <s v="2022-2023"/>
    <x v="1"/>
    <x v="75"/>
    <x v="0"/>
    <x v="0"/>
    <x v="75"/>
    <x v="0"/>
    <x v="20"/>
    <x v="3"/>
    <x v="3"/>
    <x v="1958"/>
    <x v="0"/>
  </r>
  <r>
    <x v="347"/>
    <x v="0"/>
    <s v="2023-2024"/>
    <x v="0"/>
    <x v="65"/>
    <x v="1"/>
    <x v="1"/>
    <x v="65"/>
    <x v="0"/>
    <x v="4"/>
    <x v="7"/>
    <x v="7"/>
    <x v="1959"/>
    <x v="0"/>
  </r>
  <r>
    <x v="630"/>
    <x v="0"/>
    <s v="2023-2024"/>
    <x v="1"/>
    <x v="81"/>
    <x v="3"/>
    <x v="3"/>
    <x v="81"/>
    <x v="0"/>
    <x v="17"/>
    <x v="0"/>
    <x v="0"/>
    <x v="1960"/>
    <x v="0"/>
  </r>
  <r>
    <x v="551"/>
    <x v="0"/>
    <s v="2023-2024"/>
    <x v="0"/>
    <x v="64"/>
    <x v="1"/>
    <x v="1"/>
    <x v="64"/>
    <x v="0"/>
    <x v="1"/>
    <x v="3"/>
    <x v="3"/>
    <x v="1961"/>
    <x v="0"/>
  </r>
  <r>
    <x v="663"/>
    <x v="0"/>
    <s v="2023-2024"/>
    <x v="0"/>
    <x v="56"/>
    <x v="1"/>
    <x v="1"/>
    <x v="56"/>
    <x v="0"/>
    <x v="11"/>
    <x v="6"/>
    <x v="6"/>
    <x v="1962"/>
    <x v="0"/>
  </r>
  <r>
    <x v="114"/>
    <x v="0"/>
    <s v="2023-2024"/>
    <x v="0"/>
    <x v="48"/>
    <x v="3"/>
    <x v="3"/>
    <x v="48"/>
    <x v="0"/>
    <x v="15"/>
    <x v="1"/>
    <x v="1"/>
    <x v="1963"/>
    <x v="0"/>
  </r>
  <r>
    <x v="628"/>
    <x v="0"/>
    <s v="2023-2024"/>
    <x v="1"/>
    <x v="85"/>
    <x v="0"/>
    <x v="0"/>
    <x v="85"/>
    <x v="0"/>
    <x v="20"/>
    <x v="0"/>
    <x v="0"/>
    <x v="1964"/>
    <x v="0"/>
  </r>
  <r>
    <x v="105"/>
    <x v="0"/>
    <s v="2023-2024"/>
    <x v="0"/>
    <x v="59"/>
    <x v="3"/>
    <x v="3"/>
    <x v="59"/>
    <x v="0"/>
    <x v="3"/>
    <x v="5"/>
    <x v="5"/>
    <x v="1965"/>
    <x v="0"/>
  </r>
  <r>
    <x v="453"/>
    <x v="0"/>
    <s v="2023-2024"/>
    <x v="0"/>
    <x v="2"/>
    <x v="2"/>
    <x v="2"/>
    <x v="2"/>
    <x v="0"/>
    <x v="2"/>
    <x v="3"/>
    <x v="3"/>
    <x v="1966"/>
    <x v="0"/>
  </r>
  <r>
    <x v="467"/>
    <x v="0"/>
    <s v="2023-2024"/>
    <x v="1"/>
    <x v="87"/>
    <x v="2"/>
    <x v="2"/>
    <x v="87"/>
    <x v="0"/>
    <x v="2"/>
    <x v="1"/>
    <x v="1"/>
    <x v="1967"/>
    <x v="0"/>
  </r>
  <r>
    <x v="520"/>
    <x v="0"/>
    <s v="2023-2024"/>
    <x v="0"/>
    <x v="10"/>
    <x v="4"/>
    <x v="4"/>
    <x v="10"/>
    <x v="0"/>
    <x v="8"/>
    <x v="2"/>
    <x v="2"/>
    <x v="1968"/>
    <x v="0"/>
  </r>
  <r>
    <x v="676"/>
    <x v="1"/>
    <s v="2022-2023"/>
    <x v="1"/>
    <x v="4"/>
    <x v="1"/>
    <x v="1"/>
    <x v="4"/>
    <x v="0"/>
    <x v="4"/>
    <x v="5"/>
    <x v="5"/>
    <x v="1969"/>
    <x v="0"/>
  </r>
  <r>
    <x v="355"/>
    <x v="0"/>
    <s v="2023-2024"/>
    <x v="1"/>
    <x v="74"/>
    <x v="1"/>
    <x v="1"/>
    <x v="74"/>
    <x v="0"/>
    <x v="1"/>
    <x v="4"/>
    <x v="4"/>
    <x v="1970"/>
    <x v="0"/>
  </r>
  <r>
    <x v="500"/>
    <x v="1"/>
    <s v="2022-2023"/>
    <x v="1"/>
    <x v="4"/>
    <x v="1"/>
    <x v="1"/>
    <x v="4"/>
    <x v="0"/>
    <x v="4"/>
    <x v="2"/>
    <x v="2"/>
    <x v="1971"/>
    <x v="0"/>
  </r>
  <r>
    <x v="445"/>
    <x v="0"/>
    <s v="2023-2024"/>
    <x v="0"/>
    <x v="66"/>
    <x v="3"/>
    <x v="3"/>
    <x v="66"/>
    <x v="0"/>
    <x v="12"/>
    <x v="7"/>
    <x v="7"/>
    <x v="1972"/>
    <x v="0"/>
  </r>
  <r>
    <x v="572"/>
    <x v="0"/>
    <s v="2023-2024"/>
    <x v="1"/>
    <x v="21"/>
    <x v="3"/>
    <x v="3"/>
    <x v="21"/>
    <x v="0"/>
    <x v="10"/>
    <x v="2"/>
    <x v="2"/>
    <x v="1973"/>
    <x v="0"/>
  </r>
  <r>
    <x v="199"/>
    <x v="0"/>
    <s v="2023-2024"/>
    <x v="0"/>
    <x v="86"/>
    <x v="0"/>
    <x v="0"/>
    <x v="86"/>
    <x v="0"/>
    <x v="20"/>
    <x v="7"/>
    <x v="7"/>
    <x v="1974"/>
    <x v="0"/>
  </r>
  <r>
    <x v="44"/>
    <x v="0"/>
    <s v="2023-2024"/>
    <x v="0"/>
    <x v="53"/>
    <x v="3"/>
    <x v="3"/>
    <x v="53"/>
    <x v="0"/>
    <x v="10"/>
    <x v="1"/>
    <x v="1"/>
    <x v="1975"/>
    <x v="0"/>
  </r>
  <r>
    <x v="358"/>
    <x v="1"/>
    <s v="2022-2023"/>
    <x v="0"/>
    <x v="3"/>
    <x v="3"/>
    <x v="3"/>
    <x v="3"/>
    <x v="0"/>
    <x v="3"/>
    <x v="3"/>
    <x v="3"/>
    <x v="1976"/>
    <x v="0"/>
  </r>
  <r>
    <x v="475"/>
    <x v="0"/>
    <s v="2023-2024"/>
    <x v="1"/>
    <x v="68"/>
    <x v="7"/>
    <x v="7"/>
    <x v="68"/>
    <x v="0"/>
    <x v="19"/>
    <x v="3"/>
    <x v="3"/>
    <x v="1977"/>
    <x v="0"/>
  </r>
  <r>
    <x v="244"/>
    <x v="0"/>
    <s v="2023-2024"/>
    <x v="1"/>
    <x v="9"/>
    <x v="4"/>
    <x v="4"/>
    <x v="9"/>
    <x v="0"/>
    <x v="7"/>
    <x v="8"/>
    <x v="8"/>
    <x v="1978"/>
    <x v="0"/>
  </r>
  <r>
    <x v="280"/>
    <x v="2"/>
    <s v="2024-2025"/>
    <x v="0"/>
    <x v="63"/>
    <x v="1"/>
    <x v="1"/>
    <x v="63"/>
    <x v="0"/>
    <x v="5"/>
    <x v="3"/>
    <x v="3"/>
    <x v="1979"/>
    <x v="0"/>
  </r>
  <r>
    <x v="132"/>
    <x v="0"/>
    <s v="2023-2024"/>
    <x v="0"/>
    <x v="92"/>
    <x v="3"/>
    <x v="3"/>
    <x v="92"/>
    <x v="0"/>
    <x v="3"/>
    <x v="1"/>
    <x v="1"/>
    <x v="1980"/>
    <x v="0"/>
  </r>
  <r>
    <x v="626"/>
    <x v="2"/>
    <s v="2024-2025"/>
    <x v="1"/>
    <x v="11"/>
    <x v="5"/>
    <x v="5"/>
    <x v="11"/>
    <x v="0"/>
    <x v="9"/>
    <x v="0"/>
    <x v="0"/>
    <x v="1981"/>
    <x v="0"/>
  </r>
  <r>
    <x v="109"/>
    <x v="0"/>
    <s v="2023-2024"/>
    <x v="0"/>
    <x v="47"/>
    <x v="1"/>
    <x v="1"/>
    <x v="47"/>
    <x v="0"/>
    <x v="4"/>
    <x v="1"/>
    <x v="1"/>
    <x v="1982"/>
    <x v="0"/>
  </r>
  <r>
    <x v="543"/>
    <x v="0"/>
    <s v="2023-2024"/>
    <x v="1"/>
    <x v="24"/>
    <x v="1"/>
    <x v="1"/>
    <x v="24"/>
    <x v="0"/>
    <x v="4"/>
    <x v="7"/>
    <x v="7"/>
    <x v="1983"/>
    <x v="0"/>
  </r>
  <r>
    <x v="481"/>
    <x v="2"/>
    <s v="2024-2025"/>
    <x v="0"/>
    <x v="91"/>
    <x v="1"/>
    <x v="1"/>
    <x v="91"/>
    <x v="0"/>
    <x v="5"/>
    <x v="0"/>
    <x v="0"/>
    <x v="1984"/>
    <x v="0"/>
  </r>
  <r>
    <x v="413"/>
    <x v="2"/>
    <s v="2024-2025"/>
    <x v="0"/>
    <x v="76"/>
    <x v="1"/>
    <x v="1"/>
    <x v="76"/>
    <x v="0"/>
    <x v="5"/>
    <x v="3"/>
    <x v="3"/>
    <x v="1985"/>
    <x v="0"/>
  </r>
  <r>
    <x v="185"/>
    <x v="0"/>
    <s v="2023-2024"/>
    <x v="0"/>
    <x v="36"/>
    <x v="4"/>
    <x v="4"/>
    <x v="36"/>
    <x v="0"/>
    <x v="6"/>
    <x v="0"/>
    <x v="0"/>
    <x v="1986"/>
    <x v="0"/>
  </r>
  <r>
    <x v="423"/>
    <x v="1"/>
    <s v="2022-2023"/>
    <x v="1"/>
    <x v="4"/>
    <x v="1"/>
    <x v="1"/>
    <x v="4"/>
    <x v="0"/>
    <x v="4"/>
    <x v="9"/>
    <x v="9"/>
    <x v="1987"/>
    <x v="0"/>
  </r>
  <r>
    <x v="336"/>
    <x v="0"/>
    <s v="2023-2024"/>
    <x v="0"/>
    <x v="53"/>
    <x v="3"/>
    <x v="3"/>
    <x v="53"/>
    <x v="0"/>
    <x v="10"/>
    <x v="5"/>
    <x v="5"/>
    <x v="1988"/>
    <x v="0"/>
  </r>
  <r>
    <x v="607"/>
    <x v="0"/>
    <s v="2023-2024"/>
    <x v="1"/>
    <x v="28"/>
    <x v="1"/>
    <x v="1"/>
    <x v="28"/>
    <x v="0"/>
    <x v="11"/>
    <x v="3"/>
    <x v="3"/>
    <x v="1989"/>
    <x v="0"/>
  </r>
  <r>
    <x v="205"/>
    <x v="0"/>
    <s v="2023-2024"/>
    <x v="0"/>
    <x v="73"/>
    <x v="6"/>
    <x v="6"/>
    <x v="73"/>
    <x v="0"/>
    <x v="18"/>
    <x v="0"/>
    <x v="0"/>
    <x v="1990"/>
    <x v="0"/>
  </r>
  <r>
    <x v="135"/>
    <x v="0"/>
    <s v="2023-2024"/>
    <x v="0"/>
    <x v="47"/>
    <x v="1"/>
    <x v="1"/>
    <x v="47"/>
    <x v="0"/>
    <x v="4"/>
    <x v="6"/>
    <x v="6"/>
    <x v="1991"/>
    <x v="0"/>
  </r>
  <r>
    <x v="161"/>
    <x v="0"/>
    <s v="2023-2024"/>
    <x v="0"/>
    <x v="55"/>
    <x v="3"/>
    <x v="3"/>
    <x v="55"/>
    <x v="0"/>
    <x v="17"/>
    <x v="3"/>
    <x v="3"/>
    <x v="1992"/>
    <x v="0"/>
  </r>
  <r>
    <x v="503"/>
    <x v="0"/>
    <s v="2023-2024"/>
    <x v="0"/>
    <x v="54"/>
    <x v="4"/>
    <x v="4"/>
    <x v="54"/>
    <x v="0"/>
    <x v="7"/>
    <x v="4"/>
    <x v="4"/>
    <x v="1993"/>
    <x v="0"/>
  </r>
  <r>
    <x v="306"/>
    <x v="2"/>
    <s v="2024-2025"/>
    <x v="0"/>
    <x v="31"/>
    <x v="1"/>
    <x v="1"/>
    <x v="31"/>
    <x v="0"/>
    <x v="4"/>
    <x v="3"/>
    <x v="3"/>
    <x v="1994"/>
    <x v="0"/>
  </r>
  <r>
    <x v="392"/>
    <x v="2"/>
    <s v="2024-2025"/>
    <x v="0"/>
    <x v="13"/>
    <x v="1"/>
    <x v="1"/>
    <x v="13"/>
    <x v="0"/>
    <x v="1"/>
    <x v="1"/>
    <x v="1"/>
    <x v="1995"/>
    <x v="0"/>
  </r>
  <r>
    <x v="64"/>
    <x v="1"/>
    <s v="2022-2023"/>
    <x v="1"/>
    <x v="22"/>
    <x v="1"/>
    <x v="1"/>
    <x v="22"/>
    <x v="0"/>
    <x v="2"/>
    <x v="4"/>
    <x v="4"/>
    <x v="1996"/>
    <x v="0"/>
  </r>
  <r>
    <x v="504"/>
    <x v="2"/>
    <s v="2024-2025"/>
    <x v="0"/>
    <x v="56"/>
    <x v="1"/>
    <x v="1"/>
    <x v="56"/>
    <x v="0"/>
    <x v="11"/>
    <x v="1"/>
    <x v="1"/>
    <x v="1997"/>
    <x v="0"/>
  </r>
  <r>
    <x v="248"/>
    <x v="0"/>
    <s v="2023-2024"/>
    <x v="0"/>
    <x v="48"/>
    <x v="3"/>
    <x v="3"/>
    <x v="48"/>
    <x v="0"/>
    <x v="15"/>
    <x v="9"/>
    <x v="9"/>
    <x v="1998"/>
    <x v="0"/>
  </r>
  <r>
    <x v="313"/>
    <x v="0"/>
    <s v="2023-2024"/>
    <x v="1"/>
    <x v="96"/>
    <x v="4"/>
    <x v="4"/>
    <x v="96"/>
    <x v="0"/>
    <x v="16"/>
    <x v="4"/>
    <x v="4"/>
    <x v="1999"/>
    <x v="0"/>
  </r>
  <r>
    <x v="79"/>
    <x v="0"/>
    <s v="2023-2024"/>
    <x v="0"/>
    <x v="1"/>
    <x v="1"/>
    <x v="1"/>
    <x v="1"/>
    <x v="0"/>
    <x v="1"/>
    <x v="5"/>
    <x v="5"/>
    <x v="2000"/>
    <x v="0"/>
  </r>
  <r>
    <x v="718"/>
    <x v="0"/>
    <s v="2023-2024"/>
    <x v="0"/>
    <x v="32"/>
    <x v="6"/>
    <x v="6"/>
    <x v="32"/>
    <x v="0"/>
    <x v="13"/>
    <x v="9"/>
    <x v="9"/>
    <x v="2001"/>
    <x v="0"/>
  </r>
  <r>
    <x v="608"/>
    <x v="2"/>
    <s v="2024-2025"/>
    <x v="0"/>
    <x v="78"/>
    <x v="1"/>
    <x v="1"/>
    <x v="78"/>
    <x v="0"/>
    <x v="4"/>
    <x v="3"/>
    <x v="3"/>
    <x v="2002"/>
    <x v="0"/>
  </r>
  <r>
    <x v="166"/>
    <x v="0"/>
    <s v="2023-2024"/>
    <x v="0"/>
    <x v="27"/>
    <x v="4"/>
    <x v="4"/>
    <x v="27"/>
    <x v="0"/>
    <x v="7"/>
    <x v="5"/>
    <x v="5"/>
    <x v="2003"/>
    <x v="0"/>
  </r>
  <r>
    <x v="72"/>
    <x v="2"/>
    <s v="2024-2025"/>
    <x v="0"/>
    <x v="60"/>
    <x v="1"/>
    <x v="1"/>
    <x v="60"/>
    <x v="0"/>
    <x v="2"/>
    <x v="1"/>
    <x v="1"/>
    <x v="2004"/>
    <x v="0"/>
  </r>
  <r>
    <x v="550"/>
    <x v="0"/>
    <s v="2023-2024"/>
    <x v="1"/>
    <x v="76"/>
    <x v="1"/>
    <x v="1"/>
    <x v="76"/>
    <x v="0"/>
    <x v="5"/>
    <x v="1"/>
    <x v="1"/>
    <x v="2005"/>
    <x v="0"/>
  </r>
  <r>
    <x v="564"/>
    <x v="0"/>
    <s v="2023-2024"/>
    <x v="0"/>
    <x v="84"/>
    <x v="3"/>
    <x v="3"/>
    <x v="84"/>
    <x v="0"/>
    <x v="3"/>
    <x v="7"/>
    <x v="7"/>
    <x v="2006"/>
    <x v="0"/>
  </r>
  <r>
    <x v="543"/>
    <x v="0"/>
    <s v="2023-2024"/>
    <x v="1"/>
    <x v="24"/>
    <x v="1"/>
    <x v="1"/>
    <x v="24"/>
    <x v="0"/>
    <x v="4"/>
    <x v="0"/>
    <x v="0"/>
    <x v="2007"/>
    <x v="0"/>
  </r>
  <r>
    <x v="632"/>
    <x v="2"/>
    <s v="2024-2025"/>
    <x v="0"/>
    <x v="60"/>
    <x v="1"/>
    <x v="1"/>
    <x v="60"/>
    <x v="0"/>
    <x v="2"/>
    <x v="7"/>
    <x v="7"/>
    <x v="2008"/>
    <x v="0"/>
  </r>
  <r>
    <x v="518"/>
    <x v="0"/>
    <s v="2023-2024"/>
    <x v="0"/>
    <x v="47"/>
    <x v="1"/>
    <x v="1"/>
    <x v="47"/>
    <x v="0"/>
    <x v="4"/>
    <x v="2"/>
    <x v="2"/>
    <x v="2009"/>
    <x v="0"/>
  </r>
  <r>
    <x v="129"/>
    <x v="0"/>
    <s v="2023-2024"/>
    <x v="1"/>
    <x v="40"/>
    <x v="4"/>
    <x v="4"/>
    <x v="40"/>
    <x v="0"/>
    <x v="8"/>
    <x v="3"/>
    <x v="3"/>
    <x v="2010"/>
    <x v="0"/>
  </r>
  <r>
    <x v="171"/>
    <x v="1"/>
    <s v="2022-2023"/>
    <x v="0"/>
    <x v="19"/>
    <x v="1"/>
    <x v="1"/>
    <x v="19"/>
    <x v="0"/>
    <x v="11"/>
    <x v="3"/>
    <x v="3"/>
    <x v="2011"/>
    <x v="0"/>
  </r>
  <r>
    <x v="285"/>
    <x v="1"/>
    <s v="2022-2023"/>
    <x v="0"/>
    <x v="40"/>
    <x v="4"/>
    <x v="4"/>
    <x v="40"/>
    <x v="0"/>
    <x v="8"/>
    <x v="1"/>
    <x v="1"/>
    <x v="2012"/>
    <x v="0"/>
  </r>
  <r>
    <x v="21"/>
    <x v="1"/>
    <s v="2022-2023"/>
    <x v="0"/>
    <x v="23"/>
    <x v="1"/>
    <x v="1"/>
    <x v="23"/>
    <x v="0"/>
    <x v="11"/>
    <x v="6"/>
    <x v="6"/>
    <x v="2013"/>
    <x v="0"/>
  </r>
  <r>
    <x v="52"/>
    <x v="2"/>
    <s v="2024-2025"/>
    <x v="1"/>
    <x v="65"/>
    <x v="1"/>
    <x v="1"/>
    <x v="65"/>
    <x v="0"/>
    <x v="4"/>
    <x v="5"/>
    <x v="5"/>
    <x v="2014"/>
    <x v="0"/>
  </r>
  <r>
    <x v="425"/>
    <x v="2"/>
    <s v="2024-2025"/>
    <x v="0"/>
    <x v="76"/>
    <x v="1"/>
    <x v="1"/>
    <x v="76"/>
    <x v="0"/>
    <x v="5"/>
    <x v="9"/>
    <x v="9"/>
    <x v="2015"/>
    <x v="0"/>
  </r>
  <r>
    <x v="82"/>
    <x v="2"/>
    <s v="2024-2025"/>
    <x v="0"/>
    <x v="78"/>
    <x v="1"/>
    <x v="1"/>
    <x v="78"/>
    <x v="0"/>
    <x v="4"/>
    <x v="1"/>
    <x v="1"/>
    <x v="2016"/>
    <x v="0"/>
  </r>
  <r>
    <x v="690"/>
    <x v="1"/>
    <s v="2022-2023"/>
    <x v="0"/>
    <x v="90"/>
    <x v="3"/>
    <x v="3"/>
    <x v="90"/>
    <x v="0"/>
    <x v="17"/>
    <x v="3"/>
    <x v="3"/>
    <x v="2017"/>
    <x v="0"/>
  </r>
  <r>
    <x v="91"/>
    <x v="0"/>
    <s v="2023-2024"/>
    <x v="0"/>
    <x v="1"/>
    <x v="1"/>
    <x v="1"/>
    <x v="1"/>
    <x v="0"/>
    <x v="1"/>
    <x v="6"/>
    <x v="6"/>
    <x v="2018"/>
    <x v="0"/>
  </r>
  <r>
    <x v="276"/>
    <x v="0"/>
    <s v="2023-2024"/>
    <x v="1"/>
    <x v="29"/>
    <x v="4"/>
    <x v="4"/>
    <x v="29"/>
    <x v="0"/>
    <x v="8"/>
    <x v="3"/>
    <x v="3"/>
    <x v="2019"/>
    <x v="0"/>
  </r>
  <r>
    <x v="549"/>
    <x v="1"/>
    <s v="2022-2023"/>
    <x v="1"/>
    <x v="11"/>
    <x v="5"/>
    <x v="5"/>
    <x v="11"/>
    <x v="0"/>
    <x v="9"/>
    <x v="4"/>
    <x v="4"/>
    <x v="2020"/>
    <x v="0"/>
  </r>
  <r>
    <x v="115"/>
    <x v="0"/>
    <s v="2023-2024"/>
    <x v="0"/>
    <x v="56"/>
    <x v="1"/>
    <x v="1"/>
    <x v="56"/>
    <x v="0"/>
    <x v="11"/>
    <x v="1"/>
    <x v="1"/>
    <x v="2021"/>
    <x v="0"/>
  </r>
  <r>
    <x v="205"/>
    <x v="0"/>
    <s v="2023-2024"/>
    <x v="0"/>
    <x v="80"/>
    <x v="0"/>
    <x v="0"/>
    <x v="80"/>
    <x v="0"/>
    <x v="14"/>
    <x v="3"/>
    <x v="3"/>
    <x v="2022"/>
    <x v="0"/>
  </r>
  <r>
    <x v="65"/>
    <x v="2"/>
    <s v="2024-2025"/>
    <x v="0"/>
    <x v="39"/>
    <x v="0"/>
    <x v="0"/>
    <x v="39"/>
    <x v="0"/>
    <x v="14"/>
    <x v="4"/>
    <x v="4"/>
    <x v="2023"/>
    <x v="0"/>
  </r>
  <r>
    <x v="681"/>
    <x v="2"/>
    <s v="2024-2025"/>
    <x v="0"/>
    <x v="70"/>
    <x v="4"/>
    <x v="4"/>
    <x v="70"/>
    <x v="0"/>
    <x v="8"/>
    <x v="4"/>
    <x v="4"/>
    <x v="2024"/>
    <x v="0"/>
  </r>
  <r>
    <x v="403"/>
    <x v="0"/>
    <s v="2023-2024"/>
    <x v="0"/>
    <x v="51"/>
    <x v="4"/>
    <x v="4"/>
    <x v="51"/>
    <x v="0"/>
    <x v="16"/>
    <x v="9"/>
    <x v="9"/>
    <x v="2025"/>
    <x v="0"/>
  </r>
  <r>
    <x v="171"/>
    <x v="1"/>
    <s v="2022-2023"/>
    <x v="1"/>
    <x v="65"/>
    <x v="1"/>
    <x v="1"/>
    <x v="65"/>
    <x v="0"/>
    <x v="4"/>
    <x v="3"/>
    <x v="3"/>
    <x v="2026"/>
    <x v="0"/>
  </r>
  <r>
    <x v="495"/>
    <x v="2"/>
    <s v="2024-2025"/>
    <x v="0"/>
    <x v="27"/>
    <x v="4"/>
    <x v="4"/>
    <x v="27"/>
    <x v="0"/>
    <x v="7"/>
    <x v="3"/>
    <x v="3"/>
    <x v="2027"/>
    <x v="0"/>
  </r>
  <r>
    <x v="21"/>
    <x v="1"/>
    <s v="2022-2023"/>
    <x v="0"/>
    <x v="55"/>
    <x v="3"/>
    <x v="3"/>
    <x v="55"/>
    <x v="0"/>
    <x v="17"/>
    <x v="9"/>
    <x v="9"/>
    <x v="2028"/>
    <x v="0"/>
  </r>
  <r>
    <x v="684"/>
    <x v="2"/>
    <s v="2024-2025"/>
    <x v="1"/>
    <x v="21"/>
    <x v="3"/>
    <x v="3"/>
    <x v="21"/>
    <x v="0"/>
    <x v="10"/>
    <x v="4"/>
    <x v="4"/>
    <x v="2029"/>
    <x v="0"/>
  </r>
  <r>
    <x v="662"/>
    <x v="2"/>
    <s v="2024-2025"/>
    <x v="0"/>
    <x v="15"/>
    <x v="1"/>
    <x v="1"/>
    <x v="15"/>
    <x v="0"/>
    <x v="5"/>
    <x v="2"/>
    <x v="2"/>
    <x v="2030"/>
    <x v="0"/>
  </r>
  <r>
    <x v="172"/>
    <x v="1"/>
    <s v="2022-2023"/>
    <x v="0"/>
    <x v="15"/>
    <x v="1"/>
    <x v="1"/>
    <x v="15"/>
    <x v="0"/>
    <x v="5"/>
    <x v="7"/>
    <x v="7"/>
    <x v="2031"/>
    <x v="0"/>
  </r>
  <r>
    <x v="521"/>
    <x v="0"/>
    <s v="2023-2024"/>
    <x v="1"/>
    <x v="75"/>
    <x v="0"/>
    <x v="0"/>
    <x v="75"/>
    <x v="0"/>
    <x v="20"/>
    <x v="0"/>
    <x v="0"/>
    <x v="2032"/>
    <x v="0"/>
  </r>
  <r>
    <x v="389"/>
    <x v="2"/>
    <s v="2024-2025"/>
    <x v="0"/>
    <x v="80"/>
    <x v="0"/>
    <x v="0"/>
    <x v="80"/>
    <x v="0"/>
    <x v="14"/>
    <x v="4"/>
    <x v="4"/>
    <x v="2033"/>
    <x v="0"/>
  </r>
  <r>
    <x v="368"/>
    <x v="2"/>
    <s v="2024-2025"/>
    <x v="0"/>
    <x v="32"/>
    <x v="6"/>
    <x v="6"/>
    <x v="32"/>
    <x v="0"/>
    <x v="13"/>
    <x v="3"/>
    <x v="3"/>
    <x v="2034"/>
    <x v="0"/>
  </r>
  <r>
    <x v="655"/>
    <x v="0"/>
    <s v="2023-2024"/>
    <x v="1"/>
    <x v="11"/>
    <x v="5"/>
    <x v="5"/>
    <x v="11"/>
    <x v="0"/>
    <x v="9"/>
    <x v="9"/>
    <x v="9"/>
    <x v="2035"/>
    <x v="0"/>
  </r>
  <r>
    <x v="583"/>
    <x v="2"/>
    <s v="2024-2025"/>
    <x v="0"/>
    <x v="77"/>
    <x v="5"/>
    <x v="5"/>
    <x v="77"/>
    <x v="0"/>
    <x v="9"/>
    <x v="4"/>
    <x v="4"/>
    <x v="2036"/>
    <x v="0"/>
  </r>
  <r>
    <x v="494"/>
    <x v="2"/>
    <s v="2024-2025"/>
    <x v="1"/>
    <x v="29"/>
    <x v="4"/>
    <x v="4"/>
    <x v="29"/>
    <x v="0"/>
    <x v="8"/>
    <x v="0"/>
    <x v="0"/>
    <x v="2037"/>
    <x v="0"/>
  </r>
  <r>
    <x v="482"/>
    <x v="2"/>
    <s v="2024-2025"/>
    <x v="1"/>
    <x v="14"/>
    <x v="1"/>
    <x v="1"/>
    <x v="14"/>
    <x v="0"/>
    <x v="11"/>
    <x v="4"/>
    <x v="4"/>
    <x v="2038"/>
    <x v="0"/>
  </r>
  <r>
    <x v="341"/>
    <x v="1"/>
    <s v="2022-2023"/>
    <x v="0"/>
    <x v="50"/>
    <x v="4"/>
    <x v="4"/>
    <x v="50"/>
    <x v="0"/>
    <x v="6"/>
    <x v="3"/>
    <x v="3"/>
    <x v="2039"/>
    <x v="0"/>
  </r>
  <r>
    <x v="698"/>
    <x v="2"/>
    <s v="2024-2025"/>
    <x v="0"/>
    <x v="45"/>
    <x v="3"/>
    <x v="3"/>
    <x v="45"/>
    <x v="0"/>
    <x v="15"/>
    <x v="9"/>
    <x v="9"/>
    <x v="2040"/>
    <x v="0"/>
  </r>
  <r>
    <x v="140"/>
    <x v="0"/>
    <s v="2023-2024"/>
    <x v="0"/>
    <x v="45"/>
    <x v="3"/>
    <x v="3"/>
    <x v="45"/>
    <x v="0"/>
    <x v="15"/>
    <x v="5"/>
    <x v="5"/>
    <x v="2041"/>
    <x v="0"/>
  </r>
  <r>
    <x v="408"/>
    <x v="1"/>
    <s v="2022-2023"/>
    <x v="0"/>
    <x v="94"/>
    <x v="5"/>
    <x v="5"/>
    <x v="94"/>
    <x v="0"/>
    <x v="9"/>
    <x v="7"/>
    <x v="7"/>
    <x v="2042"/>
    <x v="0"/>
  </r>
  <r>
    <x v="244"/>
    <x v="0"/>
    <s v="2023-2024"/>
    <x v="0"/>
    <x v="80"/>
    <x v="0"/>
    <x v="0"/>
    <x v="80"/>
    <x v="0"/>
    <x v="14"/>
    <x v="5"/>
    <x v="5"/>
    <x v="2043"/>
    <x v="0"/>
  </r>
  <r>
    <x v="78"/>
    <x v="0"/>
    <s v="2023-2024"/>
    <x v="0"/>
    <x v="60"/>
    <x v="1"/>
    <x v="1"/>
    <x v="60"/>
    <x v="0"/>
    <x v="2"/>
    <x v="5"/>
    <x v="5"/>
    <x v="2044"/>
    <x v="0"/>
  </r>
  <r>
    <x v="497"/>
    <x v="0"/>
    <s v="2023-2024"/>
    <x v="0"/>
    <x v="64"/>
    <x v="1"/>
    <x v="1"/>
    <x v="64"/>
    <x v="0"/>
    <x v="1"/>
    <x v="6"/>
    <x v="6"/>
    <x v="2045"/>
    <x v="0"/>
  </r>
  <r>
    <x v="258"/>
    <x v="0"/>
    <s v="2023-2024"/>
    <x v="0"/>
    <x v="63"/>
    <x v="1"/>
    <x v="1"/>
    <x v="63"/>
    <x v="0"/>
    <x v="5"/>
    <x v="6"/>
    <x v="6"/>
    <x v="2046"/>
    <x v="0"/>
  </r>
  <r>
    <x v="214"/>
    <x v="2"/>
    <s v="2024-2025"/>
    <x v="1"/>
    <x v="96"/>
    <x v="4"/>
    <x v="4"/>
    <x v="96"/>
    <x v="0"/>
    <x v="16"/>
    <x v="3"/>
    <x v="3"/>
    <x v="2047"/>
    <x v="0"/>
  </r>
  <r>
    <x v="186"/>
    <x v="2"/>
    <s v="2024-2025"/>
    <x v="0"/>
    <x v="58"/>
    <x v="0"/>
    <x v="0"/>
    <x v="58"/>
    <x v="0"/>
    <x v="0"/>
    <x v="3"/>
    <x v="3"/>
    <x v="2048"/>
    <x v="0"/>
  </r>
  <r>
    <x v="586"/>
    <x v="0"/>
    <s v="2023-2024"/>
    <x v="0"/>
    <x v="77"/>
    <x v="5"/>
    <x v="5"/>
    <x v="77"/>
    <x v="0"/>
    <x v="9"/>
    <x v="0"/>
    <x v="0"/>
    <x v="2049"/>
    <x v="0"/>
  </r>
  <r>
    <x v="514"/>
    <x v="1"/>
    <s v="2022-2023"/>
    <x v="0"/>
    <x v="62"/>
    <x v="0"/>
    <x v="0"/>
    <x v="62"/>
    <x v="0"/>
    <x v="14"/>
    <x v="0"/>
    <x v="0"/>
    <x v="2050"/>
    <x v="0"/>
  </r>
  <r>
    <x v="525"/>
    <x v="2"/>
    <s v="2024-2025"/>
    <x v="1"/>
    <x v="40"/>
    <x v="4"/>
    <x v="4"/>
    <x v="40"/>
    <x v="0"/>
    <x v="8"/>
    <x v="5"/>
    <x v="5"/>
    <x v="2051"/>
    <x v="0"/>
  </r>
  <r>
    <x v="373"/>
    <x v="0"/>
    <s v="2023-2024"/>
    <x v="0"/>
    <x v="53"/>
    <x v="3"/>
    <x v="3"/>
    <x v="53"/>
    <x v="0"/>
    <x v="10"/>
    <x v="2"/>
    <x v="2"/>
    <x v="2052"/>
    <x v="0"/>
  </r>
  <r>
    <x v="38"/>
    <x v="0"/>
    <s v="2023-2024"/>
    <x v="1"/>
    <x v="25"/>
    <x v="4"/>
    <x v="4"/>
    <x v="25"/>
    <x v="0"/>
    <x v="8"/>
    <x v="2"/>
    <x v="2"/>
    <x v="2053"/>
    <x v="0"/>
  </r>
  <r>
    <x v="669"/>
    <x v="1"/>
    <s v="2022-2023"/>
    <x v="0"/>
    <x v="43"/>
    <x v="1"/>
    <x v="1"/>
    <x v="43"/>
    <x v="0"/>
    <x v="2"/>
    <x v="5"/>
    <x v="5"/>
    <x v="2054"/>
    <x v="0"/>
  </r>
  <r>
    <x v="260"/>
    <x v="1"/>
    <s v="2022-2023"/>
    <x v="0"/>
    <x v="10"/>
    <x v="4"/>
    <x v="4"/>
    <x v="10"/>
    <x v="0"/>
    <x v="8"/>
    <x v="7"/>
    <x v="7"/>
    <x v="2055"/>
    <x v="0"/>
  </r>
  <r>
    <x v="268"/>
    <x v="0"/>
    <s v="2023-2024"/>
    <x v="1"/>
    <x v="85"/>
    <x v="0"/>
    <x v="0"/>
    <x v="85"/>
    <x v="0"/>
    <x v="20"/>
    <x v="7"/>
    <x v="7"/>
    <x v="2056"/>
    <x v="0"/>
  </r>
  <r>
    <x v="604"/>
    <x v="2"/>
    <s v="2024-2025"/>
    <x v="1"/>
    <x v="9"/>
    <x v="4"/>
    <x v="4"/>
    <x v="9"/>
    <x v="0"/>
    <x v="7"/>
    <x v="3"/>
    <x v="3"/>
    <x v="2057"/>
    <x v="0"/>
  </r>
  <r>
    <x v="376"/>
    <x v="1"/>
    <s v="2022-2023"/>
    <x v="1"/>
    <x v="88"/>
    <x v="6"/>
    <x v="6"/>
    <x v="88"/>
    <x v="0"/>
    <x v="13"/>
    <x v="0"/>
    <x v="0"/>
    <x v="2058"/>
    <x v="0"/>
  </r>
  <r>
    <x v="658"/>
    <x v="2"/>
    <s v="2024-2025"/>
    <x v="0"/>
    <x v="34"/>
    <x v="4"/>
    <x v="4"/>
    <x v="34"/>
    <x v="0"/>
    <x v="7"/>
    <x v="1"/>
    <x v="1"/>
    <x v="2059"/>
    <x v="0"/>
  </r>
  <r>
    <x v="151"/>
    <x v="2"/>
    <s v="2024-2025"/>
    <x v="0"/>
    <x v="53"/>
    <x v="3"/>
    <x v="3"/>
    <x v="53"/>
    <x v="0"/>
    <x v="10"/>
    <x v="1"/>
    <x v="1"/>
    <x v="2060"/>
    <x v="0"/>
  </r>
  <r>
    <x v="503"/>
    <x v="0"/>
    <s v="2023-2024"/>
    <x v="0"/>
    <x v="95"/>
    <x v="7"/>
    <x v="7"/>
    <x v="95"/>
    <x v="0"/>
    <x v="19"/>
    <x v="0"/>
    <x v="0"/>
    <x v="2061"/>
    <x v="0"/>
  </r>
  <r>
    <x v="72"/>
    <x v="2"/>
    <s v="2024-2025"/>
    <x v="1"/>
    <x v="9"/>
    <x v="4"/>
    <x v="4"/>
    <x v="9"/>
    <x v="0"/>
    <x v="7"/>
    <x v="3"/>
    <x v="3"/>
    <x v="2062"/>
    <x v="0"/>
  </r>
  <r>
    <x v="104"/>
    <x v="0"/>
    <s v="2023-2024"/>
    <x v="0"/>
    <x v="63"/>
    <x v="1"/>
    <x v="1"/>
    <x v="63"/>
    <x v="0"/>
    <x v="5"/>
    <x v="3"/>
    <x v="3"/>
    <x v="2063"/>
    <x v="0"/>
  </r>
  <r>
    <x v="556"/>
    <x v="0"/>
    <s v="2023-2024"/>
    <x v="1"/>
    <x v="11"/>
    <x v="5"/>
    <x v="5"/>
    <x v="11"/>
    <x v="0"/>
    <x v="9"/>
    <x v="2"/>
    <x v="2"/>
    <x v="2064"/>
    <x v="0"/>
  </r>
  <r>
    <x v="226"/>
    <x v="0"/>
    <s v="2023-2024"/>
    <x v="0"/>
    <x v="52"/>
    <x v="3"/>
    <x v="3"/>
    <x v="52"/>
    <x v="0"/>
    <x v="10"/>
    <x v="3"/>
    <x v="3"/>
    <x v="2065"/>
    <x v="0"/>
  </r>
  <r>
    <x v="272"/>
    <x v="1"/>
    <s v="2022-2023"/>
    <x v="0"/>
    <x v="77"/>
    <x v="5"/>
    <x v="5"/>
    <x v="77"/>
    <x v="0"/>
    <x v="9"/>
    <x v="5"/>
    <x v="5"/>
    <x v="2066"/>
    <x v="0"/>
  </r>
  <r>
    <x v="301"/>
    <x v="1"/>
    <s v="2022-2023"/>
    <x v="0"/>
    <x v="50"/>
    <x v="4"/>
    <x v="4"/>
    <x v="50"/>
    <x v="0"/>
    <x v="6"/>
    <x v="1"/>
    <x v="1"/>
    <x v="2067"/>
    <x v="0"/>
  </r>
  <r>
    <x v="443"/>
    <x v="1"/>
    <s v="2022-2023"/>
    <x v="0"/>
    <x v="59"/>
    <x v="3"/>
    <x v="3"/>
    <x v="59"/>
    <x v="0"/>
    <x v="3"/>
    <x v="0"/>
    <x v="0"/>
    <x v="2068"/>
    <x v="0"/>
  </r>
  <r>
    <x v="549"/>
    <x v="1"/>
    <s v="2022-2023"/>
    <x v="0"/>
    <x v="34"/>
    <x v="4"/>
    <x v="4"/>
    <x v="34"/>
    <x v="0"/>
    <x v="7"/>
    <x v="7"/>
    <x v="7"/>
    <x v="2069"/>
    <x v="0"/>
  </r>
  <r>
    <x v="440"/>
    <x v="0"/>
    <s v="2023-2024"/>
    <x v="0"/>
    <x v="69"/>
    <x v="4"/>
    <x v="4"/>
    <x v="69"/>
    <x v="0"/>
    <x v="6"/>
    <x v="6"/>
    <x v="6"/>
    <x v="2070"/>
    <x v="0"/>
  </r>
  <r>
    <x v="36"/>
    <x v="2"/>
    <s v="2024-2025"/>
    <x v="0"/>
    <x v="31"/>
    <x v="1"/>
    <x v="1"/>
    <x v="31"/>
    <x v="0"/>
    <x v="4"/>
    <x v="2"/>
    <x v="2"/>
    <x v="2071"/>
    <x v="0"/>
  </r>
  <r>
    <x v="97"/>
    <x v="0"/>
    <s v="2023-2024"/>
    <x v="0"/>
    <x v="79"/>
    <x v="6"/>
    <x v="6"/>
    <x v="79"/>
    <x v="0"/>
    <x v="18"/>
    <x v="1"/>
    <x v="1"/>
    <x v="2072"/>
    <x v="0"/>
  </r>
  <r>
    <x v="655"/>
    <x v="0"/>
    <s v="2023-2024"/>
    <x v="1"/>
    <x v="8"/>
    <x v="1"/>
    <x v="1"/>
    <x v="8"/>
    <x v="0"/>
    <x v="4"/>
    <x v="7"/>
    <x v="7"/>
    <x v="2073"/>
    <x v="0"/>
  </r>
  <r>
    <x v="688"/>
    <x v="0"/>
    <s v="2023-2024"/>
    <x v="0"/>
    <x v="48"/>
    <x v="3"/>
    <x v="3"/>
    <x v="48"/>
    <x v="0"/>
    <x v="15"/>
    <x v="1"/>
    <x v="1"/>
    <x v="2074"/>
    <x v="0"/>
  </r>
  <r>
    <x v="648"/>
    <x v="1"/>
    <s v="2022-2023"/>
    <x v="0"/>
    <x v="62"/>
    <x v="0"/>
    <x v="0"/>
    <x v="62"/>
    <x v="0"/>
    <x v="14"/>
    <x v="7"/>
    <x v="7"/>
    <x v="2075"/>
    <x v="0"/>
  </r>
  <r>
    <x v="532"/>
    <x v="1"/>
    <s v="2022-2023"/>
    <x v="0"/>
    <x v="16"/>
    <x v="0"/>
    <x v="0"/>
    <x v="16"/>
    <x v="0"/>
    <x v="0"/>
    <x v="0"/>
    <x v="0"/>
    <x v="2076"/>
    <x v="0"/>
  </r>
  <r>
    <x v="282"/>
    <x v="2"/>
    <s v="2024-2025"/>
    <x v="0"/>
    <x v="5"/>
    <x v="1"/>
    <x v="1"/>
    <x v="5"/>
    <x v="0"/>
    <x v="5"/>
    <x v="4"/>
    <x v="4"/>
    <x v="2077"/>
    <x v="0"/>
  </r>
  <r>
    <x v="341"/>
    <x v="1"/>
    <s v="2022-2023"/>
    <x v="1"/>
    <x v="96"/>
    <x v="4"/>
    <x v="4"/>
    <x v="96"/>
    <x v="0"/>
    <x v="16"/>
    <x v="0"/>
    <x v="0"/>
    <x v="2078"/>
    <x v="0"/>
  </r>
  <r>
    <x v="595"/>
    <x v="0"/>
    <s v="2023-2024"/>
    <x v="1"/>
    <x v="25"/>
    <x v="4"/>
    <x v="4"/>
    <x v="25"/>
    <x v="0"/>
    <x v="8"/>
    <x v="6"/>
    <x v="6"/>
    <x v="2079"/>
    <x v="0"/>
  </r>
  <r>
    <x v="18"/>
    <x v="0"/>
    <s v="2023-2024"/>
    <x v="0"/>
    <x v="30"/>
    <x v="4"/>
    <x v="4"/>
    <x v="30"/>
    <x v="0"/>
    <x v="6"/>
    <x v="9"/>
    <x v="9"/>
    <x v="2080"/>
    <x v="0"/>
  </r>
  <r>
    <x v="435"/>
    <x v="0"/>
    <s v="2023-2024"/>
    <x v="0"/>
    <x v="35"/>
    <x v="3"/>
    <x v="3"/>
    <x v="35"/>
    <x v="0"/>
    <x v="15"/>
    <x v="6"/>
    <x v="6"/>
    <x v="2081"/>
    <x v="0"/>
  </r>
  <r>
    <x v="453"/>
    <x v="0"/>
    <s v="2023-2024"/>
    <x v="0"/>
    <x v="10"/>
    <x v="4"/>
    <x v="4"/>
    <x v="10"/>
    <x v="0"/>
    <x v="8"/>
    <x v="3"/>
    <x v="3"/>
    <x v="2082"/>
    <x v="0"/>
  </r>
  <r>
    <x v="620"/>
    <x v="1"/>
    <s v="2022-2023"/>
    <x v="0"/>
    <x v="12"/>
    <x v="3"/>
    <x v="3"/>
    <x v="12"/>
    <x v="0"/>
    <x v="10"/>
    <x v="1"/>
    <x v="1"/>
    <x v="2083"/>
    <x v="0"/>
  </r>
  <r>
    <x v="140"/>
    <x v="0"/>
    <s v="2023-2024"/>
    <x v="0"/>
    <x v="27"/>
    <x v="4"/>
    <x v="4"/>
    <x v="27"/>
    <x v="0"/>
    <x v="7"/>
    <x v="3"/>
    <x v="3"/>
    <x v="2084"/>
    <x v="0"/>
  </r>
  <r>
    <x v="277"/>
    <x v="2"/>
    <s v="2024-2025"/>
    <x v="1"/>
    <x v="81"/>
    <x v="3"/>
    <x v="3"/>
    <x v="81"/>
    <x v="0"/>
    <x v="17"/>
    <x v="2"/>
    <x v="2"/>
    <x v="2085"/>
    <x v="0"/>
  </r>
  <r>
    <x v="259"/>
    <x v="2"/>
    <s v="2024-2025"/>
    <x v="0"/>
    <x v="37"/>
    <x v="1"/>
    <x v="1"/>
    <x v="37"/>
    <x v="0"/>
    <x v="11"/>
    <x v="7"/>
    <x v="7"/>
    <x v="2086"/>
    <x v="0"/>
  </r>
  <r>
    <x v="136"/>
    <x v="0"/>
    <s v="2023-2024"/>
    <x v="0"/>
    <x v="15"/>
    <x v="1"/>
    <x v="1"/>
    <x v="15"/>
    <x v="0"/>
    <x v="5"/>
    <x v="3"/>
    <x v="3"/>
    <x v="2087"/>
    <x v="0"/>
  </r>
  <r>
    <x v="371"/>
    <x v="2"/>
    <s v="2024-2025"/>
    <x v="0"/>
    <x v="35"/>
    <x v="3"/>
    <x v="3"/>
    <x v="35"/>
    <x v="0"/>
    <x v="15"/>
    <x v="1"/>
    <x v="1"/>
    <x v="2088"/>
    <x v="0"/>
  </r>
  <r>
    <x v="635"/>
    <x v="0"/>
    <s v="2023-2024"/>
    <x v="1"/>
    <x v="81"/>
    <x v="3"/>
    <x v="3"/>
    <x v="81"/>
    <x v="0"/>
    <x v="17"/>
    <x v="7"/>
    <x v="7"/>
    <x v="2089"/>
    <x v="0"/>
  </r>
  <r>
    <x v="549"/>
    <x v="1"/>
    <s v="2022-2023"/>
    <x v="0"/>
    <x v="10"/>
    <x v="4"/>
    <x v="4"/>
    <x v="10"/>
    <x v="0"/>
    <x v="8"/>
    <x v="4"/>
    <x v="4"/>
    <x v="2090"/>
    <x v="0"/>
  </r>
  <r>
    <x v="426"/>
    <x v="2"/>
    <s v="2024-2025"/>
    <x v="0"/>
    <x v="56"/>
    <x v="1"/>
    <x v="1"/>
    <x v="56"/>
    <x v="0"/>
    <x v="11"/>
    <x v="2"/>
    <x v="2"/>
    <x v="2091"/>
    <x v="0"/>
  </r>
  <r>
    <x v="714"/>
    <x v="0"/>
    <s v="2023-2024"/>
    <x v="1"/>
    <x v="88"/>
    <x v="6"/>
    <x v="6"/>
    <x v="88"/>
    <x v="0"/>
    <x v="13"/>
    <x v="5"/>
    <x v="5"/>
    <x v="2092"/>
    <x v="0"/>
  </r>
  <r>
    <x v="560"/>
    <x v="0"/>
    <s v="2023-2024"/>
    <x v="0"/>
    <x v="28"/>
    <x v="1"/>
    <x v="1"/>
    <x v="28"/>
    <x v="0"/>
    <x v="11"/>
    <x v="1"/>
    <x v="1"/>
    <x v="2093"/>
    <x v="0"/>
  </r>
  <r>
    <x v="465"/>
    <x v="1"/>
    <s v="2022-2023"/>
    <x v="1"/>
    <x v="55"/>
    <x v="3"/>
    <x v="3"/>
    <x v="55"/>
    <x v="0"/>
    <x v="17"/>
    <x v="4"/>
    <x v="4"/>
    <x v="2094"/>
    <x v="0"/>
  </r>
  <r>
    <x v="385"/>
    <x v="1"/>
    <s v="2022-2023"/>
    <x v="0"/>
    <x v="3"/>
    <x v="3"/>
    <x v="3"/>
    <x v="3"/>
    <x v="0"/>
    <x v="3"/>
    <x v="4"/>
    <x v="4"/>
    <x v="2095"/>
    <x v="0"/>
  </r>
  <r>
    <x v="98"/>
    <x v="2"/>
    <s v="2024-2025"/>
    <x v="0"/>
    <x v="6"/>
    <x v="0"/>
    <x v="0"/>
    <x v="6"/>
    <x v="0"/>
    <x v="0"/>
    <x v="7"/>
    <x v="7"/>
    <x v="2096"/>
    <x v="0"/>
  </r>
  <r>
    <x v="142"/>
    <x v="1"/>
    <s v="2022-2023"/>
    <x v="1"/>
    <x v="82"/>
    <x v="3"/>
    <x v="3"/>
    <x v="82"/>
    <x v="0"/>
    <x v="17"/>
    <x v="7"/>
    <x v="7"/>
    <x v="2097"/>
    <x v="0"/>
  </r>
  <r>
    <x v="177"/>
    <x v="1"/>
    <s v="2022-2023"/>
    <x v="0"/>
    <x v="33"/>
    <x v="4"/>
    <x v="4"/>
    <x v="33"/>
    <x v="0"/>
    <x v="8"/>
    <x v="5"/>
    <x v="5"/>
    <x v="2098"/>
    <x v="0"/>
  </r>
  <r>
    <x v="231"/>
    <x v="0"/>
    <s v="2023-2024"/>
    <x v="0"/>
    <x v="23"/>
    <x v="1"/>
    <x v="1"/>
    <x v="23"/>
    <x v="0"/>
    <x v="11"/>
    <x v="9"/>
    <x v="9"/>
    <x v="2099"/>
    <x v="0"/>
  </r>
  <r>
    <x v="225"/>
    <x v="0"/>
    <s v="2023-2024"/>
    <x v="0"/>
    <x v="6"/>
    <x v="0"/>
    <x v="0"/>
    <x v="6"/>
    <x v="0"/>
    <x v="0"/>
    <x v="4"/>
    <x v="4"/>
    <x v="2100"/>
    <x v="0"/>
  </r>
  <r>
    <x v="152"/>
    <x v="0"/>
    <s v="2023-2024"/>
    <x v="0"/>
    <x v="12"/>
    <x v="3"/>
    <x v="3"/>
    <x v="12"/>
    <x v="0"/>
    <x v="10"/>
    <x v="5"/>
    <x v="5"/>
    <x v="2101"/>
    <x v="0"/>
  </r>
  <r>
    <x v="201"/>
    <x v="1"/>
    <s v="2022-2023"/>
    <x v="0"/>
    <x v="76"/>
    <x v="1"/>
    <x v="1"/>
    <x v="76"/>
    <x v="0"/>
    <x v="5"/>
    <x v="7"/>
    <x v="7"/>
    <x v="2102"/>
    <x v="0"/>
  </r>
  <r>
    <x v="682"/>
    <x v="1"/>
    <s v="2022-2023"/>
    <x v="0"/>
    <x v="13"/>
    <x v="1"/>
    <x v="1"/>
    <x v="13"/>
    <x v="0"/>
    <x v="1"/>
    <x v="3"/>
    <x v="3"/>
    <x v="2103"/>
    <x v="0"/>
  </r>
  <r>
    <x v="348"/>
    <x v="1"/>
    <s v="2022-2023"/>
    <x v="0"/>
    <x v="27"/>
    <x v="4"/>
    <x v="4"/>
    <x v="27"/>
    <x v="0"/>
    <x v="7"/>
    <x v="8"/>
    <x v="8"/>
    <x v="2104"/>
    <x v="0"/>
  </r>
  <r>
    <x v="495"/>
    <x v="2"/>
    <s v="2024-2025"/>
    <x v="0"/>
    <x v="94"/>
    <x v="5"/>
    <x v="5"/>
    <x v="94"/>
    <x v="0"/>
    <x v="9"/>
    <x v="3"/>
    <x v="3"/>
    <x v="2105"/>
    <x v="0"/>
  </r>
  <r>
    <x v="420"/>
    <x v="1"/>
    <s v="2022-2023"/>
    <x v="0"/>
    <x v="92"/>
    <x v="3"/>
    <x v="3"/>
    <x v="92"/>
    <x v="0"/>
    <x v="3"/>
    <x v="5"/>
    <x v="5"/>
    <x v="2106"/>
    <x v="0"/>
  </r>
  <r>
    <x v="224"/>
    <x v="1"/>
    <s v="2022-2023"/>
    <x v="1"/>
    <x v="68"/>
    <x v="7"/>
    <x v="7"/>
    <x v="68"/>
    <x v="0"/>
    <x v="19"/>
    <x v="1"/>
    <x v="1"/>
    <x v="2107"/>
    <x v="0"/>
  </r>
  <r>
    <x v="552"/>
    <x v="2"/>
    <s v="2024-2025"/>
    <x v="0"/>
    <x v="78"/>
    <x v="1"/>
    <x v="1"/>
    <x v="78"/>
    <x v="0"/>
    <x v="4"/>
    <x v="2"/>
    <x v="2"/>
    <x v="2108"/>
    <x v="0"/>
  </r>
  <r>
    <x v="221"/>
    <x v="0"/>
    <s v="2023-2024"/>
    <x v="0"/>
    <x v="49"/>
    <x v="4"/>
    <x v="4"/>
    <x v="49"/>
    <x v="0"/>
    <x v="6"/>
    <x v="4"/>
    <x v="4"/>
    <x v="2109"/>
    <x v="0"/>
  </r>
  <r>
    <x v="59"/>
    <x v="0"/>
    <s v="2023-2024"/>
    <x v="0"/>
    <x v="62"/>
    <x v="0"/>
    <x v="0"/>
    <x v="62"/>
    <x v="0"/>
    <x v="14"/>
    <x v="9"/>
    <x v="9"/>
    <x v="2110"/>
    <x v="0"/>
  </r>
  <r>
    <x v="592"/>
    <x v="1"/>
    <s v="2022-2023"/>
    <x v="0"/>
    <x v="80"/>
    <x v="0"/>
    <x v="0"/>
    <x v="80"/>
    <x v="0"/>
    <x v="14"/>
    <x v="1"/>
    <x v="1"/>
    <x v="2111"/>
    <x v="0"/>
  </r>
  <r>
    <x v="533"/>
    <x v="1"/>
    <s v="2022-2023"/>
    <x v="0"/>
    <x v="78"/>
    <x v="1"/>
    <x v="1"/>
    <x v="78"/>
    <x v="0"/>
    <x v="4"/>
    <x v="5"/>
    <x v="5"/>
    <x v="2112"/>
    <x v="0"/>
  </r>
  <r>
    <x v="504"/>
    <x v="2"/>
    <s v="2024-2025"/>
    <x v="0"/>
    <x v="15"/>
    <x v="1"/>
    <x v="1"/>
    <x v="15"/>
    <x v="0"/>
    <x v="5"/>
    <x v="3"/>
    <x v="3"/>
    <x v="2113"/>
    <x v="0"/>
  </r>
  <r>
    <x v="18"/>
    <x v="0"/>
    <s v="2023-2024"/>
    <x v="0"/>
    <x v="42"/>
    <x v="3"/>
    <x v="3"/>
    <x v="42"/>
    <x v="0"/>
    <x v="12"/>
    <x v="1"/>
    <x v="1"/>
    <x v="2114"/>
    <x v="0"/>
  </r>
  <r>
    <x v="98"/>
    <x v="2"/>
    <s v="2024-2025"/>
    <x v="0"/>
    <x v="69"/>
    <x v="4"/>
    <x v="4"/>
    <x v="69"/>
    <x v="0"/>
    <x v="6"/>
    <x v="1"/>
    <x v="1"/>
    <x v="2115"/>
    <x v="0"/>
  </r>
  <r>
    <x v="684"/>
    <x v="2"/>
    <s v="2024-2025"/>
    <x v="0"/>
    <x v="39"/>
    <x v="0"/>
    <x v="0"/>
    <x v="39"/>
    <x v="0"/>
    <x v="14"/>
    <x v="6"/>
    <x v="6"/>
    <x v="2116"/>
    <x v="0"/>
  </r>
  <r>
    <x v="500"/>
    <x v="1"/>
    <s v="2022-2023"/>
    <x v="0"/>
    <x v="31"/>
    <x v="1"/>
    <x v="1"/>
    <x v="31"/>
    <x v="0"/>
    <x v="4"/>
    <x v="0"/>
    <x v="0"/>
    <x v="2117"/>
    <x v="0"/>
  </r>
  <r>
    <x v="167"/>
    <x v="2"/>
    <s v="2024-2025"/>
    <x v="1"/>
    <x v="8"/>
    <x v="1"/>
    <x v="1"/>
    <x v="8"/>
    <x v="0"/>
    <x v="4"/>
    <x v="0"/>
    <x v="0"/>
    <x v="2118"/>
    <x v="0"/>
  </r>
  <r>
    <x v="294"/>
    <x v="1"/>
    <s v="2022-2023"/>
    <x v="0"/>
    <x v="63"/>
    <x v="1"/>
    <x v="1"/>
    <x v="63"/>
    <x v="0"/>
    <x v="5"/>
    <x v="0"/>
    <x v="0"/>
    <x v="2119"/>
    <x v="0"/>
  </r>
  <r>
    <x v="248"/>
    <x v="0"/>
    <s v="2023-2024"/>
    <x v="1"/>
    <x v="89"/>
    <x v="4"/>
    <x v="4"/>
    <x v="89"/>
    <x v="0"/>
    <x v="6"/>
    <x v="1"/>
    <x v="1"/>
    <x v="2120"/>
    <x v="0"/>
  </r>
  <r>
    <x v="440"/>
    <x v="0"/>
    <s v="2023-2024"/>
    <x v="0"/>
    <x v="35"/>
    <x v="3"/>
    <x v="3"/>
    <x v="35"/>
    <x v="0"/>
    <x v="15"/>
    <x v="2"/>
    <x v="2"/>
    <x v="2121"/>
    <x v="0"/>
  </r>
  <r>
    <x v="427"/>
    <x v="0"/>
    <s v="2023-2024"/>
    <x v="0"/>
    <x v="31"/>
    <x v="1"/>
    <x v="1"/>
    <x v="31"/>
    <x v="0"/>
    <x v="4"/>
    <x v="3"/>
    <x v="3"/>
    <x v="2122"/>
    <x v="0"/>
  </r>
  <r>
    <x v="274"/>
    <x v="0"/>
    <s v="2023-2024"/>
    <x v="1"/>
    <x v="25"/>
    <x v="4"/>
    <x v="4"/>
    <x v="25"/>
    <x v="0"/>
    <x v="8"/>
    <x v="3"/>
    <x v="3"/>
    <x v="2123"/>
    <x v="0"/>
  </r>
  <r>
    <x v="700"/>
    <x v="2"/>
    <s v="2024-2025"/>
    <x v="1"/>
    <x v="81"/>
    <x v="3"/>
    <x v="3"/>
    <x v="81"/>
    <x v="0"/>
    <x v="17"/>
    <x v="4"/>
    <x v="4"/>
    <x v="2124"/>
    <x v="0"/>
  </r>
  <r>
    <x v="356"/>
    <x v="0"/>
    <s v="2023-2024"/>
    <x v="0"/>
    <x v="87"/>
    <x v="2"/>
    <x v="2"/>
    <x v="87"/>
    <x v="0"/>
    <x v="2"/>
    <x v="7"/>
    <x v="7"/>
    <x v="2125"/>
    <x v="0"/>
  </r>
  <r>
    <x v="190"/>
    <x v="1"/>
    <s v="2022-2023"/>
    <x v="0"/>
    <x v="79"/>
    <x v="6"/>
    <x v="6"/>
    <x v="79"/>
    <x v="0"/>
    <x v="18"/>
    <x v="1"/>
    <x v="1"/>
    <x v="2126"/>
    <x v="0"/>
  </r>
  <r>
    <x v="548"/>
    <x v="1"/>
    <s v="2022-2023"/>
    <x v="0"/>
    <x v="12"/>
    <x v="3"/>
    <x v="3"/>
    <x v="12"/>
    <x v="0"/>
    <x v="10"/>
    <x v="2"/>
    <x v="2"/>
    <x v="2127"/>
    <x v="0"/>
  </r>
  <r>
    <x v="80"/>
    <x v="1"/>
    <s v="2022-2023"/>
    <x v="0"/>
    <x v="94"/>
    <x v="5"/>
    <x v="5"/>
    <x v="94"/>
    <x v="0"/>
    <x v="9"/>
    <x v="6"/>
    <x v="6"/>
    <x v="2128"/>
    <x v="0"/>
  </r>
  <r>
    <x v="391"/>
    <x v="2"/>
    <s v="2024-2025"/>
    <x v="0"/>
    <x v="15"/>
    <x v="1"/>
    <x v="1"/>
    <x v="15"/>
    <x v="0"/>
    <x v="5"/>
    <x v="5"/>
    <x v="5"/>
    <x v="2129"/>
    <x v="0"/>
  </r>
  <r>
    <x v="447"/>
    <x v="0"/>
    <s v="2023-2024"/>
    <x v="1"/>
    <x v="11"/>
    <x v="5"/>
    <x v="5"/>
    <x v="11"/>
    <x v="0"/>
    <x v="9"/>
    <x v="7"/>
    <x v="7"/>
    <x v="2130"/>
    <x v="0"/>
  </r>
  <r>
    <x v="295"/>
    <x v="0"/>
    <s v="2023-2024"/>
    <x v="0"/>
    <x v="41"/>
    <x v="5"/>
    <x v="5"/>
    <x v="41"/>
    <x v="0"/>
    <x v="9"/>
    <x v="4"/>
    <x v="4"/>
    <x v="2131"/>
    <x v="0"/>
  </r>
  <r>
    <x v="92"/>
    <x v="0"/>
    <s v="2023-2024"/>
    <x v="0"/>
    <x v="79"/>
    <x v="6"/>
    <x v="6"/>
    <x v="79"/>
    <x v="0"/>
    <x v="18"/>
    <x v="0"/>
    <x v="0"/>
    <x v="2132"/>
    <x v="0"/>
  </r>
  <r>
    <x v="114"/>
    <x v="0"/>
    <s v="2023-2024"/>
    <x v="0"/>
    <x v="67"/>
    <x v="3"/>
    <x v="3"/>
    <x v="67"/>
    <x v="0"/>
    <x v="15"/>
    <x v="5"/>
    <x v="5"/>
    <x v="2133"/>
    <x v="0"/>
  </r>
  <r>
    <x v="551"/>
    <x v="0"/>
    <s v="2023-2024"/>
    <x v="0"/>
    <x v="94"/>
    <x v="5"/>
    <x v="5"/>
    <x v="94"/>
    <x v="0"/>
    <x v="9"/>
    <x v="4"/>
    <x v="4"/>
    <x v="2134"/>
    <x v="0"/>
  </r>
  <r>
    <x v="233"/>
    <x v="1"/>
    <s v="2022-2023"/>
    <x v="0"/>
    <x v="1"/>
    <x v="1"/>
    <x v="1"/>
    <x v="1"/>
    <x v="0"/>
    <x v="1"/>
    <x v="3"/>
    <x v="3"/>
    <x v="2135"/>
    <x v="0"/>
  </r>
  <r>
    <x v="492"/>
    <x v="1"/>
    <s v="2022-2023"/>
    <x v="0"/>
    <x v="9"/>
    <x v="4"/>
    <x v="4"/>
    <x v="9"/>
    <x v="0"/>
    <x v="7"/>
    <x v="2"/>
    <x v="2"/>
    <x v="2136"/>
    <x v="0"/>
  </r>
  <r>
    <x v="279"/>
    <x v="2"/>
    <s v="2024-2025"/>
    <x v="0"/>
    <x v="84"/>
    <x v="3"/>
    <x v="3"/>
    <x v="84"/>
    <x v="0"/>
    <x v="3"/>
    <x v="3"/>
    <x v="3"/>
    <x v="2137"/>
    <x v="0"/>
  </r>
  <r>
    <x v="311"/>
    <x v="0"/>
    <s v="2023-2024"/>
    <x v="0"/>
    <x v="94"/>
    <x v="5"/>
    <x v="5"/>
    <x v="94"/>
    <x v="0"/>
    <x v="9"/>
    <x v="9"/>
    <x v="9"/>
    <x v="2138"/>
    <x v="0"/>
  </r>
  <r>
    <x v="406"/>
    <x v="2"/>
    <s v="2024-2025"/>
    <x v="1"/>
    <x v="89"/>
    <x v="4"/>
    <x v="4"/>
    <x v="89"/>
    <x v="0"/>
    <x v="6"/>
    <x v="3"/>
    <x v="3"/>
    <x v="2139"/>
    <x v="0"/>
  </r>
  <r>
    <x v="364"/>
    <x v="2"/>
    <s v="2024-2025"/>
    <x v="0"/>
    <x v="48"/>
    <x v="3"/>
    <x v="3"/>
    <x v="48"/>
    <x v="0"/>
    <x v="15"/>
    <x v="4"/>
    <x v="4"/>
    <x v="2140"/>
    <x v="0"/>
  </r>
  <r>
    <x v="572"/>
    <x v="0"/>
    <s v="2023-2024"/>
    <x v="1"/>
    <x v="93"/>
    <x v="4"/>
    <x v="4"/>
    <x v="93"/>
    <x v="0"/>
    <x v="16"/>
    <x v="4"/>
    <x v="4"/>
    <x v="2141"/>
    <x v="0"/>
  </r>
  <r>
    <x v="55"/>
    <x v="0"/>
    <s v="2023-2024"/>
    <x v="0"/>
    <x v="92"/>
    <x v="3"/>
    <x v="3"/>
    <x v="92"/>
    <x v="0"/>
    <x v="3"/>
    <x v="9"/>
    <x v="9"/>
    <x v="2141"/>
    <x v="0"/>
  </r>
  <r>
    <x v="419"/>
    <x v="2"/>
    <s v="2024-2025"/>
    <x v="0"/>
    <x v="4"/>
    <x v="1"/>
    <x v="1"/>
    <x v="4"/>
    <x v="0"/>
    <x v="4"/>
    <x v="3"/>
    <x v="3"/>
    <x v="2142"/>
    <x v="0"/>
  </r>
  <r>
    <x v="244"/>
    <x v="0"/>
    <s v="2023-2024"/>
    <x v="0"/>
    <x v="20"/>
    <x v="4"/>
    <x v="4"/>
    <x v="20"/>
    <x v="0"/>
    <x v="8"/>
    <x v="2"/>
    <x v="2"/>
    <x v="2143"/>
    <x v="0"/>
  </r>
  <r>
    <x v="675"/>
    <x v="2"/>
    <s v="2024-2025"/>
    <x v="1"/>
    <x v="29"/>
    <x v="4"/>
    <x v="4"/>
    <x v="29"/>
    <x v="0"/>
    <x v="8"/>
    <x v="7"/>
    <x v="7"/>
    <x v="2144"/>
    <x v="0"/>
  </r>
  <r>
    <x v="689"/>
    <x v="1"/>
    <s v="2022-2023"/>
    <x v="0"/>
    <x v="18"/>
    <x v="6"/>
    <x v="6"/>
    <x v="18"/>
    <x v="0"/>
    <x v="13"/>
    <x v="0"/>
    <x v="0"/>
    <x v="2145"/>
    <x v="0"/>
  </r>
  <r>
    <x v="324"/>
    <x v="0"/>
    <s v="2023-2024"/>
    <x v="0"/>
    <x v="9"/>
    <x v="4"/>
    <x v="4"/>
    <x v="9"/>
    <x v="0"/>
    <x v="7"/>
    <x v="6"/>
    <x v="6"/>
    <x v="2146"/>
    <x v="0"/>
  </r>
  <r>
    <x v="37"/>
    <x v="2"/>
    <s v="2024-2025"/>
    <x v="1"/>
    <x v="65"/>
    <x v="1"/>
    <x v="1"/>
    <x v="65"/>
    <x v="0"/>
    <x v="4"/>
    <x v="9"/>
    <x v="9"/>
    <x v="2147"/>
    <x v="0"/>
  </r>
  <r>
    <x v="47"/>
    <x v="2"/>
    <s v="2024-2025"/>
    <x v="1"/>
    <x v="25"/>
    <x v="4"/>
    <x v="4"/>
    <x v="25"/>
    <x v="0"/>
    <x v="8"/>
    <x v="5"/>
    <x v="5"/>
    <x v="2148"/>
    <x v="0"/>
  </r>
  <r>
    <x v="404"/>
    <x v="1"/>
    <s v="2022-2023"/>
    <x v="0"/>
    <x v="48"/>
    <x v="3"/>
    <x v="3"/>
    <x v="48"/>
    <x v="0"/>
    <x v="15"/>
    <x v="7"/>
    <x v="7"/>
    <x v="2149"/>
    <x v="0"/>
  </r>
  <r>
    <x v="438"/>
    <x v="1"/>
    <s v="2022-2023"/>
    <x v="1"/>
    <x v="14"/>
    <x v="1"/>
    <x v="1"/>
    <x v="14"/>
    <x v="0"/>
    <x v="11"/>
    <x v="4"/>
    <x v="4"/>
    <x v="2150"/>
    <x v="0"/>
  </r>
  <r>
    <x v="368"/>
    <x v="2"/>
    <s v="2024-2025"/>
    <x v="0"/>
    <x v="7"/>
    <x v="4"/>
    <x v="4"/>
    <x v="7"/>
    <x v="0"/>
    <x v="6"/>
    <x v="6"/>
    <x v="6"/>
    <x v="2151"/>
    <x v="0"/>
  </r>
  <r>
    <x v="224"/>
    <x v="1"/>
    <s v="2022-2023"/>
    <x v="0"/>
    <x v="63"/>
    <x v="1"/>
    <x v="1"/>
    <x v="63"/>
    <x v="0"/>
    <x v="5"/>
    <x v="2"/>
    <x v="2"/>
    <x v="2152"/>
    <x v="0"/>
  </r>
  <r>
    <x v="182"/>
    <x v="1"/>
    <s v="2022-2023"/>
    <x v="0"/>
    <x v="48"/>
    <x v="3"/>
    <x v="3"/>
    <x v="48"/>
    <x v="0"/>
    <x v="15"/>
    <x v="9"/>
    <x v="9"/>
    <x v="2153"/>
    <x v="0"/>
  </r>
  <r>
    <x v="523"/>
    <x v="1"/>
    <s v="2022-2023"/>
    <x v="0"/>
    <x v="19"/>
    <x v="1"/>
    <x v="1"/>
    <x v="19"/>
    <x v="0"/>
    <x v="11"/>
    <x v="0"/>
    <x v="0"/>
    <x v="2154"/>
    <x v="0"/>
  </r>
  <r>
    <x v="341"/>
    <x v="1"/>
    <s v="2022-2023"/>
    <x v="0"/>
    <x v="86"/>
    <x v="0"/>
    <x v="0"/>
    <x v="86"/>
    <x v="0"/>
    <x v="20"/>
    <x v="4"/>
    <x v="4"/>
    <x v="2155"/>
    <x v="0"/>
  </r>
  <r>
    <x v="658"/>
    <x v="2"/>
    <s v="2024-2025"/>
    <x v="0"/>
    <x v="27"/>
    <x v="4"/>
    <x v="4"/>
    <x v="27"/>
    <x v="0"/>
    <x v="7"/>
    <x v="4"/>
    <x v="4"/>
    <x v="2156"/>
    <x v="0"/>
  </r>
  <r>
    <x v="547"/>
    <x v="0"/>
    <s v="2023-2024"/>
    <x v="1"/>
    <x v="81"/>
    <x v="3"/>
    <x v="3"/>
    <x v="81"/>
    <x v="0"/>
    <x v="17"/>
    <x v="4"/>
    <x v="4"/>
    <x v="2157"/>
    <x v="0"/>
  </r>
  <r>
    <x v="493"/>
    <x v="1"/>
    <s v="2022-2023"/>
    <x v="1"/>
    <x v="14"/>
    <x v="1"/>
    <x v="1"/>
    <x v="14"/>
    <x v="0"/>
    <x v="11"/>
    <x v="9"/>
    <x v="9"/>
    <x v="2158"/>
    <x v="0"/>
  </r>
  <r>
    <x v="510"/>
    <x v="1"/>
    <s v="2022-2023"/>
    <x v="0"/>
    <x v="19"/>
    <x v="1"/>
    <x v="1"/>
    <x v="19"/>
    <x v="0"/>
    <x v="11"/>
    <x v="3"/>
    <x v="3"/>
    <x v="2159"/>
    <x v="0"/>
  </r>
  <r>
    <x v="290"/>
    <x v="0"/>
    <s v="2023-2024"/>
    <x v="0"/>
    <x v="78"/>
    <x v="1"/>
    <x v="1"/>
    <x v="78"/>
    <x v="0"/>
    <x v="4"/>
    <x v="3"/>
    <x v="3"/>
    <x v="2160"/>
    <x v="0"/>
  </r>
  <r>
    <x v="664"/>
    <x v="0"/>
    <s v="2023-2024"/>
    <x v="0"/>
    <x v="64"/>
    <x v="1"/>
    <x v="1"/>
    <x v="64"/>
    <x v="0"/>
    <x v="1"/>
    <x v="1"/>
    <x v="1"/>
    <x v="2161"/>
    <x v="0"/>
  </r>
  <r>
    <x v="687"/>
    <x v="0"/>
    <s v="2023-2024"/>
    <x v="0"/>
    <x v="87"/>
    <x v="2"/>
    <x v="2"/>
    <x v="87"/>
    <x v="0"/>
    <x v="2"/>
    <x v="3"/>
    <x v="3"/>
    <x v="2162"/>
    <x v="0"/>
  </r>
  <r>
    <x v="452"/>
    <x v="0"/>
    <s v="2023-2024"/>
    <x v="0"/>
    <x v="76"/>
    <x v="1"/>
    <x v="1"/>
    <x v="76"/>
    <x v="0"/>
    <x v="5"/>
    <x v="5"/>
    <x v="5"/>
    <x v="2163"/>
    <x v="0"/>
  </r>
  <r>
    <x v="182"/>
    <x v="1"/>
    <s v="2022-2023"/>
    <x v="1"/>
    <x v="81"/>
    <x v="3"/>
    <x v="3"/>
    <x v="81"/>
    <x v="0"/>
    <x v="17"/>
    <x v="6"/>
    <x v="6"/>
    <x v="2164"/>
    <x v="0"/>
  </r>
  <r>
    <x v="65"/>
    <x v="2"/>
    <s v="2024-2025"/>
    <x v="0"/>
    <x v="53"/>
    <x v="3"/>
    <x v="3"/>
    <x v="53"/>
    <x v="0"/>
    <x v="10"/>
    <x v="7"/>
    <x v="7"/>
    <x v="2165"/>
    <x v="0"/>
  </r>
  <r>
    <x v="90"/>
    <x v="2"/>
    <s v="2024-2025"/>
    <x v="0"/>
    <x v="30"/>
    <x v="4"/>
    <x v="4"/>
    <x v="30"/>
    <x v="0"/>
    <x v="6"/>
    <x v="1"/>
    <x v="1"/>
    <x v="2166"/>
    <x v="0"/>
  </r>
  <r>
    <x v="651"/>
    <x v="0"/>
    <s v="2023-2024"/>
    <x v="0"/>
    <x v="94"/>
    <x v="5"/>
    <x v="5"/>
    <x v="94"/>
    <x v="0"/>
    <x v="9"/>
    <x v="9"/>
    <x v="9"/>
    <x v="2167"/>
    <x v="0"/>
  </r>
  <r>
    <x v="34"/>
    <x v="2"/>
    <s v="2024-2025"/>
    <x v="1"/>
    <x v="68"/>
    <x v="7"/>
    <x v="7"/>
    <x v="68"/>
    <x v="0"/>
    <x v="19"/>
    <x v="6"/>
    <x v="6"/>
    <x v="2168"/>
    <x v="0"/>
  </r>
  <r>
    <x v="493"/>
    <x v="1"/>
    <s v="2022-2023"/>
    <x v="1"/>
    <x v="38"/>
    <x v="3"/>
    <x v="3"/>
    <x v="38"/>
    <x v="0"/>
    <x v="12"/>
    <x v="9"/>
    <x v="9"/>
    <x v="2169"/>
    <x v="0"/>
  </r>
  <r>
    <x v="408"/>
    <x v="1"/>
    <s v="2022-2023"/>
    <x v="0"/>
    <x v="72"/>
    <x v="4"/>
    <x v="4"/>
    <x v="72"/>
    <x v="0"/>
    <x v="16"/>
    <x v="4"/>
    <x v="4"/>
    <x v="2170"/>
    <x v="0"/>
  </r>
  <r>
    <x v="90"/>
    <x v="2"/>
    <s v="2024-2025"/>
    <x v="0"/>
    <x v="57"/>
    <x v="6"/>
    <x v="6"/>
    <x v="57"/>
    <x v="0"/>
    <x v="13"/>
    <x v="7"/>
    <x v="7"/>
    <x v="2171"/>
    <x v="0"/>
  </r>
  <r>
    <x v="614"/>
    <x v="1"/>
    <s v="2022-2023"/>
    <x v="0"/>
    <x v="82"/>
    <x v="3"/>
    <x v="3"/>
    <x v="82"/>
    <x v="0"/>
    <x v="17"/>
    <x v="2"/>
    <x v="2"/>
    <x v="2172"/>
    <x v="0"/>
  </r>
  <r>
    <x v="11"/>
    <x v="0"/>
    <s v="2023-2024"/>
    <x v="0"/>
    <x v="64"/>
    <x v="1"/>
    <x v="1"/>
    <x v="64"/>
    <x v="0"/>
    <x v="1"/>
    <x v="1"/>
    <x v="1"/>
    <x v="2173"/>
    <x v="0"/>
  </r>
  <r>
    <x v="226"/>
    <x v="0"/>
    <s v="2023-2024"/>
    <x v="0"/>
    <x v="77"/>
    <x v="5"/>
    <x v="5"/>
    <x v="77"/>
    <x v="0"/>
    <x v="9"/>
    <x v="7"/>
    <x v="7"/>
    <x v="2174"/>
    <x v="0"/>
  </r>
  <r>
    <x v="252"/>
    <x v="1"/>
    <s v="2022-2023"/>
    <x v="1"/>
    <x v="28"/>
    <x v="1"/>
    <x v="1"/>
    <x v="28"/>
    <x v="0"/>
    <x v="11"/>
    <x v="7"/>
    <x v="7"/>
    <x v="2175"/>
    <x v="0"/>
  </r>
  <r>
    <x v="427"/>
    <x v="0"/>
    <s v="2023-2024"/>
    <x v="1"/>
    <x v="30"/>
    <x v="4"/>
    <x v="4"/>
    <x v="30"/>
    <x v="0"/>
    <x v="6"/>
    <x v="9"/>
    <x v="9"/>
    <x v="2176"/>
    <x v="0"/>
  </r>
  <r>
    <x v="459"/>
    <x v="0"/>
    <s v="2023-2024"/>
    <x v="0"/>
    <x v="37"/>
    <x v="1"/>
    <x v="1"/>
    <x v="37"/>
    <x v="0"/>
    <x v="11"/>
    <x v="0"/>
    <x v="0"/>
    <x v="2177"/>
    <x v="0"/>
  </r>
  <r>
    <x v="139"/>
    <x v="2"/>
    <s v="2024-2025"/>
    <x v="1"/>
    <x v="25"/>
    <x v="4"/>
    <x v="4"/>
    <x v="25"/>
    <x v="0"/>
    <x v="8"/>
    <x v="0"/>
    <x v="0"/>
    <x v="2178"/>
    <x v="0"/>
  </r>
  <r>
    <x v="338"/>
    <x v="0"/>
    <s v="2023-2024"/>
    <x v="0"/>
    <x v="12"/>
    <x v="3"/>
    <x v="3"/>
    <x v="12"/>
    <x v="0"/>
    <x v="10"/>
    <x v="3"/>
    <x v="3"/>
    <x v="2179"/>
    <x v="0"/>
  </r>
  <r>
    <x v="91"/>
    <x v="0"/>
    <s v="2023-2024"/>
    <x v="0"/>
    <x v="3"/>
    <x v="3"/>
    <x v="3"/>
    <x v="3"/>
    <x v="0"/>
    <x v="3"/>
    <x v="4"/>
    <x v="4"/>
    <x v="2180"/>
    <x v="0"/>
  </r>
  <r>
    <x v="584"/>
    <x v="1"/>
    <s v="2022-2023"/>
    <x v="0"/>
    <x v="23"/>
    <x v="1"/>
    <x v="1"/>
    <x v="23"/>
    <x v="0"/>
    <x v="11"/>
    <x v="5"/>
    <x v="5"/>
    <x v="2181"/>
    <x v="0"/>
  </r>
  <r>
    <x v="460"/>
    <x v="1"/>
    <s v="2022-2023"/>
    <x v="0"/>
    <x v="49"/>
    <x v="4"/>
    <x v="4"/>
    <x v="49"/>
    <x v="0"/>
    <x v="6"/>
    <x v="3"/>
    <x v="3"/>
    <x v="2182"/>
    <x v="0"/>
  </r>
  <r>
    <x v="665"/>
    <x v="0"/>
    <s v="2023-2024"/>
    <x v="0"/>
    <x v="31"/>
    <x v="1"/>
    <x v="1"/>
    <x v="31"/>
    <x v="0"/>
    <x v="4"/>
    <x v="2"/>
    <x v="2"/>
    <x v="2183"/>
    <x v="0"/>
  </r>
  <r>
    <x v="271"/>
    <x v="1"/>
    <s v="2022-2023"/>
    <x v="0"/>
    <x v="40"/>
    <x v="4"/>
    <x v="4"/>
    <x v="40"/>
    <x v="0"/>
    <x v="8"/>
    <x v="3"/>
    <x v="3"/>
    <x v="2184"/>
    <x v="0"/>
  </r>
  <r>
    <x v="329"/>
    <x v="0"/>
    <s v="2023-2024"/>
    <x v="0"/>
    <x v="76"/>
    <x v="1"/>
    <x v="1"/>
    <x v="76"/>
    <x v="0"/>
    <x v="5"/>
    <x v="3"/>
    <x v="3"/>
    <x v="2185"/>
    <x v="0"/>
  </r>
  <r>
    <x v="719"/>
    <x v="0"/>
    <s v="2023-2024"/>
    <x v="0"/>
    <x v="53"/>
    <x v="3"/>
    <x v="3"/>
    <x v="53"/>
    <x v="0"/>
    <x v="10"/>
    <x v="3"/>
    <x v="3"/>
    <x v="2186"/>
    <x v="0"/>
  </r>
  <r>
    <x v="398"/>
    <x v="0"/>
    <s v="2023-2024"/>
    <x v="1"/>
    <x v="22"/>
    <x v="1"/>
    <x v="1"/>
    <x v="22"/>
    <x v="0"/>
    <x v="2"/>
    <x v="0"/>
    <x v="0"/>
    <x v="2187"/>
    <x v="0"/>
  </r>
  <r>
    <x v="275"/>
    <x v="2"/>
    <s v="2024-2025"/>
    <x v="0"/>
    <x v="92"/>
    <x v="3"/>
    <x v="3"/>
    <x v="92"/>
    <x v="0"/>
    <x v="3"/>
    <x v="4"/>
    <x v="4"/>
    <x v="2188"/>
    <x v="0"/>
  </r>
  <r>
    <x v="516"/>
    <x v="2"/>
    <s v="2024-2025"/>
    <x v="0"/>
    <x v="36"/>
    <x v="4"/>
    <x v="4"/>
    <x v="36"/>
    <x v="0"/>
    <x v="6"/>
    <x v="5"/>
    <x v="5"/>
    <x v="2189"/>
    <x v="0"/>
  </r>
  <r>
    <x v="257"/>
    <x v="1"/>
    <s v="2022-2023"/>
    <x v="0"/>
    <x v="50"/>
    <x v="4"/>
    <x v="4"/>
    <x v="50"/>
    <x v="0"/>
    <x v="6"/>
    <x v="9"/>
    <x v="9"/>
    <x v="2190"/>
    <x v="0"/>
  </r>
  <r>
    <x v="181"/>
    <x v="0"/>
    <s v="2023-2024"/>
    <x v="0"/>
    <x v="52"/>
    <x v="3"/>
    <x v="3"/>
    <x v="52"/>
    <x v="0"/>
    <x v="10"/>
    <x v="0"/>
    <x v="0"/>
    <x v="2191"/>
    <x v="0"/>
  </r>
  <r>
    <x v="715"/>
    <x v="2"/>
    <s v="2024-2025"/>
    <x v="0"/>
    <x v="47"/>
    <x v="1"/>
    <x v="1"/>
    <x v="47"/>
    <x v="0"/>
    <x v="4"/>
    <x v="3"/>
    <x v="3"/>
    <x v="2192"/>
    <x v="0"/>
  </r>
  <r>
    <x v="110"/>
    <x v="2"/>
    <s v="2024-2025"/>
    <x v="1"/>
    <x v="9"/>
    <x v="4"/>
    <x v="4"/>
    <x v="9"/>
    <x v="0"/>
    <x v="7"/>
    <x v="7"/>
    <x v="7"/>
    <x v="2193"/>
    <x v="0"/>
  </r>
  <r>
    <x v="688"/>
    <x v="0"/>
    <s v="2023-2024"/>
    <x v="0"/>
    <x v="27"/>
    <x v="4"/>
    <x v="4"/>
    <x v="27"/>
    <x v="0"/>
    <x v="7"/>
    <x v="1"/>
    <x v="1"/>
    <x v="2194"/>
    <x v="0"/>
  </r>
  <r>
    <x v="223"/>
    <x v="1"/>
    <s v="2022-2023"/>
    <x v="0"/>
    <x v="87"/>
    <x v="2"/>
    <x v="2"/>
    <x v="87"/>
    <x v="0"/>
    <x v="2"/>
    <x v="1"/>
    <x v="1"/>
    <x v="2195"/>
    <x v="0"/>
  </r>
  <r>
    <x v="532"/>
    <x v="1"/>
    <s v="2022-2023"/>
    <x v="0"/>
    <x v="31"/>
    <x v="1"/>
    <x v="1"/>
    <x v="31"/>
    <x v="0"/>
    <x v="4"/>
    <x v="2"/>
    <x v="2"/>
    <x v="2196"/>
    <x v="0"/>
  </r>
  <r>
    <x v="40"/>
    <x v="0"/>
    <s v="2023-2024"/>
    <x v="0"/>
    <x v="28"/>
    <x v="1"/>
    <x v="1"/>
    <x v="28"/>
    <x v="0"/>
    <x v="11"/>
    <x v="2"/>
    <x v="2"/>
    <x v="2197"/>
    <x v="0"/>
  </r>
  <r>
    <x v="100"/>
    <x v="0"/>
    <s v="2023-2024"/>
    <x v="0"/>
    <x v="10"/>
    <x v="4"/>
    <x v="4"/>
    <x v="10"/>
    <x v="0"/>
    <x v="8"/>
    <x v="7"/>
    <x v="7"/>
    <x v="2198"/>
    <x v="0"/>
  </r>
  <r>
    <x v="473"/>
    <x v="1"/>
    <s v="2022-2023"/>
    <x v="0"/>
    <x v="48"/>
    <x v="3"/>
    <x v="3"/>
    <x v="48"/>
    <x v="0"/>
    <x v="15"/>
    <x v="9"/>
    <x v="9"/>
    <x v="2199"/>
    <x v="0"/>
  </r>
  <r>
    <x v="100"/>
    <x v="0"/>
    <s v="2023-2024"/>
    <x v="0"/>
    <x v="27"/>
    <x v="4"/>
    <x v="4"/>
    <x v="27"/>
    <x v="0"/>
    <x v="7"/>
    <x v="9"/>
    <x v="9"/>
    <x v="2200"/>
    <x v="0"/>
  </r>
  <r>
    <x v="176"/>
    <x v="2"/>
    <s v="2024-2025"/>
    <x v="1"/>
    <x v="8"/>
    <x v="1"/>
    <x v="1"/>
    <x v="8"/>
    <x v="0"/>
    <x v="4"/>
    <x v="2"/>
    <x v="2"/>
    <x v="2201"/>
    <x v="0"/>
  </r>
  <r>
    <x v="235"/>
    <x v="1"/>
    <s v="2022-2023"/>
    <x v="0"/>
    <x v="28"/>
    <x v="1"/>
    <x v="1"/>
    <x v="28"/>
    <x v="0"/>
    <x v="11"/>
    <x v="1"/>
    <x v="1"/>
    <x v="2202"/>
    <x v="0"/>
  </r>
  <r>
    <x v="235"/>
    <x v="1"/>
    <s v="2022-2023"/>
    <x v="0"/>
    <x v="69"/>
    <x v="4"/>
    <x v="4"/>
    <x v="69"/>
    <x v="0"/>
    <x v="6"/>
    <x v="9"/>
    <x v="9"/>
    <x v="2203"/>
    <x v="0"/>
  </r>
  <r>
    <x v="663"/>
    <x v="0"/>
    <s v="2023-2024"/>
    <x v="0"/>
    <x v="5"/>
    <x v="1"/>
    <x v="1"/>
    <x v="5"/>
    <x v="0"/>
    <x v="5"/>
    <x v="6"/>
    <x v="6"/>
    <x v="2204"/>
    <x v="0"/>
  </r>
  <r>
    <x v="440"/>
    <x v="0"/>
    <s v="2023-2024"/>
    <x v="1"/>
    <x v="22"/>
    <x v="1"/>
    <x v="1"/>
    <x v="22"/>
    <x v="0"/>
    <x v="2"/>
    <x v="7"/>
    <x v="7"/>
    <x v="2205"/>
    <x v="0"/>
  </r>
  <r>
    <x v="321"/>
    <x v="0"/>
    <s v="2023-2024"/>
    <x v="0"/>
    <x v="70"/>
    <x v="4"/>
    <x v="4"/>
    <x v="70"/>
    <x v="0"/>
    <x v="8"/>
    <x v="0"/>
    <x v="0"/>
    <x v="2206"/>
    <x v="0"/>
  </r>
  <r>
    <x v="607"/>
    <x v="0"/>
    <s v="2023-2024"/>
    <x v="0"/>
    <x v="63"/>
    <x v="1"/>
    <x v="1"/>
    <x v="63"/>
    <x v="0"/>
    <x v="5"/>
    <x v="2"/>
    <x v="2"/>
    <x v="2207"/>
    <x v="0"/>
  </r>
  <r>
    <x v="570"/>
    <x v="0"/>
    <s v="2023-2024"/>
    <x v="0"/>
    <x v="42"/>
    <x v="3"/>
    <x v="3"/>
    <x v="42"/>
    <x v="0"/>
    <x v="12"/>
    <x v="7"/>
    <x v="7"/>
    <x v="2208"/>
    <x v="0"/>
  </r>
  <r>
    <x v="663"/>
    <x v="0"/>
    <s v="2023-2024"/>
    <x v="0"/>
    <x v="7"/>
    <x v="4"/>
    <x v="4"/>
    <x v="7"/>
    <x v="0"/>
    <x v="6"/>
    <x v="2"/>
    <x v="2"/>
    <x v="2209"/>
    <x v="0"/>
  </r>
  <r>
    <x v="285"/>
    <x v="1"/>
    <s v="2022-2023"/>
    <x v="0"/>
    <x v="28"/>
    <x v="1"/>
    <x v="1"/>
    <x v="28"/>
    <x v="0"/>
    <x v="11"/>
    <x v="9"/>
    <x v="9"/>
    <x v="2210"/>
    <x v="0"/>
  </r>
  <r>
    <x v="591"/>
    <x v="2"/>
    <s v="2024-2025"/>
    <x v="1"/>
    <x v="93"/>
    <x v="4"/>
    <x v="4"/>
    <x v="93"/>
    <x v="0"/>
    <x v="16"/>
    <x v="0"/>
    <x v="0"/>
    <x v="2211"/>
    <x v="0"/>
  </r>
  <r>
    <x v="111"/>
    <x v="0"/>
    <s v="2023-2024"/>
    <x v="0"/>
    <x v="63"/>
    <x v="1"/>
    <x v="1"/>
    <x v="63"/>
    <x v="0"/>
    <x v="5"/>
    <x v="1"/>
    <x v="1"/>
    <x v="2212"/>
    <x v="0"/>
  </r>
  <r>
    <x v="308"/>
    <x v="1"/>
    <s v="2022-2023"/>
    <x v="0"/>
    <x v="66"/>
    <x v="3"/>
    <x v="3"/>
    <x v="66"/>
    <x v="0"/>
    <x v="12"/>
    <x v="4"/>
    <x v="4"/>
    <x v="2213"/>
    <x v="0"/>
  </r>
  <r>
    <x v="604"/>
    <x v="2"/>
    <s v="2024-2025"/>
    <x v="0"/>
    <x v="37"/>
    <x v="1"/>
    <x v="1"/>
    <x v="37"/>
    <x v="0"/>
    <x v="11"/>
    <x v="4"/>
    <x v="4"/>
    <x v="2214"/>
    <x v="0"/>
  </r>
  <r>
    <x v="505"/>
    <x v="1"/>
    <s v="2022-2023"/>
    <x v="0"/>
    <x v="44"/>
    <x v="4"/>
    <x v="4"/>
    <x v="44"/>
    <x v="0"/>
    <x v="16"/>
    <x v="9"/>
    <x v="9"/>
    <x v="2215"/>
    <x v="0"/>
  </r>
  <r>
    <x v="437"/>
    <x v="1"/>
    <s v="2022-2023"/>
    <x v="0"/>
    <x v="32"/>
    <x v="6"/>
    <x v="6"/>
    <x v="32"/>
    <x v="0"/>
    <x v="13"/>
    <x v="5"/>
    <x v="5"/>
    <x v="2216"/>
    <x v="0"/>
  </r>
  <r>
    <x v="418"/>
    <x v="2"/>
    <s v="2024-2025"/>
    <x v="0"/>
    <x v="52"/>
    <x v="3"/>
    <x v="3"/>
    <x v="52"/>
    <x v="0"/>
    <x v="10"/>
    <x v="4"/>
    <x v="4"/>
    <x v="2217"/>
    <x v="0"/>
  </r>
  <r>
    <x v="95"/>
    <x v="1"/>
    <s v="2022-2023"/>
    <x v="1"/>
    <x v="68"/>
    <x v="7"/>
    <x v="7"/>
    <x v="68"/>
    <x v="0"/>
    <x v="19"/>
    <x v="3"/>
    <x v="3"/>
    <x v="2218"/>
    <x v="0"/>
  </r>
  <r>
    <x v="422"/>
    <x v="0"/>
    <s v="2023-2024"/>
    <x v="1"/>
    <x v="93"/>
    <x v="4"/>
    <x v="4"/>
    <x v="93"/>
    <x v="0"/>
    <x v="16"/>
    <x v="9"/>
    <x v="9"/>
    <x v="2219"/>
    <x v="0"/>
  </r>
  <r>
    <x v="77"/>
    <x v="1"/>
    <s v="2022-2023"/>
    <x v="1"/>
    <x v="85"/>
    <x v="0"/>
    <x v="0"/>
    <x v="85"/>
    <x v="0"/>
    <x v="20"/>
    <x v="4"/>
    <x v="4"/>
    <x v="2220"/>
    <x v="0"/>
  </r>
  <r>
    <x v="263"/>
    <x v="0"/>
    <s v="2023-2024"/>
    <x v="1"/>
    <x v="4"/>
    <x v="1"/>
    <x v="1"/>
    <x v="4"/>
    <x v="0"/>
    <x v="4"/>
    <x v="1"/>
    <x v="1"/>
    <x v="2221"/>
    <x v="0"/>
  </r>
  <r>
    <x v="81"/>
    <x v="0"/>
    <s v="2023-2024"/>
    <x v="1"/>
    <x v="68"/>
    <x v="7"/>
    <x v="7"/>
    <x v="68"/>
    <x v="0"/>
    <x v="19"/>
    <x v="7"/>
    <x v="7"/>
    <x v="2222"/>
    <x v="0"/>
  </r>
  <r>
    <x v="113"/>
    <x v="2"/>
    <s v="2024-2025"/>
    <x v="1"/>
    <x v="46"/>
    <x v="3"/>
    <x v="3"/>
    <x v="46"/>
    <x v="0"/>
    <x v="17"/>
    <x v="0"/>
    <x v="0"/>
    <x v="2223"/>
    <x v="0"/>
  </r>
  <r>
    <x v="673"/>
    <x v="2"/>
    <s v="2024-2025"/>
    <x v="1"/>
    <x v="29"/>
    <x v="4"/>
    <x v="4"/>
    <x v="29"/>
    <x v="0"/>
    <x v="8"/>
    <x v="4"/>
    <x v="4"/>
    <x v="2224"/>
    <x v="0"/>
  </r>
  <r>
    <x v="49"/>
    <x v="2"/>
    <s v="2024-2025"/>
    <x v="0"/>
    <x v="44"/>
    <x v="4"/>
    <x v="4"/>
    <x v="44"/>
    <x v="0"/>
    <x v="16"/>
    <x v="1"/>
    <x v="1"/>
    <x v="2225"/>
    <x v="0"/>
  </r>
  <r>
    <x v="530"/>
    <x v="1"/>
    <s v="2022-2023"/>
    <x v="1"/>
    <x v="68"/>
    <x v="7"/>
    <x v="7"/>
    <x v="68"/>
    <x v="0"/>
    <x v="19"/>
    <x v="0"/>
    <x v="0"/>
    <x v="2226"/>
    <x v="0"/>
  </r>
  <r>
    <x v="330"/>
    <x v="0"/>
    <s v="2023-2024"/>
    <x v="0"/>
    <x v="42"/>
    <x v="3"/>
    <x v="3"/>
    <x v="42"/>
    <x v="0"/>
    <x v="12"/>
    <x v="5"/>
    <x v="5"/>
    <x v="2227"/>
    <x v="0"/>
  </r>
  <r>
    <x v="54"/>
    <x v="0"/>
    <s v="2023-2024"/>
    <x v="0"/>
    <x v="75"/>
    <x v="0"/>
    <x v="0"/>
    <x v="75"/>
    <x v="0"/>
    <x v="20"/>
    <x v="4"/>
    <x v="4"/>
    <x v="2228"/>
    <x v="0"/>
  </r>
  <r>
    <x v="103"/>
    <x v="1"/>
    <s v="2022-2023"/>
    <x v="0"/>
    <x v="39"/>
    <x v="0"/>
    <x v="0"/>
    <x v="39"/>
    <x v="0"/>
    <x v="14"/>
    <x v="5"/>
    <x v="5"/>
    <x v="2229"/>
    <x v="0"/>
  </r>
  <r>
    <x v="3"/>
    <x v="0"/>
    <s v="2023-2024"/>
    <x v="1"/>
    <x v="93"/>
    <x v="4"/>
    <x v="4"/>
    <x v="93"/>
    <x v="0"/>
    <x v="16"/>
    <x v="9"/>
    <x v="9"/>
    <x v="2230"/>
    <x v="0"/>
  </r>
  <r>
    <x v="157"/>
    <x v="2"/>
    <s v="2024-2025"/>
    <x v="0"/>
    <x v="19"/>
    <x v="1"/>
    <x v="1"/>
    <x v="19"/>
    <x v="0"/>
    <x v="11"/>
    <x v="3"/>
    <x v="3"/>
    <x v="2231"/>
    <x v="0"/>
  </r>
  <r>
    <x v="699"/>
    <x v="2"/>
    <s v="2024-2025"/>
    <x v="0"/>
    <x v="70"/>
    <x v="4"/>
    <x v="4"/>
    <x v="70"/>
    <x v="0"/>
    <x v="8"/>
    <x v="4"/>
    <x v="4"/>
    <x v="2232"/>
    <x v="0"/>
  </r>
  <r>
    <x v="52"/>
    <x v="2"/>
    <s v="2024-2025"/>
    <x v="0"/>
    <x v="19"/>
    <x v="1"/>
    <x v="1"/>
    <x v="19"/>
    <x v="0"/>
    <x v="11"/>
    <x v="2"/>
    <x v="2"/>
    <x v="2233"/>
    <x v="0"/>
  </r>
  <r>
    <x v="147"/>
    <x v="0"/>
    <s v="2023-2024"/>
    <x v="0"/>
    <x v="95"/>
    <x v="7"/>
    <x v="7"/>
    <x v="95"/>
    <x v="0"/>
    <x v="19"/>
    <x v="1"/>
    <x v="1"/>
    <x v="2234"/>
    <x v="0"/>
  </r>
  <r>
    <x v="692"/>
    <x v="0"/>
    <s v="2023-2024"/>
    <x v="0"/>
    <x v="54"/>
    <x v="4"/>
    <x v="4"/>
    <x v="54"/>
    <x v="0"/>
    <x v="7"/>
    <x v="5"/>
    <x v="5"/>
    <x v="2235"/>
    <x v="0"/>
  </r>
  <r>
    <x v="701"/>
    <x v="2"/>
    <s v="2024-2025"/>
    <x v="0"/>
    <x v="45"/>
    <x v="3"/>
    <x v="3"/>
    <x v="45"/>
    <x v="0"/>
    <x v="15"/>
    <x v="4"/>
    <x v="4"/>
    <x v="2236"/>
    <x v="0"/>
  </r>
  <r>
    <x v="245"/>
    <x v="0"/>
    <s v="2023-2024"/>
    <x v="1"/>
    <x v="4"/>
    <x v="1"/>
    <x v="1"/>
    <x v="4"/>
    <x v="0"/>
    <x v="4"/>
    <x v="3"/>
    <x v="3"/>
    <x v="2237"/>
    <x v="0"/>
  </r>
  <r>
    <x v="221"/>
    <x v="0"/>
    <s v="2023-2024"/>
    <x v="0"/>
    <x v="54"/>
    <x v="4"/>
    <x v="4"/>
    <x v="54"/>
    <x v="0"/>
    <x v="7"/>
    <x v="0"/>
    <x v="0"/>
    <x v="2238"/>
    <x v="0"/>
  </r>
  <r>
    <x v="634"/>
    <x v="1"/>
    <s v="2022-2023"/>
    <x v="0"/>
    <x v="52"/>
    <x v="3"/>
    <x v="3"/>
    <x v="52"/>
    <x v="0"/>
    <x v="10"/>
    <x v="6"/>
    <x v="6"/>
    <x v="2239"/>
    <x v="0"/>
  </r>
  <r>
    <x v="457"/>
    <x v="1"/>
    <s v="2022-2023"/>
    <x v="0"/>
    <x v="23"/>
    <x v="1"/>
    <x v="1"/>
    <x v="23"/>
    <x v="0"/>
    <x v="11"/>
    <x v="3"/>
    <x v="3"/>
    <x v="2240"/>
    <x v="0"/>
  </r>
  <r>
    <x v="369"/>
    <x v="0"/>
    <s v="2023-2024"/>
    <x v="0"/>
    <x v="95"/>
    <x v="7"/>
    <x v="7"/>
    <x v="95"/>
    <x v="0"/>
    <x v="19"/>
    <x v="4"/>
    <x v="4"/>
    <x v="2241"/>
    <x v="0"/>
  </r>
  <r>
    <x v="242"/>
    <x v="1"/>
    <s v="2022-2023"/>
    <x v="1"/>
    <x v="8"/>
    <x v="1"/>
    <x v="1"/>
    <x v="8"/>
    <x v="0"/>
    <x v="4"/>
    <x v="5"/>
    <x v="5"/>
    <x v="2242"/>
    <x v="0"/>
  </r>
  <r>
    <x v="76"/>
    <x v="2"/>
    <s v="2024-2025"/>
    <x v="0"/>
    <x v="73"/>
    <x v="6"/>
    <x v="6"/>
    <x v="73"/>
    <x v="0"/>
    <x v="18"/>
    <x v="5"/>
    <x v="5"/>
    <x v="2243"/>
    <x v="0"/>
  </r>
  <r>
    <x v="141"/>
    <x v="0"/>
    <s v="2023-2024"/>
    <x v="0"/>
    <x v="82"/>
    <x v="3"/>
    <x v="3"/>
    <x v="82"/>
    <x v="0"/>
    <x v="17"/>
    <x v="4"/>
    <x v="4"/>
    <x v="2244"/>
    <x v="0"/>
  </r>
  <r>
    <x v="702"/>
    <x v="0"/>
    <s v="2023-2024"/>
    <x v="0"/>
    <x v="71"/>
    <x v="6"/>
    <x v="6"/>
    <x v="71"/>
    <x v="0"/>
    <x v="13"/>
    <x v="0"/>
    <x v="0"/>
    <x v="2245"/>
    <x v="0"/>
  </r>
  <r>
    <x v="547"/>
    <x v="0"/>
    <s v="2023-2024"/>
    <x v="0"/>
    <x v="19"/>
    <x v="1"/>
    <x v="1"/>
    <x v="19"/>
    <x v="0"/>
    <x v="11"/>
    <x v="7"/>
    <x v="7"/>
    <x v="2246"/>
    <x v="0"/>
  </r>
  <r>
    <x v="114"/>
    <x v="0"/>
    <s v="2023-2024"/>
    <x v="0"/>
    <x v="83"/>
    <x v="0"/>
    <x v="0"/>
    <x v="83"/>
    <x v="0"/>
    <x v="0"/>
    <x v="4"/>
    <x v="4"/>
    <x v="2247"/>
    <x v="0"/>
  </r>
  <r>
    <x v="461"/>
    <x v="2"/>
    <s v="2024-2025"/>
    <x v="0"/>
    <x v="63"/>
    <x v="1"/>
    <x v="1"/>
    <x v="63"/>
    <x v="0"/>
    <x v="5"/>
    <x v="3"/>
    <x v="3"/>
    <x v="2248"/>
    <x v="0"/>
  </r>
  <r>
    <x v="455"/>
    <x v="0"/>
    <s v="2023-2024"/>
    <x v="0"/>
    <x v="44"/>
    <x v="4"/>
    <x v="4"/>
    <x v="44"/>
    <x v="0"/>
    <x v="16"/>
    <x v="4"/>
    <x v="4"/>
    <x v="2249"/>
    <x v="0"/>
  </r>
  <r>
    <x v="619"/>
    <x v="0"/>
    <s v="2023-2024"/>
    <x v="0"/>
    <x v="51"/>
    <x v="4"/>
    <x v="4"/>
    <x v="51"/>
    <x v="0"/>
    <x v="16"/>
    <x v="4"/>
    <x v="4"/>
    <x v="2250"/>
    <x v="0"/>
  </r>
  <r>
    <x v="489"/>
    <x v="0"/>
    <s v="2023-2024"/>
    <x v="0"/>
    <x v="53"/>
    <x v="3"/>
    <x v="3"/>
    <x v="53"/>
    <x v="0"/>
    <x v="10"/>
    <x v="5"/>
    <x v="5"/>
    <x v="2251"/>
    <x v="0"/>
  </r>
  <r>
    <x v="289"/>
    <x v="1"/>
    <s v="2022-2023"/>
    <x v="0"/>
    <x v="2"/>
    <x v="2"/>
    <x v="2"/>
    <x v="2"/>
    <x v="0"/>
    <x v="2"/>
    <x v="0"/>
    <x v="0"/>
    <x v="2252"/>
    <x v="0"/>
  </r>
  <r>
    <x v="421"/>
    <x v="0"/>
    <s v="2023-2024"/>
    <x v="0"/>
    <x v="33"/>
    <x v="4"/>
    <x v="4"/>
    <x v="33"/>
    <x v="0"/>
    <x v="8"/>
    <x v="4"/>
    <x v="4"/>
    <x v="2253"/>
    <x v="0"/>
  </r>
  <r>
    <x v="260"/>
    <x v="1"/>
    <s v="2022-2023"/>
    <x v="0"/>
    <x v="4"/>
    <x v="1"/>
    <x v="1"/>
    <x v="4"/>
    <x v="0"/>
    <x v="4"/>
    <x v="1"/>
    <x v="1"/>
    <x v="2254"/>
    <x v="0"/>
  </r>
  <r>
    <x v="528"/>
    <x v="1"/>
    <s v="2022-2023"/>
    <x v="0"/>
    <x v="20"/>
    <x v="4"/>
    <x v="4"/>
    <x v="20"/>
    <x v="0"/>
    <x v="8"/>
    <x v="0"/>
    <x v="0"/>
    <x v="2255"/>
    <x v="0"/>
  </r>
  <r>
    <x v="648"/>
    <x v="1"/>
    <s v="2022-2023"/>
    <x v="0"/>
    <x v="13"/>
    <x v="1"/>
    <x v="1"/>
    <x v="13"/>
    <x v="0"/>
    <x v="1"/>
    <x v="3"/>
    <x v="3"/>
    <x v="2256"/>
    <x v="0"/>
  </r>
  <r>
    <x v="40"/>
    <x v="0"/>
    <s v="2023-2024"/>
    <x v="0"/>
    <x v="12"/>
    <x v="3"/>
    <x v="3"/>
    <x v="12"/>
    <x v="0"/>
    <x v="10"/>
    <x v="4"/>
    <x v="4"/>
    <x v="2257"/>
    <x v="0"/>
  </r>
  <r>
    <x v="259"/>
    <x v="2"/>
    <s v="2024-2025"/>
    <x v="0"/>
    <x v="70"/>
    <x v="4"/>
    <x v="4"/>
    <x v="70"/>
    <x v="0"/>
    <x v="8"/>
    <x v="5"/>
    <x v="5"/>
    <x v="2258"/>
    <x v="0"/>
  </r>
  <r>
    <x v="350"/>
    <x v="1"/>
    <s v="2022-2023"/>
    <x v="0"/>
    <x v="33"/>
    <x v="4"/>
    <x v="4"/>
    <x v="33"/>
    <x v="0"/>
    <x v="8"/>
    <x v="2"/>
    <x v="2"/>
    <x v="2259"/>
    <x v="0"/>
  </r>
  <r>
    <x v="302"/>
    <x v="0"/>
    <s v="2023-2024"/>
    <x v="0"/>
    <x v="86"/>
    <x v="0"/>
    <x v="0"/>
    <x v="86"/>
    <x v="0"/>
    <x v="20"/>
    <x v="4"/>
    <x v="4"/>
    <x v="2260"/>
    <x v="0"/>
  </r>
  <r>
    <x v="325"/>
    <x v="1"/>
    <s v="2022-2023"/>
    <x v="0"/>
    <x v="16"/>
    <x v="0"/>
    <x v="0"/>
    <x v="16"/>
    <x v="0"/>
    <x v="0"/>
    <x v="7"/>
    <x v="7"/>
    <x v="2261"/>
    <x v="0"/>
  </r>
  <r>
    <x v="404"/>
    <x v="1"/>
    <s v="2022-2023"/>
    <x v="0"/>
    <x v="72"/>
    <x v="4"/>
    <x v="4"/>
    <x v="72"/>
    <x v="0"/>
    <x v="16"/>
    <x v="5"/>
    <x v="5"/>
    <x v="2262"/>
    <x v="0"/>
  </r>
  <r>
    <x v="687"/>
    <x v="0"/>
    <s v="2023-2024"/>
    <x v="1"/>
    <x v="40"/>
    <x v="4"/>
    <x v="4"/>
    <x v="40"/>
    <x v="0"/>
    <x v="8"/>
    <x v="9"/>
    <x v="9"/>
    <x v="2263"/>
    <x v="0"/>
  </r>
  <r>
    <x v="553"/>
    <x v="2"/>
    <s v="2024-2025"/>
    <x v="1"/>
    <x v="93"/>
    <x v="4"/>
    <x v="4"/>
    <x v="93"/>
    <x v="0"/>
    <x v="16"/>
    <x v="7"/>
    <x v="7"/>
    <x v="2264"/>
    <x v="0"/>
  </r>
  <r>
    <x v="379"/>
    <x v="2"/>
    <s v="2024-2025"/>
    <x v="0"/>
    <x v="23"/>
    <x v="1"/>
    <x v="1"/>
    <x v="23"/>
    <x v="0"/>
    <x v="11"/>
    <x v="3"/>
    <x v="3"/>
    <x v="2265"/>
    <x v="0"/>
  </r>
  <r>
    <x v="420"/>
    <x v="1"/>
    <s v="2022-2023"/>
    <x v="1"/>
    <x v="11"/>
    <x v="5"/>
    <x v="5"/>
    <x v="11"/>
    <x v="0"/>
    <x v="9"/>
    <x v="4"/>
    <x v="4"/>
    <x v="2266"/>
    <x v="0"/>
  </r>
  <r>
    <x v="496"/>
    <x v="2"/>
    <s v="2024-2025"/>
    <x v="0"/>
    <x v="87"/>
    <x v="2"/>
    <x v="2"/>
    <x v="87"/>
    <x v="0"/>
    <x v="2"/>
    <x v="9"/>
    <x v="9"/>
    <x v="2267"/>
    <x v="0"/>
  </r>
  <r>
    <x v="430"/>
    <x v="0"/>
    <s v="2023-2024"/>
    <x v="0"/>
    <x v="54"/>
    <x v="4"/>
    <x v="4"/>
    <x v="54"/>
    <x v="0"/>
    <x v="7"/>
    <x v="9"/>
    <x v="9"/>
    <x v="2268"/>
    <x v="0"/>
  </r>
  <r>
    <x v="45"/>
    <x v="0"/>
    <s v="2023-2024"/>
    <x v="0"/>
    <x v="47"/>
    <x v="1"/>
    <x v="1"/>
    <x v="47"/>
    <x v="0"/>
    <x v="4"/>
    <x v="2"/>
    <x v="2"/>
    <x v="2269"/>
    <x v="0"/>
  </r>
  <r>
    <x v="570"/>
    <x v="0"/>
    <s v="2023-2024"/>
    <x v="0"/>
    <x v="61"/>
    <x v="6"/>
    <x v="6"/>
    <x v="61"/>
    <x v="0"/>
    <x v="18"/>
    <x v="0"/>
    <x v="0"/>
    <x v="2270"/>
    <x v="0"/>
  </r>
  <r>
    <x v="557"/>
    <x v="0"/>
    <s v="2023-2024"/>
    <x v="0"/>
    <x v="53"/>
    <x v="3"/>
    <x v="3"/>
    <x v="53"/>
    <x v="0"/>
    <x v="10"/>
    <x v="3"/>
    <x v="3"/>
    <x v="2271"/>
    <x v="0"/>
  </r>
  <r>
    <x v="380"/>
    <x v="0"/>
    <s v="2023-2024"/>
    <x v="0"/>
    <x v="23"/>
    <x v="1"/>
    <x v="1"/>
    <x v="23"/>
    <x v="0"/>
    <x v="11"/>
    <x v="6"/>
    <x v="6"/>
    <x v="2272"/>
    <x v="0"/>
  </r>
  <r>
    <x v="569"/>
    <x v="1"/>
    <s v="2022-2023"/>
    <x v="0"/>
    <x v="73"/>
    <x v="6"/>
    <x v="6"/>
    <x v="73"/>
    <x v="0"/>
    <x v="18"/>
    <x v="7"/>
    <x v="7"/>
    <x v="2273"/>
    <x v="0"/>
  </r>
  <r>
    <x v="408"/>
    <x v="1"/>
    <s v="2022-2023"/>
    <x v="0"/>
    <x v="94"/>
    <x v="5"/>
    <x v="5"/>
    <x v="94"/>
    <x v="0"/>
    <x v="9"/>
    <x v="5"/>
    <x v="5"/>
    <x v="2274"/>
    <x v="0"/>
  </r>
  <r>
    <x v="67"/>
    <x v="2"/>
    <s v="2024-2025"/>
    <x v="0"/>
    <x v="36"/>
    <x v="4"/>
    <x v="4"/>
    <x v="36"/>
    <x v="0"/>
    <x v="6"/>
    <x v="7"/>
    <x v="7"/>
    <x v="2275"/>
    <x v="0"/>
  </r>
  <r>
    <x v="345"/>
    <x v="1"/>
    <s v="2022-2023"/>
    <x v="1"/>
    <x v="44"/>
    <x v="4"/>
    <x v="4"/>
    <x v="44"/>
    <x v="0"/>
    <x v="16"/>
    <x v="3"/>
    <x v="3"/>
    <x v="2276"/>
    <x v="0"/>
  </r>
  <r>
    <x v="470"/>
    <x v="0"/>
    <s v="2023-2024"/>
    <x v="0"/>
    <x v="34"/>
    <x v="4"/>
    <x v="4"/>
    <x v="34"/>
    <x v="0"/>
    <x v="7"/>
    <x v="2"/>
    <x v="2"/>
    <x v="2277"/>
    <x v="0"/>
  </r>
  <r>
    <x v="187"/>
    <x v="1"/>
    <s v="2022-2023"/>
    <x v="0"/>
    <x v="19"/>
    <x v="1"/>
    <x v="1"/>
    <x v="19"/>
    <x v="0"/>
    <x v="11"/>
    <x v="3"/>
    <x v="3"/>
    <x v="2278"/>
    <x v="0"/>
  </r>
  <r>
    <x v="695"/>
    <x v="0"/>
    <s v="2023-2024"/>
    <x v="1"/>
    <x v="88"/>
    <x v="6"/>
    <x v="6"/>
    <x v="88"/>
    <x v="0"/>
    <x v="13"/>
    <x v="7"/>
    <x v="7"/>
    <x v="2279"/>
    <x v="0"/>
  </r>
  <r>
    <x v="161"/>
    <x v="0"/>
    <s v="2023-2024"/>
    <x v="0"/>
    <x v="27"/>
    <x v="4"/>
    <x v="4"/>
    <x v="27"/>
    <x v="0"/>
    <x v="7"/>
    <x v="0"/>
    <x v="0"/>
    <x v="2280"/>
    <x v="0"/>
  </r>
  <r>
    <x v="532"/>
    <x v="1"/>
    <s v="2022-2023"/>
    <x v="1"/>
    <x v="93"/>
    <x v="4"/>
    <x v="4"/>
    <x v="93"/>
    <x v="0"/>
    <x v="16"/>
    <x v="1"/>
    <x v="1"/>
    <x v="2281"/>
    <x v="0"/>
  </r>
  <r>
    <x v="599"/>
    <x v="2"/>
    <s v="2024-2025"/>
    <x v="0"/>
    <x v="60"/>
    <x v="1"/>
    <x v="1"/>
    <x v="60"/>
    <x v="0"/>
    <x v="2"/>
    <x v="3"/>
    <x v="3"/>
    <x v="2282"/>
    <x v="0"/>
  </r>
  <r>
    <x v="629"/>
    <x v="1"/>
    <s v="2022-2023"/>
    <x v="0"/>
    <x v="10"/>
    <x v="4"/>
    <x v="4"/>
    <x v="10"/>
    <x v="0"/>
    <x v="8"/>
    <x v="3"/>
    <x v="3"/>
    <x v="2283"/>
    <x v="0"/>
  </r>
  <r>
    <x v="315"/>
    <x v="0"/>
    <s v="2023-2024"/>
    <x v="0"/>
    <x v="15"/>
    <x v="1"/>
    <x v="1"/>
    <x v="15"/>
    <x v="0"/>
    <x v="5"/>
    <x v="1"/>
    <x v="1"/>
    <x v="2284"/>
    <x v="0"/>
  </r>
  <r>
    <x v="241"/>
    <x v="0"/>
    <s v="2023-2024"/>
    <x v="0"/>
    <x v="4"/>
    <x v="1"/>
    <x v="1"/>
    <x v="4"/>
    <x v="0"/>
    <x v="4"/>
    <x v="4"/>
    <x v="4"/>
    <x v="2285"/>
    <x v="0"/>
  </r>
  <r>
    <x v="449"/>
    <x v="0"/>
    <s v="2023-2024"/>
    <x v="1"/>
    <x v="25"/>
    <x v="4"/>
    <x v="4"/>
    <x v="25"/>
    <x v="0"/>
    <x v="8"/>
    <x v="3"/>
    <x v="3"/>
    <x v="2286"/>
    <x v="0"/>
  </r>
  <r>
    <x v="427"/>
    <x v="0"/>
    <s v="2023-2024"/>
    <x v="0"/>
    <x v="90"/>
    <x v="3"/>
    <x v="3"/>
    <x v="90"/>
    <x v="0"/>
    <x v="17"/>
    <x v="4"/>
    <x v="4"/>
    <x v="2287"/>
    <x v="0"/>
  </r>
  <r>
    <x v="379"/>
    <x v="2"/>
    <s v="2024-2025"/>
    <x v="0"/>
    <x v="77"/>
    <x v="5"/>
    <x v="5"/>
    <x v="77"/>
    <x v="0"/>
    <x v="9"/>
    <x v="1"/>
    <x v="1"/>
    <x v="2288"/>
    <x v="0"/>
  </r>
  <r>
    <x v="14"/>
    <x v="0"/>
    <s v="2023-2024"/>
    <x v="0"/>
    <x v="84"/>
    <x v="3"/>
    <x v="3"/>
    <x v="84"/>
    <x v="0"/>
    <x v="3"/>
    <x v="9"/>
    <x v="9"/>
    <x v="2289"/>
    <x v="0"/>
  </r>
  <r>
    <x v="143"/>
    <x v="2"/>
    <s v="2024-2025"/>
    <x v="0"/>
    <x v="86"/>
    <x v="0"/>
    <x v="0"/>
    <x v="86"/>
    <x v="0"/>
    <x v="20"/>
    <x v="0"/>
    <x v="0"/>
    <x v="2290"/>
    <x v="0"/>
  </r>
  <r>
    <x v="530"/>
    <x v="1"/>
    <s v="2022-2023"/>
    <x v="0"/>
    <x v="83"/>
    <x v="0"/>
    <x v="0"/>
    <x v="83"/>
    <x v="0"/>
    <x v="0"/>
    <x v="7"/>
    <x v="7"/>
    <x v="2291"/>
    <x v="0"/>
  </r>
  <r>
    <x v="648"/>
    <x v="1"/>
    <s v="2022-2023"/>
    <x v="0"/>
    <x v="62"/>
    <x v="0"/>
    <x v="0"/>
    <x v="62"/>
    <x v="0"/>
    <x v="14"/>
    <x v="4"/>
    <x v="4"/>
    <x v="2292"/>
    <x v="0"/>
  </r>
  <r>
    <x v="261"/>
    <x v="1"/>
    <s v="2022-2023"/>
    <x v="0"/>
    <x v="52"/>
    <x v="3"/>
    <x v="3"/>
    <x v="52"/>
    <x v="0"/>
    <x v="10"/>
    <x v="9"/>
    <x v="9"/>
    <x v="2293"/>
    <x v="0"/>
  </r>
  <r>
    <x v="499"/>
    <x v="0"/>
    <s v="2023-2024"/>
    <x v="0"/>
    <x v="91"/>
    <x v="1"/>
    <x v="1"/>
    <x v="91"/>
    <x v="0"/>
    <x v="5"/>
    <x v="4"/>
    <x v="4"/>
    <x v="2294"/>
    <x v="0"/>
  </r>
  <r>
    <x v="208"/>
    <x v="0"/>
    <s v="2023-2024"/>
    <x v="0"/>
    <x v="62"/>
    <x v="0"/>
    <x v="0"/>
    <x v="62"/>
    <x v="0"/>
    <x v="14"/>
    <x v="1"/>
    <x v="1"/>
    <x v="2295"/>
    <x v="0"/>
  </r>
  <r>
    <x v="386"/>
    <x v="1"/>
    <s v="2022-2023"/>
    <x v="0"/>
    <x v="1"/>
    <x v="1"/>
    <x v="1"/>
    <x v="1"/>
    <x v="0"/>
    <x v="1"/>
    <x v="4"/>
    <x v="4"/>
    <x v="2296"/>
    <x v="0"/>
  </r>
  <r>
    <x v="62"/>
    <x v="0"/>
    <s v="2023-2024"/>
    <x v="0"/>
    <x v="59"/>
    <x v="3"/>
    <x v="3"/>
    <x v="59"/>
    <x v="0"/>
    <x v="3"/>
    <x v="3"/>
    <x v="3"/>
    <x v="2297"/>
    <x v="0"/>
  </r>
  <r>
    <x v="535"/>
    <x v="1"/>
    <s v="2022-2023"/>
    <x v="0"/>
    <x v="52"/>
    <x v="3"/>
    <x v="3"/>
    <x v="52"/>
    <x v="0"/>
    <x v="10"/>
    <x v="1"/>
    <x v="1"/>
    <x v="2298"/>
    <x v="0"/>
  </r>
  <r>
    <x v="121"/>
    <x v="0"/>
    <s v="2023-2024"/>
    <x v="0"/>
    <x v="56"/>
    <x v="1"/>
    <x v="1"/>
    <x v="56"/>
    <x v="0"/>
    <x v="11"/>
    <x v="3"/>
    <x v="3"/>
    <x v="2299"/>
    <x v="0"/>
  </r>
  <r>
    <x v="144"/>
    <x v="1"/>
    <s v="2022-2023"/>
    <x v="0"/>
    <x v="67"/>
    <x v="3"/>
    <x v="3"/>
    <x v="67"/>
    <x v="0"/>
    <x v="15"/>
    <x v="3"/>
    <x v="3"/>
    <x v="2300"/>
    <x v="0"/>
  </r>
  <r>
    <x v="249"/>
    <x v="1"/>
    <s v="2022-2023"/>
    <x v="0"/>
    <x v="57"/>
    <x v="6"/>
    <x v="6"/>
    <x v="57"/>
    <x v="0"/>
    <x v="13"/>
    <x v="9"/>
    <x v="9"/>
    <x v="2301"/>
    <x v="0"/>
  </r>
  <r>
    <x v="571"/>
    <x v="1"/>
    <s v="2022-2023"/>
    <x v="0"/>
    <x v="13"/>
    <x v="1"/>
    <x v="1"/>
    <x v="13"/>
    <x v="0"/>
    <x v="1"/>
    <x v="0"/>
    <x v="0"/>
    <x v="2302"/>
    <x v="0"/>
  </r>
  <r>
    <x v="20"/>
    <x v="0"/>
    <s v="2023-2024"/>
    <x v="0"/>
    <x v="71"/>
    <x v="6"/>
    <x v="6"/>
    <x v="71"/>
    <x v="0"/>
    <x v="13"/>
    <x v="7"/>
    <x v="7"/>
    <x v="2303"/>
    <x v="0"/>
  </r>
  <r>
    <x v="318"/>
    <x v="0"/>
    <s v="2023-2024"/>
    <x v="0"/>
    <x v="36"/>
    <x v="4"/>
    <x v="4"/>
    <x v="36"/>
    <x v="0"/>
    <x v="6"/>
    <x v="2"/>
    <x v="2"/>
    <x v="2304"/>
    <x v="0"/>
  </r>
  <r>
    <x v="225"/>
    <x v="0"/>
    <s v="2023-2024"/>
    <x v="1"/>
    <x v="74"/>
    <x v="1"/>
    <x v="1"/>
    <x v="74"/>
    <x v="0"/>
    <x v="1"/>
    <x v="4"/>
    <x v="4"/>
    <x v="2305"/>
    <x v="0"/>
  </r>
  <r>
    <x v="239"/>
    <x v="0"/>
    <s v="2023-2024"/>
    <x v="0"/>
    <x v="43"/>
    <x v="1"/>
    <x v="1"/>
    <x v="43"/>
    <x v="0"/>
    <x v="2"/>
    <x v="5"/>
    <x v="5"/>
    <x v="2306"/>
    <x v="0"/>
  </r>
  <r>
    <x v="502"/>
    <x v="0"/>
    <s v="2023-2024"/>
    <x v="0"/>
    <x v="69"/>
    <x v="4"/>
    <x v="4"/>
    <x v="69"/>
    <x v="0"/>
    <x v="6"/>
    <x v="1"/>
    <x v="1"/>
    <x v="2307"/>
    <x v="0"/>
  </r>
  <r>
    <x v="591"/>
    <x v="2"/>
    <s v="2024-2025"/>
    <x v="0"/>
    <x v="45"/>
    <x v="3"/>
    <x v="3"/>
    <x v="45"/>
    <x v="0"/>
    <x v="15"/>
    <x v="4"/>
    <x v="4"/>
    <x v="2308"/>
    <x v="0"/>
  </r>
  <r>
    <x v="465"/>
    <x v="1"/>
    <s v="2022-2023"/>
    <x v="1"/>
    <x v="17"/>
    <x v="3"/>
    <x v="3"/>
    <x v="17"/>
    <x v="0"/>
    <x v="12"/>
    <x v="4"/>
    <x v="4"/>
    <x v="2309"/>
    <x v="0"/>
  </r>
  <r>
    <x v="275"/>
    <x v="2"/>
    <s v="2024-2025"/>
    <x v="0"/>
    <x v="64"/>
    <x v="1"/>
    <x v="1"/>
    <x v="64"/>
    <x v="0"/>
    <x v="1"/>
    <x v="2"/>
    <x v="2"/>
    <x v="2310"/>
    <x v="0"/>
  </r>
  <r>
    <x v="612"/>
    <x v="0"/>
    <s v="2023-2024"/>
    <x v="0"/>
    <x v="46"/>
    <x v="3"/>
    <x v="3"/>
    <x v="46"/>
    <x v="0"/>
    <x v="17"/>
    <x v="9"/>
    <x v="9"/>
    <x v="2311"/>
    <x v="0"/>
  </r>
  <r>
    <x v="717"/>
    <x v="2"/>
    <s v="2024-2025"/>
    <x v="1"/>
    <x v="8"/>
    <x v="1"/>
    <x v="1"/>
    <x v="8"/>
    <x v="0"/>
    <x v="4"/>
    <x v="4"/>
    <x v="4"/>
    <x v="2312"/>
    <x v="0"/>
  </r>
  <r>
    <x v="66"/>
    <x v="1"/>
    <s v="2022-2023"/>
    <x v="0"/>
    <x v="19"/>
    <x v="1"/>
    <x v="1"/>
    <x v="19"/>
    <x v="0"/>
    <x v="11"/>
    <x v="2"/>
    <x v="2"/>
    <x v="2313"/>
    <x v="0"/>
  </r>
  <r>
    <x v="299"/>
    <x v="1"/>
    <s v="2022-2023"/>
    <x v="0"/>
    <x v="6"/>
    <x v="0"/>
    <x v="0"/>
    <x v="6"/>
    <x v="0"/>
    <x v="0"/>
    <x v="5"/>
    <x v="5"/>
    <x v="2314"/>
    <x v="0"/>
  </r>
  <r>
    <x v="335"/>
    <x v="1"/>
    <s v="2022-2023"/>
    <x v="0"/>
    <x v="57"/>
    <x v="6"/>
    <x v="6"/>
    <x v="57"/>
    <x v="0"/>
    <x v="13"/>
    <x v="0"/>
    <x v="0"/>
    <x v="2315"/>
    <x v="0"/>
  </r>
  <r>
    <x v="402"/>
    <x v="0"/>
    <s v="2023-2024"/>
    <x v="0"/>
    <x v="79"/>
    <x v="6"/>
    <x v="6"/>
    <x v="79"/>
    <x v="0"/>
    <x v="18"/>
    <x v="9"/>
    <x v="9"/>
    <x v="2316"/>
    <x v="0"/>
  </r>
  <r>
    <x v="621"/>
    <x v="0"/>
    <s v="2023-2024"/>
    <x v="1"/>
    <x v="93"/>
    <x v="4"/>
    <x v="4"/>
    <x v="93"/>
    <x v="0"/>
    <x v="16"/>
    <x v="5"/>
    <x v="5"/>
    <x v="2317"/>
    <x v="0"/>
  </r>
  <r>
    <x v="435"/>
    <x v="0"/>
    <s v="2023-2024"/>
    <x v="0"/>
    <x v="32"/>
    <x v="6"/>
    <x v="6"/>
    <x v="32"/>
    <x v="0"/>
    <x v="13"/>
    <x v="0"/>
    <x v="0"/>
    <x v="2318"/>
    <x v="0"/>
  </r>
  <r>
    <x v="86"/>
    <x v="1"/>
    <s v="2022-2023"/>
    <x v="0"/>
    <x v="1"/>
    <x v="1"/>
    <x v="1"/>
    <x v="1"/>
    <x v="0"/>
    <x v="1"/>
    <x v="7"/>
    <x v="7"/>
    <x v="2319"/>
    <x v="0"/>
  </r>
  <r>
    <x v="63"/>
    <x v="1"/>
    <s v="2022-2023"/>
    <x v="0"/>
    <x v="80"/>
    <x v="0"/>
    <x v="0"/>
    <x v="80"/>
    <x v="0"/>
    <x v="14"/>
    <x v="2"/>
    <x v="2"/>
    <x v="2320"/>
    <x v="0"/>
  </r>
  <r>
    <x v="361"/>
    <x v="2"/>
    <s v="2024-2025"/>
    <x v="0"/>
    <x v="15"/>
    <x v="1"/>
    <x v="1"/>
    <x v="15"/>
    <x v="0"/>
    <x v="5"/>
    <x v="2"/>
    <x v="2"/>
    <x v="2321"/>
    <x v="0"/>
  </r>
  <r>
    <x v="610"/>
    <x v="0"/>
    <s v="2023-2024"/>
    <x v="0"/>
    <x v="58"/>
    <x v="0"/>
    <x v="0"/>
    <x v="58"/>
    <x v="0"/>
    <x v="0"/>
    <x v="9"/>
    <x v="9"/>
    <x v="2322"/>
    <x v="0"/>
  </r>
  <r>
    <x v="43"/>
    <x v="1"/>
    <s v="2022-2023"/>
    <x v="0"/>
    <x v="36"/>
    <x v="4"/>
    <x v="4"/>
    <x v="36"/>
    <x v="0"/>
    <x v="6"/>
    <x v="3"/>
    <x v="3"/>
    <x v="2323"/>
    <x v="0"/>
  </r>
  <r>
    <x v="259"/>
    <x v="2"/>
    <s v="2024-2025"/>
    <x v="0"/>
    <x v="58"/>
    <x v="0"/>
    <x v="0"/>
    <x v="58"/>
    <x v="0"/>
    <x v="0"/>
    <x v="5"/>
    <x v="5"/>
    <x v="2324"/>
    <x v="0"/>
  </r>
  <r>
    <x v="51"/>
    <x v="0"/>
    <s v="2023-2024"/>
    <x v="0"/>
    <x v="56"/>
    <x v="1"/>
    <x v="1"/>
    <x v="56"/>
    <x v="0"/>
    <x v="11"/>
    <x v="2"/>
    <x v="2"/>
    <x v="2325"/>
    <x v="0"/>
  </r>
  <r>
    <x v="707"/>
    <x v="1"/>
    <s v="2022-2023"/>
    <x v="1"/>
    <x v="24"/>
    <x v="1"/>
    <x v="1"/>
    <x v="24"/>
    <x v="0"/>
    <x v="4"/>
    <x v="1"/>
    <x v="1"/>
    <x v="2326"/>
    <x v="0"/>
  </r>
  <r>
    <x v="11"/>
    <x v="0"/>
    <s v="2023-2024"/>
    <x v="1"/>
    <x v="29"/>
    <x v="4"/>
    <x v="4"/>
    <x v="29"/>
    <x v="0"/>
    <x v="8"/>
    <x v="5"/>
    <x v="5"/>
    <x v="2327"/>
    <x v="0"/>
  </r>
  <r>
    <x v="21"/>
    <x v="1"/>
    <s v="2022-2023"/>
    <x v="0"/>
    <x v="33"/>
    <x v="4"/>
    <x v="4"/>
    <x v="33"/>
    <x v="0"/>
    <x v="8"/>
    <x v="0"/>
    <x v="0"/>
    <x v="2328"/>
    <x v="0"/>
  </r>
  <r>
    <x v="83"/>
    <x v="1"/>
    <s v="2022-2023"/>
    <x v="0"/>
    <x v="5"/>
    <x v="1"/>
    <x v="1"/>
    <x v="5"/>
    <x v="0"/>
    <x v="5"/>
    <x v="2"/>
    <x v="2"/>
    <x v="2329"/>
    <x v="0"/>
  </r>
  <r>
    <x v="342"/>
    <x v="0"/>
    <s v="2023-2024"/>
    <x v="0"/>
    <x v="57"/>
    <x v="6"/>
    <x v="6"/>
    <x v="57"/>
    <x v="0"/>
    <x v="13"/>
    <x v="4"/>
    <x v="4"/>
    <x v="2330"/>
    <x v="0"/>
  </r>
  <r>
    <x v="311"/>
    <x v="0"/>
    <s v="2023-2024"/>
    <x v="0"/>
    <x v="44"/>
    <x v="4"/>
    <x v="4"/>
    <x v="44"/>
    <x v="0"/>
    <x v="16"/>
    <x v="1"/>
    <x v="1"/>
    <x v="2331"/>
    <x v="0"/>
  </r>
  <r>
    <x v="101"/>
    <x v="2"/>
    <s v="2024-2025"/>
    <x v="0"/>
    <x v="57"/>
    <x v="6"/>
    <x v="6"/>
    <x v="57"/>
    <x v="0"/>
    <x v="13"/>
    <x v="3"/>
    <x v="3"/>
    <x v="2332"/>
    <x v="0"/>
  </r>
  <r>
    <x v="149"/>
    <x v="2"/>
    <s v="2024-2025"/>
    <x v="0"/>
    <x v="1"/>
    <x v="1"/>
    <x v="1"/>
    <x v="1"/>
    <x v="0"/>
    <x v="1"/>
    <x v="4"/>
    <x v="4"/>
    <x v="2333"/>
    <x v="0"/>
  </r>
  <r>
    <x v="574"/>
    <x v="2"/>
    <s v="2024-2025"/>
    <x v="0"/>
    <x v="60"/>
    <x v="1"/>
    <x v="1"/>
    <x v="60"/>
    <x v="0"/>
    <x v="2"/>
    <x v="6"/>
    <x v="6"/>
    <x v="2334"/>
    <x v="0"/>
  </r>
  <r>
    <x v="34"/>
    <x v="2"/>
    <s v="2024-2025"/>
    <x v="0"/>
    <x v="32"/>
    <x v="6"/>
    <x v="6"/>
    <x v="32"/>
    <x v="0"/>
    <x v="13"/>
    <x v="4"/>
    <x v="4"/>
    <x v="2335"/>
    <x v="0"/>
  </r>
  <r>
    <x v="334"/>
    <x v="2"/>
    <s v="2024-2025"/>
    <x v="0"/>
    <x v="53"/>
    <x v="3"/>
    <x v="3"/>
    <x v="53"/>
    <x v="0"/>
    <x v="10"/>
    <x v="5"/>
    <x v="5"/>
    <x v="2336"/>
    <x v="0"/>
  </r>
  <r>
    <x v="386"/>
    <x v="1"/>
    <s v="2022-2023"/>
    <x v="0"/>
    <x v="37"/>
    <x v="1"/>
    <x v="1"/>
    <x v="37"/>
    <x v="0"/>
    <x v="11"/>
    <x v="9"/>
    <x v="9"/>
    <x v="2337"/>
    <x v="0"/>
  </r>
  <r>
    <x v="581"/>
    <x v="0"/>
    <s v="2023-2024"/>
    <x v="1"/>
    <x v="29"/>
    <x v="4"/>
    <x v="4"/>
    <x v="29"/>
    <x v="0"/>
    <x v="8"/>
    <x v="3"/>
    <x v="3"/>
    <x v="2338"/>
    <x v="0"/>
  </r>
  <r>
    <x v="555"/>
    <x v="2"/>
    <s v="2024-2025"/>
    <x v="0"/>
    <x v="26"/>
    <x v="0"/>
    <x v="0"/>
    <x v="26"/>
    <x v="0"/>
    <x v="14"/>
    <x v="3"/>
    <x v="3"/>
    <x v="2339"/>
    <x v="0"/>
  </r>
  <r>
    <x v="429"/>
    <x v="1"/>
    <s v="2022-2023"/>
    <x v="0"/>
    <x v="71"/>
    <x v="6"/>
    <x v="6"/>
    <x v="71"/>
    <x v="0"/>
    <x v="13"/>
    <x v="4"/>
    <x v="4"/>
    <x v="2340"/>
    <x v="0"/>
  </r>
  <r>
    <x v="247"/>
    <x v="2"/>
    <s v="2024-2025"/>
    <x v="0"/>
    <x v="59"/>
    <x v="3"/>
    <x v="3"/>
    <x v="59"/>
    <x v="0"/>
    <x v="3"/>
    <x v="3"/>
    <x v="3"/>
    <x v="2341"/>
    <x v="0"/>
  </r>
  <r>
    <x v="58"/>
    <x v="2"/>
    <s v="2024-2025"/>
    <x v="0"/>
    <x v="2"/>
    <x v="2"/>
    <x v="2"/>
    <x v="2"/>
    <x v="0"/>
    <x v="2"/>
    <x v="4"/>
    <x v="4"/>
    <x v="2342"/>
    <x v="0"/>
  </r>
  <r>
    <x v="643"/>
    <x v="0"/>
    <s v="2023-2024"/>
    <x v="0"/>
    <x v="64"/>
    <x v="1"/>
    <x v="1"/>
    <x v="64"/>
    <x v="0"/>
    <x v="1"/>
    <x v="2"/>
    <x v="2"/>
    <x v="2343"/>
    <x v="0"/>
  </r>
  <r>
    <x v="156"/>
    <x v="2"/>
    <s v="2024-2025"/>
    <x v="0"/>
    <x v="27"/>
    <x v="4"/>
    <x v="4"/>
    <x v="27"/>
    <x v="0"/>
    <x v="7"/>
    <x v="3"/>
    <x v="3"/>
    <x v="2344"/>
    <x v="0"/>
  </r>
  <r>
    <x v="555"/>
    <x v="2"/>
    <s v="2024-2025"/>
    <x v="0"/>
    <x v="73"/>
    <x v="6"/>
    <x v="6"/>
    <x v="73"/>
    <x v="0"/>
    <x v="18"/>
    <x v="1"/>
    <x v="1"/>
    <x v="2345"/>
    <x v="0"/>
  </r>
  <r>
    <x v="110"/>
    <x v="2"/>
    <s v="2024-2025"/>
    <x v="0"/>
    <x v="62"/>
    <x v="0"/>
    <x v="0"/>
    <x v="62"/>
    <x v="0"/>
    <x v="14"/>
    <x v="4"/>
    <x v="4"/>
    <x v="2346"/>
    <x v="0"/>
  </r>
  <r>
    <x v="239"/>
    <x v="0"/>
    <s v="2023-2024"/>
    <x v="0"/>
    <x v="5"/>
    <x v="1"/>
    <x v="1"/>
    <x v="5"/>
    <x v="0"/>
    <x v="5"/>
    <x v="7"/>
    <x v="7"/>
    <x v="2347"/>
    <x v="0"/>
  </r>
  <r>
    <x v="637"/>
    <x v="1"/>
    <s v="2022-2023"/>
    <x v="0"/>
    <x v="45"/>
    <x v="3"/>
    <x v="3"/>
    <x v="45"/>
    <x v="0"/>
    <x v="15"/>
    <x v="1"/>
    <x v="1"/>
    <x v="2348"/>
    <x v="0"/>
  </r>
  <r>
    <x v="703"/>
    <x v="0"/>
    <s v="2023-2024"/>
    <x v="0"/>
    <x v="67"/>
    <x v="3"/>
    <x v="3"/>
    <x v="67"/>
    <x v="0"/>
    <x v="15"/>
    <x v="2"/>
    <x v="2"/>
    <x v="2349"/>
    <x v="0"/>
  </r>
  <r>
    <x v="289"/>
    <x v="1"/>
    <s v="2022-2023"/>
    <x v="0"/>
    <x v="23"/>
    <x v="1"/>
    <x v="1"/>
    <x v="23"/>
    <x v="0"/>
    <x v="11"/>
    <x v="2"/>
    <x v="2"/>
    <x v="2350"/>
    <x v="0"/>
  </r>
  <r>
    <x v="461"/>
    <x v="2"/>
    <s v="2024-2025"/>
    <x v="0"/>
    <x v="3"/>
    <x v="3"/>
    <x v="3"/>
    <x v="3"/>
    <x v="0"/>
    <x v="3"/>
    <x v="1"/>
    <x v="1"/>
    <x v="2351"/>
    <x v="0"/>
  </r>
  <r>
    <x v="564"/>
    <x v="0"/>
    <s v="2023-2024"/>
    <x v="0"/>
    <x v="55"/>
    <x v="3"/>
    <x v="3"/>
    <x v="55"/>
    <x v="0"/>
    <x v="17"/>
    <x v="5"/>
    <x v="5"/>
    <x v="2352"/>
    <x v="0"/>
  </r>
  <r>
    <x v="124"/>
    <x v="2"/>
    <s v="2024-2025"/>
    <x v="0"/>
    <x v="52"/>
    <x v="3"/>
    <x v="3"/>
    <x v="52"/>
    <x v="0"/>
    <x v="10"/>
    <x v="2"/>
    <x v="2"/>
    <x v="2353"/>
    <x v="0"/>
  </r>
  <r>
    <x v="709"/>
    <x v="0"/>
    <s v="2023-2024"/>
    <x v="0"/>
    <x v="52"/>
    <x v="3"/>
    <x v="3"/>
    <x v="52"/>
    <x v="0"/>
    <x v="10"/>
    <x v="7"/>
    <x v="7"/>
    <x v="2354"/>
    <x v="0"/>
  </r>
  <r>
    <x v="290"/>
    <x v="0"/>
    <s v="2023-2024"/>
    <x v="1"/>
    <x v="74"/>
    <x v="1"/>
    <x v="1"/>
    <x v="74"/>
    <x v="0"/>
    <x v="1"/>
    <x v="5"/>
    <x v="5"/>
    <x v="2355"/>
    <x v="0"/>
  </r>
  <r>
    <x v="125"/>
    <x v="2"/>
    <s v="2024-2025"/>
    <x v="0"/>
    <x v="37"/>
    <x v="1"/>
    <x v="1"/>
    <x v="37"/>
    <x v="0"/>
    <x v="11"/>
    <x v="1"/>
    <x v="1"/>
    <x v="2356"/>
    <x v="0"/>
  </r>
  <r>
    <x v="387"/>
    <x v="2"/>
    <s v="2024-2025"/>
    <x v="0"/>
    <x v="70"/>
    <x v="4"/>
    <x v="4"/>
    <x v="70"/>
    <x v="0"/>
    <x v="8"/>
    <x v="4"/>
    <x v="4"/>
    <x v="2357"/>
    <x v="0"/>
  </r>
  <r>
    <x v="51"/>
    <x v="0"/>
    <s v="2023-2024"/>
    <x v="0"/>
    <x v="67"/>
    <x v="3"/>
    <x v="3"/>
    <x v="67"/>
    <x v="0"/>
    <x v="15"/>
    <x v="2"/>
    <x v="2"/>
    <x v="2358"/>
    <x v="0"/>
  </r>
  <r>
    <x v="448"/>
    <x v="0"/>
    <s v="2023-2024"/>
    <x v="0"/>
    <x v="72"/>
    <x v="4"/>
    <x v="4"/>
    <x v="72"/>
    <x v="0"/>
    <x v="16"/>
    <x v="5"/>
    <x v="5"/>
    <x v="2359"/>
    <x v="0"/>
  </r>
  <r>
    <x v="95"/>
    <x v="1"/>
    <s v="2022-2023"/>
    <x v="0"/>
    <x v="19"/>
    <x v="1"/>
    <x v="1"/>
    <x v="19"/>
    <x v="0"/>
    <x v="11"/>
    <x v="0"/>
    <x v="0"/>
    <x v="2360"/>
    <x v="0"/>
  </r>
  <r>
    <x v="122"/>
    <x v="1"/>
    <s v="2022-2023"/>
    <x v="0"/>
    <x v="54"/>
    <x v="4"/>
    <x v="4"/>
    <x v="54"/>
    <x v="0"/>
    <x v="7"/>
    <x v="4"/>
    <x v="4"/>
    <x v="2361"/>
    <x v="0"/>
  </r>
  <r>
    <x v="653"/>
    <x v="0"/>
    <s v="2023-2024"/>
    <x v="0"/>
    <x v="80"/>
    <x v="0"/>
    <x v="0"/>
    <x v="80"/>
    <x v="0"/>
    <x v="14"/>
    <x v="0"/>
    <x v="0"/>
    <x v="2362"/>
    <x v="0"/>
  </r>
  <r>
    <x v="557"/>
    <x v="0"/>
    <s v="2023-2024"/>
    <x v="1"/>
    <x v="93"/>
    <x v="4"/>
    <x v="4"/>
    <x v="93"/>
    <x v="0"/>
    <x v="16"/>
    <x v="4"/>
    <x v="4"/>
    <x v="2363"/>
    <x v="0"/>
  </r>
  <r>
    <x v="410"/>
    <x v="1"/>
    <s v="2022-2023"/>
    <x v="0"/>
    <x v="10"/>
    <x v="4"/>
    <x v="4"/>
    <x v="10"/>
    <x v="0"/>
    <x v="8"/>
    <x v="6"/>
    <x v="6"/>
    <x v="2364"/>
    <x v="0"/>
  </r>
  <r>
    <x v="72"/>
    <x v="2"/>
    <s v="2024-2025"/>
    <x v="0"/>
    <x v="78"/>
    <x v="1"/>
    <x v="1"/>
    <x v="78"/>
    <x v="0"/>
    <x v="4"/>
    <x v="9"/>
    <x v="9"/>
    <x v="2365"/>
    <x v="0"/>
  </r>
  <r>
    <x v="321"/>
    <x v="0"/>
    <s v="2023-2024"/>
    <x v="1"/>
    <x v="68"/>
    <x v="7"/>
    <x v="7"/>
    <x v="68"/>
    <x v="0"/>
    <x v="19"/>
    <x v="9"/>
    <x v="9"/>
    <x v="2366"/>
    <x v="0"/>
  </r>
  <r>
    <x v="410"/>
    <x v="1"/>
    <s v="2022-2023"/>
    <x v="0"/>
    <x v="60"/>
    <x v="1"/>
    <x v="1"/>
    <x v="60"/>
    <x v="0"/>
    <x v="2"/>
    <x v="0"/>
    <x v="0"/>
    <x v="2367"/>
    <x v="0"/>
  </r>
  <r>
    <x v="603"/>
    <x v="2"/>
    <s v="2024-2025"/>
    <x v="1"/>
    <x v="40"/>
    <x v="4"/>
    <x v="4"/>
    <x v="40"/>
    <x v="0"/>
    <x v="8"/>
    <x v="2"/>
    <x v="2"/>
    <x v="2368"/>
    <x v="0"/>
  </r>
  <r>
    <x v="101"/>
    <x v="2"/>
    <s v="2024-2025"/>
    <x v="0"/>
    <x v="72"/>
    <x v="4"/>
    <x v="4"/>
    <x v="72"/>
    <x v="0"/>
    <x v="16"/>
    <x v="9"/>
    <x v="9"/>
    <x v="2368"/>
    <x v="0"/>
  </r>
  <r>
    <x v="542"/>
    <x v="2"/>
    <s v="2024-2025"/>
    <x v="0"/>
    <x v="27"/>
    <x v="4"/>
    <x v="4"/>
    <x v="27"/>
    <x v="0"/>
    <x v="7"/>
    <x v="2"/>
    <x v="2"/>
    <x v="2369"/>
    <x v="0"/>
  </r>
  <r>
    <x v="408"/>
    <x v="1"/>
    <s v="2022-2023"/>
    <x v="0"/>
    <x v="63"/>
    <x v="1"/>
    <x v="1"/>
    <x v="63"/>
    <x v="0"/>
    <x v="5"/>
    <x v="3"/>
    <x v="3"/>
    <x v="2370"/>
    <x v="0"/>
  </r>
  <r>
    <x v="60"/>
    <x v="0"/>
    <s v="2023-2024"/>
    <x v="1"/>
    <x v="75"/>
    <x v="0"/>
    <x v="0"/>
    <x v="75"/>
    <x v="0"/>
    <x v="20"/>
    <x v="5"/>
    <x v="5"/>
    <x v="2371"/>
    <x v="0"/>
  </r>
  <r>
    <x v="570"/>
    <x v="0"/>
    <s v="2023-2024"/>
    <x v="0"/>
    <x v="1"/>
    <x v="1"/>
    <x v="1"/>
    <x v="1"/>
    <x v="0"/>
    <x v="1"/>
    <x v="0"/>
    <x v="0"/>
    <x v="2372"/>
    <x v="0"/>
  </r>
  <r>
    <x v="303"/>
    <x v="1"/>
    <s v="2022-2023"/>
    <x v="0"/>
    <x v="70"/>
    <x v="4"/>
    <x v="4"/>
    <x v="70"/>
    <x v="0"/>
    <x v="8"/>
    <x v="1"/>
    <x v="1"/>
    <x v="2373"/>
    <x v="0"/>
  </r>
  <r>
    <x v="523"/>
    <x v="1"/>
    <s v="2022-2023"/>
    <x v="0"/>
    <x v="25"/>
    <x v="4"/>
    <x v="4"/>
    <x v="25"/>
    <x v="0"/>
    <x v="8"/>
    <x v="1"/>
    <x v="1"/>
    <x v="2374"/>
    <x v="0"/>
  </r>
  <r>
    <x v="211"/>
    <x v="2"/>
    <s v="2024-2025"/>
    <x v="0"/>
    <x v="61"/>
    <x v="6"/>
    <x v="6"/>
    <x v="61"/>
    <x v="0"/>
    <x v="18"/>
    <x v="4"/>
    <x v="4"/>
    <x v="2375"/>
    <x v="0"/>
  </r>
  <r>
    <x v="212"/>
    <x v="0"/>
    <s v="2023-2024"/>
    <x v="0"/>
    <x v="90"/>
    <x v="3"/>
    <x v="3"/>
    <x v="90"/>
    <x v="0"/>
    <x v="17"/>
    <x v="4"/>
    <x v="4"/>
    <x v="2376"/>
    <x v="0"/>
  </r>
  <r>
    <x v="597"/>
    <x v="0"/>
    <s v="2023-2024"/>
    <x v="0"/>
    <x v="20"/>
    <x v="4"/>
    <x v="4"/>
    <x v="20"/>
    <x v="0"/>
    <x v="8"/>
    <x v="9"/>
    <x v="9"/>
    <x v="2377"/>
    <x v="0"/>
  </r>
  <r>
    <x v="633"/>
    <x v="1"/>
    <s v="2022-2023"/>
    <x v="1"/>
    <x v="11"/>
    <x v="5"/>
    <x v="5"/>
    <x v="11"/>
    <x v="0"/>
    <x v="9"/>
    <x v="5"/>
    <x v="5"/>
    <x v="2378"/>
    <x v="0"/>
  </r>
  <r>
    <x v="364"/>
    <x v="2"/>
    <s v="2024-2025"/>
    <x v="0"/>
    <x v="83"/>
    <x v="0"/>
    <x v="0"/>
    <x v="83"/>
    <x v="0"/>
    <x v="0"/>
    <x v="1"/>
    <x v="1"/>
    <x v="2379"/>
    <x v="0"/>
  </r>
  <r>
    <x v="618"/>
    <x v="1"/>
    <s v="2022-2023"/>
    <x v="1"/>
    <x v="89"/>
    <x v="4"/>
    <x v="4"/>
    <x v="89"/>
    <x v="0"/>
    <x v="6"/>
    <x v="0"/>
    <x v="0"/>
    <x v="2380"/>
    <x v="0"/>
  </r>
  <r>
    <x v="601"/>
    <x v="0"/>
    <s v="2023-2024"/>
    <x v="1"/>
    <x v="25"/>
    <x v="4"/>
    <x v="4"/>
    <x v="25"/>
    <x v="0"/>
    <x v="8"/>
    <x v="7"/>
    <x v="7"/>
    <x v="2381"/>
    <x v="0"/>
  </r>
  <r>
    <x v="131"/>
    <x v="1"/>
    <s v="2022-2023"/>
    <x v="0"/>
    <x v="15"/>
    <x v="1"/>
    <x v="1"/>
    <x v="15"/>
    <x v="0"/>
    <x v="5"/>
    <x v="7"/>
    <x v="7"/>
    <x v="2382"/>
    <x v="0"/>
  </r>
  <r>
    <x v="579"/>
    <x v="0"/>
    <s v="2023-2024"/>
    <x v="0"/>
    <x v="70"/>
    <x v="4"/>
    <x v="4"/>
    <x v="70"/>
    <x v="0"/>
    <x v="8"/>
    <x v="0"/>
    <x v="0"/>
    <x v="2383"/>
    <x v="0"/>
  </r>
  <r>
    <x v="321"/>
    <x v="0"/>
    <s v="2023-2024"/>
    <x v="1"/>
    <x v="34"/>
    <x v="4"/>
    <x v="4"/>
    <x v="34"/>
    <x v="0"/>
    <x v="7"/>
    <x v="1"/>
    <x v="1"/>
    <x v="2384"/>
    <x v="0"/>
  </r>
  <r>
    <x v="0"/>
    <x v="0"/>
    <s v="2023-2024"/>
    <x v="0"/>
    <x v="86"/>
    <x v="0"/>
    <x v="0"/>
    <x v="86"/>
    <x v="0"/>
    <x v="20"/>
    <x v="4"/>
    <x v="4"/>
    <x v="2385"/>
    <x v="0"/>
  </r>
  <r>
    <x v="454"/>
    <x v="0"/>
    <s v="2023-2024"/>
    <x v="1"/>
    <x v="89"/>
    <x v="4"/>
    <x v="4"/>
    <x v="89"/>
    <x v="0"/>
    <x v="6"/>
    <x v="9"/>
    <x v="9"/>
    <x v="2386"/>
    <x v="0"/>
  </r>
  <r>
    <x v="50"/>
    <x v="0"/>
    <s v="2023-2024"/>
    <x v="0"/>
    <x v="39"/>
    <x v="0"/>
    <x v="0"/>
    <x v="39"/>
    <x v="0"/>
    <x v="14"/>
    <x v="8"/>
    <x v="8"/>
    <x v="2387"/>
    <x v="0"/>
  </r>
  <r>
    <x v="98"/>
    <x v="2"/>
    <s v="2024-2025"/>
    <x v="0"/>
    <x v="31"/>
    <x v="1"/>
    <x v="1"/>
    <x v="31"/>
    <x v="0"/>
    <x v="4"/>
    <x v="7"/>
    <x v="7"/>
    <x v="2388"/>
    <x v="0"/>
  </r>
  <r>
    <x v="596"/>
    <x v="0"/>
    <s v="2023-2024"/>
    <x v="0"/>
    <x v="41"/>
    <x v="5"/>
    <x v="5"/>
    <x v="41"/>
    <x v="0"/>
    <x v="9"/>
    <x v="5"/>
    <x v="5"/>
    <x v="2389"/>
    <x v="0"/>
  </r>
  <r>
    <x v="269"/>
    <x v="1"/>
    <s v="2022-2023"/>
    <x v="0"/>
    <x v="53"/>
    <x v="3"/>
    <x v="3"/>
    <x v="53"/>
    <x v="0"/>
    <x v="10"/>
    <x v="3"/>
    <x v="3"/>
    <x v="2390"/>
    <x v="0"/>
  </r>
  <r>
    <x v="118"/>
    <x v="1"/>
    <s v="2022-2023"/>
    <x v="1"/>
    <x v="89"/>
    <x v="4"/>
    <x v="4"/>
    <x v="89"/>
    <x v="0"/>
    <x v="6"/>
    <x v="3"/>
    <x v="3"/>
    <x v="2391"/>
    <x v="0"/>
  </r>
  <r>
    <x v="163"/>
    <x v="0"/>
    <s v="2023-2024"/>
    <x v="0"/>
    <x v="7"/>
    <x v="4"/>
    <x v="4"/>
    <x v="7"/>
    <x v="0"/>
    <x v="6"/>
    <x v="9"/>
    <x v="9"/>
    <x v="2392"/>
    <x v="0"/>
  </r>
  <r>
    <x v="379"/>
    <x v="2"/>
    <s v="2024-2025"/>
    <x v="1"/>
    <x v="29"/>
    <x v="4"/>
    <x v="4"/>
    <x v="29"/>
    <x v="0"/>
    <x v="8"/>
    <x v="0"/>
    <x v="0"/>
    <x v="2393"/>
    <x v="0"/>
  </r>
  <r>
    <x v="180"/>
    <x v="1"/>
    <s v="2022-2023"/>
    <x v="0"/>
    <x v="9"/>
    <x v="4"/>
    <x v="4"/>
    <x v="9"/>
    <x v="0"/>
    <x v="7"/>
    <x v="3"/>
    <x v="3"/>
    <x v="2394"/>
    <x v="0"/>
  </r>
  <r>
    <x v="16"/>
    <x v="1"/>
    <s v="2022-2023"/>
    <x v="0"/>
    <x v="5"/>
    <x v="1"/>
    <x v="1"/>
    <x v="5"/>
    <x v="0"/>
    <x v="5"/>
    <x v="8"/>
    <x v="8"/>
    <x v="2395"/>
    <x v="0"/>
  </r>
  <r>
    <x v="718"/>
    <x v="0"/>
    <s v="2023-2024"/>
    <x v="0"/>
    <x v="73"/>
    <x v="6"/>
    <x v="6"/>
    <x v="73"/>
    <x v="0"/>
    <x v="18"/>
    <x v="4"/>
    <x v="4"/>
    <x v="2396"/>
    <x v="0"/>
  </r>
  <r>
    <x v="386"/>
    <x v="1"/>
    <s v="2022-2023"/>
    <x v="0"/>
    <x v="66"/>
    <x v="3"/>
    <x v="3"/>
    <x v="66"/>
    <x v="0"/>
    <x v="12"/>
    <x v="5"/>
    <x v="5"/>
    <x v="2397"/>
    <x v="0"/>
  </r>
  <r>
    <x v="137"/>
    <x v="2"/>
    <s v="2024-2025"/>
    <x v="1"/>
    <x v="56"/>
    <x v="1"/>
    <x v="1"/>
    <x v="56"/>
    <x v="0"/>
    <x v="11"/>
    <x v="7"/>
    <x v="7"/>
    <x v="2398"/>
    <x v="0"/>
  </r>
  <r>
    <x v="620"/>
    <x v="1"/>
    <s v="2022-2023"/>
    <x v="0"/>
    <x v="66"/>
    <x v="3"/>
    <x v="3"/>
    <x v="66"/>
    <x v="0"/>
    <x v="12"/>
    <x v="4"/>
    <x v="4"/>
    <x v="2399"/>
    <x v="0"/>
  </r>
  <r>
    <x v="193"/>
    <x v="2"/>
    <s v="2024-2025"/>
    <x v="0"/>
    <x v="6"/>
    <x v="0"/>
    <x v="0"/>
    <x v="6"/>
    <x v="0"/>
    <x v="0"/>
    <x v="9"/>
    <x v="9"/>
    <x v="2400"/>
    <x v="0"/>
  </r>
  <r>
    <x v="335"/>
    <x v="1"/>
    <s v="2022-2023"/>
    <x v="0"/>
    <x v="43"/>
    <x v="1"/>
    <x v="1"/>
    <x v="43"/>
    <x v="0"/>
    <x v="2"/>
    <x v="7"/>
    <x v="7"/>
    <x v="2401"/>
    <x v="0"/>
  </r>
  <r>
    <x v="707"/>
    <x v="1"/>
    <s v="2022-2023"/>
    <x v="0"/>
    <x v="19"/>
    <x v="1"/>
    <x v="1"/>
    <x v="19"/>
    <x v="0"/>
    <x v="11"/>
    <x v="7"/>
    <x v="7"/>
    <x v="2402"/>
    <x v="0"/>
  </r>
  <r>
    <x v="384"/>
    <x v="1"/>
    <s v="2022-2023"/>
    <x v="0"/>
    <x v="37"/>
    <x v="1"/>
    <x v="1"/>
    <x v="37"/>
    <x v="0"/>
    <x v="11"/>
    <x v="9"/>
    <x v="9"/>
    <x v="2403"/>
    <x v="0"/>
  </r>
  <r>
    <x v="166"/>
    <x v="0"/>
    <s v="2023-2024"/>
    <x v="0"/>
    <x v="39"/>
    <x v="0"/>
    <x v="0"/>
    <x v="39"/>
    <x v="0"/>
    <x v="14"/>
    <x v="3"/>
    <x v="3"/>
    <x v="2404"/>
    <x v="0"/>
  </r>
  <r>
    <x v="527"/>
    <x v="1"/>
    <s v="2022-2023"/>
    <x v="0"/>
    <x v="56"/>
    <x v="1"/>
    <x v="1"/>
    <x v="56"/>
    <x v="0"/>
    <x v="11"/>
    <x v="4"/>
    <x v="4"/>
    <x v="2405"/>
    <x v="0"/>
  </r>
  <r>
    <x v="34"/>
    <x v="2"/>
    <s v="2024-2025"/>
    <x v="0"/>
    <x v="7"/>
    <x v="4"/>
    <x v="4"/>
    <x v="7"/>
    <x v="0"/>
    <x v="6"/>
    <x v="2"/>
    <x v="2"/>
    <x v="2406"/>
    <x v="0"/>
  </r>
  <r>
    <x v="90"/>
    <x v="2"/>
    <s v="2024-2025"/>
    <x v="0"/>
    <x v="2"/>
    <x v="2"/>
    <x v="2"/>
    <x v="2"/>
    <x v="0"/>
    <x v="2"/>
    <x v="5"/>
    <x v="5"/>
    <x v="2407"/>
    <x v="0"/>
  </r>
  <r>
    <x v="224"/>
    <x v="1"/>
    <s v="2022-2023"/>
    <x v="0"/>
    <x v="93"/>
    <x v="4"/>
    <x v="4"/>
    <x v="93"/>
    <x v="0"/>
    <x v="16"/>
    <x v="7"/>
    <x v="7"/>
    <x v="2408"/>
    <x v="0"/>
  </r>
  <r>
    <x v="383"/>
    <x v="0"/>
    <s v="2023-2024"/>
    <x v="0"/>
    <x v="20"/>
    <x v="4"/>
    <x v="4"/>
    <x v="20"/>
    <x v="0"/>
    <x v="8"/>
    <x v="3"/>
    <x v="3"/>
    <x v="2409"/>
    <x v="0"/>
  </r>
  <r>
    <x v="42"/>
    <x v="0"/>
    <s v="2023-2024"/>
    <x v="0"/>
    <x v="58"/>
    <x v="0"/>
    <x v="0"/>
    <x v="58"/>
    <x v="0"/>
    <x v="0"/>
    <x v="1"/>
    <x v="1"/>
    <x v="2410"/>
    <x v="0"/>
  </r>
  <r>
    <x v="503"/>
    <x v="0"/>
    <s v="2023-2024"/>
    <x v="1"/>
    <x v="0"/>
    <x v="0"/>
    <x v="0"/>
    <x v="0"/>
    <x v="0"/>
    <x v="0"/>
    <x v="1"/>
    <x v="1"/>
    <x v="2411"/>
    <x v="0"/>
  </r>
  <r>
    <x v="618"/>
    <x v="1"/>
    <s v="2022-2023"/>
    <x v="0"/>
    <x v="31"/>
    <x v="1"/>
    <x v="1"/>
    <x v="31"/>
    <x v="0"/>
    <x v="4"/>
    <x v="6"/>
    <x v="6"/>
    <x v="2412"/>
    <x v="0"/>
  </r>
  <r>
    <x v="540"/>
    <x v="2"/>
    <s v="2024-2025"/>
    <x v="0"/>
    <x v="61"/>
    <x v="6"/>
    <x v="6"/>
    <x v="61"/>
    <x v="0"/>
    <x v="18"/>
    <x v="5"/>
    <x v="5"/>
    <x v="2413"/>
    <x v="0"/>
  </r>
  <r>
    <x v="137"/>
    <x v="2"/>
    <s v="2024-2025"/>
    <x v="0"/>
    <x v="60"/>
    <x v="1"/>
    <x v="1"/>
    <x v="60"/>
    <x v="0"/>
    <x v="2"/>
    <x v="9"/>
    <x v="9"/>
    <x v="2414"/>
    <x v="0"/>
  </r>
  <r>
    <x v="355"/>
    <x v="0"/>
    <s v="2023-2024"/>
    <x v="1"/>
    <x v="68"/>
    <x v="7"/>
    <x v="7"/>
    <x v="68"/>
    <x v="0"/>
    <x v="19"/>
    <x v="7"/>
    <x v="7"/>
    <x v="2415"/>
    <x v="0"/>
  </r>
  <r>
    <x v="631"/>
    <x v="2"/>
    <s v="2024-2025"/>
    <x v="1"/>
    <x v="46"/>
    <x v="3"/>
    <x v="3"/>
    <x v="46"/>
    <x v="0"/>
    <x v="17"/>
    <x v="9"/>
    <x v="9"/>
    <x v="2416"/>
    <x v="0"/>
  </r>
  <r>
    <x v="73"/>
    <x v="1"/>
    <s v="2022-2023"/>
    <x v="0"/>
    <x v="31"/>
    <x v="1"/>
    <x v="1"/>
    <x v="31"/>
    <x v="0"/>
    <x v="4"/>
    <x v="3"/>
    <x v="3"/>
    <x v="2417"/>
    <x v="0"/>
  </r>
  <r>
    <x v="174"/>
    <x v="0"/>
    <s v="2023-2024"/>
    <x v="0"/>
    <x v="28"/>
    <x v="1"/>
    <x v="1"/>
    <x v="28"/>
    <x v="0"/>
    <x v="11"/>
    <x v="3"/>
    <x v="3"/>
    <x v="2418"/>
    <x v="0"/>
  </r>
  <r>
    <x v="260"/>
    <x v="1"/>
    <s v="2022-2023"/>
    <x v="0"/>
    <x v="9"/>
    <x v="4"/>
    <x v="4"/>
    <x v="9"/>
    <x v="0"/>
    <x v="7"/>
    <x v="5"/>
    <x v="5"/>
    <x v="2419"/>
    <x v="0"/>
  </r>
  <r>
    <x v="147"/>
    <x v="0"/>
    <s v="2023-2024"/>
    <x v="0"/>
    <x v="83"/>
    <x v="0"/>
    <x v="0"/>
    <x v="83"/>
    <x v="0"/>
    <x v="0"/>
    <x v="4"/>
    <x v="4"/>
    <x v="2420"/>
    <x v="0"/>
  </r>
  <r>
    <x v="431"/>
    <x v="0"/>
    <s v="2023-2024"/>
    <x v="0"/>
    <x v="64"/>
    <x v="1"/>
    <x v="1"/>
    <x v="64"/>
    <x v="0"/>
    <x v="1"/>
    <x v="3"/>
    <x v="3"/>
    <x v="2421"/>
    <x v="0"/>
  </r>
  <r>
    <x v="146"/>
    <x v="2"/>
    <s v="2024-2025"/>
    <x v="1"/>
    <x v="72"/>
    <x v="4"/>
    <x v="4"/>
    <x v="72"/>
    <x v="0"/>
    <x v="16"/>
    <x v="4"/>
    <x v="4"/>
    <x v="2422"/>
    <x v="0"/>
  </r>
  <r>
    <x v="73"/>
    <x v="1"/>
    <s v="2022-2023"/>
    <x v="0"/>
    <x v="71"/>
    <x v="6"/>
    <x v="6"/>
    <x v="71"/>
    <x v="0"/>
    <x v="13"/>
    <x v="1"/>
    <x v="1"/>
    <x v="2423"/>
    <x v="0"/>
  </r>
  <r>
    <x v="114"/>
    <x v="0"/>
    <s v="2023-2024"/>
    <x v="0"/>
    <x v="23"/>
    <x v="1"/>
    <x v="1"/>
    <x v="23"/>
    <x v="0"/>
    <x v="11"/>
    <x v="3"/>
    <x v="3"/>
    <x v="2424"/>
    <x v="0"/>
  </r>
  <r>
    <x v="129"/>
    <x v="0"/>
    <s v="2023-2024"/>
    <x v="0"/>
    <x v="2"/>
    <x v="2"/>
    <x v="2"/>
    <x v="2"/>
    <x v="0"/>
    <x v="2"/>
    <x v="3"/>
    <x v="3"/>
    <x v="2425"/>
    <x v="0"/>
  </r>
  <r>
    <x v="425"/>
    <x v="2"/>
    <s v="2024-2025"/>
    <x v="1"/>
    <x v="21"/>
    <x v="3"/>
    <x v="3"/>
    <x v="21"/>
    <x v="0"/>
    <x v="10"/>
    <x v="9"/>
    <x v="9"/>
    <x v="2426"/>
    <x v="0"/>
  </r>
  <r>
    <x v="291"/>
    <x v="2"/>
    <s v="2024-2025"/>
    <x v="0"/>
    <x v="82"/>
    <x v="3"/>
    <x v="3"/>
    <x v="82"/>
    <x v="0"/>
    <x v="17"/>
    <x v="4"/>
    <x v="4"/>
    <x v="2427"/>
    <x v="0"/>
  </r>
  <r>
    <x v="329"/>
    <x v="0"/>
    <s v="2023-2024"/>
    <x v="0"/>
    <x v="52"/>
    <x v="3"/>
    <x v="3"/>
    <x v="52"/>
    <x v="0"/>
    <x v="10"/>
    <x v="2"/>
    <x v="2"/>
    <x v="2428"/>
    <x v="0"/>
  </r>
  <r>
    <x v="667"/>
    <x v="0"/>
    <s v="2023-2024"/>
    <x v="1"/>
    <x v="14"/>
    <x v="1"/>
    <x v="1"/>
    <x v="14"/>
    <x v="0"/>
    <x v="11"/>
    <x v="2"/>
    <x v="2"/>
    <x v="2429"/>
    <x v="0"/>
  </r>
  <r>
    <x v="245"/>
    <x v="0"/>
    <s v="2023-2024"/>
    <x v="0"/>
    <x v="77"/>
    <x v="5"/>
    <x v="5"/>
    <x v="77"/>
    <x v="0"/>
    <x v="9"/>
    <x v="4"/>
    <x v="4"/>
    <x v="2430"/>
    <x v="0"/>
  </r>
  <r>
    <x v="603"/>
    <x v="2"/>
    <s v="2024-2025"/>
    <x v="0"/>
    <x v="12"/>
    <x v="3"/>
    <x v="3"/>
    <x v="12"/>
    <x v="0"/>
    <x v="10"/>
    <x v="2"/>
    <x v="2"/>
    <x v="2431"/>
    <x v="0"/>
  </r>
  <r>
    <x v="506"/>
    <x v="0"/>
    <s v="2023-2024"/>
    <x v="1"/>
    <x v="88"/>
    <x v="6"/>
    <x v="6"/>
    <x v="88"/>
    <x v="0"/>
    <x v="13"/>
    <x v="5"/>
    <x v="5"/>
    <x v="2432"/>
    <x v="0"/>
  </r>
  <r>
    <x v="712"/>
    <x v="0"/>
    <s v="2023-2024"/>
    <x v="1"/>
    <x v="81"/>
    <x v="3"/>
    <x v="3"/>
    <x v="81"/>
    <x v="0"/>
    <x v="17"/>
    <x v="9"/>
    <x v="9"/>
    <x v="2433"/>
    <x v="0"/>
  </r>
  <r>
    <x v="466"/>
    <x v="2"/>
    <s v="2024-2025"/>
    <x v="0"/>
    <x v="49"/>
    <x v="4"/>
    <x v="4"/>
    <x v="49"/>
    <x v="0"/>
    <x v="6"/>
    <x v="9"/>
    <x v="9"/>
    <x v="2434"/>
    <x v="0"/>
  </r>
  <r>
    <x v="525"/>
    <x v="2"/>
    <s v="2024-2025"/>
    <x v="1"/>
    <x v="68"/>
    <x v="7"/>
    <x v="7"/>
    <x v="68"/>
    <x v="0"/>
    <x v="19"/>
    <x v="6"/>
    <x v="6"/>
    <x v="2435"/>
    <x v="0"/>
  </r>
  <r>
    <x v="578"/>
    <x v="2"/>
    <s v="2024-2025"/>
    <x v="1"/>
    <x v="38"/>
    <x v="3"/>
    <x v="3"/>
    <x v="38"/>
    <x v="0"/>
    <x v="12"/>
    <x v="4"/>
    <x v="4"/>
    <x v="2436"/>
    <x v="0"/>
  </r>
  <r>
    <x v="193"/>
    <x v="2"/>
    <s v="2024-2025"/>
    <x v="0"/>
    <x v="91"/>
    <x v="1"/>
    <x v="1"/>
    <x v="91"/>
    <x v="0"/>
    <x v="5"/>
    <x v="4"/>
    <x v="4"/>
    <x v="2437"/>
    <x v="0"/>
  </r>
  <r>
    <x v="596"/>
    <x v="0"/>
    <s v="2023-2024"/>
    <x v="0"/>
    <x v="67"/>
    <x v="3"/>
    <x v="3"/>
    <x v="67"/>
    <x v="0"/>
    <x v="15"/>
    <x v="1"/>
    <x v="1"/>
    <x v="2438"/>
    <x v="0"/>
  </r>
  <r>
    <x v="212"/>
    <x v="0"/>
    <s v="2023-2024"/>
    <x v="0"/>
    <x v="39"/>
    <x v="0"/>
    <x v="0"/>
    <x v="39"/>
    <x v="0"/>
    <x v="14"/>
    <x v="5"/>
    <x v="5"/>
    <x v="2439"/>
    <x v="0"/>
  </r>
  <r>
    <x v="361"/>
    <x v="2"/>
    <s v="2024-2025"/>
    <x v="0"/>
    <x v="16"/>
    <x v="0"/>
    <x v="0"/>
    <x v="16"/>
    <x v="0"/>
    <x v="0"/>
    <x v="3"/>
    <x v="3"/>
    <x v="2440"/>
    <x v="0"/>
  </r>
  <r>
    <x v="697"/>
    <x v="1"/>
    <s v="2022-2023"/>
    <x v="0"/>
    <x v="16"/>
    <x v="0"/>
    <x v="0"/>
    <x v="16"/>
    <x v="0"/>
    <x v="0"/>
    <x v="0"/>
    <x v="0"/>
    <x v="2441"/>
    <x v="0"/>
  </r>
  <r>
    <x v="383"/>
    <x v="0"/>
    <s v="2023-2024"/>
    <x v="0"/>
    <x v="35"/>
    <x v="3"/>
    <x v="3"/>
    <x v="35"/>
    <x v="0"/>
    <x v="15"/>
    <x v="5"/>
    <x v="5"/>
    <x v="2442"/>
    <x v="0"/>
  </r>
  <r>
    <x v="355"/>
    <x v="0"/>
    <s v="2023-2024"/>
    <x v="0"/>
    <x v="77"/>
    <x v="5"/>
    <x v="5"/>
    <x v="77"/>
    <x v="0"/>
    <x v="9"/>
    <x v="1"/>
    <x v="1"/>
    <x v="2443"/>
    <x v="0"/>
  </r>
  <r>
    <x v="589"/>
    <x v="0"/>
    <s v="2023-2024"/>
    <x v="0"/>
    <x v="66"/>
    <x v="3"/>
    <x v="3"/>
    <x v="66"/>
    <x v="0"/>
    <x v="12"/>
    <x v="0"/>
    <x v="0"/>
    <x v="2444"/>
    <x v="0"/>
  </r>
  <r>
    <x v="438"/>
    <x v="1"/>
    <s v="2022-2023"/>
    <x v="0"/>
    <x v="3"/>
    <x v="3"/>
    <x v="3"/>
    <x v="3"/>
    <x v="0"/>
    <x v="3"/>
    <x v="7"/>
    <x v="7"/>
    <x v="2445"/>
    <x v="0"/>
  </r>
  <r>
    <x v="465"/>
    <x v="1"/>
    <s v="2022-2023"/>
    <x v="1"/>
    <x v="88"/>
    <x v="6"/>
    <x v="6"/>
    <x v="88"/>
    <x v="0"/>
    <x v="13"/>
    <x v="1"/>
    <x v="1"/>
    <x v="2446"/>
    <x v="0"/>
  </r>
  <r>
    <x v="271"/>
    <x v="1"/>
    <s v="2022-2023"/>
    <x v="0"/>
    <x v="59"/>
    <x v="3"/>
    <x v="3"/>
    <x v="59"/>
    <x v="0"/>
    <x v="3"/>
    <x v="2"/>
    <x v="2"/>
    <x v="2447"/>
    <x v="0"/>
  </r>
  <r>
    <x v="249"/>
    <x v="1"/>
    <s v="2022-2023"/>
    <x v="0"/>
    <x v="45"/>
    <x v="3"/>
    <x v="3"/>
    <x v="45"/>
    <x v="0"/>
    <x v="15"/>
    <x v="9"/>
    <x v="9"/>
    <x v="2448"/>
    <x v="0"/>
  </r>
  <r>
    <x v="268"/>
    <x v="0"/>
    <s v="2023-2024"/>
    <x v="0"/>
    <x v="42"/>
    <x v="3"/>
    <x v="3"/>
    <x v="42"/>
    <x v="0"/>
    <x v="12"/>
    <x v="0"/>
    <x v="0"/>
    <x v="2449"/>
    <x v="0"/>
  </r>
  <r>
    <x v="242"/>
    <x v="1"/>
    <s v="2022-2023"/>
    <x v="0"/>
    <x v="34"/>
    <x v="4"/>
    <x v="4"/>
    <x v="34"/>
    <x v="0"/>
    <x v="7"/>
    <x v="5"/>
    <x v="5"/>
    <x v="2450"/>
    <x v="0"/>
  </r>
  <r>
    <x v="430"/>
    <x v="0"/>
    <s v="2023-2024"/>
    <x v="0"/>
    <x v="57"/>
    <x v="6"/>
    <x v="6"/>
    <x v="57"/>
    <x v="0"/>
    <x v="13"/>
    <x v="5"/>
    <x v="5"/>
    <x v="2451"/>
    <x v="0"/>
  </r>
  <r>
    <x v="224"/>
    <x v="1"/>
    <s v="2022-2023"/>
    <x v="0"/>
    <x v="3"/>
    <x v="3"/>
    <x v="3"/>
    <x v="3"/>
    <x v="0"/>
    <x v="3"/>
    <x v="9"/>
    <x v="9"/>
    <x v="2452"/>
    <x v="0"/>
  </r>
  <r>
    <x v="618"/>
    <x v="1"/>
    <s v="2022-2023"/>
    <x v="0"/>
    <x v="91"/>
    <x v="1"/>
    <x v="1"/>
    <x v="91"/>
    <x v="0"/>
    <x v="5"/>
    <x v="1"/>
    <x v="1"/>
    <x v="2453"/>
    <x v="0"/>
  </r>
  <r>
    <x v="266"/>
    <x v="1"/>
    <s v="2022-2023"/>
    <x v="0"/>
    <x v="4"/>
    <x v="1"/>
    <x v="1"/>
    <x v="4"/>
    <x v="0"/>
    <x v="4"/>
    <x v="2"/>
    <x v="2"/>
    <x v="2454"/>
    <x v="0"/>
  </r>
  <r>
    <x v="492"/>
    <x v="1"/>
    <s v="2022-2023"/>
    <x v="1"/>
    <x v="21"/>
    <x v="3"/>
    <x v="3"/>
    <x v="21"/>
    <x v="0"/>
    <x v="10"/>
    <x v="0"/>
    <x v="0"/>
    <x v="2455"/>
    <x v="0"/>
  </r>
  <r>
    <x v="383"/>
    <x v="0"/>
    <s v="2023-2024"/>
    <x v="1"/>
    <x v="68"/>
    <x v="7"/>
    <x v="7"/>
    <x v="68"/>
    <x v="0"/>
    <x v="19"/>
    <x v="3"/>
    <x v="3"/>
    <x v="2456"/>
    <x v="0"/>
  </r>
  <r>
    <x v="86"/>
    <x v="1"/>
    <s v="2022-2023"/>
    <x v="0"/>
    <x v="48"/>
    <x v="3"/>
    <x v="3"/>
    <x v="48"/>
    <x v="0"/>
    <x v="15"/>
    <x v="0"/>
    <x v="0"/>
    <x v="2457"/>
    <x v="0"/>
  </r>
  <r>
    <x v="7"/>
    <x v="0"/>
    <s v="2023-2024"/>
    <x v="1"/>
    <x v="68"/>
    <x v="7"/>
    <x v="7"/>
    <x v="68"/>
    <x v="0"/>
    <x v="19"/>
    <x v="5"/>
    <x v="5"/>
    <x v="2458"/>
    <x v="0"/>
  </r>
  <r>
    <x v="489"/>
    <x v="0"/>
    <s v="2023-2024"/>
    <x v="0"/>
    <x v="32"/>
    <x v="6"/>
    <x v="6"/>
    <x v="32"/>
    <x v="0"/>
    <x v="13"/>
    <x v="1"/>
    <x v="1"/>
    <x v="2459"/>
    <x v="0"/>
  </r>
  <r>
    <x v="333"/>
    <x v="1"/>
    <s v="2022-2023"/>
    <x v="0"/>
    <x v="86"/>
    <x v="0"/>
    <x v="0"/>
    <x v="86"/>
    <x v="0"/>
    <x v="20"/>
    <x v="5"/>
    <x v="5"/>
    <x v="2460"/>
    <x v="0"/>
  </r>
  <r>
    <x v="459"/>
    <x v="0"/>
    <s v="2023-2024"/>
    <x v="0"/>
    <x v="13"/>
    <x v="1"/>
    <x v="1"/>
    <x v="13"/>
    <x v="0"/>
    <x v="1"/>
    <x v="3"/>
    <x v="3"/>
    <x v="2461"/>
    <x v="0"/>
  </r>
  <r>
    <x v="239"/>
    <x v="0"/>
    <s v="2023-2024"/>
    <x v="0"/>
    <x v="76"/>
    <x v="1"/>
    <x v="1"/>
    <x v="76"/>
    <x v="0"/>
    <x v="5"/>
    <x v="4"/>
    <x v="4"/>
    <x v="2462"/>
    <x v="0"/>
  </r>
  <r>
    <x v="389"/>
    <x v="2"/>
    <s v="2024-2025"/>
    <x v="1"/>
    <x v="14"/>
    <x v="1"/>
    <x v="1"/>
    <x v="14"/>
    <x v="0"/>
    <x v="11"/>
    <x v="7"/>
    <x v="7"/>
    <x v="2463"/>
    <x v="0"/>
  </r>
  <r>
    <x v="73"/>
    <x v="1"/>
    <s v="2022-2023"/>
    <x v="1"/>
    <x v="9"/>
    <x v="4"/>
    <x v="4"/>
    <x v="9"/>
    <x v="0"/>
    <x v="7"/>
    <x v="7"/>
    <x v="7"/>
    <x v="2464"/>
    <x v="0"/>
  </r>
  <r>
    <x v="236"/>
    <x v="0"/>
    <s v="2023-2024"/>
    <x v="0"/>
    <x v="15"/>
    <x v="1"/>
    <x v="1"/>
    <x v="15"/>
    <x v="0"/>
    <x v="5"/>
    <x v="8"/>
    <x v="8"/>
    <x v="2465"/>
    <x v="0"/>
  </r>
  <r>
    <x v="55"/>
    <x v="0"/>
    <s v="2023-2024"/>
    <x v="0"/>
    <x v="37"/>
    <x v="1"/>
    <x v="1"/>
    <x v="37"/>
    <x v="0"/>
    <x v="11"/>
    <x v="1"/>
    <x v="1"/>
    <x v="2466"/>
    <x v="0"/>
  </r>
  <r>
    <x v="183"/>
    <x v="0"/>
    <s v="2023-2024"/>
    <x v="0"/>
    <x v="71"/>
    <x v="6"/>
    <x v="6"/>
    <x v="71"/>
    <x v="0"/>
    <x v="13"/>
    <x v="9"/>
    <x v="9"/>
    <x v="2467"/>
    <x v="0"/>
  </r>
  <r>
    <x v="462"/>
    <x v="1"/>
    <s v="2022-2023"/>
    <x v="0"/>
    <x v="9"/>
    <x v="4"/>
    <x v="4"/>
    <x v="9"/>
    <x v="0"/>
    <x v="7"/>
    <x v="1"/>
    <x v="1"/>
    <x v="2468"/>
    <x v="0"/>
  </r>
  <r>
    <x v="429"/>
    <x v="1"/>
    <s v="2022-2023"/>
    <x v="0"/>
    <x v="28"/>
    <x v="1"/>
    <x v="1"/>
    <x v="28"/>
    <x v="0"/>
    <x v="11"/>
    <x v="7"/>
    <x v="7"/>
    <x v="2469"/>
    <x v="0"/>
  </r>
  <r>
    <x v="152"/>
    <x v="0"/>
    <s v="2023-2024"/>
    <x v="0"/>
    <x v="36"/>
    <x v="4"/>
    <x v="4"/>
    <x v="36"/>
    <x v="0"/>
    <x v="6"/>
    <x v="3"/>
    <x v="3"/>
    <x v="2470"/>
    <x v="0"/>
  </r>
  <r>
    <x v="241"/>
    <x v="0"/>
    <s v="2023-2024"/>
    <x v="0"/>
    <x v="84"/>
    <x v="3"/>
    <x v="3"/>
    <x v="84"/>
    <x v="0"/>
    <x v="3"/>
    <x v="3"/>
    <x v="3"/>
    <x v="2471"/>
    <x v="0"/>
  </r>
  <r>
    <x v="60"/>
    <x v="0"/>
    <s v="2023-2024"/>
    <x v="0"/>
    <x v="4"/>
    <x v="1"/>
    <x v="1"/>
    <x v="4"/>
    <x v="0"/>
    <x v="4"/>
    <x v="3"/>
    <x v="3"/>
    <x v="2472"/>
    <x v="0"/>
  </r>
  <r>
    <x v="214"/>
    <x v="2"/>
    <s v="2024-2025"/>
    <x v="1"/>
    <x v="34"/>
    <x v="4"/>
    <x v="4"/>
    <x v="34"/>
    <x v="0"/>
    <x v="7"/>
    <x v="2"/>
    <x v="2"/>
    <x v="2473"/>
    <x v="0"/>
  </r>
  <r>
    <x v="224"/>
    <x v="1"/>
    <s v="2022-2023"/>
    <x v="0"/>
    <x v="72"/>
    <x v="4"/>
    <x v="4"/>
    <x v="72"/>
    <x v="0"/>
    <x v="16"/>
    <x v="1"/>
    <x v="1"/>
    <x v="2474"/>
    <x v="0"/>
  </r>
  <r>
    <x v="460"/>
    <x v="1"/>
    <s v="2022-2023"/>
    <x v="0"/>
    <x v="66"/>
    <x v="3"/>
    <x v="3"/>
    <x v="66"/>
    <x v="0"/>
    <x v="12"/>
    <x v="0"/>
    <x v="0"/>
    <x v="2475"/>
    <x v="0"/>
  </r>
  <r>
    <x v="206"/>
    <x v="2"/>
    <s v="2024-2025"/>
    <x v="1"/>
    <x v="0"/>
    <x v="0"/>
    <x v="0"/>
    <x v="0"/>
    <x v="0"/>
    <x v="0"/>
    <x v="4"/>
    <x v="4"/>
    <x v="2476"/>
    <x v="0"/>
  </r>
  <r>
    <x v="492"/>
    <x v="1"/>
    <s v="2022-2023"/>
    <x v="0"/>
    <x v="70"/>
    <x v="4"/>
    <x v="4"/>
    <x v="70"/>
    <x v="0"/>
    <x v="8"/>
    <x v="9"/>
    <x v="9"/>
    <x v="2477"/>
    <x v="0"/>
  </r>
  <r>
    <x v="620"/>
    <x v="1"/>
    <s v="2022-2023"/>
    <x v="1"/>
    <x v="95"/>
    <x v="7"/>
    <x v="7"/>
    <x v="95"/>
    <x v="0"/>
    <x v="19"/>
    <x v="0"/>
    <x v="0"/>
    <x v="2478"/>
    <x v="0"/>
  </r>
  <r>
    <x v="516"/>
    <x v="2"/>
    <s v="2024-2025"/>
    <x v="1"/>
    <x v="85"/>
    <x v="0"/>
    <x v="0"/>
    <x v="85"/>
    <x v="0"/>
    <x v="20"/>
    <x v="3"/>
    <x v="3"/>
    <x v="2479"/>
    <x v="0"/>
  </r>
  <r>
    <x v="189"/>
    <x v="2"/>
    <s v="2024-2025"/>
    <x v="1"/>
    <x v="65"/>
    <x v="1"/>
    <x v="1"/>
    <x v="65"/>
    <x v="0"/>
    <x v="4"/>
    <x v="5"/>
    <x v="5"/>
    <x v="2480"/>
    <x v="0"/>
  </r>
  <r>
    <x v="648"/>
    <x v="1"/>
    <s v="2022-2023"/>
    <x v="1"/>
    <x v="68"/>
    <x v="7"/>
    <x v="7"/>
    <x v="68"/>
    <x v="0"/>
    <x v="19"/>
    <x v="2"/>
    <x v="2"/>
    <x v="2481"/>
    <x v="0"/>
  </r>
  <r>
    <x v="570"/>
    <x v="0"/>
    <s v="2023-2024"/>
    <x v="1"/>
    <x v="35"/>
    <x v="3"/>
    <x v="3"/>
    <x v="35"/>
    <x v="0"/>
    <x v="15"/>
    <x v="4"/>
    <x v="4"/>
    <x v="2482"/>
    <x v="0"/>
  </r>
  <r>
    <x v="455"/>
    <x v="0"/>
    <s v="2023-2024"/>
    <x v="0"/>
    <x v="51"/>
    <x v="4"/>
    <x v="4"/>
    <x v="51"/>
    <x v="0"/>
    <x v="16"/>
    <x v="0"/>
    <x v="0"/>
    <x v="2483"/>
    <x v="0"/>
  </r>
  <r>
    <x v="384"/>
    <x v="1"/>
    <s v="2022-2023"/>
    <x v="0"/>
    <x v="86"/>
    <x v="0"/>
    <x v="0"/>
    <x v="86"/>
    <x v="0"/>
    <x v="20"/>
    <x v="1"/>
    <x v="1"/>
    <x v="2484"/>
    <x v="0"/>
  </r>
  <r>
    <x v="117"/>
    <x v="2"/>
    <s v="2024-2025"/>
    <x v="0"/>
    <x v="18"/>
    <x v="6"/>
    <x v="6"/>
    <x v="18"/>
    <x v="0"/>
    <x v="13"/>
    <x v="4"/>
    <x v="4"/>
    <x v="2485"/>
    <x v="0"/>
  </r>
  <r>
    <x v="220"/>
    <x v="0"/>
    <s v="2023-2024"/>
    <x v="0"/>
    <x v="7"/>
    <x v="4"/>
    <x v="4"/>
    <x v="7"/>
    <x v="0"/>
    <x v="6"/>
    <x v="3"/>
    <x v="3"/>
    <x v="2486"/>
    <x v="0"/>
  </r>
  <r>
    <x v="25"/>
    <x v="1"/>
    <s v="2022-2023"/>
    <x v="1"/>
    <x v="96"/>
    <x v="4"/>
    <x v="4"/>
    <x v="96"/>
    <x v="0"/>
    <x v="16"/>
    <x v="7"/>
    <x v="7"/>
    <x v="2486"/>
    <x v="0"/>
  </r>
  <r>
    <x v="462"/>
    <x v="1"/>
    <s v="2022-2023"/>
    <x v="0"/>
    <x v="72"/>
    <x v="4"/>
    <x v="4"/>
    <x v="72"/>
    <x v="0"/>
    <x v="16"/>
    <x v="9"/>
    <x v="9"/>
    <x v="2487"/>
    <x v="0"/>
  </r>
  <r>
    <x v="624"/>
    <x v="2"/>
    <s v="2024-2025"/>
    <x v="1"/>
    <x v="66"/>
    <x v="3"/>
    <x v="3"/>
    <x v="66"/>
    <x v="0"/>
    <x v="12"/>
    <x v="9"/>
    <x v="9"/>
    <x v="2488"/>
    <x v="0"/>
  </r>
  <r>
    <x v="29"/>
    <x v="0"/>
    <s v="2023-2024"/>
    <x v="0"/>
    <x v="91"/>
    <x v="1"/>
    <x v="1"/>
    <x v="91"/>
    <x v="0"/>
    <x v="5"/>
    <x v="9"/>
    <x v="9"/>
    <x v="2489"/>
    <x v="0"/>
  </r>
  <r>
    <x v="0"/>
    <x v="0"/>
    <s v="2023-2024"/>
    <x v="0"/>
    <x v="82"/>
    <x v="3"/>
    <x v="3"/>
    <x v="82"/>
    <x v="0"/>
    <x v="17"/>
    <x v="5"/>
    <x v="5"/>
    <x v="2490"/>
    <x v="0"/>
  </r>
  <r>
    <x v="267"/>
    <x v="2"/>
    <s v="2024-2025"/>
    <x v="1"/>
    <x v="35"/>
    <x v="3"/>
    <x v="3"/>
    <x v="35"/>
    <x v="0"/>
    <x v="15"/>
    <x v="3"/>
    <x v="3"/>
    <x v="2491"/>
    <x v="0"/>
  </r>
  <r>
    <x v="571"/>
    <x v="1"/>
    <s v="2022-2023"/>
    <x v="0"/>
    <x v="44"/>
    <x v="4"/>
    <x v="4"/>
    <x v="44"/>
    <x v="0"/>
    <x v="16"/>
    <x v="9"/>
    <x v="9"/>
    <x v="2492"/>
    <x v="0"/>
  </r>
  <r>
    <x v="694"/>
    <x v="2"/>
    <s v="2024-2025"/>
    <x v="0"/>
    <x v="90"/>
    <x v="3"/>
    <x v="3"/>
    <x v="90"/>
    <x v="0"/>
    <x v="17"/>
    <x v="9"/>
    <x v="9"/>
    <x v="2493"/>
    <x v="0"/>
  </r>
  <r>
    <x v="196"/>
    <x v="0"/>
    <s v="2023-2024"/>
    <x v="0"/>
    <x v="54"/>
    <x v="4"/>
    <x v="4"/>
    <x v="54"/>
    <x v="0"/>
    <x v="7"/>
    <x v="9"/>
    <x v="9"/>
    <x v="2494"/>
    <x v="0"/>
  </r>
  <r>
    <x v="179"/>
    <x v="0"/>
    <s v="2023-2024"/>
    <x v="0"/>
    <x v="19"/>
    <x v="1"/>
    <x v="1"/>
    <x v="19"/>
    <x v="0"/>
    <x v="11"/>
    <x v="9"/>
    <x v="9"/>
    <x v="2495"/>
    <x v="0"/>
  </r>
  <r>
    <x v="82"/>
    <x v="2"/>
    <s v="2024-2025"/>
    <x v="0"/>
    <x v="57"/>
    <x v="6"/>
    <x v="6"/>
    <x v="57"/>
    <x v="0"/>
    <x v="13"/>
    <x v="4"/>
    <x v="4"/>
    <x v="2496"/>
    <x v="0"/>
  </r>
  <r>
    <x v="108"/>
    <x v="1"/>
    <s v="2022-2023"/>
    <x v="0"/>
    <x v="52"/>
    <x v="3"/>
    <x v="3"/>
    <x v="52"/>
    <x v="0"/>
    <x v="10"/>
    <x v="6"/>
    <x v="6"/>
    <x v="2497"/>
    <x v="0"/>
  </r>
  <r>
    <x v="633"/>
    <x v="1"/>
    <s v="2022-2023"/>
    <x v="0"/>
    <x v="8"/>
    <x v="1"/>
    <x v="1"/>
    <x v="8"/>
    <x v="0"/>
    <x v="4"/>
    <x v="3"/>
    <x v="3"/>
    <x v="2498"/>
    <x v="0"/>
  </r>
  <r>
    <x v="120"/>
    <x v="2"/>
    <s v="2024-2025"/>
    <x v="0"/>
    <x v="30"/>
    <x v="4"/>
    <x v="4"/>
    <x v="30"/>
    <x v="0"/>
    <x v="6"/>
    <x v="9"/>
    <x v="9"/>
    <x v="2499"/>
    <x v="0"/>
  </r>
  <r>
    <x v="697"/>
    <x v="1"/>
    <s v="2022-2023"/>
    <x v="0"/>
    <x v="76"/>
    <x v="1"/>
    <x v="1"/>
    <x v="76"/>
    <x v="0"/>
    <x v="5"/>
    <x v="3"/>
    <x v="3"/>
    <x v="2500"/>
    <x v="0"/>
  </r>
  <r>
    <x v="556"/>
    <x v="0"/>
    <s v="2023-2024"/>
    <x v="0"/>
    <x v="39"/>
    <x v="0"/>
    <x v="0"/>
    <x v="39"/>
    <x v="0"/>
    <x v="14"/>
    <x v="3"/>
    <x v="3"/>
    <x v="2501"/>
    <x v="0"/>
  </r>
  <r>
    <x v="559"/>
    <x v="0"/>
    <s v="2023-2024"/>
    <x v="1"/>
    <x v="25"/>
    <x v="4"/>
    <x v="4"/>
    <x v="25"/>
    <x v="0"/>
    <x v="8"/>
    <x v="3"/>
    <x v="3"/>
    <x v="2502"/>
    <x v="0"/>
  </r>
  <r>
    <x v="594"/>
    <x v="1"/>
    <s v="2022-2023"/>
    <x v="1"/>
    <x v="66"/>
    <x v="3"/>
    <x v="3"/>
    <x v="66"/>
    <x v="0"/>
    <x v="12"/>
    <x v="3"/>
    <x v="3"/>
    <x v="2503"/>
    <x v="0"/>
  </r>
  <r>
    <x v="76"/>
    <x v="2"/>
    <s v="2024-2025"/>
    <x v="0"/>
    <x v="62"/>
    <x v="0"/>
    <x v="0"/>
    <x v="62"/>
    <x v="0"/>
    <x v="14"/>
    <x v="0"/>
    <x v="0"/>
    <x v="2504"/>
    <x v="0"/>
  </r>
  <r>
    <x v="549"/>
    <x v="1"/>
    <s v="2022-2023"/>
    <x v="0"/>
    <x v="72"/>
    <x v="4"/>
    <x v="4"/>
    <x v="72"/>
    <x v="0"/>
    <x v="16"/>
    <x v="0"/>
    <x v="0"/>
    <x v="2505"/>
    <x v="0"/>
  </r>
  <r>
    <x v="614"/>
    <x v="1"/>
    <s v="2022-2023"/>
    <x v="0"/>
    <x v="42"/>
    <x v="3"/>
    <x v="3"/>
    <x v="42"/>
    <x v="0"/>
    <x v="12"/>
    <x v="4"/>
    <x v="4"/>
    <x v="2506"/>
    <x v="0"/>
  </r>
  <r>
    <x v="8"/>
    <x v="0"/>
    <s v="2023-2024"/>
    <x v="1"/>
    <x v="96"/>
    <x v="4"/>
    <x v="4"/>
    <x v="96"/>
    <x v="0"/>
    <x v="16"/>
    <x v="5"/>
    <x v="5"/>
    <x v="2507"/>
    <x v="0"/>
  </r>
  <r>
    <x v="592"/>
    <x v="1"/>
    <s v="2022-2023"/>
    <x v="0"/>
    <x v="91"/>
    <x v="1"/>
    <x v="1"/>
    <x v="91"/>
    <x v="0"/>
    <x v="5"/>
    <x v="4"/>
    <x v="4"/>
    <x v="2508"/>
    <x v="0"/>
  </r>
  <r>
    <x v="455"/>
    <x v="0"/>
    <s v="2023-2024"/>
    <x v="0"/>
    <x v="60"/>
    <x v="1"/>
    <x v="1"/>
    <x v="60"/>
    <x v="0"/>
    <x v="2"/>
    <x v="3"/>
    <x v="3"/>
    <x v="2509"/>
    <x v="0"/>
  </r>
  <r>
    <x v="156"/>
    <x v="2"/>
    <s v="2024-2025"/>
    <x v="1"/>
    <x v="68"/>
    <x v="7"/>
    <x v="7"/>
    <x v="68"/>
    <x v="0"/>
    <x v="19"/>
    <x v="4"/>
    <x v="4"/>
    <x v="2510"/>
    <x v="0"/>
  </r>
  <r>
    <x v="131"/>
    <x v="1"/>
    <s v="2022-2023"/>
    <x v="0"/>
    <x v="44"/>
    <x v="4"/>
    <x v="4"/>
    <x v="44"/>
    <x v="0"/>
    <x v="16"/>
    <x v="3"/>
    <x v="3"/>
    <x v="2511"/>
    <x v="0"/>
  </r>
  <r>
    <x v="715"/>
    <x v="2"/>
    <s v="2024-2025"/>
    <x v="0"/>
    <x v="31"/>
    <x v="1"/>
    <x v="1"/>
    <x v="31"/>
    <x v="0"/>
    <x v="4"/>
    <x v="3"/>
    <x v="3"/>
    <x v="2512"/>
    <x v="0"/>
  </r>
  <r>
    <x v="523"/>
    <x v="1"/>
    <s v="2022-2023"/>
    <x v="1"/>
    <x v="22"/>
    <x v="1"/>
    <x v="1"/>
    <x v="22"/>
    <x v="0"/>
    <x v="2"/>
    <x v="4"/>
    <x v="4"/>
    <x v="2513"/>
    <x v="0"/>
  </r>
  <r>
    <x v="667"/>
    <x v="0"/>
    <s v="2023-2024"/>
    <x v="1"/>
    <x v="38"/>
    <x v="3"/>
    <x v="3"/>
    <x v="38"/>
    <x v="0"/>
    <x v="12"/>
    <x v="9"/>
    <x v="9"/>
    <x v="2514"/>
    <x v="0"/>
  </r>
  <r>
    <x v="427"/>
    <x v="0"/>
    <s v="2023-2024"/>
    <x v="0"/>
    <x v="55"/>
    <x v="3"/>
    <x v="3"/>
    <x v="55"/>
    <x v="0"/>
    <x v="17"/>
    <x v="9"/>
    <x v="9"/>
    <x v="2515"/>
    <x v="0"/>
  </r>
  <r>
    <x v="685"/>
    <x v="0"/>
    <s v="2023-2024"/>
    <x v="0"/>
    <x v="92"/>
    <x v="3"/>
    <x v="3"/>
    <x v="92"/>
    <x v="0"/>
    <x v="3"/>
    <x v="9"/>
    <x v="9"/>
    <x v="2516"/>
    <x v="0"/>
  </r>
  <r>
    <x v="284"/>
    <x v="2"/>
    <s v="2024-2025"/>
    <x v="1"/>
    <x v="25"/>
    <x v="4"/>
    <x v="4"/>
    <x v="25"/>
    <x v="0"/>
    <x v="8"/>
    <x v="7"/>
    <x v="7"/>
    <x v="2517"/>
    <x v="0"/>
  </r>
  <r>
    <x v="679"/>
    <x v="0"/>
    <s v="2023-2024"/>
    <x v="0"/>
    <x v="59"/>
    <x v="3"/>
    <x v="3"/>
    <x v="59"/>
    <x v="0"/>
    <x v="3"/>
    <x v="3"/>
    <x v="3"/>
    <x v="2518"/>
    <x v="0"/>
  </r>
  <r>
    <x v="519"/>
    <x v="2"/>
    <s v="2024-2025"/>
    <x v="0"/>
    <x v="36"/>
    <x v="4"/>
    <x v="4"/>
    <x v="36"/>
    <x v="0"/>
    <x v="6"/>
    <x v="4"/>
    <x v="4"/>
    <x v="2519"/>
    <x v="0"/>
  </r>
  <r>
    <x v="590"/>
    <x v="0"/>
    <s v="2023-2024"/>
    <x v="0"/>
    <x v="27"/>
    <x v="4"/>
    <x v="4"/>
    <x v="27"/>
    <x v="0"/>
    <x v="7"/>
    <x v="7"/>
    <x v="7"/>
    <x v="2520"/>
    <x v="0"/>
  </r>
  <r>
    <x v="663"/>
    <x v="0"/>
    <s v="2023-2024"/>
    <x v="0"/>
    <x v="82"/>
    <x v="3"/>
    <x v="3"/>
    <x v="82"/>
    <x v="0"/>
    <x v="17"/>
    <x v="1"/>
    <x v="1"/>
    <x v="2521"/>
    <x v="0"/>
  </r>
  <r>
    <x v="122"/>
    <x v="1"/>
    <s v="2022-2023"/>
    <x v="1"/>
    <x v="14"/>
    <x v="1"/>
    <x v="1"/>
    <x v="14"/>
    <x v="0"/>
    <x v="11"/>
    <x v="7"/>
    <x v="7"/>
    <x v="2522"/>
    <x v="0"/>
  </r>
  <r>
    <x v="571"/>
    <x v="1"/>
    <s v="2022-2023"/>
    <x v="0"/>
    <x v="78"/>
    <x v="1"/>
    <x v="1"/>
    <x v="78"/>
    <x v="0"/>
    <x v="4"/>
    <x v="4"/>
    <x v="4"/>
    <x v="2523"/>
    <x v="0"/>
  </r>
  <r>
    <x v="311"/>
    <x v="0"/>
    <s v="2023-2024"/>
    <x v="0"/>
    <x v="12"/>
    <x v="3"/>
    <x v="3"/>
    <x v="12"/>
    <x v="0"/>
    <x v="10"/>
    <x v="7"/>
    <x v="7"/>
    <x v="2524"/>
    <x v="0"/>
  </r>
  <r>
    <x v="101"/>
    <x v="2"/>
    <s v="2024-2025"/>
    <x v="0"/>
    <x v="26"/>
    <x v="0"/>
    <x v="0"/>
    <x v="26"/>
    <x v="0"/>
    <x v="14"/>
    <x v="7"/>
    <x v="7"/>
    <x v="2525"/>
    <x v="0"/>
  </r>
  <r>
    <x v="60"/>
    <x v="0"/>
    <s v="2023-2024"/>
    <x v="1"/>
    <x v="39"/>
    <x v="0"/>
    <x v="0"/>
    <x v="39"/>
    <x v="0"/>
    <x v="14"/>
    <x v="1"/>
    <x v="1"/>
    <x v="2526"/>
    <x v="0"/>
  </r>
  <r>
    <x v="273"/>
    <x v="1"/>
    <s v="2022-2023"/>
    <x v="0"/>
    <x v="31"/>
    <x v="1"/>
    <x v="1"/>
    <x v="31"/>
    <x v="0"/>
    <x v="4"/>
    <x v="3"/>
    <x v="3"/>
    <x v="2527"/>
    <x v="0"/>
  </r>
  <r>
    <x v="93"/>
    <x v="2"/>
    <s v="2024-2025"/>
    <x v="0"/>
    <x v="52"/>
    <x v="3"/>
    <x v="3"/>
    <x v="52"/>
    <x v="0"/>
    <x v="10"/>
    <x v="7"/>
    <x v="7"/>
    <x v="2528"/>
    <x v="0"/>
  </r>
  <r>
    <x v="341"/>
    <x v="1"/>
    <s v="2022-2023"/>
    <x v="1"/>
    <x v="34"/>
    <x v="4"/>
    <x v="4"/>
    <x v="34"/>
    <x v="0"/>
    <x v="7"/>
    <x v="6"/>
    <x v="6"/>
    <x v="2529"/>
    <x v="0"/>
  </r>
  <r>
    <x v="244"/>
    <x v="0"/>
    <s v="2023-2024"/>
    <x v="0"/>
    <x v="73"/>
    <x v="6"/>
    <x v="6"/>
    <x v="73"/>
    <x v="0"/>
    <x v="18"/>
    <x v="9"/>
    <x v="9"/>
    <x v="2530"/>
    <x v="0"/>
  </r>
  <r>
    <x v="241"/>
    <x v="0"/>
    <s v="2023-2024"/>
    <x v="0"/>
    <x v="60"/>
    <x v="1"/>
    <x v="1"/>
    <x v="60"/>
    <x v="0"/>
    <x v="2"/>
    <x v="2"/>
    <x v="2"/>
    <x v="2531"/>
    <x v="0"/>
  </r>
  <r>
    <x v="149"/>
    <x v="2"/>
    <s v="2024-2025"/>
    <x v="1"/>
    <x v="96"/>
    <x v="4"/>
    <x v="4"/>
    <x v="96"/>
    <x v="0"/>
    <x v="16"/>
    <x v="4"/>
    <x v="4"/>
    <x v="2532"/>
    <x v="0"/>
  </r>
  <r>
    <x v="173"/>
    <x v="0"/>
    <s v="2023-2024"/>
    <x v="0"/>
    <x v="23"/>
    <x v="1"/>
    <x v="1"/>
    <x v="23"/>
    <x v="0"/>
    <x v="11"/>
    <x v="2"/>
    <x v="2"/>
    <x v="2533"/>
    <x v="0"/>
  </r>
  <r>
    <x v="592"/>
    <x v="1"/>
    <s v="2022-2023"/>
    <x v="0"/>
    <x v="69"/>
    <x v="4"/>
    <x v="4"/>
    <x v="69"/>
    <x v="0"/>
    <x v="6"/>
    <x v="6"/>
    <x v="6"/>
    <x v="2534"/>
    <x v="0"/>
  </r>
  <r>
    <x v="121"/>
    <x v="0"/>
    <s v="2023-2024"/>
    <x v="1"/>
    <x v="24"/>
    <x v="1"/>
    <x v="1"/>
    <x v="24"/>
    <x v="0"/>
    <x v="4"/>
    <x v="5"/>
    <x v="5"/>
    <x v="2534"/>
    <x v="0"/>
  </r>
  <r>
    <x v="198"/>
    <x v="2"/>
    <s v="2024-2025"/>
    <x v="1"/>
    <x v="74"/>
    <x v="1"/>
    <x v="1"/>
    <x v="74"/>
    <x v="0"/>
    <x v="1"/>
    <x v="4"/>
    <x v="4"/>
    <x v="2535"/>
    <x v="0"/>
  </r>
  <r>
    <x v="58"/>
    <x v="2"/>
    <s v="2024-2025"/>
    <x v="0"/>
    <x v="34"/>
    <x v="4"/>
    <x v="4"/>
    <x v="34"/>
    <x v="0"/>
    <x v="7"/>
    <x v="3"/>
    <x v="3"/>
    <x v="2536"/>
    <x v="0"/>
  </r>
  <r>
    <x v="717"/>
    <x v="2"/>
    <s v="2024-2025"/>
    <x v="0"/>
    <x v="10"/>
    <x v="4"/>
    <x v="4"/>
    <x v="10"/>
    <x v="0"/>
    <x v="8"/>
    <x v="4"/>
    <x v="4"/>
    <x v="2537"/>
    <x v="0"/>
  </r>
  <r>
    <x v="327"/>
    <x v="0"/>
    <s v="2023-2024"/>
    <x v="0"/>
    <x v="29"/>
    <x v="4"/>
    <x v="4"/>
    <x v="29"/>
    <x v="0"/>
    <x v="8"/>
    <x v="9"/>
    <x v="9"/>
    <x v="2537"/>
    <x v="0"/>
  </r>
  <r>
    <x v="156"/>
    <x v="2"/>
    <s v="2024-2025"/>
    <x v="0"/>
    <x v="42"/>
    <x v="3"/>
    <x v="3"/>
    <x v="42"/>
    <x v="0"/>
    <x v="12"/>
    <x v="9"/>
    <x v="9"/>
    <x v="2538"/>
    <x v="0"/>
  </r>
  <r>
    <x v="212"/>
    <x v="0"/>
    <s v="2023-2024"/>
    <x v="0"/>
    <x v="67"/>
    <x v="3"/>
    <x v="3"/>
    <x v="67"/>
    <x v="0"/>
    <x v="15"/>
    <x v="3"/>
    <x v="3"/>
    <x v="2539"/>
    <x v="0"/>
  </r>
  <r>
    <x v="111"/>
    <x v="0"/>
    <s v="2023-2024"/>
    <x v="0"/>
    <x v="71"/>
    <x v="6"/>
    <x v="6"/>
    <x v="71"/>
    <x v="0"/>
    <x v="13"/>
    <x v="9"/>
    <x v="9"/>
    <x v="2540"/>
    <x v="0"/>
  </r>
  <r>
    <x v="237"/>
    <x v="0"/>
    <s v="2023-2024"/>
    <x v="0"/>
    <x v="5"/>
    <x v="1"/>
    <x v="1"/>
    <x v="5"/>
    <x v="0"/>
    <x v="5"/>
    <x v="3"/>
    <x v="3"/>
    <x v="2541"/>
    <x v="0"/>
  </r>
  <r>
    <x v="27"/>
    <x v="0"/>
    <s v="2023-2024"/>
    <x v="0"/>
    <x v="60"/>
    <x v="1"/>
    <x v="1"/>
    <x v="60"/>
    <x v="0"/>
    <x v="2"/>
    <x v="7"/>
    <x v="7"/>
    <x v="2542"/>
    <x v="0"/>
  </r>
  <r>
    <x v="6"/>
    <x v="1"/>
    <s v="2022-2023"/>
    <x v="0"/>
    <x v="13"/>
    <x v="1"/>
    <x v="1"/>
    <x v="13"/>
    <x v="0"/>
    <x v="1"/>
    <x v="7"/>
    <x v="7"/>
    <x v="2543"/>
    <x v="0"/>
  </r>
  <r>
    <x v="221"/>
    <x v="0"/>
    <s v="2023-2024"/>
    <x v="0"/>
    <x v="86"/>
    <x v="0"/>
    <x v="0"/>
    <x v="86"/>
    <x v="0"/>
    <x v="20"/>
    <x v="1"/>
    <x v="1"/>
    <x v="2544"/>
    <x v="0"/>
  </r>
  <r>
    <x v="93"/>
    <x v="2"/>
    <s v="2024-2025"/>
    <x v="1"/>
    <x v="25"/>
    <x v="4"/>
    <x v="4"/>
    <x v="25"/>
    <x v="0"/>
    <x v="8"/>
    <x v="3"/>
    <x v="3"/>
    <x v="2545"/>
    <x v="0"/>
  </r>
  <r>
    <x v="548"/>
    <x v="1"/>
    <s v="2022-2023"/>
    <x v="0"/>
    <x v="80"/>
    <x v="0"/>
    <x v="0"/>
    <x v="80"/>
    <x v="0"/>
    <x v="14"/>
    <x v="1"/>
    <x v="1"/>
    <x v="2546"/>
    <x v="0"/>
  </r>
  <r>
    <x v="425"/>
    <x v="2"/>
    <s v="2024-2025"/>
    <x v="0"/>
    <x v="46"/>
    <x v="3"/>
    <x v="3"/>
    <x v="46"/>
    <x v="0"/>
    <x v="17"/>
    <x v="4"/>
    <x v="4"/>
    <x v="2547"/>
    <x v="0"/>
  </r>
  <r>
    <x v="428"/>
    <x v="0"/>
    <s v="2023-2024"/>
    <x v="0"/>
    <x v="48"/>
    <x v="3"/>
    <x v="3"/>
    <x v="48"/>
    <x v="0"/>
    <x v="15"/>
    <x v="5"/>
    <x v="5"/>
    <x v="2548"/>
    <x v="0"/>
  </r>
  <r>
    <x v="499"/>
    <x v="0"/>
    <s v="2023-2024"/>
    <x v="1"/>
    <x v="96"/>
    <x v="4"/>
    <x v="4"/>
    <x v="96"/>
    <x v="0"/>
    <x v="16"/>
    <x v="4"/>
    <x v="4"/>
    <x v="2549"/>
    <x v="0"/>
  </r>
  <r>
    <x v="109"/>
    <x v="0"/>
    <s v="2023-2024"/>
    <x v="1"/>
    <x v="34"/>
    <x v="4"/>
    <x v="4"/>
    <x v="34"/>
    <x v="0"/>
    <x v="7"/>
    <x v="2"/>
    <x v="2"/>
    <x v="2550"/>
    <x v="0"/>
  </r>
  <r>
    <x v="671"/>
    <x v="1"/>
    <s v="2022-2023"/>
    <x v="1"/>
    <x v="38"/>
    <x v="3"/>
    <x v="3"/>
    <x v="38"/>
    <x v="0"/>
    <x v="12"/>
    <x v="1"/>
    <x v="1"/>
    <x v="2551"/>
    <x v="0"/>
  </r>
  <r>
    <x v="687"/>
    <x v="0"/>
    <s v="2023-2024"/>
    <x v="0"/>
    <x v="85"/>
    <x v="0"/>
    <x v="0"/>
    <x v="85"/>
    <x v="0"/>
    <x v="20"/>
    <x v="2"/>
    <x v="2"/>
    <x v="2552"/>
    <x v="0"/>
  </r>
  <r>
    <x v="593"/>
    <x v="0"/>
    <s v="2023-2024"/>
    <x v="0"/>
    <x v="49"/>
    <x v="4"/>
    <x v="4"/>
    <x v="49"/>
    <x v="0"/>
    <x v="6"/>
    <x v="1"/>
    <x v="1"/>
    <x v="2553"/>
    <x v="0"/>
  </r>
  <r>
    <x v="528"/>
    <x v="1"/>
    <s v="2022-2023"/>
    <x v="0"/>
    <x v="31"/>
    <x v="1"/>
    <x v="1"/>
    <x v="31"/>
    <x v="0"/>
    <x v="4"/>
    <x v="7"/>
    <x v="7"/>
    <x v="2554"/>
    <x v="0"/>
  </r>
  <r>
    <x v="526"/>
    <x v="2"/>
    <s v="2024-2025"/>
    <x v="1"/>
    <x v="25"/>
    <x v="4"/>
    <x v="4"/>
    <x v="25"/>
    <x v="0"/>
    <x v="8"/>
    <x v="9"/>
    <x v="9"/>
    <x v="2555"/>
    <x v="0"/>
  </r>
  <r>
    <x v="366"/>
    <x v="1"/>
    <s v="2022-2023"/>
    <x v="0"/>
    <x v="55"/>
    <x v="3"/>
    <x v="3"/>
    <x v="55"/>
    <x v="0"/>
    <x v="17"/>
    <x v="0"/>
    <x v="0"/>
    <x v="2556"/>
    <x v="0"/>
  </r>
  <r>
    <x v="490"/>
    <x v="0"/>
    <s v="2023-2024"/>
    <x v="0"/>
    <x v="26"/>
    <x v="0"/>
    <x v="0"/>
    <x v="26"/>
    <x v="0"/>
    <x v="14"/>
    <x v="7"/>
    <x v="7"/>
    <x v="2557"/>
    <x v="0"/>
  </r>
  <r>
    <x v="178"/>
    <x v="0"/>
    <s v="2023-2024"/>
    <x v="0"/>
    <x v="32"/>
    <x v="6"/>
    <x v="6"/>
    <x v="32"/>
    <x v="0"/>
    <x v="13"/>
    <x v="4"/>
    <x v="4"/>
    <x v="2558"/>
    <x v="0"/>
  </r>
  <r>
    <x v="92"/>
    <x v="0"/>
    <s v="2023-2024"/>
    <x v="0"/>
    <x v="71"/>
    <x v="6"/>
    <x v="6"/>
    <x v="71"/>
    <x v="0"/>
    <x v="13"/>
    <x v="9"/>
    <x v="9"/>
    <x v="2559"/>
    <x v="0"/>
  </r>
  <r>
    <x v="463"/>
    <x v="0"/>
    <s v="2023-2024"/>
    <x v="1"/>
    <x v="64"/>
    <x v="1"/>
    <x v="1"/>
    <x v="64"/>
    <x v="0"/>
    <x v="1"/>
    <x v="3"/>
    <x v="3"/>
    <x v="2560"/>
    <x v="0"/>
  </r>
  <r>
    <x v="173"/>
    <x v="0"/>
    <s v="2023-2024"/>
    <x v="0"/>
    <x v="73"/>
    <x v="6"/>
    <x v="6"/>
    <x v="73"/>
    <x v="0"/>
    <x v="18"/>
    <x v="1"/>
    <x v="1"/>
    <x v="2561"/>
    <x v="0"/>
  </r>
  <r>
    <x v="176"/>
    <x v="2"/>
    <s v="2024-2025"/>
    <x v="0"/>
    <x v="4"/>
    <x v="1"/>
    <x v="1"/>
    <x v="4"/>
    <x v="0"/>
    <x v="4"/>
    <x v="3"/>
    <x v="3"/>
    <x v="2562"/>
    <x v="0"/>
  </r>
  <r>
    <x v="19"/>
    <x v="0"/>
    <s v="2023-2024"/>
    <x v="0"/>
    <x v="19"/>
    <x v="1"/>
    <x v="1"/>
    <x v="19"/>
    <x v="0"/>
    <x v="11"/>
    <x v="4"/>
    <x v="4"/>
    <x v="2563"/>
    <x v="0"/>
  </r>
  <r>
    <x v="676"/>
    <x v="1"/>
    <s v="2022-2023"/>
    <x v="0"/>
    <x v="60"/>
    <x v="1"/>
    <x v="1"/>
    <x v="60"/>
    <x v="0"/>
    <x v="2"/>
    <x v="3"/>
    <x v="3"/>
    <x v="2564"/>
    <x v="0"/>
  </r>
  <r>
    <x v="293"/>
    <x v="0"/>
    <s v="2023-2024"/>
    <x v="0"/>
    <x v="29"/>
    <x v="4"/>
    <x v="4"/>
    <x v="29"/>
    <x v="0"/>
    <x v="8"/>
    <x v="4"/>
    <x v="4"/>
    <x v="2565"/>
    <x v="0"/>
  </r>
  <r>
    <x v="564"/>
    <x v="0"/>
    <s v="2023-2024"/>
    <x v="0"/>
    <x v="17"/>
    <x v="3"/>
    <x v="3"/>
    <x v="17"/>
    <x v="0"/>
    <x v="12"/>
    <x v="9"/>
    <x v="9"/>
    <x v="2566"/>
    <x v="0"/>
  </r>
  <r>
    <x v="712"/>
    <x v="0"/>
    <s v="2023-2024"/>
    <x v="0"/>
    <x v="18"/>
    <x v="6"/>
    <x v="6"/>
    <x v="18"/>
    <x v="0"/>
    <x v="13"/>
    <x v="5"/>
    <x v="5"/>
    <x v="2567"/>
    <x v="0"/>
  </r>
  <r>
    <x v="78"/>
    <x v="0"/>
    <s v="2023-2024"/>
    <x v="0"/>
    <x v="94"/>
    <x v="5"/>
    <x v="5"/>
    <x v="94"/>
    <x v="0"/>
    <x v="9"/>
    <x v="4"/>
    <x v="4"/>
    <x v="2568"/>
    <x v="0"/>
  </r>
  <r>
    <x v="246"/>
    <x v="2"/>
    <s v="2024-2025"/>
    <x v="0"/>
    <x v="64"/>
    <x v="1"/>
    <x v="1"/>
    <x v="64"/>
    <x v="0"/>
    <x v="1"/>
    <x v="7"/>
    <x v="7"/>
    <x v="2569"/>
    <x v="0"/>
  </r>
  <r>
    <x v="668"/>
    <x v="2"/>
    <s v="2024-2025"/>
    <x v="0"/>
    <x v="92"/>
    <x v="3"/>
    <x v="3"/>
    <x v="92"/>
    <x v="0"/>
    <x v="3"/>
    <x v="9"/>
    <x v="9"/>
    <x v="2570"/>
    <x v="0"/>
  </r>
  <r>
    <x v="282"/>
    <x v="2"/>
    <s v="2024-2025"/>
    <x v="1"/>
    <x v="22"/>
    <x v="1"/>
    <x v="1"/>
    <x v="22"/>
    <x v="0"/>
    <x v="2"/>
    <x v="1"/>
    <x v="1"/>
    <x v="2571"/>
    <x v="0"/>
  </r>
  <r>
    <x v="562"/>
    <x v="1"/>
    <s v="2022-2023"/>
    <x v="0"/>
    <x v="69"/>
    <x v="4"/>
    <x v="4"/>
    <x v="69"/>
    <x v="0"/>
    <x v="6"/>
    <x v="3"/>
    <x v="3"/>
    <x v="2572"/>
    <x v="0"/>
  </r>
  <r>
    <x v="241"/>
    <x v="0"/>
    <s v="2023-2024"/>
    <x v="0"/>
    <x v="56"/>
    <x v="1"/>
    <x v="1"/>
    <x v="56"/>
    <x v="0"/>
    <x v="11"/>
    <x v="7"/>
    <x v="7"/>
    <x v="2573"/>
    <x v="0"/>
  </r>
  <r>
    <x v="301"/>
    <x v="1"/>
    <s v="2022-2023"/>
    <x v="0"/>
    <x v="28"/>
    <x v="1"/>
    <x v="1"/>
    <x v="28"/>
    <x v="0"/>
    <x v="11"/>
    <x v="4"/>
    <x v="4"/>
    <x v="2574"/>
    <x v="0"/>
  </r>
  <r>
    <x v="443"/>
    <x v="1"/>
    <s v="2022-2023"/>
    <x v="0"/>
    <x v="43"/>
    <x v="1"/>
    <x v="1"/>
    <x v="43"/>
    <x v="0"/>
    <x v="2"/>
    <x v="3"/>
    <x v="3"/>
    <x v="2575"/>
    <x v="0"/>
  </r>
  <r>
    <x v="210"/>
    <x v="0"/>
    <s v="2023-2024"/>
    <x v="0"/>
    <x v="63"/>
    <x v="1"/>
    <x v="1"/>
    <x v="63"/>
    <x v="0"/>
    <x v="5"/>
    <x v="7"/>
    <x v="7"/>
    <x v="2576"/>
    <x v="0"/>
  </r>
  <r>
    <x v="357"/>
    <x v="0"/>
    <s v="2023-2024"/>
    <x v="0"/>
    <x v="39"/>
    <x v="0"/>
    <x v="0"/>
    <x v="39"/>
    <x v="0"/>
    <x v="14"/>
    <x v="6"/>
    <x v="6"/>
    <x v="2577"/>
    <x v="0"/>
  </r>
  <r>
    <x v="209"/>
    <x v="2"/>
    <s v="2024-2025"/>
    <x v="0"/>
    <x v="47"/>
    <x v="1"/>
    <x v="1"/>
    <x v="47"/>
    <x v="0"/>
    <x v="4"/>
    <x v="4"/>
    <x v="4"/>
    <x v="2578"/>
    <x v="0"/>
  </r>
  <r>
    <x v="633"/>
    <x v="1"/>
    <s v="2022-2023"/>
    <x v="0"/>
    <x v="33"/>
    <x v="4"/>
    <x v="4"/>
    <x v="33"/>
    <x v="0"/>
    <x v="8"/>
    <x v="0"/>
    <x v="0"/>
    <x v="2579"/>
    <x v="0"/>
  </r>
  <r>
    <x v="678"/>
    <x v="1"/>
    <s v="2022-2023"/>
    <x v="1"/>
    <x v="35"/>
    <x v="3"/>
    <x v="3"/>
    <x v="35"/>
    <x v="0"/>
    <x v="15"/>
    <x v="2"/>
    <x v="2"/>
    <x v="2580"/>
    <x v="0"/>
  </r>
  <r>
    <x v="74"/>
    <x v="2"/>
    <s v="2024-2025"/>
    <x v="0"/>
    <x v="78"/>
    <x v="1"/>
    <x v="1"/>
    <x v="78"/>
    <x v="0"/>
    <x v="4"/>
    <x v="0"/>
    <x v="0"/>
    <x v="2581"/>
    <x v="0"/>
  </r>
  <r>
    <x v="720"/>
    <x v="0"/>
    <s v="2023-2024"/>
    <x v="0"/>
    <x v="76"/>
    <x v="1"/>
    <x v="1"/>
    <x v="76"/>
    <x v="0"/>
    <x v="5"/>
    <x v="7"/>
    <x v="7"/>
    <x v="2582"/>
    <x v="0"/>
  </r>
  <r>
    <x v="101"/>
    <x v="2"/>
    <s v="2024-2025"/>
    <x v="1"/>
    <x v="24"/>
    <x v="1"/>
    <x v="1"/>
    <x v="24"/>
    <x v="0"/>
    <x v="4"/>
    <x v="4"/>
    <x v="4"/>
    <x v="2583"/>
    <x v="0"/>
  </r>
  <r>
    <x v="373"/>
    <x v="0"/>
    <s v="2023-2024"/>
    <x v="0"/>
    <x v="33"/>
    <x v="4"/>
    <x v="4"/>
    <x v="33"/>
    <x v="0"/>
    <x v="8"/>
    <x v="7"/>
    <x v="7"/>
    <x v="2584"/>
    <x v="0"/>
  </r>
  <r>
    <x v="31"/>
    <x v="1"/>
    <s v="2022-2023"/>
    <x v="0"/>
    <x v="10"/>
    <x v="4"/>
    <x v="4"/>
    <x v="10"/>
    <x v="0"/>
    <x v="8"/>
    <x v="4"/>
    <x v="4"/>
    <x v="2585"/>
    <x v="0"/>
  </r>
  <r>
    <x v="556"/>
    <x v="0"/>
    <s v="2023-2024"/>
    <x v="0"/>
    <x v="71"/>
    <x v="6"/>
    <x v="6"/>
    <x v="71"/>
    <x v="0"/>
    <x v="13"/>
    <x v="1"/>
    <x v="1"/>
    <x v="2586"/>
    <x v="0"/>
  </r>
  <r>
    <x v="356"/>
    <x v="0"/>
    <s v="2023-2024"/>
    <x v="1"/>
    <x v="87"/>
    <x v="2"/>
    <x v="2"/>
    <x v="87"/>
    <x v="0"/>
    <x v="2"/>
    <x v="9"/>
    <x v="9"/>
    <x v="2587"/>
    <x v="0"/>
  </r>
  <r>
    <x v="205"/>
    <x v="0"/>
    <s v="2023-2024"/>
    <x v="1"/>
    <x v="68"/>
    <x v="7"/>
    <x v="7"/>
    <x v="68"/>
    <x v="0"/>
    <x v="19"/>
    <x v="3"/>
    <x v="3"/>
    <x v="2588"/>
    <x v="0"/>
  </r>
  <r>
    <x v="307"/>
    <x v="0"/>
    <s v="2023-2024"/>
    <x v="0"/>
    <x v="37"/>
    <x v="1"/>
    <x v="1"/>
    <x v="37"/>
    <x v="0"/>
    <x v="11"/>
    <x v="4"/>
    <x v="4"/>
    <x v="2589"/>
    <x v="0"/>
  </r>
  <r>
    <x v="255"/>
    <x v="0"/>
    <s v="2023-2024"/>
    <x v="0"/>
    <x v="9"/>
    <x v="4"/>
    <x v="4"/>
    <x v="9"/>
    <x v="0"/>
    <x v="7"/>
    <x v="4"/>
    <x v="4"/>
    <x v="2590"/>
    <x v="0"/>
  </r>
  <r>
    <x v="183"/>
    <x v="0"/>
    <s v="2023-2024"/>
    <x v="0"/>
    <x v="26"/>
    <x v="0"/>
    <x v="0"/>
    <x v="26"/>
    <x v="0"/>
    <x v="14"/>
    <x v="3"/>
    <x v="3"/>
    <x v="2591"/>
    <x v="0"/>
  </r>
  <r>
    <x v="79"/>
    <x v="0"/>
    <s v="2023-2024"/>
    <x v="1"/>
    <x v="75"/>
    <x v="0"/>
    <x v="0"/>
    <x v="75"/>
    <x v="0"/>
    <x v="20"/>
    <x v="9"/>
    <x v="9"/>
    <x v="2592"/>
    <x v="0"/>
  </r>
  <r>
    <x v="174"/>
    <x v="0"/>
    <s v="2023-2024"/>
    <x v="1"/>
    <x v="8"/>
    <x v="1"/>
    <x v="1"/>
    <x v="8"/>
    <x v="0"/>
    <x v="4"/>
    <x v="9"/>
    <x v="9"/>
    <x v="2593"/>
    <x v="0"/>
  </r>
  <r>
    <x v="159"/>
    <x v="0"/>
    <s v="2023-2024"/>
    <x v="0"/>
    <x v="80"/>
    <x v="0"/>
    <x v="0"/>
    <x v="80"/>
    <x v="0"/>
    <x v="14"/>
    <x v="4"/>
    <x v="4"/>
    <x v="2594"/>
    <x v="0"/>
  </r>
  <r>
    <x v="716"/>
    <x v="0"/>
    <s v="2023-2024"/>
    <x v="1"/>
    <x v="35"/>
    <x v="3"/>
    <x v="3"/>
    <x v="35"/>
    <x v="0"/>
    <x v="15"/>
    <x v="2"/>
    <x v="2"/>
    <x v="2595"/>
    <x v="0"/>
  </r>
  <r>
    <x v="199"/>
    <x v="0"/>
    <s v="2023-2024"/>
    <x v="1"/>
    <x v="8"/>
    <x v="1"/>
    <x v="1"/>
    <x v="8"/>
    <x v="0"/>
    <x v="4"/>
    <x v="9"/>
    <x v="9"/>
    <x v="2596"/>
    <x v="0"/>
  </r>
  <r>
    <x v="218"/>
    <x v="1"/>
    <s v="2022-2023"/>
    <x v="0"/>
    <x v="84"/>
    <x v="3"/>
    <x v="3"/>
    <x v="84"/>
    <x v="0"/>
    <x v="3"/>
    <x v="2"/>
    <x v="2"/>
    <x v="2597"/>
    <x v="0"/>
  </r>
  <r>
    <x v="528"/>
    <x v="1"/>
    <s v="2022-2023"/>
    <x v="0"/>
    <x v="53"/>
    <x v="3"/>
    <x v="3"/>
    <x v="53"/>
    <x v="0"/>
    <x v="10"/>
    <x v="9"/>
    <x v="9"/>
    <x v="2598"/>
    <x v="0"/>
  </r>
  <r>
    <x v="169"/>
    <x v="0"/>
    <s v="2023-2024"/>
    <x v="0"/>
    <x v="62"/>
    <x v="0"/>
    <x v="0"/>
    <x v="62"/>
    <x v="0"/>
    <x v="14"/>
    <x v="7"/>
    <x v="7"/>
    <x v="2599"/>
    <x v="0"/>
  </r>
  <r>
    <x v="59"/>
    <x v="0"/>
    <s v="2023-2024"/>
    <x v="0"/>
    <x v="2"/>
    <x v="2"/>
    <x v="2"/>
    <x v="2"/>
    <x v="0"/>
    <x v="2"/>
    <x v="0"/>
    <x v="0"/>
    <x v="2600"/>
    <x v="0"/>
  </r>
  <r>
    <x v="436"/>
    <x v="2"/>
    <s v="2024-2025"/>
    <x v="0"/>
    <x v="57"/>
    <x v="6"/>
    <x v="6"/>
    <x v="57"/>
    <x v="0"/>
    <x v="13"/>
    <x v="1"/>
    <x v="1"/>
    <x v="2601"/>
    <x v="0"/>
  </r>
  <r>
    <x v="134"/>
    <x v="0"/>
    <s v="2023-2024"/>
    <x v="0"/>
    <x v="8"/>
    <x v="1"/>
    <x v="1"/>
    <x v="8"/>
    <x v="0"/>
    <x v="4"/>
    <x v="4"/>
    <x v="4"/>
    <x v="2602"/>
    <x v="0"/>
  </r>
  <r>
    <x v="44"/>
    <x v="0"/>
    <s v="2023-2024"/>
    <x v="0"/>
    <x v="66"/>
    <x v="3"/>
    <x v="3"/>
    <x v="66"/>
    <x v="0"/>
    <x v="12"/>
    <x v="1"/>
    <x v="1"/>
    <x v="2603"/>
    <x v="0"/>
  </r>
  <r>
    <x v="276"/>
    <x v="0"/>
    <s v="2023-2024"/>
    <x v="0"/>
    <x v="90"/>
    <x v="3"/>
    <x v="3"/>
    <x v="90"/>
    <x v="0"/>
    <x v="17"/>
    <x v="7"/>
    <x v="7"/>
    <x v="2604"/>
    <x v="0"/>
  </r>
  <r>
    <x v="178"/>
    <x v="0"/>
    <s v="2023-2024"/>
    <x v="0"/>
    <x v="37"/>
    <x v="1"/>
    <x v="1"/>
    <x v="37"/>
    <x v="0"/>
    <x v="11"/>
    <x v="3"/>
    <x v="3"/>
    <x v="2605"/>
    <x v="0"/>
  </r>
  <r>
    <x v="536"/>
    <x v="1"/>
    <s v="2022-2023"/>
    <x v="0"/>
    <x v="12"/>
    <x v="3"/>
    <x v="3"/>
    <x v="12"/>
    <x v="0"/>
    <x v="10"/>
    <x v="3"/>
    <x v="3"/>
    <x v="2606"/>
    <x v="0"/>
  </r>
  <r>
    <x v="218"/>
    <x v="1"/>
    <s v="2022-2023"/>
    <x v="0"/>
    <x v="46"/>
    <x v="3"/>
    <x v="3"/>
    <x v="46"/>
    <x v="0"/>
    <x v="17"/>
    <x v="5"/>
    <x v="5"/>
    <x v="2607"/>
    <x v="0"/>
  </r>
  <r>
    <x v="676"/>
    <x v="1"/>
    <s v="2022-2023"/>
    <x v="1"/>
    <x v="89"/>
    <x v="4"/>
    <x v="4"/>
    <x v="89"/>
    <x v="0"/>
    <x v="6"/>
    <x v="5"/>
    <x v="5"/>
    <x v="2608"/>
    <x v="0"/>
  </r>
  <r>
    <x v="156"/>
    <x v="2"/>
    <s v="2024-2025"/>
    <x v="0"/>
    <x v="40"/>
    <x v="4"/>
    <x v="4"/>
    <x v="40"/>
    <x v="0"/>
    <x v="8"/>
    <x v="7"/>
    <x v="7"/>
    <x v="2609"/>
    <x v="0"/>
  </r>
  <r>
    <x v="464"/>
    <x v="2"/>
    <s v="2024-2025"/>
    <x v="0"/>
    <x v="23"/>
    <x v="1"/>
    <x v="1"/>
    <x v="23"/>
    <x v="0"/>
    <x v="11"/>
    <x v="7"/>
    <x v="7"/>
    <x v="2610"/>
    <x v="0"/>
  </r>
  <r>
    <x v="253"/>
    <x v="0"/>
    <s v="2023-2024"/>
    <x v="1"/>
    <x v="40"/>
    <x v="4"/>
    <x v="4"/>
    <x v="40"/>
    <x v="0"/>
    <x v="8"/>
    <x v="2"/>
    <x v="2"/>
    <x v="2611"/>
    <x v="0"/>
  </r>
  <r>
    <x v="551"/>
    <x v="0"/>
    <s v="2023-2024"/>
    <x v="0"/>
    <x v="13"/>
    <x v="1"/>
    <x v="1"/>
    <x v="13"/>
    <x v="0"/>
    <x v="1"/>
    <x v="4"/>
    <x v="4"/>
    <x v="2612"/>
    <x v="0"/>
  </r>
  <r>
    <x v="720"/>
    <x v="0"/>
    <s v="2023-2024"/>
    <x v="0"/>
    <x v="43"/>
    <x v="1"/>
    <x v="1"/>
    <x v="43"/>
    <x v="0"/>
    <x v="2"/>
    <x v="2"/>
    <x v="2"/>
    <x v="2613"/>
    <x v="0"/>
  </r>
  <r>
    <x v="409"/>
    <x v="0"/>
    <s v="2023-2024"/>
    <x v="0"/>
    <x v="43"/>
    <x v="1"/>
    <x v="1"/>
    <x v="43"/>
    <x v="0"/>
    <x v="2"/>
    <x v="3"/>
    <x v="3"/>
    <x v="2614"/>
    <x v="0"/>
  </r>
  <r>
    <x v="484"/>
    <x v="0"/>
    <s v="2023-2024"/>
    <x v="0"/>
    <x v="33"/>
    <x v="4"/>
    <x v="4"/>
    <x v="33"/>
    <x v="0"/>
    <x v="8"/>
    <x v="4"/>
    <x v="4"/>
    <x v="2615"/>
    <x v="0"/>
  </r>
  <r>
    <x v="627"/>
    <x v="2"/>
    <s v="2024-2025"/>
    <x v="0"/>
    <x v="37"/>
    <x v="1"/>
    <x v="1"/>
    <x v="37"/>
    <x v="0"/>
    <x v="11"/>
    <x v="4"/>
    <x v="4"/>
    <x v="2616"/>
    <x v="0"/>
  </r>
  <r>
    <x v="140"/>
    <x v="0"/>
    <s v="2023-2024"/>
    <x v="0"/>
    <x v="1"/>
    <x v="1"/>
    <x v="1"/>
    <x v="1"/>
    <x v="0"/>
    <x v="1"/>
    <x v="9"/>
    <x v="9"/>
    <x v="2617"/>
    <x v="0"/>
  </r>
  <r>
    <x v="13"/>
    <x v="0"/>
    <s v="2023-2024"/>
    <x v="0"/>
    <x v="51"/>
    <x v="4"/>
    <x v="4"/>
    <x v="51"/>
    <x v="0"/>
    <x v="16"/>
    <x v="9"/>
    <x v="9"/>
    <x v="2618"/>
    <x v="0"/>
  </r>
  <r>
    <x v="437"/>
    <x v="1"/>
    <s v="2022-2023"/>
    <x v="0"/>
    <x v="64"/>
    <x v="1"/>
    <x v="1"/>
    <x v="64"/>
    <x v="0"/>
    <x v="1"/>
    <x v="1"/>
    <x v="1"/>
    <x v="2619"/>
    <x v="0"/>
  </r>
  <r>
    <x v="252"/>
    <x v="1"/>
    <s v="2022-2023"/>
    <x v="0"/>
    <x v="94"/>
    <x v="5"/>
    <x v="5"/>
    <x v="94"/>
    <x v="0"/>
    <x v="9"/>
    <x v="7"/>
    <x v="7"/>
    <x v="2620"/>
    <x v="0"/>
  </r>
  <r>
    <x v="360"/>
    <x v="2"/>
    <s v="2024-2025"/>
    <x v="0"/>
    <x v="13"/>
    <x v="1"/>
    <x v="1"/>
    <x v="13"/>
    <x v="0"/>
    <x v="1"/>
    <x v="7"/>
    <x v="7"/>
    <x v="2621"/>
    <x v="0"/>
  </r>
  <r>
    <x v="665"/>
    <x v="0"/>
    <s v="2023-2024"/>
    <x v="0"/>
    <x v="7"/>
    <x v="4"/>
    <x v="4"/>
    <x v="7"/>
    <x v="0"/>
    <x v="6"/>
    <x v="3"/>
    <x v="3"/>
    <x v="2622"/>
    <x v="0"/>
  </r>
  <r>
    <x v="316"/>
    <x v="0"/>
    <s v="2023-2024"/>
    <x v="0"/>
    <x v="69"/>
    <x v="4"/>
    <x v="4"/>
    <x v="69"/>
    <x v="0"/>
    <x v="6"/>
    <x v="5"/>
    <x v="5"/>
    <x v="2623"/>
    <x v="0"/>
  </r>
  <r>
    <x v="46"/>
    <x v="2"/>
    <s v="2024-2025"/>
    <x v="0"/>
    <x v="62"/>
    <x v="0"/>
    <x v="0"/>
    <x v="62"/>
    <x v="0"/>
    <x v="14"/>
    <x v="9"/>
    <x v="9"/>
    <x v="2624"/>
    <x v="0"/>
  </r>
  <r>
    <x v="136"/>
    <x v="0"/>
    <s v="2023-2024"/>
    <x v="0"/>
    <x v="7"/>
    <x v="4"/>
    <x v="4"/>
    <x v="7"/>
    <x v="0"/>
    <x v="6"/>
    <x v="2"/>
    <x v="2"/>
    <x v="2625"/>
    <x v="0"/>
  </r>
  <r>
    <x v="290"/>
    <x v="0"/>
    <s v="2023-2024"/>
    <x v="0"/>
    <x v="87"/>
    <x v="2"/>
    <x v="2"/>
    <x v="87"/>
    <x v="0"/>
    <x v="2"/>
    <x v="5"/>
    <x v="5"/>
    <x v="2626"/>
    <x v="0"/>
  </r>
  <r>
    <x v="19"/>
    <x v="0"/>
    <s v="2023-2024"/>
    <x v="1"/>
    <x v="22"/>
    <x v="1"/>
    <x v="1"/>
    <x v="22"/>
    <x v="0"/>
    <x v="2"/>
    <x v="1"/>
    <x v="1"/>
    <x v="2627"/>
    <x v="0"/>
  </r>
  <r>
    <x v="451"/>
    <x v="2"/>
    <s v="2024-2025"/>
    <x v="0"/>
    <x v="78"/>
    <x v="1"/>
    <x v="1"/>
    <x v="78"/>
    <x v="0"/>
    <x v="4"/>
    <x v="1"/>
    <x v="1"/>
    <x v="2628"/>
    <x v="0"/>
  </r>
  <r>
    <x v="545"/>
    <x v="2"/>
    <s v="2024-2025"/>
    <x v="1"/>
    <x v="65"/>
    <x v="1"/>
    <x v="1"/>
    <x v="65"/>
    <x v="0"/>
    <x v="4"/>
    <x v="3"/>
    <x v="3"/>
    <x v="2629"/>
    <x v="0"/>
  </r>
  <r>
    <x v="563"/>
    <x v="0"/>
    <s v="2023-2024"/>
    <x v="0"/>
    <x v="73"/>
    <x v="6"/>
    <x v="6"/>
    <x v="73"/>
    <x v="0"/>
    <x v="18"/>
    <x v="0"/>
    <x v="0"/>
    <x v="2630"/>
    <x v="0"/>
  </r>
  <r>
    <x v="721"/>
    <x v="0"/>
    <s v="2023-2024"/>
    <x v="1"/>
    <x v="85"/>
    <x v="0"/>
    <x v="0"/>
    <x v="85"/>
    <x v="0"/>
    <x v="20"/>
    <x v="6"/>
    <x v="6"/>
    <x v="2631"/>
    <x v="0"/>
  </r>
  <r>
    <x v="245"/>
    <x v="0"/>
    <s v="2023-2024"/>
    <x v="0"/>
    <x v="12"/>
    <x v="3"/>
    <x v="3"/>
    <x v="12"/>
    <x v="0"/>
    <x v="10"/>
    <x v="9"/>
    <x v="9"/>
    <x v="2632"/>
    <x v="0"/>
  </r>
  <r>
    <x v="7"/>
    <x v="0"/>
    <s v="2023-2024"/>
    <x v="0"/>
    <x v="21"/>
    <x v="3"/>
    <x v="3"/>
    <x v="21"/>
    <x v="0"/>
    <x v="10"/>
    <x v="5"/>
    <x v="5"/>
    <x v="2633"/>
    <x v="0"/>
  </r>
  <r>
    <x v="296"/>
    <x v="0"/>
    <s v="2023-2024"/>
    <x v="0"/>
    <x v="29"/>
    <x v="4"/>
    <x v="4"/>
    <x v="29"/>
    <x v="0"/>
    <x v="8"/>
    <x v="7"/>
    <x v="7"/>
    <x v="2634"/>
    <x v="0"/>
  </r>
  <r>
    <x v="168"/>
    <x v="0"/>
    <s v="2023-2024"/>
    <x v="1"/>
    <x v="75"/>
    <x v="0"/>
    <x v="0"/>
    <x v="75"/>
    <x v="0"/>
    <x v="20"/>
    <x v="0"/>
    <x v="0"/>
    <x v="2635"/>
    <x v="0"/>
  </r>
  <r>
    <x v="148"/>
    <x v="1"/>
    <s v="2022-2023"/>
    <x v="0"/>
    <x v="54"/>
    <x v="4"/>
    <x v="4"/>
    <x v="54"/>
    <x v="0"/>
    <x v="7"/>
    <x v="1"/>
    <x v="1"/>
    <x v="2636"/>
    <x v="0"/>
  </r>
  <r>
    <x v="522"/>
    <x v="0"/>
    <s v="2023-2024"/>
    <x v="0"/>
    <x v="52"/>
    <x v="3"/>
    <x v="3"/>
    <x v="52"/>
    <x v="0"/>
    <x v="10"/>
    <x v="3"/>
    <x v="3"/>
    <x v="2637"/>
    <x v="0"/>
  </r>
  <r>
    <x v="288"/>
    <x v="1"/>
    <s v="2022-2023"/>
    <x v="0"/>
    <x v="18"/>
    <x v="6"/>
    <x v="6"/>
    <x v="18"/>
    <x v="0"/>
    <x v="13"/>
    <x v="9"/>
    <x v="9"/>
    <x v="2638"/>
    <x v="0"/>
  </r>
  <r>
    <x v="437"/>
    <x v="1"/>
    <s v="2022-2023"/>
    <x v="1"/>
    <x v="85"/>
    <x v="0"/>
    <x v="0"/>
    <x v="85"/>
    <x v="0"/>
    <x v="20"/>
    <x v="7"/>
    <x v="7"/>
    <x v="2639"/>
    <x v="0"/>
  </r>
  <r>
    <x v="30"/>
    <x v="1"/>
    <s v="2022-2023"/>
    <x v="0"/>
    <x v="26"/>
    <x v="0"/>
    <x v="0"/>
    <x v="26"/>
    <x v="0"/>
    <x v="14"/>
    <x v="3"/>
    <x v="3"/>
    <x v="2640"/>
    <x v="0"/>
  </r>
  <r>
    <x v="554"/>
    <x v="0"/>
    <s v="2023-2024"/>
    <x v="0"/>
    <x v="74"/>
    <x v="1"/>
    <x v="1"/>
    <x v="74"/>
    <x v="0"/>
    <x v="1"/>
    <x v="0"/>
    <x v="0"/>
    <x v="2641"/>
    <x v="0"/>
  </r>
  <r>
    <x v="371"/>
    <x v="2"/>
    <s v="2024-2025"/>
    <x v="0"/>
    <x v="63"/>
    <x v="1"/>
    <x v="1"/>
    <x v="63"/>
    <x v="0"/>
    <x v="5"/>
    <x v="7"/>
    <x v="7"/>
    <x v="2642"/>
    <x v="0"/>
  </r>
  <r>
    <x v="423"/>
    <x v="1"/>
    <s v="2022-2023"/>
    <x v="1"/>
    <x v="65"/>
    <x v="1"/>
    <x v="1"/>
    <x v="65"/>
    <x v="0"/>
    <x v="4"/>
    <x v="7"/>
    <x v="7"/>
    <x v="2643"/>
    <x v="0"/>
  </r>
  <r>
    <x v="593"/>
    <x v="0"/>
    <s v="2023-2024"/>
    <x v="0"/>
    <x v="36"/>
    <x v="4"/>
    <x v="4"/>
    <x v="36"/>
    <x v="0"/>
    <x v="6"/>
    <x v="7"/>
    <x v="7"/>
    <x v="2644"/>
    <x v="0"/>
  </r>
  <r>
    <x v="409"/>
    <x v="0"/>
    <s v="2023-2024"/>
    <x v="0"/>
    <x v="10"/>
    <x v="4"/>
    <x v="4"/>
    <x v="10"/>
    <x v="0"/>
    <x v="8"/>
    <x v="4"/>
    <x v="4"/>
    <x v="2645"/>
    <x v="0"/>
  </r>
  <r>
    <x v="166"/>
    <x v="0"/>
    <s v="2023-2024"/>
    <x v="0"/>
    <x v="67"/>
    <x v="3"/>
    <x v="3"/>
    <x v="67"/>
    <x v="0"/>
    <x v="15"/>
    <x v="7"/>
    <x v="7"/>
    <x v="2646"/>
    <x v="0"/>
  </r>
  <r>
    <x v="578"/>
    <x v="2"/>
    <s v="2024-2025"/>
    <x v="0"/>
    <x v="18"/>
    <x v="6"/>
    <x v="6"/>
    <x v="18"/>
    <x v="0"/>
    <x v="13"/>
    <x v="7"/>
    <x v="7"/>
    <x v="2647"/>
    <x v="0"/>
  </r>
  <r>
    <x v="158"/>
    <x v="0"/>
    <s v="2023-2024"/>
    <x v="1"/>
    <x v="81"/>
    <x v="3"/>
    <x v="3"/>
    <x v="81"/>
    <x v="0"/>
    <x v="17"/>
    <x v="4"/>
    <x v="4"/>
    <x v="2648"/>
    <x v="0"/>
  </r>
  <r>
    <x v="247"/>
    <x v="2"/>
    <s v="2024-2025"/>
    <x v="0"/>
    <x v="23"/>
    <x v="1"/>
    <x v="1"/>
    <x v="23"/>
    <x v="0"/>
    <x v="11"/>
    <x v="7"/>
    <x v="7"/>
    <x v="2649"/>
    <x v="0"/>
  </r>
  <r>
    <x v="234"/>
    <x v="2"/>
    <s v="2024-2025"/>
    <x v="0"/>
    <x v="59"/>
    <x v="3"/>
    <x v="3"/>
    <x v="59"/>
    <x v="0"/>
    <x v="3"/>
    <x v="3"/>
    <x v="3"/>
    <x v="2650"/>
    <x v="0"/>
  </r>
  <r>
    <x v="342"/>
    <x v="0"/>
    <s v="2023-2024"/>
    <x v="1"/>
    <x v="89"/>
    <x v="4"/>
    <x v="4"/>
    <x v="89"/>
    <x v="0"/>
    <x v="6"/>
    <x v="4"/>
    <x v="4"/>
    <x v="2651"/>
    <x v="0"/>
  </r>
  <r>
    <x v="345"/>
    <x v="1"/>
    <s v="2022-2023"/>
    <x v="0"/>
    <x v="5"/>
    <x v="1"/>
    <x v="1"/>
    <x v="5"/>
    <x v="0"/>
    <x v="5"/>
    <x v="6"/>
    <x v="6"/>
    <x v="2652"/>
    <x v="0"/>
  </r>
  <r>
    <x v="10"/>
    <x v="0"/>
    <s v="2023-2024"/>
    <x v="0"/>
    <x v="47"/>
    <x v="1"/>
    <x v="1"/>
    <x v="47"/>
    <x v="0"/>
    <x v="4"/>
    <x v="2"/>
    <x v="2"/>
    <x v="2653"/>
    <x v="0"/>
  </r>
  <r>
    <x v="718"/>
    <x v="0"/>
    <s v="2023-2024"/>
    <x v="0"/>
    <x v="19"/>
    <x v="1"/>
    <x v="1"/>
    <x v="19"/>
    <x v="0"/>
    <x v="11"/>
    <x v="5"/>
    <x v="5"/>
    <x v="2654"/>
    <x v="0"/>
  </r>
  <r>
    <x v="354"/>
    <x v="1"/>
    <s v="2022-2023"/>
    <x v="0"/>
    <x v="92"/>
    <x v="3"/>
    <x v="3"/>
    <x v="92"/>
    <x v="0"/>
    <x v="3"/>
    <x v="1"/>
    <x v="1"/>
    <x v="2655"/>
    <x v="0"/>
  </r>
  <r>
    <x v="111"/>
    <x v="0"/>
    <s v="2023-2024"/>
    <x v="1"/>
    <x v="4"/>
    <x v="1"/>
    <x v="1"/>
    <x v="4"/>
    <x v="0"/>
    <x v="4"/>
    <x v="7"/>
    <x v="7"/>
    <x v="2656"/>
    <x v="0"/>
  </r>
  <r>
    <x v="293"/>
    <x v="0"/>
    <s v="2023-2024"/>
    <x v="0"/>
    <x v="56"/>
    <x v="1"/>
    <x v="1"/>
    <x v="56"/>
    <x v="0"/>
    <x v="11"/>
    <x v="4"/>
    <x v="4"/>
    <x v="2657"/>
    <x v="0"/>
  </r>
  <r>
    <x v="636"/>
    <x v="0"/>
    <s v="2023-2024"/>
    <x v="0"/>
    <x v="36"/>
    <x v="4"/>
    <x v="4"/>
    <x v="36"/>
    <x v="0"/>
    <x v="6"/>
    <x v="6"/>
    <x v="6"/>
    <x v="2658"/>
    <x v="0"/>
  </r>
  <r>
    <x v="110"/>
    <x v="2"/>
    <s v="2024-2025"/>
    <x v="0"/>
    <x v="93"/>
    <x v="4"/>
    <x v="4"/>
    <x v="93"/>
    <x v="0"/>
    <x v="16"/>
    <x v="1"/>
    <x v="1"/>
    <x v="2659"/>
    <x v="0"/>
  </r>
  <r>
    <x v="253"/>
    <x v="0"/>
    <s v="2023-2024"/>
    <x v="0"/>
    <x v="26"/>
    <x v="0"/>
    <x v="0"/>
    <x v="26"/>
    <x v="0"/>
    <x v="14"/>
    <x v="6"/>
    <x v="6"/>
    <x v="2660"/>
    <x v="0"/>
  </r>
  <r>
    <x v="696"/>
    <x v="1"/>
    <s v="2022-2023"/>
    <x v="0"/>
    <x v="20"/>
    <x v="4"/>
    <x v="4"/>
    <x v="20"/>
    <x v="0"/>
    <x v="8"/>
    <x v="5"/>
    <x v="5"/>
    <x v="2661"/>
    <x v="0"/>
  </r>
  <r>
    <x v="482"/>
    <x v="2"/>
    <s v="2024-2025"/>
    <x v="0"/>
    <x v="34"/>
    <x v="4"/>
    <x v="4"/>
    <x v="34"/>
    <x v="0"/>
    <x v="7"/>
    <x v="7"/>
    <x v="7"/>
    <x v="2662"/>
    <x v="0"/>
  </r>
  <r>
    <x v="163"/>
    <x v="0"/>
    <s v="2023-2024"/>
    <x v="0"/>
    <x v="87"/>
    <x v="2"/>
    <x v="2"/>
    <x v="87"/>
    <x v="0"/>
    <x v="2"/>
    <x v="4"/>
    <x v="4"/>
    <x v="2663"/>
    <x v="0"/>
  </r>
  <r>
    <x v="142"/>
    <x v="1"/>
    <s v="2022-2023"/>
    <x v="1"/>
    <x v="6"/>
    <x v="0"/>
    <x v="0"/>
    <x v="6"/>
    <x v="0"/>
    <x v="0"/>
    <x v="4"/>
    <x v="4"/>
    <x v="2664"/>
    <x v="0"/>
  </r>
  <r>
    <x v="126"/>
    <x v="0"/>
    <s v="2023-2024"/>
    <x v="1"/>
    <x v="35"/>
    <x v="3"/>
    <x v="3"/>
    <x v="35"/>
    <x v="0"/>
    <x v="15"/>
    <x v="3"/>
    <x v="3"/>
    <x v="2665"/>
    <x v="0"/>
  </r>
  <r>
    <x v="720"/>
    <x v="0"/>
    <s v="2023-2024"/>
    <x v="1"/>
    <x v="96"/>
    <x v="4"/>
    <x v="4"/>
    <x v="96"/>
    <x v="0"/>
    <x v="16"/>
    <x v="9"/>
    <x v="9"/>
    <x v="2666"/>
    <x v="0"/>
  </r>
  <r>
    <x v="507"/>
    <x v="0"/>
    <s v="2023-2024"/>
    <x v="0"/>
    <x v="53"/>
    <x v="3"/>
    <x v="3"/>
    <x v="53"/>
    <x v="0"/>
    <x v="10"/>
    <x v="3"/>
    <x v="3"/>
    <x v="2667"/>
    <x v="0"/>
  </r>
  <r>
    <x v="190"/>
    <x v="1"/>
    <s v="2022-2023"/>
    <x v="0"/>
    <x v="53"/>
    <x v="3"/>
    <x v="3"/>
    <x v="53"/>
    <x v="0"/>
    <x v="10"/>
    <x v="7"/>
    <x v="7"/>
    <x v="2668"/>
    <x v="0"/>
  </r>
  <r>
    <x v="625"/>
    <x v="0"/>
    <s v="2023-2024"/>
    <x v="0"/>
    <x v="9"/>
    <x v="4"/>
    <x v="4"/>
    <x v="9"/>
    <x v="0"/>
    <x v="7"/>
    <x v="9"/>
    <x v="9"/>
    <x v="2669"/>
    <x v="0"/>
  </r>
  <r>
    <x v="56"/>
    <x v="2"/>
    <s v="2024-2025"/>
    <x v="0"/>
    <x v="33"/>
    <x v="4"/>
    <x v="4"/>
    <x v="33"/>
    <x v="0"/>
    <x v="8"/>
    <x v="3"/>
    <x v="3"/>
    <x v="2670"/>
    <x v="0"/>
  </r>
  <r>
    <x v="258"/>
    <x v="0"/>
    <s v="2023-2024"/>
    <x v="0"/>
    <x v="54"/>
    <x v="4"/>
    <x v="4"/>
    <x v="54"/>
    <x v="0"/>
    <x v="7"/>
    <x v="1"/>
    <x v="1"/>
    <x v="2671"/>
    <x v="0"/>
  </r>
  <r>
    <x v="170"/>
    <x v="0"/>
    <s v="2023-2024"/>
    <x v="1"/>
    <x v="40"/>
    <x v="4"/>
    <x v="4"/>
    <x v="40"/>
    <x v="0"/>
    <x v="8"/>
    <x v="3"/>
    <x v="3"/>
    <x v="2672"/>
    <x v="0"/>
  </r>
  <r>
    <x v="95"/>
    <x v="1"/>
    <s v="2022-2023"/>
    <x v="0"/>
    <x v="46"/>
    <x v="3"/>
    <x v="3"/>
    <x v="46"/>
    <x v="0"/>
    <x v="17"/>
    <x v="3"/>
    <x v="3"/>
    <x v="2673"/>
    <x v="0"/>
  </r>
  <r>
    <x v="631"/>
    <x v="2"/>
    <s v="2024-2025"/>
    <x v="1"/>
    <x v="11"/>
    <x v="5"/>
    <x v="5"/>
    <x v="11"/>
    <x v="0"/>
    <x v="9"/>
    <x v="4"/>
    <x v="4"/>
    <x v="2674"/>
    <x v="0"/>
  </r>
  <r>
    <x v="142"/>
    <x v="1"/>
    <s v="2022-2023"/>
    <x v="0"/>
    <x v="59"/>
    <x v="3"/>
    <x v="3"/>
    <x v="59"/>
    <x v="0"/>
    <x v="3"/>
    <x v="4"/>
    <x v="4"/>
    <x v="2675"/>
    <x v="0"/>
  </r>
  <r>
    <x v="678"/>
    <x v="1"/>
    <s v="2022-2023"/>
    <x v="0"/>
    <x v="29"/>
    <x v="4"/>
    <x v="4"/>
    <x v="29"/>
    <x v="0"/>
    <x v="8"/>
    <x v="1"/>
    <x v="1"/>
    <x v="2676"/>
    <x v="0"/>
  </r>
  <r>
    <x v="722"/>
    <x v="0"/>
    <s v="2023-2024"/>
    <x v="0"/>
    <x v="84"/>
    <x v="3"/>
    <x v="3"/>
    <x v="84"/>
    <x v="0"/>
    <x v="3"/>
    <x v="7"/>
    <x v="7"/>
    <x v="2677"/>
    <x v="0"/>
  </r>
  <r>
    <x v="712"/>
    <x v="0"/>
    <s v="2023-2024"/>
    <x v="1"/>
    <x v="38"/>
    <x v="3"/>
    <x v="3"/>
    <x v="38"/>
    <x v="0"/>
    <x v="12"/>
    <x v="4"/>
    <x v="4"/>
    <x v="2678"/>
    <x v="0"/>
  </r>
  <r>
    <x v="28"/>
    <x v="2"/>
    <s v="2024-2025"/>
    <x v="1"/>
    <x v="39"/>
    <x v="0"/>
    <x v="0"/>
    <x v="39"/>
    <x v="0"/>
    <x v="14"/>
    <x v="2"/>
    <x v="2"/>
    <x v="2679"/>
    <x v="0"/>
  </r>
  <r>
    <x v="146"/>
    <x v="2"/>
    <s v="2024-2025"/>
    <x v="0"/>
    <x v="67"/>
    <x v="3"/>
    <x v="3"/>
    <x v="67"/>
    <x v="0"/>
    <x v="15"/>
    <x v="7"/>
    <x v="7"/>
    <x v="2680"/>
    <x v="0"/>
  </r>
  <r>
    <x v="63"/>
    <x v="1"/>
    <s v="2022-2023"/>
    <x v="1"/>
    <x v="34"/>
    <x v="4"/>
    <x v="4"/>
    <x v="34"/>
    <x v="0"/>
    <x v="7"/>
    <x v="9"/>
    <x v="9"/>
    <x v="2681"/>
    <x v="0"/>
  </r>
  <r>
    <x v="696"/>
    <x v="1"/>
    <s v="2022-2023"/>
    <x v="0"/>
    <x v="52"/>
    <x v="3"/>
    <x v="3"/>
    <x v="52"/>
    <x v="0"/>
    <x v="10"/>
    <x v="3"/>
    <x v="3"/>
    <x v="2682"/>
    <x v="0"/>
  </r>
  <r>
    <x v="125"/>
    <x v="2"/>
    <s v="2024-2025"/>
    <x v="0"/>
    <x v="77"/>
    <x v="5"/>
    <x v="5"/>
    <x v="77"/>
    <x v="0"/>
    <x v="9"/>
    <x v="7"/>
    <x v="7"/>
    <x v="2683"/>
    <x v="0"/>
  </r>
  <r>
    <x v="691"/>
    <x v="2"/>
    <s v="2024-2025"/>
    <x v="0"/>
    <x v="5"/>
    <x v="1"/>
    <x v="1"/>
    <x v="5"/>
    <x v="0"/>
    <x v="5"/>
    <x v="1"/>
    <x v="1"/>
    <x v="2684"/>
    <x v="0"/>
  </r>
  <r>
    <x v="46"/>
    <x v="2"/>
    <s v="2024-2025"/>
    <x v="0"/>
    <x v="71"/>
    <x v="6"/>
    <x v="6"/>
    <x v="71"/>
    <x v="0"/>
    <x v="13"/>
    <x v="4"/>
    <x v="4"/>
    <x v="2685"/>
    <x v="0"/>
  </r>
  <r>
    <x v="332"/>
    <x v="0"/>
    <s v="2023-2024"/>
    <x v="0"/>
    <x v="26"/>
    <x v="0"/>
    <x v="0"/>
    <x v="26"/>
    <x v="0"/>
    <x v="14"/>
    <x v="8"/>
    <x v="8"/>
    <x v="2686"/>
    <x v="0"/>
  </r>
  <r>
    <x v="172"/>
    <x v="1"/>
    <s v="2022-2023"/>
    <x v="0"/>
    <x v="90"/>
    <x v="3"/>
    <x v="3"/>
    <x v="90"/>
    <x v="0"/>
    <x v="17"/>
    <x v="9"/>
    <x v="9"/>
    <x v="2687"/>
    <x v="0"/>
  </r>
  <r>
    <x v="74"/>
    <x v="2"/>
    <s v="2024-2025"/>
    <x v="0"/>
    <x v="61"/>
    <x v="6"/>
    <x v="6"/>
    <x v="61"/>
    <x v="0"/>
    <x v="18"/>
    <x v="1"/>
    <x v="1"/>
    <x v="2688"/>
    <x v="0"/>
  </r>
  <r>
    <x v="279"/>
    <x v="2"/>
    <s v="2024-2025"/>
    <x v="0"/>
    <x v="32"/>
    <x v="6"/>
    <x v="6"/>
    <x v="32"/>
    <x v="0"/>
    <x v="13"/>
    <x v="9"/>
    <x v="9"/>
    <x v="2689"/>
    <x v="0"/>
  </r>
  <r>
    <x v="278"/>
    <x v="0"/>
    <s v="2023-2024"/>
    <x v="0"/>
    <x v="67"/>
    <x v="3"/>
    <x v="3"/>
    <x v="67"/>
    <x v="0"/>
    <x v="15"/>
    <x v="6"/>
    <x v="6"/>
    <x v="2690"/>
    <x v="0"/>
  </r>
  <r>
    <x v="382"/>
    <x v="1"/>
    <s v="2022-2023"/>
    <x v="0"/>
    <x v="16"/>
    <x v="0"/>
    <x v="0"/>
    <x v="16"/>
    <x v="0"/>
    <x v="0"/>
    <x v="9"/>
    <x v="9"/>
    <x v="2691"/>
    <x v="0"/>
  </r>
  <r>
    <x v="348"/>
    <x v="1"/>
    <s v="2022-2023"/>
    <x v="0"/>
    <x v="1"/>
    <x v="1"/>
    <x v="1"/>
    <x v="1"/>
    <x v="0"/>
    <x v="1"/>
    <x v="9"/>
    <x v="9"/>
    <x v="2692"/>
    <x v="0"/>
  </r>
  <r>
    <x v="612"/>
    <x v="0"/>
    <s v="2023-2024"/>
    <x v="0"/>
    <x v="47"/>
    <x v="1"/>
    <x v="1"/>
    <x v="47"/>
    <x v="0"/>
    <x v="4"/>
    <x v="7"/>
    <x v="7"/>
    <x v="2693"/>
    <x v="0"/>
  </r>
  <r>
    <x v="283"/>
    <x v="0"/>
    <s v="2023-2024"/>
    <x v="0"/>
    <x v="7"/>
    <x v="4"/>
    <x v="4"/>
    <x v="7"/>
    <x v="0"/>
    <x v="6"/>
    <x v="3"/>
    <x v="3"/>
    <x v="2694"/>
    <x v="0"/>
  </r>
  <r>
    <x v="450"/>
    <x v="1"/>
    <s v="2022-2023"/>
    <x v="1"/>
    <x v="25"/>
    <x v="4"/>
    <x v="4"/>
    <x v="25"/>
    <x v="0"/>
    <x v="8"/>
    <x v="4"/>
    <x v="4"/>
    <x v="2695"/>
    <x v="0"/>
  </r>
  <r>
    <x v="496"/>
    <x v="2"/>
    <s v="2024-2025"/>
    <x v="0"/>
    <x v="67"/>
    <x v="3"/>
    <x v="3"/>
    <x v="67"/>
    <x v="0"/>
    <x v="15"/>
    <x v="4"/>
    <x v="4"/>
    <x v="2696"/>
    <x v="0"/>
  </r>
  <r>
    <x v="539"/>
    <x v="2"/>
    <s v="2024-2025"/>
    <x v="1"/>
    <x v="56"/>
    <x v="1"/>
    <x v="1"/>
    <x v="56"/>
    <x v="0"/>
    <x v="11"/>
    <x v="1"/>
    <x v="1"/>
    <x v="2697"/>
    <x v="0"/>
  </r>
  <r>
    <x v="363"/>
    <x v="2"/>
    <s v="2024-2025"/>
    <x v="0"/>
    <x v="53"/>
    <x v="3"/>
    <x v="3"/>
    <x v="53"/>
    <x v="0"/>
    <x v="10"/>
    <x v="7"/>
    <x v="7"/>
    <x v="2698"/>
    <x v="0"/>
  </r>
  <r>
    <x v="440"/>
    <x v="0"/>
    <s v="2023-2024"/>
    <x v="0"/>
    <x v="1"/>
    <x v="1"/>
    <x v="1"/>
    <x v="1"/>
    <x v="0"/>
    <x v="1"/>
    <x v="0"/>
    <x v="0"/>
    <x v="2699"/>
    <x v="0"/>
  </r>
  <r>
    <x v="258"/>
    <x v="0"/>
    <s v="2023-2024"/>
    <x v="0"/>
    <x v="20"/>
    <x v="4"/>
    <x v="4"/>
    <x v="20"/>
    <x v="0"/>
    <x v="8"/>
    <x v="4"/>
    <x v="4"/>
    <x v="2700"/>
    <x v="0"/>
  </r>
  <r>
    <x v="381"/>
    <x v="0"/>
    <s v="2023-2024"/>
    <x v="0"/>
    <x v="23"/>
    <x v="1"/>
    <x v="1"/>
    <x v="23"/>
    <x v="0"/>
    <x v="11"/>
    <x v="5"/>
    <x v="5"/>
    <x v="2701"/>
    <x v="0"/>
  </r>
  <r>
    <x v="723"/>
    <x v="0"/>
    <s v="2023-2024"/>
    <x v="0"/>
    <x v="25"/>
    <x v="4"/>
    <x v="4"/>
    <x v="25"/>
    <x v="0"/>
    <x v="8"/>
    <x v="1"/>
    <x v="1"/>
    <x v="2702"/>
    <x v="0"/>
  </r>
  <r>
    <x v="392"/>
    <x v="2"/>
    <s v="2024-2025"/>
    <x v="1"/>
    <x v="17"/>
    <x v="3"/>
    <x v="3"/>
    <x v="17"/>
    <x v="0"/>
    <x v="12"/>
    <x v="9"/>
    <x v="9"/>
    <x v="2703"/>
    <x v="0"/>
  </r>
  <r>
    <x v="161"/>
    <x v="0"/>
    <s v="2023-2024"/>
    <x v="0"/>
    <x v="53"/>
    <x v="3"/>
    <x v="3"/>
    <x v="53"/>
    <x v="0"/>
    <x v="10"/>
    <x v="2"/>
    <x v="2"/>
    <x v="2704"/>
    <x v="0"/>
  </r>
  <r>
    <x v="609"/>
    <x v="0"/>
    <s v="2023-2024"/>
    <x v="0"/>
    <x v="17"/>
    <x v="3"/>
    <x v="3"/>
    <x v="17"/>
    <x v="0"/>
    <x v="12"/>
    <x v="1"/>
    <x v="1"/>
    <x v="2705"/>
    <x v="0"/>
  </r>
  <r>
    <x v="89"/>
    <x v="0"/>
    <s v="2023-2024"/>
    <x v="1"/>
    <x v="21"/>
    <x v="3"/>
    <x v="3"/>
    <x v="21"/>
    <x v="0"/>
    <x v="10"/>
    <x v="1"/>
    <x v="1"/>
    <x v="2706"/>
    <x v="0"/>
  </r>
  <r>
    <x v="448"/>
    <x v="0"/>
    <s v="2023-2024"/>
    <x v="1"/>
    <x v="34"/>
    <x v="4"/>
    <x v="4"/>
    <x v="34"/>
    <x v="0"/>
    <x v="7"/>
    <x v="0"/>
    <x v="0"/>
    <x v="2707"/>
    <x v="0"/>
  </r>
  <r>
    <x v="493"/>
    <x v="1"/>
    <s v="2022-2023"/>
    <x v="0"/>
    <x v="28"/>
    <x v="1"/>
    <x v="1"/>
    <x v="28"/>
    <x v="0"/>
    <x v="11"/>
    <x v="6"/>
    <x v="6"/>
    <x v="2708"/>
    <x v="0"/>
  </r>
  <r>
    <x v="198"/>
    <x v="2"/>
    <s v="2024-2025"/>
    <x v="0"/>
    <x v="30"/>
    <x v="4"/>
    <x v="4"/>
    <x v="30"/>
    <x v="0"/>
    <x v="6"/>
    <x v="4"/>
    <x v="4"/>
    <x v="2709"/>
    <x v="0"/>
  </r>
  <r>
    <x v="323"/>
    <x v="0"/>
    <s v="2023-2024"/>
    <x v="1"/>
    <x v="40"/>
    <x v="4"/>
    <x v="4"/>
    <x v="40"/>
    <x v="0"/>
    <x v="8"/>
    <x v="7"/>
    <x v="7"/>
    <x v="2710"/>
    <x v="0"/>
  </r>
  <r>
    <x v="304"/>
    <x v="1"/>
    <s v="2022-2023"/>
    <x v="1"/>
    <x v="95"/>
    <x v="7"/>
    <x v="7"/>
    <x v="95"/>
    <x v="0"/>
    <x v="19"/>
    <x v="9"/>
    <x v="9"/>
    <x v="2711"/>
    <x v="0"/>
  </r>
  <r>
    <x v="629"/>
    <x v="1"/>
    <s v="2022-2023"/>
    <x v="0"/>
    <x v="90"/>
    <x v="3"/>
    <x v="3"/>
    <x v="90"/>
    <x v="0"/>
    <x v="17"/>
    <x v="5"/>
    <x v="5"/>
    <x v="2712"/>
    <x v="0"/>
  </r>
  <r>
    <x v="54"/>
    <x v="0"/>
    <s v="2023-2024"/>
    <x v="0"/>
    <x v="27"/>
    <x v="4"/>
    <x v="4"/>
    <x v="27"/>
    <x v="0"/>
    <x v="7"/>
    <x v="3"/>
    <x v="3"/>
    <x v="2713"/>
    <x v="0"/>
  </r>
  <r>
    <x v="522"/>
    <x v="0"/>
    <s v="2023-2024"/>
    <x v="0"/>
    <x v="73"/>
    <x v="6"/>
    <x v="6"/>
    <x v="73"/>
    <x v="0"/>
    <x v="18"/>
    <x v="9"/>
    <x v="9"/>
    <x v="2714"/>
    <x v="0"/>
  </r>
  <r>
    <x v="625"/>
    <x v="0"/>
    <s v="2023-2024"/>
    <x v="0"/>
    <x v="4"/>
    <x v="1"/>
    <x v="1"/>
    <x v="4"/>
    <x v="0"/>
    <x v="4"/>
    <x v="7"/>
    <x v="7"/>
    <x v="2715"/>
    <x v="0"/>
  </r>
  <r>
    <x v="678"/>
    <x v="1"/>
    <s v="2022-2023"/>
    <x v="0"/>
    <x v="76"/>
    <x v="1"/>
    <x v="1"/>
    <x v="76"/>
    <x v="0"/>
    <x v="5"/>
    <x v="3"/>
    <x v="3"/>
    <x v="2716"/>
    <x v="0"/>
  </r>
  <r>
    <x v="33"/>
    <x v="2"/>
    <s v="2024-2025"/>
    <x v="0"/>
    <x v="16"/>
    <x v="0"/>
    <x v="0"/>
    <x v="16"/>
    <x v="0"/>
    <x v="0"/>
    <x v="5"/>
    <x v="5"/>
    <x v="2717"/>
    <x v="0"/>
  </r>
  <r>
    <x v="198"/>
    <x v="2"/>
    <s v="2024-2025"/>
    <x v="0"/>
    <x v="67"/>
    <x v="3"/>
    <x v="3"/>
    <x v="67"/>
    <x v="0"/>
    <x v="15"/>
    <x v="3"/>
    <x v="3"/>
    <x v="2718"/>
    <x v="0"/>
  </r>
  <r>
    <x v="273"/>
    <x v="1"/>
    <s v="2022-2023"/>
    <x v="1"/>
    <x v="38"/>
    <x v="3"/>
    <x v="3"/>
    <x v="38"/>
    <x v="0"/>
    <x v="12"/>
    <x v="5"/>
    <x v="5"/>
    <x v="2719"/>
    <x v="0"/>
  </r>
  <r>
    <x v="619"/>
    <x v="0"/>
    <s v="2023-2024"/>
    <x v="0"/>
    <x v="58"/>
    <x v="0"/>
    <x v="0"/>
    <x v="58"/>
    <x v="0"/>
    <x v="0"/>
    <x v="4"/>
    <x v="4"/>
    <x v="2720"/>
    <x v="0"/>
  </r>
  <r>
    <x v="379"/>
    <x v="2"/>
    <s v="2024-2025"/>
    <x v="0"/>
    <x v="48"/>
    <x v="3"/>
    <x v="3"/>
    <x v="48"/>
    <x v="0"/>
    <x v="15"/>
    <x v="0"/>
    <x v="0"/>
    <x v="2721"/>
    <x v="0"/>
  </r>
  <r>
    <x v="645"/>
    <x v="0"/>
    <s v="2023-2024"/>
    <x v="0"/>
    <x v="84"/>
    <x v="3"/>
    <x v="3"/>
    <x v="84"/>
    <x v="0"/>
    <x v="3"/>
    <x v="3"/>
    <x v="3"/>
    <x v="2722"/>
    <x v="0"/>
  </r>
  <r>
    <x v="292"/>
    <x v="0"/>
    <s v="2023-2024"/>
    <x v="0"/>
    <x v="67"/>
    <x v="3"/>
    <x v="3"/>
    <x v="67"/>
    <x v="0"/>
    <x v="15"/>
    <x v="9"/>
    <x v="9"/>
    <x v="2723"/>
    <x v="0"/>
  </r>
  <r>
    <x v="286"/>
    <x v="0"/>
    <s v="2023-2024"/>
    <x v="1"/>
    <x v="35"/>
    <x v="3"/>
    <x v="3"/>
    <x v="35"/>
    <x v="0"/>
    <x v="15"/>
    <x v="9"/>
    <x v="9"/>
    <x v="2724"/>
    <x v="0"/>
  </r>
  <r>
    <x v="370"/>
    <x v="2"/>
    <s v="2024-2025"/>
    <x v="0"/>
    <x v="47"/>
    <x v="1"/>
    <x v="1"/>
    <x v="47"/>
    <x v="0"/>
    <x v="4"/>
    <x v="7"/>
    <x v="7"/>
    <x v="2725"/>
    <x v="0"/>
  </r>
  <r>
    <x v="492"/>
    <x v="1"/>
    <s v="2022-2023"/>
    <x v="1"/>
    <x v="38"/>
    <x v="3"/>
    <x v="3"/>
    <x v="38"/>
    <x v="0"/>
    <x v="12"/>
    <x v="4"/>
    <x v="4"/>
    <x v="2726"/>
    <x v="0"/>
  </r>
  <r>
    <x v="269"/>
    <x v="1"/>
    <s v="2022-2023"/>
    <x v="0"/>
    <x v="80"/>
    <x v="0"/>
    <x v="0"/>
    <x v="80"/>
    <x v="0"/>
    <x v="14"/>
    <x v="9"/>
    <x v="9"/>
    <x v="2727"/>
    <x v="0"/>
  </r>
  <r>
    <x v="39"/>
    <x v="0"/>
    <s v="2023-2024"/>
    <x v="0"/>
    <x v="76"/>
    <x v="1"/>
    <x v="1"/>
    <x v="76"/>
    <x v="0"/>
    <x v="5"/>
    <x v="2"/>
    <x v="2"/>
    <x v="2728"/>
    <x v="0"/>
  </r>
  <r>
    <x v="445"/>
    <x v="0"/>
    <s v="2023-2024"/>
    <x v="0"/>
    <x v="82"/>
    <x v="3"/>
    <x v="3"/>
    <x v="82"/>
    <x v="0"/>
    <x v="17"/>
    <x v="9"/>
    <x v="9"/>
    <x v="2729"/>
    <x v="0"/>
  </r>
  <r>
    <x v="135"/>
    <x v="0"/>
    <s v="2023-2024"/>
    <x v="0"/>
    <x v="37"/>
    <x v="1"/>
    <x v="1"/>
    <x v="37"/>
    <x v="0"/>
    <x v="11"/>
    <x v="9"/>
    <x v="9"/>
    <x v="2730"/>
    <x v="0"/>
  </r>
  <r>
    <x v="512"/>
    <x v="0"/>
    <s v="2023-2024"/>
    <x v="0"/>
    <x v="72"/>
    <x v="4"/>
    <x v="4"/>
    <x v="72"/>
    <x v="0"/>
    <x v="16"/>
    <x v="1"/>
    <x v="1"/>
    <x v="2731"/>
    <x v="0"/>
  </r>
  <r>
    <x v="84"/>
    <x v="2"/>
    <s v="2024-2025"/>
    <x v="0"/>
    <x v="35"/>
    <x v="3"/>
    <x v="3"/>
    <x v="35"/>
    <x v="0"/>
    <x v="15"/>
    <x v="7"/>
    <x v="7"/>
    <x v="2732"/>
    <x v="0"/>
  </r>
  <r>
    <x v="473"/>
    <x v="1"/>
    <s v="2022-2023"/>
    <x v="0"/>
    <x v="30"/>
    <x v="4"/>
    <x v="4"/>
    <x v="30"/>
    <x v="0"/>
    <x v="6"/>
    <x v="4"/>
    <x v="4"/>
    <x v="2733"/>
    <x v="0"/>
  </r>
  <r>
    <x v="310"/>
    <x v="0"/>
    <s v="2023-2024"/>
    <x v="0"/>
    <x v="59"/>
    <x v="3"/>
    <x v="3"/>
    <x v="59"/>
    <x v="0"/>
    <x v="3"/>
    <x v="7"/>
    <x v="7"/>
    <x v="2734"/>
    <x v="0"/>
  </r>
  <r>
    <x v="596"/>
    <x v="0"/>
    <s v="2023-2024"/>
    <x v="1"/>
    <x v="6"/>
    <x v="0"/>
    <x v="0"/>
    <x v="6"/>
    <x v="0"/>
    <x v="0"/>
    <x v="1"/>
    <x v="1"/>
    <x v="2735"/>
    <x v="0"/>
  </r>
  <r>
    <x v="698"/>
    <x v="2"/>
    <s v="2024-2025"/>
    <x v="0"/>
    <x v="69"/>
    <x v="4"/>
    <x v="4"/>
    <x v="69"/>
    <x v="0"/>
    <x v="6"/>
    <x v="3"/>
    <x v="3"/>
    <x v="2736"/>
    <x v="0"/>
  </r>
  <r>
    <x v="291"/>
    <x v="2"/>
    <s v="2024-2025"/>
    <x v="0"/>
    <x v="61"/>
    <x v="6"/>
    <x v="6"/>
    <x v="61"/>
    <x v="0"/>
    <x v="18"/>
    <x v="1"/>
    <x v="1"/>
    <x v="2737"/>
    <x v="0"/>
  </r>
  <r>
    <x v="91"/>
    <x v="0"/>
    <s v="2023-2024"/>
    <x v="0"/>
    <x v="19"/>
    <x v="1"/>
    <x v="1"/>
    <x v="19"/>
    <x v="0"/>
    <x v="11"/>
    <x v="8"/>
    <x v="8"/>
    <x v="2738"/>
    <x v="0"/>
  </r>
  <r>
    <x v="661"/>
    <x v="0"/>
    <s v="2023-2024"/>
    <x v="0"/>
    <x v="60"/>
    <x v="1"/>
    <x v="1"/>
    <x v="60"/>
    <x v="0"/>
    <x v="2"/>
    <x v="3"/>
    <x v="3"/>
    <x v="2739"/>
    <x v="0"/>
  </r>
  <r>
    <x v="333"/>
    <x v="1"/>
    <s v="2022-2023"/>
    <x v="0"/>
    <x v="77"/>
    <x v="5"/>
    <x v="5"/>
    <x v="77"/>
    <x v="0"/>
    <x v="9"/>
    <x v="0"/>
    <x v="0"/>
    <x v="2740"/>
    <x v="0"/>
  </r>
  <r>
    <x v="634"/>
    <x v="1"/>
    <s v="2022-2023"/>
    <x v="0"/>
    <x v="66"/>
    <x v="3"/>
    <x v="3"/>
    <x v="66"/>
    <x v="0"/>
    <x v="12"/>
    <x v="9"/>
    <x v="9"/>
    <x v="2741"/>
    <x v="0"/>
  </r>
  <r>
    <x v="328"/>
    <x v="2"/>
    <s v="2024-2025"/>
    <x v="0"/>
    <x v="2"/>
    <x v="2"/>
    <x v="2"/>
    <x v="2"/>
    <x v="0"/>
    <x v="2"/>
    <x v="5"/>
    <x v="5"/>
    <x v="2742"/>
    <x v="0"/>
  </r>
  <r>
    <x v="161"/>
    <x v="0"/>
    <s v="2023-2024"/>
    <x v="0"/>
    <x v="15"/>
    <x v="1"/>
    <x v="1"/>
    <x v="15"/>
    <x v="0"/>
    <x v="5"/>
    <x v="9"/>
    <x v="9"/>
    <x v="2743"/>
    <x v="0"/>
  </r>
  <r>
    <x v="633"/>
    <x v="1"/>
    <s v="2022-2023"/>
    <x v="1"/>
    <x v="44"/>
    <x v="4"/>
    <x v="4"/>
    <x v="44"/>
    <x v="0"/>
    <x v="16"/>
    <x v="4"/>
    <x v="4"/>
    <x v="2744"/>
    <x v="0"/>
  </r>
  <r>
    <x v="18"/>
    <x v="0"/>
    <s v="2023-2024"/>
    <x v="0"/>
    <x v="85"/>
    <x v="0"/>
    <x v="0"/>
    <x v="85"/>
    <x v="0"/>
    <x v="20"/>
    <x v="3"/>
    <x v="3"/>
    <x v="2745"/>
    <x v="0"/>
  </r>
  <r>
    <x v="708"/>
    <x v="1"/>
    <s v="2022-2023"/>
    <x v="0"/>
    <x v="10"/>
    <x v="4"/>
    <x v="4"/>
    <x v="10"/>
    <x v="0"/>
    <x v="8"/>
    <x v="2"/>
    <x v="2"/>
    <x v="2746"/>
    <x v="0"/>
  </r>
  <r>
    <x v="469"/>
    <x v="1"/>
    <s v="2022-2023"/>
    <x v="0"/>
    <x v="76"/>
    <x v="1"/>
    <x v="1"/>
    <x v="76"/>
    <x v="0"/>
    <x v="5"/>
    <x v="4"/>
    <x v="4"/>
    <x v="2747"/>
    <x v="0"/>
  </r>
  <r>
    <x v="182"/>
    <x v="1"/>
    <s v="2022-2023"/>
    <x v="1"/>
    <x v="0"/>
    <x v="0"/>
    <x v="0"/>
    <x v="0"/>
    <x v="0"/>
    <x v="0"/>
    <x v="9"/>
    <x v="9"/>
    <x v="2748"/>
    <x v="0"/>
  </r>
  <r>
    <x v="711"/>
    <x v="2"/>
    <s v="2024-2025"/>
    <x v="0"/>
    <x v="91"/>
    <x v="1"/>
    <x v="1"/>
    <x v="91"/>
    <x v="0"/>
    <x v="5"/>
    <x v="9"/>
    <x v="9"/>
    <x v="2749"/>
    <x v="0"/>
  </r>
  <r>
    <x v="69"/>
    <x v="0"/>
    <s v="2023-2024"/>
    <x v="1"/>
    <x v="66"/>
    <x v="3"/>
    <x v="3"/>
    <x v="66"/>
    <x v="0"/>
    <x v="12"/>
    <x v="9"/>
    <x v="9"/>
    <x v="2750"/>
    <x v="0"/>
  </r>
  <r>
    <x v="688"/>
    <x v="0"/>
    <s v="2023-2024"/>
    <x v="1"/>
    <x v="25"/>
    <x v="4"/>
    <x v="4"/>
    <x v="25"/>
    <x v="0"/>
    <x v="8"/>
    <x v="2"/>
    <x v="2"/>
    <x v="2751"/>
    <x v="0"/>
  </r>
  <r>
    <x v="713"/>
    <x v="2"/>
    <s v="2024-2025"/>
    <x v="0"/>
    <x v="84"/>
    <x v="3"/>
    <x v="3"/>
    <x v="84"/>
    <x v="0"/>
    <x v="3"/>
    <x v="6"/>
    <x v="6"/>
    <x v="2752"/>
    <x v="0"/>
  </r>
  <r>
    <x v="357"/>
    <x v="0"/>
    <s v="2023-2024"/>
    <x v="0"/>
    <x v="7"/>
    <x v="4"/>
    <x v="4"/>
    <x v="7"/>
    <x v="0"/>
    <x v="6"/>
    <x v="9"/>
    <x v="9"/>
    <x v="2753"/>
    <x v="0"/>
  </r>
  <r>
    <x v="143"/>
    <x v="2"/>
    <s v="2024-2025"/>
    <x v="1"/>
    <x v="25"/>
    <x v="4"/>
    <x v="4"/>
    <x v="25"/>
    <x v="0"/>
    <x v="8"/>
    <x v="8"/>
    <x v="8"/>
    <x v="2754"/>
    <x v="0"/>
  </r>
  <r>
    <x v="721"/>
    <x v="0"/>
    <s v="2023-2024"/>
    <x v="0"/>
    <x v="43"/>
    <x v="1"/>
    <x v="1"/>
    <x v="43"/>
    <x v="0"/>
    <x v="2"/>
    <x v="2"/>
    <x v="2"/>
    <x v="2755"/>
    <x v="0"/>
  </r>
  <r>
    <x v="292"/>
    <x v="0"/>
    <s v="2023-2024"/>
    <x v="1"/>
    <x v="44"/>
    <x v="4"/>
    <x v="4"/>
    <x v="44"/>
    <x v="0"/>
    <x v="16"/>
    <x v="0"/>
    <x v="0"/>
    <x v="2756"/>
    <x v="0"/>
  </r>
  <r>
    <x v="508"/>
    <x v="0"/>
    <s v="2023-2024"/>
    <x v="1"/>
    <x v="85"/>
    <x v="0"/>
    <x v="0"/>
    <x v="85"/>
    <x v="0"/>
    <x v="20"/>
    <x v="3"/>
    <x v="3"/>
    <x v="2757"/>
    <x v="0"/>
  </r>
  <r>
    <x v="77"/>
    <x v="1"/>
    <s v="2022-2023"/>
    <x v="0"/>
    <x v="90"/>
    <x v="3"/>
    <x v="3"/>
    <x v="90"/>
    <x v="0"/>
    <x v="17"/>
    <x v="0"/>
    <x v="0"/>
    <x v="2758"/>
    <x v="0"/>
  </r>
  <r>
    <x v="288"/>
    <x v="1"/>
    <s v="2022-2023"/>
    <x v="0"/>
    <x v="3"/>
    <x v="3"/>
    <x v="3"/>
    <x v="3"/>
    <x v="0"/>
    <x v="3"/>
    <x v="7"/>
    <x v="7"/>
    <x v="2759"/>
    <x v="0"/>
  </r>
  <r>
    <x v="324"/>
    <x v="0"/>
    <s v="2023-2024"/>
    <x v="0"/>
    <x v="47"/>
    <x v="1"/>
    <x v="1"/>
    <x v="47"/>
    <x v="0"/>
    <x v="4"/>
    <x v="9"/>
    <x v="9"/>
    <x v="2760"/>
    <x v="0"/>
  </r>
  <r>
    <x v="209"/>
    <x v="2"/>
    <s v="2024-2025"/>
    <x v="0"/>
    <x v="80"/>
    <x v="0"/>
    <x v="0"/>
    <x v="80"/>
    <x v="0"/>
    <x v="14"/>
    <x v="9"/>
    <x v="9"/>
    <x v="2761"/>
    <x v="0"/>
  </r>
  <r>
    <x v="597"/>
    <x v="0"/>
    <s v="2023-2024"/>
    <x v="0"/>
    <x v="19"/>
    <x v="1"/>
    <x v="1"/>
    <x v="19"/>
    <x v="0"/>
    <x v="11"/>
    <x v="6"/>
    <x v="6"/>
    <x v="2762"/>
    <x v="0"/>
  </r>
  <r>
    <x v="18"/>
    <x v="0"/>
    <s v="2023-2024"/>
    <x v="0"/>
    <x v="43"/>
    <x v="1"/>
    <x v="1"/>
    <x v="43"/>
    <x v="0"/>
    <x v="2"/>
    <x v="7"/>
    <x v="7"/>
    <x v="2763"/>
    <x v="0"/>
  </r>
  <r>
    <x v="315"/>
    <x v="0"/>
    <s v="2023-2024"/>
    <x v="1"/>
    <x v="96"/>
    <x v="4"/>
    <x v="4"/>
    <x v="96"/>
    <x v="0"/>
    <x v="16"/>
    <x v="9"/>
    <x v="9"/>
    <x v="2764"/>
    <x v="0"/>
  </r>
  <r>
    <x v="634"/>
    <x v="1"/>
    <s v="2022-2023"/>
    <x v="1"/>
    <x v="91"/>
    <x v="1"/>
    <x v="1"/>
    <x v="91"/>
    <x v="0"/>
    <x v="5"/>
    <x v="1"/>
    <x v="1"/>
    <x v="2765"/>
    <x v="0"/>
  </r>
  <r>
    <x v="46"/>
    <x v="2"/>
    <s v="2024-2025"/>
    <x v="0"/>
    <x v="36"/>
    <x v="4"/>
    <x v="4"/>
    <x v="36"/>
    <x v="0"/>
    <x v="6"/>
    <x v="3"/>
    <x v="3"/>
    <x v="2766"/>
    <x v="0"/>
  </r>
  <r>
    <x v="441"/>
    <x v="0"/>
    <s v="2023-2024"/>
    <x v="0"/>
    <x v="43"/>
    <x v="1"/>
    <x v="1"/>
    <x v="43"/>
    <x v="0"/>
    <x v="2"/>
    <x v="3"/>
    <x v="3"/>
    <x v="2767"/>
    <x v="0"/>
  </r>
  <r>
    <x v="628"/>
    <x v="0"/>
    <s v="2023-2024"/>
    <x v="0"/>
    <x v="47"/>
    <x v="1"/>
    <x v="1"/>
    <x v="47"/>
    <x v="0"/>
    <x v="4"/>
    <x v="3"/>
    <x v="3"/>
    <x v="2768"/>
    <x v="0"/>
  </r>
  <r>
    <x v="519"/>
    <x v="2"/>
    <s v="2024-2025"/>
    <x v="0"/>
    <x v="28"/>
    <x v="1"/>
    <x v="1"/>
    <x v="28"/>
    <x v="0"/>
    <x v="11"/>
    <x v="1"/>
    <x v="1"/>
    <x v="2769"/>
    <x v="0"/>
  </r>
  <r>
    <x v="4"/>
    <x v="0"/>
    <s v="2023-2024"/>
    <x v="1"/>
    <x v="68"/>
    <x v="7"/>
    <x v="7"/>
    <x v="68"/>
    <x v="0"/>
    <x v="19"/>
    <x v="2"/>
    <x v="2"/>
    <x v="2770"/>
    <x v="0"/>
  </r>
  <r>
    <x v="466"/>
    <x v="2"/>
    <s v="2024-2025"/>
    <x v="0"/>
    <x v="5"/>
    <x v="1"/>
    <x v="1"/>
    <x v="5"/>
    <x v="0"/>
    <x v="5"/>
    <x v="3"/>
    <x v="3"/>
    <x v="2771"/>
    <x v="0"/>
  </r>
  <r>
    <x v="644"/>
    <x v="0"/>
    <s v="2023-2024"/>
    <x v="1"/>
    <x v="68"/>
    <x v="7"/>
    <x v="7"/>
    <x v="68"/>
    <x v="0"/>
    <x v="19"/>
    <x v="4"/>
    <x v="4"/>
    <x v="2772"/>
    <x v="0"/>
  </r>
  <r>
    <x v="124"/>
    <x v="2"/>
    <s v="2024-2025"/>
    <x v="0"/>
    <x v="5"/>
    <x v="1"/>
    <x v="1"/>
    <x v="5"/>
    <x v="0"/>
    <x v="5"/>
    <x v="7"/>
    <x v="7"/>
    <x v="2773"/>
    <x v="0"/>
  </r>
  <r>
    <x v="268"/>
    <x v="0"/>
    <s v="2023-2024"/>
    <x v="0"/>
    <x v="27"/>
    <x v="4"/>
    <x v="4"/>
    <x v="27"/>
    <x v="0"/>
    <x v="7"/>
    <x v="7"/>
    <x v="7"/>
    <x v="2774"/>
    <x v="0"/>
  </r>
  <r>
    <x v="455"/>
    <x v="0"/>
    <s v="2023-2024"/>
    <x v="0"/>
    <x v="57"/>
    <x v="6"/>
    <x v="6"/>
    <x v="57"/>
    <x v="0"/>
    <x v="13"/>
    <x v="1"/>
    <x v="1"/>
    <x v="2775"/>
    <x v="0"/>
  </r>
  <r>
    <x v="624"/>
    <x v="2"/>
    <s v="2024-2025"/>
    <x v="0"/>
    <x v="36"/>
    <x v="4"/>
    <x v="4"/>
    <x v="36"/>
    <x v="0"/>
    <x v="6"/>
    <x v="9"/>
    <x v="9"/>
    <x v="2776"/>
    <x v="0"/>
  </r>
  <r>
    <x v="630"/>
    <x v="0"/>
    <s v="2023-2024"/>
    <x v="0"/>
    <x v="25"/>
    <x v="4"/>
    <x v="4"/>
    <x v="25"/>
    <x v="0"/>
    <x v="8"/>
    <x v="6"/>
    <x v="6"/>
    <x v="2777"/>
    <x v="0"/>
  </r>
  <r>
    <x v="411"/>
    <x v="1"/>
    <s v="2022-2023"/>
    <x v="1"/>
    <x v="39"/>
    <x v="0"/>
    <x v="0"/>
    <x v="39"/>
    <x v="0"/>
    <x v="14"/>
    <x v="2"/>
    <x v="2"/>
    <x v="2778"/>
    <x v="0"/>
  </r>
  <r>
    <x v="494"/>
    <x v="2"/>
    <s v="2024-2025"/>
    <x v="0"/>
    <x v="23"/>
    <x v="1"/>
    <x v="1"/>
    <x v="23"/>
    <x v="0"/>
    <x v="11"/>
    <x v="9"/>
    <x v="9"/>
    <x v="2779"/>
    <x v="0"/>
  </r>
  <r>
    <x v="530"/>
    <x v="1"/>
    <s v="2022-2023"/>
    <x v="0"/>
    <x v="76"/>
    <x v="1"/>
    <x v="1"/>
    <x v="76"/>
    <x v="0"/>
    <x v="5"/>
    <x v="4"/>
    <x v="4"/>
    <x v="2780"/>
    <x v="0"/>
  </r>
  <r>
    <x v="656"/>
    <x v="1"/>
    <s v="2022-2023"/>
    <x v="0"/>
    <x v="31"/>
    <x v="1"/>
    <x v="1"/>
    <x v="31"/>
    <x v="0"/>
    <x v="4"/>
    <x v="8"/>
    <x v="8"/>
    <x v="2781"/>
    <x v="0"/>
  </r>
  <r>
    <x v="351"/>
    <x v="0"/>
    <s v="2023-2024"/>
    <x v="0"/>
    <x v="94"/>
    <x v="5"/>
    <x v="5"/>
    <x v="94"/>
    <x v="0"/>
    <x v="9"/>
    <x v="1"/>
    <x v="1"/>
    <x v="2782"/>
    <x v="0"/>
  </r>
  <r>
    <x v="305"/>
    <x v="0"/>
    <s v="2023-2024"/>
    <x v="1"/>
    <x v="34"/>
    <x v="4"/>
    <x v="4"/>
    <x v="34"/>
    <x v="0"/>
    <x v="7"/>
    <x v="3"/>
    <x v="3"/>
    <x v="2783"/>
    <x v="0"/>
  </r>
  <r>
    <x v="651"/>
    <x v="0"/>
    <s v="2023-2024"/>
    <x v="0"/>
    <x v="4"/>
    <x v="1"/>
    <x v="1"/>
    <x v="4"/>
    <x v="0"/>
    <x v="4"/>
    <x v="8"/>
    <x v="8"/>
    <x v="2784"/>
    <x v="0"/>
  </r>
  <r>
    <x v="641"/>
    <x v="0"/>
    <s v="2023-2024"/>
    <x v="0"/>
    <x v="17"/>
    <x v="3"/>
    <x v="3"/>
    <x v="17"/>
    <x v="0"/>
    <x v="12"/>
    <x v="1"/>
    <x v="1"/>
    <x v="2785"/>
    <x v="0"/>
  </r>
  <r>
    <x v="432"/>
    <x v="0"/>
    <s v="2023-2024"/>
    <x v="0"/>
    <x v="43"/>
    <x v="1"/>
    <x v="1"/>
    <x v="43"/>
    <x v="0"/>
    <x v="2"/>
    <x v="9"/>
    <x v="9"/>
    <x v="2786"/>
    <x v="0"/>
  </r>
  <r>
    <x v="270"/>
    <x v="0"/>
    <s v="2023-2024"/>
    <x v="1"/>
    <x v="85"/>
    <x v="0"/>
    <x v="0"/>
    <x v="85"/>
    <x v="0"/>
    <x v="20"/>
    <x v="4"/>
    <x v="4"/>
    <x v="2787"/>
    <x v="0"/>
  </r>
  <r>
    <x v="611"/>
    <x v="0"/>
    <s v="2023-2024"/>
    <x v="0"/>
    <x v="32"/>
    <x v="6"/>
    <x v="6"/>
    <x v="32"/>
    <x v="0"/>
    <x v="13"/>
    <x v="1"/>
    <x v="1"/>
    <x v="2788"/>
    <x v="0"/>
  </r>
  <r>
    <x v="357"/>
    <x v="0"/>
    <s v="2023-2024"/>
    <x v="1"/>
    <x v="24"/>
    <x v="1"/>
    <x v="1"/>
    <x v="24"/>
    <x v="0"/>
    <x v="4"/>
    <x v="1"/>
    <x v="1"/>
    <x v="2789"/>
    <x v="0"/>
  </r>
  <r>
    <x v="344"/>
    <x v="1"/>
    <s v="2022-2023"/>
    <x v="0"/>
    <x v="9"/>
    <x v="4"/>
    <x v="4"/>
    <x v="9"/>
    <x v="0"/>
    <x v="7"/>
    <x v="3"/>
    <x v="3"/>
    <x v="2790"/>
    <x v="0"/>
  </r>
  <r>
    <x v="95"/>
    <x v="1"/>
    <s v="2022-2023"/>
    <x v="0"/>
    <x v="28"/>
    <x v="1"/>
    <x v="1"/>
    <x v="28"/>
    <x v="0"/>
    <x v="11"/>
    <x v="6"/>
    <x v="6"/>
    <x v="2791"/>
    <x v="0"/>
  </r>
  <r>
    <x v="476"/>
    <x v="1"/>
    <s v="2022-2023"/>
    <x v="0"/>
    <x v="30"/>
    <x v="4"/>
    <x v="4"/>
    <x v="30"/>
    <x v="0"/>
    <x v="6"/>
    <x v="5"/>
    <x v="5"/>
    <x v="2792"/>
    <x v="0"/>
  </r>
  <r>
    <x v="362"/>
    <x v="0"/>
    <s v="2023-2024"/>
    <x v="0"/>
    <x v="65"/>
    <x v="1"/>
    <x v="1"/>
    <x v="65"/>
    <x v="0"/>
    <x v="4"/>
    <x v="9"/>
    <x v="9"/>
    <x v="2793"/>
    <x v="0"/>
  </r>
  <r>
    <x v="544"/>
    <x v="0"/>
    <s v="2023-2024"/>
    <x v="0"/>
    <x v="56"/>
    <x v="1"/>
    <x v="1"/>
    <x v="56"/>
    <x v="0"/>
    <x v="11"/>
    <x v="8"/>
    <x v="8"/>
    <x v="2794"/>
    <x v="0"/>
  </r>
  <r>
    <x v="526"/>
    <x v="2"/>
    <s v="2024-2025"/>
    <x v="0"/>
    <x v="39"/>
    <x v="0"/>
    <x v="0"/>
    <x v="39"/>
    <x v="0"/>
    <x v="14"/>
    <x v="7"/>
    <x v="7"/>
    <x v="2795"/>
    <x v="0"/>
  </r>
  <r>
    <x v="229"/>
    <x v="1"/>
    <s v="2022-2023"/>
    <x v="0"/>
    <x v="52"/>
    <x v="3"/>
    <x v="3"/>
    <x v="52"/>
    <x v="0"/>
    <x v="10"/>
    <x v="8"/>
    <x v="8"/>
    <x v="2796"/>
    <x v="0"/>
  </r>
  <r>
    <x v="214"/>
    <x v="2"/>
    <s v="2024-2025"/>
    <x v="0"/>
    <x v="53"/>
    <x v="3"/>
    <x v="3"/>
    <x v="53"/>
    <x v="0"/>
    <x v="10"/>
    <x v="3"/>
    <x v="3"/>
    <x v="2797"/>
    <x v="0"/>
  </r>
  <r>
    <x v="509"/>
    <x v="0"/>
    <s v="2023-2024"/>
    <x v="0"/>
    <x v="49"/>
    <x v="4"/>
    <x v="4"/>
    <x v="49"/>
    <x v="0"/>
    <x v="6"/>
    <x v="4"/>
    <x v="4"/>
    <x v="2798"/>
    <x v="0"/>
  </r>
  <r>
    <x v="391"/>
    <x v="2"/>
    <s v="2024-2025"/>
    <x v="0"/>
    <x v="59"/>
    <x v="3"/>
    <x v="3"/>
    <x v="59"/>
    <x v="0"/>
    <x v="3"/>
    <x v="7"/>
    <x v="7"/>
    <x v="2799"/>
    <x v="0"/>
  </r>
  <r>
    <x v="567"/>
    <x v="0"/>
    <s v="2023-2024"/>
    <x v="0"/>
    <x v="81"/>
    <x v="3"/>
    <x v="3"/>
    <x v="81"/>
    <x v="0"/>
    <x v="17"/>
    <x v="1"/>
    <x v="1"/>
    <x v="2800"/>
    <x v="0"/>
  </r>
  <r>
    <x v="186"/>
    <x v="2"/>
    <s v="2024-2025"/>
    <x v="0"/>
    <x v="35"/>
    <x v="3"/>
    <x v="3"/>
    <x v="35"/>
    <x v="0"/>
    <x v="15"/>
    <x v="7"/>
    <x v="7"/>
    <x v="2801"/>
    <x v="0"/>
  </r>
  <r>
    <x v="147"/>
    <x v="0"/>
    <s v="2023-2024"/>
    <x v="0"/>
    <x v="36"/>
    <x v="4"/>
    <x v="4"/>
    <x v="36"/>
    <x v="0"/>
    <x v="6"/>
    <x v="2"/>
    <x v="2"/>
    <x v="2802"/>
    <x v="0"/>
  </r>
  <r>
    <x v="138"/>
    <x v="2"/>
    <s v="2024-2025"/>
    <x v="0"/>
    <x v="58"/>
    <x v="0"/>
    <x v="0"/>
    <x v="58"/>
    <x v="0"/>
    <x v="0"/>
    <x v="0"/>
    <x v="0"/>
    <x v="2803"/>
    <x v="0"/>
  </r>
  <r>
    <x v="26"/>
    <x v="1"/>
    <s v="2022-2023"/>
    <x v="0"/>
    <x v="13"/>
    <x v="1"/>
    <x v="1"/>
    <x v="13"/>
    <x v="0"/>
    <x v="1"/>
    <x v="2"/>
    <x v="2"/>
    <x v="2804"/>
    <x v="0"/>
  </r>
  <r>
    <x v="99"/>
    <x v="0"/>
    <s v="2023-2024"/>
    <x v="0"/>
    <x v="51"/>
    <x v="4"/>
    <x v="4"/>
    <x v="51"/>
    <x v="0"/>
    <x v="16"/>
    <x v="5"/>
    <x v="5"/>
    <x v="2805"/>
    <x v="0"/>
  </r>
  <r>
    <x v="354"/>
    <x v="1"/>
    <s v="2022-2023"/>
    <x v="1"/>
    <x v="65"/>
    <x v="1"/>
    <x v="1"/>
    <x v="65"/>
    <x v="0"/>
    <x v="4"/>
    <x v="4"/>
    <x v="4"/>
    <x v="2806"/>
    <x v="0"/>
  </r>
  <r>
    <x v="295"/>
    <x v="0"/>
    <s v="2023-2024"/>
    <x v="0"/>
    <x v="1"/>
    <x v="1"/>
    <x v="1"/>
    <x v="1"/>
    <x v="0"/>
    <x v="1"/>
    <x v="5"/>
    <x v="5"/>
    <x v="2807"/>
    <x v="0"/>
  </r>
  <r>
    <x v="24"/>
    <x v="0"/>
    <s v="2023-2024"/>
    <x v="0"/>
    <x v="74"/>
    <x v="1"/>
    <x v="1"/>
    <x v="74"/>
    <x v="0"/>
    <x v="1"/>
    <x v="1"/>
    <x v="1"/>
    <x v="2808"/>
    <x v="0"/>
  </r>
  <r>
    <x v="345"/>
    <x v="1"/>
    <s v="2022-2023"/>
    <x v="0"/>
    <x v="20"/>
    <x v="4"/>
    <x v="4"/>
    <x v="20"/>
    <x v="0"/>
    <x v="8"/>
    <x v="1"/>
    <x v="1"/>
    <x v="2809"/>
    <x v="0"/>
  </r>
  <r>
    <x v="479"/>
    <x v="2"/>
    <s v="2024-2025"/>
    <x v="1"/>
    <x v="7"/>
    <x v="4"/>
    <x v="4"/>
    <x v="7"/>
    <x v="0"/>
    <x v="6"/>
    <x v="7"/>
    <x v="7"/>
    <x v="2810"/>
    <x v="0"/>
  </r>
  <r>
    <x v="575"/>
    <x v="0"/>
    <s v="2023-2024"/>
    <x v="0"/>
    <x v="39"/>
    <x v="0"/>
    <x v="0"/>
    <x v="39"/>
    <x v="0"/>
    <x v="14"/>
    <x v="3"/>
    <x v="3"/>
    <x v="2811"/>
    <x v="0"/>
  </r>
  <r>
    <x v="24"/>
    <x v="0"/>
    <s v="2023-2024"/>
    <x v="0"/>
    <x v="47"/>
    <x v="1"/>
    <x v="1"/>
    <x v="47"/>
    <x v="0"/>
    <x v="4"/>
    <x v="3"/>
    <x v="3"/>
    <x v="2812"/>
    <x v="0"/>
  </r>
  <r>
    <x v="393"/>
    <x v="0"/>
    <s v="2023-2024"/>
    <x v="0"/>
    <x v="58"/>
    <x v="0"/>
    <x v="0"/>
    <x v="58"/>
    <x v="0"/>
    <x v="0"/>
    <x v="9"/>
    <x v="9"/>
    <x v="2813"/>
    <x v="0"/>
  </r>
  <r>
    <x v="501"/>
    <x v="1"/>
    <s v="2022-2023"/>
    <x v="0"/>
    <x v="69"/>
    <x v="4"/>
    <x v="4"/>
    <x v="69"/>
    <x v="0"/>
    <x v="6"/>
    <x v="3"/>
    <x v="3"/>
    <x v="2814"/>
    <x v="0"/>
  </r>
  <r>
    <x v="42"/>
    <x v="0"/>
    <s v="2023-2024"/>
    <x v="0"/>
    <x v="69"/>
    <x v="4"/>
    <x v="4"/>
    <x v="69"/>
    <x v="0"/>
    <x v="6"/>
    <x v="2"/>
    <x v="2"/>
    <x v="2815"/>
    <x v="0"/>
  </r>
  <r>
    <x v="294"/>
    <x v="1"/>
    <s v="2022-2023"/>
    <x v="0"/>
    <x v="42"/>
    <x v="3"/>
    <x v="3"/>
    <x v="42"/>
    <x v="0"/>
    <x v="12"/>
    <x v="1"/>
    <x v="1"/>
    <x v="2816"/>
    <x v="0"/>
  </r>
  <r>
    <x v="574"/>
    <x v="2"/>
    <s v="2024-2025"/>
    <x v="1"/>
    <x v="31"/>
    <x v="1"/>
    <x v="1"/>
    <x v="31"/>
    <x v="0"/>
    <x v="4"/>
    <x v="9"/>
    <x v="9"/>
    <x v="2817"/>
    <x v="0"/>
  </r>
  <r>
    <x v="299"/>
    <x v="1"/>
    <s v="2022-2023"/>
    <x v="0"/>
    <x v="82"/>
    <x v="3"/>
    <x v="3"/>
    <x v="82"/>
    <x v="0"/>
    <x v="17"/>
    <x v="0"/>
    <x v="0"/>
    <x v="2818"/>
    <x v="0"/>
  </r>
  <r>
    <x v="613"/>
    <x v="2"/>
    <s v="2024-2025"/>
    <x v="0"/>
    <x v="28"/>
    <x v="1"/>
    <x v="1"/>
    <x v="28"/>
    <x v="0"/>
    <x v="11"/>
    <x v="4"/>
    <x v="4"/>
    <x v="2819"/>
    <x v="0"/>
  </r>
  <r>
    <x v="689"/>
    <x v="1"/>
    <s v="2022-2023"/>
    <x v="0"/>
    <x v="8"/>
    <x v="1"/>
    <x v="1"/>
    <x v="8"/>
    <x v="0"/>
    <x v="4"/>
    <x v="5"/>
    <x v="5"/>
    <x v="2820"/>
    <x v="0"/>
  </r>
  <r>
    <x v="470"/>
    <x v="0"/>
    <s v="2023-2024"/>
    <x v="0"/>
    <x v="43"/>
    <x v="1"/>
    <x v="1"/>
    <x v="43"/>
    <x v="0"/>
    <x v="2"/>
    <x v="0"/>
    <x v="0"/>
    <x v="2821"/>
    <x v="0"/>
  </r>
  <r>
    <x v="485"/>
    <x v="2"/>
    <s v="2024-2025"/>
    <x v="0"/>
    <x v="82"/>
    <x v="3"/>
    <x v="3"/>
    <x v="82"/>
    <x v="0"/>
    <x v="17"/>
    <x v="9"/>
    <x v="9"/>
    <x v="2822"/>
    <x v="0"/>
  </r>
  <r>
    <x v="446"/>
    <x v="2"/>
    <s v="2024-2025"/>
    <x v="0"/>
    <x v="10"/>
    <x v="4"/>
    <x v="4"/>
    <x v="10"/>
    <x v="0"/>
    <x v="8"/>
    <x v="3"/>
    <x v="3"/>
    <x v="2823"/>
    <x v="0"/>
  </r>
  <r>
    <x v="497"/>
    <x v="0"/>
    <s v="2023-2024"/>
    <x v="0"/>
    <x v="37"/>
    <x v="1"/>
    <x v="1"/>
    <x v="37"/>
    <x v="0"/>
    <x v="11"/>
    <x v="0"/>
    <x v="0"/>
    <x v="2824"/>
    <x v="0"/>
  </r>
  <r>
    <x v="178"/>
    <x v="0"/>
    <s v="2023-2024"/>
    <x v="0"/>
    <x v="7"/>
    <x v="4"/>
    <x v="4"/>
    <x v="7"/>
    <x v="0"/>
    <x v="6"/>
    <x v="7"/>
    <x v="7"/>
    <x v="2825"/>
    <x v="0"/>
  </r>
  <r>
    <x v="426"/>
    <x v="2"/>
    <s v="2024-2025"/>
    <x v="1"/>
    <x v="38"/>
    <x v="3"/>
    <x v="3"/>
    <x v="38"/>
    <x v="0"/>
    <x v="12"/>
    <x v="9"/>
    <x v="9"/>
    <x v="2826"/>
    <x v="0"/>
  </r>
  <r>
    <x v="430"/>
    <x v="0"/>
    <s v="2023-2024"/>
    <x v="0"/>
    <x v="21"/>
    <x v="3"/>
    <x v="3"/>
    <x v="21"/>
    <x v="0"/>
    <x v="10"/>
    <x v="4"/>
    <x v="4"/>
    <x v="2827"/>
    <x v="0"/>
  </r>
  <r>
    <x v="82"/>
    <x v="2"/>
    <s v="2024-2025"/>
    <x v="1"/>
    <x v="34"/>
    <x v="4"/>
    <x v="4"/>
    <x v="34"/>
    <x v="0"/>
    <x v="7"/>
    <x v="4"/>
    <x v="4"/>
    <x v="2828"/>
    <x v="0"/>
  </r>
  <r>
    <x v="58"/>
    <x v="2"/>
    <s v="2024-2025"/>
    <x v="0"/>
    <x v="24"/>
    <x v="1"/>
    <x v="1"/>
    <x v="24"/>
    <x v="0"/>
    <x v="4"/>
    <x v="9"/>
    <x v="9"/>
    <x v="2829"/>
    <x v="0"/>
  </r>
  <r>
    <x v="601"/>
    <x v="0"/>
    <s v="2023-2024"/>
    <x v="0"/>
    <x v="41"/>
    <x v="5"/>
    <x v="5"/>
    <x v="41"/>
    <x v="0"/>
    <x v="9"/>
    <x v="9"/>
    <x v="9"/>
    <x v="2830"/>
    <x v="0"/>
  </r>
  <r>
    <x v="688"/>
    <x v="0"/>
    <s v="2023-2024"/>
    <x v="0"/>
    <x v="93"/>
    <x v="4"/>
    <x v="4"/>
    <x v="93"/>
    <x v="0"/>
    <x v="16"/>
    <x v="4"/>
    <x v="4"/>
    <x v="2831"/>
    <x v="0"/>
  </r>
  <r>
    <x v="271"/>
    <x v="1"/>
    <s v="2022-2023"/>
    <x v="0"/>
    <x v="3"/>
    <x v="3"/>
    <x v="3"/>
    <x v="3"/>
    <x v="0"/>
    <x v="3"/>
    <x v="0"/>
    <x v="0"/>
    <x v="2832"/>
    <x v="0"/>
  </r>
  <r>
    <x v="396"/>
    <x v="0"/>
    <s v="2023-2024"/>
    <x v="1"/>
    <x v="40"/>
    <x v="4"/>
    <x v="4"/>
    <x v="40"/>
    <x v="0"/>
    <x v="8"/>
    <x v="9"/>
    <x v="9"/>
    <x v="2833"/>
    <x v="0"/>
  </r>
  <r>
    <x v="178"/>
    <x v="0"/>
    <s v="2023-2024"/>
    <x v="0"/>
    <x v="83"/>
    <x v="0"/>
    <x v="0"/>
    <x v="83"/>
    <x v="0"/>
    <x v="0"/>
    <x v="0"/>
    <x v="0"/>
    <x v="2834"/>
    <x v="0"/>
  </r>
  <r>
    <x v="181"/>
    <x v="0"/>
    <s v="2023-2024"/>
    <x v="1"/>
    <x v="6"/>
    <x v="0"/>
    <x v="0"/>
    <x v="6"/>
    <x v="0"/>
    <x v="0"/>
    <x v="0"/>
    <x v="0"/>
    <x v="2835"/>
    <x v="0"/>
  </r>
  <r>
    <x v="138"/>
    <x v="2"/>
    <s v="2024-2025"/>
    <x v="1"/>
    <x v="35"/>
    <x v="3"/>
    <x v="3"/>
    <x v="35"/>
    <x v="0"/>
    <x v="15"/>
    <x v="4"/>
    <x v="4"/>
    <x v="2836"/>
    <x v="0"/>
  </r>
  <r>
    <x v="167"/>
    <x v="2"/>
    <s v="2024-2025"/>
    <x v="0"/>
    <x v="26"/>
    <x v="0"/>
    <x v="0"/>
    <x v="26"/>
    <x v="0"/>
    <x v="14"/>
    <x v="4"/>
    <x v="4"/>
    <x v="2837"/>
    <x v="0"/>
  </r>
  <r>
    <x v="493"/>
    <x v="1"/>
    <s v="2022-2023"/>
    <x v="0"/>
    <x v="69"/>
    <x v="4"/>
    <x v="4"/>
    <x v="69"/>
    <x v="0"/>
    <x v="6"/>
    <x v="2"/>
    <x v="2"/>
    <x v="2838"/>
    <x v="0"/>
  </r>
  <r>
    <x v="295"/>
    <x v="0"/>
    <s v="2023-2024"/>
    <x v="0"/>
    <x v="71"/>
    <x v="6"/>
    <x v="6"/>
    <x v="71"/>
    <x v="0"/>
    <x v="13"/>
    <x v="5"/>
    <x v="5"/>
    <x v="2839"/>
    <x v="0"/>
  </r>
  <r>
    <x v="374"/>
    <x v="1"/>
    <s v="2022-2023"/>
    <x v="0"/>
    <x v="15"/>
    <x v="1"/>
    <x v="1"/>
    <x v="15"/>
    <x v="0"/>
    <x v="5"/>
    <x v="0"/>
    <x v="0"/>
    <x v="2840"/>
    <x v="0"/>
  </r>
  <r>
    <x v="54"/>
    <x v="0"/>
    <s v="2023-2024"/>
    <x v="1"/>
    <x v="11"/>
    <x v="5"/>
    <x v="5"/>
    <x v="11"/>
    <x v="0"/>
    <x v="9"/>
    <x v="1"/>
    <x v="1"/>
    <x v="2841"/>
    <x v="0"/>
  </r>
  <r>
    <x v="337"/>
    <x v="0"/>
    <s v="2023-2024"/>
    <x v="0"/>
    <x v="50"/>
    <x v="4"/>
    <x v="4"/>
    <x v="50"/>
    <x v="0"/>
    <x v="6"/>
    <x v="1"/>
    <x v="1"/>
    <x v="2842"/>
    <x v="0"/>
  </r>
  <r>
    <x v="545"/>
    <x v="2"/>
    <s v="2024-2025"/>
    <x v="0"/>
    <x v="2"/>
    <x v="2"/>
    <x v="2"/>
    <x v="2"/>
    <x v="0"/>
    <x v="2"/>
    <x v="4"/>
    <x v="4"/>
    <x v="2843"/>
    <x v="0"/>
  </r>
  <r>
    <x v="493"/>
    <x v="1"/>
    <s v="2022-2023"/>
    <x v="1"/>
    <x v="14"/>
    <x v="1"/>
    <x v="1"/>
    <x v="14"/>
    <x v="0"/>
    <x v="11"/>
    <x v="4"/>
    <x v="4"/>
    <x v="2844"/>
    <x v="0"/>
  </r>
  <r>
    <x v="604"/>
    <x v="2"/>
    <s v="2024-2025"/>
    <x v="0"/>
    <x v="78"/>
    <x v="1"/>
    <x v="1"/>
    <x v="78"/>
    <x v="0"/>
    <x v="4"/>
    <x v="4"/>
    <x v="4"/>
    <x v="2845"/>
    <x v="0"/>
  </r>
  <r>
    <x v="670"/>
    <x v="0"/>
    <s v="2023-2024"/>
    <x v="0"/>
    <x v="59"/>
    <x v="3"/>
    <x v="3"/>
    <x v="59"/>
    <x v="0"/>
    <x v="3"/>
    <x v="2"/>
    <x v="2"/>
    <x v="2846"/>
    <x v="0"/>
  </r>
  <r>
    <x v="542"/>
    <x v="2"/>
    <s v="2024-2025"/>
    <x v="0"/>
    <x v="20"/>
    <x v="4"/>
    <x v="4"/>
    <x v="20"/>
    <x v="0"/>
    <x v="8"/>
    <x v="1"/>
    <x v="1"/>
    <x v="2847"/>
    <x v="0"/>
  </r>
  <r>
    <x v="634"/>
    <x v="1"/>
    <s v="2022-2023"/>
    <x v="0"/>
    <x v="45"/>
    <x v="3"/>
    <x v="3"/>
    <x v="45"/>
    <x v="0"/>
    <x v="15"/>
    <x v="0"/>
    <x v="0"/>
    <x v="2848"/>
    <x v="0"/>
  </r>
  <r>
    <x v="612"/>
    <x v="0"/>
    <s v="2023-2024"/>
    <x v="0"/>
    <x v="15"/>
    <x v="1"/>
    <x v="1"/>
    <x v="15"/>
    <x v="0"/>
    <x v="5"/>
    <x v="4"/>
    <x v="4"/>
    <x v="2849"/>
    <x v="0"/>
  </r>
  <r>
    <x v="241"/>
    <x v="0"/>
    <s v="2023-2024"/>
    <x v="0"/>
    <x v="84"/>
    <x v="3"/>
    <x v="3"/>
    <x v="84"/>
    <x v="0"/>
    <x v="3"/>
    <x v="0"/>
    <x v="0"/>
    <x v="2850"/>
    <x v="0"/>
  </r>
  <r>
    <x v="452"/>
    <x v="0"/>
    <s v="2023-2024"/>
    <x v="0"/>
    <x v="85"/>
    <x v="0"/>
    <x v="0"/>
    <x v="85"/>
    <x v="0"/>
    <x v="20"/>
    <x v="0"/>
    <x v="0"/>
    <x v="2851"/>
    <x v="0"/>
  </r>
  <r>
    <x v="563"/>
    <x v="0"/>
    <s v="2023-2024"/>
    <x v="0"/>
    <x v="27"/>
    <x v="4"/>
    <x v="4"/>
    <x v="27"/>
    <x v="0"/>
    <x v="7"/>
    <x v="2"/>
    <x v="2"/>
    <x v="2852"/>
    <x v="0"/>
  </r>
  <r>
    <x v="103"/>
    <x v="1"/>
    <s v="2022-2023"/>
    <x v="0"/>
    <x v="3"/>
    <x v="3"/>
    <x v="3"/>
    <x v="3"/>
    <x v="0"/>
    <x v="3"/>
    <x v="4"/>
    <x v="4"/>
    <x v="2853"/>
    <x v="0"/>
  </r>
  <r>
    <x v="375"/>
    <x v="0"/>
    <s v="2023-2024"/>
    <x v="0"/>
    <x v="19"/>
    <x v="1"/>
    <x v="1"/>
    <x v="19"/>
    <x v="0"/>
    <x v="11"/>
    <x v="6"/>
    <x v="6"/>
    <x v="2854"/>
    <x v="0"/>
  </r>
  <r>
    <x v="685"/>
    <x v="0"/>
    <s v="2023-2024"/>
    <x v="0"/>
    <x v="33"/>
    <x v="4"/>
    <x v="4"/>
    <x v="33"/>
    <x v="0"/>
    <x v="8"/>
    <x v="4"/>
    <x v="4"/>
    <x v="2855"/>
    <x v="0"/>
  </r>
  <r>
    <x v="688"/>
    <x v="0"/>
    <s v="2023-2024"/>
    <x v="0"/>
    <x v="7"/>
    <x v="4"/>
    <x v="4"/>
    <x v="7"/>
    <x v="0"/>
    <x v="6"/>
    <x v="4"/>
    <x v="4"/>
    <x v="2856"/>
    <x v="0"/>
  </r>
  <r>
    <x v="651"/>
    <x v="0"/>
    <s v="2023-2024"/>
    <x v="1"/>
    <x v="65"/>
    <x v="1"/>
    <x v="1"/>
    <x v="65"/>
    <x v="0"/>
    <x v="4"/>
    <x v="1"/>
    <x v="1"/>
    <x v="2857"/>
    <x v="0"/>
  </r>
  <r>
    <x v="177"/>
    <x v="1"/>
    <s v="2022-2023"/>
    <x v="0"/>
    <x v="49"/>
    <x v="4"/>
    <x v="4"/>
    <x v="49"/>
    <x v="0"/>
    <x v="6"/>
    <x v="0"/>
    <x v="0"/>
    <x v="2858"/>
    <x v="0"/>
  </r>
  <r>
    <x v="408"/>
    <x v="1"/>
    <s v="2022-2023"/>
    <x v="0"/>
    <x v="83"/>
    <x v="0"/>
    <x v="0"/>
    <x v="83"/>
    <x v="0"/>
    <x v="0"/>
    <x v="9"/>
    <x v="9"/>
    <x v="2859"/>
    <x v="0"/>
  </r>
  <r>
    <x v="436"/>
    <x v="2"/>
    <s v="2024-2025"/>
    <x v="1"/>
    <x v="74"/>
    <x v="1"/>
    <x v="1"/>
    <x v="74"/>
    <x v="0"/>
    <x v="1"/>
    <x v="9"/>
    <x v="9"/>
    <x v="2860"/>
    <x v="0"/>
  </r>
  <r>
    <x v="382"/>
    <x v="1"/>
    <s v="2022-2023"/>
    <x v="1"/>
    <x v="64"/>
    <x v="1"/>
    <x v="1"/>
    <x v="64"/>
    <x v="0"/>
    <x v="1"/>
    <x v="3"/>
    <x v="3"/>
    <x v="2861"/>
    <x v="0"/>
  </r>
  <r>
    <x v="181"/>
    <x v="0"/>
    <s v="2023-2024"/>
    <x v="0"/>
    <x v="59"/>
    <x v="3"/>
    <x v="3"/>
    <x v="59"/>
    <x v="0"/>
    <x v="3"/>
    <x v="9"/>
    <x v="9"/>
    <x v="2862"/>
    <x v="0"/>
  </r>
  <r>
    <x v="565"/>
    <x v="1"/>
    <s v="2022-2023"/>
    <x v="0"/>
    <x v="84"/>
    <x v="3"/>
    <x v="3"/>
    <x v="84"/>
    <x v="0"/>
    <x v="3"/>
    <x v="3"/>
    <x v="3"/>
    <x v="2863"/>
    <x v="0"/>
  </r>
  <r>
    <x v="434"/>
    <x v="0"/>
    <s v="2023-2024"/>
    <x v="0"/>
    <x v="39"/>
    <x v="0"/>
    <x v="0"/>
    <x v="39"/>
    <x v="0"/>
    <x v="14"/>
    <x v="1"/>
    <x v="1"/>
    <x v="2864"/>
    <x v="0"/>
  </r>
  <r>
    <x v="662"/>
    <x v="2"/>
    <s v="2024-2025"/>
    <x v="0"/>
    <x v="76"/>
    <x v="1"/>
    <x v="1"/>
    <x v="76"/>
    <x v="0"/>
    <x v="5"/>
    <x v="3"/>
    <x v="3"/>
    <x v="2865"/>
    <x v="0"/>
  </r>
  <r>
    <x v="671"/>
    <x v="1"/>
    <s v="2022-2023"/>
    <x v="0"/>
    <x v="13"/>
    <x v="1"/>
    <x v="1"/>
    <x v="13"/>
    <x v="0"/>
    <x v="1"/>
    <x v="9"/>
    <x v="9"/>
    <x v="2866"/>
    <x v="0"/>
  </r>
  <r>
    <x v="34"/>
    <x v="2"/>
    <s v="2024-2025"/>
    <x v="1"/>
    <x v="22"/>
    <x v="1"/>
    <x v="1"/>
    <x v="22"/>
    <x v="0"/>
    <x v="2"/>
    <x v="9"/>
    <x v="9"/>
    <x v="2867"/>
    <x v="0"/>
  </r>
  <r>
    <x v="20"/>
    <x v="0"/>
    <s v="2023-2024"/>
    <x v="0"/>
    <x v="42"/>
    <x v="3"/>
    <x v="3"/>
    <x v="42"/>
    <x v="0"/>
    <x v="12"/>
    <x v="4"/>
    <x v="4"/>
    <x v="2868"/>
    <x v="0"/>
  </r>
  <r>
    <x v="636"/>
    <x v="0"/>
    <s v="2023-2024"/>
    <x v="0"/>
    <x v="35"/>
    <x v="3"/>
    <x v="3"/>
    <x v="35"/>
    <x v="0"/>
    <x v="15"/>
    <x v="8"/>
    <x v="8"/>
    <x v="2869"/>
    <x v="0"/>
  </r>
  <r>
    <x v="484"/>
    <x v="0"/>
    <s v="2023-2024"/>
    <x v="0"/>
    <x v="55"/>
    <x v="3"/>
    <x v="3"/>
    <x v="55"/>
    <x v="0"/>
    <x v="17"/>
    <x v="4"/>
    <x v="4"/>
    <x v="2870"/>
    <x v="0"/>
  </r>
  <r>
    <x v="655"/>
    <x v="0"/>
    <s v="2023-2024"/>
    <x v="0"/>
    <x v="5"/>
    <x v="1"/>
    <x v="1"/>
    <x v="5"/>
    <x v="0"/>
    <x v="5"/>
    <x v="3"/>
    <x v="3"/>
    <x v="2871"/>
    <x v="0"/>
  </r>
  <r>
    <x v="314"/>
    <x v="0"/>
    <s v="2023-2024"/>
    <x v="0"/>
    <x v="62"/>
    <x v="0"/>
    <x v="0"/>
    <x v="62"/>
    <x v="0"/>
    <x v="14"/>
    <x v="9"/>
    <x v="9"/>
    <x v="2872"/>
    <x v="0"/>
  </r>
  <r>
    <x v="20"/>
    <x v="0"/>
    <s v="2023-2024"/>
    <x v="0"/>
    <x v="93"/>
    <x v="4"/>
    <x v="4"/>
    <x v="93"/>
    <x v="0"/>
    <x v="16"/>
    <x v="0"/>
    <x v="0"/>
    <x v="2873"/>
    <x v="0"/>
  </r>
  <r>
    <x v="359"/>
    <x v="0"/>
    <s v="2023-2024"/>
    <x v="0"/>
    <x v="74"/>
    <x v="1"/>
    <x v="1"/>
    <x v="74"/>
    <x v="0"/>
    <x v="1"/>
    <x v="1"/>
    <x v="1"/>
    <x v="2874"/>
    <x v="0"/>
  </r>
  <r>
    <x v="655"/>
    <x v="0"/>
    <s v="2023-2024"/>
    <x v="0"/>
    <x v="25"/>
    <x v="4"/>
    <x v="4"/>
    <x v="25"/>
    <x v="0"/>
    <x v="8"/>
    <x v="4"/>
    <x v="4"/>
    <x v="2875"/>
    <x v="0"/>
  </r>
  <r>
    <x v="685"/>
    <x v="0"/>
    <s v="2023-2024"/>
    <x v="0"/>
    <x v="24"/>
    <x v="1"/>
    <x v="1"/>
    <x v="24"/>
    <x v="0"/>
    <x v="4"/>
    <x v="0"/>
    <x v="0"/>
    <x v="2876"/>
    <x v="0"/>
  </r>
  <r>
    <x v="508"/>
    <x v="0"/>
    <s v="2023-2024"/>
    <x v="0"/>
    <x v="61"/>
    <x v="6"/>
    <x v="6"/>
    <x v="61"/>
    <x v="0"/>
    <x v="18"/>
    <x v="9"/>
    <x v="9"/>
    <x v="2877"/>
    <x v="0"/>
  </r>
  <r>
    <x v="721"/>
    <x v="0"/>
    <s v="2023-2024"/>
    <x v="0"/>
    <x v="18"/>
    <x v="6"/>
    <x v="6"/>
    <x v="18"/>
    <x v="0"/>
    <x v="13"/>
    <x v="1"/>
    <x v="1"/>
    <x v="2878"/>
    <x v="0"/>
  </r>
  <r>
    <x v="136"/>
    <x v="0"/>
    <s v="2023-2024"/>
    <x v="1"/>
    <x v="38"/>
    <x v="3"/>
    <x v="3"/>
    <x v="38"/>
    <x v="0"/>
    <x v="12"/>
    <x v="4"/>
    <x v="4"/>
    <x v="2879"/>
    <x v="0"/>
  </r>
  <r>
    <x v="675"/>
    <x v="2"/>
    <s v="2024-2025"/>
    <x v="1"/>
    <x v="22"/>
    <x v="1"/>
    <x v="1"/>
    <x v="22"/>
    <x v="0"/>
    <x v="2"/>
    <x v="4"/>
    <x v="4"/>
    <x v="2880"/>
    <x v="0"/>
  </r>
  <r>
    <x v="343"/>
    <x v="0"/>
    <s v="2023-2024"/>
    <x v="1"/>
    <x v="14"/>
    <x v="1"/>
    <x v="1"/>
    <x v="14"/>
    <x v="0"/>
    <x v="11"/>
    <x v="5"/>
    <x v="5"/>
    <x v="2881"/>
    <x v="0"/>
  </r>
  <r>
    <x v="592"/>
    <x v="1"/>
    <s v="2022-2023"/>
    <x v="0"/>
    <x v="53"/>
    <x v="3"/>
    <x v="3"/>
    <x v="53"/>
    <x v="0"/>
    <x v="10"/>
    <x v="8"/>
    <x v="8"/>
    <x v="2882"/>
    <x v="0"/>
  </r>
  <r>
    <x v="577"/>
    <x v="0"/>
    <s v="2023-2024"/>
    <x v="0"/>
    <x v="84"/>
    <x v="3"/>
    <x v="3"/>
    <x v="84"/>
    <x v="0"/>
    <x v="3"/>
    <x v="3"/>
    <x v="3"/>
    <x v="2883"/>
    <x v="0"/>
  </r>
  <r>
    <x v="401"/>
    <x v="2"/>
    <s v="2024-2025"/>
    <x v="1"/>
    <x v="0"/>
    <x v="0"/>
    <x v="0"/>
    <x v="0"/>
    <x v="0"/>
    <x v="0"/>
    <x v="9"/>
    <x v="9"/>
    <x v="2884"/>
    <x v="0"/>
  </r>
  <r>
    <x v="665"/>
    <x v="0"/>
    <s v="2023-2024"/>
    <x v="0"/>
    <x v="36"/>
    <x v="4"/>
    <x v="4"/>
    <x v="36"/>
    <x v="0"/>
    <x v="6"/>
    <x v="1"/>
    <x v="1"/>
    <x v="2885"/>
    <x v="0"/>
  </r>
  <r>
    <x v="721"/>
    <x v="0"/>
    <s v="2023-2024"/>
    <x v="0"/>
    <x v="69"/>
    <x v="4"/>
    <x v="4"/>
    <x v="69"/>
    <x v="0"/>
    <x v="6"/>
    <x v="3"/>
    <x v="3"/>
    <x v="2886"/>
    <x v="0"/>
  </r>
  <r>
    <x v="17"/>
    <x v="0"/>
    <s v="2023-2024"/>
    <x v="0"/>
    <x v="88"/>
    <x v="6"/>
    <x v="6"/>
    <x v="88"/>
    <x v="0"/>
    <x v="13"/>
    <x v="1"/>
    <x v="1"/>
    <x v="2887"/>
    <x v="0"/>
  </r>
  <r>
    <x v="516"/>
    <x v="2"/>
    <s v="2024-2025"/>
    <x v="0"/>
    <x v="54"/>
    <x v="4"/>
    <x v="4"/>
    <x v="54"/>
    <x v="0"/>
    <x v="7"/>
    <x v="0"/>
    <x v="0"/>
    <x v="2888"/>
    <x v="0"/>
  </r>
  <r>
    <x v="37"/>
    <x v="2"/>
    <s v="2024-2025"/>
    <x v="0"/>
    <x v="83"/>
    <x v="0"/>
    <x v="0"/>
    <x v="83"/>
    <x v="0"/>
    <x v="0"/>
    <x v="9"/>
    <x v="9"/>
    <x v="2889"/>
    <x v="0"/>
  </r>
  <r>
    <x v="505"/>
    <x v="1"/>
    <s v="2022-2023"/>
    <x v="0"/>
    <x v="5"/>
    <x v="1"/>
    <x v="1"/>
    <x v="5"/>
    <x v="0"/>
    <x v="5"/>
    <x v="3"/>
    <x v="3"/>
    <x v="2890"/>
    <x v="0"/>
  </r>
  <r>
    <x v="369"/>
    <x v="0"/>
    <s v="2023-2024"/>
    <x v="0"/>
    <x v="84"/>
    <x v="3"/>
    <x v="3"/>
    <x v="84"/>
    <x v="0"/>
    <x v="3"/>
    <x v="4"/>
    <x v="4"/>
    <x v="2891"/>
    <x v="0"/>
  </r>
  <r>
    <x v="493"/>
    <x v="1"/>
    <s v="2022-2023"/>
    <x v="0"/>
    <x v="30"/>
    <x v="4"/>
    <x v="4"/>
    <x v="30"/>
    <x v="0"/>
    <x v="6"/>
    <x v="1"/>
    <x v="1"/>
    <x v="2892"/>
    <x v="0"/>
  </r>
  <r>
    <x v="385"/>
    <x v="1"/>
    <s v="2022-2023"/>
    <x v="1"/>
    <x v="39"/>
    <x v="0"/>
    <x v="0"/>
    <x v="39"/>
    <x v="0"/>
    <x v="14"/>
    <x v="3"/>
    <x v="3"/>
    <x v="2893"/>
    <x v="0"/>
  </r>
  <r>
    <x v="57"/>
    <x v="0"/>
    <s v="2023-2024"/>
    <x v="0"/>
    <x v="86"/>
    <x v="0"/>
    <x v="0"/>
    <x v="86"/>
    <x v="0"/>
    <x v="20"/>
    <x v="9"/>
    <x v="9"/>
    <x v="2894"/>
    <x v="0"/>
  </r>
  <r>
    <x v="87"/>
    <x v="0"/>
    <s v="2023-2024"/>
    <x v="0"/>
    <x v="28"/>
    <x v="1"/>
    <x v="1"/>
    <x v="28"/>
    <x v="0"/>
    <x v="11"/>
    <x v="8"/>
    <x v="8"/>
    <x v="2895"/>
    <x v="0"/>
  </r>
  <r>
    <x v="620"/>
    <x v="1"/>
    <s v="2022-2023"/>
    <x v="0"/>
    <x v="3"/>
    <x v="3"/>
    <x v="3"/>
    <x v="3"/>
    <x v="0"/>
    <x v="3"/>
    <x v="5"/>
    <x v="5"/>
    <x v="2896"/>
    <x v="0"/>
  </r>
  <r>
    <x v="26"/>
    <x v="1"/>
    <s v="2022-2023"/>
    <x v="0"/>
    <x v="63"/>
    <x v="1"/>
    <x v="1"/>
    <x v="63"/>
    <x v="0"/>
    <x v="5"/>
    <x v="2"/>
    <x v="2"/>
    <x v="2897"/>
    <x v="0"/>
  </r>
  <r>
    <x v="658"/>
    <x v="2"/>
    <s v="2024-2025"/>
    <x v="0"/>
    <x v="17"/>
    <x v="3"/>
    <x v="3"/>
    <x v="17"/>
    <x v="0"/>
    <x v="12"/>
    <x v="0"/>
    <x v="0"/>
    <x v="2898"/>
    <x v="0"/>
  </r>
  <r>
    <x v="112"/>
    <x v="0"/>
    <s v="2023-2024"/>
    <x v="1"/>
    <x v="75"/>
    <x v="0"/>
    <x v="0"/>
    <x v="75"/>
    <x v="0"/>
    <x v="20"/>
    <x v="4"/>
    <x v="4"/>
    <x v="2899"/>
    <x v="0"/>
  </r>
  <r>
    <x v="670"/>
    <x v="0"/>
    <s v="2023-2024"/>
    <x v="0"/>
    <x v="73"/>
    <x v="6"/>
    <x v="6"/>
    <x v="73"/>
    <x v="0"/>
    <x v="18"/>
    <x v="4"/>
    <x v="4"/>
    <x v="2900"/>
    <x v="0"/>
  </r>
  <r>
    <x v="79"/>
    <x v="0"/>
    <s v="2023-2024"/>
    <x v="0"/>
    <x v="1"/>
    <x v="1"/>
    <x v="1"/>
    <x v="1"/>
    <x v="0"/>
    <x v="1"/>
    <x v="4"/>
    <x v="4"/>
    <x v="2901"/>
    <x v="0"/>
  </r>
  <r>
    <x v="336"/>
    <x v="0"/>
    <s v="2023-2024"/>
    <x v="1"/>
    <x v="95"/>
    <x v="7"/>
    <x v="7"/>
    <x v="95"/>
    <x v="0"/>
    <x v="19"/>
    <x v="4"/>
    <x v="4"/>
    <x v="2902"/>
    <x v="0"/>
  </r>
  <r>
    <x v="319"/>
    <x v="0"/>
    <s v="2023-2024"/>
    <x v="1"/>
    <x v="65"/>
    <x v="1"/>
    <x v="1"/>
    <x v="65"/>
    <x v="0"/>
    <x v="4"/>
    <x v="0"/>
    <x v="0"/>
    <x v="2903"/>
    <x v="0"/>
  </r>
  <r>
    <x v="145"/>
    <x v="0"/>
    <s v="2023-2024"/>
    <x v="0"/>
    <x v="82"/>
    <x v="3"/>
    <x v="3"/>
    <x v="82"/>
    <x v="0"/>
    <x v="17"/>
    <x v="9"/>
    <x v="9"/>
    <x v="2904"/>
    <x v="0"/>
  </r>
  <r>
    <x v="519"/>
    <x v="2"/>
    <s v="2024-2025"/>
    <x v="0"/>
    <x v="32"/>
    <x v="6"/>
    <x v="6"/>
    <x v="32"/>
    <x v="0"/>
    <x v="13"/>
    <x v="0"/>
    <x v="0"/>
    <x v="2905"/>
    <x v="0"/>
  </r>
  <r>
    <x v="73"/>
    <x v="1"/>
    <s v="2022-2023"/>
    <x v="0"/>
    <x v="79"/>
    <x v="6"/>
    <x v="6"/>
    <x v="79"/>
    <x v="0"/>
    <x v="18"/>
    <x v="4"/>
    <x v="4"/>
    <x v="2906"/>
    <x v="0"/>
  </r>
  <r>
    <x v="133"/>
    <x v="1"/>
    <s v="2022-2023"/>
    <x v="0"/>
    <x v="69"/>
    <x v="4"/>
    <x v="4"/>
    <x v="69"/>
    <x v="0"/>
    <x v="6"/>
    <x v="7"/>
    <x v="7"/>
    <x v="2907"/>
    <x v="0"/>
  </r>
  <r>
    <x v="411"/>
    <x v="1"/>
    <s v="2022-2023"/>
    <x v="0"/>
    <x v="15"/>
    <x v="1"/>
    <x v="1"/>
    <x v="15"/>
    <x v="0"/>
    <x v="5"/>
    <x v="6"/>
    <x v="6"/>
    <x v="2908"/>
    <x v="0"/>
  </r>
  <r>
    <x v="439"/>
    <x v="0"/>
    <s v="2023-2024"/>
    <x v="0"/>
    <x v="37"/>
    <x v="1"/>
    <x v="1"/>
    <x v="37"/>
    <x v="0"/>
    <x v="11"/>
    <x v="5"/>
    <x v="5"/>
    <x v="2909"/>
    <x v="0"/>
  </r>
  <r>
    <x v="450"/>
    <x v="1"/>
    <s v="2022-2023"/>
    <x v="1"/>
    <x v="22"/>
    <x v="1"/>
    <x v="1"/>
    <x v="22"/>
    <x v="0"/>
    <x v="2"/>
    <x v="5"/>
    <x v="5"/>
    <x v="2910"/>
    <x v="0"/>
  </r>
  <r>
    <x v="648"/>
    <x v="1"/>
    <s v="2022-2023"/>
    <x v="0"/>
    <x v="41"/>
    <x v="5"/>
    <x v="5"/>
    <x v="41"/>
    <x v="0"/>
    <x v="9"/>
    <x v="1"/>
    <x v="1"/>
    <x v="2911"/>
    <x v="0"/>
  </r>
  <r>
    <x v="252"/>
    <x v="1"/>
    <s v="2022-2023"/>
    <x v="0"/>
    <x v="47"/>
    <x v="1"/>
    <x v="1"/>
    <x v="47"/>
    <x v="0"/>
    <x v="4"/>
    <x v="3"/>
    <x v="3"/>
    <x v="2912"/>
    <x v="0"/>
  </r>
  <r>
    <x v="184"/>
    <x v="2"/>
    <s v="2024-2025"/>
    <x v="0"/>
    <x v="36"/>
    <x v="4"/>
    <x v="4"/>
    <x v="36"/>
    <x v="0"/>
    <x v="6"/>
    <x v="1"/>
    <x v="1"/>
    <x v="2913"/>
    <x v="0"/>
  </r>
  <r>
    <x v="306"/>
    <x v="2"/>
    <s v="2024-2025"/>
    <x v="1"/>
    <x v="14"/>
    <x v="1"/>
    <x v="1"/>
    <x v="14"/>
    <x v="0"/>
    <x v="11"/>
    <x v="0"/>
    <x v="0"/>
    <x v="2914"/>
    <x v="0"/>
  </r>
  <r>
    <x v="611"/>
    <x v="0"/>
    <s v="2023-2024"/>
    <x v="0"/>
    <x v="50"/>
    <x v="4"/>
    <x v="4"/>
    <x v="50"/>
    <x v="0"/>
    <x v="6"/>
    <x v="9"/>
    <x v="9"/>
    <x v="2915"/>
    <x v="0"/>
  </r>
  <r>
    <x v="723"/>
    <x v="0"/>
    <s v="2023-2024"/>
    <x v="0"/>
    <x v="77"/>
    <x v="5"/>
    <x v="5"/>
    <x v="77"/>
    <x v="0"/>
    <x v="9"/>
    <x v="4"/>
    <x v="4"/>
    <x v="2916"/>
    <x v="0"/>
  </r>
  <r>
    <x v="569"/>
    <x v="1"/>
    <s v="2022-2023"/>
    <x v="0"/>
    <x v="78"/>
    <x v="1"/>
    <x v="1"/>
    <x v="78"/>
    <x v="0"/>
    <x v="4"/>
    <x v="4"/>
    <x v="4"/>
    <x v="2917"/>
    <x v="0"/>
  </r>
  <r>
    <x v="445"/>
    <x v="0"/>
    <s v="2023-2024"/>
    <x v="0"/>
    <x v="60"/>
    <x v="1"/>
    <x v="1"/>
    <x v="60"/>
    <x v="0"/>
    <x v="2"/>
    <x v="2"/>
    <x v="2"/>
    <x v="2918"/>
    <x v="0"/>
  </r>
  <r>
    <x v="62"/>
    <x v="0"/>
    <s v="2023-2024"/>
    <x v="0"/>
    <x v="61"/>
    <x v="6"/>
    <x v="6"/>
    <x v="61"/>
    <x v="0"/>
    <x v="18"/>
    <x v="0"/>
    <x v="0"/>
    <x v="2919"/>
    <x v="0"/>
  </r>
  <r>
    <x v="618"/>
    <x v="1"/>
    <s v="2022-2023"/>
    <x v="0"/>
    <x v="87"/>
    <x v="2"/>
    <x v="2"/>
    <x v="87"/>
    <x v="0"/>
    <x v="2"/>
    <x v="0"/>
    <x v="0"/>
    <x v="2919"/>
    <x v="0"/>
  </r>
  <r>
    <x v="676"/>
    <x v="1"/>
    <s v="2022-2023"/>
    <x v="0"/>
    <x v="78"/>
    <x v="1"/>
    <x v="1"/>
    <x v="78"/>
    <x v="0"/>
    <x v="4"/>
    <x v="5"/>
    <x v="5"/>
    <x v="2920"/>
    <x v="0"/>
  </r>
  <r>
    <x v="309"/>
    <x v="0"/>
    <s v="2023-2024"/>
    <x v="1"/>
    <x v="34"/>
    <x v="4"/>
    <x v="4"/>
    <x v="34"/>
    <x v="0"/>
    <x v="7"/>
    <x v="1"/>
    <x v="1"/>
    <x v="2921"/>
    <x v="0"/>
  </r>
  <r>
    <x v="591"/>
    <x v="2"/>
    <s v="2024-2025"/>
    <x v="0"/>
    <x v="84"/>
    <x v="3"/>
    <x v="3"/>
    <x v="84"/>
    <x v="0"/>
    <x v="3"/>
    <x v="4"/>
    <x v="4"/>
    <x v="2922"/>
    <x v="0"/>
  </r>
  <r>
    <x v="190"/>
    <x v="1"/>
    <s v="2022-2023"/>
    <x v="0"/>
    <x v="69"/>
    <x v="4"/>
    <x v="4"/>
    <x v="69"/>
    <x v="0"/>
    <x v="6"/>
    <x v="6"/>
    <x v="6"/>
    <x v="2923"/>
    <x v="0"/>
  </r>
  <r>
    <x v="720"/>
    <x v="0"/>
    <s v="2023-2024"/>
    <x v="0"/>
    <x v="92"/>
    <x v="3"/>
    <x v="3"/>
    <x v="92"/>
    <x v="0"/>
    <x v="3"/>
    <x v="0"/>
    <x v="0"/>
    <x v="2924"/>
    <x v="0"/>
  </r>
  <r>
    <x v="688"/>
    <x v="0"/>
    <s v="2023-2024"/>
    <x v="0"/>
    <x v="27"/>
    <x v="4"/>
    <x v="4"/>
    <x v="27"/>
    <x v="0"/>
    <x v="7"/>
    <x v="4"/>
    <x v="4"/>
    <x v="2925"/>
    <x v="0"/>
  </r>
  <r>
    <x v="238"/>
    <x v="2"/>
    <s v="2024-2025"/>
    <x v="0"/>
    <x v="9"/>
    <x v="4"/>
    <x v="4"/>
    <x v="9"/>
    <x v="0"/>
    <x v="7"/>
    <x v="6"/>
    <x v="6"/>
    <x v="2926"/>
    <x v="0"/>
  </r>
  <r>
    <x v="62"/>
    <x v="0"/>
    <s v="2023-2024"/>
    <x v="0"/>
    <x v="12"/>
    <x v="3"/>
    <x v="3"/>
    <x v="12"/>
    <x v="0"/>
    <x v="10"/>
    <x v="3"/>
    <x v="3"/>
    <x v="2927"/>
    <x v="0"/>
  </r>
  <r>
    <x v="666"/>
    <x v="2"/>
    <s v="2024-2025"/>
    <x v="0"/>
    <x v="81"/>
    <x v="3"/>
    <x v="3"/>
    <x v="81"/>
    <x v="0"/>
    <x v="17"/>
    <x v="9"/>
    <x v="9"/>
    <x v="2928"/>
    <x v="0"/>
  </r>
  <r>
    <x v="570"/>
    <x v="0"/>
    <s v="2023-2024"/>
    <x v="0"/>
    <x v="53"/>
    <x v="3"/>
    <x v="3"/>
    <x v="53"/>
    <x v="0"/>
    <x v="10"/>
    <x v="4"/>
    <x v="4"/>
    <x v="2929"/>
    <x v="0"/>
  </r>
  <r>
    <x v="342"/>
    <x v="0"/>
    <s v="2023-2024"/>
    <x v="0"/>
    <x v="18"/>
    <x v="6"/>
    <x v="6"/>
    <x v="18"/>
    <x v="0"/>
    <x v="13"/>
    <x v="9"/>
    <x v="9"/>
    <x v="2930"/>
    <x v="0"/>
  </r>
  <r>
    <x v="523"/>
    <x v="1"/>
    <s v="2022-2023"/>
    <x v="0"/>
    <x v="33"/>
    <x v="4"/>
    <x v="4"/>
    <x v="33"/>
    <x v="0"/>
    <x v="8"/>
    <x v="5"/>
    <x v="5"/>
    <x v="2931"/>
    <x v="0"/>
  </r>
  <r>
    <x v="317"/>
    <x v="0"/>
    <s v="2023-2024"/>
    <x v="0"/>
    <x v="59"/>
    <x v="3"/>
    <x v="3"/>
    <x v="59"/>
    <x v="0"/>
    <x v="3"/>
    <x v="4"/>
    <x v="4"/>
    <x v="2932"/>
    <x v="0"/>
  </r>
  <r>
    <x v="36"/>
    <x v="2"/>
    <s v="2024-2025"/>
    <x v="0"/>
    <x v="72"/>
    <x v="4"/>
    <x v="4"/>
    <x v="72"/>
    <x v="0"/>
    <x v="16"/>
    <x v="9"/>
    <x v="9"/>
    <x v="2933"/>
    <x v="0"/>
  </r>
  <r>
    <x v="507"/>
    <x v="0"/>
    <s v="2023-2024"/>
    <x v="0"/>
    <x v="28"/>
    <x v="1"/>
    <x v="1"/>
    <x v="28"/>
    <x v="0"/>
    <x v="11"/>
    <x v="0"/>
    <x v="0"/>
    <x v="2934"/>
    <x v="0"/>
  </r>
  <r>
    <x v="333"/>
    <x v="1"/>
    <s v="2022-2023"/>
    <x v="1"/>
    <x v="21"/>
    <x v="3"/>
    <x v="3"/>
    <x v="21"/>
    <x v="0"/>
    <x v="10"/>
    <x v="9"/>
    <x v="9"/>
    <x v="2935"/>
    <x v="0"/>
  </r>
  <r>
    <x v="158"/>
    <x v="0"/>
    <s v="2023-2024"/>
    <x v="0"/>
    <x v="10"/>
    <x v="4"/>
    <x v="4"/>
    <x v="10"/>
    <x v="0"/>
    <x v="8"/>
    <x v="8"/>
    <x v="8"/>
    <x v="2936"/>
    <x v="0"/>
  </r>
  <r>
    <x v="385"/>
    <x v="1"/>
    <s v="2022-2023"/>
    <x v="0"/>
    <x v="85"/>
    <x v="0"/>
    <x v="0"/>
    <x v="85"/>
    <x v="0"/>
    <x v="20"/>
    <x v="4"/>
    <x v="4"/>
    <x v="2937"/>
    <x v="0"/>
  </r>
  <r>
    <x v="36"/>
    <x v="2"/>
    <s v="2024-2025"/>
    <x v="1"/>
    <x v="40"/>
    <x v="4"/>
    <x v="4"/>
    <x v="40"/>
    <x v="0"/>
    <x v="8"/>
    <x v="3"/>
    <x v="3"/>
    <x v="2938"/>
    <x v="0"/>
  </r>
  <r>
    <x v="491"/>
    <x v="0"/>
    <s v="2023-2024"/>
    <x v="0"/>
    <x v="16"/>
    <x v="0"/>
    <x v="0"/>
    <x v="16"/>
    <x v="0"/>
    <x v="0"/>
    <x v="4"/>
    <x v="4"/>
    <x v="2939"/>
    <x v="0"/>
  </r>
  <r>
    <x v="477"/>
    <x v="1"/>
    <s v="2022-2023"/>
    <x v="0"/>
    <x v="56"/>
    <x v="1"/>
    <x v="1"/>
    <x v="56"/>
    <x v="0"/>
    <x v="11"/>
    <x v="3"/>
    <x v="3"/>
    <x v="2940"/>
    <x v="0"/>
  </r>
  <r>
    <x v="190"/>
    <x v="1"/>
    <s v="2022-2023"/>
    <x v="1"/>
    <x v="38"/>
    <x v="3"/>
    <x v="3"/>
    <x v="38"/>
    <x v="0"/>
    <x v="12"/>
    <x v="1"/>
    <x v="1"/>
    <x v="2941"/>
    <x v="0"/>
  </r>
  <r>
    <x v="157"/>
    <x v="2"/>
    <s v="2024-2025"/>
    <x v="0"/>
    <x v="23"/>
    <x v="1"/>
    <x v="1"/>
    <x v="23"/>
    <x v="0"/>
    <x v="11"/>
    <x v="8"/>
    <x v="8"/>
    <x v="2942"/>
    <x v="0"/>
  </r>
  <r>
    <x v="483"/>
    <x v="0"/>
    <s v="2023-2024"/>
    <x v="0"/>
    <x v="13"/>
    <x v="1"/>
    <x v="1"/>
    <x v="13"/>
    <x v="0"/>
    <x v="1"/>
    <x v="3"/>
    <x v="3"/>
    <x v="2943"/>
    <x v="0"/>
  </r>
  <r>
    <x v="172"/>
    <x v="1"/>
    <s v="2022-2023"/>
    <x v="1"/>
    <x v="65"/>
    <x v="1"/>
    <x v="1"/>
    <x v="65"/>
    <x v="0"/>
    <x v="4"/>
    <x v="1"/>
    <x v="1"/>
    <x v="2944"/>
    <x v="0"/>
  </r>
  <r>
    <x v="664"/>
    <x v="0"/>
    <s v="2023-2024"/>
    <x v="0"/>
    <x v="36"/>
    <x v="4"/>
    <x v="4"/>
    <x v="36"/>
    <x v="0"/>
    <x v="6"/>
    <x v="6"/>
    <x v="6"/>
    <x v="2945"/>
    <x v="0"/>
  </r>
  <r>
    <x v="545"/>
    <x v="2"/>
    <s v="2024-2025"/>
    <x v="0"/>
    <x v="12"/>
    <x v="3"/>
    <x v="3"/>
    <x v="12"/>
    <x v="0"/>
    <x v="10"/>
    <x v="8"/>
    <x v="8"/>
    <x v="2946"/>
    <x v="0"/>
  </r>
  <r>
    <x v="297"/>
    <x v="2"/>
    <s v="2024-2025"/>
    <x v="0"/>
    <x v="36"/>
    <x v="4"/>
    <x v="4"/>
    <x v="36"/>
    <x v="0"/>
    <x v="6"/>
    <x v="3"/>
    <x v="3"/>
    <x v="2947"/>
    <x v="0"/>
  </r>
  <r>
    <x v="673"/>
    <x v="2"/>
    <s v="2024-2025"/>
    <x v="0"/>
    <x v="55"/>
    <x v="3"/>
    <x v="3"/>
    <x v="55"/>
    <x v="0"/>
    <x v="17"/>
    <x v="0"/>
    <x v="0"/>
    <x v="2948"/>
    <x v="0"/>
  </r>
  <r>
    <x v="63"/>
    <x v="1"/>
    <s v="2022-2023"/>
    <x v="0"/>
    <x v="12"/>
    <x v="3"/>
    <x v="3"/>
    <x v="12"/>
    <x v="0"/>
    <x v="10"/>
    <x v="3"/>
    <x v="3"/>
    <x v="2949"/>
    <x v="0"/>
  </r>
  <r>
    <x v="482"/>
    <x v="2"/>
    <s v="2024-2025"/>
    <x v="0"/>
    <x v="12"/>
    <x v="3"/>
    <x v="3"/>
    <x v="12"/>
    <x v="0"/>
    <x v="10"/>
    <x v="6"/>
    <x v="6"/>
    <x v="2950"/>
    <x v="0"/>
  </r>
  <r>
    <x v="136"/>
    <x v="0"/>
    <s v="2023-2024"/>
    <x v="1"/>
    <x v="22"/>
    <x v="1"/>
    <x v="1"/>
    <x v="22"/>
    <x v="0"/>
    <x v="2"/>
    <x v="0"/>
    <x v="0"/>
    <x v="2951"/>
    <x v="0"/>
  </r>
  <r>
    <x v="391"/>
    <x v="2"/>
    <s v="2024-2025"/>
    <x v="0"/>
    <x v="36"/>
    <x v="4"/>
    <x v="4"/>
    <x v="36"/>
    <x v="0"/>
    <x v="6"/>
    <x v="3"/>
    <x v="3"/>
    <x v="2952"/>
    <x v="0"/>
  </r>
  <r>
    <x v="226"/>
    <x v="0"/>
    <s v="2023-2024"/>
    <x v="0"/>
    <x v="26"/>
    <x v="0"/>
    <x v="0"/>
    <x v="26"/>
    <x v="0"/>
    <x v="14"/>
    <x v="2"/>
    <x v="2"/>
    <x v="2953"/>
    <x v="0"/>
  </r>
  <r>
    <x v="483"/>
    <x v="0"/>
    <s v="2023-2024"/>
    <x v="0"/>
    <x v="43"/>
    <x v="1"/>
    <x v="1"/>
    <x v="43"/>
    <x v="0"/>
    <x v="2"/>
    <x v="1"/>
    <x v="1"/>
    <x v="2954"/>
    <x v="0"/>
  </r>
  <r>
    <x v="669"/>
    <x v="1"/>
    <s v="2022-2023"/>
    <x v="0"/>
    <x v="16"/>
    <x v="0"/>
    <x v="0"/>
    <x v="16"/>
    <x v="0"/>
    <x v="0"/>
    <x v="9"/>
    <x v="9"/>
    <x v="2955"/>
    <x v="0"/>
  </r>
  <r>
    <x v="321"/>
    <x v="0"/>
    <s v="2023-2024"/>
    <x v="1"/>
    <x v="14"/>
    <x v="1"/>
    <x v="1"/>
    <x v="14"/>
    <x v="0"/>
    <x v="11"/>
    <x v="9"/>
    <x v="9"/>
    <x v="2956"/>
    <x v="0"/>
  </r>
  <r>
    <x v="163"/>
    <x v="0"/>
    <s v="2023-2024"/>
    <x v="0"/>
    <x v="3"/>
    <x v="3"/>
    <x v="3"/>
    <x v="3"/>
    <x v="0"/>
    <x v="3"/>
    <x v="9"/>
    <x v="9"/>
    <x v="2957"/>
    <x v="0"/>
  </r>
  <r>
    <x v="199"/>
    <x v="0"/>
    <s v="2023-2024"/>
    <x v="1"/>
    <x v="34"/>
    <x v="4"/>
    <x v="4"/>
    <x v="34"/>
    <x v="0"/>
    <x v="7"/>
    <x v="3"/>
    <x v="3"/>
    <x v="2958"/>
    <x v="0"/>
  </r>
  <r>
    <x v="368"/>
    <x v="2"/>
    <s v="2024-2025"/>
    <x v="0"/>
    <x v="26"/>
    <x v="0"/>
    <x v="0"/>
    <x v="26"/>
    <x v="0"/>
    <x v="14"/>
    <x v="4"/>
    <x v="4"/>
    <x v="2959"/>
    <x v="0"/>
  </r>
  <r>
    <x v="157"/>
    <x v="2"/>
    <s v="2024-2025"/>
    <x v="0"/>
    <x v="26"/>
    <x v="0"/>
    <x v="0"/>
    <x v="26"/>
    <x v="0"/>
    <x v="14"/>
    <x v="0"/>
    <x v="0"/>
    <x v="2960"/>
    <x v="0"/>
  </r>
  <r>
    <x v="42"/>
    <x v="0"/>
    <s v="2023-2024"/>
    <x v="0"/>
    <x v="42"/>
    <x v="3"/>
    <x v="3"/>
    <x v="42"/>
    <x v="0"/>
    <x v="12"/>
    <x v="0"/>
    <x v="0"/>
    <x v="2961"/>
    <x v="0"/>
  </r>
  <r>
    <x v="544"/>
    <x v="0"/>
    <s v="2023-2024"/>
    <x v="0"/>
    <x v="81"/>
    <x v="3"/>
    <x v="3"/>
    <x v="81"/>
    <x v="0"/>
    <x v="17"/>
    <x v="1"/>
    <x v="1"/>
    <x v="2962"/>
    <x v="0"/>
  </r>
  <r>
    <x v="472"/>
    <x v="0"/>
    <s v="2023-2024"/>
    <x v="0"/>
    <x v="60"/>
    <x v="1"/>
    <x v="1"/>
    <x v="60"/>
    <x v="0"/>
    <x v="2"/>
    <x v="6"/>
    <x v="6"/>
    <x v="2963"/>
    <x v="0"/>
  </r>
  <r>
    <x v="358"/>
    <x v="1"/>
    <s v="2022-2023"/>
    <x v="0"/>
    <x v="4"/>
    <x v="1"/>
    <x v="1"/>
    <x v="4"/>
    <x v="0"/>
    <x v="4"/>
    <x v="6"/>
    <x v="6"/>
    <x v="2964"/>
    <x v="0"/>
  </r>
  <r>
    <x v="441"/>
    <x v="0"/>
    <s v="2023-2024"/>
    <x v="0"/>
    <x v="88"/>
    <x v="6"/>
    <x v="6"/>
    <x v="88"/>
    <x v="0"/>
    <x v="13"/>
    <x v="4"/>
    <x v="4"/>
    <x v="2965"/>
    <x v="0"/>
  </r>
  <r>
    <x v="724"/>
    <x v="1"/>
    <s v="2022-2023"/>
    <x v="0"/>
    <x v="41"/>
    <x v="5"/>
    <x v="5"/>
    <x v="41"/>
    <x v="0"/>
    <x v="9"/>
    <x v="9"/>
    <x v="9"/>
    <x v="2966"/>
    <x v="0"/>
  </r>
  <r>
    <x v="541"/>
    <x v="0"/>
    <s v="2023-2024"/>
    <x v="0"/>
    <x v="53"/>
    <x v="3"/>
    <x v="3"/>
    <x v="53"/>
    <x v="0"/>
    <x v="10"/>
    <x v="6"/>
    <x v="6"/>
    <x v="2967"/>
    <x v="0"/>
  </r>
  <r>
    <x v="721"/>
    <x v="0"/>
    <s v="2023-2024"/>
    <x v="1"/>
    <x v="68"/>
    <x v="7"/>
    <x v="7"/>
    <x v="68"/>
    <x v="0"/>
    <x v="19"/>
    <x v="0"/>
    <x v="0"/>
    <x v="2968"/>
    <x v="0"/>
  </r>
  <r>
    <x v="165"/>
    <x v="0"/>
    <s v="2023-2024"/>
    <x v="0"/>
    <x v="53"/>
    <x v="3"/>
    <x v="3"/>
    <x v="53"/>
    <x v="0"/>
    <x v="10"/>
    <x v="6"/>
    <x v="6"/>
    <x v="2969"/>
    <x v="0"/>
  </r>
  <r>
    <x v="698"/>
    <x v="2"/>
    <s v="2024-2025"/>
    <x v="1"/>
    <x v="14"/>
    <x v="1"/>
    <x v="1"/>
    <x v="14"/>
    <x v="0"/>
    <x v="11"/>
    <x v="1"/>
    <x v="1"/>
    <x v="2970"/>
    <x v="0"/>
  </r>
  <r>
    <x v="53"/>
    <x v="0"/>
    <s v="2023-2024"/>
    <x v="0"/>
    <x v="15"/>
    <x v="1"/>
    <x v="1"/>
    <x v="15"/>
    <x v="0"/>
    <x v="5"/>
    <x v="4"/>
    <x v="4"/>
    <x v="2971"/>
    <x v="0"/>
  </r>
  <r>
    <x v="43"/>
    <x v="1"/>
    <s v="2022-2023"/>
    <x v="1"/>
    <x v="31"/>
    <x v="1"/>
    <x v="1"/>
    <x v="31"/>
    <x v="0"/>
    <x v="4"/>
    <x v="4"/>
    <x v="4"/>
    <x v="2972"/>
    <x v="0"/>
  </r>
  <r>
    <x v="463"/>
    <x v="0"/>
    <s v="2023-2024"/>
    <x v="1"/>
    <x v="63"/>
    <x v="1"/>
    <x v="1"/>
    <x v="63"/>
    <x v="0"/>
    <x v="5"/>
    <x v="4"/>
    <x v="4"/>
    <x v="2973"/>
    <x v="0"/>
  </r>
  <r>
    <x v="629"/>
    <x v="1"/>
    <s v="2022-2023"/>
    <x v="1"/>
    <x v="24"/>
    <x v="1"/>
    <x v="1"/>
    <x v="24"/>
    <x v="0"/>
    <x v="4"/>
    <x v="9"/>
    <x v="9"/>
    <x v="2974"/>
    <x v="0"/>
  </r>
  <r>
    <x v="383"/>
    <x v="0"/>
    <s v="2023-2024"/>
    <x v="0"/>
    <x v="49"/>
    <x v="4"/>
    <x v="4"/>
    <x v="49"/>
    <x v="0"/>
    <x v="6"/>
    <x v="9"/>
    <x v="9"/>
    <x v="2975"/>
    <x v="0"/>
  </r>
  <r>
    <x v="391"/>
    <x v="2"/>
    <s v="2024-2025"/>
    <x v="0"/>
    <x v="43"/>
    <x v="1"/>
    <x v="1"/>
    <x v="43"/>
    <x v="0"/>
    <x v="2"/>
    <x v="3"/>
    <x v="3"/>
    <x v="2976"/>
    <x v="0"/>
  </r>
  <r>
    <x v="233"/>
    <x v="1"/>
    <s v="2022-2023"/>
    <x v="1"/>
    <x v="69"/>
    <x v="4"/>
    <x v="4"/>
    <x v="69"/>
    <x v="0"/>
    <x v="6"/>
    <x v="7"/>
    <x v="7"/>
    <x v="2977"/>
    <x v="0"/>
  </r>
  <r>
    <x v="587"/>
    <x v="0"/>
    <s v="2023-2024"/>
    <x v="1"/>
    <x v="14"/>
    <x v="1"/>
    <x v="1"/>
    <x v="14"/>
    <x v="0"/>
    <x v="11"/>
    <x v="9"/>
    <x v="9"/>
    <x v="2978"/>
    <x v="0"/>
  </r>
  <r>
    <x v="604"/>
    <x v="2"/>
    <s v="2024-2025"/>
    <x v="0"/>
    <x v="12"/>
    <x v="3"/>
    <x v="3"/>
    <x v="12"/>
    <x v="0"/>
    <x v="10"/>
    <x v="4"/>
    <x v="4"/>
    <x v="2979"/>
    <x v="0"/>
  </r>
  <r>
    <x v="395"/>
    <x v="1"/>
    <s v="2022-2023"/>
    <x v="0"/>
    <x v="83"/>
    <x v="0"/>
    <x v="0"/>
    <x v="83"/>
    <x v="0"/>
    <x v="0"/>
    <x v="9"/>
    <x v="9"/>
    <x v="2980"/>
    <x v="0"/>
  </r>
  <r>
    <x v="55"/>
    <x v="0"/>
    <s v="2023-2024"/>
    <x v="0"/>
    <x v="87"/>
    <x v="2"/>
    <x v="2"/>
    <x v="87"/>
    <x v="0"/>
    <x v="2"/>
    <x v="9"/>
    <x v="9"/>
    <x v="2981"/>
    <x v="0"/>
  </r>
  <r>
    <x v="580"/>
    <x v="0"/>
    <s v="2023-2024"/>
    <x v="0"/>
    <x v="74"/>
    <x v="1"/>
    <x v="1"/>
    <x v="74"/>
    <x v="0"/>
    <x v="1"/>
    <x v="9"/>
    <x v="9"/>
    <x v="2982"/>
    <x v="0"/>
  </r>
  <r>
    <x v="725"/>
    <x v="0"/>
    <s v="2023-2024"/>
    <x v="0"/>
    <x v="42"/>
    <x v="3"/>
    <x v="3"/>
    <x v="42"/>
    <x v="0"/>
    <x v="12"/>
    <x v="9"/>
    <x v="9"/>
    <x v="2983"/>
    <x v="0"/>
  </r>
  <r>
    <x v="341"/>
    <x v="1"/>
    <s v="2022-2023"/>
    <x v="0"/>
    <x v="69"/>
    <x v="4"/>
    <x v="4"/>
    <x v="69"/>
    <x v="0"/>
    <x v="6"/>
    <x v="9"/>
    <x v="9"/>
    <x v="2984"/>
    <x v="0"/>
  </r>
  <r>
    <x v="302"/>
    <x v="0"/>
    <s v="2023-2024"/>
    <x v="0"/>
    <x v="43"/>
    <x v="1"/>
    <x v="1"/>
    <x v="43"/>
    <x v="0"/>
    <x v="2"/>
    <x v="6"/>
    <x v="6"/>
    <x v="2985"/>
    <x v="0"/>
  </r>
  <r>
    <x v="276"/>
    <x v="0"/>
    <s v="2023-2024"/>
    <x v="1"/>
    <x v="29"/>
    <x v="4"/>
    <x v="4"/>
    <x v="29"/>
    <x v="0"/>
    <x v="8"/>
    <x v="9"/>
    <x v="9"/>
    <x v="2986"/>
    <x v="0"/>
  </r>
  <r>
    <x v="643"/>
    <x v="0"/>
    <s v="2023-2024"/>
    <x v="0"/>
    <x v="96"/>
    <x v="4"/>
    <x v="4"/>
    <x v="96"/>
    <x v="0"/>
    <x v="16"/>
    <x v="1"/>
    <x v="1"/>
    <x v="2987"/>
    <x v="0"/>
  </r>
  <r>
    <x v="462"/>
    <x v="1"/>
    <s v="2022-2023"/>
    <x v="0"/>
    <x v="28"/>
    <x v="1"/>
    <x v="1"/>
    <x v="28"/>
    <x v="0"/>
    <x v="11"/>
    <x v="2"/>
    <x v="2"/>
    <x v="2988"/>
    <x v="0"/>
  </r>
  <r>
    <x v="144"/>
    <x v="1"/>
    <s v="2022-2023"/>
    <x v="0"/>
    <x v="27"/>
    <x v="4"/>
    <x v="4"/>
    <x v="27"/>
    <x v="0"/>
    <x v="7"/>
    <x v="2"/>
    <x v="2"/>
    <x v="2989"/>
    <x v="0"/>
  </r>
  <r>
    <x v="690"/>
    <x v="1"/>
    <s v="2022-2023"/>
    <x v="0"/>
    <x v="20"/>
    <x v="4"/>
    <x v="4"/>
    <x v="20"/>
    <x v="0"/>
    <x v="8"/>
    <x v="9"/>
    <x v="9"/>
    <x v="2990"/>
    <x v="0"/>
  </r>
  <r>
    <x v="725"/>
    <x v="0"/>
    <s v="2023-2024"/>
    <x v="0"/>
    <x v="56"/>
    <x v="1"/>
    <x v="1"/>
    <x v="56"/>
    <x v="0"/>
    <x v="11"/>
    <x v="4"/>
    <x v="4"/>
    <x v="2991"/>
    <x v="0"/>
  </r>
  <r>
    <x v="540"/>
    <x v="2"/>
    <s v="2024-2025"/>
    <x v="0"/>
    <x v="10"/>
    <x v="4"/>
    <x v="4"/>
    <x v="10"/>
    <x v="0"/>
    <x v="8"/>
    <x v="4"/>
    <x v="4"/>
    <x v="2992"/>
    <x v="0"/>
  </r>
  <r>
    <x v="134"/>
    <x v="0"/>
    <s v="2023-2024"/>
    <x v="1"/>
    <x v="68"/>
    <x v="7"/>
    <x v="7"/>
    <x v="68"/>
    <x v="0"/>
    <x v="19"/>
    <x v="2"/>
    <x v="2"/>
    <x v="2993"/>
    <x v="0"/>
  </r>
  <r>
    <x v="553"/>
    <x v="2"/>
    <s v="2024-2025"/>
    <x v="0"/>
    <x v="63"/>
    <x v="1"/>
    <x v="1"/>
    <x v="63"/>
    <x v="0"/>
    <x v="5"/>
    <x v="6"/>
    <x v="6"/>
    <x v="2994"/>
    <x v="0"/>
  </r>
  <r>
    <x v="38"/>
    <x v="0"/>
    <s v="2023-2024"/>
    <x v="0"/>
    <x v="94"/>
    <x v="5"/>
    <x v="5"/>
    <x v="94"/>
    <x v="0"/>
    <x v="9"/>
    <x v="1"/>
    <x v="1"/>
    <x v="2995"/>
    <x v="0"/>
  </r>
  <r>
    <x v="283"/>
    <x v="0"/>
    <s v="2023-2024"/>
    <x v="0"/>
    <x v="39"/>
    <x v="0"/>
    <x v="0"/>
    <x v="39"/>
    <x v="0"/>
    <x v="14"/>
    <x v="8"/>
    <x v="8"/>
    <x v="2996"/>
    <x v="0"/>
  </r>
  <r>
    <x v="17"/>
    <x v="0"/>
    <s v="2023-2024"/>
    <x v="0"/>
    <x v="10"/>
    <x v="4"/>
    <x v="4"/>
    <x v="10"/>
    <x v="0"/>
    <x v="8"/>
    <x v="0"/>
    <x v="0"/>
    <x v="2997"/>
    <x v="0"/>
  </r>
  <r>
    <x v="198"/>
    <x v="2"/>
    <s v="2024-2025"/>
    <x v="0"/>
    <x v="12"/>
    <x v="3"/>
    <x v="3"/>
    <x v="12"/>
    <x v="0"/>
    <x v="10"/>
    <x v="4"/>
    <x v="4"/>
    <x v="2998"/>
    <x v="0"/>
  </r>
  <r>
    <x v="608"/>
    <x v="2"/>
    <s v="2024-2025"/>
    <x v="0"/>
    <x v="23"/>
    <x v="1"/>
    <x v="1"/>
    <x v="23"/>
    <x v="0"/>
    <x v="11"/>
    <x v="3"/>
    <x v="3"/>
    <x v="2999"/>
    <x v="0"/>
  </r>
  <r>
    <x v="696"/>
    <x v="1"/>
    <s v="2022-2023"/>
    <x v="0"/>
    <x v="76"/>
    <x v="1"/>
    <x v="1"/>
    <x v="76"/>
    <x v="0"/>
    <x v="5"/>
    <x v="6"/>
    <x v="6"/>
    <x v="3000"/>
    <x v="0"/>
  </r>
  <r>
    <x v="589"/>
    <x v="0"/>
    <s v="2023-2024"/>
    <x v="0"/>
    <x v="52"/>
    <x v="3"/>
    <x v="3"/>
    <x v="52"/>
    <x v="0"/>
    <x v="10"/>
    <x v="0"/>
    <x v="0"/>
    <x v="3001"/>
    <x v="0"/>
  </r>
  <r>
    <x v="533"/>
    <x v="1"/>
    <s v="2022-2023"/>
    <x v="0"/>
    <x v="69"/>
    <x v="4"/>
    <x v="4"/>
    <x v="69"/>
    <x v="0"/>
    <x v="6"/>
    <x v="3"/>
    <x v="3"/>
    <x v="3002"/>
    <x v="0"/>
  </r>
  <r>
    <x v="233"/>
    <x v="1"/>
    <s v="2022-2023"/>
    <x v="0"/>
    <x v="8"/>
    <x v="1"/>
    <x v="1"/>
    <x v="8"/>
    <x v="0"/>
    <x v="4"/>
    <x v="1"/>
    <x v="1"/>
    <x v="3003"/>
    <x v="0"/>
  </r>
  <r>
    <x v="493"/>
    <x v="1"/>
    <s v="2022-2023"/>
    <x v="0"/>
    <x v="4"/>
    <x v="1"/>
    <x v="1"/>
    <x v="4"/>
    <x v="0"/>
    <x v="4"/>
    <x v="4"/>
    <x v="4"/>
    <x v="3004"/>
    <x v="0"/>
  </r>
  <r>
    <x v="571"/>
    <x v="1"/>
    <s v="2022-2023"/>
    <x v="0"/>
    <x v="59"/>
    <x v="3"/>
    <x v="3"/>
    <x v="59"/>
    <x v="0"/>
    <x v="3"/>
    <x v="4"/>
    <x v="4"/>
    <x v="3005"/>
    <x v="0"/>
  </r>
  <r>
    <x v="226"/>
    <x v="0"/>
    <s v="2023-2024"/>
    <x v="0"/>
    <x v="10"/>
    <x v="4"/>
    <x v="4"/>
    <x v="10"/>
    <x v="0"/>
    <x v="8"/>
    <x v="3"/>
    <x v="3"/>
    <x v="3006"/>
    <x v="0"/>
  </r>
  <r>
    <x v="344"/>
    <x v="1"/>
    <s v="2022-2023"/>
    <x v="0"/>
    <x v="20"/>
    <x v="4"/>
    <x v="4"/>
    <x v="20"/>
    <x v="0"/>
    <x v="8"/>
    <x v="0"/>
    <x v="0"/>
    <x v="3007"/>
    <x v="0"/>
  </r>
  <r>
    <x v="13"/>
    <x v="0"/>
    <s v="2023-2024"/>
    <x v="0"/>
    <x v="15"/>
    <x v="1"/>
    <x v="1"/>
    <x v="15"/>
    <x v="0"/>
    <x v="5"/>
    <x v="4"/>
    <x v="4"/>
    <x v="3008"/>
    <x v="0"/>
  </r>
  <r>
    <x v="561"/>
    <x v="0"/>
    <s v="2023-2024"/>
    <x v="0"/>
    <x v="25"/>
    <x v="4"/>
    <x v="4"/>
    <x v="25"/>
    <x v="0"/>
    <x v="8"/>
    <x v="2"/>
    <x v="2"/>
    <x v="3009"/>
    <x v="0"/>
  </r>
  <r>
    <x v="676"/>
    <x v="1"/>
    <s v="2022-2023"/>
    <x v="0"/>
    <x v="45"/>
    <x v="3"/>
    <x v="3"/>
    <x v="45"/>
    <x v="0"/>
    <x v="15"/>
    <x v="9"/>
    <x v="9"/>
    <x v="3010"/>
    <x v="0"/>
  </r>
  <r>
    <x v="330"/>
    <x v="0"/>
    <s v="2023-2024"/>
    <x v="0"/>
    <x v="32"/>
    <x v="6"/>
    <x v="6"/>
    <x v="32"/>
    <x v="0"/>
    <x v="13"/>
    <x v="9"/>
    <x v="9"/>
    <x v="3011"/>
    <x v="0"/>
  </r>
  <r>
    <x v="647"/>
    <x v="0"/>
    <s v="2023-2024"/>
    <x v="0"/>
    <x v="56"/>
    <x v="1"/>
    <x v="1"/>
    <x v="56"/>
    <x v="0"/>
    <x v="11"/>
    <x v="6"/>
    <x v="6"/>
    <x v="3012"/>
    <x v="0"/>
  </r>
  <r>
    <x v="618"/>
    <x v="1"/>
    <s v="2022-2023"/>
    <x v="0"/>
    <x v="67"/>
    <x v="3"/>
    <x v="3"/>
    <x v="67"/>
    <x v="0"/>
    <x v="15"/>
    <x v="4"/>
    <x v="4"/>
    <x v="3013"/>
    <x v="0"/>
  </r>
  <r>
    <x v="91"/>
    <x v="0"/>
    <s v="2023-2024"/>
    <x v="0"/>
    <x v="56"/>
    <x v="1"/>
    <x v="1"/>
    <x v="56"/>
    <x v="0"/>
    <x v="11"/>
    <x v="3"/>
    <x v="3"/>
    <x v="3014"/>
    <x v="0"/>
  </r>
  <r>
    <x v="487"/>
    <x v="0"/>
    <s v="2023-2024"/>
    <x v="0"/>
    <x v="67"/>
    <x v="3"/>
    <x v="3"/>
    <x v="67"/>
    <x v="0"/>
    <x v="15"/>
    <x v="4"/>
    <x v="4"/>
    <x v="3015"/>
    <x v="0"/>
  </r>
  <r>
    <x v="668"/>
    <x v="2"/>
    <s v="2024-2025"/>
    <x v="0"/>
    <x v="50"/>
    <x v="4"/>
    <x v="4"/>
    <x v="50"/>
    <x v="0"/>
    <x v="6"/>
    <x v="9"/>
    <x v="9"/>
    <x v="3016"/>
    <x v="0"/>
  </r>
  <r>
    <x v="550"/>
    <x v="0"/>
    <s v="2023-2024"/>
    <x v="0"/>
    <x v="85"/>
    <x v="0"/>
    <x v="0"/>
    <x v="85"/>
    <x v="0"/>
    <x v="20"/>
    <x v="3"/>
    <x v="3"/>
    <x v="3017"/>
    <x v="0"/>
  </r>
  <r>
    <x v="442"/>
    <x v="1"/>
    <s v="2022-2023"/>
    <x v="0"/>
    <x v="2"/>
    <x v="2"/>
    <x v="2"/>
    <x v="2"/>
    <x v="0"/>
    <x v="2"/>
    <x v="7"/>
    <x v="7"/>
    <x v="3018"/>
    <x v="0"/>
  </r>
  <r>
    <x v="187"/>
    <x v="1"/>
    <s v="2022-2023"/>
    <x v="1"/>
    <x v="91"/>
    <x v="1"/>
    <x v="1"/>
    <x v="91"/>
    <x v="0"/>
    <x v="5"/>
    <x v="9"/>
    <x v="9"/>
    <x v="3019"/>
    <x v="0"/>
  </r>
  <r>
    <x v="638"/>
    <x v="0"/>
    <s v="2023-2024"/>
    <x v="0"/>
    <x v="11"/>
    <x v="5"/>
    <x v="5"/>
    <x v="11"/>
    <x v="0"/>
    <x v="9"/>
    <x v="0"/>
    <x v="0"/>
    <x v="3020"/>
    <x v="0"/>
  </r>
  <r>
    <x v="454"/>
    <x v="0"/>
    <s v="2023-2024"/>
    <x v="0"/>
    <x v="16"/>
    <x v="0"/>
    <x v="0"/>
    <x v="16"/>
    <x v="0"/>
    <x v="0"/>
    <x v="9"/>
    <x v="9"/>
    <x v="3021"/>
    <x v="0"/>
  </r>
  <r>
    <x v="686"/>
    <x v="1"/>
    <s v="2022-2023"/>
    <x v="0"/>
    <x v="88"/>
    <x v="6"/>
    <x v="6"/>
    <x v="88"/>
    <x v="0"/>
    <x v="13"/>
    <x v="0"/>
    <x v="0"/>
    <x v="3022"/>
    <x v="0"/>
  </r>
  <r>
    <x v="69"/>
    <x v="0"/>
    <s v="2023-2024"/>
    <x v="0"/>
    <x v="57"/>
    <x v="6"/>
    <x v="6"/>
    <x v="57"/>
    <x v="0"/>
    <x v="13"/>
    <x v="9"/>
    <x v="9"/>
    <x v="3023"/>
    <x v="0"/>
  </r>
  <r>
    <x v="160"/>
    <x v="0"/>
    <s v="2023-2024"/>
    <x v="0"/>
    <x v="11"/>
    <x v="5"/>
    <x v="5"/>
    <x v="11"/>
    <x v="0"/>
    <x v="9"/>
    <x v="1"/>
    <x v="1"/>
    <x v="3024"/>
    <x v="0"/>
  </r>
  <r>
    <x v="439"/>
    <x v="0"/>
    <s v="2023-2024"/>
    <x v="0"/>
    <x v="96"/>
    <x v="4"/>
    <x v="4"/>
    <x v="96"/>
    <x v="0"/>
    <x v="16"/>
    <x v="1"/>
    <x v="1"/>
    <x v="3025"/>
    <x v="0"/>
  </r>
  <r>
    <x v="333"/>
    <x v="1"/>
    <s v="2022-2023"/>
    <x v="0"/>
    <x v="59"/>
    <x v="3"/>
    <x v="3"/>
    <x v="59"/>
    <x v="0"/>
    <x v="3"/>
    <x v="3"/>
    <x v="3"/>
    <x v="3026"/>
    <x v="0"/>
  </r>
  <r>
    <x v="341"/>
    <x v="1"/>
    <s v="2022-2023"/>
    <x v="1"/>
    <x v="64"/>
    <x v="1"/>
    <x v="1"/>
    <x v="64"/>
    <x v="0"/>
    <x v="1"/>
    <x v="4"/>
    <x v="4"/>
    <x v="3027"/>
    <x v="0"/>
  </r>
  <r>
    <x v="432"/>
    <x v="0"/>
    <s v="2023-2024"/>
    <x v="0"/>
    <x v="15"/>
    <x v="1"/>
    <x v="1"/>
    <x v="15"/>
    <x v="0"/>
    <x v="5"/>
    <x v="4"/>
    <x v="4"/>
    <x v="3028"/>
    <x v="0"/>
  </r>
  <r>
    <x v="558"/>
    <x v="0"/>
    <s v="2023-2024"/>
    <x v="0"/>
    <x v="84"/>
    <x v="3"/>
    <x v="3"/>
    <x v="84"/>
    <x v="0"/>
    <x v="3"/>
    <x v="4"/>
    <x v="4"/>
    <x v="3029"/>
    <x v="0"/>
  </r>
  <r>
    <x v="577"/>
    <x v="0"/>
    <s v="2023-2024"/>
    <x v="0"/>
    <x v="23"/>
    <x v="1"/>
    <x v="1"/>
    <x v="23"/>
    <x v="0"/>
    <x v="11"/>
    <x v="4"/>
    <x v="4"/>
    <x v="3030"/>
    <x v="0"/>
  </r>
  <r>
    <x v="211"/>
    <x v="2"/>
    <s v="2024-2025"/>
    <x v="0"/>
    <x v="85"/>
    <x v="0"/>
    <x v="0"/>
    <x v="85"/>
    <x v="0"/>
    <x v="20"/>
    <x v="4"/>
    <x v="4"/>
    <x v="3031"/>
    <x v="0"/>
  </r>
  <r>
    <x v="95"/>
    <x v="1"/>
    <s v="2022-2023"/>
    <x v="0"/>
    <x v="74"/>
    <x v="1"/>
    <x v="1"/>
    <x v="74"/>
    <x v="0"/>
    <x v="1"/>
    <x v="9"/>
    <x v="9"/>
    <x v="3032"/>
    <x v="0"/>
  </r>
  <r>
    <x v="28"/>
    <x v="2"/>
    <s v="2024-2025"/>
    <x v="0"/>
    <x v="18"/>
    <x v="6"/>
    <x v="6"/>
    <x v="18"/>
    <x v="0"/>
    <x v="13"/>
    <x v="1"/>
    <x v="1"/>
    <x v="3033"/>
    <x v="0"/>
  </r>
  <r>
    <x v="9"/>
    <x v="0"/>
    <s v="2023-2024"/>
    <x v="0"/>
    <x v="56"/>
    <x v="1"/>
    <x v="1"/>
    <x v="56"/>
    <x v="0"/>
    <x v="11"/>
    <x v="4"/>
    <x v="4"/>
    <x v="3034"/>
    <x v="0"/>
  </r>
  <r>
    <x v="513"/>
    <x v="2"/>
    <s v="2024-2025"/>
    <x v="1"/>
    <x v="34"/>
    <x v="4"/>
    <x v="4"/>
    <x v="34"/>
    <x v="0"/>
    <x v="7"/>
    <x v="6"/>
    <x v="6"/>
    <x v="3035"/>
    <x v="0"/>
  </r>
  <r>
    <x v="601"/>
    <x v="0"/>
    <s v="2023-2024"/>
    <x v="0"/>
    <x v="17"/>
    <x v="3"/>
    <x v="3"/>
    <x v="17"/>
    <x v="0"/>
    <x v="12"/>
    <x v="9"/>
    <x v="9"/>
    <x v="3036"/>
    <x v="0"/>
  </r>
  <r>
    <x v="197"/>
    <x v="0"/>
    <s v="2023-2024"/>
    <x v="0"/>
    <x v="26"/>
    <x v="0"/>
    <x v="0"/>
    <x v="26"/>
    <x v="0"/>
    <x v="14"/>
    <x v="4"/>
    <x v="4"/>
    <x v="3037"/>
    <x v="0"/>
  </r>
  <r>
    <x v="169"/>
    <x v="0"/>
    <s v="2023-2024"/>
    <x v="0"/>
    <x v="10"/>
    <x v="4"/>
    <x v="4"/>
    <x v="10"/>
    <x v="0"/>
    <x v="8"/>
    <x v="4"/>
    <x v="4"/>
    <x v="3038"/>
    <x v="0"/>
  </r>
  <r>
    <x v="492"/>
    <x v="1"/>
    <s v="2022-2023"/>
    <x v="1"/>
    <x v="91"/>
    <x v="1"/>
    <x v="1"/>
    <x v="91"/>
    <x v="0"/>
    <x v="5"/>
    <x v="3"/>
    <x v="3"/>
    <x v="3039"/>
    <x v="0"/>
  </r>
  <r>
    <x v="125"/>
    <x v="2"/>
    <s v="2024-2025"/>
    <x v="0"/>
    <x v="69"/>
    <x v="4"/>
    <x v="4"/>
    <x v="69"/>
    <x v="0"/>
    <x v="6"/>
    <x v="0"/>
    <x v="0"/>
    <x v="3040"/>
    <x v="0"/>
  </r>
  <r>
    <x v="668"/>
    <x v="2"/>
    <s v="2024-2025"/>
    <x v="0"/>
    <x v="28"/>
    <x v="1"/>
    <x v="1"/>
    <x v="28"/>
    <x v="0"/>
    <x v="11"/>
    <x v="3"/>
    <x v="3"/>
    <x v="3041"/>
    <x v="0"/>
  </r>
  <r>
    <x v="108"/>
    <x v="1"/>
    <s v="2022-2023"/>
    <x v="1"/>
    <x v="40"/>
    <x v="4"/>
    <x v="4"/>
    <x v="40"/>
    <x v="0"/>
    <x v="8"/>
    <x v="8"/>
    <x v="8"/>
    <x v="3042"/>
    <x v="0"/>
  </r>
  <r>
    <x v="342"/>
    <x v="0"/>
    <s v="2023-2024"/>
    <x v="0"/>
    <x v="81"/>
    <x v="3"/>
    <x v="3"/>
    <x v="81"/>
    <x v="0"/>
    <x v="17"/>
    <x v="0"/>
    <x v="0"/>
    <x v="3043"/>
    <x v="0"/>
  </r>
  <r>
    <x v="570"/>
    <x v="0"/>
    <s v="2023-2024"/>
    <x v="1"/>
    <x v="34"/>
    <x v="4"/>
    <x v="4"/>
    <x v="34"/>
    <x v="0"/>
    <x v="7"/>
    <x v="0"/>
    <x v="0"/>
    <x v="3044"/>
    <x v="0"/>
  </r>
  <r>
    <x v="638"/>
    <x v="0"/>
    <s v="2023-2024"/>
    <x v="1"/>
    <x v="75"/>
    <x v="0"/>
    <x v="0"/>
    <x v="75"/>
    <x v="0"/>
    <x v="20"/>
    <x v="0"/>
    <x v="0"/>
    <x v="3045"/>
    <x v="0"/>
  </r>
  <r>
    <x v="356"/>
    <x v="0"/>
    <s v="2023-2024"/>
    <x v="0"/>
    <x v="46"/>
    <x v="3"/>
    <x v="3"/>
    <x v="46"/>
    <x v="0"/>
    <x v="17"/>
    <x v="0"/>
    <x v="0"/>
    <x v="3046"/>
    <x v="0"/>
  </r>
  <r>
    <x v="47"/>
    <x v="2"/>
    <s v="2024-2025"/>
    <x v="0"/>
    <x v="9"/>
    <x v="4"/>
    <x v="4"/>
    <x v="9"/>
    <x v="0"/>
    <x v="7"/>
    <x v="4"/>
    <x v="4"/>
    <x v="3047"/>
    <x v="0"/>
  </r>
  <r>
    <x v="290"/>
    <x v="0"/>
    <s v="2023-2024"/>
    <x v="1"/>
    <x v="34"/>
    <x v="4"/>
    <x v="4"/>
    <x v="34"/>
    <x v="0"/>
    <x v="7"/>
    <x v="4"/>
    <x v="4"/>
    <x v="3048"/>
    <x v="0"/>
  </r>
  <r>
    <x v="532"/>
    <x v="1"/>
    <s v="2022-2023"/>
    <x v="0"/>
    <x v="15"/>
    <x v="1"/>
    <x v="1"/>
    <x v="15"/>
    <x v="0"/>
    <x v="5"/>
    <x v="3"/>
    <x v="3"/>
    <x v="3049"/>
    <x v="0"/>
  </r>
  <r>
    <x v="256"/>
    <x v="0"/>
    <s v="2023-2024"/>
    <x v="0"/>
    <x v="51"/>
    <x v="4"/>
    <x v="4"/>
    <x v="51"/>
    <x v="0"/>
    <x v="16"/>
    <x v="1"/>
    <x v="1"/>
    <x v="3050"/>
    <x v="0"/>
  </r>
  <r>
    <x v="405"/>
    <x v="2"/>
    <s v="2024-2025"/>
    <x v="0"/>
    <x v="12"/>
    <x v="3"/>
    <x v="3"/>
    <x v="12"/>
    <x v="0"/>
    <x v="10"/>
    <x v="4"/>
    <x v="4"/>
    <x v="3051"/>
    <x v="0"/>
  </r>
  <r>
    <x v="11"/>
    <x v="0"/>
    <s v="2023-2024"/>
    <x v="1"/>
    <x v="63"/>
    <x v="1"/>
    <x v="1"/>
    <x v="63"/>
    <x v="0"/>
    <x v="5"/>
    <x v="0"/>
    <x v="0"/>
    <x v="3052"/>
    <x v="0"/>
  </r>
  <r>
    <x v="215"/>
    <x v="2"/>
    <s v="2024-2025"/>
    <x v="1"/>
    <x v="64"/>
    <x v="1"/>
    <x v="1"/>
    <x v="64"/>
    <x v="0"/>
    <x v="1"/>
    <x v="3"/>
    <x v="3"/>
    <x v="3053"/>
    <x v="0"/>
  </r>
  <r>
    <x v="269"/>
    <x v="1"/>
    <s v="2022-2023"/>
    <x v="0"/>
    <x v="11"/>
    <x v="5"/>
    <x v="5"/>
    <x v="11"/>
    <x v="0"/>
    <x v="9"/>
    <x v="9"/>
    <x v="9"/>
    <x v="3054"/>
    <x v="0"/>
  </r>
  <r>
    <x v="185"/>
    <x v="0"/>
    <s v="2023-2024"/>
    <x v="0"/>
    <x v="20"/>
    <x v="4"/>
    <x v="4"/>
    <x v="20"/>
    <x v="0"/>
    <x v="8"/>
    <x v="9"/>
    <x v="9"/>
    <x v="3055"/>
    <x v="0"/>
  </r>
  <r>
    <x v="725"/>
    <x v="0"/>
    <s v="2023-2024"/>
    <x v="1"/>
    <x v="66"/>
    <x v="3"/>
    <x v="3"/>
    <x v="66"/>
    <x v="0"/>
    <x v="12"/>
    <x v="1"/>
    <x v="1"/>
    <x v="3056"/>
    <x v="0"/>
  </r>
  <r>
    <x v="234"/>
    <x v="2"/>
    <s v="2024-2025"/>
    <x v="1"/>
    <x v="64"/>
    <x v="1"/>
    <x v="1"/>
    <x v="64"/>
    <x v="0"/>
    <x v="1"/>
    <x v="9"/>
    <x v="9"/>
    <x v="3057"/>
    <x v="0"/>
  </r>
  <r>
    <x v="271"/>
    <x v="1"/>
    <s v="2022-2023"/>
    <x v="0"/>
    <x v="9"/>
    <x v="4"/>
    <x v="4"/>
    <x v="9"/>
    <x v="0"/>
    <x v="7"/>
    <x v="5"/>
    <x v="5"/>
    <x v="3058"/>
    <x v="0"/>
  </r>
  <r>
    <x v="289"/>
    <x v="1"/>
    <s v="2022-2023"/>
    <x v="0"/>
    <x v="26"/>
    <x v="0"/>
    <x v="0"/>
    <x v="26"/>
    <x v="0"/>
    <x v="14"/>
    <x v="3"/>
    <x v="3"/>
    <x v="3059"/>
    <x v="0"/>
  </r>
  <r>
    <x v="504"/>
    <x v="2"/>
    <s v="2024-2025"/>
    <x v="0"/>
    <x v="76"/>
    <x v="1"/>
    <x v="1"/>
    <x v="76"/>
    <x v="0"/>
    <x v="5"/>
    <x v="4"/>
    <x v="4"/>
    <x v="3060"/>
    <x v="0"/>
  </r>
  <r>
    <x v="278"/>
    <x v="0"/>
    <s v="2023-2024"/>
    <x v="0"/>
    <x v="77"/>
    <x v="5"/>
    <x v="5"/>
    <x v="77"/>
    <x v="0"/>
    <x v="9"/>
    <x v="9"/>
    <x v="9"/>
    <x v="3061"/>
    <x v="0"/>
  </r>
  <r>
    <x v="370"/>
    <x v="2"/>
    <s v="2024-2025"/>
    <x v="0"/>
    <x v="4"/>
    <x v="1"/>
    <x v="1"/>
    <x v="4"/>
    <x v="0"/>
    <x v="4"/>
    <x v="9"/>
    <x v="9"/>
    <x v="3062"/>
    <x v="0"/>
  </r>
  <r>
    <x v="381"/>
    <x v="0"/>
    <s v="2023-2024"/>
    <x v="0"/>
    <x v="25"/>
    <x v="4"/>
    <x v="4"/>
    <x v="25"/>
    <x v="0"/>
    <x v="8"/>
    <x v="4"/>
    <x v="4"/>
    <x v="3063"/>
    <x v="0"/>
  </r>
  <r>
    <x v="234"/>
    <x v="2"/>
    <s v="2024-2025"/>
    <x v="0"/>
    <x v="67"/>
    <x v="3"/>
    <x v="3"/>
    <x v="67"/>
    <x v="0"/>
    <x v="15"/>
    <x v="3"/>
    <x v="3"/>
    <x v="3064"/>
    <x v="0"/>
  </r>
  <r>
    <x v="26"/>
    <x v="1"/>
    <s v="2022-2023"/>
    <x v="1"/>
    <x v="81"/>
    <x v="3"/>
    <x v="3"/>
    <x v="81"/>
    <x v="0"/>
    <x v="17"/>
    <x v="9"/>
    <x v="9"/>
    <x v="3065"/>
    <x v="0"/>
  </r>
  <r>
    <x v="113"/>
    <x v="2"/>
    <s v="2024-2025"/>
    <x v="0"/>
    <x v="96"/>
    <x v="4"/>
    <x v="4"/>
    <x v="96"/>
    <x v="0"/>
    <x v="16"/>
    <x v="9"/>
    <x v="9"/>
    <x v="3066"/>
    <x v="0"/>
  </r>
  <r>
    <x v="691"/>
    <x v="2"/>
    <s v="2024-2025"/>
    <x v="0"/>
    <x v="30"/>
    <x v="4"/>
    <x v="4"/>
    <x v="30"/>
    <x v="0"/>
    <x v="6"/>
    <x v="0"/>
    <x v="0"/>
    <x v="3067"/>
    <x v="0"/>
  </r>
  <r>
    <x v="584"/>
    <x v="1"/>
    <s v="2022-2023"/>
    <x v="0"/>
    <x v="27"/>
    <x v="4"/>
    <x v="4"/>
    <x v="27"/>
    <x v="0"/>
    <x v="7"/>
    <x v="9"/>
    <x v="9"/>
    <x v="3068"/>
    <x v="0"/>
  </r>
  <r>
    <x v="490"/>
    <x v="0"/>
    <s v="2023-2024"/>
    <x v="1"/>
    <x v="64"/>
    <x v="1"/>
    <x v="1"/>
    <x v="64"/>
    <x v="0"/>
    <x v="1"/>
    <x v="8"/>
    <x v="8"/>
    <x v="3069"/>
    <x v="0"/>
  </r>
  <r>
    <x v="267"/>
    <x v="2"/>
    <s v="2024-2025"/>
    <x v="0"/>
    <x v="37"/>
    <x v="1"/>
    <x v="1"/>
    <x v="37"/>
    <x v="0"/>
    <x v="11"/>
    <x v="4"/>
    <x v="4"/>
    <x v="3070"/>
    <x v="0"/>
  </r>
  <r>
    <x v="233"/>
    <x v="1"/>
    <s v="2022-2023"/>
    <x v="0"/>
    <x v="62"/>
    <x v="0"/>
    <x v="0"/>
    <x v="62"/>
    <x v="0"/>
    <x v="14"/>
    <x v="4"/>
    <x v="4"/>
    <x v="3071"/>
    <x v="0"/>
  </r>
  <r>
    <x v="581"/>
    <x v="0"/>
    <s v="2023-2024"/>
    <x v="0"/>
    <x v="13"/>
    <x v="1"/>
    <x v="1"/>
    <x v="13"/>
    <x v="0"/>
    <x v="1"/>
    <x v="4"/>
    <x v="4"/>
    <x v="3072"/>
    <x v="0"/>
  </r>
  <r>
    <x v="493"/>
    <x v="1"/>
    <s v="2022-2023"/>
    <x v="0"/>
    <x v="5"/>
    <x v="1"/>
    <x v="1"/>
    <x v="5"/>
    <x v="0"/>
    <x v="5"/>
    <x v="4"/>
    <x v="4"/>
    <x v="3073"/>
    <x v="0"/>
  </r>
  <r>
    <x v="171"/>
    <x v="1"/>
    <s v="2022-2023"/>
    <x v="0"/>
    <x v="27"/>
    <x v="4"/>
    <x v="4"/>
    <x v="27"/>
    <x v="0"/>
    <x v="7"/>
    <x v="4"/>
    <x v="4"/>
    <x v="3074"/>
    <x v="0"/>
  </r>
  <r>
    <x v="504"/>
    <x v="2"/>
    <s v="2024-2025"/>
    <x v="0"/>
    <x v="70"/>
    <x v="4"/>
    <x v="4"/>
    <x v="70"/>
    <x v="0"/>
    <x v="8"/>
    <x v="4"/>
    <x v="4"/>
    <x v="3075"/>
    <x v="0"/>
  </r>
  <r>
    <x v="16"/>
    <x v="1"/>
    <s v="2022-2023"/>
    <x v="0"/>
    <x v="27"/>
    <x v="4"/>
    <x v="4"/>
    <x v="27"/>
    <x v="0"/>
    <x v="7"/>
    <x v="8"/>
    <x v="8"/>
    <x v="3076"/>
    <x v="0"/>
  </r>
  <r>
    <x v="183"/>
    <x v="0"/>
    <s v="2023-2024"/>
    <x v="0"/>
    <x v="47"/>
    <x v="1"/>
    <x v="1"/>
    <x v="47"/>
    <x v="0"/>
    <x v="4"/>
    <x v="4"/>
    <x v="4"/>
    <x v="3077"/>
    <x v="0"/>
  </r>
  <r>
    <x v="35"/>
    <x v="0"/>
    <s v="2023-2024"/>
    <x v="0"/>
    <x v="47"/>
    <x v="1"/>
    <x v="1"/>
    <x v="47"/>
    <x v="0"/>
    <x v="4"/>
    <x v="8"/>
    <x v="8"/>
    <x v="3078"/>
    <x v="0"/>
  </r>
  <r>
    <x v="222"/>
    <x v="2"/>
    <s v="2024-2025"/>
    <x v="0"/>
    <x v="7"/>
    <x v="4"/>
    <x v="4"/>
    <x v="7"/>
    <x v="0"/>
    <x v="6"/>
    <x v="8"/>
    <x v="8"/>
    <x v="3079"/>
    <x v="0"/>
  </r>
  <r>
    <x v="393"/>
    <x v="0"/>
    <s v="2023-2024"/>
    <x v="0"/>
    <x v="10"/>
    <x v="4"/>
    <x v="4"/>
    <x v="10"/>
    <x v="0"/>
    <x v="8"/>
    <x v="5"/>
    <x v="5"/>
    <x v="3080"/>
    <x v="0"/>
  </r>
  <r>
    <x v="630"/>
    <x v="0"/>
    <s v="2023-2024"/>
    <x v="0"/>
    <x v="43"/>
    <x v="1"/>
    <x v="1"/>
    <x v="43"/>
    <x v="0"/>
    <x v="2"/>
    <x v="6"/>
    <x v="6"/>
    <x v="3081"/>
    <x v="0"/>
  </r>
  <r>
    <x v="533"/>
    <x v="1"/>
    <s v="2022-2023"/>
    <x v="0"/>
    <x v="7"/>
    <x v="4"/>
    <x v="4"/>
    <x v="7"/>
    <x v="0"/>
    <x v="6"/>
    <x v="3"/>
    <x v="3"/>
    <x v="3082"/>
    <x v="0"/>
  </r>
  <r>
    <x v="500"/>
    <x v="1"/>
    <s v="2022-2023"/>
    <x v="0"/>
    <x v="85"/>
    <x v="0"/>
    <x v="0"/>
    <x v="85"/>
    <x v="0"/>
    <x v="20"/>
    <x v="4"/>
    <x v="4"/>
    <x v="3083"/>
    <x v="0"/>
  </r>
  <r>
    <x v="256"/>
    <x v="0"/>
    <s v="2023-2024"/>
    <x v="0"/>
    <x v="59"/>
    <x v="3"/>
    <x v="3"/>
    <x v="59"/>
    <x v="0"/>
    <x v="3"/>
    <x v="0"/>
    <x v="0"/>
    <x v="3084"/>
    <x v="0"/>
  </r>
  <r>
    <x v="647"/>
    <x v="0"/>
    <s v="2023-2024"/>
    <x v="0"/>
    <x v="58"/>
    <x v="0"/>
    <x v="0"/>
    <x v="58"/>
    <x v="0"/>
    <x v="0"/>
    <x v="9"/>
    <x v="9"/>
    <x v="3085"/>
    <x v="0"/>
  </r>
  <r>
    <x v="88"/>
    <x v="0"/>
    <s v="2023-2024"/>
    <x v="1"/>
    <x v="64"/>
    <x v="1"/>
    <x v="1"/>
    <x v="64"/>
    <x v="0"/>
    <x v="1"/>
    <x v="4"/>
    <x v="4"/>
    <x v="3086"/>
    <x v="0"/>
  </r>
  <r>
    <x v="10"/>
    <x v="0"/>
    <s v="2023-2024"/>
    <x v="1"/>
    <x v="64"/>
    <x v="1"/>
    <x v="1"/>
    <x v="64"/>
    <x v="0"/>
    <x v="1"/>
    <x v="4"/>
    <x v="4"/>
    <x v="3087"/>
    <x v="0"/>
  </r>
  <r>
    <x v="422"/>
    <x v="0"/>
    <s v="2023-2024"/>
    <x v="0"/>
    <x v="27"/>
    <x v="4"/>
    <x v="4"/>
    <x v="27"/>
    <x v="0"/>
    <x v="7"/>
    <x v="4"/>
    <x v="4"/>
    <x v="3088"/>
    <x v="0"/>
  </r>
  <r>
    <x v="636"/>
    <x v="0"/>
    <s v="2023-2024"/>
    <x v="1"/>
    <x v="63"/>
    <x v="1"/>
    <x v="1"/>
    <x v="63"/>
    <x v="0"/>
    <x v="5"/>
    <x v="4"/>
    <x v="4"/>
    <x v="3089"/>
    <x v="0"/>
  </r>
  <r>
    <x v="170"/>
    <x v="0"/>
    <s v="2023-2024"/>
    <x v="1"/>
    <x v="89"/>
    <x v="4"/>
    <x v="4"/>
    <x v="89"/>
    <x v="0"/>
    <x v="6"/>
    <x v="0"/>
    <x v="0"/>
    <x v="3090"/>
    <x v="0"/>
  </r>
  <r>
    <x v="317"/>
    <x v="0"/>
    <s v="2023-2024"/>
    <x v="0"/>
    <x v="51"/>
    <x v="4"/>
    <x v="4"/>
    <x v="51"/>
    <x v="0"/>
    <x v="16"/>
    <x v="4"/>
    <x v="4"/>
    <x v="3091"/>
    <x v="0"/>
  </r>
  <r>
    <x v="690"/>
    <x v="1"/>
    <s v="2022-2023"/>
    <x v="0"/>
    <x v="76"/>
    <x v="1"/>
    <x v="1"/>
    <x v="76"/>
    <x v="0"/>
    <x v="5"/>
    <x v="5"/>
    <x v="5"/>
    <x v="3092"/>
    <x v="0"/>
  </r>
  <r>
    <x v="616"/>
    <x v="0"/>
    <s v="2023-2024"/>
    <x v="0"/>
    <x v="49"/>
    <x v="4"/>
    <x v="4"/>
    <x v="49"/>
    <x v="0"/>
    <x v="6"/>
    <x v="4"/>
    <x v="4"/>
    <x v="3093"/>
    <x v="0"/>
  </r>
  <r>
    <x v="416"/>
    <x v="0"/>
    <s v="2023-2024"/>
    <x v="0"/>
    <x v="15"/>
    <x v="1"/>
    <x v="1"/>
    <x v="15"/>
    <x v="0"/>
    <x v="5"/>
    <x v="7"/>
    <x v="7"/>
    <x v="3094"/>
    <x v="0"/>
  </r>
  <r>
    <x v="438"/>
    <x v="1"/>
    <s v="2022-2023"/>
    <x v="0"/>
    <x v="52"/>
    <x v="3"/>
    <x v="3"/>
    <x v="52"/>
    <x v="0"/>
    <x v="10"/>
    <x v="4"/>
    <x v="4"/>
    <x v="3095"/>
    <x v="0"/>
  </r>
  <r>
    <x v="250"/>
    <x v="0"/>
    <s v="2023-2024"/>
    <x v="0"/>
    <x v="94"/>
    <x v="5"/>
    <x v="5"/>
    <x v="94"/>
    <x v="0"/>
    <x v="9"/>
    <x v="9"/>
    <x v="9"/>
    <x v="3096"/>
    <x v="0"/>
  </r>
  <r>
    <x v="459"/>
    <x v="0"/>
    <s v="2023-2024"/>
    <x v="0"/>
    <x v="85"/>
    <x v="0"/>
    <x v="0"/>
    <x v="85"/>
    <x v="0"/>
    <x v="20"/>
    <x v="9"/>
    <x v="9"/>
    <x v="3097"/>
    <x v="0"/>
  </r>
  <r>
    <x v="596"/>
    <x v="0"/>
    <s v="2023-2024"/>
    <x v="1"/>
    <x v="63"/>
    <x v="1"/>
    <x v="1"/>
    <x v="63"/>
    <x v="0"/>
    <x v="5"/>
    <x v="3"/>
    <x v="3"/>
    <x v="3098"/>
    <x v="0"/>
  </r>
  <r>
    <x v="566"/>
    <x v="0"/>
    <s v="2023-2024"/>
    <x v="0"/>
    <x v="10"/>
    <x v="4"/>
    <x v="4"/>
    <x v="10"/>
    <x v="0"/>
    <x v="8"/>
    <x v="9"/>
    <x v="9"/>
    <x v="3099"/>
    <x v="0"/>
  </r>
  <r>
    <x v="111"/>
    <x v="0"/>
    <s v="2023-2024"/>
    <x v="0"/>
    <x v="59"/>
    <x v="3"/>
    <x v="3"/>
    <x v="59"/>
    <x v="0"/>
    <x v="3"/>
    <x v="8"/>
    <x v="8"/>
    <x v="3100"/>
    <x v="0"/>
  </r>
  <r>
    <x v="247"/>
    <x v="2"/>
    <s v="2024-2025"/>
    <x v="1"/>
    <x v="31"/>
    <x v="1"/>
    <x v="1"/>
    <x v="31"/>
    <x v="0"/>
    <x v="4"/>
    <x v="3"/>
    <x v="3"/>
    <x v="3101"/>
    <x v="0"/>
  </r>
  <r>
    <x v="217"/>
    <x v="0"/>
    <s v="2023-2024"/>
    <x v="1"/>
    <x v="38"/>
    <x v="3"/>
    <x v="3"/>
    <x v="38"/>
    <x v="0"/>
    <x v="12"/>
    <x v="0"/>
    <x v="0"/>
    <x v="3102"/>
    <x v="0"/>
  </r>
  <r>
    <x v="435"/>
    <x v="0"/>
    <s v="2023-2024"/>
    <x v="0"/>
    <x v="26"/>
    <x v="0"/>
    <x v="0"/>
    <x v="26"/>
    <x v="0"/>
    <x v="14"/>
    <x v="5"/>
    <x v="5"/>
    <x v="3103"/>
    <x v="0"/>
  </r>
  <r>
    <x v="726"/>
    <x v="1"/>
    <s v="2022-2023"/>
    <x v="0"/>
    <x v="51"/>
    <x v="4"/>
    <x v="4"/>
    <x v="51"/>
    <x v="0"/>
    <x v="16"/>
    <x v="1"/>
    <x v="1"/>
    <x v="3104"/>
    <x v="0"/>
  </r>
  <r>
    <x v="648"/>
    <x v="1"/>
    <s v="2022-2023"/>
    <x v="0"/>
    <x v="68"/>
    <x v="7"/>
    <x v="7"/>
    <x v="68"/>
    <x v="0"/>
    <x v="19"/>
    <x v="5"/>
    <x v="5"/>
    <x v="3105"/>
    <x v="0"/>
  </r>
  <r>
    <x v="185"/>
    <x v="0"/>
    <s v="2023-2024"/>
    <x v="0"/>
    <x v="9"/>
    <x v="4"/>
    <x v="4"/>
    <x v="9"/>
    <x v="0"/>
    <x v="7"/>
    <x v="4"/>
    <x v="4"/>
    <x v="3106"/>
    <x v="0"/>
  </r>
  <r>
    <x v="678"/>
    <x v="1"/>
    <s v="2022-2023"/>
    <x v="0"/>
    <x v="13"/>
    <x v="1"/>
    <x v="1"/>
    <x v="13"/>
    <x v="0"/>
    <x v="1"/>
    <x v="4"/>
    <x v="4"/>
    <x v="3107"/>
    <x v="0"/>
  </r>
  <r>
    <x v="279"/>
    <x v="2"/>
    <s v="2024-2025"/>
    <x v="1"/>
    <x v="95"/>
    <x v="7"/>
    <x v="7"/>
    <x v="95"/>
    <x v="0"/>
    <x v="19"/>
    <x v="4"/>
    <x v="4"/>
    <x v="3108"/>
    <x v="0"/>
  </r>
  <r>
    <x v="11"/>
    <x v="0"/>
    <s v="2023-2024"/>
    <x v="0"/>
    <x v="71"/>
    <x v="6"/>
    <x v="6"/>
    <x v="71"/>
    <x v="0"/>
    <x v="13"/>
    <x v="0"/>
    <x v="0"/>
    <x v="3109"/>
    <x v="0"/>
  </r>
  <r>
    <x v="490"/>
    <x v="0"/>
    <s v="2023-2024"/>
    <x v="0"/>
    <x v="88"/>
    <x v="6"/>
    <x v="6"/>
    <x v="88"/>
    <x v="0"/>
    <x v="13"/>
    <x v="9"/>
    <x v="9"/>
    <x v="3110"/>
    <x v="0"/>
  </r>
  <r>
    <x v="578"/>
    <x v="2"/>
    <s v="2024-2025"/>
    <x v="0"/>
    <x v="43"/>
    <x v="1"/>
    <x v="1"/>
    <x v="43"/>
    <x v="0"/>
    <x v="2"/>
    <x v="4"/>
    <x v="4"/>
    <x v="3111"/>
    <x v="0"/>
  </r>
  <r>
    <x v="417"/>
    <x v="2"/>
    <s v="2024-2025"/>
    <x v="0"/>
    <x v="51"/>
    <x v="4"/>
    <x v="4"/>
    <x v="51"/>
    <x v="0"/>
    <x v="16"/>
    <x v="9"/>
    <x v="9"/>
    <x v="3112"/>
    <x v="0"/>
  </r>
  <r>
    <x v="266"/>
    <x v="1"/>
    <s v="2022-2023"/>
    <x v="0"/>
    <x v="61"/>
    <x v="6"/>
    <x v="6"/>
    <x v="61"/>
    <x v="0"/>
    <x v="18"/>
    <x v="4"/>
    <x v="4"/>
    <x v="3113"/>
    <x v="0"/>
  </r>
  <r>
    <x v="367"/>
    <x v="0"/>
    <s v="2023-2024"/>
    <x v="1"/>
    <x v="35"/>
    <x v="3"/>
    <x v="3"/>
    <x v="35"/>
    <x v="0"/>
    <x v="15"/>
    <x v="4"/>
    <x v="4"/>
    <x v="3114"/>
    <x v="0"/>
  </r>
  <r>
    <x v="308"/>
    <x v="1"/>
    <s v="2022-2023"/>
    <x v="1"/>
    <x v="31"/>
    <x v="1"/>
    <x v="1"/>
    <x v="31"/>
    <x v="0"/>
    <x v="4"/>
    <x v="4"/>
    <x v="4"/>
    <x v="3115"/>
    <x v="0"/>
  </r>
  <r>
    <x v="108"/>
    <x v="1"/>
    <s v="2022-2023"/>
    <x v="0"/>
    <x v="56"/>
    <x v="1"/>
    <x v="1"/>
    <x v="56"/>
    <x v="0"/>
    <x v="11"/>
    <x v="5"/>
    <x v="5"/>
    <x v="3116"/>
    <x v="0"/>
  </r>
  <r>
    <x v="343"/>
    <x v="0"/>
    <s v="2023-2024"/>
    <x v="0"/>
    <x v="9"/>
    <x v="4"/>
    <x v="4"/>
    <x v="9"/>
    <x v="0"/>
    <x v="7"/>
    <x v="8"/>
    <x v="8"/>
    <x v="3117"/>
    <x v="0"/>
  </r>
  <r>
    <x v="8"/>
    <x v="0"/>
    <s v="2023-2024"/>
    <x v="0"/>
    <x v="5"/>
    <x v="1"/>
    <x v="1"/>
    <x v="5"/>
    <x v="0"/>
    <x v="5"/>
    <x v="0"/>
    <x v="0"/>
    <x v="3118"/>
    <x v="0"/>
  </r>
  <r>
    <x v="602"/>
    <x v="0"/>
    <s v="2023-2024"/>
    <x v="0"/>
    <x v="3"/>
    <x v="3"/>
    <x v="3"/>
    <x v="3"/>
    <x v="0"/>
    <x v="3"/>
    <x v="9"/>
    <x v="9"/>
    <x v="3119"/>
    <x v="0"/>
  </r>
  <r>
    <x v="233"/>
    <x v="1"/>
    <s v="2022-2023"/>
    <x v="0"/>
    <x v="9"/>
    <x v="4"/>
    <x v="4"/>
    <x v="9"/>
    <x v="0"/>
    <x v="7"/>
    <x v="0"/>
    <x v="0"/>
    <x v="3120"/>
    <x v="0"/>
  </r>
  <r>
    <x v="406"/>
    <x v="2"/>
    <s v="2024-2025"/>
    <x v="0"/>
    <x v="52"/>
    <x v="3"/>
    <x v="3"/>
    <x v="52"/>
    <x v="0"/>
    <x v="10"/>
    <x v="5"/>
    <x v="5"/>
    <x v="3121"/>
    <x v="0"/>
  </r>
  <r>
    <x v="313"/>
    <x v="0"/>
    <s v="2023-2024"/>
    <x v="0"/>
    <x v="77"/>
    <x v="5"/>
    <x v="5"/>
    <x v="77"/>
    <x v="0"/>
    <x v="9"/>
    <x v="9"/>
    <x v="9"/>
    <x v="3122"/>
    <x v="0"/>
  </r>
  <r>
    <x v="350"/>
    <x v="1"/>
    <s v="2022-2023"/>
    <x v="1"/>
    <x v="39"/>
    <x v="0"/>
    <x v="0"/>
    <x v="39"/>
    <x v="0"/>
    <x v="14"/>
    <x v="7"/>
    <x v="7"/>
    <x v="3123"/>
    <x v="0"/>
  </r>
  <r>
    <x v="164"/>
    <x v="1"/>
    <s v="2022-2023"/>
    <x v="1"/>
    <x v="0"/>
    <x v="0"/>
    <x v="0"/>
    <x v="0"/>
    <x v="0"/>
    <x v="0"/>
    <x v="9"/>
    <x v="9"/>
    <x v="3124"/>
    <x v="0"/>
  </r>
  <r>
    <x v="147"/>
    <x v="0"/>
    <s v="2023-2024"/>
    <x v="0"/>
    <x v="41"/>
    <x v="5"/>
    <x v="5"/>
    <x v="41"/>
    <x v="0"/>
    <x v="9"/>
    <x v="9"/>
    <x v="9"/>
    <x v="3125"/>
    <x v="0"/>
  </r>
  <r>
    <x v="453"/>
    <x v="0"/>
    <s v="2023-2024"/>
    <x v="0"/>
    <x v="23"/>
    <x v="1"/>
    <x v="1"/>
    <x v="23"/>
    <x v="0"/>
    <x v="11"/>
    <x v="4"/>
    <x v="4"/>
    <x v="3126"/>
    <x v="0"/>
  </r>
  <r>
    <x v="719"/>
    <x v="0"/>
    <s v="2023-2024"/>
    <x v="0"/>
    <x v="18"/>
    <x v="6"/>
    <x v="6"/>
    <x v="18"/>
    <x v="0"/>
    <x v="13"/>
    <x v="4"/>
    <x v="4"/>
    <x v="3127"/>
    <x v="0"/>
  </r>
  <r>
    <x v="684"/>
    <x v="2"/>
    <s v="2024-2025"/>
    <x v="0"/>
    <x v="67"/>
    <x v="3"/>
    <x v="3"/>
    <x v="67"/>
    <x v="0"/>
    <x v="15"/>
    <x v="8"/>
    <x v="8"/>
    <x v="3128"/>
    <x v="0"/>
  </r>
  <r>
    <x v="306"/>
    <x v="2"/>
    <s v="2024-2025"/>
    <x v="1"/>
    <x v="31"/>
    <x v="1"/>
    <x v="1"/>
    <x v="31"/>
    <x v="0"/>
    <x v="4"/>
    <x v="0"/>
    <x v="0"/>
    <x v="3129"/>
    <x v="0"/>
  </r>
  <r>
    <x v="482"/>
    <x v="2"/>
    <s v="2024-2025"/>
    <x v="0"/>
    <x v="8"/>
    <x v="1"/>
    <x v="1"/>
    <x v="8"/>
    <x v="0"/>
    <x v="4"/>
    <x v="0"/>
    <x v="0"/>
    <x v="3130"/>
    <x v="0"/>
  </r>
  <r>
    <x v="434"/>
    <x v="0"/>
    <s v="2023-2024"/>
    <x v="0"/>
    <x v="33"/>
    <x v="4"/>
    <x v="4"/>
    <x v="33"/>
    <x v="0"/>
    <x v="8"/>
    <x v="1"/>
    <x v="1"/>
    <x v="3131"/>
    <x v="0"/>
  </r>
  <r>
    <x v="618"/>
    <x v="1"/>
    <s v="2022-2023"/>
    <x v="0"/>
    <x v="18"/>
    <x v="6"/>
    <x v="6"/>
    <x v="18"/>
    <x v="0"/>
    <x v="13"/>
    <x v="0"/>
    <x v="0"/>
    <x v="3132"/>
    <x v="0"/>
  </r>
  <r>
    <x v="132"/>
    <x v="0"/>
    <s v="2023-2024"/>
    <x v="0"/>
    <x v="25"/>
    <x v="4"/>
    <x v="4"/>
    <x v="25"/>
    <x v="0"/>
    <x v="8"/>
    <x v="3"/>
    <x v="3"/>
    <x v="3133"/>
    <x v="0"/>
  </r>
  <r>
    <x v="476"/>
    <x v="1"/>
    <s v="2022-2023"/>
    <x v="0"/>
    <x v="67"/>
    <x v="3"/>
    <x v="3"/>
    <x v="67"/>
    <x v="0"/>
    <x v="15"/>
    <x v="0"/>
    <x v="0"/>
    <x v="3134"/>
    <x v="0"/>
  </r>
  <r>
    <x v="651"/>
    <x v="0"/>
    <s v="2023-2024"/>
    <x v="0"/>
    <x v="84"/>
    <x v="3"/>
    <x v="3"/>
    <x v="84"/>
    <x v="0"/>
    <x v="3"/>
    <x v="8"/>
    <x v="8"/>
    <x v="3135"/>
    <x v="0"/>
  </r>
  <r>
    <x v="189"/>
    <x v="2"/>
    <s v="2024-2025"/>
    <x v="0"/>
    <x v="56"/>
    <x v="1"/>
    <x v="1"/>
    <x v="56"/>
    <x v="0"/>
    <x v="11"/>
    <x v="9"/>
    <x v="9"/>
    <x v="3136"/>
    <x v="0"/>
  </r>
  <r>
    <x v="714"/>
    <x v="0"/>
    <s v="2023-2024"/>
    <x v="1"/>
    <x v="95"/>
    <x v="7"/>
    <x v="7"/>
    <x v="95"/>
    <x v="0"/>
    <x v="19"/>
    <x v="9"/>
    <x v="9"/>
    <x v="3137"/>
    <x v="0"/>
  </r>
  <r>
    <x v="627"/>
    <x v="2"/>
    <s v="2024-2025"/>
    <x v="0"/>
    <x v="33"/>
    <x v="4"/>
    <x v="4"/>
    <x v="33"/>
    <x v="0"/>
    <x v="8"/>
    <x v="1"/>
    <x v="1"/>
    <x v="3138"/>
    <x v="0"/>
  </r>
  <r>
    <x v="4"/>
    <x v="0"/>
    <s v="2023-2024"/>
    <x v="1"/>
    <x v="63"/>
    <x v="1"/>
    <x v="1"/>
    <x v="63"/>
    <x v="0"/>
    <x v="5"/>
    <x v="9"/>
    <x v="9"/>
    <x v="3139"/>
    <x v="0"/>
  </r>
  <r>
    <x v="493"/>
    <x v="1"/>
    <s v="2022-2023"/>
    <x v="1"/>
    <x v="35"/>
    <x v="3"/>
    <x v="3"/>
    <x v="35"/>
    <x v="0"/>
    <x v="15"/>
    <x v="0"/>
    <x v="0"/>
    <x v="3140"/>
    <x v="0"/>
  </r>
  <r>
    <x v="617"/>
    <x v="2"/>
    <s v="2024-2025"/>
    <x v="0"/>
    <x v="13"/>
    <x v="1"/>
    <x v="1"/>
    <x v="13"/>
    <x v="0"/>
    <x v="1"/>
    <x v="4"/>
    <x v="4"/>
    <x v="3141"/>
    <x v="0"/>
  </r>
  <r>
    <x v="603"/>
    <x v="2"/>
    <s v="2024-2025"/>
    <x v="0"/>
    <x v="42"/>
    <x v="3"/>
    <x v="3"/>
    <x v="42"/>
    <x v="0"/>
    <x v="12"/>
    <x v="9"/>
    <x v="9"/>
    <x v="3142"/>
    <x v="0"/>
  </r>
  <r>
    <x v="385"/>
    <x v="1"/>
    <s v="2022-2023"/>
    <x v="1"/>
    <x v="63"/>
    <x v="1"/>
    <x v="1"/>
    <x v="63"/>
    <x v="0"/>
    <x v="5"/>
    <x v="4"/>
    <x v="4"/>
    <x v="3143"/>
    <x v="0"/>
  </r>
  <r>
    <x v="499"/>
    <x v="0"/>
    <s v="2023-2024"/>
    <x v="0"/>
    <x v="56"/>
    <x v="1"/>
    <x v="1"/>
    <x v="56"/>
    <x v="0"/>
    <x v="11"/>
    <x v="4"/>
    <x v="4"/>
    <x v="3144"/>
    <x v="0"/>
  </r>
  <r>
    <x v="677"/>
    <x v="0"/>
    <s v="2023-2024"/>
    <x v="0"/>
    <x v="29"/>
    <x v="4"/>
    <x v="4"/>
    <x v="29"/>
    <x v="0"/>
    <x v="8"/>
    <x v="4"/>
    <x v="4"/>
    <x v="3145"/>
    <x v="0"/>
  </r>
  <r>
    <x v="252"/>
    <x v="1"/>
    <s v="2022-2023"/>
    <x v="1"/>
    <x v="6"/>
    <x v="0"/>
    <x v="0"/>
    <x v="6"/>
    <x v="0"/>
    <x v="0"/>
    <x v="9"/>
    <x v="9"/>
    <x v="3146"/>
    <x v="0"/>
  </r>
  <r>
    <x v="76"/>
    <x v="2"/>
    <s v="2024-2025"/>
    <x v="1"/>
    <x v="39"/>
    <x v="0"/>
    <x v="0"/>
    <x v="39"/>
    <x v="0"/>
    <x v="14"/>
    <x v="9"/>
    <x v="9"/>
    <x v="3147"/>
    <x v="0"/>
  </r>
  <r>
    <x v="617"/>
    <x v="2"/>
    <s v="2024-2025"/>
    <x v="0"/>
    <x v="67"/>
    <x v="3"/>
    <x v="3"/>
    <x v="67"/>
    <x v="0"/>
    <x v="15"/>
    <x v="4"/>
    <x v="4"/>
    <x v="3148"/>
    <x v="0"/>
  </r>
  <r>
    <x v="566"/>
    <x v="0"/>
    <s v="2023-2024"/>
    <x v="0"/>
    <x v="60"/>
    <x v="1"/>
    <x v="1"/>
    <x v="60"/>
    <x v="0"/>
    <x v="2"/>
    <x v="4"/>
    <x v="4"/>
    <x v="3149"/>
    <x v="0"/>
  </r>
  <r>
    <x v="159"/>
    <x v="0"/>
    <s v="2023-2024"/>
    <x v="0"/>
    <x v="13"/>
    <x v="1"/>
    <x v="1"/>
    <x v="13"/>
    <x v="0"/>
    <x v="1"/>
    <x v="9"/>
    <x v="9"/>
    <x v="3150"/>
    <x v="0"/>
  </r>
  <r>
    <x v="380"/>
    <x v="0"/>
    <s v="2023-2024"/>
    <x v="1"/>
    <x v="24"/>
    <x v="1"/>
    <x v="1"/>
    <x v="24"/>
    <x v="0"/>
    <x v="4"/>
    <x v="9"/>
    <x v="9"/>
    <x v="3151"/>
    <x v="0"/>
  </r>
  <r>
    <x v="192"/>
    <x v="1"/>
    <s v="2022-2023"/>
    <x v="0"/>
    <x v="69"/>
    <x v="4"/>
    <x v="4"/>
    <x v="69"/>
    <x v="0"/>
    <x v="6"/>
    <x v="2"/>
    <x v="2"/>
    <x v="3152"/>
    <x v="0"/>
  </r>
  <r>
    <x v="727"/>
    <x v="2"/>
    <s v="2024-2025"/>
    <x v="1"/>
    <x v="34"/>
    <x v="4"/>
    <x v="4"/>
    <x v="34"/>
    <x v="0"/>
    <x v="7"/>
    <x v="4"/>
    <x v="4"/>
    <x v="3153"/>
    <x v="0"/>
  </r>
  <r>
    <x v="495"/>
    <x v="2"/>
    <s v="2024-2025"/>
    <x v="1"/>
    <x v="34"/>
    <x v="4"/>
    <x v="4"/>
    <x v="34"/>
    <x v="0"/>
    <x v="7"/>
    <x v="3"/>
    <x v="3"/>
    <x v="3154"/>
    <x v="0"/>
  </r>
  <r>
    <x v="376"/>
    <x v="1"/>
    <s v="2022-2023"/>
    <x v="0"/>
    <x v="6"/>
    <x v="0"/>
    <x v="0"/>
    <x v="6"/>
    <x v="0"/>
    <x v="0"/>
    <x v="9"/>
    <x v="9"/>
    <x v="3155"/>
    <x v="0"/>
  </r>
  <r>
    <x v="513"/>
    <x v="2"/>
    <s v="2024-2025"/>
    <x v="0"/>
    <x v="60"/>
    <x v="1"/>
    <x v="1"/>
    <x v="60"/>
    <x v="0"/>
    <x v="2"/>
    <x v="4"/>
    <x v="4"/>
    <x v="3156"/>
    <x v="0"/>
  </r>
  <r>
    <x v="176"/>
    <x v="2"/>
    <s v="2024-2025"/>
    <x v="0"/>
    <x v="26"/>
    <x v="0"/>
    <x v="0"/>
    <x v="26"/>
    <x v="0"/>
    <x v="14"/>
    <x v="4"/>
    <x v="4"/>
    <x v="3157"/>
    <x v="0"/>
  </r>
  <r>
    <x v="496"/>
    <x v="2"/>
    <s v="2024-2025"/>
    <x v="0"/>
    <x v="86"/>
    <x v="0"/>
    <x v="0"/>
    <x v="86"/>
    <x v="0"/>
    <x v="20"/>
    <x v="0"/>
    <x v="0"/>
    <x v="3158"/>
    <x v="0"/>
  </r>
  <r>
    <x v="616"/>
    <x v="0"/>
    <s v="2023-2024"/>
    <x v="0"/>
    <x v="80"/>
    <x v="0"/>
    <x v="0"/>
    <x v="80"/>
    <x v="0"/>
    <x v="14"/>
    <x v="0"/>
    <x v="0"/>
    <x v="3159"/>
    <x v="0"/>
  </r>
  <r>
    <x v="287"/>
    <x v="0"/>
    <s v="2023-2024"/>
    <x v="1"/>
    <x v="64"/>
    <x v="1"/>
    <x v="1"/>
    <x v="64"/>
    <x v="0"/>
    <x v="1"/>
    <x v="6"/>
    <x v="6"/>
    <x v="3160"/>
    <x v="0"/>
  </r>
  <r>
    <x v="493"/>
    <x v="1"/>
    <s v="2022-2023"/>
    <x v="0"/>
    <x v="5"/>
    <x v="1"/>
    <x v="1"/>
    <x v="5"/>
    <x v="0"/>
    <x v="5"/>
    <x v="9"/>
    <x v="9"/>
    <x v="3161"/>
    <x v="0"/>
  </r>
  <r>
    <x v="541"/>
    <x v="0"/>
    <s v="2023-2024"/>
    <x v="1"/>
    <x v="40"/>
    <x v="4"/>
    <x v="4"/>
    <x v="40"/>
    <x v="0"/>
    <x v="8"/>
    <x v="4"/>
    <x v="4"/>
    <x v="3162"/>
    <x v="0"/>
  </r>
  <r>
    <x v="58"/>
    <x v="2"/>
    <s v="2024-2025"/>
    <x v="0"/>
    <x v="60"/>
    <x v="1"/>
    <x v="1"/>
    <x v="60"/>
    <x v="0"/>
    <x v="2"/>
    <x v="3"/>
    <x v="3"/>
    <x v="3163"/>
    <x v="0"/>
  </r>
  <r>
    <x v="85"/>
    <x v="2"/>
    <s v="2024-2025"/>
    <x v="1"/>
    <x v="0"/>
    <x v="0"/>
    <x v="0"/>
    <x v="0"/>
    <x v="0"/>
    <x v="0"/>
    <x v="0"/>
    <x v="0"/>
    <x v="3164"/>
    <x v="0"/>
  </r>
  <r>
    <x v="9"/>
    <x v="0"/>
    <s v="2023-2024"/>
    <x v="0"/>
    <x v="92"/>
    <x v="3"/>
    <x v="3"/>
    <x v="92"/>
    <x v="0"/>
    <x v="3"/>
    <x v="4"/>
    <x v="4"/>
    <x v="3165"/>
    <x v="0"/>
  </r>
  <r>
    <x v="302"/>
    <x v="0"/>
    <s v="2023-2024"/>
    <x v="0"/>
    <x v="56"/>
    <x v="1"/>
    <x v="1"/>
    <x v="56"/>
    <x v="0"/>
    <x v="11"/>
    <x v="0"/>
    <x v="0"/>
    <x v="3166"/>
    <x v="0"/>
  </r>
  <r>
    <x v="588"/>
    <x v="0"/>
    <s v="2023-2024"/>
    <x v="0"/>
    <x v="4"/>
    <x v="1"/>
    <x v="1"/>
    <x v="4"/>
    <x v="0"/>
    <x v="4"/>
    <x v="3"/>
    <x v="3"/>
    <x v="3167"/>
    <x v="0"/>
  </r>
  <r>
    <x v="47"/>
    <x v="2"/>
    <s v="2024-2025"/>
    <x v="0"/>
    <x v="46"/>
    <x v="3"/>
    <x v="3"/>
    <x v="46"/>
    <x v="0"/>
    <x v="17"/>
    <x v="9"/>
    <x v="9"/>
    <x v="3168"/>
    <x v="0"/>
  </r>
  <r>
    <x v="616"/>
    <x v="0"/>
    <s v="2023-2024"/>
    <x v="1"/>
    <x v="39"/>
    <x v="0"/>
    <x v="0"/>
    <x v="39"/>
    <x v="0"/>
    <x v="14"/>
    <x v="4"/>
    <x v="4"/>
    <x v="3169"/>
    <x v="0"/>
  </r>
  <r>
    <x v="16"/>
    <x v="1"/>
    <s v="2022-2023"/>
    <x v="0"/>
    <x v="41"/>
    <x v="5"/>
    <x v="5"/>
    <x v="41"/>
    <x v="0"/>
    <x v="9"/>
    <x v="0"/>
    <x v="0"/>
    <x v="3170"/>
    <x v="0"/>
  </r>
  <r>
    <x v="5"/>
    <x v="0"/>
    <s v="2023-2024"/>
    <x v="0"/>
    <x v="49"/>
    <x v="4"/>
    <x v="4"/>
    <x v="49"/>
    <x v="0"/>
    <x v="6"/>
    <x v="4"/>
    <x v="4"/>
    <x v="3171"/>
    <x v="0"/>
  </r>
  <r>
    <x v="604"/>
    <x v="2"/>
    <s v="2024-2025"/>
    <x v="0"/>
    <x v="27"/>
    <x v="4"/>
    <x v="4"/>
    <x v="27"/>
    <x v="0"/>
    <x v="7"/>
    <x v="3"/>
    <x v="3"/>
    <x v="3172"/>
    <x v="0"/>
  </r>
  <r>
    <x v="564"/>
    <x v="0"/>
    <s v="2023-2024"/>
    <x v="0"/>
    <x v="28"/>
    <x v="1"/>
    <x v="1"/>
    <x v="28"/>
    <x v="0"/>
    <x v="11"/>
    <x v="9"/>
    <x v="9"/>
    <x v="3173"/>
    <x v="0"/>
  </r>
  <r>
    <x v="372"/>
    <x v="0"/>
    <s v="2023-2024"/>
    <x v="1"/>
    <x v="88"/>
    <x v="6"/>
    <x v="6"/>
    <x v="88"/>
    <x v="0"/>
    <x v="13"/>
    <x v="9"/>
    <x v="9"/>
    <x v="3174"/>
    <x v="0"/>
  </r>
  <r>
    <x v="42"/>
    <x v="0"/>
    <s v="2023-2024"/>
    <x v="0"/>
    <x v="76"/>
    <x v="1"/>
    <x v="1"/>
    <x v="76"/>
    <x v="0"/>
    <x v="5"/>
    <x v="0"/>
    <x v="0"/>
    <x v="3175"/>
    <x v="0"/>
  </r>
  <r>
    <x v="226"/>
    <x v="0"/>
    <s v="2023-2024"/>
    <x v="1"/>
    <x v="31"/>
    <x v="1"/>
    <x v="1"/>
    <x v="31"/>
    <x v="0"/>
    <x v="4"/>
    <x v="5"/>
    <x v="5"/>
    <x v="3176"/>
    <x v="0"/>
  </r>
  <r>
    <x v="198"/>
    <x v="2"/>
    <s v="2024-2025"/>
    <x v="0"/>
    <x v="23"/>
    <x v="1"/>
    <x v="1"/>
    <x v="23"/>
    <x v="0"/>
    <x v="11"/>
    <x v="0"/>
    <x v="0"/>
    <x v="3177"/>
    <x v="0"/>
  </r>
  <r>
    <x v="361"/>
    <x v="2"/>
    <s v="2024-2025"/>
    <x v="1"/>
    <x v="91"/>
    <x v="1"/>
    <x v="1"/>
    <x v="91"/>
    <x v="0"/>
    <x v="5"/>
    <x v="5"/>
    <x v="5"/>
    <x v="3178"/>
    <x v="0"/>
  </r>
  <r>
    <x v="271"/>
    <x v="1"/>
    <s v="2022-2023"/>
    <x v="0"/>
    <x v="12"/>
    <x v="3"/>
    <x v="3"/>
    <x v="12"/>
    <x v="0"/>
    <x v="10"/>
    <x v="7"/>
    <x v="7"/>
    <x v="3179"/>
    <x v="0"/>
  </r>
  <r>
    <x v="491"/>
    <x v="0"/>
    <s v="2023-2024"/>
    <x v="0"/>
    <x v="36"/>
    <x v="4"/>
    <x v="4"/>
    <x v="36"/>
    <x v="0"/>
    <x v="6"/>
    <x v="4"/>
    <x v="4"/>
    <x v="3180"/>
    <x v="0"/>
  </r>
  <r>
    <x v="693"/>
    <x v="0"/>
    <s v="2023-2024"/>
    <x v="0"/>
    <x v="76"/>
    <x v="1"/>
    <x v="1"/>
    <x v="76"/>
    <x v="0"/>
    <x v="5"/>
    <x v="8"/>
    <x v="8"/>
    <x v="3181"/>
    <x v="0"/>
  </r>
  <r>
    <x v="606"/>
    <x v="0"/>
    <s v="2023-2024"/>
    <x v="1"/>
    <x v="64"/>
    <x v="1"/>
    <x v="1"/>
    <x v="64"/>
    <x v="0"/>
    <x v="1"/>
    <x v="7"/>
    <x v="7"/>
    <x v="3182"/>
    <x v="0"/>
  </r>
  <r>
    <x v="194"/>
    <x v="2"/>
    <s v="2024-2025"/>
    <x v="0"/>
    <x v="7"/>
    <x v="4"/>
    <x v="4"/>
    <x v="7"/>
    <x v="0"/>
    <x v="6"/>
    <x v="4"/>
    <x v="4"/>
    <x v="3183"/>
    <x v="0"/>
  </r>
  <r>
    <x v="658"/>
    <x v="2"/>
    <s v="2024-2025"/>
    <x v="0"/>
    <x v="33"/>
    <x v="4"/>
    <x v="4"/>
    <x v="33"/>
    <x v="0"/>
    <x v="8"/>
    <x v="9"/>
    <x v="9"/>
    <x v="3184"/>
    <x v="0"/>
  </r>
  <r>
    <x v="35"/>
    <x v="0"/>
    <s v="2023-2024"/>
    <x v="0"/>
    <x v="36"/>
    <x v="4"/>
    <x v="4"/>
    <x v="36"/>
    <x v="0"/>
    <x v="6"/>
    <x v="4"/>
    <x v="4"/>
    <x v="3185"/>
    <x v="0"/>
  </r>
  <r>
    <x v="413"/>
    <x v="2"/>
    <s v="2024-2025"/>
    <x v="0"/>
    <x v="78"/>
    <x v="1"/>
    <x v="1"/>
    <x v="78"/>
    <x v="0"/>
    <x v="4"/>
    <x v="9"/>
    <x v="9"/>
    <x v="3186"/>
    <x v="0"/>
  </r>
  <r>
    <x v="572"/>
    <x v="0"/>
    <s v="2023-2024"/>
    <x v="0"/>
    <x v="47"/>
    <x v="1"/>
    <x v="1"/>
    <x v="47"/>
    <x v="0"/>
    <x v="4"/>
    <x v="0"/>
    <x v="0"/>
    <x v="3187"/>
    <x v="0"/>
  </r>
  <r>
    <x v="339"/>
    <x v="2"/>
    <s v="2024-2025"/>
    <x v="0"/>
    <x v="9"/>
    <x v="4"/>
    <x v="4"/>
    <x v="9"/>
    <x v="0"/>
    <x v="7"/>
    <x v="4"/>
    <x v="4"/>
    <x v="3188"/>
    <x v="0"/>
  </r>
  <r>
    <x v="546"/>
    <x v="2"/>
    <s v="2024-2025"/>
    <x v="0"/>
    <x v="45"/>
    <x v="3"/>
    <x v="3"/>
    <x v="45"/>
    <x v="0"/>
    <x v="15"/>
    <x v="4"/>
    <x v="4"/>
    <x v="3189"/>
    <x v="0"/>
  </r>
  <r>
    <x v="58"/>
    <x v="2"/>
    <s v="2024-2025"/>
    <x v="0"/>
    <x v="90"/>
    <x v="3"/>
    <x v="3"/>
    <x v="90"/>
    <x v="0"/>
    <x v="17"/>
    <x v="4"/>
    <x v="4"/>
    <x v="3190"/>
    <x v="0"/>
  </r>
  <r>
    <x v="201"/>
    <x v="1"/>
    <s v="2022-2023"/>
    <x v="0"/>
    <x v="85"/>
    <x v="0"/>
    <x v="0"/>
    <x v="85"/>
    <x v="0"/>
    <x v="20"/>
    <x v="2"/>
    <x v="2"/>
    <x v="3191"/>
    <x v="0"/>
  </r>
  <r>
    <x v="406"/>
    <x v="2"/>
    <s v="2024-2025"/>
    <x v="0"/>
    <x v="47"/>
    <x v="1"/>
    <x v="1"/>
    <x v="47"/>
    <x v="0"/>
    <x v="4"/>
    <x v="4"/>
    <x v="4"/>
    <x v="3192"/>
    <x v="0"/>
  </r>
  <r>
    <x v="237"/>
    <x v="0"/>
    <s v="2023-2024"/>
    <x v="1"/>
    <x v="11"/>
    <x v="5"/>
    <x v="5"/>
    <x v="11"/>
    <x v="0"/>
    <x v="9"/>
    <x v="9"/>
    <x v="9"/>
    <x v="3193"/>
    <x v="0"/>
  </r>
  <r>
    <x v="565"/>
    <x v="1"/>
    <s v="2022-2023"/>
    <x v="0"/>
    <x v="50"/>
    <x v="4"/>
    <x v="4"/>
    <x v="50"/>
    <x v="0"/>
    <x v="6"/>
    <x v="4"/>
    <x v="4"/>
    <x v="3194"/>
    <x v="0"/>
  </r>
  <r>
    <x v="298"/>
    <x v="1"/>
    <s v="2022-2023"/>
    <x v="1"/>
    <x v="75"/>
    <x v="0"/>
    <x v="0"/>
    <x v="75"/>
    <x v="0"/>
    <x v="20"/>
    <x v="9"/>
    <x v="9"/>
    <x v="3195"/>
    <x v="0"/>
  </r>
  <r>
    <x v="429"/>
    <x v="1"/>
    <s v="2022-2023"/>
    <x v="0"/>
    <x v="85"/>
    <x v="0"/>
    <x v="0"/>
    <x v="85"/>
    <x v="0"/>
    <x v="20"/>
    <x v="8"/>
    <x v="8"/>
    <x v="3196"/>
    <x v="0"/>
  </r>
  <r>
    <x v="140"/>
    <x v="0"/>
    <s v="2023-2024"/>
    <x v="0"/>
    <x v="27"/>
    <x v="4"/>
    <x v="4"/>
    <x v="27"/>
    <x v="0"/>
    <x v="7"/>
    <x v="5"/>
    <x v="5"/>
    <x v="3197"/>
    <x v="0"/>
  </r>
  <r>
    <x v="324"/>
    <x v="0"/>
    <s v="2023-2024"/>
    <x v="1"/>
    <x v="39"/>
    <x v="0"/>
    <x v="0"/>
    <x v="39"/>
    <x v="0"/>
    <x v="14"/>
    <x v="4"/>
    <x v="4"/>
    <x v="3198"/>
    <x v="0"/>
  </r>
  <r>
    <x v="120"/>
    <x v="2"/>
    <s v="2024-2025"/>
    <x v="0"/>
    <x v="37"/>
    <x v="1"/>
    <x v="1"/>
    <x v="37"/>
    <x v="0"/>
    <x v="11"/>
    <x v="4"/>
    <x v="4"/>
    <x v="3199"/>
    <x v="0"/>
  </r>
  <r>
    <x v="697"/>
    <x v="1"/>
    <s v="2022-2023"/>
    <x v="0"/>
    <x v="50"/>
    <x v="4"/>
    <x v="4"/>
    <x v="50"/>
    <x v="0"/>
    <x v="6"/>
    <x v="0"/>
    <x v="0"/>
    <x v="3200"/>
    <x v="0"/>
  </r>
  <r>
    <x v="10"/>
    <x v="0"/>
    <s v="2023-2024"/>
    <x v="0"/>
    <x v="52"/>
    <x v="3"/>
    <x v="3"/>
    <x v="52"/>
    <x v="0"/>
    <x v="10"/>
    <x v="3"/>
    <x v="3"/>
    <x v="3201"/>
    <x v="0"/>
  </r>
  <r>
    <x v="357"/>
    <x v="0"/>
    <s v="2023-2024"/>
    <x v="0"/>
    <x v="78"/>
    <x v="1"/>
    <x v="1"/>
    <x v="78"/>
    <x v="0"/>
    <x v="4"/>
    <x v="9"/>
    <x v="9"/>
    <x v="3202"/>
    <x v="0"/>
  </r>
  <r>
    <x v="205"/>
    <x v="0"/>
    <s v="2023-2024"/>
    <x v="0"/>
    <x v="74"/>
    <x v="1"/>
    <x v="1"/>
    <x v="74"/>
    <x v="0"/>
    <x v="1"/>
    <x v="0"/>
    <x v="0"/>
    <x v="3203"/>
    <x v="0"/>
  </r>
  <r>
    <x v="686"/>
    <x v="1"/>
    <s v="2022-2023"/>
    <x v="0"/>
    <x v="28"/>
    <x v="1"/>
    <x v="1"/>
    <x v="28"/>
    <x v="0"/>
    <x v="11"/>
    <x v="5"/>
    <x v="5"/>
    <x v="3204"/>
    <x v="0"/>
  </r>
  <r>
    <x v="92"/>
    <x v="0"/>
    <s v="2023-2024"/>
    <x v="1"/>
    <x v="65"/>
    <x v="1"/>
    <x v="1"/>
    <x v="65"/>
    <x v="0"/>
    <x v="4"/>
    <x v="4"/>
    <x v="4"/>
    <x v="3205"/>
    <x v="0"/>
  </r>
  <r>
    <x v="381"/>
    <x v="0"/>
    <s v="2023-2024"/>
    <x v="0"/>
    <x v="67"/>
    <x v="3"/>
    <x v="3"/>
    <x v="67"/>
    <x v="0"/>
    <x v="15"/>
    <x v="5"/>
    <x v="5"/>
    <x v="3206"/>
    <x v="0"/>
  </r>
  <r>
    <x v="162"/>
    <x v="1"/>
    <s v="2022-2023"/>
    <x v="0"/>
    <x v="2"/>
    <x v="2"/>
    <x v="2"/>
    <x v="2"/>
    <x v="0"/>
    <x v="2"/>
    <x v="9"/>
    <x v="9"/>
    <x v="3207"/>
    <x v="0"/>
  </r>
  <r>
    <x v="707"/>
    <x v="1"/>
    <s v="2022-2023"/>
    <x v="0"/>
    <x v="7"/>
    <x v="4"/>
    <x v="4"/>
    <x v="7"/>
    <x v="0"/>
    <x v="6"/>
    <x v="0"/>
    <x v="0"/>
    <x v="3208"/>
    <x v="0"/>
  </r>
  <r>
    <x v="183"/>
    <x v="0"/>
    <s v="2023-2024"/>
    <x v="0"/>
    <x v="54"/>
    <x v="4"/>
    <x v="4"/>
    <x v="54"/>
    <x v="0"/>
    <x v="7"/>
    <x v="4"/>
    <x v="4"/>
    <x v="3209"/>
    <x v="0"/>
  </r>
  <r>
    <x v="259"/>
    <x v="2"/>
    <s v="2024-2025"/>
    <x v="0"/>
    <x v="21"/>
    <x v="3"/>
    <x v="3"/>
    <x v="21"/>
    <x v="0"/>
    <x v="10"/>
    <x v="9"/>
    <x v="9"/>
    <x v="3210"/>
    <x v="0"/>
  </r>
  <r>
    <x v="494"/>
    <x v="2"/>
    <s v="2024-2025"/>
    <x v="0"/>
    <x v="51"/>
    <x v="4"/>
    <x v="4"/>
    <x v="51"/>
    <x v="0"/>
    <x v="16"/>
    <x v="0"/>
    <x v="0"/>
    <x v="3211"/>
    <x v="0"/>
  </r>
  <r>
    <x v="122"/>
    <x v="1"/>
    <s v="2022-2023"/>
    <x v="0"/>
    <x v="53"/>
    <x v="3"/>
    <x v="3"/>
    <x v="53"/>
    <x v="0"/>
    <x v="10"/>
    <x v="4"/>
    <x v="4"/>
    <x v="3212"/>
    <x v="0"/>
  </r>
  <r>
    <x v="442"/>
    <x v="1"/>
    <s v="2022-2023"/>
    <x v="0"/>
    <x v="29"/>
    <x v="4"/>
    <x v="4"/>
    <x v="29"/>
    <x v="0"/>
    <x v="8"/>
    <x v="0"/>
    <x v="0"/>
    <x v="3213"/>
    <x v="0"/>
  </r>
  <r>
    <x v="414"/>
    <x v="0"/>
    <s v="2023-2024"/>
    <x v="0"/>
    <x v="25"/>
    <x v="4"/>
    <x v="4"/>
    <x v="25"/>
    <x v="0"/>
    <x v="8"/>
    <x v="0"/>
    <x v="0"/>
    <x v="3214"/>
    <x v="0"/>
  </r>
  <r>
    <x v="233"/>
    <x v="1"/>
    <s v="2022-2023"/>
    <x v="1"/>
    <x v="22"/>
    <x v="1"/>
    <x v="1"/>
    <x v="22"/>
    <x v="0"/>
    <x v="2"/>
    <x v="9"/>
    <x v="9"/>
    <x v="3215"/>
    <x v="0"/>
  </r>
  <r>
    <x v="100"/>
    <x v="0"/>
    <s v="2023-2024"/>
    <x v="0"/>
    <x v="12"/>
    <x v="3"/>
    <x v="3"/>
    <x v="12"/>
    <x v="0"/>
    <x v="10"/>
    <x v="4"/>
    <x v="4"/>
    <x v="3216"/>
    <x v="0"/>
  </r>
  <r>
    <x v="459"/>
    <x v="0"/>
    <s v="2023-2024"/>
    <x v="0"/>
    <x v="94"/>
    <x v="5"/>
    <x v="5"/>
    <x v="94"/>
    <x v="0"/>
    <x v="9"/>
    <x v="0"/>
    <x v="0"/>
    <x v="3217"/>
    <x v="0"/>
  </r>
  <r>
    <x v="118"/>
    <x v="1"/>
    <s v="2022-2023"/>
    <x v="0"/>
    <x v="19"/>
    <x v="1"/>
    <x v="1"/>
    <x v="19"/>
    <x v="0"/>
    <x v="11"/>
    <x v="4"/>
    <x v="4"/>
    <x v="3218"/>
    <x v="0"/>
  </r>
  <r>
    <x v="612"/>
    <x v="0"/>
    <s v="2023-2024"/>
    <x v="0"/>
    <x v="48"/>
    <x v="3"/>
    <x v="3"/>
    <x v="48"/>
    <x v="0"/>
    <x v="15"/>
    <x v="4"/>
    <x v="4"/>
    <x v="3219"/>
    <x v="0"/>
  </r>
  <r>
    <x v="424"/>
    <x v="0"/>
    <s v="2023-2024"/>
    <x v="0"/>
    <x v="33"/>
    <x v="4"/>
    <x v="4"/>
    <x v="33"/>
    <x v="0"/>
    <x v="8"/>
    <x v="9"/>
    <x v="9"/>
    <x v="3220"/>
    <x v="0"/>
  </r>
  <r>
    <x v="721"/>
    <x v="0"/>
    <s v="2023-2024"/>
    <x v="0"/>
    <x v="4"/>
    <x v="1"/>
    <x v="1"/>
    <x v="4"/>
    <x v="0"/>
    <x v="4"/>
    <x v="9"/>
    <x v="9"/>
    <x v="3221"/>
    <x v="0"/>
  </r>
  <r>
    <x v="536"/>
    <x v="1"/>
    <s v="2022-2023"/>
    <x v="0"/>
    <x v="68"/>
    <x v="7"/>
    <x v="7"/>
    <x v="68"/>
    <x v="0"/>
    <x v="19"/>
    <x v="4"/>
    <x v="4"/>
    <x v="3222"/>
    <x v="0"/>
  </r>
  <r>
    <x v="727"/>
    <x v="2"/>
    <s v="2024-2025"/>
    <x v="0"/>
    <x v="23"/>
    <x v="1"/>
    <x v="1"/>
    <x v="23"/>
    <x v="0"/>
    <x v="11"/>
    <x v="4"/>
    <x v="4"/>
    <x v="3223"/>
    <x v="0"/>
  </r>
  <r>
    <x v="681"/>
    <x v="2"/>
    <s v="2024-2025"/>
    <x v="0"/>
    <x v="36"/>
    <x v="4"/>
    <x v="4"/>
    <x v="36"/>
    <x v="0"/>
    <x v="6"/>
    <x v="0"/>
    <x v="0"/>
    <x v="3224"/>
    <x v="0"/>
  </r>
  <r>
    <x v="276"/>
    <x v="0"/>
    <s v="2023-2024"/>
    <x v="1"/>
    <x v="34"/>
    <x v="4"/>
    <x v="4"/>
    <x v="34"/>
    <x v="0"/>
    <x v="7"/>
    <x v="8"/>
    <x v="8"/>
    <x v="3225"/>
    <x v="0"/>
  </r>
  <r>
    <x v="499"/>
    <x v="0"/>
    <s v="2023-2024"/>
    <x v="1"/>
    <x v="22"/>
    <x v="1"/>
    <x v="1"/>
    <x v="22"/>
    <x v="0"/>
    <x v="2"/>
    <x v="4"/>
    <x v="4"/>
    <x v="3226"/>
    <x v="0"/>
  </r>
  <r>
    <x v="465"/>
    <x v="1"/>
    <s v="2022-2023"/>
    <x v="1"/>
    <x v="66"/>
    <x v="3"/>
    <x v="3"/>
    <x v="66"/>
    <x v="0"/>
    <x v="12"/>
    <x v="0"/>
    <x v="0"/>
    <x v="3227"/>
    <x v="0"/>
  </r>
  <r>
    <x v="328"/>
    <x v="2"/>
    <s v="2024-2025"/>
    <x v="0"/>
    <x v="23"/>
    <x v="1"/>
    <x v="1"/>
    <x v="23"/>
    <x v="0"/>
    <x v="11"/>
    <x v="3"/>
    <x v="3"/>
    <x v="3228"/>
    <x v="0"/>
  </r>
  <r>
    <x v="272"/>
    <x v="1"/>
    <s v="2022-2023"/>
    <x v="0"/>
    <x v="68"/>
    <x v="7"/>
    <x v="7"/>
    <x v="68"/>
    <x v="0"/>
    <x v="19"/>
    <x v="3"/>
    <x v="3"/>
    <x v="3229"/>
    <x v="0"/>
  </r>
  <r>
    <x v="550"/>
    <x v="0"/>
    <s v="2023-2024"/>
    <x v="0"/>
    <x v="5"/>
    <x v="1"/>
    <x v="1"/>
    <x v="5"/>
    <x v="0"/>
    <x v="5"/>
    <x v="4"/>
    <x v="4"/>
    <x v="3230"/>
    <x v="0"/>
  </r>
  <r>
    <x v="714"/>
    <x v="0"/>
    <s v="2023-2024"/>
    <x v="0"/>
    <x v="2"/>
    <x v="2"/>
    <x v="2"/>
    <x v="2"/>
    <x v="0"/>
    <x v="2"/>
    <x v="9"/>
    <x v="9"/>
    <x v="3231"/>
    <x v="0"/>
  </r>
  <r>
    <x v="702"/>
    <x v="0"/>
    <s v="2023-2024"/>
    <x v="0"/>
    <x v="19"/>
    <x v="1"/>
    <x v="1"/>
    <x v="19"/>
    <x v="0"/>
    <x v="11"/>
    <x v="5"/>
    <x v="5"/>
    <x v="3232"/>
    <x v="0"/>
  </r>
  <r>
    <x v="249"/>
    <x v="1"/>
    <s v="2022-2023"/>
    <x v="0"/>
    <x v="8"/>
    <x v="1"/>
    <x v="1"/>
    <x v="8"/>
    <x v="0"/>
    <x v="4"/>
    <x v="9"/>
    <x v="9"/>
    <x v="3233"/>
    <x v="0"/>
  </r>
  <r>
    <x v="339"/>
    <x v="2"/>
    <s v="2024-2025"/>
    <x v="1"/>
    <x v="63"/>
    <x v="1"/>
    <x v="1"/>
    <x v="63"/>
    <x v="0"/>
    <x v="5"/>
    <x v="5"/>
    <x v="5"/>
    <x v="3234"/>
    <x v="0"/>
  </r>
  <r>
    <x v="309"/>
    <x v="0"/>
    <s v="2023-2024"/>
    <x v="1"/>
    <x v="39"/>
    <x v="0"/>
    <x v="0"/>
    <x v="39"/>
    <x v="0"/>
    <x v="14"/>
    <x v="0"/>
    <x v="0"/>
    <x v="3235"/>
    <x v="0"/>
  </r>
  <r>
    <x v="41"/>
    <x v="1"/>
    <s v="2022-2023"/>
    <x v="0"/>
    <x v="67"/>
    <x v="3"/>
    <x v="3"/>
    <x v="67"/>
    <x v="0"/>
    <x v="15"/>
    <x v="3"/>
    <x v="3"/>
    <x v="3236"/>
    <x v="0"/>
  </r>
  <r>
    <x v="226"/>
    <x v="0"/>
    <s v="2023-2024"/>
    <x v="0"/>
    <x v="59"/>
    <x v="3"/>
    <x v="3"/>
    <x v="59"/>
    <x v="0"/>
    <x v="3"/>
    <x v="4"/>
    <x v="4"/>
    <x v="3237"/>
    <x v="0"/>
  </r>
  <r>
    <x v="572"/>
    <x v="0"/>
    <s v="2023-2024"/>
    <x v="0"/>
    <x v="53"/>
    <x v="3"/>
    <x v="3"/>
    <x v="53"/>
    <x v="0"/>
    <x v="10"/>
    <x v="3"/>
    <x v="3"/>
    <x v="3238"/>
    <x v="0"/>
  </r>
  <r>
    <x v="491"/>
    <x v="0"/>
    <s v="2023-2024"/>
    <x v="0"/>
    <x v="2"/>
    <x v="2"/>
    <x v="2"/>
    <x v="2"/>
    <x v="0"/>
    <x v="2"/>
    <x v="7"/>
    <x v="7"/>
    <x v="3239"/>
    <x v="0"/>
  </r>
  <r>
    <x v="215"/>
    <x v="2"/>
    <s v="2024-2025"/>
    <x v="0"/>
    <x v="57"/>
    <x v="6"/>
    <x v="6"/>
    <x v="57"/>
    <x v="0"/>
    <x v="13"/>
    <x v="9"/>
    <x v="9"/>
    <x v="3240"/>
    <x v="0"/>
  </r>
  <r>
    <x v="430"/>
    <x v="0"/>
    <s v="2023-2024"/>
    <x v="0"/>
    <x v="36"/>
    <x v="4"/>
    <x v="4"/>
    <x v="36"/>
    <x v="0"/>
    <x v="6"/>
    <x v="4"/>
    <x v="4"/>
    <x v="3241"/>
    <x v="0"/>
  </r>
  <r>
    <x v="713"/>
    <x v="2"/>
    <s v="2024-2025"/>
    <x v="1"/>
    <x v="40"/>
    <x v="4"/>
    <x v="4"/>
    <x v="40"/>
    <x v="0"/>
    <x v="8"/>
    <x v="4"/>
    <x v="4"/>
    <x v="3242"/>
    <x v="0"/>
  </r>
  <r>
    <x v="172"/>
    <x v="1"/>
    <s v="2022-2023"/>
    <x v="1"/>
    <x v="40"/>
    <x v="4"/>
    <x v="4"/>
    <x v="40"/>
    <x v="0"/>
    <x v="8"/>
    <x v="0"/>
    <x v="0"/>
    <x v="3243"/>
    <x v="0"/>
  </r>
  <r>
    <x v="311"/>
    <x v="0"/>
    <s v="2023-2024"/>
    <x v="1"/>
    <x v="27"/>
    <x v="4"/>
    <x v="4"/>
    <x v="27"/>
    <x v="0"/>
    <x v="7"/>
    <x v="0"/>
    <x v="0"/>
    <x v="3244"/>
    <x v="0"/>
  </r>
  <r>
    <x v="356"/>
    <x v="0"/>
    <s v="2023-2024"/>
    <x v="0"/>
    <x v="43"/>
    <x v="1"/>
    <x v="1"/>
    <x v="43"/>
    <x v="0"/>
    <x v="2"/>
    <x v="3"/>
    <x v="3"/>
    <x v="3245"/>
    <x v="0"/>
  </r>
  <r>
    <x v="706"/>
    <x v="1"/>
    <s v="2022-2023"/>
    <x v="1"/>
    <x v="34"/>
    <x v="4"/>
    <x v="4"/>
    <x v="34"/>
    <x v="0"/>
    <x v="7"/>
    <x v="5"/>
    <x v="5"/>
    <x v="3246"/>
    <x v="0"/>
  </r>
  <r>
    <x v="103"/>
    <x v="1"/>
    <s v="2022-2023"/>
    <x v="0"/>
    <x v="40"/>
    <x v="4"/>
    <x v="4"/>
    <x v="40"/>
    <x v="0"/>
    <x v="8"/>
    <x v="5"/>
    <x v="5"/>
    <x v="3247"/>
    <x v="0"/>
  </r>
  <r>
    <x v="688"/>
    <x v="0"/>
    <s v="2023-2024"/>
    <x v="0"/>
    <x v="52"/>
    <x v="3"/>
    <x v="3"/>
    <x v="52"/>
    <x v="0"/>
    <x v="10"/>
    <x v="4"/>
    <x v="4"/>
    <x v="3248"/>
    <x v="0"/>
  </r>
  <r>
    <x v="199"/>
    <x v="0"/>
    <s v="2023-2024"/>
    <x v="0"/>
    <x v="25"/>
    <x v="4"/>
    <x v="4"/>
    <x v="25"/>
    <x v="0"/>
    <x v="8"/>
    <x v="4"/>
    <x v="4"/>
    <x v="3249"/>
    <x v="0"/>
  </r>
  <r>
    <x v="226"/>
    <x v="0"/>
    <s v="2023-2024"/>
    <x v="0"/>
    <x v="19"/>
    <x v="1"/>
    <x v="1"/>
    <x v="19"/>
    <x v="0"/>
    <x v="11"/>
    <x v="3"/>
    <x v="3"/>
    <x v="3250"/>
    <x v="0"/>
  </r>
  <r>
    <x v="303"/>
    <x v="1"/>
    <s v="2022-2023"/>
    <x v="1"/>
    <x v="65"/>
    <x v="1"/>
    <x v="1"/>
    <x v="65"/>
    <x v="0"/>
    <x v="4"/>
    <x v="0"/>
    <x v="0"/>
    <x v="3251"/>
    <x v="0"/>
  </r>
  <r>
    <x v="31"/>
    <x v="1"/>
    <s v="2022-2023"/>
    <x v="0"/>
    <x v="55"/>
    <x v="3"/>
    <x v="3"/>
    <x v="55"/>
    <x v="0"/>
    <x v="17"/>
    <x v="4"/>
    <x v="4"/>
    <x v="3252"/>
    <x v="0"/>
  </r>
  <r>
    <x v="622"/>
    <x v="0"/>
    <s v="2023-2024"/>
    <x v="0"/>
    <x v="36"/>
    <x v="4"/>
    <x v="4"/>
    <x v="36"/>
    <x v="0"/>
    <x v="6"/>
    <x v="8"/>
    <x v="8"/>
    <x v="3253"/>
    <x v="0"/>
  </r>
  <r>
    <x v="6"/>
    <x v="1"/>
    <s v="2022-2023"/>
    <x v="0"/>
    <x v="78"/>
    <x v="1"/>
    <x v="1"/>
    <x v="78"/>
    <x v="0"/>
    <x v="4"/>
    <x v="0"/>
    <x v="0"/>
    <x v="3254"/>
    <x v="0"/>
  </r>
  <r>
    <x v="61"/>
    <x v="1"/>
    <s v="2022-2023"/>
    <x v="0"/>
    <x v="21"/>
    <x v="3"/>
    <x v="3"/>
    <x v="21"/>
    <x v="0"/>
    <x v="10"/>
    <x v="1"/>
    <x v="1"/>
    <x v="3255"/>
    <x v="0"/>
  </r>
  <r>
    <x v="464"/>
    <x v="2"/>
    <s v="2024-2025"/>
    <x v="1"/>
    <x v="31"/>
    <x v="1"/>
    <x v="1"/>
    <x v="31"/>
    <x v="0"/>
    <x v="4"/>
    <x v="4"/>
    <x v="4"/>
    <x v="3256"/>
    <x v="0"/>
  </r>
  <r>
    <x v="548"/>
    <x v="1"/>
    <s v="2022-2023"/>
    <x v="0"/>
    <x v="15"/>
    <x v="1"/>
    <x v="1"/>
    <x v="15"/>
    <x v="0"/>
    <x v="5"/>
    <x v="5"/>
    <x v="5"/>
    <x v="3257"/>
    <x v="0"/>
  </r>
  <r>
    <x v="537"/>
    <x v="1"/>
    <s v="2022-2023"/>
    <x v="0"/>
    <x v="53"/>
    <x v="3"/>
    <x v="3"/>
    <x v="53"/>
    <x v="0"/>
    <x v="10"/>
    <x v="5"/>
    <x v="5"/>
    <x v="3258"/>
    <x v="0"/>
  </r>
  <r>
    <x v="292"/>
    <x v="0"/>
    <s v="2023-2024"/>
    <x v="0"/>
    <x v="69"/>
    <x v="4"/>
    <x v="4"/>
    <x v="69"/>
    <x v="0"/>
    <x v="6"/>
    <x v="4"/>
    <x v="4"/>
    <x v="3259"/>
    <x v="0"/>
  </r>
  <r>
    <x v="243"/>
    <x v="2"/>
    <s v="2024-2025"/>
    <x v="0"/>
    <x v="12"/>
    <x v="3"/>
    <x v="3"/>
    <x v="12"/>
    <x v="0"/>
    <x v="10"/>
    <x v="0"/>
    <x v="0"/>
    <x v="3260"/>
    <x v="0"/>
  </r>
  <r>
    <x v="570"/>
    <x v="0"/>
    <s v="2023-2024"/>
    <x v="1"/>
    <x v="40"/>
    <x v="4"/>
    <x v="4"/>
    <x v="40"/>
    <x v="0"/>
    <x v="8"/>
    <x v="4"/>
    <x v="4"/>
    <x v="3261"/>
    <x v="0"/>
  </r>
  <r>
    <x v="726"/>
    <x v="1"/>
    <s v="2022-2023"/>
    <x v="0"/>
    <x v="47"/>
    <x v="1"/>
    <x v="1"/>
    <x v="47"/>
    <x v="0"/>
    <x v="4"/>
    <x v="4"/>
    <x v="4"/>
    <x v="3262"/>
    <x v="0"/>
  </r>
  <r>
    <x v="230"/>
    <x v="1"/>
    <s v="2022-2023"/>
    <x v="0"/>
    <x v="84"/>
    <x v="3"/>
    <x v="3"/>
    <x v="84"/>
    <x v="0"/>
    <x v="3"/>
    <x v="5"/>
    <x v="5"/>
    <x v="3263"/>
    <x v="0"/>
  </r>
  <r>
    <x v="137"/>
    <x v="2"/>
    <s v="2024-2025"/>
    <x v="0"/>
    <x v="81"/>
    <x v="3"/>
    <x v="3"/>
    <x v="81"/>
    <x v="0"/>
    <x v="17"/>
    <x v="4"/>
    <x v="4"/>
    <x v="3264"/>
    <x v="0"/>
  </r>
  <r>
    <x v="276"/>
    <x v="0"/>
    <s v="2023-2024"/>
    <x v="0"/>
    <x v="40"/>
    <x v="4"/>
    <x v="4"/>
    <x v="40"/>
    <x v="0"/>
    <x v="8"/>
    <x v="3"/>
    <x v="3"/>
    <x v="3265"/>
    <x v="0"/>
  </r>
  <r>
    <x v="483"/>
    <x v="0"/>
    <s v="2023-2024"/>
    <x v="1"/>
    <x v="63"/>
    <x v="1"/>
    <x v="1"/>
    <x v="63"/>
    <x v="0"/>
    <x v="5"/>
    <x v="9"/>
    <x v="9"/>
    <x v="3266"/>
    <x v="0"/>
  </r>
  <r>
    <x v="179"/>
    <x v="0"/>
    <s v="2023-2024"/>
    <x v="0"/>
    <x v="33"/>
    <x v="4"/>
    <x v="4"/>
    <x v="33"/>
    <x v="0"/>
    <x v="8"/>
    <x v="9"/>
    <x v="9"/>
    <x v="3267"/>
    <x v="0"/>
  </r>
  <r>
    <x v="235"/>
    <x v="1"/>
    <s v="2022-2023"/>
    <x v="0"/>
    <x v="43"/>
    <x v="1"/>
    <x v="1"/>
    <x v="43"/>
    <x v="0"/>
    <x v="2"/>
    <x v="4"/>
    <x v="4"/>
    <x v="3268"/>
    <x v="0"/>
  </r>
  <r>
    <x v="332"/>
    <x v="0"/>
    <s v="2023-2024"/>
    <x v="1"/>
    <x v="64"/>
    <x v="1"/>
    <x v="1"/>
    <x v="64"/>
    <x v="0"/>
    <x v="1"/>
    <x v="4"/>
    <x v="4"/>
    <x v="3269"/>
    <x v="0"/>
  </r>
  <r>
    <x v="594"/>
    <x v="1"/>
    <s v="2022-2023"/>
    <x v="0"/>
    <x v="41"/>
    <x v="5"/>
    <x v="5"/>
    <x v="41"/>
    <x v="0"/>
    <x v="9"/>
    <x v="4"/>
    <x v="4"/>
    <x v="3270"/>
    <x v="0"/>
  </r>
  <r>
    <x v="119"/>
    <x v="0"/>
    <s v="2023-2024"/>
    <x v="0"/>
    <x v="28"/>
    <x v="1"/>
    <x v="1"/>
    <x v="28"/>
    <x v="0"/>
    <x v="11"/>
    <x v="4"/>
    <x v="4"/>
    <x v="3271"/>
    <x v="0"/>
  </r>
  <r>
    <x v="320"/>
    <x v="2"/>
    <s v="2024-2025"/>
    <x v="0"/>
    <x v="60"/>
    <x v="1"/>
    <x v="1"/>
    <x v="60"/>
    <x v="0"/>
    <x v="2"/>
    <x v="5"/>
    <x v="5"/>
    <x v="3272"/>
    <x v="0"/>
  </r>
  <r>
    <x v="458"/>
    <x v="2"/>
    <s v="2024-2025"/>
    <x v="0"/>
    <x v="1"/>
    <x v="1"/>
    <x v="1"/>
    <x v="1"/>
    <x v="0"/>
    <x v="1"/>
    <x v="9"/>
    <x v="9"/>
    <x v="3273"/>
    <x v="0"/>
  </r>
  <r>
    <x v="243"/>
    <x v="2"/>
    <s v="2024-2025"/>
    <x v="1"/>
    <x v="0"/>
    <x v="0"/>
    <x v="0"/>
    <x v="0"/>
    <x v="0"/>
    <x v="0"/>
    <x v="4"/>
    <x v="4"/>
    <x v="3274"/>
    <x v="0"/>
  </r>
  <r>
    <x v="215"/>
    <x v="2"/>
    <s v="2024-2025"/>
    <x v="0"/>
    <x v="60"/>
    <x v="1"/>
    <x v="1"/>
    <x v="60"/>
    <x v="0"/>
    <x v="2"/>
    <x v="9"/>
    <x v="9"/>
    <x v="3275"/>
    <x v="0"/>
  </r>
  <r>
    <x v="444"/>
    <x v="0"/>
    <s v="2023-2024"/>
    <x v="0"/>
    <x v="25"/>
    <x v="4"/>
    <x v="4"/>
    <x v="25"/>
    <x v="0"/>
    <x v="8"/>
    <x v="5"/>
    <x v="5"/>
    <x v="3276"/>
    <x v="0"/>
  </r>
  <r>
    <x v="563"/>
    <x v="0"/>
    <s v="2023-2024"/>
    <x v="0"/>
    <x v="15"/>
    <x v="1"/>
    <x v="1"/>
    <x v="15"/>
    <x v="0"/>
    <x v="5"/>
    <x v="7"/>
    <x v="7"/>
    <x v="3277"/>
    <x v="0"/>
  </r>
  <r>
    <x v="105"/>
    <x v="0"/>
    <s v="2023-2024"/>
    <x v="0"/>
    <x v="68"/>
    <x v="7"/>
    <x v="7"/>
    <x v="68"/>
    <x v="0"/>
    <x v="19"/>
    <x v="4"/>
    <x v="4"/>
    <x v="3278"/>
    <x v="0"/>
  </r>
  <r>
    <x v="3"/>
    <x v="0"/>
    <s v="2023-2024"/>
    <x v="0"/>
    <x v="59"/>
    <x v="3"/>
    <x v="3"/>
    <x v="59"/>
    <x v="0"/>
    <x v="3"/>
    <x v="5"/>
    <x v="5"/>
    <x v="3279"/>
    <x v="0"/>
  </r>
  <r>
    <x v="342"/>
    <x v="0"/>
    <s v="2023-2024"/>
    <x v="0"/>
    <x v="35"/>
    <x v="3"/>
    <x v="3"/>
    <x v="35"/>
    <x v="0"/>
    <x v="15"/>
    <x v="3"/>
    <x v="3"/>
    <x v="3280"/>
    <x v="0"/>
  </r>
  <r>
    <x v="602"/>
    <x v="0"/>
    <s v="2023-2024"/>
    <x v="0"/>
    <x v="73"/>
    <x v="6"/>
    <x v="6"/>
    <x v="73"/>
    <x v="0"/>
    <x v="18"/>
    <x v="4"/>
    <x v="4"/>
    <x v="3281"/>
    <x v="0"/>
  </r>
  <r>
    <x v="129"/>
    <x v="0"/>
    <s v="2023-2024"/>
    <x v="0"/>
    <x v="52"/>
    <x v="3"/>
    <x v="3"/>
    <x v="52"/>
    <x v="0"/>
    <x v="10"/>
    <x v="4"/>
    <x v="4"/>
    <x v="3282"/>
    <x v="0"/>
  </r>
  <r>
    <x v="396"/>
    <x v="0"/>
    <s v="2023-2024"/>
    <x v="0"/>
    <x v="7"/>
    <x v="4"/>
    <x v="4"/>
    <x v="7"/>
    <x v="0"/>
    <x v="6"/>
    <x v="5"/>
    <x v="5"/>
    <x v="3283"/>
    <x v="0"/>
  </r>
  <r>
    <x v="381"/>
    <x v="0"/>
    <s v="2023-2024"/>
    <x v="0"/>
    <x v="82"/>
    <x v="3"/>
    <x v="3"/>
    <x v="82"/>
    <x v="0"/>
    <x v="17"/>
    <x v="4"/>
    <x v="4"/>
    <x v="3284"/>
    <x v="0"/>
  </r>
  <r>
    <x v="505"/>
    <x v="1"/>
    <s v="2022-2023"/>
    <x v="0"/>
    <x v="8"/>
    <x v="1"/>
    <x v="1"/>
    <x v="8"/>
    <x v="0"/>
    <x v="4"/>
    <x v="1"/>
    <x v="1"/>
    <x v="3285"/>
    <x v="0"/>
  </r>
  <r>
    <x v="720"/>
    <x v="0"/>
    <s v="2023-2024"/>
    <x v="0"/>
    <x v="44"/>
    <x v="4"/>
    <x v="4"/>
    <x v="44"/>
    <x v="0"/>
    <x v="16"/>
    <x v="4"/>
    <x v="4"/>
    <x v="3286"/>
    <x v="0"/>
  </r>
  <r>
    <x v="276"/>
    <x v="0"/>
    <s v="2023-2024"/>
    <x v="0"/>
    <x v="5"/>
    <x v="1"/>
    <x v="1"/>
    <x v="5"/>
    <x v="0"/>
    <x v="5"/>
    <x v="9"/>
    <x v="9"/>
    <x v="3287"/>
    <x v="0"/>
  </r>
  <r>
    <x v="460"/>
    <x v="1"/>
    <s v="2022-2023"/>
    <x v="0"/>
    <x v="36"/>
    <x v="4"/>
    <x v="4"/>
    <x v="36"/>
    <x v="0"/>
    <x v="6"/>
    <x v="5"/>
    <x v="5"/>
    <x v="3288"/>
    <x v="0"/>
  </r>
  <r>
    <x v="666"/>
    <x v="2"/>
    <s v="2024-2025"/>
    <x v="0"/>
    <x v="9"/>
    <x v="4"/>
    <x v="4"/>
    <x v="9"/>
    <x v="0"/>
    <x v="7"/>
    <x v="3"/>
    <x v="3"/>
    <x v="3289"/>
    <x v="0"/>
  </r>
  <r>
    <x v="651"/>
    <x v="0"/>
    <s v="2023-2024"/>
    <x v="0"/>
    <x v="15"/>
    <x v="1"/>
    <x v="1"/>
    <x v="15"/>
    <x v="0"/>
    <x v="5"/>
    <x v="4"/>
    <x v="4"/>
    <x v="3290"/>
    <x v="0"/>
  </r>
  <r>
    <x v="335"/>
    <x v="1"/>
    <s v="2022-2023"/>
    <x v="0"/>
    <x v="43"/>
    <x v="1"/>
    <x v="1"/>
    <x v="43"/>
    <x v="0"/>
    <x v="2"/>
    <x v="0"/>
    <x v="0"/>
    <x v="3291"/>
    <x v="0"/>
  </r>
  <r>
    <x v="480"/>
    <x v="0"/>
    <s v="2023-2024"/>
    <x v="0"/>
    <x v="72"/>
    <x v="4"/>
    <x v="4"/>
    <x v="72"/>
    <x v="0"/>
    <x v="16"/>
    <x v="4"/>
    <x v="4"/>
    <x v="3292"/>
    <x v="0"/>
  </r>
  <r>
    <x v="477"/>
    <x v="1"/>
    <s v="2022-2023"/>
    <x v="1"/>
    <x v="31"/>
    <x v="1"/>
    <x v="1"/>
    <x v="31"/>
    <x v="0"/>
    <x v="4"/>
    <x v="7"/>
    <x v="7"/>
    <x v="3293"/>
    <x v="0"/>
  </r>
  <r>
    <x v="168"/>
    <x v="0"/>
    <s v="2023-2024"/>
    <x v="1"/>
    <x v="64"/>
    <x v="1"/>
    <x v="1"/>
    <x v="64"/>
    <x v="0"/>
    <x v="1"/>
    <x v="0"/>
    <x v="0"/>
    <x v="3294"/>
    <x v="0"/>
  </r>
  <r>
    <x v="409"/>
    <x v="0"/>
    <s v="2023-2024"/>
    <x v="1"/>
    <x v="27"/>
    <x v="4"/>
    <x v="4"/>
    <x v="27"/>
    <x v="0"/>
    <x v="7"/>
    <x v="4"/>
    <x v="4"/>
    <x v="3295"/>
    <x v="0"/>
  </r>
  <r>
    <x v="174"/>
    <x v="0"/>
    <s v="2023-2024"/>
    <x v="1"/>
    <x v="14"/>
    <x v="1"/>
    <x v="1"/>
    <x v="14"/>
    <x v="0"/>
    <x v="11"/>
    <x v="0"/>
    <x v="0"/>
    <x v="3296"/>
    <x v="0"/>
  </r>
  <r>
    <x v="725"/>
    <x v="0"/>
    <s v="2023-2024"/>
    <x v="0"/>
    <x v="59"/>
    <x v="3"/>
    <x v="3"/>
    <x v="59"/>
    <x v="0"/>
    <x v="3"/>
    <x v="9"/>
    <x v="9"/>
    <x v="3297"/>
    <x v="0"/>
  </r>
  <r>
    <x v="356"/>
    <x v="0"/>
    <s v="2023-2024"/>
    <x v="0"/>
    <x v="42"/>
    <x v="3"/>
    <x v="3"/>
    <x v="42"/>
    <x v="0"/>
    <x v="12"/>
    <x v="4"/>
    <x v="4"/>
    <x v="3298"/>
    <x v="0"/>
  </r>
  <r>
    <x v="72"/>
    <x v="2"/>
    <s v="2024-2025"/>
    <x v="0"/>
    <x v="51"/>
    <x v="4"/>
    <x v="4"/>
    <x v="51"/>
    <x v="0"/>
    <x v="16"/>
    <x v="4"/>
    <x v="4"/>
    <x v="3299"/>
    <x v="0"/>
  </r>
  <r>
    <x v="471"/>
    <x v="2"/>
    <s v="2024-2025"/>
    <x v="0"/>
    <x v="57"/>
    <x v="6"/>
    <x v="6"/>
    <x v="57"/>
    <x v="0"/>
    <x v="13"/>
    <x v="4"/>
    <x v="4"/>
    <x v="3300"/>
    <x v="0"/>
  </r>
  <r>
    <x v="109"/>
    <x v="0"/>
    <s v="2023-2024"/>
    <x v="0"/>
    <x v="60"/>
    <x v="1"/>
    <x v="1"/>
    <x v="60"/>
    <x v="0"/>
    <x v="2"/>
    <x v="4"/>
    <x v="4"/>
    <x v="3301"/>
    <x v="0"/>
  </r>
  <r>
    <x v="533"/>
    <x v="1"/>
    <s v="2022-2023"/>
    <x v="0"/>
    <x v="84"/>
    <x v="3"/>
    <x v="3"/>
    <x v="84"/>
    <x v="0"/>
    <x v="3"/>
    <x v="4"/>
    <x v="4"/>
    <x v="3302"/>
    <x v="0"/>
  </r>
  <r>
    <x v="258"/>
    <x v="0"/>
    <s v="2023-2024"/>
    <x v="1"/>
    <x v="91"/>
    <x v="1"/>
    <x v="1"/>
    <x v="91"/>
    <x v="0"/>
    <x v="5"/>
    <x v="0"/>
    <x v="0"/>
    <x v="3303"/>
    <x v="0"/>
  </r>
  <r>
    <x v="648"/>
    <x v="1"/>
    <s v="2022-2023"/>
    <x v="1"/>
    <x v="35"/>
    <x v="3"/>
    <x v="3"/>
    <x v="35"/>
    <x v="0"/>
    <x v="15"/>
    <x v="4"/>
    <x v="4"/>
    <x v="3304"/>
    <x v="0"/>
  </r>
  <r>
    <x v="242"/>
    <x v="1"/>
    <s v="2022-2023"/>
    <x v="0"/>
    <x v="85"/>
    <x v="0"/>
    <x v="0"/>
    <x v="85"/>
    <x v="0"/>
    <x v="20"/>
    <x v="5"/>
    <x v="5"/>
    <x v="3305"/>
    <x v="0"/>
  </r>
  <r>
    <x v="453"/>
    <x v="0"/>
    <s v="2023-2024"/>
    <x v="0"/>
    <x v="79"/>
    <x v="6"/>
    <x v="6"/>
    <x v="79"/>
    <x v="0"/>
    <x v="18"/>
    <x v="4"/>
    <x v="4"/>
    <x v="3306"/>
    <x v="0"/>
  </r>
  <r>
    <x v="352"/>
    <x v="0"/>
    <s v="2023-2024"/>
    <x v="1"/>
    <x v="35"/>
    <x v="3"/>
    <x v="3"/>
    <x v="35"/>
    <x v="0"/>
    <x v="15"/>
    <x v="5"/>
    <x v="5"/>
    <x v="3307"/>
    <x v="0"/>
  </r>
  <r>
    <x v="681"/>
    <x v="2"/>
    <s v="2024-2025"/>
    <x v="0"/>
    <x v="57"/>
    <x v="6"/>
    <x v="6"/>
    <x v="57"/>
    <x v="0"/>
    <x v="13"/>
    <x v="0"/>
    <x v="0"/>
    <x v="3308"/>
    <x v="0"/>
  </r>
  <r>
    <x v="608"/>
    <x v="2"/>
    <s v="2024-2025"/>
    <x v="0"/>
    <x v="13"/>
    <x v="1"/>
    <x v="1"/>
    <x v="13"/>
    <x v="0"/>
    <x v="1"/>
    <x v="8"/>
    <x v="8"/>
    <x v="3309"/>
    <x v="0"/>
  </r>
  <r>
    <x v="314"/>
    <x v="0"/>
    <s v="2023-2024"/>
    <x v="1"/>
    <x v="31"/>
    <x v="1"/>
    <x v="1"/>
    <x v="31"/>
    <x v="0"/>
    <x v="4"/>
    <x v="7"/>
    <x v="7"/>
    <x v="3310"/>
    <x v="0"/>
  </r>
  <r>
    <x v="352"/>
    <x v="0"/>
    <s v="2023-2024"/>
    <x v="0"/>
    <x v="43"/>
    <x v="1"/>
    <x v="1"/>
    <x v="43"/>
    <x v="0"/>
    <x v="2"/>
    <x v="8"/>
    <x v="8"/>
    <x v="3311"/>
    <x v="0"/>
  </r>
  <r>
    <x v="432"/>
    <x v="0"/>
    <s v="2023-2024"/>
    <x v="0"/>
    <x v="9"/>
    <x v="4"/>
    <x v="4"/>
    <x v="9"/>
    <x v="0"/>
    <x v="7"/>
    <x v="7"/>
    <x v="7"/>
    <x v="3312"/>
    <x v="0"/>
  </r>
  <r>
    <x v="323"/>
    <x v="0"/>
    <s v="2023-2024"/>
    <x v="0"/>
    <x v="23"/>
    <x v="1"/>
    <x v="1"/>
    <x v="23"/>
    <x v="0"/>
    <x v="11"/>
    <x v="5"/>
    <x v="5"/>
    <x v="3313"/>
    <x v="0"/>
  </r>
  <r>
    <x v="402"/>
    <x v="0"/>
    <s v="2023-2024"/>
    <x v="0"/>
    <x v="7"/>
    <x v="4"/>
    <x v="4"/>
    <x v="7"/>
    <x v="0"/>
    <x v="6"/>
    <x v="3"/>
    <x v="3"/>
    <x v="3314"/>
    <x v="0"/>
  </r>
  <r>
    <x v="75"/>
    <x v="2"/>
    <s v="2024-2025"/>
    <x v="0"/>
    <x v="12"/>
    <x v="3"/>
    <x v="3"/>
    <x v="12"/>
    <x v="0"/>
    <x v="10"/>
    <x v="9"/>
    <x v="9"/>
    <x v="3315"/>
    <x v="0"/>
  </r>
  <r>
    <x v="210"/>
    <x v="0"/>
    <s v="2023-2024"/>
    <x v="1"/>
    <x v="66"/>
    <x v="3"/>
    <x v="3"/>
    <x v="66"/>
    <x v="0"/>
    <x v="12"/>
    <x v="4"/>
    <x v="4"/>
    <x v="3316"/>
    <x v="0"/>
  </r>
  <r>
    <x v="236"/>
    <x v="0"/>
    <s v="2023-2024"/>
    <x v="0"/>
    <x v="15"/>
    <x v="1"/>
    <x v="1"/>
    <x v="15"/>
    <x v="0"/>
    <x v="5"/>
    <x v="9"/>
    <x v="9"/>
    <x v="3317"/>
    <x v="0"/>
  </r>
  <r>
    <x v="607"/>
    <x v="0"/>
    <s v="2023-2024"/>
    <x v="0"/>
    <x v="15"/>
    <x v="1"/>
    <x v="1"/>
    <x v="15"/>
    <x v="0"/>
    <x v="5"/>
    <x v="1"/>
    <x v="1"/>
    <x v="3318"/>
    <x v="0"/>
  </r>
  <r>
    <x v="662"/>
    <x v="2"/>
    <s v="2024-2025"/>
    <x v="1"/>
    <x v="65"/>
    <x v="1"/>
    <x v="1"/>
    <x v="65"/>
    <x v="0"/>
    <x v="4"/>
    <x v="9"/>
    <x v="9"/>
    <x v="3319"/>
    <x v="0"/>
  </r>
  <r>
    <x v="120"/>
    <x v="2"/>
    <s v="2024-2025"/>
    <x v="0"/>
    <x v="53"/>
    <x v="3"/>
    <x v="3"/>
    <x v="53"/>
    <x v="0"/>
    <x v="10"/>
    <x v="0"/>
    <x v="0"/>
    <x v="3320"/>
    <x v="0"/>
  </r>
  <r>
    <x v="476"/>
    <x v="1"/>
    <s v="2022-2023"/>
    <x v="0"/>
    <x v="12"/>
    <x v="3"/>
    <x v="3"/>
    <x v="12"/>
    <x v="0"/>
    <x v="10"/>
    <x v="5"/>
    <x v="5"/>
    <x v="3321"/>
    <x v="0"/>
  </r>
  <r>
    <x v="358"/>
    <x v="1"/>
    <s v="2022-2023"/>
    <x v="0"/>
    <x v="13"/>
    <x v="1"/>
    <x v="1"/>
    <x v="13"/>
    <x v="0"/>
    <x v="1"/>
    <x v="5"/>
    <x v="5"/>
    <x v="3322"/>
    <x v="0"/>
  </r>
  <r>
    <x v="135"/>
    <x v="0"/>
    <s v="2023-2024"/>
    <x v="0"/>
    <x v="46"/>
    <x v="3"/>
    <x v="3"/>
    <x v="46"/>
    <x v="0"/>
    <x v="17"/>
    <x v="4"/>
    <x v="4"/>
    <x v="3323"/>
    <x v="0"/>
  </r>
  <r>
    <x v="296"/>
    <x v="0"/>
    <s v="2023-2024"/>
    <x v="0"/>
    <x v="7"/>
    <x v="4"/>
    <x v="4"/>
    <x v="7"/>
    <x v="0"/>
    <x v="6"/>
    <x v="4"/>
    <x v="4"/>
    <x v="3324"/>
    <x v="0"/>
  </r>
  <r>
    <x v="414"/>
    <x v="0"/>
    <s v="2023-2024"/>
    <x v="0"/>
    <x v="30"/>
    <x v="4"/>
    <x v="4"/>
    <x v="30"/>
    <x v="0"/>
    <x v="6"/>
    <x v="4"/>
    <x v="4"/>
    <x v="3325"/>
    <x v="0"/>
  </r>
  <r>
    <x v="641"/>
    <x v="0"/>
    <s v="2023-2024"/>
    <x v="0"/>
    <x v="96"/>
    <x v="4"/>
    <x v="4"/>
    <x v="96"/>
    <x v="0"/>
    <x v="16"/>
    <x v="0"/>
    <x v="0"/>
    <x v="3326"/>
    <x v="0"/>
  </r>
  <r>
    <x v="395"/>
    <x v="1"/>
    <s v="2022-2023"/>
    <x v="0"/>
    <x v="15"/>
    <x v="1"/>
    <x v="1"/>
    <x v="15"/>
    <x v="0"/>
    <x v="5"/>
    <x v="0"/>
    <x v="0"/>
    <x v="3327"/>
    <x v="0"/>
  </r>
  <r>
    <x v="106"/>
    <x v="0"/>
    <s v="2023-2024"/>
    <x v="0"/>
    <x v="17"/>
    <x v="3"/>
    <x v="3"/>
    <x v="17"/>
    <x v="0"/>
    <x v="12"/>
    <x v="4"/>
    <x v="4"/>
    <x v="3328"/>
    <x v="0"/>
  </r>
  <r>
    <x v="616"/>
    <x v="0"/>
    <s v="2023-2024"/>
    <x v="0"/>
    <x v="19"/>
    <x v="1"/>
    <x v="1"/>
    <x v="19"/>
    <x v="0"/>
    <x v="11"/>
    <x v="4"/>
    <x v="4"/>
    <x v="3329"/>
    <x v="0"/>
  </r>
  <r>
    <x v="355"/>
    <x v="0"/>
    <s v="2023-2024"/>
    <x v="0"/>
    <x v="19"/>
    <x v="1"/>
    <x v="1"/>
    <x v="19"/>
    <x v="0"/>
    <x v="11"/>
    <x v="7"/>
    <x v="7"/>
    <x v="3330"/>
    <x v="0"/>
  </r>
  <r>
    <x v="210"/>
    <x v="0"/>
    <s v="2023-2024"/>
    <x v="0"/>
    <x v="84"/>
    <x v="3"/>
    <x v="3"/>
    <x v="84"/>
    <x v="0"/>
    <x v="3"/>
    <x v="7"/>
    <x v="7"/>
    <x v="3331"/>
    <x v="0"/>
  </r>
  <r>
    <x v="433"/>
    <x v="0"/>
    <s v="2023-2024"/>
    <x v="1"/>
    <x v="39"/>
    <x v="0"/>
    <x v="0"/>
    <x v="39"/>
    <x v="0"/>
    <x v="14"/>
    <x v="4"/>
    <x v="4"/>
    <x v="3332"/>
    <x v="0"/>
  </r>
  <r>
    <x v="543"/>
    <x v="0"/>
    <s v="2023-2024"/>
    <x v="0"/>
    <x v="60"/>
    <x v="1"/>
    <x v="1"/>
    <x v="60"/>
    <x v="0"/>
    <x v="2"/>
    <x v="4"/>
    <x v="4"/>
    <x v="3333"/>
    <x v="0"/>
  </r>
  <r>
    <x v="279"/>
    <x v="2"/>
    <s v="2024-2025"/>
    <x v="0"/>
    <x v="69"/>
    <x v="4"/>
    <x v="4"/>
    <x v="69"/>
    <x v="0"/>
    <x v="6"/>
    <x v="3"/>
    <x v="3"/>
    <x v="3334"/>
    <x v="0"/>
  </r>
  <r>
    <x v="112"/>
    <x v="0"/>
    <s v="2023-2024"/>
    <x v="0"/>
    <x v="28"/>
    <x v="1"/>
    <x v="1"/>
    <x v="28"/>
    <x v="0"/>
    <x v="11"/>
    <x v="4"/>
    <x v="4"/>
    <x v="3335"/>
    <x v="0"/>
  </r>
  <r>
    <x v="689"/>
    <x v="1"/>
    <s v="2022-2023"/>
    <x v="0"/>
    <x v="93"/>
    <x v="4"/>
    <x v="4"/>
    <x v="93"/>
    <x v="0"/>
    <x v="16"/>
    <x v="4"/>
    <x v="4"/>
    <x v="3336"/>
    <x v="0"/>
  </r>
  <r>
    <x v="581"/>
    <x v="0"/>
    <s v="2023-2024"/>
    <x v="0"/>
    <x v="10"/>
    <x v="4"/>
    <x v="4"/>
    <x v="10"/>
    <x v="0"/>
    <x v="8"/>
    <x v="7"/>
    <x v="7"/>
    <x v="3337"/>
    <x v="0"/>
  </r>
  <r>
    <x v="63"/>
    <x v="1"/>
    <s v="2022-2023"/>
    <x v="0"/>
    <x v="53"/>
    <x v="3"/>
    <x v="3"/>
    <x v="53"/>
    <x v="0"/>
    <x v="10"/>
    <x v="4"/>
    <x v="4"/>
    <x v="3338"/>
    <x v="0"/>
  </r>
  <r>
    <x v="463"/>
    <x v="0"/>
    <s v="2023-2024"/>
    <x v="0"/>
    <x v="21"/>
    <x v="3"/>
    <x v="3"/>
    <x v="21"/>
    <x v="0"/>
    <x v="10"/>
    <x v="0"/>
    <x v="0"/>
    <x v="3339"/>
    <x v="0"/>
  </r>
  <r>
    <x v="603"/>
    <x v="2"/>
    <s v="2024-2025"/>
    <x v="0"/>
    <x v="68"/>
    <x v="7"/>
    <x v="7"/>
    <x v="68"/>
    <x v="0"/>
    <x v="19"/>
    <x v="9"/>
    <x v="9"/>
    <x v="3340"/>
    <x v="0"/>
  </r>
  <r>
    <x v="621"/>
    <x v="0"/>
    <s v="2023-2024"/>
    <x v="0"/>
    <x v="89"/>
    <x v="4"/>
    <x v="4"/>
    <x v="89"/>
    <x v="0"/>
    <x v="6"/>
    <x v="4"/>
    <x v="4"/>
    <x v="3341"/>
    <x v="0"/>
  </r>
  <r>
    <x v="270"/>
    <x v="0"/>
    <s v="2023-2024"/>
    <x v="0"/>
    <x v="53"/>
    <x v="3"/>
    <x v="3"/>
    <x v="53"/>
    <x v="0"/>
    <x v="10"/>
    <x v="4"/>
    <x v="4"/>
    <x v="3342"/>
    <x v="0"/>
  </r>
  <r>
    <x v="645"/>
    <x v="0"/>
    <s v="2023-2024"/>
    <x v="0"/>
    <x v="5"/>
    <x v="1"/>
    <x v="1"/>
    <x v="5"/>
    <x v="0"/>
    <x v="5"/>
    <x v="4"/>
    <x v="4"/>
    <x v="3343"/>
    <x v="0"/>
  </r>
  <r>
    <x v="612"/>
    <x v="0"/>
    <s v="2023-2024"/>
    <x v="0"/>
    <x v="8"/>
    <x v="1"/>
    <x v="1"/>
    <x v="8"/>
    <x v="0"/>
    <x v="4"/>
    <x v="4"/>
    <x v="4"/>
    <x v="3344"/>
    <x v="0"/>
  </r>
  <r>
    <x v="688"/>
    <x v="0"/>
    <s v="2023-2024"/>
    <x v="0"/>
    <x v="69"/>
    <x v="4"/>
    <x v="4"/>
    <x v="69"/>
    <x v="0"/>
    <x v="6"/>
    <x v="4"/>
    <x v="4"/>
    <x v="3345"/>
    <x v="0"/>
  </r>
  <r>
    <x v="133"/>
    <x v="1"/>
    <s v="2022-2023"/>
    <x v="0"/>
    <x v="69"/>
    <x v="4"/>
    <x v="4"/>
    <x v="69"/>
    <x v="0"/>
    <x v="6"/>
    <x v="8"/>
    <x v="8"/>
    <x v="3346"/>
    <x v="0"/>
  </r>
  <r>
    <x v="310"/>
    <x v="0"/>
    <s v="2023-2024"/>
    <x v="0"/>
    <x v="7"/>
    <x v="4"/>
    <x v="4"/>
    <x v="7"/>
    <x v="0"/>
    <x v="6"/>
    <x v="4"/>
    <x v="4"/>
    <x v="3347"/>
    <x v="0"/>
  </r>
  <r>
    <x v="115"/>
    <x v="0"/>
    <s v="2023-2024"/>
    <x v="0"/>
    <x v="4"/>
    <x v="1"/>
    <x v="1"/>
    <x v="4"/>
    <x v="0"/>
    <x v="4"/>
    <x v="4"/>
    <x v="4"/>
    <x v="3348"/>
    <x v="0"/>
  </r>
  <r>
    <x v="715"/>
    <x v="2"/>
    <s v="2024-2025"/>
    <x v="0"/>
    <x v="40"/>
    <x v="4"/>
    <x v="4"/>
    <x v="40"/>
    <x v="0"/>
    <x v="8"/>
    <x v="4"/>
    <x v="4"/>
    <x v="3349"/>
    <x v="0"/>
  </r>
  <r>
    <x v="24"/>
    <x v="0"/>
    <s v="2023-2024"/>
    <x v="0"/>
    <x v="47"/>
    <x v="1"/>
    <x v="1"/>
    <x v="47"/>
    <x v="0"/>
    <x v="4"/>
    <x v="9"/>
    <x v="9"/>
    <x v="3350"/>
    <x v="0"/>
  </r>
  <r>
    <x v="288"/>
    <x v="1"/>
    <s v="2022-2023"/>
    <x v="0"/>
    <x v="5"/>
    <x v="1"/>
    <x v="1"/>
    <x v="5"/>
    <x v="0"/>
    <x v="5"/>
    <x v="4"/>
    <x v="4"/>
    <x v="3351"/>
    <x v="0"/>
  </r>
  <r>
    <x v="110"/>
    <x v="2"/>
    <s v="2024-2025"/>
    <x v="0"/>
    <x v="9"/>
    <x v="4"/>
    <x v="4"/>
    <x v="9"/>
    <x v="0"/>
    <x v="7"/>
    <x v="7"/>
    <x v="7"/>
    <x v="3352"/>
    <x v="0"/>
  </r>
  <r>
    <x v="268"/>
    <x v="0"/>
    <s v="2023-2024"/>
    <x v="0"/>
    <x v="4"/>
    <x v="1"/>
    <x v="1"/>
    <x v="4"/>
    <x v="0"/>
    <x v="4"/>
    <x v="0"/>
    <x v="0"/>
    <x v="3353"/>
    <x v="0"/>
  </r>
  <r>
    <x v="568"/>
    <x v="2"/>
    <s v="2024-2025"/>
    <x v="0"/>
    <x v="23"/>
    <x v="1"/>
    <x v="1"/>
    <x v="23"/>
    <x v="0"/>
    <x v="11"/>
    <x v="4"/>
    <x v="4"/>
    <x v="3354"/>
    <x v="0"/>
  </r>
  <r>
    <x v="282"/>
    <x v="2"/>
    <s v="2024-2025"/>
    <x v="0"/>
    <x v="23"/>
    <x v="1"/>
    <x v="1"/>
    <x v="23"/>
    <x v="0"/>
    <x v="11"/>
    <x v="7"/>
    <x v="7"/>
    <x v="3355"/>
    <x v="0"/>
  </r>
  <r>
    <x v="662"/>
    <x v="2"/>
    <s v="2024-2025"/>
    <x v="0"/>
    <x v="68"/>
    <x v="7"/>
    <x v="7"/>
    <x v="68"/>
    <x v="0"/>
    <x v="19"/>
    <x v="7"/>
    <x v="7"/>
    <x v="3356"/>
    <x v="0"/>
  </r>
  <r>
    <x v="728"/>
    <x v="2"/>
    <s v="2024-2025"/>
    <x v="1"/>
    <x v="35"/>
    <x v="3"/>
    <x v="3"/>
    <x v="35"/>
    <x v="0"/>
    <x v="15"/>
    <x v="9"/>
    <x v="9"/>
    <x v="3357"/>
    <x v="0"/>
  </r>
  <r>
    <x v="134"/>
    <x v="0"/>
    <s v="2023-2024"/>
    <x v="0"/>
    <x v="84"/>
    <x v="3"/>
    <x v="3"/>
    <x v="84"/>
    <x v="0"/>
    <x v="3"/>
    <x v="7"/>
    <x v="7"/>
    <x v="3358"/>
    <x v="0"/>
  </r>
  <r>
    <x v="181"/>
    <x v="0"/>
    <s v="2023-2024"/>
    <x v="0"/>
    <x v="19"/>
    <x v="1"/>
    <x v="1"/>
    <x v="19"/>
    <x v="0"/>
    <x v="11"/>
    <x v="0"/>
    <x v="0"/>
    <x v="3359"/>
    <x v="0"/>
  </r>
  <r>
    <x v="435"/>
    <x v="0"/>
    <s v="2023-2024"/>
    <x v="0"/>
    <x v="26"/>
    <x v="0"/>
    <x v="0"/>
    <x v="26"/>
    <x v="0"/>
    <x v="14"/>
    <x v="0"/>
    <x v="0"/>
    <x v="3360"/>
    <x v="0"/>
  </r>
  <r>
    <x v="254"/>
    <x v="2"/>
    <s v="2024-2025"/>
    <x v="0"/>
    <x v="2"/>
    <x v="2"/>
    <x v="2"/>
    <x v="2"/>
    <x v="0"/>
    <x v="2"/>
    <x v="1"/>
    <x v="1"/>
    <x v="3361"/>
    <x v="0"/>
  </r>
  <r>
    <x v="303"/>
    <x v="1"/>
    <s v="2022-2023"/>
    <x v="0"/>
    <x v="84"/>
    <x v="3"/>
    <x v="3"/>
    <x v="84"/>
    <x v="0"/>
    <x v="3"/>
    <x v="0"/>
    <x v="0"/>
    <x v="3362"/>
    <x v="0"/>
  </r>
  <r>
    <x v="455"/>
    <x v="0"/>
    <s v="2023-2024"/>
    <x v="0"/>
    <x v="33"/>
    <x v="4"/>
    <x v="4"/>
    <x v="33"/>
    <x v="0"/>
    <x v="8"/>
    <x v="0"/>
    <x v="0"/>
    <x v="3363"/>
    <x v="0"/>
  </r>
  <r>
    <x v="167"/>
    <x v="2"/>
    <s v="2024-2025"/>
    <x v="0"/>
    <x v="28"/>
    <x v="1"/>
    <x v="1"/>
    <x v="28"/>
    <x v="0"/>
    <x v="11"/>
    <x v="7"/>
    <x v="7"/>
    <x v="3364"/>
    <x v="0"/>
  </r>
  <r>
    <x v="553"/>
    <x v="2"/>
    <s v="2024-2025"/>
    <x v="0"/>
    <x v="85"/>
    <x v="0"/>
    <x v="0"/>
    <x v="85"/>
    <x v="0"/>
    <x v="20"/>
    <x v="9"/>
    <x v="9"/>
    <x v="3365"/>
    <x v="0"/>
  </r>
  <r>
    <x v="687"/>
    <x v="0"/>
    <s v="2023-2024"/>
    <x v="0"/>
    <x v="94"/>
    <x v="5"/>
    <x v="5"/>
    <x v="94"/>
    <x v="0"/>
    <x v="9"/>
    <x v="4"/>
    <x v="4"/>
    <x v="3366"/>
    <x v="0"/>
  </r>
  <r>
    <x v="590"/>
    <x v="0"/>
    <s v="2023-2024"/>
    <x v="0"/>
    <x v="76"/>
    <x v="1"/>
    <x v="1"/>
    <x v="76"/>
    <x v="0"/>
    <x v="5"/>
    <x v="7"/>
    <x v="7"/>
    <x v="3367"/>
    <x v="0"/>
  </r>
  <r>
    <x v="373"/>
    <x v="0"/>
    <s v="2023-2024"/>
    <x v="0"/>
    <x v="60"/>
    <x v="1"/>
    <x v="1"/>
    <x v="60"/>
    <x v="0"/>
    <x v="2"/>
    <x v="7"/>
    <x v="7"/>
    <x v="3368"/>
    <x v="0"/>
  </r>
  <r>
    <x v="144"/>
    <x v="1"/>
    <s v="2022-2023"/>
    <x v="1"/>
    <x v="75"/>
    <x v="0"/>
    <x v="0"/>
    <x v="75"/>
    <x v="0"/>
    <x v="20"/>
    <x v="4"/>
    <x v="4"/>
    <x v="3369"/>
    <x v="0"/>
  </r>
  <r>
    <x v="179"/>
    <x v="0"/>
    <s v="2023-2024"/>
    <x v="1"/>
    <x v="64"/>
    <x v="1"/>
    <x v="1"/>
    <x v="64"/>
    <x v="0"/>
    <x v="1"/>
    <x v="7"/>
    <x v="7"/>
    <x v="3370"/>
    <x v="0"/>
  </r>
  <r>
    <x v="205"/>
    <x v="0"/>
    <s v="2023-2024"/>
    <x v="0"/>
    <x v="90"/>
    <x v="3"/>
    <x v="3"/>
    <x v="90"/>
    <x v="0"/>
    <x v="17"/>
    <x v="9"/>
    <x v="9"/>
    <x v="3371"/>
    <x v="0"/>
  </r>
  <r>
    <x v="382"/>
    <x v="1"/>
    <s v="2022-2023"/>
    <x v="0"/>
    <x v="52"/>
    <x v="3"/>
    <x v="3"/>
    <x v="52"/>
    <x v="0"/>
    <x v="10"/>
    <x v="9"/>
    <x v="9"/>
    <x v="3372"/>
    <x v="0"/>
  </r>
  <r>
    <x v="639"/>
    <x v="1"/>
    <s v="2022-2023"/>
    <x v="0"/>
    <x v="26"/>
    <x v="0"/>
    <x v="0"/>
    <x v="26"/>
    <x v="0"/>
    <x v="14"/>
    <x v="7"/>
    <x v="7"/>
    <x v="3373"/>
    <x v="0"/>
  </r>
  <r>
    <x v="691"/>
    <x v="2"/>
    <s v="2024-2025"/>
    <x v="0"/>
    <x v="86"/>
    <x v="0"/>
    <x v="0"/>
    <x v="86"/>
    <x v="0"/>
    <x v="20"/>
    <x v="4"/>
    <x v="4"/>
    <x v="3374"/>
    <x v="0"/>
  </r>
  <r>
    <x v="305"/>
    <x v="0"/>
    <s v="2023-2024"/>
    <x v="1"/>
    <x v="34"/>
    <x v="4"/>
    <x v="4"/>
    <x v="34"/>
    <x v="0"/>
    <x v="7"/>
    <x v="4"/>
    <x v="4"/>
    <x v="3375"/>
    <x v="0"/>
  </r>
  <r>
    <x v="655"/>
    <x v="0"/>
    <s v="2023-2024"/>
    <x v="0"/>
    <x v="28"/>
    <x v="1"/>
    <x v="1"/>
    <x v="28"/>
    <x v="0"/>
    <x v="11"/>
    <x v="7"/>
    <x v="7"/>
    <x v="3376"/>
    <x v="0"/>
  </r>
  <r>
    <x v="107"/>
    <x v="1"/>
    <s v="2022-2023"/>
    <x v="1"/>
    <x v="63"/>
    <x v="1"/>
    <x v="1"/>
    <x v="63"/>
    <x v="0"/>
    <x v="5"/>
    <x v="8"/>
    <x v="8"/>
    <x v="3377"/>
    <x v="0"/>
  </r>
  <r>
    <x v="147"/>
    <x v="0"/>
    <s v="2023-2024"/>
    <x v="1"/>
    <x v="39"/>
    <x v="0"/>
    <x v="0"/>
    <x v="39"/>
    <x v="0"/>
    <x v="14"/>
    <x v="9"/>
    <x v="9"/>
    <x v="3378"/>
    <x v="0"/>
  </r>
  <r>
    <x v="648"/>
    <x v="1"/>
    <s v="2022-2023"/>
    <x v="0"/>
    <x v="83"/>
    <x v="0"/>
    <x v="0"/>
    <x v="83"/>
    <x v="0"/>
    <x v="0"/>
    <x v="4"/>
    <x v="4"/>
    <x v="3379"/>
    <x v="0"/>
  </r>
  <r>
    <x v="464"/>
    <x v="2"/>
    <s v="2024-2025"/>
    <x v="0"/>
    <x v="52"/>
    <x v="3"/>
    <x v="3"/>
    <x v="52"/>
    <x v="0"/>
    <x v="10"/>
    <x v="0"/>
    <x v="0"/>
    <x v="3380"/>
    <x v="0"/>
  </r>
  <r>
    <x v="470"/>
    <x v="0"/>
    <s v="2023-2024"/>
    <x v="1"/>
    <x v="34"/>
    <x v="4"/>
    <x v="4"/>
    <x v="34"/>
    <x v="0"/>
    <x v="7"/>
    <x v="7"/>
    <x v="7"/>
    <x v="3381"/>
    <x v="0"/>
  </r>
  <r>
    <x v="457"/>
    <x v="1"/>
    <s v="2022-2023"/>
    <x v="0"/>
    <x v="12"/>
    <x v="3"/>
    <x v="3"/>
    <x v="12"/>
    <x v="0"/>
    <x v="10"/>
    <x v="4"/>
    <x v="4"/>
    <x v="3382"/>
    <x v="0"/>
  </r>
  <r>
    <x v="334"/>
    <x v="2"/>
    <s v="2024-2025"/>
    <x v="0"/>
    <x v="43"/>
    <x v="1"/>
    <x v="1"/>
    <x v="43"/>
    <x v="0"/>
    <x v="2"/>
    <x v="4"/>
    <x v="4"/>
    <x v="3383"/>
    <x v="0"/>
  </r>
  <r>
    <x v="612"/>
    <x v="0"/>
    <s v="2023-2024"/>
    <x v="1"/>
    <x v="63"/>
    <x v="1"/>
    <x v="1"/>
    <x v="63"/>
    <x v="0"/>
    <x v="5"/>
    <x v="4"/>
    <x v="4"/>
    <x v="3384"/>
    <x v="0"/>
  </r>
  <r>
    <x v="165"/>
    <x v="0"/>
    <s v="2023-2024"/>
    <x v="0"/>
    <x v="2"/>
    <x v="2"/>
    <x v="2"/>
    <x v="2"/>
    <x v="0"/>
    <x v="2"/>
    <x v="1"/>
    <x v="1"/>
    <x v="3385"/>
    <x v="0"/>
  </r>
  <r>
    <x v="177"/>
    <x v="1"/>
    <s v="2022-2023"/>
    <x v="0"/>
    <x v="60"/>
    <x v="1"/>
    <x v="1"/>
    <x v="60"/>
    <x v="0"/>
    <x v="2"/>
    <x v="8"/>
    <x v="8"/>
    <x v="3386"/>
    <x v="0"/>
  </r>
  <r>
    <x v="573"/>
    <x v="1"/>
    <s v="2022-2023"/>
    <x v="0"/>
    <x v="27"/>
    <x v="4"/>
    <x v="4"/>
    <x v="27"/>
    <x v="0"/>
    <x v="7"/>
    <x v="9"/>
    <x v="9"/>
    <x v="3387"/>
    <x v="0"/>
  </r>
  <r>
    <x v="653"/>
    <x v="0"/>
    <s v="2023-2024"/>
    <x v="0"/>
    <x v="53"/>
    <x v="3"/>
    <x v="3"/>
    <x v="53"/>
    <x v="0"/>
    <x v="10"/>
    <x v="0"/>
    <x v="0"/>
    <x v="3388"/>
    <x v="0"/>
  </r>
  <r>
    <x v="583"/>
    <x v="2"/>
    <s v="2024-2025"/>
    <x v="0"/>
    <x v="5"/>
    <x v="1"/>
    <x v="1"/>
    <x v="5"/>
    <x v="0"/>
    <x v="5"/>
    <x v="7"/>
    <x v="7"/>
    <x v="3389"/>
    <x v="0"/>
  </r>
  <r>
    <x v="453"/>
    <x v="0"/>
    <s v="2023-2024"/>
    <x v="0"/>
    <x v="19"/>
    <x v="1"/>
    <x v="1"/>
    <x v="19"/>
    <x v="0"/>
    <x v="11"/>
    <x v="4"/>
    <x v="4"/>
    <x v="3390"/>
    <x v="0"/>
  </r>
  <r>
    <x v="356"/>
    <x v="0"/>
    <s v="2023-2024"/>
    <x v="0"/>
    <x v="56"/>
    <x v="1"/>
    <x v="1"/>
    <x v="56"/>
    <x v="0"/>
    <x v="11"/>
    <x v="0"/>
    <x v="0"/>
    <x v="3391"/>
    <x v="0"/>
  </r>
  <r>
    <x v="534"/>
    <x v="0"/>
    <s v="2023-2024"/>
    <x v="0"/>
    <x v="4"/>
    <x v="1"/>
    <x v="1"/>
    <x v="4"/>
    <x v="0"/>
    <x v="4"/>
    <x v="4"/>
    <x v="4"/>
    <x v="3392"/>
    <x v="0"/>
  </r>
  <r>
    <x v="260"/>
    <x v="1"/>
    <s v="2022-2023"/>
    <x v="0"/>
    <x v="28"/>
    <x v="1"/>
    <x v="1"/>
    <x v="28"/>
    <x v="0"/>
    <x v="11"/>
    <x v="4"/>
    <x v="4"/>
    <x v="3393"/>
    <x v="0"/>
  </r>
  <r>
    <x v="485"/>
    <x v="2"/>
    <s v="2024-2025"/>
    <x v="1"/>
    <x v="39"/>
    <x v="0"/>
    <x v="0"/>
    <x v="39"/>
    <x v="0"/>
    <x v="14"/>
    <x v="5"/>
    <x v="5"/>
    <x v="3394"/>
    <x v="0"/>
  </r>
  <r>
    <x v="573"/>
    <x v="1"/>
    <s v="2022-2023"/>
    <x v="0"/>
    <x v="76"/>
    <x v="1"/>
    <x v="1"/>
    <x v="76"/>
    <x v="0"/>
    <x v="5"/>
    <x v="0"/>
    <x v="0"/>
    <x v="3395"/>
    <x v="0"/>
  </r>
  <r>
    <x v="85"/>
    <x v="2"/>
    <s v="2024-2025"/>
    <x v="0"/>
    <x v="61"/>
    <x v="6"/>
    <x v="6"/>
    <x v="61"/>
    <x v="0"/>
    <x v="18"/>
    <x v="4"/>
    <x v="4"/>
    <x v="3396"/>
    <x v="0"/>
  </r>
  <r>
    <x v="180"/>
    <x v="1"/>
    <s v="2022-2023"/>
    <x v="0"/>
    <x v="15"/>
    <x v="1"/>
    <x v="1"/>
    <x v="15"/>
    <x v="0"/>
    <x v="5"/>
    <x v="9"/>
    <x v="9"/>
    <x v="3397"/>
    <x v="0"/>
  </r>
  <r>
    <x v="194"/>
    <x v="2"/>
    <s v="2024-2025"/>
    <x v="0"/>
    <x v="47"/>
    <x v="1"/>
    <x v="1"/>
    <x v="47"/>
    <x v="0"/>
    <x v="4"/>
    <x v="7"/>
    <x v="7"/>
    <x v="3398"/>
    <x v="0"/>
  </r>
  <r>
    <x v="91"/>
    <x v="0"/>
    <s v="2023-2024"/>
    <x v="0"/>
    <x v="67"/>
    <x v="3"/>
    <x v="3"/>
    <x v="67"/>
    <x v="0"/>
    <x v="15"/>
    <x v="7"/>
    <x v="7"/>
    <x v="3399"/>
    <x v="0"/>
  </r>
  <r>
    <x v="624"/>
    <x v="2"/>
    <s v="2024-2025"/>
    <x v="0"/>
    <x v="68"/>
    <x v="7"/>
    <x v="7"/>
    <x v="68"/>
    <x v="0"/>
    <x v="19"/>
    <x v="4"/>
    <x v="4"/>
    <x v="3400"/>
    <x v="0"/>
  </r>
  <r>
    <x v="26"/>
    <x v="1"/>
    <s v="2022-2023"/>
    <x v="0"/>
    <x v="5"/>
    <x v="1"/>
    <x v="1"/>
    <x v="5"/>
    <x v="0"/>
    <x v="5"/>
    <x v="9"/>
    <x v="9"/>
    <x v="3401"/>
    <x v="0"/>
  </r>
  <r>
    <x v="306"/>
    <x v="2"/>
    <s v="2024-2025"/>
    <x v="1"/>
    <x v="64"/>
    <x v="1"/>
    <x v="1"/>
    <x v="64"/>
    <x v="0"/>
    <x v="1"/>
    <x v="5"/>
    <x v="5"/>
    <x v="3402"/>
    <x v="0"/>
  </r>
  <r>
    <x v="183"/>
    <x v="0"/>
    <s v="2023-2024"/>
    <x v="0"/>
    <x v="76"/>
    <x v="1"/>
    <x v="1"/>
    <x v="76"/>
    <x v="0"/>
    <x v="5"/>
    <x v="7"/>
    <x v="7"/>
    <x v="3403"/>
    <x v="0"/>
  </r>
  <r>
    <x v="69"/>
    <x v="0"/>
    <s v="2023-2024"/>
    <x v="0"/>
    <x v="59"/>
    <x v="3"/>
    <x v="3"/>
    <x v="59"/>
    <x v="0"/>
    <x v="3"/>
    <x v="7"/>
    <x v="7"/>
    <x v="3404"/>
    <x v="0"/>
  </r>
  <r>
    <x v="56"/>
    <x v="2"/>
    <s v="2024-2025"/>
    <x v="0"/>
    <x v="26"/>
    <x v="0"/>
    <x v="0"/>
    <x v="26"/>
    <x v="0"/>
    <x v="14"/>
    <x v="1"/>
    <x v="1"/>
    <x v="3405"/>
    <x v="0"/>
  </r>
  <r>
    <x v="238"/>
    <x v="2"/>
    <s v="2024-2025"/>
    <x v="0"/>
    <x v="25"/>
    <x v="4"/>
    <x v="4"/>
    <x v="25"/>
    <x v="0"/>
    <x v="8"/>
    <x v="9"/>
    <x v="9"/>
    <x v="3406"/>
    <x v="0"/>
  </r>
  <r>
    <x v="154"/>
    <x v="1"/>
    <s v="2022-2023"/>
    <x v="0"/>
    <x v="4"/>
    <x v="1"/>
    <x v="1"/>
    <x v="4"/>
    <x v="0"/>
    <x v="4"/>
    <x v="5"/>
    <x v="5"/>
    <x v="3407"/>
    <x v="0"/>
  </r>
  <r>
    <x v="270"/>
    <x v="0"/>
    <s v="2023-2024"/>
    <x v="0"/>
    <x v="40"/>
    <x v="4"/>
    <x v="4"/>
    <x v="40"/>
    <x v="0"/>
    <x v="8"/>
    <x v="9"/>
    <x v="9"/>
    <x v="3408"/>
    <x v="0"/>
  </r>
  <r>
    <x v="570"/>
    <x v="0"/>
    <s v="2023-2024"/>
    <x v="0"/>
    <x v="13"/>
    <x v="1"/>
    <x v="1"/>
    <x v="13"/>
    <x v="0"/>
    <x v="1"/>
    <x v="4"/>
    <x v="4"/>
    <x v="3409"/>
    <x v="0"/>
  </r>
  <r>
    <x v="696"/>
    <x v="1"/>
    <s v="2022-2023"/>
    <x v="1"/>
    <x v="34"/>
    <x v="4"/>
    <x v="4"/>
    <x v="34"/>
    <x v="0"/>
    <x v="7"/>
    <x v="0"/>
    <x v="0"/>
    <x v="3410"/>
    <x v="0"/>
  </r>
  <r>
    <x v="47"/>
    <x v="2"/>
    <s v="2024-2025"/>
    <x v="0"/>
    <x v="77"/>
    <x v="5"/>
    <x v="5"/>
    <x v="77"/>
    <x v="0"/>
    <x v="9"/>
    <x v="4"/>
    <x v="4"/>
    <x v="3411"/>
    <x v="0"/>
  </r>
  <r>
    <x v="661"/>
    <x v="0"/>
    <s v="2023-2024"/>
    <x v="1"/>
    <x v="34"/>
    <x v="4"/>
    <x v="4"/>
    <x v="34"/>
    <x v="0"/>
    <x v="7"/>
    <x v="7"/>
    <x v="7"/>
    <x v="3412"/>
    <x v="0"/>
  </r>
  <r>
    <x v="176"/>
    <x v="2"/>
    <s v="2024-2025"/>
    <x v="0"/>
    <x v="89"/>
    <x v="4"/>
    <x v="4"/>
    <x v="89"/>
    <x v="0"/>
    <x v="6"/>
    <x v="9"/>
    <x v="9"/>
    <x v="3413"/>
    <x v="0"/>
  </r>
  <r>
    <x v="652"/>
    <x v="2"/>
    <s v="2024-2025"/>
    <x v="0"/>
    <x v="85"/>
    <x v="0"/>
    <x v="0"/>
    <x v="85"/>
    <x v="0"/>
    <x v="20"/>
    <x v="7"/>
    <x v="7"/>
    <x v="3414"/>
    <x v="0"/>
  </r>
  <r>
    <x v="247"/>
    <x v="2"/>
    <s v="2024-2025"/>
    <x v="0"/>
    <x v="60"/>
    <x v="1"/>
    <x v="1"/>
    <x v="60"/>
    <x v="0"/>
    <x v="2"/>
    <x v="7"/>
    <x v="7"/>
    <x v="3415"/>
    <x v="0"/>
  </r>
  <r>
    <x v="285"/>
    <x v="1"/>
    <s v="2022-2023"/>
    <x v="0"/>
    <x v="84"/>
    <x v="3"/>
    <x v="3"/>
    <x v="84"/>
    <x v="0"/>
    <x v="3"/>
    <x v="9"/>
    <x v="9"/>
    <x v="3416"/>
    <x v="0"/>
  </r>
  <r>
    <x v="724"/>
    <x v="1"/>
    <s v="2022-2023"/>
    <x v="1"/>
    <x v="63"/>
    <x v="1"/>
    <x v="1"/>
    <x v="63"/>
    <x v="0"/>
    <x v="5"/>
    <x v="7"/>
    <x v="7"/>
    <x v="3417"/>
    <x v="0"/>
  </r>
  <r>
    <x v="180"/>
    <x v="1"/>
    <s v="2022-2023"/>
    <x v="0"/>
    <x v="56"/>
    <x v="1"/>
    <x v="1"/>
    <x v="56"/>
    <x v="0"/>
    <x v="11"/>
    <x v="9"/>
    <x v="9"/>
    <x v="3418"/>
    <x v="0"/>
  </r>
  <r>
    <x v="100"/>
    <x v="0"/>
    <s v="2023-2024"/>
    <x v="0"/>
    <x v="52"/>
    <x v="3"/>
    <x v="3"/>
    <x v="52"/>
    <x v="0"/>
    <x v="10"/>
    <x v="7"/>
    <x v="7"/>
    <x v="3419"/>
    <x v="0"/>
  </r>
  <r>
    <x v="578"/>
    <x v="2"/>
    <s v="2024-2025"/>
    <x v="0"/>
    <x v="47"/>
    <x v="1"/>
    <x v="1"/>
    <x v="47"/>
    <x v="0"/>
    <x v="4"/>
    <x v="5"/>
    <x v="5"/>
    <x v="3420"/>
    <x v="0"/>
  </r>
  <r>
    <x v="50"/>
    <x v="0"/>
    <s v="2023-2024"/>
    <x v="0"/>
    <x v="26"/>
    <x v="0"/>
    <x v="0"/>
    <x v="26"/>
    <x v="0"/>
    <x v="14"/>
    <x v="4"/>
    <x v="4"/>
    <x v="3421"/>
    <x v="0"/>
  </r>
  <r>
    <x v="125"/>
    <x v="2"/>
    <s v="2024-2025"/>
    <x v="0"/>
    <x v="56"/>
    <x v="1"/>
    <x v="1"/>
    <x v="56"/>
    <x v="0"/>
    <x v="11"/>
    <x v="7"/>
    <x v="7"/>
    <x v="3422"/>
    <x v="0"/>
  </r>
  <r>
    <x v="558"/>
    <x v="0"/>
    <s v="2023-2024"/>
    <x v="0"/>
    <x v="10"/>
    <x v="4"/>
    <x v="4"/>
    <x v="10"/>
    <x v="0"/>
    <x v="8"/>
    <x v="7"/>
    <x v="7"/>
    <x v="3423"/>
    <x v="0"/>
  </r>
  <r>
    <x v="611"/>
    <x v="0"/>
    <s v="2023-2024"/>
    <x v="0"/>
    <x v="11"/>
    <x v="5"/>
    <x v="5"/>
    <x v="11"/>
    <x v="0"/>
    <x v="9"/>
    <x v="4"/>
    <x v="4"/>
    <x v="3424"/>
    <x v="0"/>
  </r>
  <r>
    <x v="728"/>
    <x v="2"/>
    <s v="2024-2025"/>
    <x v="0"/>
    <x v="3"/>
    <x v="3"/>
    <x v="3"/>
    <x v="3"/>
    <x v="0"/>
    <x v="3"/>
    <x v="4"/>
    <x v="4"/>
    <x v="3425"/>
    <x v="0"/>
  </r>
  <r>
    <x v="278"/>
    <x v="0"/>
    <s v="2023-2024"/>
    <x v="0"/>
    <x v="25"/>
    <x v="4"/>
    <x v="4"/>
    <x v="25"/>
    <x v="0"/>
    <x v="8"/>
    <x v="7"/>
    <x v="7"/>
    <x v="3426"/>
    <x v="0"/>
  </r>
  <r>
    <x v="313"/>
    <x v="0"/>
    <s v="2023-2024"/>
    <x v="0"/>
    <x v="69"/>
    <x v="4"/>
    <x v="4"/>
    <x v="69"/>
    <x v="0"/>
    <x v="6"/>
    <x v="4"/>
    <x v="4"/>
    <x v="3427"/>
    <x v="0"/>
  </r>
  <r>
    <x v="661"/>
    <x v="0"/>
    <s v="2023-2024"/>
    <x v="0"/>
    <x v="20"/>
    <x v="4"/>
    <x v="4"/>
    <x v="20"/>
    <x v="0"/>
    <x v="8"/>
    <x v="4"/>
    <x v="4"/>
    <x v="3428"/>
    <x v="0"/>
  </r>
  <r>
    <x v="25"/>
    <x v="1"/>
    <s v="2022-2023"/>
    <x v="0"/>
    <x v="13"/>
    <x v="1"/>
    <x v="1"/>
    <x v="13"/>
    <x v="0"/>
    <x v="1"/>
    <x v="9"/>
    <x v="9"/>
    <x v="3429"/>
    <x v="0"/>
  </r>
  <r>
    <x v="402"/>
    <x v="0"/>
    <s v="2023-2024"/>
    <x v="1"/>
    <x v="31"/>
    <x v="1"/>
    <x v="1"/>
    <x v="31"/>
    <x v="0"/>
    <x v="4"/>
    <x v="9"/>
    <x v="9"/>
    <x v="3430"/>
    <x v="0"/>
  </r>
  <r>
    <x v="323"/>
    <x v="0"/>
    <s v="2023-2024"/>
    <x v="0"/>
    <x v="13"/>
    <x v="1"/>
    <x v="1"/>
    <x v="13"/>
    <x v="0"/>
    <x v="1"/>
    <x v="1"/>
    <x v="1"/>
    <x v="3431"/>
    <x v="0"/>
  </r>
  <r>
    <x v="337"/>
    <x v="0"/>
    <s v="2023-2024"/>
    <x v="0"/>
    <x v="10"/>
    <x v="4"/>
    <x v="4"/>
    <x v="10"/>
    <x v="0"/>
    <x v="8"/>
    <x v="1"/>
    <x v="1"/>
    <x v="3432"/>
    <x v="0"/>
  </r>
  <r>
    <x v="360"/>
    <x v="2"/>
    <s v="2024-2025"/>
    <x v="0"/>
    <x v="85"/>
    <x v="0"/>
    <x v="0"/>
    <x v="85"/>
    <x v="0"/>
    <x v="20"/>
    <x v="4"/>
    <x v="4"/>
    <x v="3433"/>
    <x v="0"/>
  </r>
  <r>
    <x v="550"/>
    <x v="0"/>
    <s v="2023-2024"/>
    <x v="0"/>
    <x v="5"/>
    <x v="1"/>
    <x v="1"/>
    <x v="5"/>
    <x v="0"/>
    <x v="5"/>
    <x v="5"/>
    <x v="5"/>
    <x v="3434"/>
    <x v="0"/>
  </r>
  <r>
    <x v="200"/>
    <x v="2"/>
    <s v="2024-2025"/>
    <x v="0"/>
    <x v="32"/>
    <x v="6"/>
    <x v="6"/>
    <x v="32"/>
    <x v="0"/>
    <x v="13"/>
    <x v="4"/>
    <x v="4"/>
    <x v="3435"/>
    <x v="0"/>
  </r>
  <r>
    <x v="535"/>
    <x v="1"/>
    <s v="2022-2023"/>
    <x v="0"/>
    <x v="19"/>
    <x v="1"/>
    <x v="1"/>
    <x v="19"/>
    <x v="0"/>
    <x v="11"/>
    <x v="9"/>
    <x v="9"/>
    <x v="3436"/>
    <x v="0"/>
  </r>
  <r>
    <x v="708"/>
    <x v="1"/>
    <s v="2022-2023"/>
    <x v="0"/>
    <x v="9"/>
    <x v="4"/>
    <x v="4"/>
    <x v="9"/>
    <x v="0"/>
    <x v="7"/>
    <x v="4"/>
    <x v="4"/>
    <x v="3437"/>
    <x v="0"/>
  </r>
  <r>
    <x v="40"/>
    <x v="0"/>
    <s v="2023-2024"/>
    <x v="0"/>
    <x v="35"/>
    <x v="3"/>
    <x v="3"/>
    <x v="35"/>
    <x v="0"/>
    <x v="15"/>
    <x v="7"/>
    <x v="7"/>
    <x v="3438"/>
    <x v="0"/>
  </r>
  <r>
    <x v="178"/>
    <x v="0"/>
    <s v="2023-2024"/>
    <x v="0"/>
    <x v="53"/>
    <x v="3"/>
    <x v="3"/>
    <x v="53"/>
    <x v="0"/>
    <x v="10"/>
    <x v="4"/>
    <x v="4"/>
    <x v="3439"/>
    <x v="0"/>
  </r>
  <r>
    <x v="300"/>
    <x v="2"/>
    <s v="2024-2025"/>
    <x v="0"/>
    <x v="52"/>
    <x v="3"/>
    <x v="3"/>
    <x v="52"/>
    <x v="0"/>
    <x v="10"/>
    <x v="1"/>
    <x v="1"/>
    <x v="3440"/>
    <x v="0"/>
  </r>
  <r>
    <x v="169"/>
    <x v="0"/>
    <s v="2023-2024"/>
    <x v="0"/>
    <x v="52"/>
    <x v="3"/>
    <x v="3"/>
    <x v="52"/>
    <x v="0"/>
    <x v="10"/>
    <x v="9"/>
    <x v="9"/>
    <x v="3441"/>
    <x v="0"/>
  </r>
  <r>
    <x v="595"/>
    <x v="0"/>
    <s v="2023-2024"/>
    <x v="0"/>
    <x v="47"/>
    <x v="1"/>
    <x v="1"/>
    <x v="47"/>
    <x v="0"/>
    <x v="4"/>
    <x v="3"/>
    <x v="3"/>
    <x v="3442"/>
    <x v="0"/>
  </r>
  <r>
    <x v="698"/>
    <x v="2"/>
    <s v="2024-2025"/>
    <x v="0"/>
    <x v="56"/>
    <x v="1"/>
    <x v="1"/>
    <x v="56"/>
    <x v="0"/>
    <x v="11"/>
    <x v="4"/>
    <x v="4"/>
    <x v="3443"/>
    <x v="0"/>
  </r>
  <r>
    <x v="268"/>
    <x v="0"/>
    <s v="2023-2024"/>
    <x v="0"/>
    <x v="84"/>
    <x v="3"/>
    <x v="3"/>
    <x v="84"/>
    <x v="0"/>
    <x v="3"/>
    <x v="1"/>
    <x v="1"/>
    <x v="3444"/>
    <x v="0"/>
  </r>
  <r>
    <x v="547"/>
    <x v="0"/>
    <s v="2023-2024"/>
    <x v="1"/>
    <x v="64"/>
    <x v="1"/>
    <x v="1"/>
    <x v="64"/>
    <x v="0"/>
    <x v="1"/>
    <x v="4"/>
    <x v="4"/>
    <x v="3445"/>
    <x v="0"/>
  </r>
  <r>
    <x v="320"/>
    <x v="2"/>
    <s v="2024-2025"/>
    <x v="1"/>
    <x v="64"/>
    <x v="1"/>
    <x v="1"/>
    <x v="64"/>
    <x v="0"/>
    <x v="1"/>
    <x v="7"/>
    <x v="7"/>
    <x v="3446"/>
    <x v="0"/>
  </r>
  <r>
    <x v="4"/>
    <x v="0"/>
    <s v="2023-2024"/>
    <x v="0"/>
    <x v="22"/>
    <x v="1"/>
    <x v="1"/>
    <x v="22"/>
    <x v="0"/>
    <x v="2"/>
    <x v="4"/>
    <x v="4"/>
    <x v="3447"/>
    <x v="0"/>
  </r>
  <r>
    <x v="695"/>
    <x v="0"/>
    <s v="2023-2024"/>
    <x v="0"/>
    <x v="13"/>
    <x v="1"/>
    <x v="1"/>
    <x v="13"/>
    <x v="0"/>
    <x v="1"/>
    <x v="7"/>
    <x v="7"/>
    <x v="3448"/>
    <x v="0"/>
  </r>
  <r>
    <x v="634"/>
    <x v="1"/>
    <s v="2022-2023"/>
    <x v="0"/>
    <x v="67"/>
    <x v="3"/>
    <x v="3"/>
    <x v="67"/>
    <x v="0"/>
    <x v="15"/>
    <x v="4"/>
    <x v="4"/>
    <x v="3449"/>
    <x v="0"/>
  </r>
  <r>
    <x v="31"/>
    <x v="1"/>
    <s v="2022-2023"/>
    <x v="0"/>
    <x v="36"/>
    <x v="4"/>
    <x v="4"/>
    <x v="36"/>
    <x v="0"/>
    <x v="6"/>
    <x v="9"/>
    <x v="9"/>
    <x v="3450"/>
    <x v="0"/>
  </r>
  <r>
    <x v="50"/>
    <x v="0"/>
    <s v="2023-2024"/>
    <x v="0"/>
    <x v="12"/>
    <x v="3"/>
    <x v="3"/>
    <x v="12"/>
    <x v="0"/>
    <x v="10"/>
    <x v="7"/>
    <x v="7"/>
    <x v="3451"/>
    <x v="0"/>
  </r>
  <r>
    <x v="524"/>
    <x v="0"/>
    <s v="2023-2024"/>
    <x v="0"/>
    <x v="4"/>
    <x v="1"/>
    <x v="1"/>
    <x v="4"/>
    <x v="0"/>
    <x v="4"/>
    <x v="7"/>
    <x v="7"/>
    <x v="3452"/>
    <x v="0"/>
  </r>
  <r>
    <x v="588"/>
    <x v="0"/>
    <s v="2023-2024"/>
    <x v="0"/>
    <x v="35"/>
    <x v="3"/>
    <x v="3"/>
    <x v="35"/>
    <x v="0"/>
    <x v="15"/>
    <x v="9"/>
    <x v="9"/>
    <x v="3453"/>
    <x v="0"/>
  </r>
  <r>
    <x v="581"/>
    <x v="0"/>
    <s v="2023-2024"/>
    <x v="0"/>
    <x v="19"/>
    <x v="1"/>
    <x v="1"/>
    <x v="19"/>
    <x v="0"/>
    <x v="11"/>
    <x v="9"/>
    <x v="9"/>
    <x v="3454"/>
    <x v="0"/>
  </r>
  <r>
    <x v="492"/>
    <x v="1"/>
    <s v="2022-2023"/>
    <x v="0"/>
    <x v="43"/>
    <x v="1"/>
    <x v="1"/>
    <x v="43"/>
    <x v="0"/>
    <x v="2"/>
    <x v="5"/>
    <x v="5"/>
    <x v="3455"/>
    <x v="0"/>
  </r>
  <r>
    <x v="413"/>
    <x v="2"/>
    <s v="2024-2025"/>
    <x v="0"/>
    <x v="80"/>
    <x v="0"/>
    <x v="0"/>
    <x v="80"/>
    <x v="0"/>
    <x v="14"/>
    <x v="4"/>
    <x v="4"/>
    <x v="3456"/>
    <x v="0"/>
  </r>
  <r>
    <x v="454"/>
    <x v="0"/>
    <s v="2023-2024"/>
    <x v="0"/>
    <x v="18"/>
    <x v="6"/>
    <x v="6"/>
    <x v="18"/>
    <x v="0"/>
    <x v="13"/>
    <x v="4"/>
    <x v="4"/>
    <x v="3457"/>
    <x v="0"/>
  </r>
  <r>
    <x v="320"/>
    <x v="2"/>
    <s v="2024-2025"/>
    <x v="1"/>
    <x v="27"/>
    <x v="4"/>
    <x v="4"/>
    <x v="27"/>
    <x v="0"/>
    <x v="7"/>
    <x v="4"/>
    <x v="4"/>
    <x v="3458"/>
    <x v="0"/>
  </r>
  <r>
    <x v="309"/>
    <x v="0"/>
    <s v="2023-2024"/>
    <x v="1"/>
    <x v="31"/>
    <x v="1"/>
    <x v="1"/>
    <x v="31"/>
    <x v="0"/>
    <x v="4"/>
    <x v="9"/>
    <x v="9"/>
    <x v="3459"/>
    <x v="0"/>
  </r>
  <r>
    <x v="263"/>
    <x v="0"/>
    <s v="2023-2024"/>
    <x v="0"/>
    <x v="67"/>
    <x v="3"/>
    <x v="3"/>
    <x v="67"/>
    <x v="0"/>
    <x v="15"/>
    <x v="9"/>
    <x v="9"/>
    <x v="3460"/>
    <x v="0"/>
  </r>
  <r>
    <x v="475"/>
    <x v="0"/>
    <s v="2023-2024"/>
    <x v="0"/>
    <x v="56"/>
    <x v="1"/>
    <x v="1"/>
    <x v="56"/>
    <x v="0"/>
    <x v="11"/>
    <x v="1"/>
    <x v="1"/>
    <x v="3461"/>
    <x v="0"/>
  </r>
  <r>
    <x v="374"/>
    <x v="1"/>
    <s v="2022-2023"/>
    <x v="0"/>
    <x v="36"/>
    <x v="4"/>
    <x v="4"/>
    <x v="36"/>
    <x v="0"/>
    <x v="6"/>
    <x v="7"/>
    <x v="7"/>
    <x v="3462"/>
    <x v="0"/>
  </r>
  <r>
    <x v="306"/>
    <x v="2"/>
    <s v="2024-2025"/>
    <x v="0"/>
    <x v="15"/>
    <x v="1"/>
    <x v="1"/>
    <x v="15"/>
    <x v="0"/>
    <x v="5"/>
    <x v="1"/>
    <x v="1"/>
    <x v="3463"/>
    <x v="0"/>
  </r>
  <r>
    <x v="140"/>
    <x v="0"/>
    <s v="2023-2024"/>
    <x v="0"/>
    <x v="74"/>
    <x v="1"/>
    <x v="1"/>
    <x v="74"/>
    <x v="0"/>
    <x v="1"/>
    <x v="4"/>
    <x v="4"/>
    <x v="3464"/>
    <x v="0"/>
  </r>
  <r>
    <x v="77"/>
    <x v="1"/>
    <s v="2022-2023"/>
    <x v="0"/>
    <x v="26"/>
    <x v="0"/>
    <x v="0"/>
    <x v="26"/>
    <x v="0"/>
    <x v="14"/>
    <x v="9"/>
    <x v="9"/>
    <x v="3465"/>
    <x v="0"/>
  </r>
  <r>
    <x v="712"/>
    <x v="0"/>
    <s v="2023-2024"/>
    <x v="0"/>
    <x v="40"/>
    <x v="4"/>
    <x v="4"/>
    <x v="40"/>
    <x v="0"/>
    <x v="8"/>
    <x v="7"/>
    <x v="7"/>
    <x v="3466"/>
    <x v="0"/>
  </r>
  <r>
    <x v="563"/>
    <x v="0"/>
    <s v="2023-2024"/>
    <x v="0"/>
    <x v="25"/>
    <x v="4"/>
    <x v="4"/>
    <x v="25"/>
    <x v="0"/>
    <x v="8"/>
    <x v="0"/>
    <x v="0"/>
    <x v="3467"/>
    <x v="0"/>
  </r>
  <r>
    <x v="197"/>
    <x v="0"/>
    <s v="2023-2024"/>
    <x v="0"/>
    <x v="96"/>
    <x v="4"/>
    <x v="4"/>
    <x v="96"/>
    <x v="0"/>
    <x v="16"/>
    <x v="4"/>
    <x v="4"/>
    <x v="3468"/>
    <x v="0"/>
  </r>
  <r>
    <x v="402"/>
    <x v="0"/>
    <s v="2023-2024"/>
    <x v="0"/>
    <x v="26"/>
    <x v="0"/>
    <x v="0"/>
    <x v="26"/>
    <x v="0"/>
    <x v="14"/>
    <x v="7"/>
    <x v="7"/>
    <x v="3469"/>
    <x v="0"/>
  </r>
  <r>
    <x v="229"/>
    <x v="1"/>
    <s v="2022-2023"/>
    <x v="0"/>
    <x v="76"/>
    <x v="1"/>
    <x v="1"/>
    <x v="76"/>
    <x v="0"/>
    <x v="5"/>
    <x v="4"/>
    <x v="4"/>
    <x v="3470"/>
    <x v="0"/>
  </r>
  <r>
    <x v="151"/>
    <x v="2"/>
    <s v="2024-2025"/>
    <x v="1"/>
    <x v="31"/>
    <x v="1"/>
    <x v="1"/>
    <x v="31"/>
    <x v="0"/>
    <x v="4"/>
    <x v="1"/>
    <x v="1"/>
    <x v="3471"/>
    <x v="0"/>
  </r>
  <r>
    <x v="535"/>
    <x v="1"/>
    <s v="2022-2023"/>
    <x v="0"/>
    <x v="14"/>
    <x v="1"/>
    <x v="1"/>
    <x v="14"/>
    <x v="0"/>
    <x v="11"/>
    <x v="4"/>
    <x v="4"/>
    <x v="3472"/>
    <x v="0"/>
  </r>
  <r>
    <x v="699"/>
    <x v="2"/>
    <s v="2024-2025"/>
    <x v="1"/>
    <x v="27"/>
    <x v="4"/>
    <x v="4"/>
    <x v="27"/>
    <x v="0"/>
    <x v="7"/>
    <x v="7"/>
    <x v="7"/>
    <x v="3473"/>
    <x v="0"/>
  </r>
  <r>
    <x v="218"/>
    <x v="1"/>
    <s v="2022-2023"/>
    <x v="0"/>
    <x v="7"/>
    <x v="4"/>
    <x v="4"/>
    <x v="7"/>
    <x v="0"/>
    <x v="6"/>
    <x v="7"/>
    <x v="7"/>
    <x v="3474"/>
    <x v="0"/>
  </r>
  <r>
    <x v="382"/>
    <x v="1"/>
    <s v="2022-2023"/>
    <x v="0"/>
    <x v="36"/>
    <x v="4"/>
    <x v="4"/>
    <x v="36"/>
    <x v="0"/>
    <x v="6"/>
    <x v="7"/>
    <x v="7"/>
    <x v="3475"/>
    <x v="0"/>
  </r>
  <r>
    <x v="184"/>
    <x v="2"/>
    <s v="2024-2025"/>
    <x v="1"/>
    <x v="64"/>
    <x v="1"/>
    <x v="1"/>
    <x v="64"/>
    <x v="0"/>
    <x v="1"/>
    <x v="9"/>
    <x v="9"/>
    <x v="3476"/>
    <x v="0"/>
  </r>
  <r>
    <x v="193"/>
    <x v="2"/>
    <s v="2024-2025"/>
    <x v="0"/>
    <x v="13"/>
    <x v="1"/>
    <x v="1"/>
    <x v="13"/>
    <x v="0"/>
    <x v="1"/>
    <x v="7"/>
    <x v="7"/>
    <x v="3477"/>
    <x v="0"/>
  </r>
  <r>
    <x v="245"/>
    <x v="0"/>
    <s v="2023-2024"/>
    <x v="0"/>
    <x v="9"/>
    <x v="4"/>
    <x v="4"/>
    <x v="9"/>
    <x v="0"/>
    <x v="7"/>
    <x v="9"/>
    <x v="9"/>
    <x v="3478"/>
    <x v="0"/>
  </r>
  <r>
    <x v="437"/>
    <x v="1"/>
    <s v="2022-2023"/>
    <x v="0"/>
    <x v="12"/>
    <x v="3"/>
    <x v="3"/>
    <x v="12"/>
    <x v="0"/>
    <x v="10"/>
    <x v="7"/>
    <x v="7"/>
    <x v="3479"/>
    <x v="0"/>
  </r>
  <r>
    <x v="483"/>
    <x v="0"/>
    <s v="2023-2024"/>
    <x v="0"/>
    <x v="23"/>
    <x v="1"/>
    <x v="1"/>
    <x v="23"/>
    <x v="0"/>
    <x v="11"/>
    <x v="4"/>
    <x v="4"/>
    <x v="3480"/>
    <x v="0"/>
  </r>
  <r>
    <x v="19"/>
    <x v="0"/>
    <s v="2023-2024"/>
    <x v="0"/>
    <x v="47"/>
    <x v="1"/>
    <x v="1"/>
    <x v="47"/>
    <x v="0"/>
    <x v="4"/>
    <x v="7"/>
    <x v="7"/>
    <x v="3481"/>
    <x v="0"/>
  </r>
  <r>
    <x v="659"/>
    <x v="2"/>
    <s v="2024-2025"/>
    <x v="0"/>
    <x v="5"/>
    <x v="1"/>
    <x v="1"/>
    <x v="5"/>
    <x v="0"/>
    <x v="5"/>
    <x v="3"/>
    <x v="3"/>
    <x v="3482"/>
    <x v="0"/>
  </r>
  <r>
    <x v="108"/>
    <x v="1"/>
    <s v="2022-2023"/>
    <x v="0"/>
    <x v="28"/>
    <x v="1"/>
    <x v="1"/>
    <x v="28"/>
    <x v="0"/>
    <x v="11"/>
    <x v="9"/>
    <x v="9"/>
    <x v="3483"/>
    <x v="0"/>
  </r>
  <r>
    <x v="415"/>
    <x v="2"/>
    <s v="2024-2025"/>
    <x v="0"/>
    <x v="69"/>
    <x v="4"/>
    <x v="4"/>
    <x v="69"/>
    <x v="0"/>
    <x v="6"/>
    <x v="4"/>
    <x v="4"/>
    <x v="3484"/>
    <x v="0"/>
  </r>
  <r>
    <x v="132"/>
    <x v="0"/>
    <s v="2023-2024"/>
    <x v="0"/>
    <x v="67"/>
    <x v="3"/>
    <x v="3"/>
    <x v="67"/>
    <x v="0"/>
    <x v="15"/>
    <x v="9"/>
    <x v="9"/>
    <x v="3485"/>
    <x v="0"/>
  </r>
  <r>
    <x v="564"/>
    <x v="0"/>
    <s v="2023-2024"/>
    <x v="0"/>
    <x v="84"/>
    <x v="3"/>
    <x v="3"/>
    <x v="84"/>
    <x v="0"/>
    <x v="3"/>
    <x v="1"/>
    <x v="1"/>
    <x v="3486"/>
    <x v="0"/>
  </r>
  <r>
    <x v="228"/>
    <x v="0"/>
    <s v="2023-2024"/>
    <x v="0"/>
    <x v="67"/>
    <x v="3"/>
    <x v="3"/>
    <x v="67"/>
    <x v="0"/>
    <x v="15"/>
    <x v="0"/>
    <x v="0"/>
    <x v="3487"/>
    <x v="0"/>
  </r>
  <r>
    <x v="645"/>
    <x v="0"/>
    <s v="2023-2024"/>
    <x v="1"/>
    <x v="63"/>
    <x v="1"/>
    <x v="1"/>
    <x v="63"/>
    <x v="0"/>
    <x v="5"/>
    <x v="4"/>
    <x v="4"/>
    <x v="3488"/>
    <x v="0"/>
  </r>
  <r>
    <x v="716"/>
    <x v="0"/>
    <s v="2023-2024"/>
    <x v="0"/>
    <x v="68"/>
    <x v="7"/>
    <x v="7"/>
    <x v="68"/>
    <x v="0"/>
    <x v="19"/>
    <x v="0"/>
    <x v="0"/>
    <x v="3489"/>
    <x v="0"/>
  </r>
  <r>
    <x v="281"/>
    <x v="0"/>
    <s v="2023-2024"/>
    <x v="0"/>
    <x v="5"/>
    <x v="1"/>
    <x v="1"/>
    <x v="5"/>
    <x v="0"/>
    <x v="5"/>
    <x v="7"/>
    <x v="7"/>
    <x v="3490"/>
    <x v="0"/>
  </r>
  <r>
    <x v="366"/>
    <x v="1"/>
    <s v="2022-2023"/>
    <x v="0"/>
    <x v="12"/>
    <x v="3"/>
    <x v="3"/>
    <x v="12"/>
    <x v="0"/>
    <x v="10"/>
    <x v="1"/>
    <x v="1"/>
    <x v="3491"/>
    <x v="0"/>
  </r>
  <r>
    <x v="726"/>
    <x v="1"/>
    <s v="2022-2023"/>
    <x v="0"/>
    <x v="67"/>
    <x v="3"/>
    <x v="3"/>
    <x v="67"/>
    <x v="0"/>
    <x v="15"/>
    <x v="7"/>
    <x v="7"/>
    <x v="3492"/>
    <x v="0"/>
  </r>
  <r>
    <x v="54"/>
    <x v="0"/>
    <s v="2023-2024"/>
    <x v="1"/>
    <x v="31"/>
    <x v="1"/>
    <x v="1"/>
    <x v="31"/>
    <x v="0"/>
    <x v="4"/>
    <x v="4"/>
    <x v="4"/>
    <x v="3493"/>
    <x v="0"/>
  </r>
  <r>
    <x v="555"/>
    <x v="2"/>
    <s v="2024-2025"/>
    <x v="0"/>
    <x v="9"/>
    <x v="4"/>
    <x v="4"/>
    <x v="9"/>
    <x v="0"/>
    <x v="7"/>
    <x v="9"/>
    <x v="9"/>
    <x v="3494"/>
    <x v="0"/>
  </r>
  <r>
    <x v="704"/>
    <x v="0"/>
    <s v="2023-2024"/>
    <x v="0"/>
    <x v="35"/>
    <x v="3"/>
    <x v="3"/>
    <x v="35"/>
    <x v="0"/>
    <x v="15"/>
    <x v="4"/>
    <x v="4"/>
    <x v="3495"/>
    <x v="0"/>
  </r>
  <r>
    <x v="480"/>
    <x v="0"/>
    <s v="2023-2024"/>
    <x v="0"/>
    <x v="31"/>
    <x v="1"/>
    <x v="1"/>
    <x v="31"/>
    <x v="0"/>
    <x v="4"/>
    <x v="0"/>
    <x v="0"/>
    <x v="3496"/>
    <x v="0"/>
  </r>
  <r>
    <x v="320"/>
    <x v="2"/>
    <s v="2024-2025"/>
    <x v="0"/>
    <x v="10"/>
    <x v="4"/>
    <x v="4"/>
    <x v="10"/>
    <x v="0"/>
    <x v="8"/>
    <x v="9"/>
    <x v="9"/>
    <x v="3497"/>
    <x v="0"/>
  </r>
  <r>
    <x v="657"/>
    <x v="0"/>
    <s v="2023-2024"/>
    <x v="0"/>
    <x v="23"/>
    <x v="1"/>
    <x v="1"/>
    <x v="23"/>
    <x v="0"/>
    <x v="11"/>
    <x v="1"/>
    <x v="1"/>
    <x v="3498"/>
    <x v="0"/>
  </r>
  <r>
    <x v="649"/>
    <x v="1"/>
    <s v="2022-2023"/>
    <x v="0"/>
    <x v="88"/>
    <x v="6"/>
    <x v="6"/>
    <x v="88"/>
    <x v="0"/>
    <x v="13"/>
    <x v="4"/>
    <x v="4"/>
    <x v="3499"/>
    <x v="0"/>
  </r>
  <r>
    <x v="56"/>
    <x v="2"/>
    <s v="2024-2025"/>
    <x v="0"/>
    <x v="10"/>
    <x v="4"/>
    <x v="4"/>
    <x v="10"/>
    <x v="0"/>
    <x v="8"/>
    <x v="1"/>
    <x v="1"/>
    <x v="3500"/>
    <x v="0"/>
  </r>
  <r>
    <x v="404"/>
    <x v="1"/>
    <s v="2022-2023"/>
    <x v="0"/>
    <x v="1"/>
    <x v="1"/>
    <x v="1"/>
    <x v="1"/>
    <x v="0"/>
    <x v="1"/>
    <x v="4"/>
    <x v="4"/>
    <x v="3501"/>
    <x v="0"/>
  </r>
  <r>
    <x v="272"/>
    <x v="1"/>
    <s v="2022-2023"/>
    <x v="0"/>
    <x v="43"/>
    <x v="1"/>
    <x v="1"/>
    <x v="43"/>
    <x v="0"/>
    <x v="2"/>
    <x v="7"/>
    <x v="7"/>
    <x v="3502"/>
    <x v="0"/>
  </r>
  <r>
    <x v="673"/>
    <x v="2"/>
    <s v="2024-2025"/>
    <x v="0"/>
    <x v="68"/>
    <x v="7"/>
    <x v="7"/>
    <x v="68"/>
    <x v="0"/>
    <x v="19"/>
    <x v="7"/>
    <x v="7"/>
    <x v="3503"/>
    <x v="0"/>
  </r>
  <r>
    <x v="521"/>
    <x v="0"/>
    <s v="2023-2024"/>
    <x v="1"/>
    <x v="39"/>
    <x v="0"/>
    <x v="0"/>
    <x v="39"/>
    <x v="0"/>
    <x v="14"/>
    <x v="7"/>
    <x v="7"/>
    <x v="3504"/>
    <x v="0"/>
  </r>
  <r>
    <x v="605"/>
    <x v="0"/>
    <s v="2023-2024"/>
    <x v="1"/>
    <x v="34"/>
    <x v="4"/>
    <x v="4"/>
    <x v="34"/>
    <x v="0"/>
    <x v="7"/>
    <x v="4"/>
    <x v="4"/>
    <x v="3505"/>
    <x v="0"/>
  </r>
  <r>
    <x v="6"/>
    <x v="1"/>
    <s v="2022-2023"/>
    <x v="0"/>
    <x v="68"/>
    <x v="7"/>
    <x v="7"/>
    <x v="68"/>
    <x v="0"/>
    <x v="19"/>
    <x v="9"/>
    <x v="9"/>
    <x v="3506"/>
    <x v="0"/>
  </r>
  <r>
    <x v="340"/>
    <x v="2"/>
    <s v="2024-2025"/>
    <x v="0"/>
    <x v="69"/>
    <x v="4"/>
    <x v="4"/>
    <x v="69"/>
    <x v="0"/>
    <x v="6"/>
    <x v="5"/>
    <x v="5"/>
    <x v="3507"/>
    <x v="0"/>
  </r>
  <r>
    <x v="289"/>
    <x v="1"/>
    <s v="2022-2023"/>
    <x v="0"/>
    <x v="13"/>
    <x v="1"/>
    <x v="1"/>
    <x v="13"/>
    <x v="0"/>
    <x v="1"/>
    <x v="0"/>
    <x v="0"/>
    <x v="3508"/>
    <x v="0"/>
  </r>
  <r>
    <x v="195"/>
    <x v="0"/>
    <s v="2023-2024"/>
    <x v="0"/>
    <x v="25"/>
    <x v="4"/>
    <x v="4"/>
    <x v="25"/>
    <x v="0"/>
    <x v="8"/>
    <x v="4"/>
    <x v="4"/>
    <x v="3509"/>
    <x v="0"/>
  </r>
  <r>
    <x v="502"/>
    <x v="0"/>
    <s v="2023-2024"/>
    <x v="0"/>
    <x v="25"/>
    <x v="4"/>
    <x v="4"/>
    <x v="25"/>
    <x v="0"/>
    <x v="8"/>
    <x v="9"/>
    <x v="9"/>
    <x v="3510"/>
    <x v="0"/>
  </r>
  <r>
    <x v="301"/>
    <x v="1"/>
    <s v="2022-2023"/>
    <x v="0"/>
    <x v="7"/>
    <x v="4"/>
    <x v="4"/>
    <x v="7"/>
    <x v="0"/>
    <x v="6"/>
    <x v="0"/>
    <x v="0"/>
    <x v="3511"/>
    <x v="0"/>
  </r>
  <r>
    <x v="300"/>
    <x v="2"/>
    <s v="2024-2025"/>
    <x v="0"/>
    <x v="40"/>
    <x v="4"/>
    <x v="4"/>
    <x v="40"/>
    <x v="0"/>
    <x v="8"/>
    <x v="7"/>
    <x v="7"/>
    <x v="3512"/>
    <x v="0"/>
  </r>
  <r>
    <x v="465"/>
    <x v="1"/>
    <s v="2022-2023"/>
    <x v="0"/>
    <x v="24"/>
    <x v="1"/>
    <x v="1"/>
    <x v="24"/>
    <x v="0"/>
    <x v="4"/>
    <x v="4"/>
    <x v="4"/>
    <x v="3513"/>
    <x v="0"/>
  </r>
  <r>
    <x v="370"/>
    <x v="2"/>
    <s v="2024-2025"/>
    <x v="0"/>
    <x v="56"/>
    <x v="1"/>
    <x v="1"/>
    <x v="56"/>
    <x v="0"/>
    <x v="11"/>
    <x v="1"/>
    <x v="1"/>
    <x v="3514"/>
    <x v="0"/>
  </r>
  <r>
    <x v="448"/>
    <x v="0"/>
    <s v="2023-2024"/>
    <x v="0"/>
    <x v="25"/>
    <x v="4"/>
    <x v="4"/>
    <x v="25"/>
    <x v="0"/>
    <x v="8"/>
    <x v="7"/>
    <x v="7"/>
    <x v="3515"/>
    <x v="0"/>
  </r>
  <r>
    <x v="162"/>
    <x v="1"/>
    <s v="2022-2023"/>
    <x v="1"/>
    <x v="34"/>
    <x v="4"/>
    <x v="4"/>
    <x v="34"/>
    <x v="0"/>
    <x v="7"/>
    <x v="1"/>
    <x v="1"/>
    <x v="3516"/>
    <x v="0"/>
  </r>
  <r>
    <x v="316"/>
    <x v="0"/>
    <s v="2023-2024"/>
    <x v="0"/>
    <x v="26"/>
    <x v="0"/>
    <x v="0"/>
    <x v="26"/>
    <x v="0"/>
    <x v="14"/>
    <x v="9"/>
    <x v="9"/>
    <x v="3517"/>
    <x v="0"/>
  </r>
  <r>
    <x v="358"/>
    <x v="1"/>
    <s v="2022-2023"/>
    <x v="0"/>
    <x v="23"/>
    <x v="1"/>
    <x v="1"/>
    <x v="23"/>
    <x v="0"/>
    <x v="11"/>
    <x v="9"/>
    <x v="9"/>
    <x v="3518"/>
    <x v="0"/>
  </r>
  <r>
    <x v="162"/>
    <x v="1"/>
    <s v="2022-2023"/>
    <x v="0"/>
    <x v="43"/>
    <x v="1"/>
    <x v="1"/>
    <x v="43"/>
    <x v="0"/>
    <x v="2"/>
    <x v="4"/>
    <x v="4"/>
    <x v="3519"/>
    <x v="0"/>
  </r>
  <r>
    <x v="676"/>
    <x v="1"/>
    <s v="2022-2023"/>
    <x v="0"/>
    <x v="5"/>
    <x v="1"/>
    <x v="1"/>
    <x v="5"/>
    <x v="0"/>
    <x v="5"/>
    <x v="1"/>
    <x v="1"/>
    <x v="3520"/>
    <x v="0"/>
  </r>
  <r>
    <x v="347"/>
    <x v="0"/>
    <s v="2023-2024"/>
    <x v="0"/>
    <x v="27"/>
    <x v="4"/>
    <x v="4"/>
    <x v="27"/>
    <x v="0"/>
    <x v="7"/>
    <x v="7"/>
    <x v="7"/>
    <x v="3521"/>
    <x v="0"/>
  </r>
  <r>
    <x v="573"/>
    <x v="1"/>
    <s v="2022-2023"/>
    <x v="1"/>
    <x v="65"/>
    <x v="1"/>
    <x v="1"/>
    <x v="65"/>
    <x v="0"/>
    <x v="4"/>
    <x v="4"/>
    <x v="4"/>
    <x v="3522"/>
    <x v="0"/>
  </r>
  <r>
    <x v="324"/>
    <x v="0"/>
    <s v="2023-2024"/>
    <x v="0"/>
    <x v="33"/>
    <x v="4"/>
    <x v="4"/>
    <x v="33"/>
    <x v="0"/>
    <x v="8"/>
    <x v="4"/>
    <x v="4"/>
    <x v="3523"/>
    <x v="0"/>
  </r>
  <r>
    <x v="629"/>
    <x v="1"/>
    <s v="2022-2023"/>
    <x v="1"/>
    <x v="39"/>
    <x v="0"/>
    <x v="0"/>
    <x v="39"/>
    <x v="0"/>
    <x v="14"/>
    <x v="4"/>
    <x v="4"/>
    <x v="3524"/>
    <x v="0"/>
  </r>
  <r>
    <x v="493"/>
    <x v="1"/>
    <s v="2022-2023"/>
    <x v="0"/>
    <x v="76"/>
    <x v="1"/>
    <x v="1"/>
    <x v="76"/>
    <x v="0"/>
    <x v="5"/>
    <x v="9"/>
    <x v="9"/>
    <x v="3525"/>
    <x v="0"/>
  </r>
  <r>
    <x v="93"/>
    <x v="2"/>
    <s v="2024-2025"/>
    <x v="0"/>
    <x v="52"/>
    <x v="3"/>
    <x v="3"/>
    <x v="52"/>
    <x v="0"/>
    <x v="10"/>
    <x v="1"/>
    <x v="1"/>
    <x v="3526"/>
    <x v="0"/>
  </r>
  <r>
    <x v="607"/>
    <x v="0"/>
    <s v="2023-2024"/>
    <x v="0"/>
    <x v="5"/>
    <x v="1"/>
    <x v="1"/>
    <x v="5"/>
    <x v="0"/>
    <x v="5"/>
    <x v="0"/>
    <x v="0"/>
    <x v="3527"/>
    <x v="0"/>
  </r>
  <r>
    <x v="587"/>
    <x v="0"/>
    <s v="2023-2024"/>
    <x v="0"/>
    <x v="59"/>
    <x v="3"/>
    <x v="3"/>
    <x v="59"/>
    <x v="0"/>
    <x v="3"/>
    <x v="0"/>
    <x v="0"/>
    <x v="3528"/>
    <x v="0"/>
  </r>
  <r>
    <x v="93"/>
    <x v="2"/>
    <s v="2024-2025"/>
    <x v="0"/>
    <x v="53"/>
    <x v="3"/>
    <x v="3"/>
    <x v="53"/>
    <x v="0"/>
    <x v="10"/>
    <x v="7"/>
    <x v="7"/>
    <x v="3529"/>
    <x v="0"/>
  </r>
  <r>
    <x v="615"/>
    <x v="1"/>
    <s v="2022-2023"/>
    <x v="0"/>
    <x v="67"/>
    <x v="3"/>
    <x v="3"/>
    <x v="67"/>
    <x v="0"/>
    <x v="15"/>
    <x v="1"/>
    <x v="1"/>
    <x v="3530"/>
    <x v="0"/>
  </r>
  <r>
    <x v="99"/>
    <x v="0"/>
    <s v="2023-2024"/>
    <x v="0"/>
    <x v="10"/>
    <x v="4"/>
    <x v="4"/>
    <x v="10"/>
    <x v="0"/>
    <x v="8"/>
    <x v="0"/>
    <x v="0"/>
    <x v="3531"/>
    <x v="0"/>
  </r>
  <r>
    <x v="413"/>
    <x v="2"/>
    <s v="2024-2025"/>
    <x v="0"/>
    <x v="9"/>
    <x v="4"/>
    <x v="4"/>
    <x v="9"/>
    <x v="0"/>
    <x v="7"/>
    <x v="0"/>
    <x v="0"/>
    <x v="3532"/>
    <x v="0"/>
  </r>
  <r>
    <x v="221"/>
    <x v="0"/>
    <s v="2023-2024"/>
    <x v="0"/>
    <x v="78"/>
    <x v="1"/>
    <x v="1"/>
    <x v="78"/>
    <x v="0"/>
    <x v="4"/>
    <x v="4"/>
    <x v="4"/>
    <x v="3533"/>
    <x v="0"/>
  </r>
  <r>
    <x v="685"/>
    <x v="0"/>
    <s v="2023-2024"/>
    <x v="0"/>
    <x v="26"/>
    <x v="0"/>
    <x v="0"/>
    <x v="26"/>
    <x v="0"/>
    <x v="14"/>
    <x v="1"/>
    <x v="1"/>
    <x v="3534"/>
    <x v="0"/>
  </r>
  <r>
    <x v="496"/>
    <x v="2"/>
    <s v="2024-2025"/>
    <x v="0"/>
    <x v="40"/>
    <x v="4"/>
    <x v="4"/>
    <x v="40"/>
    <x v="0"/>
    <x v="8"/>
    <x v="0"/>
    <x v="0"/>
    <x v="3535"/>
    <x v="0"/>
  </r>
  <r>
    <x v="379"/>
    <x v="2"/>
    <s v="2024-2025"/>
    <x v="0"/>
    <x v="19"/>
    <x v="1"/>
    <x v="1"/>
    <x v="19"/>
    <x v="0"/>
    <x v="11"/>
    <x v="4"/>
    <x v="4"/>
    <x v="3536"/>
    <x v="0"/>
  </r>
  <r>
    <x v="503"/>
    <x v="0"/>
    <s v="2023-2024"/>
    <x v="1"/>
    <x v="64"/>
    <x v="1"/>
    <x v="1"/>
    <x v="64"/>
    <x v="0"/>
    <x v="1"/>
    <x v="1"/>
    <x v="1"/>
    <x v="3537"/>
    <x v="0"/>
  </r>
  <r>
    <x v="717"/>
    <x v="2"/>
    <s v="2024-2025"/>
    <x v="0"/>
    <x v="58"/>
    <x v="0"/>
    <x v="0"/>
    <x v="58"/>
    <x v="0"/>
    <x v="0"/>
    <x v="4"/>
    <x v="4"/>
    <x v="3538"/>
    <x v="0"/>
  </r>
  <r>
    <x v="149"/>
    <x v="2"/>
    <s v="2024-2025"/>
    <x v="0"/>
    <x v="60"/>
    <x v="1"/>
    <x v="1"/>
    <x v="60"/>
    <x v="0"/>
    <x v="2"/>
    <x v="4"/>
    <x v="4"/>
    <x v="3539"/>
    <x v="0"/>
  </r>
  <r>
    <x v="202"/>
    <x v="2"/>
    <s v="2024-2025"/>
    <x v="0"/>
    <x v="19"/>
    <x v="1"/>
    <x v="1"/>
    <x v="19"/>
    <x v="0"/>
    <x v="11"/>
    <x v="7"/>
    <x v="7"/>
    <x v="3540"/>
    <x v="0"/>
  </r>
  <r>
    <x v="349"/>
    <x v="1"/>
    <s v="2022-2023"/>
    <x v="0"/>
    <x v="59"/>
    <x v="3"/>
    <x v="3"/>
    <x v="59"/>
    <x v="0"/>
    <x v="3"/>
    <x v="1"/>
    <x v="1"/>
    <x v="3541"/>
    <x v="0"/>
  </r>
  <r>
    <x v="73"/>
    <x v="1"/>
    <s v="2022-2023"/>
    <x v="0"/>
    <x v="31"/>
    <x v="1"/>
    <x v="1"/>
    <x v="31"/>
    <x v="0"/>
    <x v="4"/>
    <x v="1"/>
    <x v="1"/>
    <x v="3542"/>
    <x v="0"/>
  </r>
  <r>
    <x v="460"/>
    <x v="1"/>
    <s v="2022-2023"/>
    <x v="0"/>
    <x v="76"/>
    <x v="1"/>
    <x v="1"/>
    <x v="76"/>
    <x v="0"/>
    <x v="5"/>
    <x v="1"/>
    <x v="1"/>
    <x v="3543"/>
    <x v="0"/>
  </r>
  <r>
    <x v="684"/>
    <x v="2"/>
    <s v="2024-2025"/>
    <x v="0"/>
    <x v="43"/>
    <x v="1"/>
    <x v="1"/>
    <x v="43"/>
    <x v="0"/>
    <x v="2"/>
    <x v="4"/>
    <x v="4"/>
    <x v="3544"/>
    <x v="0"/>
  </r>
  <r>
    <x v="125"/>
    <x v="2"/>
    <s v="2024-2025"/>
    <x v="0"/>
    <x v="7"/>
    <x v="4"/>
    <x v="4"/>
    <x v="7"/>
    <x v="0"/>
    <x v="6"/>
    <x v="7"/>
    <x v="7"/>
    <x v="3545"/>
    <x v="0"/>
  </r>
  <r>
    <x v="252"/>
    <x v="1"/>
    <s v="2022-2023"/>
    <x v="1"/>
    <x v="27"/>
    <x v="4"/>
    <x v="4"/>
    <x v="27"/>
    <x v="0"/>
    <x v="7"/>
    <x v="0"/>
    <x v="0"/>
    <x v="3546"/>
    <x v="0"/>
  </r>
  <r>
    <x v="415"/>
    <x v="2"/>
    <s v="2024-2025"/>
    <x v="1"/>
    <x v="27"/>
    <x v="4"/>
    <x v="4"/>
    <x v="27"/>
    <x v="0"/>
    <x v="7"/>
    <x v="1"/>
    <x v="1"/>
    <x v="3547"/>
    <x v="0"/>
  </r>
  <r>
    <x v="47"/>
    <x v="2"/>
    <s v="2024-2025"/>
    <x v="0"/>
    <x v="4"/>
    <x v="1"/>
    <x v="1"/>
    <x v="4"/>
    <x v="0"/>
    <x v="4"/>
    <x v="9"/>
    <x v="9"/>
    <x v="3548"/>
    <x v="0"/>
  </r>
  <r>
    <x v="700"/>
    <x v="2"/>
    <s v="2024-2025"/>
    <x v="0"/>
    <x v="71"/>
    <x v="6"/>
    <x v="6"/>
    <x v="71"/>
    <x v="0"/>
    <x v="13"/>
    <x v="4"/>
    <x v="4"/>
    <x v="3549"/>
    <x v="0"/>
  </r>
  <r>
    <x v="69"/>
    <x v="0"/>
    <s v="2023-2024"/>
    <x v="0"/>
    <x v="53"/>
    <x v="3"/>
    <x v="3"/>
    <x v="53"/>
    <x v="0"/>
    <x v="10"/>
    <x v="9"/>
    <x v="9"/>
    <x v="3550"/>
    <x v="0"/>
  </r>
  <r>
    <x v="340"/>
    <x v="2"/>
    <s v="2024-2025"/>
    <x v="0"/>
    <x v="35"/>
    <x v="3"/>
    <x v="3"/>
    <x v="35"/>
    <x v="0"/>
    <x v="15"/>
    <x v="7"/>
    <x v="7"/>
    <x v="3551"/>
    <x v="0"/>
  </r>
  <r>
    <x v="391"/>
    <x v="2"/>
    <s v="2024-2025"/>
    <x v="1"/>
    <x v="34"/>
    <x v="4"/>
    <x v="4"/>
    <x v="34"/>
    <x v="0"/>
    <x v="7"/>
    <x v="9"/>
    <x v="9"/>
    <x v="3552"/>
    <x v="0"/>
  </r>
  <r>
    <x v="246"/>
    <x v="2"/>
    <s v="2024-2025"/>
    <x v="0"/>
    <x v="4"/>
    <x v="1"/>
    <x v="1"/>
    <x v="4"/>
    <x v="0"/>
    <x v="4"/>
    <x v="7"/>
    <x v="7"/>
    <x v="3553"/>
    <x v="0"/>
  </r>
  <r>
    <x v="247"/>
    <x v="2"/>
    <s v="2024-2025"/>
    <x v="0"/>
    <x v="35"/>
    <x v="3"/>
    <x v="3"/>
    <x v="35"/>
    <x v="0"/>
    <x v="15"/>
    <x v="1"/>
    <x v="1"/>
    <x v="3554"/>
    <x v="0"/>
  </r>
  <r>
    <x v="618"/>
    <x v="1"/>
    <s v="2022-2023"/>
    <x v="0"/>
    <x v="12"/>
    <x v="3"/>
    <x v="3"/>
    <x v="12"/>
    <x v="0"/>
    <x v="10"/>
    <x v="0"/>
    <x v="0"/>
    <x v="3555"/>
    <x v="0"/>
  </r>
  <r>
    <x v="676"/>
    <x v="1"/>
    <s v="2022-2023"/>
    <x v="0"/>
    <x v="4"/>
    <x v="1"/>
    <x v="1"/>
    <x v="4"/>
    <x v="0"/>
    <x v="4"/>
    <x v="4"/>
    <x v="4"/>
    <x v="3556"/>
    <x v="0"/>
  </r>
  <r>
    <x v="419"/>
    <x v="2"/>
    <s v="2024-2025"/>
    <x v="0"/>
    <x v="7"/>
    <x v="4"/>
    <x v="4"/>
    <x v="7"/>
    <x v="0"/>
    <x v="6"/>
    <x v="9"/>
    <x v="9"/>
    <x v="3557"/>
    <x v="0"/>
  </r>
  <r>
    <x v="7"/>
    <x v="0"/>
    <s v="2023-2024"/>
    <x v="0"/>
    <x v="23"/>
    <x v="1"/>
    <x v="1"/>
    <x v="23"/>
    <x v="0"/>
    <x v="11"/>
    <x v="0"/>
    <x v="0"/>
    <x v="3558"/>
    <x v="0"/>
  </r>
  <r>
    <x v="555"/>
    <x v="2"/>
    <s v="2024-2025"/>
    <x v="0"/>
    <x v="59"/>
    <x v="3"/>
    <x v="3"/>
    <x v="59"/>
    <x v="0"/>
    <x v="3"/>
    <x v="7"/>
    <x v="7"/>
    <x v="3559"/>
    <x v="0"/>
  </r>
  <r>
    <x v="360"/>
    <x v="2"/>
    <s v="2024-2025"/>
    <x v="1"/>
    <x v="27"/>
    <x v="4"/>
    <x v="4"/>
    <x v="27"/>
    <x v="0"/>
    <x v="7"/>
    <x v="9"/>
    <x v="9"/>
    <x v="3560"/>
    <x v="0"/>
  </r>
  <r>
    <x v="542"/>
    <x v="2"/>
    <s v="2024-2025"/>
    <x v="1"/>
    <x v="39"/>
    <x v="0"/>
    <x v="0"/>
    <x v="39"/>
    <x v="0"/>
    <x v="14"/>
    <x v="0"/>
    <x v="0"/>
    <x v="3561"/>
    <x v="0"/>
  </r>
  <r>
    <x v="539"/>
    <x v="2"/>
    <s v="2024-2025"/>
    <x v="0"/>
    <x v="4"/>
    <x v="1"/>
    <x v="1"/>
    <x v="4"/>
    <x v="0"/>
    <x v="4"/>
    <x v="0"/>
    <x v="0"/>
    <x v="3562"/>
    <x v="0"/>
  </r>
  <r>
    <x v="64"/>
    <x v="1"/>
    <s v="2022-2023"/>
    <x v="0"/>
    <x v="68"/>
    <x v="7"/>
    <x v="7"/>
    <x v="68"/>
    <x v="0"/>
    <x v="19"/>
    <x v="1"/>
    <x v="1"/>
    <x v="3563"/>
    <x v="0"/>
  </r>
  <r>
    <x v="576"/>
    <x v="0"/>
    <s v="2023-2024"/>
    <x v="0"/>
    <x v="12"/>
    <x v="3"/>
    <x v="3"/>
    <x v="12"/>
    <x v="0"/>
    <x v="10"/>
    <x v="9"/>
    <x v="9"/>
    <x v="3564"/>
    <x v="0"/>
  </r>
  <r>
    <x v="246"/>
    <x v="2"/>
    <s v="2024-2025"/>
    <x v="0"/>
    <x v="10"/>
    <x v="4"/>
    <x v="4"/>
    <x v="10"/>
    <x v="0"/>
    <x v="8"/>
    <x v="9"/>
    <x v="9"/>
    <x v="3565"/>
    <x v="0"/>
  </r>
  <r>
    <x v="634"/>
    <x v="1"/>
    <s v="2022-2023"/>
    <x v="1"/>
    <x v="39"/>
    <x v="0"/>
    <x v="0"/>
    <x v="39"/>
    <x v="0"/>
    <x v="14"/>
    <x v="1"/>
    <x v="1"/>
    <x v="3566"/>
    <x v="0"/>
  </r>
  <r>
    <x v="334"/>
    <x v="2"/>
    <s v="2024-2025"/>
    <x v="0"/>
    <x v="69"/>
    <x v="4"/>
    <x v="4"/>
    <x v="69"/>
    <x v="0"/>
    <x v="6"/>
    <x v="0"/>
    <x v="0"/>
    <x v="3567"/>
    <x v="0"/>
  </r>
  <r>
    <x v="319"/>
    <x v="0"/>
    <s v="2023-2024"/>
    <x v="0"/>
    <x v="47"/>
    <x v="1"/>
    <x v="1"/>
    <x v="47"/>
    <x v="0"/>
    <x v="4"/>
    <x v="9"/>
    <x v="9"/>
    <x v="3568"/>
    <x v="0"/>
  </r>
  <r>
    <x v="203"/>
    <x v="0"/>
    <s v="2023-2024"/>
    <x v="0"/>
    <x v="67"/>
    <x v="3"/>
    <x v="3"/>
    <x v="67"/>
    <x v="0"/>
    <x v="15"/>
    <x v="1"/>
    <x v="1"/>
    <x v="3569"/>
    <x v="0"/>
  </r>
  <r>
    <x v="587"/>
    <x v="0"/>
    <s v="2023-2024"/>
    <x v="0"/>
    <x v="59"/>
    <x v="3"/>
    <x v="3"/>
    <x v="59"/>
    <x v="0"/>
    <x v="3"/>
    <x v="9"/>
    <x v="9"/>
    <x v="3570"/>
    <x v="0"/>
  </r>
  <r>
    <x v="708"/>
    <x v="1"/>
    <s v="2022-2023"/>
    <x v="0"/>
    <x v="35"/>
    <x v="3"/>
    <x v="3"/>
    <x v="35"/>
    <x v="0"/>
    <x v="15"/>
    <x v="0"/>
    <x v="0"/>
    <x v="3571"/>
    <x v="0"/>
  </r>
  <r>
    <x v="676"/>
    <x v="1"/>
    <s v="2022-2023"/>
    <x v="0"/>
    <x v="25"/>
    <x v="4"/>
    <x v="4"/>
    <x v="25"/>
    <x v="0"/>
    <x v="8"/>
    <x v="1"/>
    <x v="1"/>
    <x v="3572"/>
    <x v="0"/>
  </r>
  <r>
    <x v="51"/>
    <x v="0"/>
    <s v="2023-2024"/>
    <x v="1"/>
    <x v="39"/>
    <x v="0"/>
    <x v="0"/>
    <x v="39"/>
    <x v="0"/>
    <x v="14"/>
    <x v="7"/>
    <x v="7"/>
    <x v="3573"/>
    <x v="0"/>
  </r>
  <r>
    <x v="231"/>
    <x v="0"/>
    <s v="2023-2024"/>
    <x v="0"/>
    <x v="23"/>
    <x v="1"/>
    <x v="1"/>
    <x v="23"/>
    <x v="0"/>
    <x v="11"/>
    <x v="7"/>
    <x v="7"/>
    <x v="3574"/>
    <x v="0"/>
  </r>
  <r>
    <x v="489"/>
    <x v="0"/>
    <s v="2023-2024"/>
    <x v="0"/>
    <x v="85"/>
    <x v="0"/>
    <x v="0"/>
    <x v="85"/>
    <x v="0"/>
    <x v="20"/>
    <x v="0"/>
    <x v="0"/>
    <x v="3575"/>
    <x v="0"/>
  </r>
  <r>
    <x v="81"/>
    <x v="0"/>
    <s v="2023-2024"/>
    <x v="0"/>
    <x v="40"/>
    <x v="4"/>
    <x v="4"/>
    <x v="40"/>
    <x v="0"/>
    <x v="8"/>
    <x v="4"/>
    <x v="4"/>
    <x v="3576"/>
    <x v="0"/>
  </r>
  <r>
    <x v="492"/>
    <x v="1"/>
    <s v="2022-2023"/>
    <x v="1"/>
    <x v="34"/>
    <x v="4"/>
    <x v="4"/>
    <x v="34"/>
    <x v="0"/>
    <x v="7"/>
    <x v="9"/>
    <x v="9"/>
    <x v="3577"/>
    <x v="0"/>
  </r>
  <r>
    <x v="626"/>
    <x v="2"/>
    <s v="2024-2025"/>
    <x v="0"/>
    <x v="7"/>
    <x v="4"/>
    <x v="4"/>
    <x v="7"/>
    <x v="0"/>
    <x v="6"/>
    <x v="4"/>
    <x v="4"/>
    <x v="3578"/>
    <x v="0"/>
  </r>
  <r>
    <x v="172"/>
    <x v="1"/>
    <s v="2022-2023"/>
    <x v="0"/>
    <x v="76"/>
    <x v="1"/>
    <x v="1"/>
    <x v="76"/>
    <x v="0"/>
    <x v="5"/>
    <x v="9"/>
    <x v="9"/>
    <x v="3579"/>
    <x v="0"/>
  </r>
  <r>
    <x v="657"/>
    <x v="0"/>
    <s v="2023-2024"/>
    <x v="0"/>
    <x v="56"/>
    <x v="1"/>
    <x v="1"/>
    <x v="56"/>
    <x v="0"/>
    <x v="11"/>
    <x v="7"/>
    <x v="7"/>
    <x v="3580"/>
    <x v="0"/>
  </r>
  <r>
    <x v="296"/>
    <x v="0"/>
    <s v="2023-2024"/>
    <x v="1"/>
    <x v="63"/>
    <x v="1"/>
    <x v="1"/>
    <x v="63"/>
    <x v="0"/>
    <x v="5"/>
    <x v="7"/>
    <x v="7"/>
    <x v="3581"/>
    <x v="0"/>
  </r>
  <r>
    <x v="380"/>
    <x v="0"/>
    <s v="2023-2024"/>
    <x v="0"/>
    <x v="59"/>
    <x v="3"/>
    <x v="3"/>
    <x v="59"/>
    <x v="0"/>
    <x v="3"/>
    <x v="1"/>
    <x v="1"/>
    <x v="3582"/>
    <x v="0"/>
  </r>
  <r>
    <x v="629"/>
    <x v="1"/>
    <s v="2022-2023"/>
    <x v="0"/>
    <x v="69"/>
    <x v="4"/>
    <x v="4"/>
    <x v="69"/>
    <x v="0"/>
    <x v="6"/>
    <x v="7"/>
    <x v="7"/>
    <x v="3583"/>
    <x v="0"/>
  </r>
  <r>
    <x v="345"/>
    <x v="1"/>
    <s v="2022-2023"/>
    <x v="0"/>
    <x v="53"/>
    <x v="3"/>
    <x v="3"/>
    <x v="53"/>
    <x v="0"/>
    <x v="10"/>
    <x v="9"/>
    <x v="9"/>
    <x v="3584"/>
    <x v="0"/>
  </r>
  <r>
    <x v="69"/>
    <x v="0"/>
    <s v="2023-2024"/>
    <x v="0"/>
    <x v="84"/>
    <x v="3"/>
    <x v="3"/>
    <x v="84"/>
    <x v="0"/>
    <x v="3"/>
    <x v="9"/>
    <x v="9"/>
    <x v="3585"/>
    <x v="0"/>
  </r>
  <r>
    <x v="591"/>
    <x v="2"/>
    <s v="2024-2025"/>
    <x v="1"/>
    <x v="64"/>
    <x v="1"/>
    <x v="1"/>
    <x v="64"/>
    <x v="0"/>
    <x v="1"/>
    <x v="0"/>
    <x v="0"/>
    <x v="3586"/>
    <x v="0"/>
  </r>
  <r>
    <x v="128"/>
    <x v="2"/>
    <s v="2024-2025"/>
    <x v="0"/>
    <x v="87"/>
    <x v="2"/>
    <x v="2"/>
    <x v="87"/>
    <x v="0"/>
    <x v="2"/>
    <x v="4"/>
    <x v="4"/>
    <x v="3587"/>
    <x v="0"/>
  </r>
  <r>
    <x v="70"/>
    <x v="0"/>
    <s v="2023-2024"/>
    <x v="1"/>
    <x v="6"/>
    <x v="0"/>
    <x v="0"/>
    <x v="6"/>
    <x v="0"/>
    <x v="0"/>
    <x v="4"/>
    <x v="4"/>
    <x v="3588"/>
    <x v="0"/>
  </r>
  <r>
    <x v="131"/>
    <x v="1"/>
    <s v="2022-2023"/>
    <x v="0"/>
    <x v="43"/>
    <x v="1"/>
    <x v="1"/>
    <x v="43"/>
    <x v="0"/>
    <x v="2"/>
    <x v="9"/>
    <x v="9"/>
    <x v="3589"/>
    <x v="0"/>
  </r>
  <r>
    <x v="408"/>
    <x v="1"/>
    <s v="2022-2023"/>
    <x v="0"/>
    <x v="47"/>
    <x v="1"/>
    <x v="1"/>
    <x v="47"/>
    <x v="0"/>
    <x v="4"/>
    <x v="4"/>
    <x v="4"/>
    <x v="3590"/>
    <x v="0"/>
  </r>
  <r>
    <x v="354"/>
    <x v="1"/>
    <s v="2022-2023"/>
    <x v="0"/>
    <x v="43"/>
    <x v="1"/>
    <x v="1"/>
    <x v="43"/>
    <x v="0"/>
    <x v="2"/>
    <x v="0"/>
    <x v="0"/>
    <x v="3591"/>
    <x v="0"/>
  </r>
  <r>
    <x v="633"/>
    <x v="1"/>
    <s v="2022-2023"/>
    <x v="0"/>
    <x v="9"/>
    <x v="4"/>
    <x v="4"/>
    <x v="9"/>
    <x v="0"/>
    <x v="7"/>
    <x v="1"/>
    <x v="1"/>
    <x v="3592"/>
    <x v="0"/>
  </r>
  <r>
    <x v="534"/>
    <x v="0"/>
    <s v="2023-2024"/>
    <x v="0"/>
    <x v="52"/>
    <x v="3"/>
    <x v="3"/>
    <x v="52"/>
    <x v="0"/>
    <x v="10"/>
    <x v="7"/>
    <x v="7"/>
    <x v="3593"/>
    <x v="0"/>
  </r>
  <r>
    <x v="437"/>
    <x v="1"/>
    <s v="2022-2023"/>
    <x v="1"/>
    <x v="39"/>
    <x v="0"/>
    <x v="0"/>
    <x v="39"/>
    <x v="0"/>
    <x v="14"/>
    <x v="9"/>
    <x v="9"/>
    <x v="3594"/>
    <x v="0"/>
  </r>
  <r>
    <x v="399"/>
    <x v="0"/>
    <s v="2023-2024"/>
    <x v="0"/>
    <x v="28"/>
    <x v="1"/>
    <x v="1"/>
    <x v="28"/>
    <x v="0"/>
    <x v="11"/>
    <x v="0"/>
    <x v="0"/>
    <x v="3595"/>
    <x v="0"/>
  </r>
  <r>
    <x v="685"/>
    <x v="0"/>
    <s v="2023-2024"/>
    <x v="0"/>
    <x v="23"/>
    <x v="1"/>
    <x v="1"/>
    <x v="23"/>
    <x v="0"/>
    <x v="11"/>
    <x v="9"/>
    <x v="9"/>
    <x v="3596"/>
    <x v="0"/>
  </r>
  <r>
    <x v="715"/>
    <x v="2"/>
    <s v="2024-2025"/>
    <x v="0"/>
    <x v="47"/>
    <x v="1"/>
    <x v="1"/>
    <x v="47"/>
    <x v="0"/>
    <x v="4"/>
    <x v="0"/>
    <x v="0"/>
    <x v="3597"/>
    <x v="0"/>
  </r>
  <r>
    <x v="600"/>
    <x v="0"/>
    <s v="2023-2024"/>
    <x v="0"/>
    <x v="60"/>
    <x v="1"/>
    <x v="1"/>
    <x v="60"/>
    <x v="0"/>
    <x v="2"/>
    <x v="0"/>
    <x v="0"/>
    <x v="3598"/>
    <x v="0"/>
  </r>
  <r>
    <x v="67"/>
    <x v="2"/>
    <s v="2024-2025"/>
    <x v="0"/>
    <x v="60"/>
    <x v="1"/>
    <x v="1"/>
    <x v="60"/>
    <x v="0"/>
    <x v="2"/>
    <x v="1"/>
    <x v="1"/>
    <x v="3599"/>
    <x v="0"/>
  </r>
  <r>
    <x v="133"/>
    <x v="1"/>
    <s v="2022-2023"/>
    <x v="0"/>
    <x v="53"/>
    <x v="3"/>
    <x v="3"/>
    <x v="53"/>
    <x v="0"/>
    <x v="10"/>
    <x v="1"/>
    <x v="1"/>
    <x v="3600"/>
    <x v="0"/>
  </r>
  <r>
    <x v="295"/>
    <x v="0"/>
    <s v="2023-2024"/>
    <x v="0"/>
    <x v="19"/>
    <x v="1"/>
    <x v="1"/>
    <x v="19"/>
    <x v="0"/>
    <x v="11"/>
    <x v="1"/>
    <x v="1"/>
    <x v="3601"/>
    <x v="0"/>
  </r>
  <r>
    <x v="26"/>
    <x v="1"/>
    <s v="2022-2023"/>
    <x v="0"/>
    <x v="13"/>
    <x v="1"/>
    <x v="1"/>
    <x v="13"/>
    <x v="0"/>
    <x v="1"/>
    <x v="1"/>
    <x v="1"/>
    <x v="3602"/>
    <x v="0"/>
  </r>
  <r>
    <x v="197"/>
    <x v="0"/>
    <s v="2023-2024"/>
    <x v="0"/>
    <x v="47"/>
    <x v="1"/>
    <x v="1"/>
    <x v="47"/>
    <x v="0"/>
    <x v="4"/>
    <x v="1"/>
    <x v="1"/>
    <x v="3603"/>
    <x v="0"/>
  </r>
  <r>
    <x v="177"/>
    <x v="1"/>
    <s v="2022-2023"/>
    <x v="0"/>
    <x v="69"/>
    <x v="4"/>
    <x v="4"/>
    <x v="69"/>
    <x v="0"/>
    <x v="6"/>
    <x v="4"/>
    <x v="4"/>
    <x v="3604"/>
    <x v="0"/>
  </r>
  <r>
    <x v="32"/>
    <x v="0"/>
    <s v="2023-2024"/>
    <x v="0"/>
    <x v="4"/>
    <x v="1"/>
    <x v="1"/>
    <x v="4"/>
    <x v="0"/>
    <x v="4"/>
    <x v="1"/>
    <x v="1"/>
    <x v="3605"/>
    <x v="0"/>
  </r>
  <r>
    <x v="54"/>
    <x v="0"/>
    <s v="2023-2024"/>
    <x v="0"/>
    <x v="59"/>
    <x v="3"/>
    <x v="3"/>
    <x v="59"/>
    <x v="0"/>
    <x v="3"/>
    <x v="4"/>
    <x v="4"/>
    <x v="3606"/>
    <x v="0"/>
  </r>
  <r>
    <x v="318"/>
    <x v="0"/>
    <s v="2023-2024"/>
    <x v="0"/>
    <x v="40"/>
    <x v="4"/>
    <x v="4"/>
    <x v="40"/>
    <x v="0"/>
    <x v="8"/>
    <x v="9"/>
    <x v="9"/>
    <x v="3607"/>
    <x v="0"/>
  </r>
  <r>
    <x v="111"/>
    <x v="0"/>
    <s v="2023-2024"/>
    <x v="0"/>
    <x v="76"/>
    <x v="1"/>
    <x v="1"/>
    <x v="76"/>
    <x v="0"/>
    <x v="5"/>
    <x v="1"/>
    <x v="1"/>
    <x v="3608"/>
    <x v="0"/>
  </r>
  <r>
    <x v="624"/>
    <x v="2"/>
    <s v="2024-2025"/>
    <x v="0"/>
    <x v="69"/>
    <x v="4"/>
    <x v="4"/>
    <x v="69"/>
    <x v="0"/>
    <x v="6"/>
    <x v="9"/>
    <x v="9"/>
    <x v="3609"/>
    <x v="0"/>
  </r>
  <r>
    <x v="275"/>
    <x v="2"/>
    <s v="2024-2025"/>
    <x v="0"/>
    <x v="5"/>
    <x v="1"/>
    <x v="1"/>
    <x v="5"/>
    <x v="0"/>
    <x v="5"/>
    <x v="1"/>
    <x v="1"/>
    <x v="3610"/>
    <x v="0"/>
  </r>
  <r>
    <x v="227"/>
    <x v="0"/>
    <s v="2023-2024"/>
    <x v="0"/>
    <x v="36"/>
    <x v="4"/>
    <x v="4"/>
    <x v="36"/>
    <x v="0"/>
    <x v="6"/>
    <x v="4"/>
    <x v="4"/>
    <x v="3611"/>
    <x v="0"/>
  </r>
  <r>
    <x v="678"/>
    <x v="1"/>
    <s v="2022-2023"/>
    <x v="1"/>
    <x v="27"/>
    <x v="4"/>
    <x v="4"/>
    <x v="27"/>
    <x v="0"/>
    <x v="7"/>
    <x v="1"/>
    <x v="1"/>
    <x v="3612"/>
    <x v="0"/>
  </r>
  <r>
    <x v="197"/>
    <x v="0"/>
    <s v="2023-2024"/>
    <x v="0"/>
    <x v="36"/>
    <x v="4"/>
    <x v="4"/>
    <x v="36"/>
    <x v="0"/>
    <x v="6"/>
    <x v="0"/>
    <x v="0"/>
    <x v="3613"/>
    <x v="0"/>
  </r>
  <r>
    <x v="570"/>
    <x v="0"/>
    <s v="2023-2024"/>
    <x v="0"/>
    <x v="9"/>
    <x v="4"/>
    <x v="4"/>
    <x v="9"/>
    <x v="0"/>
    <x v="7"/>
    <x v="1"/>
    <x v="1"/>
    <x v="3614"/>
    <x v="0"/>
  </r>
  <r>
    <x v="654"/>
    <x v="2"/>
    <s v="2024-2025"/>
    <x v="0"/>
    <x v="23"/>
    <x v="1"/>
    <x v="1"/>
    <x v="23"/>
    <x v="0"/>
    <x v="11"/>
    <x v="1"/>
    <x v="1"/>
    <x v="3615"/>
    <x v="0"/>
  </r>
  <r>
    <x v="459"/>
    <x v="0"/>
    <s v="2023-2024"/>
    <x v="0"/>
    <x v="85"/>
    <x v="0"/>
    <x v="0"/>
    <x v="85"/>
    <x v="0"/>
    <x v="20"/>
    <x v="7"/>
    <x v="7"/>
    <x v="3616"/>
    <x v="0"/>
  </r>
  <r>
    <x v="401"/>
    <x v="2"/>
    <s v="2024-2025"/>
    <x v="1"/>
    <x v="91"/>
    <x v="1"/>
    <x v="1"/>
    <x v="91"/>
    <x v="0"/>
    <x v="5"/>
    <x v="4"/>
    <x v="4"/>
    <x v="3617"/>
    <x v="0"/>
  </r>
  <r>
    <x v="113"/>
    <x v="2"/>
    <s v="2024-2025"/>
    <x v="0"/>
    <x v="53"/>
    <x v="3"/>
    <x v="3"/>
    <x v="53"/>
    <x v="0"/>
    <x v="10"/>
    <x v="7"/>
    <x v="7"/>
    <x v="3618"/>
    <x v="0"/>
  </r>
  <r>
    <x v="553"/>
    <x v="2"/>
    <s v="2024-2025"/>
    <x v="0"/>
    <x v="25"/>
    <x v="4"/>
    <x v="4"/>
    <x v="25"/>
    <x v="0"/>
    <x v="8"/>
    <x v="1"/>
    <x v="1"/>
    <x v="3619"/>
    <x v="0"/>
  </r>
  <r>
    <x v="473"/>
    <x v="1"/>
    <s v="2022-2023"/>
    <x v="0"/>
    <x v="12"/>
    <x v="3"/>
    <x v="3"/>
    <x v="12"/>
    <x v="0"/>
    <x v="10"/>
    <x v="1"/>
    <x v="1"/>
    <x v="3620"/>
    <x v="0"/>
  </r>
  <r>
    <x v="164"/>
    <x v="1"/>
    <s v="2022-2023"/>
    <x v="0"/>
    <x v="85"/>
    <x v="0"/>
    <x v="0"/>
    <x v="85"/>
    <x v="0"/>
    <x v="20"/>
    <x v="1"/>
    <x v="1"/>
    <x v="3621"/>
    <x v="0"/>
  </r>
  <r>
    <x v="645"/>
    <x v="0"/>
    <s v="2023-2024"/>
    <x v="1"/>
    <x v="63"/>
    <x v="1"/>
    <x v="1"/>
    <x v="63"/>
    <x v="0"/>
    <x v="5"/>
    <x v="0"/>
    <x v="0"/>
    <x v="3622"/>
    <x v="0"/>
  </r>
  <r>
    <x v="251"/>
    <x v="2"/>
    <s v="2024-2025"/>
    <x v="0"/>
    <x v="35"/>
    <x v="3"/>
    <x v="3"/>
    <x v="35"/>
    <x v="0"/>
    <x v="15"/>
    <x v="1"/>
    <x v="1"/>
    <x v="3623"/>
    <x v="0"/>
  </r>
  <r>
    <x v="320"/>
    <x v="2"/>
    <s v="2024-2025"/>
    <x v="0"/>
    <x v="47"/>
    <x v="1"/>
    <x v="1"/>
    <x v="47"/>
    <x v="0"/>
    <x v="4"/>
    <x v="1"/>
    <x v="1"/>
    <x v="3624"/>
    <x v="0"/>
  </r>
  <r>
    <x v="414"/>
    <x v="0"/>
    <s v="2023-2024"/>
    <x v="1"/>
    <x v="63"/>
    <x v="1"/>
    <x v="1"/>
    <x v="63"/>
    <x v="0"/>
    <x v="5"/>
    <x v="9"/>
    <x v="9"/>
    <x v="3625"/>
    <x v="0"/>
  </r>
  <r>
    <x v="493"/>
    <x v="1"/>
    <s v="2022-2023"/>
    <x v="0"/>
    <x v="69"/>
    <x v="4"/>
    <x v="4"/>
    <x v="69"/>
    <x v="0"/>
    <x v="6"/>
    <x v="7"/>
    <x v="7"/>
    <x v="3626"/>
    <x v="0"/>
  </r>
  <r>
    <x v="561"/>
    <x v="0"/>
    <s v="2023-2024"/>
    <x v="0"/>
    <x v="85"/>
    <x v="0"/>
    <x v="0"/>
    <x v="85"/>
    <x v="0"/>
    <x v="20"/>
    <x v="1"/>
    <x v="1"/>
    <x v="3627"/>
    <x v="0"/>
  </r>
  <r>
    <x v="563"/>
    <x v="0"/>
    <s v="2023-2024"/>
    <x v="0"/>
    <x v="7"/>
    <x v="4"/>
    <x v="4"/>
    <x v="7"/>
    <x v="0"/>
    <x v="6"/>
    <x v="1"/>
    <x v="1"/>
    <x v="3628"/>
    <x v="0"/>
  </r>
  <r>
    <x v="22"/>
    <x v="1"/>
    <s v="2022-2023"/>
    <x v="0"/>
    <x v="60"/>
    <x v="1"/>
    <x v="1"/>
    <x v="60"/>
    <x v="0"/>
    <x v="2"/>
    <x v="9"/>
    <x v="9"/>
    <x v="3629"/>
    <x v="0"/>
  </r>
  <r>
    <x v="68"/>
    <x v="2"/>
    <s v="2024-2025"/>
    <x v="0"/>
    <x v="43"/>
    <x v="1"/>
    <x v="1"/>
    <x v="43"/>
    <x v="0"/>
    <x v="2"/>
    <x v="7"/>
    <x v="7"/>
    <x v="3630"/>
    <x v="0"/>
  </r>
  <r>
    <x v="308"/>
    <x v="1"/>
    <s v="2022-2023"/>
    <x v="0"/>
    <x v="43"/>
    <x v="1"/>
    <x v="1"/>
    <x v="43"/>
    <x v="0"/>
    <x v="2"/>
    <x v="9"/>
    <x v="9"/>
    <x v="3631"/>
    <x v="0"/>
  </r>
  <r>
    <x v="420"/>
    <x v="1"/>
    <s v="2022-2023"/>
    <x v="1"/>
    <x v="63"/>
    <x v="1"/>
    <x v="1"/>
    <x v="63"/>
    <x v="0"/>
    <x v="5"/>
    <x v="1"/>
    <x v="1"/>
    <x v="3632"/>
    <x v="0"/>
  </r>
  <r>
    <x v="240"/>
    <x v="2"/>
    <s v="2024-2025"/>
    <x v="0"/>
    <x v="19"/>
    <x v="1"/>
    <x v="1"/>
    <x v="19"/>
    <x v="0"/>
    <x v="11"/>
    <x v="1"/>
    <x v="1"/>
    <x v="3633"/>
    <x v="0"/>
  </r>
  <r>
    <x v="84"/>
    <x v="2"/>
    <s v="2024-2025"/>
    <x v="1"/>
    <x v="64"/>
    <x v="1"/>
    <x v="1"/>
    <x v="64"/>
    <x v="0"/>
    <x v="1"/>
    <x v="1"/>
    <x v="1"/>
    <x v="3634"/>
    <x v="0"/>
  </r>
  <r>
    <x v="85"/>
    <x v="2"/>
    <s v="2024-2025"/>
    <x v="0"/>
    <x v="7"/>
    <x v="4"/>
    <x v="4"/>
    <x v="7"/>
    <x v="0"/>
    <x v="6"/>
    <x v="1"/>
    <x v="1"/>
    <x v="3635"/>
    <x v="0"/>
  </r>
  <r>
    <x v="188"/>
    <x v="0"/>
    <s v="2023-2024"/>
    <x v="1"/>
    <x v="34"/>
    <x v="4"/>
    <x v="4"/>
    <x v="34"/>
    <x v="0"/>
    <x v="7"/>
    <x v="1"/>
    <x v="1"/>
    <x v="3636"/>
    <x v="0"/>
  </r>
  <r>
    <x v="93"/>
    <x v="2"/>
    <s v="2024-2025"/>
    <x v="0"/>
    <x v="85"/>
    <x v="0"/>
    <x v="0"/>
    <x v="85"/>
    <x v="0"/>
    <x v="20"/>
    <x v="9"/>
    <x v="9"/>
    <x v="3637"/>
    <x v="0"/>
  </r>
  <r>
    <x v="112"/>
    <x v="0"/>
    <s v="2023-2024"/>
    <x v="0"/>
    <x v="56"/>
    <x v="1"/>
    <x v="1"/>
    <x v="56"/>
    <x v="0"/>
    <x v="11"/>
    <x v="9"/>
    <x v="9"/>
    <x v="3638"/>
    <x v="0"/>
  </r>
  <r>
    <x v="442"/>
    <x v="1"/>
    <s v="2022-2023"/>
    <x v="0"/>
    <x v="40"/>
    <x v="4"/>
    <x v="4"/>
    <x v="40"/>
    <x v="0"/>
    <x v="8"/>
    <x v="1"/>
    <x v="1"/>
    <x v="3639"/>
    <x v="0"/>
  </r>
  <r>
    <x v="405"/>
    <x v="2"/>
    <s v="2024-2025"/>
    <x v="0"/>
    <x v="68"/>
    <x v="7"/>
    <x v="7"/>
    <x v="68"/>
    <x v="0"/>
    <x v="19"/>
    <x v="1"/>
    <x v="1"/>
    <x v="3640"/>
    <x v="0"/>
  </r>
  <r>
    <x v="93"/>
    <x v="2"/>
    <s v="2024-2025"/>
    <x v="0"/>
    <x v="69"/>
    <x v="4"/>
    <x v="4"/>
    <x v="69"/>
    <x v="0"/>
    <x v="6"/>
    <x v="9"/>
    <x v="9"/>
    <x v="3641"/>
    <x v="0"/>
  </r>
  <r>
    <x v="100"/>
    <x v="0"/>
    <s v="2023-2024"/>
    <x v="0"/>
    <x v="21"/>
    <x v="3"/>
    <x v="3"/>
    <x v="21"/>
    <x v="0"/>
    <x v="10"/>
    <x v="4"/>
    <x v="4"/>
    <x v="3642"/>
    <x v="0"/>
  </r>
  <r>
    <x v="74"/>
    <x v="2"/>
    <s v="2024-2025"/>
    <x v="0"/>
    <x v="28"/>
    <x v="1"/>
    <x v="1"/>
    <x v="28"/>
    <x v="0"/>
    <x v="11"/>
    <x v="9"/>
    <x v="9"/>
    <x v="3643"/>
    <x v="0"/>
  </r>
  <r>
    <x v="232"/>
    <x v="1"/>
    <s v="2022-2023"/>
    <x v="0"/>
    <x v="36"/>
    <x v="4"/>
    <x v="4"/>
    <x v="36"/>
    <x v="0"/>
    <x v="6"/>
    <x v="9"/>
    <x v="9"/>
    <x v="3644"/>
    <x v="0"/>
  </r>
  <r>
    <x v="572"/>
    <x v="0"/>
    <s v="2023-2024"/>
    <x v="0"/>
    <x v="36"/>
    <x v="4"/>
    <x v="4"/>
    <x v="36"/>
    <x v="0"/>
    <x v="6"/>
    <x v="1"/>
    <x v="1"/>
    <x v="3645"/>
    <x v="0"/>
  </r>
  <r>
    <x v="182"/>
    <x v="1"/>
    <s v="2022-2023"/>
    <x v="0"/>
    <x v="43"/>
    <x v="1"/>
    <x v="1"/>
    <x v="43"/>
    <x v="0"/>
    <x v="2"/>
    <x v="1"/>
    <x v="1"/>
    <x v="3646"/>
    <x v="0"/>
  </r>
  <r>
    <x v="607"/>
    <x v="0"/>
    <s v="2023-2024"/>
    <x v="0"/>
    <x v="4"/>
    <x v="1"/>
    <x v="1"/>
    <x v="4"/>
    <x v="0"/>
    <x v="4"/>
    <x v="1"/>
    <x v="1"/>
    <x v="3647"/>
    <x v="0"/>
  </r>
  <r>
    <x v="188"/>
    <x v="0"/>
    <s v="2023-2024"/>
    <x v="0"/>
    <x v="28"/>
    <x v="1"/>
    <x v="1"/>
    <x v="28"/>
    <x v="0"/>
    <x v="11"/>
    <x v="1"/>
    <x v="1"/>
    <x v="3648"/>
    <x v="0"/>
  </r>
  <r>
    <x v="43"/>
    <x v="1"/>
    <s v="2022-2023"/>
    <x v="0"/>
    <x v="40"/>
    <x v="4"/>
    <x v="4"/>
    <x v="40"/>
    <x v="0"/>
    <x v="8"/>
    <x v="1"/>
    <x v="1"/>
    <x v="3649"/>
    <x v="0"/>
  </r>
  <r>
    <x v="15"/>
    <x v="0"/>
    <s v="2023-2024"/>
    <x v="1"/>
    <x v="63"/>
    <x v="1"/>
    <x v="1"/>
    <x v="63"/>
    <x v="0"/>
    <x v="5"/>
    <x v="1"/>
    <x v="1"/>
    <x v="3650"/>
    <x v="0"/>
  </r>
  <r>
    <x v="248"/>
    <x v="0"/>
    <s v="2023-2024"/>
    <x v="0"/>
    <x v="60"/>
    <x v="1"/>
    <x v="1"/>
    <x v="60"/>
    <x v="0"/>
    <x v="2"/>
    <x v="1"/>
    <x v="1"/>
    <x v="3651"/>
    <x v="0"/>
  </r>
  <r>
    <x v="407"/>
    <x v="1"/>
    <s v="2022-2023"/>
    <x v="0"/>
    <x v="53"/>
    <x v="3"/>
    <x v="3"/>
    <x v="53"/>
    <x v="0"/>
    <x v="10"/>
    <x v="1"/>
    <x v="1"/>
    <x v="3652"/>
    <x v="0"/>
  </r>
  <r>
    <x v="713"/>
    <x v="2"/>
    <s v="2024-2025"/>
    <x v="1"/>
    <x v="39"/>
    <x v="0"/>
    <x v="0"/>
    <x v="39"/>
    <x v="0"/>
    <x v="14"/>
    <x v="1"/>
    <x v="1"/>
    <x v="3653"/>
    <x v="0"/>
  </r>
  <r>
    <x v="555"/>
    <x v="2"/>
    <s v="2024-2025"/>
    <x v="1"/>
    <x v="64"/>
    <x v="1"/>
    <x v="1"/>
    <x v="64"/>
    <x v="0"/>
    <x v="1"/>
    <x v="9"/>
    <x v="9"/>
    <x v="3654"/>
    <x v="0"/>
  </r>
  <r>
    <x v="524"/>
    <x v="0"/>
    <s v="2023-2024"/>
    <x v="0"/>
    <x v="69"/>
    <x v="4"/>
    <x v="4"/>
    <x v="69"/>
    <x v="0"/>
    <x v="6"/>
    <x v="1"/>
    <x v="1"/>
    <x v="3655"/>
    <x v="0"/>
  </r>
  <r>
    <x v="691"/>
    <x v="2"/>
    <s v="2024-2025"/>
    <x v="0"/>
    <x v="28"/>
    <x v="1"/>
    <x v="1"/>
    <x v="28"/>
    <x v="0"/>
    <x v="11"/>
    <x v="1"/>
    <x v="1"/>
    <x v="3656"/>
    <x v="0"/>
  </r>
  <r>
    <x v="68"/>
    <x v="2"/>
    <s v="2024-2025"/>
    <x v="0"/>
    <x v="36"/>
    <x v="4"/>
    <x v="4"/>
    <x v="36"/>
    <x v="0"/>
    <x v="6"/>
    <x v="1"/>
    <x v="1"/>
    <x v="3657"/>
    <x v="0"/>
  </r>
  <r>
    <x v="460"/>
    <x v="1"/>
    <s v="2022-2023"/>
    <x v="0"/>
    <x v="69"/>
    <x v="4"/>
    <x v="4"/>
    <x v="69"/>
    <x v="0"/>
    <x v="6"/>
    <x v="1"/>
    <x v="1"/>
    <x v="3658"/>
    <x v="0"/>
  </r>
  <r>
    <x v="148"/>
    <x v="1"/>
    <s v="2022-2023"/>
    <x v="0"/>
    <x v="43"/>
    <x v="1"/>
    <x v="1"/>
    <x v="43"/>
    <x v="0"/>
    <x v="2"/>
    <x v="1"/>
    <x v="1"/>
    <x v="365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x v="0"/>
    <x v="0"/>
    <x v="0"/>
    <x v="0"/>
    <x v="0"/>
    <x v="0"/>
    <n v="1"/>
  </r>
  <r>
    <x v="1"/>
    <x v="0"/>
    <s v="2023-2024"/>
    <x v="0"/>
    <x v="1"/>
    <x v="1"/>
    <x v="1"/>
    <x v="1"/>
    <x v="0"/>
    <x v="1"/>
    <x v="1"/>
    <x v="1"/>
    <x v="0"/>
    <n v="1"/>
  </r>
  <r>
    <x v="2"/>
    <x v="1"/>
    <s v="2022-2023"/>
    <x v="1"/>
    <x v="2"/>
    <x v="2"/>
    <x v="2"/>
    <x v="2"/>
    <x v="0"/>
    <x v="2"/>
    <x v="1"/>
    <x v="1"/>
    <x v="0"/>
    <n v="1"/>
  </r>
  <r>
    <x v="3"/>
    <x v="0"/>
    <s v="2023-2024"/>
    <x v="0"/>
    <x v="3"/>
    <x v="3"/>
    <x v="3"/>
    <x v="3"/>
    <x v="0"/>
    <x v="3"/>
    <x v="2"/>
    <x v="2"/>
    <x v="0"/>
    <n v="1"/>
  </r>
  <r>
    <x v="4"/>
    <x v="0"/>
    <s v="2023-2024"/>
    <x v="0"/>
    <x v="4"/>
    <x v="1"/>
    <x v="1"/>
    <x v="4"/>
    <x v="0"/>
    <x v="4"/>
    <x v="3"/>
    <x v="3"/>
    <x v="0"/>
    <n v="1"/>
  </r>
  <r>
    <x v="5"/>
    <x v="0"/>
    <s v="2023-2024"/>
    <x v="0"/>
    <x v="5"/>
    <x v="1"/>
    <x v="1"/>
    <x v="5"/>
    <x v="0"/>
    <x v="5"/>
    <x v="0"/>
    <x v="0"/>
    <x v="0"/>
    <n v="1"/>
  </r>
  <r>
    <x v="6"/>
    <x v="1"/>
    <s v="2022-2023"/>
    <x v="0"/>
    <x v="6"/>
    <x v="0"/>
    <x v="0"/>
    <x v="6"/>
    <x v="0"/>
    <x v="0"/>
    <x v="4"/>
    <x v="4"/>
    <x v="0"/>
    <n v="1"/>
  </r>
  <r>
    <x v="7"/>
    <x v="0"/>
    <s v="2023-2024"/>
    <x v="0"/>
    <x v="7"/>
    <x v="4"/>
    <x v="4"/>
    <x v="7"/>
    <x v="0"/>
    <x v="6"/>
    <x v="1"/>
    <x v="1"/>
    <x v="0"/>
    <n v="1"/>
  </r>
  <r>
    <x v="8"/>
    <x v="0"/>
    <s v="2023-2024"/>
    <x v="0"/>
    <x v="8"/>
    <x v="1"/>
    <x v="1"/>
    <x v="8"/>
    <x v="0"/>
    <x v="4"/>
    <x v="3"/>
    <x v="3"/>
    <x v="0"/>
    <n v="1"/>
  </r>
  <r>
    <x v="9"/>
    <x v="0"/>
    <s v="2023-2024"/>
    <x v="0"/>
    <x v="9"/>
    <x v="4"/>
    <x v="4"/>
    <x v="9"/>
    <x v="0"/>
    <x v="7"/>
    <x v="5"/>
    <x v="5"/>
    <x v="0"/>
    <n v="1"/>
  </r>
  <r>
    <x v="10"/>
    <x v="0"/>
    <s v="2023-2024"/>
    <x v="0"/>
    <x v="9"/>
    <x v="4"/>
    <x v="4"/>
    <x v="9"/>
    <x v="0"/>
    <x v="7"/>
    <x v="0"/>
    <x v="0"/>
    <x v="0"/>
    <n v="1"/>
  </r>
  <r>
    <x v="11"/>
    <x v="0"/>
    <s v="2023-2024"/>
    <x v="0"/>
    <x v="10"/>
    <x v="4"/>
    <x v="4"/>
    <x v="10"/>
    <x v="0"/>
    <x v="8"/>
    <x v="6"/>
    <x v="6"/>
    <x v="0"/>
    <n v="1"/>
  </r>
  <r>
    <x v="12"/>
    <x v="0"/>
    <s v="2023-2024"/>
    <x v="0"/>
    <x v="11"/>
    <x v="5"/>
    <x v="5"/>
    <x v="11"/>
    <x v="0"/>
    <x v="9"/>
    <x v="0"/>
    <x v="0"/>
    <x v="0"/>
    <n v="1"/>
  </r>
  <r>
    <x v="13"/>
    <x v="0"/>
    <s v="2023-2024"/>
    <x v="0"/>
    <x v="12"/>
    <x v="3"/>
    <x v="3"/>
    <x v="12"/>
    <x v="0"/>
    <x v="10"/>
    <x v="1"/>
    <x v="1"/>
    <x v="0"/>
    <n v="1"/>
  </r>
  <r>
    <x v="14"/>
    <x v="0"/>
    <s v="2023-2024"/>
    <x v="0"/>
    <x v="13"/>
    <x v="1"/>
    <x v="1"/>
    <x v="13"/>
    <x v="0"/>
    <x v="1"/>
    <x v="1"/>
    <x v="1"/>
    <x v="0"/>
    <n v="1"/>
  </r>
  <r>
    <x v="15"/>
    <x v="0"/>
    <s v="2023-2024"/>
    <x v="0"/>
    <x v="14"/>
    <x v="1"/>
    <x v="1"/>
    <x v="14"/>
    <x v="0"/>
    <x v="11"/>
    <x v="1"/>
    <x v="1"/>
    <x v="0"/>
    <n v="1"/>
  </r>
  <r>
    <x v="16"/>
    <x v="1"/>
    <s v="2022-2023"/>
    <x v="0"/>
    <x v="15"/>
    <x v="1"/>
    <x v="1"/>
    <x v="15"/>
    <x v="0"/>
    <x v="5"/>
    <x v="5"/>
    <x v="5"/>
    <x v="0"/>
    <n v="1"/>
  </r>
  <r>
    <x v="17"/>
    <x v="0"/>
    <s v="2023-2024"/>
    <x v="1"/>
    <x v="16"/>
    <x v="0"/>
    <x v="0"/>
    <x v="16"/>
    <x v="0"/>
    <x v="0"/>
    <x v="3"/>
    <x v="3"/>
    <x v="0"/>
    <n v="1"/>
  </r>
  <r>
    <x v="18"/>
    <x v="0"/>
    <s v="2023-2024"/>
    <x v="1"/>
    <x v="16"/>
    <x v="0"/>
    <x v="0"/>
    <x v="16"/>
    <x v="0"/>
    <x v="0"/>
    <x v="3"/>
    <x v="3"/>
    <x v="0"/>
    <n v="1"/>
  </r>
  <r>
    <x v="19"/>
    <x v="0"/>
    <s v="2023-2024"/>
    <x v="0"/>
    <x v="17"/>
    <x v="3"/>
    <x v="3"/>
    <x v="17"/>
    <x v="0"/>
    <x v="12"/>
    <x v="7"/>
    <x v="7"/>
    <x v="0"/>
    <n v="1"/>
  </r>
  <r>
    <x v="20"/>
    <x v="0"/>
    <s v="2023-2024"/>
    <x v="0"/>
    <x v="18"/>
    <x v="6"/>
    <x v="6"/>
    <x v="18"/>
    <x v="0"/>
    <x v="13"/>
    <x v="3"/>
    <x v="3"/>
    <x v="0"/>
    <n v="1"/>
  </r>
  <r>
    <x v="21"/>
    <x v="1"/>
    <s v="2022-2023"/>
    <x v="0"/>
    <x v="19"/>
    <x v="1"/>
    <x v="1"/>
    <x v="19"/>
    <x v="0"/>
    <x v="11"/>
    <x v="5"/>
    <x v="5"/>
    <x v="0"/>
    <n v="1"/>
  </r>
  <r>
    <x v="22"/>
    <x v="1"/>
    <s v="2022-2023"/>
    <x v="0"/>
    <x v="20"/>
    <x v="4"/>
    <x v="4"/>
    <x v="20"/>
    <x v="0"/>
    <x v="8"/>
    <x v="3"/>
    <x v="3"/>
    <x v="0"/>
    <n v="1"/>
  </r>
  <r>
    <x v="23"/>
    <x v="2"/>
    <s v="2024-2025"/>
    <x v="0"/>
    <x v="21"/>
    <x v="3"/>
    <x v="3"/>
    <x v="21"/>
    <x v="0"/>
    <x v="10"/>
    <x v="3"/>
    <x v="3"/>
    <x v="0"/>
    <n v="1"/>
  </r>
  <r>
    <x v="24"/>
    <x v="0"/>
    <s v="2023-2024"/>
    <x v="0"/>
    <x v="22"/>
    <x v="1"/>
    <x v="1"/>
    <x v="22"/>
    <x v="0"/>
    <x v="2"/>
    <x v="4"/>
    <x v="4"/>
    <x v="0"/>
    <n v="1"/>
  </r>
  <r>
    <x v="25"/>
    <x v="1"/>
    <s v="2022-2023"/>
    <x v="1"/>
    <x v="23"/>
    <x v="1"/>
    <x v="1"/>
    <x v="23"/>
    <x v="0"/>
    <x v="11"/>
    <x v="4"/>
    <x v="4"/>
    <x v="0"/>
    <n v="1"/>
  </r>
  <r>
    <x v="26"/>
    <x v="1"/>
    <s v="2022-2023"/>
    <x v="0"/>
    <x v="24"/>
    <x v="1"/>
    <x v="1"/>
    <x v="24"/>
    <x v="0"/>
    <x v="4"/>
    <x v="6"/>
    <x v="6"/>
    <x v="1"/>
    <n v="1"/>
  </r>
  <r>
    <x v="27"/>
    <x v="0"/>
    <s v="2023-2024"/>
    <x v="0"/>
    <x v="25"/>
    <x v="4"/>
    <x v="4"/>
    <x v="25"/>
    <x v="0"/>
    <x v="8"/>
    <x v="3"/>
    <x v="3"/>
    <x v="2"/>
    <n v="1"/>
  </r>
  <r>
    <x v="28"/>
    <x v="2"/>
    <s v="2024-2025"/>
    <x v="0"/>
    <x v="26"/>
    <x v="0"/>
    <x v="0"/>
    <x v="26"/>
    <x v="0"/>
    <x v="14"/>
    <x v="1"/>
    <x v="1"/>
    <x v="2"/>
    <n v="1"/>
  </r>
  <r>
    <x v="29"/>
    <x v="0"/>
    <s v="2023-2024"/>
    <x v="0"/>
    <x v="27"/>
    <x v="4"/>
    <x v="4"/>
    <x v="27"/>
    <x v="0"/>
    <x v="7"/>
    <x v="0"/>
    <x v="0"/>
    <x v="2"/>
    <n v="1"/>
  </r>
  <r>
    <x v="30"/>
    <x v="1"/>
    <s v="2022-2023"/>
    <x v="0"/>
    <x v="28"/>
    <x v="1"/>
    <x v="1"/>
    <x v="28"/>
    <x v="0"/>
    <x v="11"/>
    <x v="0"/>
    <x v="0"/>
    <x v="2"/>
    <n v="1"/>
  </r>
  <r>
    <x v="31"/>
    <x v="1"/>
    <s v="2022-2023"/>
    <x v="0"/>
    <x v="12"/>
    <x v="3"/>
    <x v="3"/>
    <x v="12"/>
    <x v="0"/>
    <x v="10"/>
    <x v="3"/>
    <x v="3"/>
    <x v="2"/>
    <n v="1"/>
  </r>
  <r>
    <x v="32"/>
    <x v="0"/>
    <s v="2023-2024"/>
    <x v="0"/>
    <x v="29"/>
    <x v="4"/>
    <x v="4"/>
    <x v="29"/>
    <x v="0"/>
    <x v="8"/>
    <x v="0"/>
    <x v="0"/>
    <x v="2"/>
    <n v="1"/>
  </r>
  <r>
    <x v="33"/>
    <x v="2"/>
    <s v="2024-2025"/>
    <x v="0"/>
    <x v="30"/>
    <x v="4"/>
    <x v="4"/>
    <x v="30"/>
    <x v="0"/>
    <x v="6"/>
    <x v="3"/>
    <x v="3"/>
    <x v="2"/>
    <n v="1"/>
  </r>
  <r>
    <x v="34"/>
    <x v="2"/>
    <s v="2024-2025"/>
    <x v="0"/>
    <x v="31"/>
    <x v="1"/>
    <x v="1"/>
    <x v="31"/>
    <x v="0"/>
    <x v="4"/>
    <x v="1"/>
    <x v="1"/>
    <x v="2"/>
    <n v="1"/>
  </r>
  <r>
    <x v="35"/>
    <x v="0"/>
    <s v="2023-2024"/>
    <x v="0"/>
    <x v="32"/>
    <x v="6"/>
    <x v="6"/>
    <x v="32"/>
    <x v="0"/>
    <x v="13"/>
    <x v="3"/>
    <x v="3"/>
    <x v="2"/>
    <n v="1"/>
  </r>
  <r>
    <x v="36"/>
    <x v="2"/>
    <s v="2024-2025"/>
    <x v="0"/>
    <x v="33"/>
    <x v="4"/>
    <x v="4"/>
    <x v="33"/>
    <x v="0"/>
    <x v="8"/>
    <x v="1"/>
    <x v="1"/>
    <x v="2"/>
    <n v="1"/>
  </r>
  <r>
    <x v="37"/>
    <x v="2"/>
    <s v="2024-2025"/>
    <x v="0"/>
    <x v="34"/>
    <x v="4"/>
    <x v="4"/>
    <x v="34"/>
    <x v="0"/>
    <x v="7"/>
    <x v="3"/>
    <x v="3"/>
    <x v="3"/>
    <n v="1"/>
  </r>
  <r>
    <x v="38"/>
    <x v="0"/>
    <s v="2023-2024"/>
    <x v="0"/>
    <x v="35"/>
    <x v="3"/>
    <x v="3"/>
    <x v="35"/>
    <x v="0"/>
    <x v="15"/>
    <x v="1"/>
    <x v="1"/>
    <x v="4"/>
    <n v="1"/>
  </r>
  <r>
    <x v="39"/>
    <x v="0"/>
    <s v="2023-2024"/>
    <x v="0"/>
    <x v="36"/>
    <x v="4"/>
    <x v="4"/>
    <x v="36"/>
    <x v="0"/>
    <x v="6"/>
    <x v="0"/>
    <x v="0"/>
    <x v="5"/>
    <n v="1"/>
  </r>
  <r>
    <x v="40"/>
    <x v="0"/>
    <s v="2023-2024"/>
    <x v="1"/>
    <x v="10"/>
    <x v="4"/>
    <x v="4"/>
    <x v="10"/>
    <x v="0"/>
    <x v="8"/>
    <x v="1"/>
    <x v="1"/>
    <x v="6"/>
    <n v="1"/>
  </r>
  <r>
    <x v="41"/>
    <x v="1"/>
    <s v="2022-2023"/>
    <x v="0"/>
    <x v="20"/>
    <x v="4"/>
    <x v="4"/>
    <x v="20"/>
    <x v="0"/>
    <x v="8"/>
    <x v="3"/>
    <x v="3"/>
    <x v="7"/>
    <n v="1"/>
  </r>
  <r>
    <x v="42"/>
    <x v="0"/>
    <s v="2023-2024"/>
    <x v="1"/>
    <x v="23"/>
    <x v="1"/>
    <x v="1"/>
    <x v="23"/>
    <x v="0"/>
    <x v="11"/>
    <x v="1"/>
    <x v="1"/>
    <x v="7"/>
    <n v="1"/>
  </r>
  <r>
    <x v="43"/>
    <x v="1"/>
    <s v="2022-2023"/>
    <x v="0"/>
    <x v="15"/>
    <x v="1"/>
    <x v="1"/>
    <x v="15"/>
    <x v="0"/>
    <x v="5"/>
    <x v="8"/>
    <x v="8"/>
    <x v="8"/>
    <n v="1"/>
  </r>
  <r>
    <x v="44"/>
    <x v="0"/>
    <s v="2023-2024"/>
    <x v="0"/>
    <x v="19"/>
    <x v="1"/>
    <x v="1"/>
    <x v="19"/>
    <x v="0"/>
    <x v="11"/>
    <x v="6"/>
    <x v="6"/>
    <x v="9"/>
    <n v="1"/>
  </r>
  <r>
    <x v="45"/>
    <x v="0"/>
    <s v="2023-2024"/>
    <x v="0"/>
    <x v="36"/>
    <x v="4"/>
    <x v="4"/>
    <x v="36"/>
    <x v="0"/>
    <x v="6"/>
    <x v="1"/>
    <x v="1"/>
    <x v="10"/>
    <n v="1"/>
  </r>
  <r>
    <x v="46"/>
    <x v="2"/>
    <s v="2024-2025"/>
    <x v="0"/>
    <x v="18"/>
    <x v="6"/>
    <x v="6"/>
    <x v="18"/>
    <x v="0"/>
    <x v="13"/>
    <x v="5"/>
    <x v="5"/>
    <x v="10"/>
    <n v="1"/>
  </r>
  <r>
    <x v="47"/>
    <x v="2"/>
    <s v="2024-2025"/>
    <x v="0"/>
    <x v="37"/>
    <x v="1"/>
    <x v="1"/>
    <x v="37"/>
    <x v="0"/>
    <x v="11"/>
    <x v="2"/>
    <x v="2"/>
    <x v="10"/>
    <n v="1"/>
  </r>
  <r>
    <x v="16"/>
    <x v="1"/>
    <s v="2022-2023"/>
    <x v="0"/>
    <x v="38"/>
    <x v="3"/>
    <x v="3"/>
    <x v="38"/>
    <x v="0"/>
    <x v="12"/>
    <x v="4"/>
    <x v="4"/>
    <x v="11"/>
    <n v="1"/>
  </r>
  <r>
    <x v="48"/>
    <x v="0"/>
    <s v="2023-2024"/>
    <x v="0"/>
    <x v="39"/>
    <x v="0"/>
    <x v="0"/>
    <x v="39"/>
    <x v="0"/>
    <x v="14"/>
    <x v="3"/>
    <x v="3"/>
    <x v="11"/>
    <n v="1"/>
  </r>
  <r>
    <x v="35"/>
    <x v="0"/>
    <s v="2023-2024"/>
    <x v="0"/>
    <x v="40"/>
    <x v="4"/>
    <x v="4"/>
    <x v="40"/>
    <x v="0"/>
    <x v="8"/>
    <x v="3"/>
    <x v="3"/>
    <x v="11"/>
    <n v="1"/>
  </r>
  <r>
    <x v="49"/>
    <x v="2"/>
    <s v="2024-2025"/>
    <x v="0"/>
    <x v="3"/>
    <x v="3"/>
    <x v="3"/>
    <x v="3"/>
    <x v="0"/>
    <x v="3"/>
    <x v="4"/>
    <x v="4"/>
    <x v="11"/>
    <n v="1"/>
  </r>
  <r>
    <x v="50"/>
    <x v="0"/>
    <s v="2023-2024"/>
    <x v="0"/>
    <x v="41"/>
    <x v="5"/>
    <x v="5"/>
    <x v="41"/>
    <x v="0"/>
    <x v="9"/>
    <x v="1"/>
    <x v="1"/>
    <x v="11"/>
    <n v="1"/>
  </r>
  <r>
    <x v="51"/>
    <x v="0"/>
    <s v="2023-2024"/>
    <x v="0"/>
    <x v="42"/>
    <x v="3"/>
    <x v="3"/>
    <x v="42"/>
    <x v="0"/>
    <x v="12"/>
    <x v="0"/>
    <x v="0"/>
    <x v="11"/>
    <n v="1"/>
  </r>
  <r>
    <x v="52"/>
    <x v="2"/>
    <s v="2024-2025"/>
    <x v="0"/>
    <x v="43"/>
    <x v="1"/>
    <x v="1"/>
    <x v="43"/>
    <x v="0"/>
    <x v="2"/>
    <x v="0"/>
    <x v="0"/>
    <x v="11"/>
    <n v="1"/>
  </r>
  <r>
    <x v="53"/>
    <x v="0"/>
    <s v="2023-2024"/>
    <x v="0"/>
    <x v="36"/>
    <x v="4"/>
    <x v="4"/>
    <x v="36"/>
    <x v="0"/>
    <x v="6"/>
    <x v="0"/>
    <x v="0"/>
    <x v="11"/>
    <n v="1"/>
  </r>
  <r>
    <x v="54"/>
    <x v="0"/>
    <s v="2023-2024"/>
    <x v="0"/>
    <x v="5"/>
    <x v="1"/>
    <x v="1"/>
    <x v="5"/>
    <x v="0"/>
    <x v="5"/>
    <x v="3"/>
    <x v="3"/>
    <x v="11"/>
    <n v="1"/>
  </r>
  <r>
    <x v="55"/>
    <x v="0"/>
    <s v="2023-2024"/>
    <x v="1"/>
    <x v="44"/>
    <x v="4"/>
    <x v="4"/>
    <x v="44"/>
    <x v="0"/>
    <x v="16"/>
    <x v="2"/>
    <x v="2"/>
    <x v="11"/>
    <n v="1"/>
  </r>
  <r>
    <x v="56"/>
    <x v="2"/>
    <s v="2024-2025"/>
    <x v="0"/>
    <x v="28"/>
    <x v="1"/>
    <x v="1"/>
    <x v="28"/>
    <x v="0"/>
    <x v="11"/>
    <x v="9"/>
    <x v="9"/>
    <x v="11"/>
    <n v="1"/>
  </r>
  <r>
    <x v="57"/>
    <x v="0"/>
    <s v="2023-2024"/>
    <x v="0"/>
    <x v="28"/>
    <x v="1"/>
    <x v="1"/>
    <x v="28"/>
    <x v="0"/>
    <x v="11"/>
    <x v="1"/>
    <x v="1"/>
    <x v="11"/>
    <n v="1"/>
  </r>
  <r>
    <x v="58"/>
    <x v="2"/>
    <s v="2024-2025"/>
    <x v="0"/>
    <x v="28"/>
    <x v="1"/>
    <x v="1"/>
    <x v="28"/>
    <x v="0"/>
    <x v="11"/>
    <x v="1"/>
    <x v="1"/>
    <x v="11"/>
    <n v="1"/>
  </r>
  <r>
    <x v="59"/>
    <x v="0"/>
    <s v="2023-2024"/>
    <x v="1"/>
    <x v="10"/>
    <x v="4"/>
    <x v="4"/>
    <x v="10"/>
    <x v="0"/>
    <x v="8"/>
    <x v="5"/>
    <x v="5"/>
    <x v="11"/>
    <n v="1"/>
  </r>
  <r>
    <x v="60"/>
    <x v="0"/>
    <s v="2023-2024"/>
    <x v="0"/>
    <x v="45"/>
    <x v="3"/>
    <x v="3"/>
    <x v="45"/>
    <x v="0"/>
    <x v="15"/>
    <x v="3"/>
    <x v="3"/>
    <x v="11"/>
    <n v="1"/>
  </r>
  <r>
    <x v="61"/>
    <x v="1"/>
    <s v="2022-2023"/>
    <x v="0"/>
    <x v="46"/>
    <x v="3"/>
    <x v="3"/>
    <x v="46"/>
    <x v="0"/>
    <x v="17"/>
    <x v="3"/>
    <x v="3"/>
    <x v="11"/>
    <n v="1"/>
  </r>
  <r>
    <x v="62"/>
    <x v="0"/>
    <s v="2023-2024"/>
    <x v="0"/>
    <x v="47"/>
    <x v="1"/>
    <x v="1"/>
    <x v="47"/>
    <x v="0"/>
    <x v="4"/>
    <x v="4"/>
    <x v="4"/>
    <x v="11"/>
    <n v="1"/>
  </r>
  <r>
    <x v="37"/>
    <x v="2"/>
    <s v="2024-2025"/>
    <x v="0"/>
    <x v="47"/>
    <x v="1"/>
    <x v="1"/>
    <x v="47"/>
    <x v="0"/>
    <x v="4"/>
    <x v="5"/>
    <x v="5"/>
    <x v="11"/>
    <n v="1"/>
  </r>
  <r>
    <x v="63"/>
    <x v="1"/>
    <s v="2022-2023"/>
    <x v="0"/>
    <x v="48"/>
    <x v="3"/>
    <x v="3"/>
    <x v="48"/>
    <x v="0"/>
    <x v="15"/>
    <x v="2"/>
    <x v="2"/>
    <x v="11"/>
    <n v="1"/>
  </r>
  <r>
    <x v="64"/>
    <x v="1"/>
    <s v="2022-2023"/>
    <x v="0"/>
    <x v="49"/>
    <x v="4"/>
    <x v="4"/>
    <x v="49"/>
    <x v="0"/>
    <x v="6"/>
    <x v="4"/>
    <x v="4"/>
    <x v="11"/>
    <n v="1"/>
  </r>
  <r>
    <x v="65"/>
    <x v="2"/>
    <s v="2024-2025"/>
    <x v="0"/>
    <x v="31"/>
    <x v="1"/>
    <x v="1"/>
    <x v="31"/>
    <x v="0"/>
    <x v="4"/>
    <x v="3"/>
    <x v="3"/>
    <x v="11"/>
    <n v="1"/>
  </r>
  <r>
    <x v="66"/>
    <x v="1"/>
    <s v="2022-2023"/>
    <x v="0"/>
    <x v="31"/>
    <x v="1"/>
    <x v="1"/>
    <x v="31"/>
    <x v="0"/>
    <x v="4"/>
    <x v="4"/>
    <x v="4"/>
    <x v="11"/>
    <n v="1"/>
  </r>
  <r>
    <x v="67"/>
    <x v="2"/>
    <s v="2024-2025"/>
    <x v="0"/>
    <x v="50"/>
    <x v="4"/>
    <x v="4"/>
    <x v="50"/>
    <x v="0"/>
    <x v="6"/>
    <x v="4"/>
    <x v="4"/>
    <x v="11"/>
    <n v="1"/>
  </r>
  <r>
    <x v="68"/>
    <x v="2"/>
    <s v="2024-2025"/>
    <x v="0"/>
    <x v="51"/>
    <x v="4"/>
    <x v="4"/>
    <x v="51"/>
    <x v="0"/>
    <x v="16"/>
    <x v="9"/>
    <x v="9"/>
    <x v="11"/>
    <n v="1"/>
  </r>
  <r>
    <x v="69"/>
    <x v="0"/>
    <s v="2023-2024"/>
    <x v="0"/>
    <x v="52"/>
    <x v="3"/>
    <x v="3"/>
    <x v="52"/>
    <x v="0"/>
    <x v="10"/>
    <x v="1"/>
    <x v="1"/>
    <x v="11"/>
    <n v="1"/>
  </r>
  <r>
    <x v="70"/>
    <x v="0"/>
    <s v="2023-2024"/>
    <x v="0"/>
    <x v="53"/>
    <x v="3"/>
    <x v="3"/>
    <x v="53"/>
    <x v="0"/>
    <x v="10"/>
    <x v="4"/>
    <x v="4"/>
    <x v="11"/>
    <n v="1"/>
  </r>
  <r>
    <x v="71"/>
    <x v="0"/>
    <s v="2023-2024"/>
    <x v="0"/>
    <x v="54"/>
    <x v="4"/>
    <x v="4"/>
    <x v="54"/>
    <x v="0"/>
    <x v="7"/>
    <x v="2"/>
    <x v="2"/>
    <x v="11"/>
    <n v="1"/>
  </r>
  <r>
    <x v="72"/>
    <x v="2"/>
    <s v="2024-2025"/>
    <x v="0"/>
    <x v="55"/>
    <x v="3"/>
    <x v="3"/>
    <x v="55"/>
    <x v="0"/>
    <x v="17"/>
    <x v="3"/>
    <x v="3"/>
    <x v="11"/>
    <n v="1"/>
  </r>
  <r>
    <x v="73"/>
    <x v="1"/>
    <s v="2022-2023"/>
    <x v="0"/>
    <x v="10"/>
    <x v="4"/>
    <x v="4"/>
    <x v="10"/>
    <x v="0"/>
    <x v="8"/>
    <x v="1"/>
    <x v="1"/>
    <x v="12"/>
    <n v="1"/>
  </r>
  <r>
    <x v="74"/>
    <x v="2"/>
    <s v="2024-2025"/>
    <x v="0"/>
    <x v="9"/>
    <x v="4"/>
    <x v="4"/>
    <x v="9"/>
    <x v="0"/>
    <x v="7"/>
    <x v="2"/>
    <x v="2"/>
    <x v="13"/>
    <n v="1"/>
  </r>
  <r>
    <x v="75"/>
    <x v="2"/>
    <s v="2024-2025"/>
    <x v="0"/>
    <x v="56"/>
    <x v="1"/>
    <x v="1"/>
    <x v="56"/>
    <x v="0"/>
    <x v="11"/>
    <x v="0"/>
    <x v="0"/>
    <x v="14"/>
    <n v="1"/>
  </r>
  <r>
    <x v="76"/>
    <x v="2"/>
    <s v="2024-2025"/>
    <x v="1"/>
    <x v="10"/>
    <x v="4"/>
    <x v="4"/>
    <x v="10"/>
    <x v="0"/>
    <x v="8"/>
    <x v="0"/>
    <x v="0"/>
    <x v="15"/>
    <n v="1"/>
  </r>
  <r>
    <x v="77"/>
    <x v="1"/>
    <s v="2022-2023"/>
    <x v="0"/>
    <x v="47"/>
    <x v="1"/>
    <x v="1"/>
    <x v="47"/>
    <x v="0"/>
    <x v="4"/>
    <x v="6"/>
    <x v="6"/>
    <x v="16"/>
    <n v="1"/>
  </r>
  <r>
    <x v="78"/>
    <x v="0"/>
    <s v="2023-2024"/>
    <x v="1"/>
    <x v="2"/>
    <x v="2"/>
    <x v="2"/>
    <x v="2"/>
    <x v="0"/>
    <x v="2"/>
    <x v="1"/>
    <x v="1"/>
    <x v="17"/>
    <n v="1"/>
  </r>
  <r>
    <x v="79"/>
    <x v="0"/>
    <s v="2023-2024"/>
    <x v="0"/>
    <x v="39"/>
    <x v="0"/>
    <x v="0"/>
    <x v="39"/>
    <x v="0"/>
    <x v="14"/>
    <x v="5"/>
    <x v="5"/>
    <x v="18"/>
    <n v="1"/>
  </r>
  <r>
    <x v="80"/>
    <x v="1"/>
    <s v="2022-2023"/>
    <x v="0"/>
    <x v="18"/>
    <x v="6"/>
    <x v="6"/>
    <x v="18"/>
    <x v="0"/>
    <x v="13"/>
    <x v="0"/>
    <x v="0"/>
    <x v="18"/>
    <n v="1"/>
  </r>
  <r>
    <x v="81"/>
    <x v="0"/>
    <s v="2023-2024"/>
    <x v="0"/>
    <x v="57"/>
    <x v="6"/>
    <x v="6"/>
    <x v="57"/>
    <x v="0"/>
    <x v="13"/>
    <x v="0"/>
    <x v="0"/>
    <x v="18"/>
    <n v="1"/>
  </r>
  <r>
    <x v="82"/>
    <x v="2"/>
    <s v="2024-2025"/>
    <x v="0"/>
    <x v="10"/>
    <x v="4"/>
    <x v="4"/>
    <x v="10"/>
    <x v="0"/>
    <x v="8"/>
    <x v="1"/>
    <x v="1"/>
    <x v="19"/>
    <n v="1"/>
  </r>
  <r>
    <x v="83"/>
    <x v="1"/>
    <s v="2022-2023"/>
    <x v="0"/>
    <x v="4"/>
    <x v="1"/>
    <x v="1"/>
    <x v="4"/>
    <x v="0"/>
    <x v="4"/>
    <x v="3"/>
    <x v="3"/>
    <x v="20"/>
    <n v="1"/>
  </r>
  <r>
    <x v="84"/>
    <x v="2"/>
    <s v="2024-2025"/>
    <x v="0"/>
    <x v="52"/>
    <x v="3"/>
    <x v="3"/>
    <x v="52"/>
    <x v="0"/>
    <x v="10"/>
    <x v="7"/>
    <x v="7"/>
    <x v="21"/>
    <n v="1"/>
  </r>
  <r>
    <x v="85"/>
    <x v="2"/>
    <s v="2024-2025"/>
    <x v="0"/>
    <x v="34"/>
    <x v="4"/>
    <x v="4"/>
    <x v="34"/>
    <x v="0"/>
    <x v="7"/>
    <x v="3"/>
    <x v="3"/>
    <x v="22"/>
    <n v="1"/>
  </r>
  <r>
    <x v="69"/>
    <x v="0"/>
    <s v="2023-2024"/>
    <x v="0"/>
    <x v="58"/>
    <x v="0"/>
    <x v="0"/>
    <x v="58"/>
    <x v="0"/>
    <x v="0"/>
    <x v="7"/>
    <x v="7"/>
    <x v="23"/>
    <n v="1"/>
  </r>
  <r>
    <x v="86"/>
    <x v="1"/>
    <s v="2022-2023"/>
    <x v="1"/>
    <x v="5"/>
    <x v="1"/>
    <x v="1"/>
    <x v="5"/>
    <x v="0"/>
    <x v="5"/>
    <x v="1"/>
    <x v="1"/>
    <x v="24"/>
    <n v="1"/>
  </r>
  <r>
    <x v="87"/>
    <x v="0"/>
    <s v="2023-2024"/>
    <x v="0"/>
    <x v="13"/>
    <x v="1"/>
    <x v="1"/>
    <x v="13"/>
    <x v="0"/>
    <x v="1"/>
    <x v="7"/>
    <x v="7"/>
    <x v="24"/>
    <n v="1"/>
  </r>
  <r>
    <x v="88"/>
    <x v="0"/>
    <s v="2023-2024"/>
    <x v="1"/>
    <x v="59"/>
    <x v="3"/>
    <x v="3"/>
    <x v="59"/>
    <x v="0"/>
    <x v="3"/>
    <x v="8"/>
    <x v="8"/>
    <x v="24"/>
    <n v="1"/>
  </r>
  <r>
    <x v="89"/>
    <x v="0"/>
    <s v="2023-2024"/>
    <x v="0"/>
    <x v="60"/>
    <x v="1"/>
    <x v="1"/>
    <x v="60"/>
    <x v="0"/>
    <x v="2"/>
    <x v="8"/>
    <x v="8"/>
    <x v="24"/>
    <n v="1"/>
  </r>
  <r>
    <x v="90"/>
    <x v="2"/>
    <s v="2024-2025"/>
    <x v="0"/>
    <x v="61"/>
    <x v="6"/>
    <x v="6"/>
    <x v="61"/>
    <x v="0"/>
    <x v="18"/>
    <x v="6"/>
    <x v="6"/>
    <x v="25"/>
    <n v="1"/>
  </r>
  <r>
    <x v="91"/>
    <x v="0"/>
    <s v="2023-2024"/>
    <x v="0"/>
    <x v="4"/>
    <x v="1"/>
    <x v="1"/>
    <x v="4"/>
    <x v="0"/>
    <x v="4"/>
    <x v="1"/>
    <x v="1"/>
    <x v="25"/>
    <n v="1"/>
  </r>
  <r>
    <x v="92"/>
    <x v="0"/>
    <s v="2023-2024"/>
    <x v="0"/>
    <x v="7"/>
    <x v="4"/>
    <x v="4"/>
    <x v="7"/>
    <x v="0"/>
    <x v="6"/>
    <x v="5"/>
    <x v="5"/>
    <x v="25"/>
    <n v="1"/>
  </r>
  <r>
    <x v="93"/>
    <x v="2"/>
    <s v="2024-2025"/>
    <x v="0"/>
    <x v="28"/>
    <x v="1"/>
    <x v="1"/>
    <x v="28"/>
    <x v="0"/>
    <x v="11"/>
    <x v="2"/>
    <x v="2"/>
    <x v="25"/>
    <n v="1"/>
  </r>
  <r>
    <x v="94"/>
    <x v="0"/>
    <s v="2023-2024"/>
    <x v="0"/>
    <x v="9"/>
    <x v="4"/>
    <x v="4"/>
    <x v="9"/>
    <x v="0"/>
    <x v="7"/>
    <x v="5"/>
    <x v="5"/>
    <x v="25"/>
    <n v="1"/>
  </r>
  <r>
    <x v="95"/>
    <x v="1"/>
    <s v="2022-2023"/>
    <x v="0"/>
    <x v="62"/>
    <x v="0"/>
    <x v="0"/>
    <x v="62"/>
    <x v="0"/>
    <x v="14"/>
    <x v="5"/>
    <x v="5"/>
    <x v="25"/>
    <n v="1"/>
  </r>
  <r>
    <x v="96"/>
    <x v="0"/>
    <s v="2023-2024"/>
    <x v="0"/>
    <x v="47"/>
    <x v="1"/>
    <x v="1"/>
    <x v="47"/>
    <x v="0"/>
    <x v="4"/>
    <x v="3"/>
    <x v="3"/>
    <x v="25"/>
    <n v="1"/>
  </r>
  <r>
    <x v="97"/>
    <x v="0"/>
    <s v="2023-2024"/>
    <x v="0"/>
    <x v="39"/>
    <x v="0"/>
    <x v="0"/>
    <x v="39"/>
    <x v="0"/>
    <x v="14"/>
    <x v="4"/>
    <x v="4"/>
    <x v="26"/>
    <n v="1"/>
  </r>
  <r>
    <x v="98"/>
    <x v="2"/>
    <s v="2024-2025"/>
    <x v="0"/>
    <x v="63"/>
    <x v="1"/>
    <x v="1"/>
    <x v="63"/>
    <x v="0"/>
    <x v="5"/>
    <x v="0"/>
    <x v="0"/>
    <x v="26"/>
    <n v="1"/>
  </r>
  <r>
    <x v="99"/>
    <x v="0"/>
    <s v="2023-2024"/>
    <x v="0"/>
    <x v="63"/>
    <x v="1"/>
    <x v="1"/>
    <x v="63"/>
    <x v="0"/>
    <x v="5"/>
    <x v="4"/>
    <x v="4"/>
    <x v="26"/>
    <n v="1"/>
  </r>
  <r>
    <x v="100"/>
    <x v="0"/>
    <s v="2023-2024"/>
    <x v="0"/>
    <x v="63"/>
    <x v="1"/>
    <x v="1"/>
    <x v="63"/>
    <x v="0"/>
    <x v="5"/>
    <x v="5"/>
    <x v="5"/>
    <x v="26"/>
    <n v="1"/>
  </r>
  <r>
    <x v="101"/>
    <x v="2"/>
    <s v="2024-2025"/>
    <x v="0"/>
    <x v="64"/>
    <x v="1"/>
    <x v="1"/>
    <x v="64"/>
    <x v="0"/>
    <x v="1"/>
    <x v="4"/>
    <x v="4"/>
    <x v="26"/>
    <n v="1"/>
  </r>
  <r>
    <x v="102"/>
    <x v="0"/>
    <s v="2023-2024"/>
    <x v="0"/>
    <x v="65"/>
    <x v="1"/>
    <x v="1"/>
    <x v="65"/>
    <x v="0"/>
    <x v="4"/>
    <x v="0"/>
    <x v="0"/>
    <x v="26"/>
    <n v="1"/>
  </r>
  <r>
    <x v="103"/>
    <x v="1"/>
    <s v="2022-2023"/>
    <x v="0"/>
    <x v="65"/>
    <x v="1"/>
    <x v="1"/>
    <x v="65"/>
    <x v="0"/>
    <x v="4"/>
    <x v="3"/>
    <x v="3"/>
    <x v="26"/>
    <n v="1"/>
  </r>
  <r>
    <x v="104"/>
    <x v="0"/>
    <s v="2023-2024"/>
    <x v="0"/>
    <x v="65"/>
    <x v="1"/>
    <x v="1"/>
    <x v="65"/>
    <x v="0"/>
    <x v="4"/>
    <x v="1"/>
    <x v="1"/>
    <x v="26"/>
    <n v="1"/>
  </r>
  <r>
    <x v="105"/>
    <x v="0"/>
    <s v="2023-2024"/>
    <x v="0"/>
    <x v="65"/>
    <x v="1"/>
    <x v="1"/>
    <x v="65"/>
    <x v="0"/>
    <x v="4"/>
    <x v="4"/>
    <x v="4"/>
    <x v="26"/>
    <n v="1"/>
  </r>
  <r>
    <x v="106"/>
    <x v="0"/>
    <s v="2023-2024"/>
    <x v="0"/>
    <x v="66"/>
    <x v="3"/>
    <x v="3"/>
    <x v="66"/>
    <x v="0"/>
    <x v="12"/>
    <x v="1"/>
    <x v="1"/>
    <x v="26"/>
    <n v="1"/>
  </r>
  <r>
    <x v="107"/>
    <x v="1"/>
    <s v="2022-2023"/>
    <x v="0"/>
    <x v="3"/>
    <x v="3"/>
    <x v="3"/>
    <x v="3"/>
    <x v="0"/>
    <x v="3"/>
    <x v="2"/>
    <x v="2"/>
    <x v="26"/>
    <n v="1"/>
  </r>
  <r>
    <x v="108"/>
    <x v="1"/>
    <s v="2022-2023"/>
    <x v="0"/>
    <x v="26"/>
    <x v="0"/>
    <x v="0"/>
    <x v="26"/>
    <x v="0"/>
    <x v="14"/>
    <x v="3"/>
    <x v="3"/>
    <x v="26"/>
    <n v="1"/>
  </r>
  <r>
    <x v="109"/>
    <x v="0"/>
    <s v="2023-2024"/>
    <x v="0"/>
    <x v="42"/>
    <x v="3"/>
    <x v="3"/>
    <x v="42"/>
    <x v="0"/>
    <x v="12"/>
    <x v="6"/>
    <x v="6"/>
    <x v="26"/>
    <n v="1"/>
  </r>
  <r>
    <x v="110"/>
    <x v="2"/>
    <s v="2024-2025"/>
    <x v="0"/>
    <x v="67"/>
    <x v="3"/>
    <x v="3"/>
    <x v="67"/>
    <x v="0"/>
    <x v="15"/>
    <x v="3"/>
    <x v="3"/>
    <x v="26"/>
    <n v="1"/>
  </r>
  <r>
    <x v="111"/>
    <x v="0"/>
    <s v="2023-2024"/>
    <x v="0"/>
    <x v="68"/>
    <x v="7"/>
    <x v="7"/>
    <x v="68"/>
    <x v="0"/>
    <x v="19"/>
    <x v="3"/>
    <x v="3"/>
    <x v="26"/>
    <n v="1"/>
  </r>
  <r>
    <x v="112"/>
    <x v="0"/>
    <s v="2023-2024"/>
    <x v="0"/>
    <x v="68"/>
    <x v="7"/>
    <x v="7"/>
    <x v="68"/>
    <x v="0"/>
    <x v="19"/>
    <x v="4"/>
    <x v="4"/>
    <x v="26"/>
    <n v="1"/>
  </r>
  <r>
    <x v="113"/>
    <x v="2"/>
    <s v="2024-2025"/>
    <x v="0"/>
    <x v="28"/>
    <x v="1"/>
    <x v="1"/>
    <x v="28"/>
    <x v="0"/>
    <x v="11"/>
    <x v="3"/>
    <x v="3"/>
    <x v="26"/>
    <n v="1"/>
  </r>
  <r>
    <x v="114"/>
    <x v="0"/>
    <s v="2023-2024"/>
    <x v="0"/>
    <x v="8"/>
    <x v="1"/>
    <x v="1"/>
    <x v="8"/>
    <x v="0"/>
    <x v="4"/>
    <x v="3"/>
    <x v="3"/>
    <x v="26"/>
    <n v="1"/>
  </r>
  <r>
    <x v="115"/>
    <x v="0"/>
    <s v="2023-2024"/>
    <x v="1"/>
    <x v="10"/>
    <x v="4"/>
    <x v="4"/>
    <x v="10"/>
    <x v="0"/>
    <x v="8"/>
    <x v="0"/>
    <x v="0"/>
    <x v="26"/>
    <n v="1"/>
  </r>
  <r>
    <x v="116"/>
    <x v="2"/>
    <s v="2024-2025"/>
    <x v="0"/>
    <x v="69"/>
    <x v="4"/>
    <x v="4"/>
    <x v="69"/>
    <x v="0"/>
    <x v="6"/>
    <x v="3"/>
    <x v="3"/>
    <x v="26"/>
    <n v="1"/>
  </r>
  <r>
    <x v="117"/>
    <x v="2"/>
    <s v="2024-2025"/>
    <x v="0"/>
    <x v="69"/>
    <x v="4"/>
    <x v="4"/>
    <x v="69"/>
    <x v="0"/>
    <x v="6"/>
    <x v="4"/>
    <x v="4"/>
    <x v="26"/>
    <n v="1"/>
  </r>
  <r>
    <x v="118"/>
    <x v="1"/>
    <s v="2022-2023"/>
    <x v="0"/>
    <x v="70"/>
    <x v="4"/>
    <x v="4"/>
    <x v="70"/>
    <x v="0"/>
    <x v="8"/>
    <x v="2"/>
    <x v="2"/>
    <x v="26"/>
    <n v="1"/>
  </r>
  <r>
    <x v="119"/>
    <x v="0"/>
    <s v="2023-2024"/>
    <x v="0"/>
    <x v="12"/>
    <x v="3"/>
    <x v="3"/>
    <x v="12"/>
    <x v="0"/>
    <x v="10"/>
    <x v="0"/>
    <x v="0"/>
    <x v="26"/>
    <n v="1"/>
  </r>
  <r>
    <x v="120"/>
    <x v="2"/>
    <s v="2024-2025"/>
    <x v="0"/>
    <x v="58"/>
    <x v="0"/>
    <x v="0"/>
    <x v="58"/>
    <x v="0"/>
    <x v="0"/>
    <x v="3"/>
    <x v="3"/>
    <x v="26"/>
    <n v="1"/>
  </r>
  <r>
    <x v="121"/>
    <x v="0"/>
    <s v="2023-2024"/>
    <x v="0"/>
    <x v="46"/>
    <x v="3"/>
    <x v="3"/>
    <x v="46"/>
    <x v="0"/>
    <x v="17"/>
    <x v="1"/>
    <x v="1"/>
    <x v="26"/>
    <n v="1"/>
  </r>
  <r>
    <x v="122"/>
    <x v="1"/>
    <s v="2022-2023"/>
    <x v="0"/>
    <x v="71"/>
    <x v="6"/>
    <x v="6"/>
    <x v="71"/>
    <x v="0"/>
    <x v="13"/>
    <x v="4"/>
    <x v="4"/>
    <x v="26"/>
    <n v="1"/>
  </r>
  <r>
    <x v="123"/>
    <x v="2"/>
    <s v="2024-2025"/>
    <x v="0"/>
    <x v="16"/>
    <x v="0"/>
    <x v="0"/>
    <x v="16"/>
    <x v="0"/>
    <x v="0"/>
    <x v="0"/>
    <x v="0"/>
    <x v="26"/>
    <n v="1"/>
  </r>
  <r>
    <x v="124"/>
    <x v="2"/>
    <s v="2024-2025"/>
    <x v="1"/>
    <x v="16"/>
    <x v="0"/>
    <x v="0"/>
    <x v="16"/>
    <x v="0"/>
    <x v="0"/>
    <x v="2"/>
    <x v="2"/>
    <x v="26"/>
    <n v="1"/>
  </r>
  <r>
    <x v="125"/>
    <x v="2"/>
    <s v="2024-2025"/>
    <x v="0"/>
    <x v="72"/>
    <x v="4"/>
    <x v="4"/>
    <x v="72"/>
    <x v="0"/>
    <x v="16"/>
    <x v="3"/>
    <x v="3"/>
    <x v="26"/>
    <n v="1"/>
  </r>
  <r>
    <x v="126"/>
    <x v="0"/>
    <s v="2023-2024"/>
    <x v="0"/>
    <x v="72"/>
    <x v="4"/>
    <x v="4"/>
    <x v="72"/>
    <x v="0"/>
    <x v="16"/>
    <x v="1"/>
    <x v="1"/>
    <x v="26"/>
    <n v="1"/>
  </r>
  <r>
    <x v="127"/>
    <x v="1"/>
    <s v="2022-2023"/>
    <x v="0"/>
    <x v="17"/>
    <x v="3"/>
    <x v="3"/>
    <x v="17"/>
    <x v="0"/>
    <x v="12"/>
    <x v="5"/>
    <x v="5"/>
    <x v="26"/>
    <n v="1"/>
  </r>
  <r>
    <x v="128"/>
    <x v="2"/>
    <s v="2024-2025"/>
    <x v="0"/>
    <x v="17"/>
    <x v="3"/>
    <x v="3"/>
    <x v="17"/>
    <x v="0"/>
    <x v="12"/>
    <x v="3"/>
    <x v="3"/>
    <x v="26"/>
    <n v="1"/>
  </r>
  <r>
    <x v="66"/>
    <x v="1"/>
    <s v="2022-2023"/>
    <x v="1"/>
    <x v="59"/>
    <x v="3"/>
    <x v="3"/>
    <x v="59"/>
    <x v="0"/>
    <x v="3"/>
    <x v="0"/>
    <x v="0"/>
    <x v="26"/>
    <n v="1"/>
  </r>
  <r>
    <x v="129"/>
    <x v="0"/>
    <s v="2023-2024"/>
    <x v="0"/>
    <x v="37"/>
    <x v="1"/>
    <x v="1"/>
    <x v="37"/>
    <x v="0"/>
    <x v="11"/>
    <x v="3"/>
    <x v="3"/>
    <x v="26"/>
    <n v="1"/>
  </r>
  <r>
    <x v="130"/>
    <x v="1"/>
    <s v="2022-2023"/>
    <x v="1"/>
    <x v="73"/>
    <x v="6"/>
    <x v="6"/>
    <x v="73"/>
    <x v="0"/>
    <x v="18"/>
    <x v="7"/>
    <x v="7"/>
    <x v="26"/>
    <n v="1"/>
  </r>
  <r>
    <x v="16"/>
    <x v="1"/>
    <s v="2022-2023"/>
    <x v="0"/>
    <x v="49"/>
    <x v="4"/>
    <x v="4"/>
    <x v="49"/>
    <x v="0"/>
    <x v="6"/>
    <x v="3"/>
    <x v="3"/>
    <x v="26"/>
    <n v="1"/>
  </r>
  <r>
    <x v="131"/>
    <x v="1"/>
    <s v="2022-2023"/>
    <x v="0"/>
    <x v="52"/>
    <x v="3"/>
    <x v="3"/>
    <x v="52"/>
    <x v="0"/>
    <x v="10"/>
    <x v="4"/>
    <x v="4"/>
    <x v="26"/>
    <n v="1"/>
  </r>
  <r>
    <x v="132"/>
    <x v="0"/>
    <s v="2023-2024"/>
    <x v="0"/>
    <x v="20"/>
    <x v="4"/>
    <x v="4"/>
    <x v="20"/>
    <x v="0"/>
    <x v="8"/>
    <x v="3"/>
    <x v="3"/>
    <x v="26"/>
    <n v="1"/>
  </r>
  <r>
    <x v="133"/>
    <x v="1"/>
    <s v="2022-2023"/>
    <x v="0"/>
    <x v="24"/>
    <x v="1"/>
    <x v="1"/>
    <x v="24"/>
    <x v="0"/>
    <x v="4"/>
    <x v="3"/>
    <x v="3"/>
    <x v="26"/>
    <n v="1"/>
  </r>
  <r>
    <x v="134"/>
    <x v="0"/>
    <s v="2023-2024"/>
    <x v="0"/>
    <x v="21"/>
    <x v="3"/>
    <x v="3"/>
    <x v="21"/>
    <x v="0"/>
    <x v="10"/>
    <x v="5"/>
    <x v="5"/>
    <x v="26"/>
    <n v="1"/>
  </r>
  <r>
    <x v="135"/>
    <x v="0"/>
    <s v="2023-2024"/>
    <x v="0"/>
    <x v="74"/>
    <x v="1"/>
    <x v="1"/>
    <x v="74"/>
    <x v="0"/>
    <x v="1"/>
    <x v="4"/>
    <x v="4"/>
    <x v="26"/>
    <n v="1"/>
  </r>
  <r>
    <x v="136"/>
    <x v="0"/>
    <s v="2023-2024"/>
    <x v="0"/>
    <x v="74"/>
    <x v="1"/>
    <x v="1"/>
    <x v="74"/>
    <x v="0"/>
    <x v="1"/>
    <x v="2"/>
    <x v="2"/>
    <x v="26"/>
    <n v="1"/>
  </r>
  <r>
    <x v="137"/>
    <x v="2"/>
    <s v="2024-2025"/>
    <x v="0"/>
    <x v="5"/>
    <x v="1"/>
    <x v="1"/>
    <x v="5"/>
    <x v="0"/>
    <x v="5"/>
    <x v="1"/>
    <x v="1"/>
    <x v="27"/>
    <n v="1"/>
  </r>
  <r>
    <x v="138"/>
    <x v="2"/>
    <s v="2024-2025"/>
    <x v="0"/>
    <x v="0"/>
    <x v="0"/>
    <x v="0"/>
    <x v="0"/>
    <x v="0"/>
    <x v="0"/>
    <x v="0"/>
    <x v="0"/>
    <x v="28"/>
    <n v="1"/>
  </r>
  <r>
    <x v="139"/>
    <x v="2"/>
    <s v="2024-2025"/>
    <x v="0"/>
    <x v="4"/>
    <x v="1"/>
    <x v="1"/>
    <x v="4"/>
    <x v="0"/>
    <x v="4"/>
    <x v="1"/>
    <x v="1"/>
    <x v="28"/>
    <n v="1"/>
  </r>
  <r>
    <x v="140"/>
    <x v="0"/>
    <s v="2023-2024"/>
    <x v="0"/>
    <x v="11"/>
    <x v="5"/>
    <x v="5"/>
    <x v="11"/>
    <x v="0"/>
    <x v="9"/>
    <x v="1"/>
    <x v="1"/>
    <x v="28"/>
    <n v="1"/>
  </r>
  <r>
    <x v="77"/>
    <x v="1"/>
    <s v="2022-2023"/>
    <x v="1"/>
    <x v="23"/>
    <x v="1"/>
    <x v="1"/>
    <x v="23"/>
    <x v="0"/>
    <x v="11"/>
    <x v="3"/>
    <x v="3"/>
    <x v="28"/>
    <n v="1"/>
  </r>
  <r>
    <x v="141"/>
    <x v="0"/>
    <s v="2023-2024"/>
    <x v="0"/>
    <x v="10"/>
    <x v="4"/>
    <x v="4"/>
    <x v="10"/>
    <x v="0"/>
    <x v="8"/>
    <x v="4"/>
    <x v="4"/>
    <x v="29"/>
    <n v="1"/>
  </r>
  <r>
    <x v="142"/>
    <x v="1"/>
    <s v="2022-2023"/>
    <x v="0"/>
    <x v="75"/>
    <x v="0"/>
    <x v="0"/>
    <x v="75"/>
    <x v="0"/>
    <x v="20"/>
    <x v="6"/>
    <x v="6"/>
    <x v="30"/>
    <n v="1"/>
  </r>
  <r>
    <x v="143"/>
    <x v="2"/>
    <s v="2024-2025"/>
    <x v="0"/>
    <x v="0"/>
    <x v="0"/>
    <x v="0"/>
    <x v="0"/>
    <x v="0"/>
    <x v="0"/>
    <x v="1"/>
    <x v="1"/>
    <x v="31"/>
    <n v="1"/>
  </r>
  <r>
    <x v="144"/>
    <x v="1"/>
    <s v="2022-2023"/>
    <x v="1"/>
    <x v="76"/>
    <x v="1"/>
    <x v="1"/>
    <x v="76"/>
    <x v="0"/>
    <x v="5"/>
    <x v="1"/>
    <x v="1"/>
    <x v="32"/>
    <n v="1"/>
  </r>
  <r>
    <x v="145"/>
    <x v="0"/>
    <s v="2023-2024"/>
    <x v="1"/>
    <x v="23"/>
    <x v="1"/>
    <x v="1"/>
    <x v="23"/>
    <x v="0"/>
    <x v="11"/>
    <x v="4"/>
    <x v="4"/>
    <x v="32"/>
    <n v="1"/>
  </r>
  <r>
    <x v="8"/>
    <x v="0"/>
    <s v="2023-2024"/>
    <x v="0"/>
    <x v="63"/>
    <x v="1"/>
    <x v="1"/>
    <x v="63"/>
    <x v="0"/>
    <x v="5"/>
    <x v="4"/>
    <x v="4"/>
    <x v="33"/>
    <n v="1"/>
  </r>
  <r>
    <x v="146"/>
    <x v="2"/>
    <s v="2024-2025"/>
    <x v="0"/>
    <x v="37"/>
    <x v="1"/>
    <x v="1"/>
    <x v="37"/>
    <x v="0"/>
    <x v="11"/>
    <x v="6"/>
    <x v="6"/>
    <x v="34"/>
    <n v="1"/>
  </r>
  <r>
    <x v="147"/>
    <x v="0"/>
    <s v="2023-2024"/>
    <x v="0"/>
    <x v="42"/>
    <x v="3"/>
    <x v="3"/>
    <x v="42"/>
    <x v="0"/>
    <x v="12"/>
    <x v="7"/>
    <x v="7"/>
    <x v="35"/>
    <n v="1"/>
  </r>
  <r>
    <x v="70"/>
    <x v="0"/>
    <s v="2023-2024"/>
    <x v="0"/>
    <x v="77"/>
    <x v="5"/>
    <x v="5"/>
    <x v="77"/>
    <x v="0"/>
    <x v="9"/>
    <x v="5"/>
    <x v="5"/>
    <x v="36"/>
    <n v="1"/>
  </r>
  <r>
    <x v="9"/>
    <x v="0"/>
    <s v="2023-2024"/>
    <x v="0"/>
    <x v="63"/>
    <x v="1"/>
    <x v="1"/>
    <x v="63"/>
    <x v="0"/>
    <x v="5"/>
    <x v="6"/>
    <x v="6"/>
    <x v="37"/>
    <n v="1"/>
  </r>
  <r>
    <x v="148"/>
    <x v="1"/>
    <s v="2022-2023"/>
    <x v="0"/>
    <x v="63"/>
    <x v="1"/>
    <x v="1"/>
    <x v="63"/>
    <x v="0"/>
    <x v="5"/>
    <x v="2"/>
    <x v="2"/>
    <x v="37"/>
    <n v="1"/>
  </r>
  <r>
    <x v="149"/>
    <x v="2"/>
    <s v="2024-2025"/>
    <x v="0"/>
    <x v="1"/>
    <x v="1"/>
    <x v="1"/>
    <x v="1"/>
    <x v="0"/>
    <x v="1"/>
    <x v="1"/>
    <x v="1"/>
    <x v="37"/>
    <n v="1"/>
  </r>
  <r>
    <x v="150"/>
    <x v="0"/>
    <s v="2023-2024"/>
    <x v="0"/>
    <x v="61"/>
    <x v="6"/>
    <x v="6"/>
    <x v="61"/>
    <x v="0"/>
    <x v="18"/>
    <x v="5"/>
    <x v="5"/>
    <x v="37"/>
    <n v="1"/>
  </r>
  <r>
    <x v="151"/>
    <x v="2"/>
    <s v="2024-2025"/>
    <x v="0"/>
    <x v="36"/>
    <x v="4"/>
    <x v="4"/>
    <x v="36"/>
    <x v="0"/>
    <x v="6"/>
    <x v="0"/>
    <x v="0"/>
    <x v="37"/>
    <n v="1"/>
  </r>
  <r>
    <x v="51"/>
    <x v="0"/>
    <s v="2023-2024"/>
    <x v="1"/>
    <x v="5"/>
    <x v="1"/>
    <x v="1"/>
    <x v="5"/>
    <x v="0"/>
    <x v="5"/>
    <x v="0"/>
    <x v="0"/>
    <x v="37"/>
    <n v="1"/>
  </r>
  <r>
    <x v="152"/>
    <x v="0"/>
    <s v="2023-2024"/>
    <x v="0"/>
    <x v="68"/>
    <x v="7"/>
    <x v="7"/>
    <x v="68"/>
    <x v="0"/>
    <x v="19"/>
    <x v="8"/>
    <x v="8"/>
    <x v="37"/>
    <n v="1"/>
  </r>
  <r>
    <x v="47"/>
    <x v="2"/>
    <s v="2024-2025"/>
    <x v="0"/>
    <x v="78"/>
    <x v="1"/>
    <x v="1"/>
    <x v="78"/>
    <x v="0"/>
    <x v="4"/>
    <x v="5"/>
    <x v="5"/>
    <x v="37"/>
    <n v="1"/>
  </r>
  <r>
    <x v="153"/>
    <x v="1"/>
    <s v="2022-2023"/>
    <x v="0"/>
    <x v="15"/>
    <x v="1"/>
    <x v="1"/>
    <x v="15"/>
    <x v="0"/>
    <x v="5"/>
    <x v="6"/>
    <x v="6"/>
    <x v="37"/>
    <n v="1"/>
  </r>
  <r>
    <x v="154"/>
    <x v="1"/>
    <s v="2022-2023"/>
    <x v="1"/>
    <x v="79"/>
    <x v="6"/>
    <x v="6"/>
    <x v="79"/>
    <x v="0"/>
    <x v="18"/>
    <x v="6"/>
    <x v="6"/>
    <x v="37"/>
    <n v="1"/>
  </r>
  <r>
    <x v="155"/>
    <x v="2"/>
    <s v="2024-2025"/>
    <x v="0"/>
    <x v="17"/>
    <x v="3"/>
    <x v="3"/>
    <x v="17"/>
    <x v="0"/>
    <x v="12"/>
    <x v="5"/>
    <x v="5"/>
    <x v="37"/>
    <n v="1"/>
  </r>
  <r>
    <x v="45"/>
    <x v="0"/>
    <s v="2023-2024"/>
    <x v="0"/>
    <x v="60"/>
    <x v="1"/>
    <x v="1"/>
    <x v="60"/>
    <x v="0"/>
    <x v="2"/>
    <x v="1"/>
    <x v="1"/>
    <x v="37"/>
    <n v="1"/>
  </r>
  <r>
    <x v="156"/>
    <x v="2"/>
    <s v="2024-2025"/>
    <x v="0"/>
    <x v="38"/>
    <x v="3"/>
    <x v="3"/>
    <x v="38"/>
    <x v="0"/>
    <x v="12"/>
    <x v="1"/>
    <x v="1"/>
    <x v="38"/>
    <n v="1"/>
  </r>
  <r>
    <x v="157"/>
    <x v="2"/>
    <s v="2024-2025"/>
    <x v="0"/>
    <x v="39"/>
    <x v="0"/>
    <x v="0"/>
    <x v="39"/>
    <x v="0"/>
    <x v="14"/>
    <x v="6"/>
    <x v="6"/>
    <x v="38"/>
    <n v="1"/>
  </r>
  <r>
    <x v="0"/>
    <x v="0"/>
    <s v="2023-2024"/>
    <x v="0"/>
    <x v="39"/>
    <x v="0"/>
    <x v="0"/>
    <x v="39"/>
    <x v="0"/>
    <x v="14"/>
    <x v="4"/>
    <x v="4"/>
    <x v="38"/>
    <n v="1"/>
  </r>
  <r>
    <x v="158"/>
    <x v="0"/>
    <s v="2023-2024"/>
    <x v="0"/>
    <x v="39"/>
    <x v="0"/>
    <x v="0"/>
    <x v="39"/>
    <x v="0"/>
    <x v="14"/>
    <x v="9"/>
    <x v="9"/>
    <x v="38"/>
    <n v="1"/>
  </r>
  <r>
    <x v="81"/>
    <x v="0"/>
    <s v="2023-2024"/>
    <x v="0"/>
    <x v="65"/>
    <x v="1"/>
    <x v="1"/>
    <x v="65"/>
    <x v="0"/>
    <x v="4"/>
    <x v="2"/>
    <x v="2"/>
    <x v="38"/>
    <n v="1"/>
  </r>
  <r>
    <x v="159"/>
    <x v="0"/>
    <s v="2023-2024"/>
    <x v="0"/>
    <x v="40"/>
    <x v="4"/>
    <x v="4"/>
    <x v="40"/>
    <x v="0"/>
    <x v="8"/>
    <x v="1"/>
    <x v="1"/>
    <x v="38"/>
    <n v="1"/>
  </r>
  <r>
    <x v="160"/>
    <x v="0"/>
    <s v="2023-2024"/>
    <x v="0"/>
    <x v="61"/>
    <x v="6"/>
    <x v="6"/>
    <x v="61"/>
    <x v="0"/>
    <x v="18"/>
    <x v="3"/>
    <x v="3"/>
    <x v="38"/>
    <n v="1"/>
  </r>
  <r>
    <x v="39"/>
    <x v="0"/>
    <s v="2023-2024"/>
    <x v="0"/>
    <x v="7"/>
    <x v="4"/>
    <x v="4"/>
    <x v="7"/>
    <x v="0"/>
    <x v="6"/>
    <x v="1"/>
    <x v="1"/>
    <x v="38"/>
    <n v="1"/>
  </r>
  <r>
    <x v="161"/>
    <x v="0"/>
    <s v="2023-2024"/>
    <x v="0"/>
    <x v="9"/>
    <x v="4"/>
    <x v="4"/>
    <x v="9"/>
    <x v="0"/>
    <x v="7"/>
    <x v="5"/>
    <x v="5"/>
    <x v="38"/>
    <n v="1"/>
  </r>
  <r>
    <x v="162"/>
    <x v="1"/>
    <s v="2022-2023"/>
    <x v="1"/>
    <x v="10"/>
    <x v="4"/>
    <x v="4"/>
    <x v="10"/>
    <x v="0"/>
    <x v="8"/>
    <x v="2"/>
    <x v="2"/>
    <x v="38"/>
    <n v="1"/>
  </r>
  <r>
    <x v="163"/>
    <x v="0"/>
    <s v="2023-2024"/>
    <x v="0"/>
    <x v="47"/>
    <x v="1"/>
    <x v="1"/>
    <x v="47"/>
    <x v="0"/>
    <x v="4"/>
    <x v="0"/>
    <x v="0"/>
    <x v="38"/>
    <n v="1"/>
  </r>
  <r>
    <x v="164"/>
    <x v="1"/>
    <s v="2022-2023"/>
    <x v="0"/>
    <x v="21"/>
    <x v="3"/>
    <x v="3"/>
    <x v="21"/>
    <x v="0"/>
    <x v="10"/>
    <x v="3"/>
    <x v="3"/>
    <x v="38"/>
    <n v="1"/>
  </r>
  <r>
    <x v="165"/>
    <x v="0"/>
    <s v="2023-2024"/>
    <x v="0"/>
    <x v="69"/>
    <x v="4"/>
    <x v="4"/>
    <x v="69"/>
    <x v="0"/>
    <x v="6"/>
    <x v="1"/>
    <x v="1"/>
    <x v="39"/>
    <n v="1"/>
  </r>
  <r>
    <x v="166"/>
    <x v="0"/>
    <s v="2023-2024"/>
    <x v="0"/>
    <x v="34"/>
    <x v="4"/>
    <x v="4"/>
    <x v="34"/>
    <x v="0"/>
    <x v="7"/>
    <x v="1"/>
    <x v="1"/>
    <x v="40"/>
    <n v="1"/>
  </r>
  <r>
    <x v="167"/>
    <x v="2"/>
    <s v="2024-2025"/>
    <x v="0"/>
    <x v="66"/>
    <x v="3"/>
    <x v="3"/>
    <x v="66"/>
    <x v="0"/>
    <x v="12"/>
    <x v="6"/>
    <x v="6"/>
    <x v="41"/>
    <n v="1"/>
  </r>
  <r>
    <x v="4"/>
    <x v="0"/>
    <s v="2023-2024"/>
    <x v="0"/>
    <x v="80"/>
    <x v="0"/>
    <x v="0"/>
    <x v="80"/>
    <x v="0"/>
    <x v="14"/>
    <x v="3"/>
    <x v="3"/>
    <x v="41"/>
    <n v="1"/>
  </r>
  <r>
    <x v="9"/>
    <x v="0"/>
    <s v="2023-2024"/>
    <x v="0"/>
    <x v="6"/>
    <x v="0"/>
    <x v="0"/>
    <x v="6"/>
    <x v="0"/>
    <x v="0"/>
    <x v="0"/>
    <x v="0"/>
    <x v="42"/>
    <n v="1"/>
  </r>
  <r>
    <x v="168"/>
    <x v="0"/>
    <s v="2023-2024"/>
    <x v="0"/>
    <x v="81"/>
    <x v="3"/>
    <x v="3"/>
    <x v="81"/>
    <x v="0"/>
    <x v="17"/>
    <x v="1"/>
    <x v="1"/>
    <x v="42"/>
    <n v="1"/>
  </r>
  <r>
    <x v="137"/>
    <x v="2"/>
    <s v="2024-2025"/>
    <x v="0"/>
    <x v="82"/>
    <x v="3"/>
    <x v="3"/>
    <x v="82"/>
    <x v="0"/>
    <x v="17"/>
    <x v="0"/>
    <x v="0"/>
    <x v="42"/>
    <n v="1"/>
  </r>
  <r>
    <x v="169"/>
    <x v="0"/>
    <s v="2023-2024"/>
    <x v="0"/>
    <x v="83"/>
    <x v="0"/>
    <x v="0"/>
    <x v="83"/>
    <x v="0"/>
    <x v="0"/>
    <x v="3"/>
    <x v="3"/>
    <x v="42"/>
    <n v="1"/>
  </r>
  <r>
    <x v="20"/>
    <x v="0"/>
    <s v="2023-2024"/>
    <x v="0"/>
    <x v="57"/>
    <x v="6"/>
    <x v="6"/>
    <x v="57"/>
    <x v="0"/>
    <x v="13"/>
    <x v="1"/>
    <x v="1"/>
    <x v="42"/>
    <n v="1"/>
  </r>
  <r>
    <x v="170"/>
    <x v="0"/>
    <s v="2023-2024"/>
    <x v="0"/>
    <x v="20"/>
    <x v="4"/>
    <x v="4"/>
    <x v="20"/>
    <x v="0"/>
    <x v="8"/>
    <x v="7"/>
    <x v="7"/>
    <x v="42"/>
    <n v="1"/>
  </r>
  <r>
    <x v="171"/>
    <x v="1"/>
    <s v="2022-2023"/>
    <x v="0"/>
    <x v="24"/>
    <x v="1"/>
    <x v="1"/>
    <x v="24"/>
    <x v="0"/>
    <x v="4"/>
    <x v="3"/>
    <x v="3"/>
    <x v="42"/>
    <n v="1"/>
  </r>
  <r>
    <x v="172"/>
    <x v="1"/>
    <s v="2022-2023"/>
    <x v="0"/>
    <x v="54"/>
    <x v="4"/>
    <x v="4"/>
    <x v="54"/>
    <x v="0"/>
    <x v="7"/>
    <x v="3"/>
    <x v="3"/>
    <x v="42"/>
    <n v="1"/>
  </r>
  <r>
    <x v="173"/>
    <x v="0"/>
    <s v="2023-2024"/>
    <x v="0"/>
    <x v="67"/>
    <x v="3"/>
    <x v="3"/>
    <x v="67"/>
    <x v="0"/>
    <x v="15"/>
    <x v="2"/>
    <x v="2"/>
    <x v="43"/>
    <n v="1"/>
  </r>
  <r>
    <x v="143"/>
    <x v="2"/>
    <s v="2024-2025"/>
    <x v="0"/>
    <x v="9"/>
    <x v="4"/>
    <x v="4"/>
    <x v="9"/>
    <x v="0"/>
    <x v="7"/>
    <x v="3"/>
    <x v="3"/>
    <x v="44"/>
    <n v="1"/>
  </r>
  <r>
    <x v="174"/>
    <x v="0"/>
    <s v="2023-2024"/>
    <x v="0"/>
    <x v="13"/>
    <x v="1"/>
    <x v="1"/>
    <x v="13"/>
    <x v="0"/>
    <x v="1"/>
    <x v="3"/>
    <x v="3"/>
    <x v="45"/>
    <n v="1"/>
  </r>
  <r>
    <x v="175"/>
    <x v="1"/>
    <s v="2022-2023"/>
    <x v="0"/>
    <x v="63"/>
    <x v="1"/>
    <x v="1"/>
    <x v="63"/>
    <x v="0"/>
    <x v="5"/>
    <x v="1"/>
    <x v="1"/>
    <x v="46"/>
    <n v="1"/>
  </r>
  <r>
    <x v="176"/>
    <x v="2"/>
    <s v="2024-2025"/>
    <x v="0"/>
    <x v="66"/>
    <x v="3"/>
    <x v="3"/>
    <x v="66"/>
    <x v="0"/>
    <x v="12"/>
    <x v="6"/>
    <x v="6"/>
    <x v="47"/>
    <n v="1"/>
  </r>
  <r>
    <x v="155"/>
    <x v="2"/>
    <s v="2024-2025"/>
    <x v="0"/>
    <x v="52"/>
    <x v="3"/>
    <x v="3"/>
    <x v="52"/>
    <x v="0"/>
    <x v="10"/>
    <x v="3"/>
    <x v="3"/>
    <x v="47"/>
    <n v="1"/>
  </r>
  <r>
    <x v="177"/>
    <x v="1"/>
    <s v="2022-2023"/>
    <x v="0"/>
    <x v="27"/>
    <x v="4"/>
    <x v="4"/>
    <x v="27"/>
    <x v="0"/>
    <x v="7"/>
    <x v="2"/>
    <x v="2"/>
    <x v="48"/>
    <n v="1"/>
  </r>
  <r>
    <x v="178"/>
    <x v="0"/>
    <s v="2023-2024"/>
    <x v="0"/>
    <x v="69"/>
    <x v="4"/>
    <x v="4"/>
    <x v="69"/>
    <x v="0"/>
    <x v="6"/>
    <x v="1"/>
    <x v="1"/>
    <x v="49"/>
    <n v="1"/>
  </r>
  <r>
    <x v="179"/>
    <x v="0"/>
    <s v="2023-2024"/>
    <x v="0"/>
    <x v="0"/>
    <x v="0"/>
    <x v="0"/>
    <x v="0"/>
    <x v="0"/>
    <x v="0"/>
    <x v="7"/>
    <x v="7"/>
    <x v="50"/>
    <n v="1"/>
  </r>
  <r>
    <x v="180"/>
    <x v="1"/>
    <s v="2022-2023"/>
    <x v="0"/>
    <x v="26"/>
    <x v="0"/>
    <x v="0"/>
    <x v="26"/>
    <x v="0"/>
    <x v="14"/>
    <x v="5"/>
    <x v="5"/>
    <x v="50"/>
    <n v="1"/>
  </r>
  <r>
    <x v="28"/>
    <x v="2"/>
    <s v="2024-2025"/>
    <x v="0"/>
    <x v="6"/>
    <x v="0"/>
    <x v="0"/>
    <x v="6"/>
    <x v="0"/>
    <x v="0"/>
    <x v="5"/>
    <x v="5"/>
    <x v="50"/>
    <n v="1"/>
  </r>
  <r>
    <x v="181"/>
    <x v="0"/>
    <s v="2023-2024"/>
    <x v="0"/>
    <x v="44"/>
    <x v="4"/>
    <x v="4"/>
    <x v="44"/>
    <x v="0"/>
    <x v="16"/>
    <x v="7"/>
    <x v="7"/>
    <x v="50"/>
    <n v="1"/>
  </r>
  <r>
    <x v="182"/>
    <x v="1"/>
    <s v="2022-2023"/>
    <x v="0"/>
    <x v="28"/>
    <x v="1"/>
    <x v="1"/>
    <x v="28"/>
    <x v="0"/>
    <x v="11"/>
    <x v="5"/>
    <x v="5"/>
    <x v="50"/>
    <n v="1"/>
  </r>
  <r>
    <x v="183"/>
    <x v="0"/>
    <s v="2023-2024"/>
    <x v="0"/>
    <x v="8"/>
    <x v="1"/>
    <x v="1"/>
    <x v="8"/>
    <x v="0"/>
    <x v="4"/>
    <x v="5"/>
    <x v="5"/>
    <x v="50"/>
    <n v="1"/>
  </r>
  <r>
    <x v="88"/>
    <x v="0"/>
    <s v="2023-2024"/>
    <x v="0"/>
    <x v="8"/>
    <x v="1"/>
    <x v="1"/>
    <x v="8"/>
    <x v="0"/>
    <x v="4"/>
    <x v="4"/>
    <x v="4"/>
    <x v="50"/>
    <n v="1"/>
  </r>
  <r>
    <x v="19"/>
    <x v="0"/>
    <s v="2023-2024"/>
    <x v="0"/>
    <x v="82"/>
    <x v="3"/>
    <x v="3"/>
    <x v="82"/>
    <x v="0"/>
    <x v="17"/>
    <x v="5"/>
    <x v="5"/>
    <x v="50"/>
    <n v="1"/>
  </r>
  <r>
    <x v="86"/>
    <x v="1"/>
    <s v="2022-2023"/>
    <x v="0"/>
    <x v="35"/>
    <x v="3"/>
    <x v="3"/>
    <x v="35"/>
    <x v="0"/>
    <x v="15"/>
    <x v="4"/>
    <x v="4"/>
    <x v="50"/>
    <n v="1"/>
  </r>
  <r>
    <x v="184"/>
    <x v="2"/>
    <s v="2024-2025"/>
    <x v="1"/>
    <x v="84"/>
    <x v="3"/>
    <x v="3"/>
    <x v="84"/>
    <x v="0"/>
    <x v="3"/>
    <x v="4"/>
    <x v="4"/>
    <x v="50"/>
    <n v="1"/>
  </r>
  <r>
    <x v="12"/>
    <x v="0"/>
    <s v="2023-2024"/>
    <x v="0"/>
    <x v="52"/>
    <x v="3"/>
    <x v="3"/>
    <x v="52"/>
    <x v="0"/>
    <x v="10"/>
    <x v="4"/>
    <x v="4"/>
    <x v="50"/>
    <n v="1"/>
  </r>
  <r>
    <x v="185"/>
    <x v="0"/>
    <s v="2023-2024"/>
    <x v="0"/>
    <x v="38"/>
    <x v="3"/>
    <x v="3"/>
    <x v="38"/>
    <x v="0"/>
    <x v="12"/>
    <x v="5"/>
    <x v="5"/>
    <x v="51"/>
    <n v="1"/>
  </r>
  <r>
    <x v="186"/>
    <x v="2"/>
    <s v="2024-2025"/>
    <x v="1"/>
    <x v="67"/>
    <x v="3"/>
    <x v="3"/>
    <x v="67"/>
    <x v="0"/>
    <x v="15"/>
    <x v="9"/>
    <x v="9"/>
    <x v="51"/>
    <n v="1"/>
  </r>
  <r>
    <x v="61"/>
    <x v="1"/>
    <s v="2022-2023"/>
    <x v="0"/>
    <x v="43"/>
    <x v="1"/>
    <x v="1"/>
    <x v="43"/>
    <x v="0"/>
    <x v="2"/>
    <x v="0"/>
    <x v="0"/>
    <x v="51"/>
    <n v="1"/>
  </r>
  <r>
    <x v="187"/>
    <x v="1"/>
    <s v="2022-2023"/>
    <x v="0"/>
    <x v="8"/>
    <x v="1"/>
    <x v="1"/>
    <x v="8"/>
    <x v="0"/>
    <x v="4"/>
    <x v="0"/>
    <x v="0"/>
    <x v="51"/>
    <n v="1"/>
  </r>
  <r>
    <x v="188"/>
    <x v="0"/>
    <s v="2023-2024"/>
    <x v="0"/>
    <x v="70"/>
    <x v="4"/>
    <x v="4"/>
    <x v="70"/>
    <x v="0"/>
    <x v="8"/>
    <x v="2"/>
    <x v="2"/>
    <x v="51"/>
    <n v="1"/>
  </r>
  <r>
    <x v="189"/>
    <x v="2"/>
    <s v="2024-2025"/>
    <x v="0"/>
    <x v="12"/>
    <x v="3"/>
    <x v="3"/>
    <x v="12"/>
    <x v="0"/>
    <x v="10"/>
    <x v="0"/>
    <x v="0"/>
    <x v="51"/>
    <n v="1"/>
  </r>
  <r>
    <x v="190"/>
    <x v="1"/>
    <s v="2022-2023"/>
    <x v="1"/>
    <x v="83"/>
    <x v="0"/>
    <x v="0"/>
    <x v="83"/>
    <x v="0"/>
    <x v="0"/>
    <x v="3"/>
    <x v="3"/>
    <x v="51"/>
    <n v="1"/>
  </r>
  <r>
    <x v="136"/>
    <x v="0"/>
    <s v="2023-2024"/>
    <x v="0"/>
    <x v="46"/>
    <x v="3"/>
    <x v="3"/>
    <x v="46"/>
    <x v="0"/>
    <x v="17"/>
    <x v="3"/>
    <x v="3"/>
    <x v="51"/>
    <n v="1"/>
  </r>
  <r>
    <x v="191"/>
    <x v="0"/>
    <s v="2023-2024"/>
    <x v="0"/>
    <x v="18"/>
    <x v="6"/>
    <x v="6"/>
    <x v="18"/>
    <x v="0"/>
    <x v="13"/>
    <x v="0"/>
    <x v="0"/>
    <x v="51"/>
    <n v="1"/>
  </r>
  <r>
    <x v="192"/>
    <x v="1"/>
    <s v="2022-2023"/>
    <x v="0"/>
    <x v="60"/>
    <x v="1"/>
    <x v="1"/>
    <x v="60"/>
    <x v="0"/>
    <x v="2"/>
    <x v="4"/>
    <x v="4"/>
    <x v="51"/>
    <n v="1"/>
  </r>
  <r>
    <x v="159"/>
    <x v="0"/>
    <s v="2023-2024"/>
    <x v="0"/>
    <x v="51"/>
    <x v="4"/>
    <x v="4"/>
    <x v="51"/>
    <x v="0"/>
    <x v="16"/>
    <x v="3"/>
    <x v="3"/>
    <x v="51"/>
    <n v="1"/>
  </r>
  <r>
    <x v="193"/>
    <x v="2"/>
    <s v="2024-2025"/>
    <x v="0"/>
    <x v="33"/>
    <x v="4"/>
    <x v="4"/>
    <x v="33"/>
    <x v="0"/>
    <x v="8"/>
    <x v="3"/>
    <x v="3"/>
    <x v="51"/>
    <n v="1"/>
  </r>
  <r>
    <x v="194"/>
    <x v="2"/>
    <s v="2024-2025"/>
    <x v="0"/>
    <x v="33"/>
    <x v="4"/>
    <x v="4"/>
    <x v="33"/>
    <x v="0"/>
    <x v="8"/>
    <x v="3"/>
    <x v="3"/>
    <x v="51"/>
    <n v="1"/>
  </r>
  <r>
    <x v="104"/>
    <x v="0"/>
    <s v="2023-2024"/>
    <x v="0"/>
    <x v="63"/>
    <x v="1"/>
    <x v="1"/>
    <x v="63"/>
    <x v="0"/>
    <x v="5"/>
    <x v="3"/>
    <x v="3"/>
    <x v="52"/>
    <n v="1"/>
  </r>
  <r>
    <x v="195"/>
    <x v="0"/>
    <s v="2023-2024"/>
    <x v="0"/>
    <x v="64"/>
    <x v="1"/>
    <x v="1"/>
    <x v="64"/>
    <x v="0"/>
    <x v="1"/>
    <x v="0"/>
    <x v="0"/>
    <x v="53"/>
    <n v="1"/>
  </r>
  <r>
    <x v="196"/>
    <x v="0"/>
    <s v="2023-2024"/>
    <x v="0"/>
    <x v="68"/>
    <x v="7"/>
    <x v="7"/>
    <x v="68"/>
    <x v="0"/>
    <x v="19"/>
    <x v="0"/>
    <x v="0"/>
    <x v="54"/>
    <n v="1"/>
  </r>
  <r>
    <x v="9"/>
    <x v="0"/>
    <s v="2023-2024"/>
    <x v="1"/>
    <x v="2"/>
    <x v="2"/>
    <x v="2"/>
    <x v="2"/>
    <x v="0"/>
    <x v="2"/>
    <x v="4"/>
    <x v="4"/>
    <x v="55"/>
    <n v="1"/>
  </r>
  <r>
    <x v="170"/>
    <x v="0"/>
    <s v="2023-2024"/>
    <x v="0"/>
    <x v="60"/>
    <x v="1"/>
    <x v="1"/>
    <x v="60"/>
    <x v="0"/>
    <x v="2"/>
    <x v="1"/>
    <x v="1"/>
    <x v="56"/>
    <n v="1"/>
  </r>
  <r>
    <x v="197"/>
    <x v="0"/>
    <s v="2023-2024"/>
    <x v="0"/>
    <x v="85"/>
    <x v="0"/>
    <x v="0"/>
    <x v="85"/>
    <x v="0"/>
    <x v="20"/>
    <x v="5"/>
    <x v="5"/>
    <x v="57"/>
    <n v="1"/>
  </r>
  <r>
    <x v="7"/>
    <x v="0"/>
    <s v="2023-2024"/>
    <x v="0"/>
    <x v="28"/>
    <x v="1"/>
    <x v="1"/>
    <x v="28"/>
    <x v="0"/>
    <x v="11"/>
    <x v="0"/>
    <x v="0"/>
    <x v="58"/>
    <n v="1"/>
  </r>
  <r>
    <x v="198"/>
    <x v="2"/>
    <s v="2024-2025"/>
    <x v="0"/>
    <x v="86"/>
    <x v="0"/>
    <x v="0"/>
    <x v="86"/>
    <x v="0"/>
    <x v="20"/>
    <x v="6"/>
    <x v="6"/>
    <x v="59"/>
    <n v="1"/>
  </r>
  <r>
    <x v="199"/>
    <x v="0"/>
    <s v="2023-2024"/>
    <x v="1"/>
    <x v="13"/>
    <x v="1"/>
    <x v="1"/>
    <x v="13"/>
    <x v="0"/>
    <x v="1"/>
    <x v="4"/>
    <x v="4"/>
    <x v="60"/>
    <n v="1"/>
  </r>
  <r>
    <x v="146"/>
    <x v="2"/>
    <s v="2024-2025"/>
    <x v="0"/>
    <x v="19"/>
    <x v="1"/>
    <x v="1"/>
    <x v="19"/>
    <x v="0"/>
    <x v="11"/>
    <x v="2"/>
    <x v="2"/>
    <x v="61"/>
    <n v="1"/>
  </r>
  <r>
    <x v="200"/>
    <x v="2"/>
    <s v="2024-2025"/>
    <x v="0"/>
    <x v="23"/>
    <x v="1"/>
    <x v="1"/>
    <x v="23"/>
    <x v="0"/>
    <x v="11"/>
    <x v="0"/>
    <x v="0"/>
    <x v="62"/>
    <n v="1"/>
  </r>
  <r>
    <x v="201"/>
    <x v="1"/>
    <s v="2022-2023"/>
    <x v="0"/>
    <x v="61"/>
    <x v="6"/>
    <x v="6"/>
    <x v="61"/>
    <x v="0"/>
    <x v="18"/>
    <x v="5"/>
    <x v="5"/>
    <x v="63"/>
    <n v="1"/>
  </r>
  <r>
    <x v="202"/>
    <x v="2"/>
    <s v="2024-2025"/>
    <x v="0"/>
    <x v="26"/>
    <x v="0"/>
    <x v="0"/>
    <x v="26"/>
    <x v="0"/>
    <x v="14"/>
    <x v="5"/>
    <x v="5"/>
    <x v="64"/>
    <n v="1"/>
  </r>
  <r>
    <x v="203"/>
    <x v="0"/>
    <s v="2023-2024"/>
    <x v="1"/>
    <x v="5"/>
    <x v="1"/>
    <x v="1"/>
    <x v="5"/>
    <x v="0"/>
    <x v="5"/>
    <x v="3"/>
    <x v="3"/>
    <x v="64"/>
    <n v="1"/>
  </r>
  <r>
    <x v="156"/>
    <x v="2"/>
    <s v="2024-2025"/>
    <x v="0"/>
    <x v="69"/>
    <x v="4"/>
    <x v="4"/>
    <x v="69"/>
    <x v="0"/>
    <x v="6"/>
    <x v="5"/>
    <x v="5"/>
    <x v="64"/>
    <n v="1"/>
  </r>
  <r>
    <x v="204"/>
    <x v="0"/>
    <s v="2023-2024"/>
    <x v="0"/>
    <x v="87"/>
    <x v="2"/>
    <x v="2"/>
    <x v="87"/>
    <x v="0"/>
    <x v="2"/>
    <x v="6"/>
    <x v="6"/>
    <x v="64"/>
    <n v="1"/>
  </r>
  <r>
    <x v="205"/>
    <x v="0"/>
    <s v="2023-2024"/>
    <x v="1"/>
    <x v="84"/>
    <x v="3"/>
    <x v="3"/>
    <x v="84"/>
    <x v="0"/>
    <x v="3"/>
    <x v="5"/>
    <x v="5"/>
    <x v="64"/>
    <n v="1"/>
  </r>
  <r>
    <x v="14"/>
    <x v="0"/>
    <s v="2023-2024"/>
    <x v="0"/>
    <x v="88"/>
    <x v="6"/>
    <x v="6"/>
    <x v="88"/>
    <x v="0"/>
    <x v="13"/>
    <x v="7"/>
    <x v="7"/>
    <x v="64"/>
    <n v="1"/>
  </r>
  <r>
    <x v="206"/>
    <x v="2"/>
    <s v="2024-2025"/>
    <x v="0"/>
    <x v="64"/>
    <x v="1"/>
    <x v="1"/>
    <x v="64"/>
    <x v="0"/>
    <x v="1"/>
    <x v="3"/>
    <x v="3"/>
    <x v="65"/>
    <n v="1"/>
  </r>
  <r>
    <x v="207"/>
    <x v="0"/>
    <s v="2023-2024"/>
    <x v="0"/>
    <x v="66"/>
    <x v="3"/>
    <x v="3"/>
    <x v="66"/>
    <x v="0"/>
    <x v="12"/>
    <x v="2"/>
    <x v="2"/>
    <x v="65"/>
    <n v="1"/>
  </r>
  <r>
    <x v="208"/>
    <x v="0"/>
    <s v="2023-2024"/>
    <x v="1"/>
    <x v="5"/>
    <x v="1"/>
    <x v="1"/>
    <x v="5"/>
    <x v="0"/>
    <x v="5"/>
    <x v="9"/>
    <x v="9"/>
    <x v="65"/>
    <n v="1"/>
  </r>
  <r>
    <x v="209"/>
    <x v="2"/>
    <s v="2024-2025"/>
    <x v="1"/>
    <x v="5"/>
    <x v="1"/>
    <x v="1"/>
    <x v="5"/>
    <x v="0"/>
    <x v="5"/>
    <x v="0"/>
    <x v="0"/>
    <x v="65"/>
    <n v="1"/>
  </r>
  <r>
    <x v="210"/>
    <x v="0"/>
    <s v="2023-2024"/>
    <x v="0"/>
    <x v="27"/>
    <x v="4"/>
    <x v="4"/>
    <x v="27"/>
    <x v="0"/>
    <x v="7"/>
    <x v="9"/>
    <x v="9"/>
    <x v="65"/>
    <n v="1"/>
  </r>
  <r>
    <x v="211"/>
    <x v="2"/>
    <s v="2024-2025"/>
    <x v="0"/>
    <x v="89"/>
    <x v="4"/>
    <x v="4"/>
    <x v="89"/>
    <x v="0"/>
    <x v="6"/>
    <x v="7"/>
    <x v="7"/>
    <x v="65"/>
    <n v="1"/>
  </r>
  <r>
    <x v="212"/>
    <x v="0"/>
    <s v="2023-2024"/>
    <x v="0"/>
    <x v="87"/>
    <x v="2"/>
    <x v="2"/>
    <x v="87"/>
    <x v="0"/>
    <x v="2"/>
    <x v="0"/>
    <x v="0"/>
    <x v="65"/>
    <n v="1"/>
  </r>
  <r>
    <x v="213"/>
    <x v="1"/>
    <s v="2022-2023"/>
    <x v="0"/>
    <x v="14"/>
    <x v="1"/>
    <x v="1"/>
    <x v="14"/>
    <x v="0"/>
    <x v="11"/>
    <x v="3"/>
    <x v="3"/>
    <x v="65"/>
    <n v="1"/>
  </r>
  <r>
    <x v="214"/>
    <x v="2"/>
    <s v="2024-2025"/>
    <x v="1"/>
    <x v="72"/>
    <x v="4"/>
    <x v="4"/>
    <x v="72"/>
    <x v="0"/>
    <x v="16"/>
    <x v="2"/>
    <x v="2"/>
    <x v="65"/>
    <n v="1"/>
  </r>
  <r>
    <x v="215"/>
    <x v="2"/>
    <s v="2024-2025"/>
    <x v="0"/>
    <x v="18"/>
    <x v="6"/>
    <x v="6"/>
    <x v="18"/>
    <x v="0"/>
    <x v="13"/>
    <x v="4"/>
    <x v="4"/>
    <x v="65"/>
    <n v="1"/>
  </r>
  <r>
    <x v="216"/>
    <x v="0"/>
    <s v="2023-2024"/>
    <x v="1"/>
    <x v="59"/>
    <x v="3"/>
    <x v="3"/>
    <x v="59"/>
    <x v="0"/>
    <x v="3"/>
    <x v="2"/>
    <x v="2"/>
    <x v="65"/>
    <n v="1"/>
  </r>
  <r>
    <x v="182"/>
    <x v="1"/>
    <s v="2022-2023"/>
    <x v="1"/>
    <x v="60"/>
    <x v="1"/>
    <x v="1"/>
    <x v="60"/>
    <x v="0"/>
    <x v="2"/>
    <x v="2"/>
    <x v="2"/>
    <x v="65"/>
    <n v="1"/>
  </r>
  <r>
    <x v="22"/>
    <x v="1"/>
    <s v="2022-2023"/>
    <x v="0"/>
    <x v="90"/>
    <x v="3"/>
    <x v="3"/>
    <x v="90"/>
    <x v="0"/>
    <x v="17"/>
    <x v="6"/>
    <x v="6"/>
    <x v="65"/>
    <n v="1"/>
  </r>
  <r>
    <x v="217"/>
    <x v="0"/>
    <s v="2023-2024"/>
    <x v="0"/>
    <x v="50"/>
    <x v="4"/>
    <x v="4"/>
    <x v="50"/>
    <x v="0"/>
    <x v="6"/>
    <x v="9"/>
    <x v="9"/>
    <x v="65"/>
    <n v="1"/>
  </r>
  <r>
    <x v="218"/>
    <x v="1"/>
    <s v="2022-2023"/>
    <x v="1"/>
    <x v="84"/>
    <x v="3"/>
    <x v="3"/>
    <x v="84"/>
    <x v="0"/>
    <x v="3"/>
    <x v="2"/>
    <x v="2"/>
    <x v="65"/>
    <n v="1"/>
  </r>
  <r>
    <x v="219"/>
    <x v="1"/>
    <s v="2022-2023"/>
    <x v="0"/>
    <x v="52"/>
    <x v="3"/>
    <x v="3"/>
    <x v="52"/>
    <x v="0"/>
    <x v="10"/>
    <x v="3"/>
    <x v="3"/>
    <x v="65"/>
    <n v="1"/>
  </r>
  <r>
    <x v="220"/>
    <x v="0"/>
    <s v="2023-2024"/>
    <x v="0"/>
    <x v="22"/>
    <x v="1"/>
    <x v="1"/>
    <x v="22"/>
    <x v="0"/>
    <x v="2"/>
    <x v="9"/>
    <x v="9"/>
    <x v="65"/>
    <n v="1"/>
  </r>
  <r>
    <x v="191"/>
    <x v="0"/>
    <s v="2023-2024"/>
    <x v="1"/>
    <x v="23"/>
    <x v="1"/>
    <x v="1"/>
    <x v="23"/>
    <x v="0"/>
    <x v="11"/>
    <x v="2"/>
    <x v="2"/>
    <x v="65"/>
    <n v="1"/>
  </r>
  <r>
    <x v="221"/>
    <x v="0"/>
    <s v="2023-2024"/>
    <x v="0"/>
    <x v="33"/>
    <x v="4"/>
    <x v="4"/>
    <x v="33"/>
    <x v="0"/>
    <x v="8"/>
    <x v="1"/>
    <x v="1"/>
    <x v="65"/>
    <n v="1"/>
  </r>
  <r>
    <x v="222"/>
    <x v="2"/>
    <s v="2024-2025"/>
    <x v="0"/>
    <x v="54"/>
    <x v="4"/>
    <x v="4"/>
    <x v="54"/>
    <x v="0"/>
    <x v="7"/>
    <x v="6"/>
    <x v="6"/>
    <x v="65"/>
    <n v="1"/>
  </r>
  <r>
    <x v="223"/>
    <x v="1"/>
    <s v="2022-2023"/>
    <x v="0"/>
    <x v="38"/>
    <x v="3"/>
    <x v="3"/>
    <x v="38"/>
    <x v="0"/>
    <x v="12"/>
    <x v="3"/>
    <x v="3"/>
    <x v="66"/>
    <n v="1"/>
  </r>
  <r>
    <x v="224"/>
    <x v="1"/>
    <s v="2022-2023"/>
    <x v="0"/>
    <x v="39"/>
    <x v="0"/>
    <x v="0"/>
    <x v="39"/>
    <x v="0"/>
    <x v="14"/>
    <x v="5"/>
    <x v="5"/>
    <x v="66"/>
    <n v="1"/>
  </r>
  <r>
    <x v="225"/>
    <x v="0"/>
    <s v="2023-2024"/>
    <x v="0"/>
    <x v="91"/>
    <x v="1"/>
    <x v="1"/>
    <x v="91"/>
    <x v="0"/>
    <x v="5"/>
    <x v="4"/>
    <x v="4"/>
    <x v="66"/>
    <n v="1"/>
  </r>
  <r>
    <x v="134"/>
    <x v="0"/>
    <s v="2023-2024"/>
    <x v="0"/>
    <x v="67"/>
    <x v="3"/>
    <x v="3"/>
    <x v="67"/>
    <x v="0"/>
    <x v="15"/>
    <x v="3"/>
    <x v="3"/>
    <x v="66"/>
    <n v="1"/>
  </r>
  <r>
    <x v="226"/>
    <x v="0"/>
    <s v="2023-2024"/>
    <x v="0"/>
    <x v="36"/>
    <x v="4"/>
    <x v="4"/>
    <x v="36"/>
    <x v="0"/>
    <x v="6"/>
    <x v="3"/>
    <x v="3"/>
    <x v="66"/>
    <n v="1"/>
  </r>
  <r>
    <x v="137"/>
    <x v="2"/>
    <s v="2024-2025"/>
    <x v="1"/>
    <x v="36"/>
    <x v="4"/>
    <x v="4"/>
    <x v="36"/>
    <x v="0"/>
    <x v="6"/>
    <x v="2"/>
    <x v="2"/>
    <x v="66"/>
    <n v="1"/>
  </r>
  <r>
    <x v="227"/>
    <x v="0"/>
    <s v="2023-2024"/>
    <x v="1"/>
    <x v="5"/>
    <x v="1"/>
    <x v="1"/>
    <x v="5"/>
    <x v="0"/>
    <x v="5"/>
    <x v="1"/>
    <x v="1"/>
    <x v="66"/>
    <n v="1"/>
  </r>
  <r>
    <x v="228"/>
    <x v="0"/>
    <s v="2023-2024"/>
    <x v="1"/>
    <x v="5"/>
    <x v="1"/>
    <x v="1"/>
    <x v="5"/>
    <x v="0"/>
    <x v="5"/>
    <x v="4"/>
    <x v="4"/>
    <x v="66"/>
    <n v="1"/>
  </r>
  <r>
    <x v="229"/>
    <x v="1"/>
    <s v="2022-2023"/>
    <x v="1"/>
    <x v="44"/>
    <x v="4"/>
    <x v="4"/>
    <x v="44"/>
    <x v="0"/>
    <x v="16"/>
    <x v="7"/>
    <x v="7"/>
    <x v="66"/>
    <n v="1"/>
  </r>
  <r>
    <x v="230"/>
    <x v="1"/>
    <s v="2022-2023"/>
    <x v="0"/>
    <x v="87"/>
    <x v="2"/>
    <x v="2"/>
    <x v="87"/>
    <x v="0"/>
    <x v="2"/>
    <x v="7"/>
    <x v="7"/>
    <x v="66"/>
    <n v="1"/>
  </r>
  <r>
    <x v="231"/>
    <x v="0"/>
    <s v="2023-2024"/>
    <x v="0"/>
    <x v="81"/>
    <x v="3"/>
    <x v="3"/>
    <x v="81"/>
    <x v="0"/>
    <x v="17"/>
    <x v="4"/>
    <x v="4"/>
    <x v="66"/>
    <n v="1"/>
  </r>
  <r>
    <x v="136"/>
    <x v="0"/>
    <s v="2023-2024"/>
    <x v="0"/>
    <x v="92"/>
    <x v="3"/>
    <x v="3"/>
    <x v="92"/>
    <x v="0"/>
    <x v="3"/>
    <x v="0"/>
    <x v="0"/>
    <x v="66"/>
    <n v="1"/>
  </r>
  <r>
    <x v="232"/>
    <x v="1"/>
    <s v="2022-2023"/>
    <x v="0"/>
    <x v="78"/>
    <x v="1"/>
    <x v="1"/>
    <x v="78"/>
    <x v="0"/>
    <x v="4"/>
    <x v="2"/>
    <x v="2"/>
    <x v="66"/>
    <n v="1"/>
  </r>
  <r>
    <x v="233"/>
    <x v="1"/>
    <s v="2022-2023"/>
    <x v="0"/>
    <x v="60"/>
    <x v="1"/>
    <x v="1"/>
    <x v="60"/>
    <x v="0"/>
    <x v="2"/>
    <x v="4"/>
    <x v="4"/>
    <x v="66"/>
    <n v="1"/>
  </r>
  <r>
    <x v="234"/>
    <x v="2"/>
    <s v="2024-2025"/>
    <x v="0"/>
    <x v="60"/>
    <x v="1"/>
    <x v="1"/>
    <x v="60"/>
    <x v="0"/>
    <x v="2"/>
    <x v="4"/>
    <x v="4"/>
    <x v="66"/>
    <n v="1"/>
  </r>
  <r>
    <x v="235"/>
    <x v="1"/>
    <s v="2022-2023"/>
    <x v="0"/>
    <x v="37"/>
    <x v="1"/>
    <x v="1"/>
    <x v="37"/>
    <x v="0"/>
    <x v="11"/>
    <x v="3"/>
    <x v="3"/>
    <x v="66"/>
    <n v="1"/>
  </r>
  <r>
    <x v="236"/>
    <x v="0"/>
    <s v="2023-2024"/>
    <x v="0"/>
    <x v="49"/>
    <x v="4"/>
    <x v="4"/>
    <x v="49"/>
    <x v="0"/>
    <x v="6"/>
    <x v="5"/>
    <x v="5"/>
    <x v="66"/>
    <n v="1"/>
  </r>
  <r>
    <x v="237"/>
    <x v="0"/>
    <s v="2023-2024"/>
    <x v="0"/>
    <x v="31"/>
    <x v="1"/>
    <x v="1"/>
    <x v="31"/>
    <x v="0"/>
    <x v="4"/>
    <x v="0"/>
    <x v="0"/>
    <x v="66"/>
    <n v="1"/>
  </r>
  <r>
    <x v="206"/>
    <x v="2"/>
    <s v="2024-2025"/>
    <x v="0"/>
    <x v="50"/>
    <x v="4"/>
    <x v="4"/>
    <x v="50"/>
    <x v="0"/>
    <x v="6"/>
    <x v="3"/>
    <x v="3"/>
    <x v="66"/>
    <n v="1"/>
  </r>
  <r>
    <x v="238"/>
    <x v="2"/>
    <s v="2024-2025"/>
    <x v="0"/>
    <x v="22"/>
    <x v="1"/>
    <x v="1"/>
    <x v="22"/>
    <x v="0"/>
    <x v="2"/>
    <x v="3"/>
    <x v="3"/>
    <x v="66"/>
    <n v="1"/>
  </r>
  <r>
    <x v="239"/>
    <x v="0"/>
    <s v="2023-2024"/>
    <x v="0"/>
    <x v="88"/>
    <x v="6"/>
    <x v="6"/>
    <x v="88"/>
    <x v="0"/>
    <x v="13"/>
    <x v="3"/>
    <x v="3"/>
    <x v="66"/>
    <n v="1"/>
  </r>
  <r>
    <x v="42"/>
    <x v="0"/>
    <s v="2023-2024"/>
    <x v="0"/>
    <x v="66"/>
    <x v="3"/>
    <x v="3"/>
    <x v="66"/>
    <x v="0"/>
    <x v="12"/>
    <x v="3"/>
    <x v="3"/>
    <x v="67"/>
    <n v="1"/>
  </r>
  <r>
    <x v="240"/>
    <x v="2"/>
    <s v="2024-2025"/>
    <x v="0"/>
    <x v="81"/>
    <x v="3"/>
    <x v="3"/>
    <x v="81"/>
    <x v="0"/>
    <x v="17"/>
    <x v="1"/>
    <x v="1"/>
    <x v="67"/>
    <n v="1"/>
  </r>
  <r>
    <x v="241"/>
    <x v="0"/>
    <s v="2023-2024"/>
    <x v="0"/>
    <x v="17"/>
    <x v="3"/>
    <x v="3"/>
    <x v="17"/>
    <x v="0"/>
    <x v="12"/>
    <x v="4"/>
    <x v="4"/>
    <x v="67"/>
    <n v="1"/>
  </r>
  <r>
    <x v="242"/>
    <x v="1"/>
    <s v="2022-2023"/>
    <x v="1"/>
    <x v="2"/>
    <x v="2"/>
    <x v="2"/>
    <x v="2"/>
    <x v="0"/>
    <x v="2"/>
    <x v="0"/>
    <x v="0"/>
    <x v="68"/>
    <n v="1"/>
  </r>
  <r>
    <x v="243"/>
    <x v="2"/>
    <s v="2024-2025"/>
    <x v="0"/>
    <x v="27"/>
    <x v="4"/>
    <x v="4"/>
    <x v="27"/>
    <x v="0"/>
    <x v="7"/>
    <x v="5"/>
    <x v="5"/>
    <x v="69"/>
    <n v="1"/>
  </r>
  <r>
    <x v="244"/>
    <x v="0"/>
    <s v="2023-2024"/>
    <x v="0"/>
    <x v="53"/>
    <x v="3"/>
    <x v="3"/>
    <x v="53"/>
    <x v="0"/>
    <x v="10"/>
    <x v="3"/>
    <x v="3"/>
    <x v="69"/>
    <n v="1"/>
  </r>
  <r>
    <x v="245"/>
    <x v="0"/>
    <s v="2023-2024"/>
    <x v="0"/>
    <x v="84"/>
    <x v="3"/>
    <x v="3"/>
    <x v="84"/>
    <x v="0"/>
    <x v="3"/>
    <x v="3"/>
    <x v="3"/>
    <x v="70"/>
    <n v="1"/>
  </r>
  <r>
    <x v="246"/>
    <x v="2"/>
    <s v="2024-2025"/>
    <x v="1"/>
    <x v="23"/>
    <x v="1"/>
    <x v="1"/>
    <x v="23"/>
    <x v="0"/>
    <x v="11"/>
    <x v="6"/>
    <x v="6"/>
    <x v="71"/>
    <n v="1"/>
  </r>
  <r>
    <x v="247"/>
    <x v="2"/>
    <s v="2024-2025"/>
    <x v="0"/>
    <x v="35"/>
    <x v="3"/>
    <x v="3"/>
    <x v="35"/>
    <x v="0"/>
    <x v="15"/>
    <x v="0"/>
    <x v="0"/>
    <x v="72"/>
    <n v="1"/>
  </r>
  <r>
    <x v="248"/>
    <x v="0"/>
    <s v="2023-2024"/>
    <x v="0"/>
    <x v="64"/>
    <x v="1"/>
    <x v="1"/>
    <x v="64"/>
    <x v="0"/>
    <x v="1"/>
    <x v="5"/>
    <x v="5"/>
    <x v="73"/>
    <n v="1"/>
  </r>
  <r>
    <x v="249"/>
    <x v="1"/>
    <s v="2022-2023"/>
    <x v="0"/>
    <x v="39"/>
    <x v="0"/>
    <x v="0"/>
    <x v="39"/>
    <x v="0"/>
    <x v="14"/>
    <x v="5"/>
    <x v="5"/>
    <x v="74"/>
    <n v="1"/>
  </r>
  <r>
    <x v="206"/>
    <x v="2"/>
    <s v="2024-2025"/>
    <x v="0"/>
    <x v="63"/>
    <x v="1"/>
    <x v="1"/>
    <x v="63"/>
    <x v="0"/>
    <x v="5"/>
    <x v="2"/>
    <x v="2"/>
    <x v="75"/>
    <n v="1"/>
  </r>
  <r>
    <x v="228"/>
    <x v="0"/>
    <s v="2023-2024"/>
    <x v="0"/>
    <x v="34"/>
    <x v="4"/>
    <x v="4"/>
    <x v="34"/>
    <x v="0"/>
    <x v="7"/>
    <x v="2"/>
    <x v="2"/>
    <x v="75"/>
    <n v="1"/>
  </r>
  <r>
    <x v="83"/>
    <x v="1"/>
    <s v="2022-2023"/>
    <x v="0"/>
    <x v="91"/>
    <x v="1"/>
    <x v="1"/>
    <x v="91"/>
    <x v="0"/>
    <x v="5"/>
    <x v="1"/>
    <x v="1"/>
    <x v="75"/>
    <n v="1"/>
  </r>
  <r>
    <x v="250"/>
    <x v="0"/>
    <s v="2023-2024"/>
    <x v="0"/>
    <x v="1"/>
    <x v="1"/>
    <x v="1"/>
    <x v="1"/>
    <x v="0"/>
    <x v="1"/>
    <x v="2"/>
    <x v="2"/>
    <x v="75"/>
    <n v="1"/>
  </r>
  <r>
    <x v="251"/>
    <x v="2"/>
    <s v="2024-2025"/>
    <x v="1"/>
    <x v="42"/>
    <x v="3"/>
    <x v="3"/>
    <x v="42"/>
    <x v="0"/>
    <x v="12"/>
    <x v="4"/>
    <x v="4"/>
    <x v="75"/>
    <n v="1"/>
  </r>
  <r>
    <x v="252"/>
    <x v="1"/>
    <s v="2022-2023"/>
    <x v="0"/>
    <x v="43"/>
    <x v="1"/>
    <x v="1"/>
    <x v="43"/>
    <x v="0"/>
    <x v="2"/>
    <x v="1"/>
    <x v="1"/>
    <x v="75"/>
    <n v="1"/>
  </r>
  <r>
    <x v="253"/>
    <x v="0"/>
    <s v="2023-2024"/>
    <x v="0"/>
    <x v="28"/>
    <x v="1"/>
    <x v="1"/>
    <x v="28"/>
    <x v="0"/>
    <x v="11"/>
    <x v="2"/>
    <x v="2"/>
    <x v="75"/>
    <n v="1"/>
  </r>
  <r>
    <x v="254"/>
    <x v="2"/>
    <s v="2024-2025"/>
    <x v="1"/>
    <x v="13"/>
    <x v="1"/>
    <x v="1"/>
    <x v="13"/>
    <x v="0"/>
    <x v="1"/>
    <x v="6"/>
    <x v="6"/>
    <x v="75"/>
    <n v="1"/>
  </r>
  <r>
    <x v="255"/>
    <x v="0"/>
    <s v="2023-2024"/>
    <x v="0"/>
    <x v="35"/>
    <x v="3"/>
    <x v="3"/>
    <x v="35"/>
    <x v="0"/>
    <x v="15"/>
    <x v="3"/>
    <x v="3"/>
    <x v="75"/>
    <n v="1"/>
  </r>
  <r>
    <x v="256"/>
    <x v="0"/>
    <s v="2023-2024"/>
    <x v="1"/>
    <x v="72"/>
    <x v="4"/>
    <x v="4"/>
    <x v="72"/>
    <x v="0"/>
    <x v="16"/>
    <x v="3"/>
    <x v="3"/>
    <x v="75"/>
    <n v="1"/>
  </r>
  <r>
    <x v="124"/>
    <x v="2"/>
    <s v="2024-2025"/>
    <x v="0"/>
    <x v="52"/>
    <x v="3"/>
    <x v="3"/>
    <x v="52"/>
    <x v="0"/>
    <x v="10"/>
    <x v="9"/>
    <x v="9"/>
    <x v="75"/>
    <n v="1"/>
  </r>
  <r>
    <x v="81"/>
    <x v="0"/>
    <s v="2023-2024"/>
    <x v="0"/>
    <x v="91"/>
    <x v="1"/>
    <x v="1"/>
    <x v="91"/>
    <x v="0"/>
    <x v="5"/>
    <x v="3"/>
    <x v="3"/>
    <x v="76"/>
    <n v="1"/>
  </r>
  <r>
    <x v="257"/>
    <x v="1"/>
    <s v="2022-2023"/>
    <x v="0"/>
    <x v="41"/>
    <x v="5"/>
    <x v="5"/>
    <x v="41"/>
    <x v="0"/>
    <x v="9"/>
    <x v="4"/>
    <x v="4"/>
    <x v="76"/>
    <n v="1"/>
  </r>
  <r>
    <x v="258"/>
    <x v="0"/>
    <s v="2023-2024"/>
    <x v="0"/>
    <x v="43"/>
    <x v="1"/>
    <x v="1"/>
    <x v="43"/>
    <x v="0"/>
    <x v="2"/>
    <x v="0"/>
    <x v="0"/>
    <x v="76"/>
    <n v="1"/>
  </r>
  <r>
    <x v="259"/>
    <x v="2"/>
    <s v="2024-2025"/>
    <x v="0"/>
    <x v="7"/>
    <x v="4"/>
    <x v="4"/>
    <x v="7"/>
    <x v="0"/>
    <x v="6"/>
    <x v="3"/>
    <x v="3"/>
    <x v="76"/>
    <n v="1"/>
  </r>
  <r>
    <x v="260"/>
    <x v="1"/>
    <s v="2022-2023"/>
    <x v="0"/>
    <x v="93"/>
    <x v="4"/>
    <x v="4"/>
    <x v="93"/>
    <x v="0"/>
    <x v="16"/>
    <x v="3"/>
    <x v="3"/>
    <x v="76"/>
    <n v="1"/>
  </r>
  <r>
    <x v="261"/>
    <x v="1"/>
    <s v="2022-2023"/>
    <x v="0"/>
    <x v="12"/>
    <x v="3"/>
    <x v="3"/>
    <x v="12"/>
    <x v="0"/>
    <x v="10"/>
    <x v="4"/>
    <x v="4"/>
    <x v="76"/>
    <n v="1"/>
  </r>
  <r>
    <x v="262"/>
    <x v="2"/>
    <s v="2024-2025"/>
    <x v="1"/>
    <x v="94"/>
    <x v="5"/>
    <x v="5"/>
    <x v="94"/>
    <x v="0"/>
    <x v="9"/>
    <x v="1"/>
    <x v="1"/>
    <x v="76"/>
    <n v="1"/>
  </r>
  <r>
    <x v="263"/>
    <x v="0"/>
    <s v="2023-2024"/>
    <x v="0"/>
    <x v="14"/>
    <x v="1"/>
    <x v="1"/>
    <x v="14"/>
    <x v="0"/>
    <x v="11"/>
    <x v="4"/>
    <x v="4"/>
    <x v="76"/>
    <n v="1"/>
  </r>
  <r>
    <x v="101"/>
    <x v="2"/>
    <s v="2024-2025"/>
    <x v="0"/>
    <x v="72"/>
    <x v="4"/>
    <x v="4"/>
    <x v="72"/>
    <x v="0"/>
    <x v="16"/>
    <x v="0"/>
    <x v="0"/>
    <x v="76"/>
    <n v="1"/>
  </r>
  <r>
    <x v="264"/>
    <x v="0"/>
    <s v="2023-2024"/>
    <x v="0"/>
    <x v="19"/>
    <x v="1"/>
    <x v="1"/>
    <x v="19"/>
    <x v="0"/>
    <x v="11"/>
    <x v="0"/>
    <x v="0"/>
    <x v="76"/>
    <n v="1"/>
  </r>
  <r>
    <x v="265"/>
    <x v="1"/>
    <s v="2022-2023"/>
    <x v="0"/>
    <x v="32"/>
    <x v="6"/>
    <x v="6"/>
    <x v="32"/>
    <x v="0"/>
    <x v="13"/>
    <x v="0"/>
    <x v="0"/>
    <x v="76"/>
    <n v="1"/>
  </r>
  <r>
    <x v="266"/>
    <x v="1"/>
    <s v="2022-2023"/>
    <x v="0"/>
    <x v="21"/>
    <x v="3"/>
    <x v="3"/>
    <x v="21"/>
    <x v="0"/>
    <x v="10"/>
    <x v="0"/>
    <x v="0"/>
    <x v="76"/>
    <n v="1"/>
  </r>
  <r>
    <x v="267"/>
    <x v="2"/>
    <s v="2024-2025"/>
    <x v="0"/>
    <x v="21"/>
    <x v="3"/>
    <x v="3"/>
    <x v="21"/>
    <x v="0"/>
    <x v="10"/>
    <x v="3"/>
    <x v="3"/>
    <x v="76"/>
    <n v="1"/>
  </r>
  <r>
    <x v="268"/>
    <x v="0"/>
    <s v="2023-2024"/>
    <x v="0"/>
    <x v="53"/>
    <x v="3"/>
    <x v="3"/>
    <x v="53"/>
    <x v="0"/>
    <x v="10"/>
    <x v="0"/>
    <x v="0"/>
    <x v="76"/>
    <n v="1"/>
  </r>
  <r>
    <x v="269"/>
    <x v="1"/>
    <s v="2022-2023"/>
    <x v="0"/>
    <x v="36"/>
    <x v="4"/>
    <x v="4"/>
    <x v="36"/>
    <x v="0"/>
    <x v="6"/>
    <x v="1"/>
    <x v="1"/>
    <x v="77"/>
    <n v="1"/>
  </r>
  <r>
    <x v="270"/>
    <x v="0"/>
    <s v="2023-2024"/>
    <x v="0"/>
    <x v="2"/>
    <x v="2"/>
    <x v="2"/>
    <x v="2"/>
    <x v="0"/>
    <x v="2"/>
    <x v="1"/>
    <x v="1"/>
    <x v="78"/>
    <n v="1"/>
  </r>
  <r>
    <x v="271"/>
    <x v="1"/>
    <s v="2022-2023"/>
    <x v="0"/>
    <x v="93"/>
    <x v="4"/>
    <x v="4"/>
    <x v="93"/>
    <x v="0"/>
    <x v="16"/>
    <x v="3"/>
    <x v="3"/>
    <x v="79"/>
    <n v="1"/>
  </r>
  <r>
    <x v="62"/>
    <x v="0"/>
    <s v="2023-2024"/>
    <x v="0"/>
    <x v="90"/>
    <x v="3"/>
    <x v="3"/>
    <x v="90"/>
    <x v="0"/>
    <x v="17"/>
    <x v="1"/>
    <x v="1"/>
    <x v="80"/>
    <n v="1"/>
  </r>
  <r>
    <x v="272"/>
    <x v="1"/>
    <s v="2022-2023"/>
    <x v="1"/>
    <x v="44"/>
    <x v="4"/>
    <x v="4"/>
    <x v="44"/>
    <x v="0"/>
    <x v="16"/>
    <x v="3"/>
    <x v="3"/>
    <x v="81"/>
    <n v="1"/>
  </r>
  <r>
    <x v="273"/>
    <x v="1"/>
    <s v="2022-2023"/>
    <x v="0"/>
    <x v="82"/>
    <x v="3"/>
    <x v="3"/>
    <x v="82"/>
    <x v="0"/>
    <x v="17"/>
    <x v="3"/>
    <x v="3"/>
    <x v="81"/>
    <n v="1"/>
  </r>
  <r>
    <x v="274"/>
    <x v="0"/>
    <s v="2023-2024"/>
    <x v="1"/>
    <x v="84"/>
    <x v="3"/>
    <x v="3"/>
    <x v="84"/>
    <x v="0"/>
    <x v="3"/>
    <x v="1"/>
    <x v="1"/>
    <x v="82"/>
    <n v="1"/>
  </r>
  <r>
    <x v="84"/>
    <x v="2"/>
    <s v="2024-2025"/>
    <x v="1"/>
    <x v="84"/>
    <x v="3"/>
    <x v="3"/>
    <x v="84"/>
    <x v="0"/>
    <x v="3"/>
    <x v="1"/>
    <x v="1"/>
    <x v="83"/>
    <n v="1"/>
  </r>
  <r>
    <x v="178"/>
    <x v="0"/>
    <s v="2023-2024"/>
    <x v="0"/>
    <x v="33"/>
    <x v="4"/>
    <x v="4"/>
    <x v="33"/>
    <x v="0"/>
    <x v="8"/>
    <x v="6"/>
    <x v="6"/>
    <x v="84"/>
    <n v="1"/>
  </r>
  <r>
    <x v="275"/>
    <x v="2"/>
    <s v="2024-2025"/>
    <x v="0"/>
    <x v="64"/>
    <x v="1"/>
    <x v="1"/>
    <x v="64"/>
    <x v="0"/>
    <x v="1"/>
    <x v="5"/>
    <x v="5"/>
    <x v="85"/>
    <n v="1"/>
  </r>
  <r>
    <x v="276"/>
    <x v="0"/>
    <s v="2023-2024"/>
    <x v="0"/>
    <x v="40"/>
    <x v="4"/>
    <x v="4"/>
    <x v="40"/>
    <x v="0"/>
    <x v="8"/>
    <x v="6"/>
    <x v="6"/>
    <x v="85"/>
    <n v="1"/>
  </r>
  <r>
    <x v="277"/>
    <x v="2"/>
    <s v="2024-2025"/>
    <x v="1"/>
    <x v="26"/>
    <x v="0"/>
    <x v="0"/>
    <x v="26"/>
    <x v="0"/>
    <x v="14"/>
    <x v="6"/>
    <x v="6"/>
    <x v="85"/>
    <n v="1"/>
  </r>
  <r>
    <x v="278"/>
    <x v="0"/>
    <s v="2023-2024"/>
    <x v="0"/>
    <x v="36"/>
    <x v="4"/>
    <x v="4"/>
    <x v="36"/>
    <x v="0"/>
    <x v="6"/>
    <x v="5"/>
    <x v="5"/>
    <x v="85"/>
    <n v="1"/>
  </r>
  <r>
    <x v="279"/>
    <x v="2"/>
    <s v="2024-2025"/>
    <x v="0"/>
    <x v="69"/>
    <x v="4"/>
    <x v="4"/>
    <x v="69"/>
    <x v="0"/>
    <x v="6"/>
    <x v="6"/>
    <x v="6"/>
    <x v="85"/>
    <n v="1"/>
  </r>
  <r>
    <x v="280"/>
    <x v="2"/>
    <s v="2024-2025"/>
    <x v="0"/>
    <x v="11"/>
    <x v="5"/>
    <x v="5"/>
    <x v="11"/>
    <x v="0"/>
    <x v="9"/>
    <x v="5"/>
    <x v="5"/>
    <x v="85"/>
    <n v="1"/>
  </r>
  <r>
    <x v="111"/>
    <x v="0"/>
    <s v="2023-2024"/>
    <x v="0"/>
    <x v="58"/>
    <x v="0"/>
    <x v="0"/>
    <x v="58"/>
    <x v="0"/>
    <x v="0"/>
    <x v="5"/>
    <x v="5"/>
    <x v="85"/>
    <n v="1"/>
  </r>
  <r>
    <x v="281"/>
    <x v="0"/>
    <s v="2023-2024"/>
    <x v="1"/>
    <x v="60"/>
    <x v="1"/>
    <x v="1"/>
    <x v="60"/>
    <x v="0"/>
    <x v="2"/>
    <x v="4"/>
    <x v="4"/>
    <x v="85"/>
    <n v="1"/>
  </r>
  <r>
    <x v="282"/>
    <x v="2"/>
    <s v="2024-2025"/>
    <x v="0"/>
    <x v="30"/>
    <x v="4"/>
    <x v="4"/>
    <x v="30"/>
    <x v="0"/>
    <x v="6"/>
    <x v="5"/>
    <x v="5"/>
    <x v="85"/>
    <n v="1"/>
  </r>
  <r>
    <x v="283"/>
    <x v="0"/>
    <s v="2023-2024"/>
    <x v="1"/>
    <x v="73"/>
    <x v="6"/>
    <x v="6"/>
    <x v="73"/>
    <x v="0"/>
    <x v="18"/>
    <x v="5"/>
    <x v="5"/>
    <x v="85"/>
    <n v="1"/>
  </r>
  <r>
    <x v="188"/>
    <x v="0"/>
    <s v="2023-2024"/>
    <x v="0"/>
    <x v="24"/>
    <x v="1"/>
    <x v="1"/>
    <x v="24"/>
    <x v="0"/>
    <x v="4"/>
    <x v="5"/>
    <x v="5"/>
    <x v="85"/>
    <n v="1"/>
  </r>
  <r>
    <x v="284"/>
    <x v="2"/>
    <s v="2024-2025"/>
    <x v="0"/>
    <x v="22"/>
    <x v="1"/>
    <x v="1"/>
    <x v="22"/>
    <x v="0"/>
    <x v="2"/>
    <x v="5"/>
    <x v="5"/>
    <x v="85"/>
    <n v="1"/>
  </r>
  <r>
    <x v="285"/>
    <x v="1"/>
    <s v="2022-2023"/>
    <x v="1"/>
    <x v="53"/>
    <x v="3"/>
    <x v="3"/>
    <x v="53"/>
    <x v="0"/>
    <x v="10"/>
    <x v="3"/>
    <x v="3"/>
    <x v="85"/>
    <n v="1"/>
  </r>
  <r>
    <x v="286"/>
    <x v="0"/>
    <s v="2023-2024"/>
    <x v="0"/>
    <x v="39"/>
    <x v="0"/>
    <x v="0"/>
    <x v="39"/>
    <x v="0"/>
    <x v="14"/>
    <x v="3"/>
    <x v="3"/>
    <x v="86"/>
    <n v="1"/>
  </r>
  <r>
    <x v="287"/>
    <x v="0"/>
    <s v="2023-2024"/>
    <x v="0"/>
    <x v="34"/>
    <x v="4"/>
    <x v="4"/>
    <x v="34"/>
    <x v="0"/>
    <x v="7"/>
    <x v="3"/>
    <x v="3"/>
    <x v="86"/>
    <n v="1"/>
  </r>
  <r>
    <x v="288"/>
    <x v="1"/>
    <s v="2022-2023"/>
    <x v="0"/>
    <x v="25"/>
    <x v="4"/>
    <x v="4"/>
    <x v="25"/>
    <x v="0"/>
    <x v="8"/>
    <x v="3"/>
    <x v="3"/>
    <x v="86"/>
    <n v="1"/>
  </r>
  <r>
    <x v="273"/>
    <x v="1"/>
    <s v="2022-2023"/>
    <x v="0"/>
    <x v="41"/>
    <x v="5"/>
    <x v="5"/>
    <x v="41"/>
    <x v="0"/>
    <x v="9"/>
    <x v="5"/>
    <x v="5"/>
    <x v="86"/>
    <n v="1"/>
  </r>
  <r>
    <x v="289"/>
    <x v="1"/>
    <s v="2022-2023"/>
    <x v="0"/>
    <x v="44"/>
    <x v="4"/>
    <x v="4"/>
    <x v="44"/>
    <x v="0"/>
    <x v="16"/>
    <x v="2"/>
    <x v="2"/>
    <x v="86"/>
    <n v="1"/>
  </r>
  <r>
    <x v="36"/>
    <x v="2"/>
    <s v="2024-2025"/>
    <x v="0"/>
    <x v="7"/>
    <x v="4"/>
    <x v="4"/>
    <x v="7"/>
    <x v="0"/>
    <x v="6"/>
    <x v="9"/>
    <x v="9"/>
    <x v="86"/>
    <n v="1"/>
  </r>
  <r>
    <x v="290"/>
    <x v="0"/>
    <s v="2023-2024"/>
    <x v="0"/>
    <x v="70"/>
    <x v="4"/>
    <x v="4"/>
    <x v="70"/>
    <x v="0"/>
    <x v="8"/>
    <x v="4"/>
    <x v="4"/>
    <x v="86"/>
    <n v="1"/>
  </r>
  <r>
    <x v="291"/>
    <x v="2"/>
    <s v="2024-2025"/>
    <x v="1"/>
    <x v="13"/>
    <x v="1"/>
    <x v="1"/>
    <x v="13"/>
    <x v="0"/>
    <x v="1"/>
    <x v="3"/>
    <x v="3"/>
    <x v="86"/>
    <n v="1"/>
  </r>
  <r>
    <x v="292"/>
    <x v="0"/>
    <s v="2023-2024"/>
    <x v="0"/>
    <x v="29"/>
    <x v="4"/>
    <x v="4"/>
    <x v="29"/>
    <x v="0"/>
    <x v="8"/>
    <x v="7"/>
    <x v="7"/>
    <x v="86"/>
    <n v="1"/>
  </r>
  <r>
    <x v="218"/>
    <x v="1"/>
    <s v="2022-2023"/>
    <x v="0"/>
    <x v="47"/>
    <x v="1"/>
    <x v="1"/>
    <x v="47"/>
    <x v="0"/>
    <x v="4"/>
    <x v="0"/>
    <x v="0"/>
    <x v="86"/>
    <n v="1"/>
  </r>
  <r>
    <x v="293"/>
    <x v="0"/>
    <s v="2023-2024"/>
    <x v="1"/>
    <x v="47"/>
    <x v="1"/>
    <x v="1"/>
    <x v="47"/>
    <x v="0"/>
    <x v="4"/>
    <x v="9"/>
    <x v="9"/>
    <x v="86"/>
    <n v="1"/>
  </r>
  <r>
    <x v="222"/>
    <x v="2"/>
    <s v="2024-2025"/>
    <x v="0"/>
    <x v="90"/>
    <x v="3"/>
    <x v="3"/>
    <x v="90"/>
    <x v="0"/>
    <x v="17"/>
    <x v="6"/>
    <x v="6"/>
    <x v="86"/>
    <n v="1"/>
  </r>
  <r>
    <x v="294"/>
    <x v="1"/>
    <s v="2022-2023"/>
    <x v="0"/>
    <x v="32"/>
    <x v="6"/>
    <x v="6"/>
    <x v="32"/>
    <x v="0"/>
    <x v="13"/>
    <x v="7"/>
    <x v="7"/>
    <x v="86"/>
    <n v="1"/>
  </r>
  <r>
    <x v="295"/>
    <x v="0"/>
    <s v="2023-2024"/>
    <x v="1"/>
    <x v="84"/>
    <x v="3"/>
    <x v="3"/>
    <x v="84"/>
    <x v="0"/>
    <x v="3"/>
    <x v="0"/>
    <x v="0"/>
    <x v="86"/>
    <n v="1"/>
  </r>
  <r>
    <x v="49"/>
    <x v="2"/>
    <s v="2024-2025"/>
    <x v="0"/>
    <x v="22"/>
    <x v="1"/>
    <x v="1"/>
    <x v="22"/>
    <x v="0"/>
    <x v="2"/>
    <x v="0"/>
    <x v="0"/>
    <x v="86"/>
    <n v="1"/>
  </r>
  <r>
    <x v="296"/>
    <x v="0"/>
    <s v="2023-2024"/>
    <x v="0"/>
    <x v="45"/>
    <x v="3"/>
    <x v="3"/>
    <x v="45"/>
    <x v="0"/>
    <x v="15"/>
    <x v="0"/>
    <x v="0"/>
    <x v="87"/>
    <n v="1"/>
  </r>
  <r>
    <x v="297"/>
    <x v="2"/>
    <s v="2024-2025"/>
    <x v="0"/>
    <x v="92"/>
    <x v="3"/>
    <x v="3"/>
    <x v="92"/>
    <x v="0"/>
    <x v="3"/>
    <x v="0"/>
    <x v="0"/>
    <x v="87"/>
    <n v="1"/>
  </r>
  <r>
    <x v="298"/>
    <x v="1"/>
    <s v="2022-2023"/>
    <x v="0"/>
    <x v="14"/>
    <x v="1"/>
    <x v="1"/>
    <x v="14"/>
    <x v="0"/>
    <x v="11"/>
    <x v="3"/>
    <x v="3"/>
    <x v="87"/>
    <n v="1"/>
  </r>
  <r>
    <x v="299"/>
    <x v="1"/>
    <s v="2022-2023"/>
    <x v="0"/>
    <x v="80"/>
    <x v="0"/>
    <x v="0"/>
    <x v="80"/>
    <x v="0"/>
    <x v="14"/>
    <x v="3"/>
    <x v="3"/>
    <x v="87"/>
    <n v="1"/>
  </r>
  <r>
    <x v="113"/>
    <x v="2"/>
    <s v="2024-2025"/>
    <x v="1"/>
    <x v="16"/>
    <x v="0"/>
    <x v="0"/>
    <x v="16"/>
    <x v="0"/>
    <x v="0"/>
    <x v="1"/>
    <x v="1"/>
    <x v="87"/>
    <n v="1"/>
  </r>
  <r>
    <x v="202"/>
    <x v="2"/>
    <s v="2024-2025"/>
    <x v="1"/>
    <x v="76"/>
    <x v="1"/>
    <x v="1"/>
    <x v="76"/>
    <x v="0"/>
    <x v="5"/>
    <x v="4"/>
    <x v="4"/>
    <x v="87"/>
    <n v="1"/>
  </r>
  <r>
    <x v="300"/>
    <x v="2"/>
    <s v="2024-2025"/>
    <x v="1"/>
    <x v="53"/>
    <x v="3"/>
    <x v="3"/>
    <x v="53"/>
    <x v="0"/>
    <x v="10"/>
    <x v="2"/>
    <x v="2"/>
    <x v="87"/>
    <n v="1"/>
  </r>
  <r>
    <x v="301"/>
    <x v="1"/>
    <s v="2022-2023"/>
    <x v="0"/>
    <x v="36"/>
    <x v="4"/>
    <x v="4"/>
    <x v="36"/>
    <x v="0"/>
    <x v="6"/>
    <x v="3"/>
    <x v="3"/>
    <x v="88"/>
    <n v="1"/>
  </r>
  <r>
    <x v="19"/>
    <x v="0"/>
    <s v="2023-2024"/>
    <x v="0"/>
    <x v="10"/>
    <x v="4"/>
    <x v="4"/>
    <x v="10"/>
    <x v="0"/>
    <x v="8"/>
    <x v="5"/>
    <x v="5"/>
    <x v="89"/>
    <n v="1"/>
  </r>
  <r>
    <x v="302"/>
    <x v="0"/>
    <s v="2023-2024"/>
    <x v="0"/>
    <x v="31"/>
    <x v="1"/>
    <x v="1"/>
    <x v="31"/>
    <x v="0"/>
    <x v="4"/>
    <x v="9"/>
    <x v="9"/>
    <x v="90"/>
    <n v="1"/>
  </r>
  <r>
    <x v="94"/>
    <x v="0"/>
    <s v="2023-2024"/>
    <x v="0"/>
    <x v="31"/>
    <x v="1"/>
    <x v="1"/>
    <x v="31"/>
    <x v="0"/>
    <x v="4"/>
    <x v="8"/>
    <x v="8"/>
    <x v="91"/>
    <n v="1"/>
  </r>
  <r>
    <x v="303"/>
    <x v="1"/>
    <s v="2022-2023"/>
    <x v="0"/>
    <x v="31"/>
    <x v="1"/>
    <x v="1"/>
    <x v="31"/>
    <x v="0"/>
    <x v="4"/>
    <x v="4"/>
    <x v="4"/>
    <x v="92"/>
    <n v="1"/>
  </r>
  <r>
    <x v="304"/>
    <x v="1"/>
    <s v="2022-2023"/>
    <x v="0"/>
    <x v="75"/>
    <x v="0"/>
    <x v="0"/>
    <x v="75"/>
    <x v="0"/>
    <x v="20"/>
    <x v="3"/>
    <x v="3"/>
    <x v="93"/>
    <n v="1"/>
  </r>
  <r>
    <x v="5"/>
    <x v="0"/>
    <s v="2023-2024"/>
    <x v="0"/>
    <x v="80"/>
    <x v="0"/>
    <x v="0"/>
    <x v="80"/>
    <x v="0"/>
    <x v="14"/>
    <x v="3"/>
    <x v="3"/>
    <x v="93"/>
    <n v="1"/>
  </r>
  <r>
    <x v="305"/>
    <x v="0"/>
    <s v="2023-2024"/>
    <x v="0"/>
    <x v="76"/>
    <x v="1"/>
    <x v="1"/>
    <x v="76"/>
    <x v="0"/>
    <x v="5"/>
    <x v="3"/>
    <x v="3"/>
    <x v="93"/>
    <n v="1"/>
  </r>
  <r>
    <x v="282"/>
    <x v="2"/>
    <s v="2024-2025"/>
    <x v="1"/>
    <x v="67"/>
    <x v="3"/>
    <x v="3"/>
    <x v="67"/>
    <x v="0"/>
    <x v="15"/>
    <x v="2"/>
    <x v="2"/>
    <x v="94"/>
    <n v="1"/>
  </r>
  <r>
    <x v="4"/>
    <x v="0"/>
    <s v="2023-2024"/>
    <x v="0"/>
    <x v="64"/>
    <x v="1"/>
    <x v="1"/>
    <x v="64"/>
    <x v="0"/>
    <x v="1"/>
    <x v="3"/>
    <x v="3"/>
    <x v="95"/>
    <n v="1"/>
  </r>
  <r>
    <x v="306"/>
    <x v="2"/>
    <s v="2024-2025"/>
    <x v="1"/>
    <x v="56"/>
    <x v="1"/>
    <x v="1"/>
    <x v="56"/>
    <x v="0"/>
    <x v="11"/>
    <x v="1"/>
    <x v="1"/>
    <x v="96"/>
    <n v="1"/>
  </r>
  <r>
    <x v="307"/>
    <x v="0"/>
    <s v="2023-2024"/>
    <x v="0"/>
    <x v="24"/>
    <x v="1"/>
    <x v="1"/>
    <x v="24"/>
    <x v="0"/>
    <x v="4"/>
    <x v="1"/>
    <x v="1"/>
    <x v="96"/>
    <n v="1"/>
  </r>
  <r>
    <x v="308"/>
    <x v="1"/>
    <s v="2022-2023"/>
    <x v="0"/>
    <x v="27"/>
    <x v="4"/>
    <x v="4"/>
    <x v="27"/>
    <x v="0"/>
    <x v="7"/>
    <x v="3"/>
    <x v="3"/>
    <x v="97"/>
    <n v="1"/>
  </r>
  <r>
    <x v="309"/>
    <x v="0"/>
    <s v="2023-2024"/>
    <x v="0"/>
    <x v="68"/>
    <x v="7"/>
    <x v="7"/>
    <x v="68"/>
    <x v="0"/>
    <x v="19"/>
    <x v="2"/>
    <x v="2"/>
    <x v="98"/>
    <n v="1"/>
  </r>
  <r>
    <x v="287"/>
    <x v="0"/>
    <s v="2023-2024"/>
    <x v="1"/>
    <x v="26"/>
    <x v="0"/>
    <x v="0"/>
    <x v="26"/>
    <x v="0"/>
    <x v="14"/>
    <x v="0"/>
    <x v="0"/>
    <x v="99"/>
    <n v="1"/>
  </r>
  <r>
    <x v="310"/>
    <x v="0"/>
    <s v="2023-2024"/>
    <x v="0"/>
    <x v="43"/>
    <x v="1"/>
    <x v="1"/>
    <x v="43"/>
    <x v="0"/>
    <x v="2"/>
    <x v="2"/>
    <x v="2"/>
    <x v="99"/>
    <n v="1"/>
  </r>
  <r>
    <x v="311"/>
    <x v="0"/>
    <s v="2023-2024"/>
    <x v="0"/>
    <x v="60"/>
    <x v="1"/>
    <x v="1"/>
    <x v="60"/>
    <x v="0"/>
    <x v="2"/>
    <x v="9"/>
    <x v="9"/>
    <x v="99"/>
    <n v="1"/>
  </r>
  <r>
    <x v="142"/>
    <x v="1"/>
    <s v="2022-2023"/>
    <x v="0"/>
    <x v="95"/>
    <x v="7"/>
    <x v="7"/>
    <x v="95"/>
    <x v="0"/>
    <x v="19"/>
    <x v="3"/>
    <x v="3"/>
    <x v="100"/>
    <n v="1"/>
  </r>
  <r>
    <x v="312"/>
    <x v="1"/>
    <s v="2022-2023"/>
    <x v="0"/>
    <x v="0"/>
    <x v="0"/>
    <x v="0"/>
    <x v="0"/>
    <x v="0"/>
    <x v="0"/>
    <x v="3"/>
    <x v="3"/>
    <x v="100"/>
    <n v="1"/>
  </r>
  <r>
    <x v="313"/>
    <x v="0"/>
    <s v="2023-2024"/>
    <x v="0"/>
    <x v="86"/>
    <x v="0"/>
    <x v="0"/>
    <x v="86"/>
    <x v="0"/>
    <x v="20"/>
    <x v="3"/>
    <x v="3"/>
    <x v="100"/>
    <n v="1"/>
  </r>
  <r>
    <x v="314"/>
    <x v="0"/>
    <s v="2023-2024"/>
    <x v="0"/>
    <x v="6"/>
    <x v="0"/>
    <x v="0"/>
    <x v="6"/>
    <x v="0"/>
    <x v="0"/>
    <x v="3"/>
    <x v="3"/>
    <x v="100"/>
    <n v="1"/>
  </r>
  <r>
    <x v="49"/>
    <x v="2"/>
    <s v="2024-2025"/>
    <x v="0"/>
    <x v="62"/>
    <x v="0"/>
    <x v="0"/>
    <x v="62"/>
    <x v="0"/>
    <x v="14"/>
    <x v="1"/>
    <x v="1"/>
    <x v="100"/>
    <n v="1"/>
  </r>
  <r>
    <x v="315"/>
    <x v="0"/>
    <s v="2023-2024"/>
    <x v="0"/>
    <x v="72"/>
    <x v="4"/>
    <x v="4"/>
    <x v="72"/>
    <x v="0"/>
    <x v="16"/>
    <x v="3"/>
    <x v="3"/>
    <x v="100"/>
    <n v="1"/>
  </r>
  <r>
    <x v="316"/>
    <x v="0"/>
    <s v="2023-2024"/>
    <x v="0"/>
    <x v="77"/>
    <x v="5"/>
    <x v="5"/>
    <x v="77"/>
    <x v="0"/>
    <x v="9"/>
    <x v="3"/>
    <x v="3"/>
    <x v="100"/>
    <n v="1"/>
  </r>
  <r>
    <x v="317"/>
    <x v="0"/>
    <s v="2023-2024"/>
    <x v="0"/>
    <x v="34"/>
    <x v="4"/>
    <x v="4"/>
    <x v="34"/>
    <x v="0"/>
    <x v="7"/>
    <x v="0"/>
    <x v="0"/>
    <x v="101"/>
    <n v="1"/>
  </r>
  <r>
    <x v="318"/>
    <x v="0"/>
    <s v="2023-2024"/>
    <x v="0"/>
    <x v="10"/>
    <x v="4"/>
    <x v="4"/>
    <x v="10"/>
    <x v="0"/>
    <x v="8"/>
    <x v="3"/>
    <x v="3"/>
    <x v="102"/>
    <n v="1"/>
  </r>
  <r>
    <x v="238"/>
    <x v="2"/>
    <s v="2024-2025"/>
    <x v="0"/>
    <x v="23"/>
    <x v="1"/>
    <x v="1"/>
    <x v="23"/>
    <x v="0"/>
    <x v="11"/>
    <x v="7"/>
    <x v="7"/>
    <x v="103"/>
    <n v="1"/>
  </r>
  <r>
    <x v="90"/>
    <x v="2"/>
    <s v="2024-2025"/>
    <x v="0"/>
    <x v="34"/>
    <x v="4"/>
    <x v="4"/>
    <x v="34"/>
    <x v="0"/>
    <x v="7"/>
    <x v="1"/>
    <x v="1"/>
    <x v="104"/>
    <n v="1"/>
  </r>
  <r>
    <x v="319"/>
    <x v="0"/>
    <s v="2023-2024"/>
    <x v="0"/>
    <x v="82"/>
    <x v="3"/>
    <x v="3"/>
    <x v="82"/>
    <x v="0"/>
    <x v="17"/>
    <x v="1"/>
    <x v="1"/>
    <x v="105"/>
    <n v="1"/>
  </r>
  <r>
    <x v="244"/>
    <x v="0"/>
    <s v="2023-2024"/>
    <x v="0"/>
    <x v="12"/>
    <x v="3"/>
    <x v="3"/>
    <x v="12"/>
    <x v="0"/>
    <x v="10"/>
    <x v="0"/>
    <x v="0"/>
    <x v="105"/>
    <n v="1"/>
  </r>
  <r>
    <x v="320"/>
    <x v="2"/>
    <s v="2024-2025"/>
    <x v="0"/>
    <x v="26"/>
    <x v="0"/>
    <x v="0"/>
    <x v="26"/>
    <x v="0"/>
    <x v="14"/>
    <x v="3"/>
    <x v="3"/>
    <x v="106"/>
    <n v="1"/>
  </r>
  <r>
    <x v="321"/>
    <x v="0"/>
    <s v="2023-2024"/>
    <x v="0"/>
    <x v="75"/>
    <x v="0"/>
    <x v="0"/>
    <x v="75"/>
    <x v="0"/>
    <x v="20"/>
    <x v="3"/>
    <x v="3"/>
    <x v="107"/>
    <n v="1"/>
  </r>
  <r>
    <x v="322"/>
    <x v="0"/>
    <s v="2023-2024"/>
    <x v="0"/>
    <x v="27"/>
    <x v="4"/>
    <x v="4"/>
    <x v="27"/>
    <x v="0"/>
    <x v="7"/>
    <x v="1"/>
    <x v="1"/>
    <x v="108"/>
    <n v="1"/>
  </r>
  <r>
    <x v="323"/>
    <x v="0"/>
    <s v="2023-2024"/>
    <x v="0"/>
    <x v="5"/>
    <x v="1"/>
    <x v="1"/>
    <x v="5"/>
    <x v="0"/>
    <x v="5"/>
    <x v="6"/>
    <x v="6"/>
    <x v="109"/>
    <n v="1"/>
  </r>
  <r>
    <x v="324"/>
    <x v="0"/>
    <s v="2023-2024"/>
    <x v="1"/>
    <x v="37"/>
    <x v="1"/>
    <x v="1"/>
    <x v="37"/>
    <x v="0"/>
    <x v="11"/>
    <x v="6"/>
    <x v="6"/>
    <x v="109"/>
    <n v="1"/>
  </r>
  <r>
    <x v="143"/>
    <x v="2"/>
    <s v="2024-2025"/>
    <x v="0"/>
    <x v="35"/>
    <x v="3"/>
    <x v="3"/>
    <x v="35"/>
    <x v="0"/>
    <x v="15"/>
    <x v="5"/>
    <x v="5"/>
    <x v="110"/>
    <n v="1"/>
  </r>
  <r>
    <x v="269"/>
    <x v="1"/>
    <s v="2022-2023"/>
    <x v="0"/>
    <x v="31"/>
    <x v="1"/>
    <x v="1"/>
    <x v="31"/>
    <x v="0"/>
    <x v="4"/>
    <x v="5"/>
    <x v="5"/>
    <x v="110"/>
    <n v="1"/>
  </r>
  <r>
    <x v="325"/>
    <x v="1"/>
    <s v="2022-2023"/>
    <x v="0"/>
    <x v="66"/>
    <x v="3"/>
    <x v="3"/>
    <x v="66"/>
    <x v="0"/>
    <x v="12"/>
    <x v="6"/>
    <x v="6"/>
    <x v="111"/>
    <n v="1"/>
  </r>
  <r>
    <x v="242"/>
    <x v="1"/>
    <s v="2022-2023"/>
    <x v="0"/>
    <x v="25"/>
    <x v="4"/>
    <x v="4"/>
    <x v="25"/>
    <x v="0"/>
    <x v="8"/>
    <x v="5"/>
    <x v="5"/>
    <x v="111"/>
    <n v="1"/>
  </r>
  <r>
    <x v="326"/>
    <x v="0"/>
    <s v="2023-2024"/>
    <x v="0"/>
    <x v="25"/>
    <x v="4"/>
    <x v="4"/>
    <x v="25"/>
    <x v="0"/>
    <x v="8"/>
    <x v="4"/>
    <x v="4"/>
    <x v="111"/>
    <n v="1"/>
  </r>
  <r>
    <x v="327"/>
    <x v="0"/>
    <s v="2023-2024"/>
    <x v="0"/>
    <x v="41"/>
    <x v="5"/>
    <x v="5"/>
    <x v="41"/>
    <x v="0"/>
    <x v="9"/>
    <x v="7"/>
    <x v="7"/>
    <x v="111"/>
    <n v="1"/>
  </r>
  <r>
    <x v="247"/>
    <x v="2"/>
    <s v="2024-2025"/>
    <x v="1"/>
    <x v="36"/>
    <x v="4"/>
    <x v="4"/>
    <x v="36"/>
    <x v="0"/>
    <x v="6"/>
    <x v="5"/>
    <x v="5"/>
    <x v="111"/>
    <n v="1"/>
  </r>
  <r>
    <x v="328"/>
    <x v="2"/>
    <s v="2024-2025"/>
    <x v="1"/>
    <x v="5"/>
    <x v="1"/>
    <x v="1"/>
    <x v="5"/>
    <x v="0"/>
    <x v="5"/>
    <x v="5"/>
    <x v="5"/>
    <x v="111"/>
    <n v="1"/>
  </r>
  <r>
    <x v="329"/>
    <x v="0"/>
    <s v="2023-2024"/>
    <x v="0"/>
    <x v="8"/>
    <x v="1"/>
    <x v="1"/>
    <x v="8"/>
    <x v="0"/>
    <x v="4"/>
    <x v="3"/>
    <x v="3"/>
    <x v="111"/>
    <n v="1"/>
  </r>
  <r>
    <x v="330"/>
    <x v="0"/>
    <s v="2023-2024"/>
    <x v="0"/>
    <x v="85"/>
    <x v="0"/>
    <x v="0"/>
    <x v="85"/>
    <x v="0"/>
    <x v="20"/>
    <x v="2"/>
    <x v="2"/>
    <x v="111"/>
    <n v="1"/>
  </r>
  <r>
    <x v="32"/>
    <x v="0"/>
    <s v="2023-2024"/>
    <x v="0"/>
    <x v="45"/>
    <x v="3"/>
    <x v="3"/>
    <x v="45"/>
    <x v="0"/>
    <x v="15"/>
    <x v="6"/>
    <x v="6"/>
    <x v="111"/>
    <n v="1"/>
  </r>
  <r>
    <x v="79"/>
    <x v="0"/>
    <s v="2023-2024"/>
    <x v="0"/>
    <x v="71"/>
    <x v="6"/>
    <x v="6"/>
    <x v="71"/>
    <x v="0"/>
    <x v="13"/>
    <x v="1"/>
    <x v="1"/>
    <x v="111"/>
    <n v="1"/>
  </r>
  <r>
    <x v="331"/>
    <x v="0"/>
    <s v="2023-2024"/>
    <x v="0"/>
    <x v="71"/>
    <x v="6"/>
    <x v="6"/>
    <x v="71"/>
    <x v="0"/>
    <x v="13"/>
    <x v="5"/>
    <x v="5"/>
    <x v="111"/>
    <n v="1"/>
  </r>
  <r>
    <x v="332"/>
    <x v="0"/>
    <s v="2023-2024"/>
    <x v="1"/>
    <x v="73"/>
    <x v="6"/>
    <x v="6"/>
    <x v="73"/>
    <x v="0"/>
    <x v="18"/>
    <x v="5"/>
    <x v="5"/>
    <x v="111"/>
    <n v="1"/>
  </r>
  <r>
    <x v="49"/>
    <x v="2"/>
    <s v="2024-2025"/>
    <x v="0"/>
    <x v="90"/>
    <x v="3"/>
    <x v="3"/>
    <x v="90"/>
    <x v="0"/>
    <x v="17"/>
    <x v="5"/>
    <x v="5"/>
    <x v="111"/>
    <n v="1"/>
  </r>
  <r>
    <x v="211"/>
    <x v="2"/>
    <s v="2024-2025"/>
    <x v="0"/>
    <x v="50"/>
    <x v="4"/>
    <x v="4"/>
    <x v="50"/>
    <x v="0"/>
    <x v="6"/>
    <x v="1"/>
    <x v="1"/>
    <x v="111"/>
    <n v="1"/>
  </r>
  <r>
    <x v="194"/>
    <x v="2"/>
    <s v="2024-2025"/>
    <x v="1"/>
    <x v="84"/>
    <x v="3"/>
    <x v="3"/>
    <x v="84"/>
    <x v="0"/>
    <x v="3"/>
    <x v="5"/>
    <x v="5"/>
    <x v="111"/>
    <n v="1"/>
  </r>
  <r>
    <x v="333"/>
    <x v="1"/>
    <s v="2022-2023"/>
    <x v="0"/>
    <x v="55"/>
    <x v="3"/>
    <x v="3"/>
    <x v="55"/>
    <x v="0"/>
    <x v="17"/>
    <x v="5"/>
    <x v="5"/>
    <x v="111"/>
    <n v="1"/>
  </r>
  <r>
    <x v="18"/>
    <x v="0"/>
    <s v="2023-2024"/>
    <x v="0"/>
    <x v="39"/>
    <x v="0"/>
    <x v="0"/>
    <x v="39"/>
    <x v="0"/>
    <x v="14"/>
    <x v="4"/>
    <x v="4"/>
    <x v="112"/>
    <n v="1"/>
  </r>
  <r>
    <x v="58"/>
    <x v="2"/>
    <s v="2024-2025"/>
    <x v="0"/>
    <x v="39"/>
    <x v="0"/>
    <x v="0"/>
    <x v="39"/>
    <x v="0"/>
    <x v="14"/>
    <x v="9"/>
    <x v="9"/>
    <x v="112"/>
    <n v="1"/>
  </r>
  <r>
    <x v="334"/>
    <x v="2"/>
    <s v="2024-2025"/>
    <x v="0"/>
    <x v="40"/>
    <x v="4"/>
    <x v="4"/>
    <x v="40"/>
    <x v="0"/>
    <x v="8"/>
    <x v="4"/>
    <x v="4"/>
    <x v="112"/>
    <n v="1"/>
  </r>
  <r>
    <x v="335"/>
    <x v="1"/>
    <s v="2022-2023"/>
    <x v="1"/>
    <x v="56"/>
    <x v="1"/>
    <x v="1"/>
    <x v="56"/>
    <x v="0"/>
    <x v="11"/>
    <x v="3"/>
    <x v="3"/>
    <x v="112"/>
    <n v="1"/>
  </r>
  <r>
    <x v="54"/>
    <x v="0"/>
    <s v="2023-2024"/>
    <x v="0"/>
    <x v="86"/>
    <x v="0"/>
    <x v="0"/>
    <x v="86"/>
    <x v="0"/>
    <x v="20"/>
    <x v="7"/>
    <x v="7"/>
    <x v="112"/>
    <n v="1"/>
  </r>
  <r>
    <x v="302"/>
    <x v="0"/>
    <s v="2023-2024"/>
    <x v="1"/>
    <x v="42"/>
    <x v="3"/>
    <x v="3"/>
    <x v="42"/>
    <x v="0"/>
    <x v="12"/>
    <x v="0"/>
    <x v="0"/>
    <x v="112"/>
    <n v="1"/>
  </r>
  <r>
    <x v="336"/>
    <x v="0"/>
    <s v="2023-2024"/>
    <x v="1"/>
    <x v="67"/>
    <x v="3"/>
    <x v="3"/>
    <x v="67"/>
    <x v="0"/>
    <x v="15"/>
    <x v="2"/>
    <x v="2"/>
    <x v="112"/>
    <n v="1"/>
  </r>
  <r>
    <x v="337"/>
    <x v="0"/>
    <s v="2023-2024"/>
    <x v="0"/>
    <x v="43"/>
    <x v="1"/>
    <x v="1"/>
    <x v="43"/>
    <x v="0"/>
    <x v="2"/>
    <x v="2"/>
    <x v="2"/>
    <x v="112"/>
    <n v="1"/>
  </r>
  <r>
    <x v="41"/>
    <x v="1"/>
    <s v="2022-2023"/>
    <x v="0"/>
    <x v="4"/>
    <x v="1"/>
    <x v="1"/>
    <x v="4"/>
    <x v="0"/>
    <x v="4"/>
    <x v="4"/>
    <x v="4"/>
    <x v="112"/>
    <n v="1"/>
  </r>
  <r>
    <x v="244"/>
    <x v="0"/>
    <s v="2023-2024"/>
    <x v="0"/>
    <x v="68"/>
    <x v="7"/>
    <x v="7"/>
    <x v="68"/>
    <x v="0"/>
    <x v="19"/>
    <x v="3"/>
    <x v="3"/>
    <x v="112"/>
    <n v="1"/>
  </r>
  <r>
    <x v="82"/>
    <x v="2"/>
    <s v="2024-2025"/>
    <x v="0"/>
    <x v="8"/>
    <x v="1"/>
    <x v="1"/>
    <x v="8"/>
    <x v="0"/>
    <x v="4"/>
    <x v="3"/>
    <x v="3"/>
    <x v="112"/>
    <n v="1"/>
  </r>
  <r>
    <x v="338"/>
    <x v="0"/>
    <s v="2023-2024"/>
    <x v="1"/>
    <x v="10"/>
    <x v="4"/>
    <x v="4"/>
    <x v="10"/>
    <x v="0"/>
    <x v="8"/>
    <x v="9"/>
    <x v="9"/>
    <x v="112"/>
    <n v="1"/>
  </r>
  <r>
    <x v="98"/>
    <x v="2"/>
    <s v="2024-2025"/>
    <x v="1"/>
    <x v="62"/>
    <x v="0"/>
    <x v="0"/>
    <x v="62"/>
    <x v="0"/>
    <x v="14"/>
    <x v="4"/>
    <x v="4"/>
    <x v="112"/>
    <n v="1"/>
  </r>
  <r>
    <x v="99"/>
    <x v="0"/>
    <s v="2023-2024"/>
    <x v="0"/>
    <x v="70"/>
    <x v="4"/>
    <x v="4"/>
    <x v="70"/>
    <x v="0"/>
    <x v="8"/>
    <x v="3"/>
    <x v="3"/>
    <x v="112"/>
    <n v="1"/>
  </r>
  <r>
    <x v="339"/>
    <x v="2"/>
    <s v="2024-2025"/>
    <x v="0"/>
    <x v="94"/>
    <x v="5"/>
    <x v="5"/>
    <x v="94"/>
    <x v="0"/>
    <x v="9"/>
    <x v="5"/>
    <x v="5"/>
    <x v="112"/>
    <n v="1"/>
  </r>
  <r>
    <x v="340"/>
    <x v="2"/>
    <s v="2024-2025"/>
    <x v="1"/>
    <x v="16"/>
    <x v="0"/>
    <x v="0"/>
    <x v="16"/>
    <x v="0"/>
    <x v="0"/>
    <x v="3"/>
    <x v="3"/>
    <x v="112"/>
    <n v="1"/>
  </r>
  <r>
    <x v="80"/>
    <x v="1"/>
    <s v="2022-2023"/>
    <x v="0"/>
    <x v="50"/>
    <x v="4"/>
    <x v="4"/>
    <x v="50"/>
    <x v="0"/>
    <x v="6"/>
    <x v="5"/>
    <x v="5"/>
    <x v="112"/>
    <n v="1"/>
  </r>
  <r>
    <x v="204"/>
    <x v="0"/>
    <s v="2023-2024"/>
    <x v="0"/>
    <x v="32"/>
    <x v="6"/>
    <x v="6"/>
    <x v="32"/>
    <x v="0"/>
    <x v="13"/>
    <x v="1"/>
    <x v="1"/>
    <x v="112"/>
    <n v="1"/>
  </r>
  <r>
    <x v="270"/>
    <x v="0"/>
    <s v="2023-2024"/>
    <x v="1"/>
    <x v="53"/>
    <x v="3"/>
    <x v="3"/>
    <x v="53"/>
    <x v="0"/>
    <x v="10"/>
    <x v="1"/>
    <x v="1"/>
    <x v="112"/>
    <n v="1"/>
  </r>
  <r>
    <x v="341"/>
    <x v="1"/>
    <s v="2022-2023"/>
    <x v="0"/>
    <x v="33"/>
    <x v="4"/>
    <x v="4"/>
    <x v="33"/>
    <x v="0"/>
    <x v="8"/>
    <x v="5"/>
    <x v="5"/>
    <x v="112"/>
    <n v="1"/>
  </r>
  <r>
    <x v="342"/>
    <x v="0"/>
    <s v="2023-2024"/>
    <x v="0"/>
    <x v="54"/>
    <x v="4"/>
    <x v="4"/>
    <x v="54"/>
    <x v="0"/>
    <x v="7"/>
    <x v="7"/>
    <x v="7"/>
    <x v="112"/>
    <n v="1"/>
  </r>
  <r>
    <x v="343"/>
    <x v="0"/>
    <s v="2023-2024"/>
    <x v="0"/>
    <x v="38"/>
    <x v="3"/>
    <x v="3"/>
    <x v="38"/>
    <x v="0"/>
    <x v="12"/>
    <x v="3"/>
    <x v="3"/>
    <x v="113"/>
    <n v="1"/>
  </r>
  <r>
    <x v="344"/>
    <x v="1"/>
    <s v="2022-2023"/>
    <x v="0"/>
    <x v="0"/>
    <x v="0"/>
    <x v="0"/>
    <x v="0"/>
    <x v="0"/>
    <x v="0"/>
    <x v="4"/>
    <x v="4"/>
    <x v="113"/>
    <n v="1"/>
  </r>
  <r>
    <x v="131"/>
    <x v="1"/>
    <s v="2022-2023"/>
    <x v="0"/>
    <x v="7"/>
    <x v="4"/>
    <x v="4"/>
    <x v="7"/>
    <x v="0"/>
    <x v="6"/>
    <x v="0"/>
    <x v="0"/>
    <x v="113"/>
    <n v="1"/>
  </r>
  <r>
    <x v="345"/>
    <x v="1"/>
    <s v="2022-2023"/>
    <x v="0"/>
    <x v="11"/>
    <x v="5"/>
    <x v="5"/>
    <x v="11"/>
    <x v="0"/>
    <x v="9"/>
    <x v="3"/>
    <x v="3"/>
    <x v="113"/>
    <n v="1"/>
  </r>
  <r>
    <x v="346"/>
    <x v="0"/>
    <s v="2023-2024"/>
    <x v="0"/>
    <x v="58"/>
    <x v="0"/>
    <x v="0"/>
    <x v="58"/>
    <x v="0"/>
    <x v="0"/>
    <x v="3"/>
    <x v="3"/>
    <x v="113"/>
    <n v="1"/>
  </r>
  <r>
    <x v="301"/>
    <x v="1"/>
    <s v="2022-2023"/>
    <x v="0"/>
    <x v="78"/>
    <x v="1"/>
    <x v="1"/>
    <x v="78"/>
    <x v="0"/>
    <x v="4"/>
    <x v="3"/>
    <x v="3"/>
    <x v="113"/>
    <n v="1"/>
  </r>
  <r>
    <x v="163"/>
    <x v="0"/>
    <s v="2023-2024"/>
    <x v="0"/>
    <x v="29"/>
    <x v="4"/>
    <x v="4"/>
    <x v="29"/>
    <x v="0"/>
    <x v="8"/>
    <x v="3"/>
    <x v="3"/>
    <x v="113"/>
    <n v="1"/>
  </r>
  <r>
    <x v="347"/>
    <x v="0"/>
    <s v="2023-2024"/>
    <x v="0"/>
    <x v="18"/>
    <x v="6"/>
    <x v="6"/>
    <x v="18"/>
    <x v="0"/>
    <x v="13"/>
    <x v="3"/>
    <x v="3"/>
    <x v="113"/>
    <n v="1"/>
  </r>
  <r>
    <x v="133"/>
    <x v="1"/>
    <s v="2022-2023"/>
    <x v="1"/>
    <x v="60"/>
    <x v="1"/>
    <x v="1"/>
    <x v="60"/>
    <x v="0"/>
    <x v="2"/>
    <x v="2"/>
    <x v="2"/>
    <x v="113"/>
    <n v="1"/>
  </r>
  <r>
    <x v="348"/>
    <x v="1"/>
    <s v="2022-2023"/>
    <x v="0"/>
    <x v="50"/>
    <x v="4"/>
    <x v="4"/>
    <x v="50"/>
    <x v="0"/>
    <x v="6"/>
    <x v="1"/>
    <x v="1"/>
    <x v="113"/>
    <n v="1"/>
  </r>
  <r>
    <x v="110"/>
    <x v="2"/>
    <s v="2024-2025"/>
    <x v="0"/>
    <x v="74"/>
    <x v="1"/>
    <x v="1"/>
    <x v="74"/>
    <x v="0"/>
    <x v="1"/>
    <x v="4"/>
    <x v="4"/>
    <x v="113"/>
    <n v="1"/>
  </r>
  <r>
    <x v="176"/>
    <x v="2"/>
    <s v="2024-2025"/>
    <x v="1"/>
    <x v="84"/>
    <x v="3"/>
    <x v="3"/>
    <x v="84"/>
    <x v="0"/>
    <x v="3"/>
    <x v="3"/>
    <x v="3"/>
    <x v="114"/>
    <n v="1"/>
  </r>
  <r>
    <x v="258"/>
    <x v="0"/>
    <s v="2023-2024"/>
    <x v="0"/>
    <x v="28"/>
    <x v="1"/>
    <x v="1"/>
    <x v="28"/>
    <x v="0"/>
    <x v="11"/>
    <x v="3"/>
    <x v="3"/>
    <x v="115"/>
    <n v="1"/>
  </r>
  <r>
    <x v="349"/>
    <x v="1"/>
    <s v="2022-2023"/>
    <x v="0"/>
    <x v="35"/>
    <x v="3"/>
    <x v="3"/>
    <x v="35"/>
    <x v="0"/>
    <x v="15"/>
    <x v="3"/>
    <x v="3"/>
    <x v="116"/>
    <n v="1"/>
  </r>
  <r>
    <x v="350"/>
    <x v="1"/>
    <s v="2022-2023"/>
    <x v="0"/>
    <x v="93"/>
    <x v="4"/>
    <x v="4"/>
    <x v="93"/>
    <x v="0"/>
    <x v="16"/>
    <x v="2"/>
    <x v="2"/>
    <x v="117"/>
    <n v="1"/>
  </r>
  <r>
    <x v="351"/>
    <x v="0"/>
    <s v="2023-2024"/>
    <x v="0"/>
    <x v="60"/>
    <x v="1"/>
    <x v="1"/>
    <x v="60"/>
    <x v="0"/>
    <x v="2"/>
    <x v="7"/>
    <x v="7"/>
    <x v="117"/>
    <n v="1"/>
  </r>
  <r>
    <x v="17"/>
    <x v="0"/>
    <s v="2023-2024"/>
    <x v="0"/>
    <x v="13"/>
    <x v="1"/>
    <x v="1"/>
    <x v="13"/>
    <x v="0"/>
    <x v="1"/>
    <x v="1"/>
    <x v="1"/>
    <x v="118"/>
    <n v="1"/>
  </r>
  <r>
    <x v="129"/>
    <x v="0"/>
    <s v="2023-2024"/>
    <x v="0"/>
    <x v="82"/>
    <x v="3"/>
    <x v="3"/>
    <x v="82"/>
    <x v="0"/>
    <x v="17"/>
    <x v="4"/>
    <x v="4"/>
    <x v="119"/>
    <n v="1"/>
  </r>
  <r>
    <x v="352"/>
    <x v="0"/>
    <s v="2023-2024"/>
    <x v="1"/>
    <x v="56"/>
    <x v="1"/>
    <x v="1"/>
    <x v="56"/>
    <x v="0"/>
    <x v="11"/>
    <x v="5"/>
    <x v="5"/>
    <x v="120"/>
    <n v="1"/>
  </r>
  <r>
    <x v="353"/>
    <x v="1"/>
    <s v="2022-2023"/>
    <x v="1"/>
    <x v="13"/>
    <x v="1"/>
    <x v="1"/>
    <x v="13"/>
    <x v="0"/>
    <x v="1"/>
    <x v="3"/>
    <x v="3"/>
    <x v="121"/>
    <n v="1"/>
  </r>
  <r>
    <x v="354"/>
    <x v="1"/>
    <s v="2022-2023"/>
    <x v="0"/>
    <x v="60"/>
    <x v="1"/>
    <x v="1"/>
    <x v="60"/>
    <x v="0"/>
    <x v="2"/>
    <x v="3"/>
    <x v="3"/>
    <x v="122"/>
    <n v="1"/>
  </r>
  <r>
    <x v="207"/>
    <x v="0"/>
    <s v="2023-2024"/>
    <x v="0"/>
    <x v="91"/>
    <x v="1"/>
    <x v="1"/>
    <x v="91"/>
    <x v="0"/>
    <x v="5"/>
    <x v="7"/>
    <x v="7"/>
    <x v="123"/>
    <n v="1"/>
  </r>
  <r>
    <x v="355"/>
    <x v="0"/>
    <s v="2023-2024"/>
    <x v="1"/>
    <x v="86"/>
    <x v="0"/>
    <x v="0"/>
    <x v="86"/>
    <x v="0"/>
    <x v="20"/>
    <x v="4"/>
    <x v="4"/>
    <x v="123"/>
    <n v="1"/>
  </r>
  <r>
    <x v="356"/>
    <x v="0"/>
    <s v="2023-2024"/>
    <x v="0"/>
    <x v="14"/>
    <x v="1"/>
    <x v="1"/>
    <x v="14"/>
    <x v="0"/>
    <x v="11"/>
    <x v="2"/>
    <x v="2"/>
    <x v="123"/>
    <n v="1"/>
  </r>
  <r>
    <x v="357"/>
    <x v="0"/>
    <s v="2023-2024"/>
    <x v="1"/>
    <x v="73"/>
    <x v="6"/>
    <x v="6"/>
    <x v="73"/>
    <x v="0"/>
    <x v="18"/>
    <x v="5"/>
    <x v="5"/>
    <x v="123"/>
    <n v="1"/>
  </r>
  <r>
    <x v="271"/>
    <x v="1"/>
    <s v="2022-2023"/>
    <x v="0"/>
    <x v="90"/>
    <x v="3"/>
    <x v="3"/>
    <x v="90"/>
    <x v="0"/>
    <x v="17"/>
    <x v="1"/>
    <x v="1"/>
    <x v="123"/>
    <n v="1"/>
  </r>
  <r>
    <x v="37"/>
    <x v="2"/>
    <s v="2024-2025"/>
    <x v="1"/>
    <x v="5"/>
    <x v="1"/>
    <x v="1"/>
    <x v="5"/>
    <x v="0"/>
    <x v="5"/>
    <x v="1"/>
    <x v="1"/>
    <x v="124"/>
    <n v="1"/>
  </r>
  <r>
    <x v="6"/>
    <x v="1"/>
    <s v="2022-2023"/>
    <x v="0"/>
    <x v="85"/>
    <x v="0"/>
    <x v="0"/>
    <x v="85"/>
    <x v="0"/>
    <x v="20"/>
    <x v="9"/>
    <x v="9"/>
    <x v="124"/>
    <n v="1"/>
  </r>
  <r>
    <x v="264"/>
    <x v="0"/>
    <s v="2023-2024"/>
    <x v="0"/>
    <x v="91"/>
    <x v="1"/>
    <x v="1"/>
    <x v="91"/>
    <x v="0"/>
    <x v="5"/>
    <x v="2"/>
    <x v="2"/>
    <x v="125"/>
    <n v="1"/>
  </r>
  <r>
    <x v="358"/>
    <x v="1"/>
    <s v="2022-2023"/>
    <x v="0"/>
    <x v="70"/>
    <x v="4"/>
    <x v="4"/>
    <x v="70"/>
    <x v="0"/>
    <x v="8"/>
    <x v="3"/>
    <x v="3"/>
    <x v="125"/>
    <n v="1"/>
  </r>
  <r>
    <x v="287"/>
    <x v="0"/>
    <s v="2023-2024"/>
    <x v="1"/>
    <x v="83"/>
    <x v="0"/>
    <x v="0"/>
    <x v="83"/>
    <x v="0"/>
    <x v="0"/>
    <x v="4"/>
    <x v="4"/>
    <x v="125"/>
    <n v="1"/>
  </r>
  <r>
    <x v="359"/>
    <x v="0"/>
    <s v="2023-2024"/>
    <x v="0"/>
    <x v="32"/>
    <x v="6"/>
    <x v="6"/>
    <x v="32"/>
    <x v="0"/>
    <x v="13"/>
    <x v="3"/>
    <x v="3"/>
    <x v="125"/>
    <n v="1"/>
  </r>
  <r>
    <x v="224"/>
    <x v="1"/>
    <s v="2022-2023"/>
    <x v="0"/>
    <x v="19"/>
    <x v="1"/>
    <x v="1"/>
    <x v="19"/>
    <x v="0"/>
    <x v="11"/>
    <x v="4"/>
    <x v="4"/>
    <x v="126"/>
    <n v="1"/>
  </r>
  <r>
    <x v="360"/>
    <x v="2"/>
    <s v="2024-2025"/>
    <x v="1"/>
    <x v="10"/>
    <x v="4"/>
    <x v="4"/>
    <x v="10"/>
    <x v="0"/>
    <x v="8"/>
    <x v="3"/>
    <x v="3"/>
    <x v="127"/>
    <n v="1"/>
  </r>
  <r>
    <x v="126"/>
    <x v="0"/>
    <s v="2023-2024"/>
    <x v="0"/>
    <x v="41"/>
    <x v="5"/>
    <x v="5"/>
    <x v="41"/>
    <x v="0"/>
    <x v="9"/>
    <x v="3"/>
    <x v="3"/>
    <x v="128"/>
    <n v="1"/>
  </r>
  <r>
    <x v="361"/>
    <x v="2"/>
    <s v="2024-2025"/>
    <x v="0"/>
    <x v="50"/>
    <x v="4"/>
    <x v="4"/>
    <x v="50"/>
    <x v="0"/>
    <x v="6"/>
    <x v="3"/>
    <x v="3"/>
    <x v="128"/>
    <n v="1"/>
  </r>
  <r>
    <x v="362"/>
    <x v="0"/>
    <s v="2023-2024"/>
    <x v="0"/>
    <x v="89"/>
    <x v="4"/>
    <x v="4"/>
    <x v="89"/>
    <x v="0"/>
    <x v="6"/>
    <x v="3"/>
    <x v="3"/>
    <x v="129"/>
    <n v="1"/>
  </r>
  <r>
    <x v="363"/>
    <x v="2"/>
    <s v="2024-2025"/>
    <x v="0"/>
    <x v="7"/>
    <x v="4"/>
    <x v="4"/>
    <x v="7"/>
    <x v="0"/>
    <x v="6"/>
    <x v="8"/>
    <x v="8"/>
    <x v="130"/>
    <n v="1"/>
  </r>
  <r>
    <x v="276"/>
    <x v="0"/>
    <s v="2023-2024"/>
    <x v="1"/>
    <x v="76"/>
    <x v="1"/>
    <x v="1"/>
    <x v="76"/>
    <x v="0"/>
    <x v="5"/>
    <x v="1"/>
    <x v="1"/>
    <x v="131"/>
    <n v="1"/>
  </r>
  <r>
    <x v="364"/>
    <x v="2"/>
    <s v="2024-2025"/>
    <x v="1"/>
    <x v="5"/>
    <x v="1"/>
    <x v="1"/>
    <x v="5"/>
    <x v="0"/>
    <x v="5"/>
    <x v="7"/>
    <x v="7"/>
    <x v="132"/>
    <n v="1"/>
  </r>
  <r>
    <x v="365"/>
    <x v="0"/>
    <s v="2023-2024"/>
    <x v="1"/>
    <x v="2"/>
    <x v="2"/>
    <x v="2"/>
    <x v="2"/>
    <x v="0"/>
    <x v="2"/>
    <x v="3"/>
    <x v="3"/>
    <x v="133"/>
    <n v="1"/>
  </r>
  <r>
    <x v="188"/>
    <x v="0"/>
    <s v="2023-2024"/>
    <x v="0"/>
    <x v="4"/>
    <x v="1"/>
    <x v="1"/>
    <x v="4"/>
    <x v="0"/>
    <x v="4"/>
    <x v="3"/>
    <x v="3"/>
    <x v="133"/>
    <n v="1"/>
  </r>
  <r>
    <x v="229"/>
    <x v="1"/>
    <s v="2022-2023"/>
    <x v="1"/>
    <x v="59"/>
    <x v="3"/>
    <x v="3"/>
    <x v="59"/>
    <x v="0"/>
    <x v="3"/>
    <x v="5"/>
    <x v="5"/>
    <x v="133"/>
    <n v="1"/>
  </r>
  <r>
    <x v="256"/>
    <x v="0"/>
    <s v="2023-2024"/>
    <x v="1"/>
    <x v="73"/>
    <x v="6"/>
    <x v="6"/>
    <x v="73"/>
    <x v="0"/>
    <x v="18"/>
    <x v="6"/>
    <x v="6"/>
    <x v="133"/>
    <n v="1"/>
  </r>
  <r>
    <x v="366"/>
    <x v="1"/>
    <s v="2022-2023"/>
    <x v="0"/>
    <x v="39"/>
    <x v="0"/>
    <x v="0"/>
    <x v="39"/>
    <x v="0"/>
    <x v="14"/>
    <x v="6"/>
    <x v="6"/>
    <x v="134"/>
    <n v="1"/>
  </r>
  <r>
    <x v="145"/>
    <x v="0"/>
    <s v="2023-2024"/>
    <x v="0"/>
    <x v="2"/>
    <x v="2"/>
    <x v="2"/>
    <x v="2"/>
    <x v="0"/>
    <x v="2"/>
    <x v="5"/>
    <x v="5"/>
    <x v="134"/>
    <n v="1"/>
  </r>
  <r>
    <x v="367"/>
    <x v="0"/>
    <s v="2023-2024"/>
    <x v="0"/>
    <x v="2"/>
    <x v="2"/>
    <x v="2"/>
    <x v="2"/>
    <x v="0"/>
    <x v="2"/>
    <x v="1"/>
    <x v="1"/>
    <x v="134"/>
    <n v="1"/>
  </r>
  <r>
    <x v="87"/>
    <x v="0"/>
    <s v="2023-2024"/>
    <x v="0"/>
    <x v="25"/>
    <x v="4"/>
    <x v="4"/>
    <x v="25"/>
    <x v="0"/>
    <x v="8"/>
    <x v="6"/>
    <x v="6"/>
    <x v="134"/>
    <n v="1"/>
  </r>
  <r>
    <x v="330"/>
    <x v="0"/>
    <s v="2023-2024"/>
    <x v="1"/>
    <x v="42"/>
    <x v="3"/>
    <x v="3"/>
    <x v="42"/>
    <x v="0"/>
    <x v="12"/>
    <x v="5"/>
    <x v="5"/>
    <x v="134"/>
    <n v="1"/>
  </r>
  <r>
    <x v="368"/>
    <x v="2"/>
    <s v="2024-2025"/>
    <x v="0"/>
    <x v="44"/>
    <x v="4"/>
    <x v="4"/>
    <x v="44"/>
    <x v="0"/>
    <x v="16"/>
    <x v="4"/>
    <x v="4"/>
    <x v="134"/>
    <n v="1"/>
  </r>
  <r>
    <x v="283"/>
    <x v="0"/>
    <s v="2023-2024"/>
    <x v="0"/>
    <x v="81"/>
    <x v="3"/>
    <x v="3"/>
    <x v="81"/>
    <x v="0"/>
    <x v="17"/>
    <x v="4"/>
    <x v="4"/>
    <x v="134"/>
    <n v="1"/>
  </r>
  <r>
    <x v="224"/>
    <x v="1"/>
    <s v="2022-2023"/>
    <x v="1"/>
    <x v="62"/>
    <x v="0"/>
    <x v="0"/>
    <x v="62"/>
    <x v="0"/>
    <x v="14"/>
    <x v="2"/>
    <x v="2"/>
    <x v="134"/>
    <n v="1"/>
  </r>
  <r>
    <x v="369"/>
    <x v="0"/>
    <s v="2023-2024"/>
    <x v="0"/>
    <x v="82"/>
    <x v="3"/>
    <x v="3"/>
    <x v="82"/>
    <x v="0"/>
    <x v="17"/>
    <x v="5"/>
    <x v="5"/>
    <x v="134"/>
    <n v="1"/>
  </r>
  <r>
    <x v="132"/>
    <x v="0"/>
    <s v="2023-2024"/>
    <x v="0"/>
    <x v="12"/>
    <x v="3"/>
    <x v="3"/>
    <x v="12"/>
    <x v="0"/>
    <x v="10"/>
    <x v="5"/>
    <x v="5"/>
    <x v="134"/>
    <n v="1"/>
  </r>
  <r>
    <x v="370"/>
    <x v="2"/>
    <s v="2024-2025"/>
    <x v="1"/>
    <x v="37"/>
    <x v="1"/>
    <x v="1"/>
    <x v="37"/>
    <x v="0"/>
    <x v="11"/>
    <x v="5"/>
    <x v="5"/>
    <x v="134"/>
    <n v="1"/>
  </r>
  <r>
    <x v="371"/>
    <x v="2"/>
    <s v="2024-2025"/>
    <x v="0"/>
    <x v="20"/>
    <x v="4"/>
    <x v="4"/>
    <x v="20"/>
    <x v="0"/>
    <x v="8"/>
    <x v="5"/>
    <x v="5"/>
    <x v="134"/>
    <n v="1"/>
  </r>
  <r>
    <x v="350"/>
    <x v="1"/>
    <s v="2022-2023"/>
    <x v="0"/>
    <x v="55"/>
    <x v="3"/>
    <x v="3"/>
    <x v="55"/>
    <x v="0"/>
    <x v="17"/>
    <x v="5"/>
    <x v="5"/>
    <x v="134"/>
    <n v="1"/>
  </r>
  <r>
    <x v="372"/>
    <x v="0"/>
    <s v="2023-2024"/>
    <x v="0"/>
    <x v="38"/>
    <x v="3"/>
    <x v="3"/>
    <x v="38"/>
    <x v="0"/>
    <x v="12"/>
    <x v="0"/>
    <x v="0"/>
    <x v="135"/>
    <n v="1"/>
  </r>
  <r>
    <x v="373"/>
    <x v="0"/>
    <s v="2023-2024"/>
    <x v="0"/>
    <x v="61"/>
    <x v="6"/>
    <x v="6"/>
    <x v="61"/>
    <x v="0"/>
    <x v="18"/>
    <x v="4"/>
    <x v="4"/>
    <x v="135"/>
    <n v="1"/>
  </r>
  <r>
    <x v="374"/>
    <x v="1"/>
    <s v="2022-2023"/>
    <x v="1"/>
    <x v="86"/>
    <x v="0"/>
    <x v="0"/>
    <x v="86"/>
    <x v="0"/>
    <x v="20"/>
    <x v="6"/>
    <x v="6"/>
    <x v="135"/>
    <n v="1"/>
  </r>
  <r>
    <x v="26"/>
    <x v="1"/>
    <s v="2022-2023"/>
    <x v="0"/>
    <x v="41"/>
    <x v="5"/>
    <x v="5"/>
    <x v="41"/>
    <x v="0"/>
    <x v="9"/>
    <x v="9"/>
    <x v="9"/>
    <x v="135"/>
    <n v="1"/>
  </r>
  <r>
    <x v="375"/>
    <x v="0"/>
    <s v="2023-2024"/>
    <x v="0"/>
    <x v="11"/>
    <x v="5"/>
    <x v="5"/>
    <x v="11"/>
    <x v="0"/>
    <x v="9"/>
    <x v="6"/>
    <x v="6"/>
    <x v="135"/>
    <n v="1"/>
  </r>
  <r>
    <x v="57"/>
    <x v="0"/>
    <s v="2023-2024"/>
    <x v="0"/>
    <x v="70"/>
    <x v="4"/>
    <x v="4"/>
    <x v="70"/>
    <x v="0"/>
    <x v="8"/>
    <x v="1"/>
    <x v="1"/>
    <x v="135"/>
    <n v="1"/>
  </r>
  <r>
    <x v="344"/>
    <x v="1"/>
    <s v="2022-2023"/>
    <x v="0"/>
    <x v="12"/>
    <x v="3"/>
    <x v="3"/>
    <x v="12"/>
    <x v="0"/>
    <x v="10"/>
    <x v="3"/>
    <x v="3"/>
    <x v="135"/>
    <n v="1"/>
  </r>
  <r>
    <x v="376"/>
    <x v="1"/>
    <s v="2022-2023"/>
    <x v="0"/>
    <x v="92"/>
    <x v="3"/>
    <x v="3"/>
    <x v="92"/>
    <x v="0"/>
    <x v="3"/>
    <x v="7"/>
    <x v="7"/>
    <x v="135"/>
    <n v="1"/>
  </r>
  <r>
    <x v="356"/>
    <x v="0"/>
    <s v="2023-2024"/>
    <x v="0"/>
    <x v="50"/>
    <x v="4"/>
    <x v="4"/>
    <x v="50"/>
    <x v="0"/>
    <x v="6"/>
    <x v="4"/>
    <x v="4"/>
    <x v="135"/>
    <n v="1"/>
  </r>
  <r>
    <x v="377"/>
    <x v="0"/>
    <s v="2023-2024"/>
    <x v="0"/>
    <x v="22"/>
    <x v="1"/>
    <x v="1"/>
    <x v="22"/>
    <x v="0"/>
    <x v="2"/>
    <x v="1"/>
    <x v="1"/>
    <x v="135"/>
    <n v="1"/>
  </r>
  <r>
    <x v="357"/>
    <x v="0"/>
    <s v="2023-2024"/>
    <x v="0"/>
    <x v="95"/>
    <x v="7"/>
    <x v="7"/>
    <x v="95"/>
    <x v="0"/>
    <x v="19"/>
    <x v="3"/>
    <x v="3"/>
    <x v="136"/>
    <n v="1"/>
  </r>
  <r>
    <x v="378"/>
    <x v="1"/>
    <s v="2022-2023"/>
    <x v="0"/>
    <x v="34"/>
    <x v="4"/>
    <x v="4"/>
    <x v="34"/>
    <x v="0"/>
    <x v="7"/>
    <x v="1"/>
    <x v="1"/>
    <x v="136"/>
    <n v="1"/>
  </r>
  <r>
    <x v="379"/>
    <x v="2"/>
    <s v="2024-2025"/>
    <x v="0"/>
    <x v="30"/>
    <x v="4"/>
    <x v="4"/>
    <x v="30"/>
    <x v="0"/>
    <x v="6"/>
    <x v="3"/>
    <x v="3"/>
    <x v="136"/>
    <n v="1"/>
  </r>
  <r>
    <x v="54"/>
    <x v="0"/>
    <s v="2023-2024"/>
    <x v="1"/>
    <x v="23"/>
    <x v="1"/>
    <x v="1"/>
    <x v="23"/>
    <x v="0"/>
    <x v="11"/>
    <x v="0"/>
    <x v="0"/>
    <x v="137"/>
    <n v="1"/>
  </r>
  <r>
    <x v="380"/>
    <x v="0"/>
    <s v="2023-2024"/>
    <x v="0"/>
    <x v="12"/>
    <x v="3"/>
    <x v="3"/>
    <x v="12"/>
    <x v="0"/>
    <x v="10"/>
    <x v="7"/>
    <x v="7"/>
    <x v="138"/>
    <n v="1"/>
  </r>
  <r>
    <x v="381"/>
    <x v="0"/>
    <s v="2023-2024"/>
    <x v="0"/>
    <x v="85"/>
    <x v="0"/>
    <x v="0"/>
    <x v="85"/>
    <x v="0"/>
    <x v="20"/>
    <x v="3"/>
    <x v="3"/>
    <x v="139"/>
    <n v="1"/>
  </r>
  <r>
    <x v="81"/>
    <x v="0"/>
    <s v="2023-2024"/>
    <x v="1"/>
    <x v="2"/>
    <x v="2"/>
    <x v="2"/>
    <x v="2"/>
    <x v="0"/>
    <x v="2"/>
    <x v="4"/>
    <x v="4"/>
    <x v="140"/>
    <n v="1"/>
  </r>
  <r>
    <x v="94"/>
    <x v="0"/>
    <s v="2023-2024"/>
    <x v="1"/>
    <x v="0"/>
    <x v="0"/>
    <x v="0"/>
    <x v="0"/>
    <x v="0"/>
    <x v="0"/>
    <x v="5"/>
    <x v="5"/>
    <x v="141"/>
    <n v="1"/>
  </r>
  <r>
    <x v="311"/>
    <x v="0"/>
    <s v="2023-2024"/>
    <x v="0"/>
    <x v="43"/>
    <x v="1"/>
    <x v="1"/>
    <x v="43"/>
    <x v="0"/>
    <x v="2"/>
    <x v="1"/>
    <x v="1"/>
    <x v="141"/>
    <n v="1"/>
  </r>
  <r>
    <x v="274"/>
    <x v="0"/>
    <s v="2023-2024"/>
    <x v="0"/>
    <x v="0"/>
    <x v="0"/>
    <x v="0"/>
    <x v="0"/>
    <x v="0"/>
    <x v="0"/>
    <x v="3"/>
    <x v="3"/>
    <x v="142"/>
    <n v="1"/>
  </r>
  <r>
    <x v="382"/>
    <x v="1"/>
    <s v="2022-2023"/>
    <x v="0"/>
    <x v="41"/>
    <x v="5"/>
    <x v="5"/>
    <x v="41"/>
    <x v="0"/>
    <x v="9"/>
    <x v="0"/>
    <x v="0"/>
    <x v="142"/>
    <n v="1"/>
  </r>
  <r>
    <x v="383"/>
    <x v="0"/>
    <s v="2023-2024"/>
    <x v="0"/>
    <x v="89"/>
    <x v="4"/>
    <x v="4"/>
    <x v="89"/>
    <x v="0"/>
    <x v="6"/>
    <x v="0"/>
    <x v="0"/>
    <x v="142"/>
    <n v="1"/>
  </r>
  <r>
    <x v="384"/>
    <x v="1"/>
    <s v="2022-2023"/>
    <x v="0"/>
    <x v="68"/>
    <x v="7"/>
    <x v="7"/>
    <x v="68"/>
    <x v="0"/>
    <x v="19"/>
    <x v="3"/>
    <x v="3"/>
    <x v="142"/>
    <n v="1"/>
  </r>
  <r>
    <x v="385"/>
    <x v="1"/>
    <s v="2022-2023"/>
    <x v="0"/>
    <x v="9"/>
    <x v="4"/>
    <x v="4"/>
    <x v="9"/>
    <x v="0"/>
    <x v="7"/>
    <x v="0"/>
    <x v="0"/>
    <x v="142"/>
    <n v="1"/>
  </r>
  <r>
    <x v="386"/>
    <x v="1"/>
    <s v="2022-2023"/>
    <x v="0"/>
    <x v="85"/>
    <x v="0"/>
    <x v="0"/>
    <x v="85"/>
    <x v="0"/>
    <x v="20"/>
    <x v="0"/>
    <x v="0"/>
    <x v="142"/>
    <n v="1"/>
  </r>
  <r>
    <x v="387"/>
    <x v="2"/>
    <s v="2024-2025"/>
    <x v="0"/>
    <x v="45"/>
    <x v="3"/>
    <x v="3"/>
    <x v="45"/>
    <x v="0"/>
    <x v="15"/>
    <x v="5"/>
    <x v="5"/>
    <x v="142"/>
    <n v="1"/>
  </r>
  <r>
    <x v="388"/>
    <x v="0"/>
    <s v="2023-2024"/>
    <x v="0"/>
    <x v="78"/>
    <x v="1"/>
    <x v="1"/>
    <x v="78"/>
    <x v="0"/>
    <x v="4"/>
    <x v="4"/>
    <x v="4"/>
    <x v="142"/>
    <n v="1"/>
  </r>
  <r>
    <x v="389"/>
    <x v="2"/>
    <s v="2024-2025"/>
    <x v="1"/>
    <x v="13"/>
    <x v="1"/>
    <x v="1"/>
    <x v="13"/>
    <x v="0"/>
    <x v="1"/>
    <x v="0"/>
    <x v="0"/>
    <x v="142"/>
    <n v="1"/>
  </r>
  <r>
    <x v="48"/>
    <x v="0"/>
    <s v="2023-2024"/>
    <x v="1"/>
    <x v="15"/>
    <x v="1"/>
    <x v="1"/>
    <x v="15"/>
    <x v="0"/>
    <x v="5"/>
    <x v="0"/>
    <x v="0"/>
    <x v="142"/>
    <n v="1"/>
  </r>
  <r>
    <x v="4"/>
    <x v="0"/>
    <s v="2023-2024"/>
    <x v="0"/>
    <x v="29"/>
    <x v="4"/>
    <x v="4"/>
    <x v="29"/>
    <x v="0"/>
    <x v="8"/>
    <x v="0"/>
    <x v="0"/>
    <x v="142"/>
    <n v="1"/>
  </r>
  <r>
    <x v="95"/>
    <x v="1"/>
    <s v="2022-2023"/>
    <x v="1"/>
    <x v="72"/>
    <x v="4"/>
    <x v="4"/>
    <x v="72"/>
    <x v="0"/>
    <x v="16"/>
    <x v="0"/>
    <x v="0"/>
    <x v="142"/>
    <n v="1"/>
  </r>
  <r>
    <x v="165"/>
    <x v="0"/>
    <s v="2023-2024"/>
    <x v="1"/>
    <x v="37"/>
    <x v="1"/>
    <x v="1"/>
    <x v="37"/>
    <x v="0"/>
    <x v="11"/>
    <x v="2"/>
    <x v="2"/>
    <x v="142"/>
    <n v="1"/>
  </r>
  <r>
    <x v="175"/>
    <x v="1"/>
    <s v="2022-2023"/>
    <x v="1"/>
    <x v="76"/>
    <x v="1"/>
    <x v="1"/>
    <x v="76"/>
    <x v="0"/>
    <x v="5"/>
    <x v="0"/>
    <x v="0"/>
    <x v="142"/>
    <n v="1"/>
  </r>
  <r>
    <x v="89"/>
    <x v="0"/>
    <s v="2023-2024"/>
    <x v="1"/>
    <x v="23"/>
    <x v="1"/>
    <x v="1"/>
    <x v="23"/>
    <x v="0"/>
    <x v="11"/>
    <x v="1"/>
    <x v="1"/>
    <x v="142"/>
    <n v="1"/>
  </r>
  <r>
    <x v="390"/>
    <x v="0"/>
    <s v="2023-2024"/>
    <x v="0"/>
    <x v="33"/>
    <x v="4"/>
    <x v="4"/>
    <x v="33"/>
    <x v="0"/>
    <x v="8"/>
    <x v="0"/>
    <x v="0"/>
    <x v="142"/>
    <n v="1"/>
  </r>
  <r>
    <x v="391"/>
    <x v="2"/>
    <s v="2024-2025"/>
    <x v="0"/>
    <x v="33"/>
    <x v="4"/>
    <x v="4"/>
    <x v="33"/>
    <x v="0"/>
    <x v="8"/>
    <x v="9"/>
    <x v="9"/>
    <x v="142"/>
    <n v="1"/>
  </r>
  <r>
    <x v="392"/>
    <x v="2"/>
    <s v="2024-2025"/>
    <x v="0"/>
    <x v="96"/>
    <x v="4"/>
    <x v="4"/>
    <x v="96"/>
    <x v="0"/>
    <x v="16"/>
    <x v="3"/>
    <x v="3"/>
    <x v="142"/>
    <n v="1"/>
  </r>
  <r>
    <x v="133"/>
    <x v="1"/>
    <s v="2022-2023"/>
    <x v="0"/>
    <x v="28"/>
    <x v="1"/>
    <x v="1"/>
    <x v="28"/>
    <x v="0"/>
    <x v="11"/>
    <x v="2"/>
    <x v="2"/>
    <x v="143"/>
    <n v="1"/>
  </r>
  <r>
    <x v="393"/>
    <x v="0"/>
    <s v="2023-2024"/>
    <x v="0"/>
    <x v="92"/>
    <x v="3"/>
    <x v="3"/>
    <x v="92"/>
    <x v="0"/>
    <x v="3"/>
    <x v="2"/>
    <x v="2"/>
    <x v="143"/>
    <n v="1"/>
  </r>
  <r>
    <x v="394"/>
    <x v="0"/>
    <s v="2023-2024"/>
    <x v="0"/>
    <x v="22"/>
    <x v="1"/>
    <x v="1"/>
    <x v="22"/>
    <x v="0"/>
    <x v="2"/>
    <x v="3"/>
    <x v="3"/>
    <x v="143"/>
    <n v="1"/>
  </r>
  <r>
    <x v="395"/>
    <x v="1"/>
    <s v="2022-2023"/>
    <x v="0"/>
    <x v="65"/>
    <x v="1"/>
    <x v="1"/>
    <x v="65"/>
    <x v="0"/>
    <x v="4"/>
    <x v="0"/>
    <x v="0"/>
    <x v="144"/>
    <n v="1"/>
  </r>
  <r>
    <x v="284"/>
    <x v="2"/>
    <s v="2024-2025"/>
    <x v="0"/>
    <x v="34"/>
    <x v="4"/>
    <x v="4"/>
    <x v="34"/>
    <x v="0"/>
    <x v="7"/>
    <x v="3"/>
    <x v="3"/>
    <x v="145"/>
    <n v="1"/>
  </r>
  <r>
    <x v="396"/>
    <x v="0"/>
    <s v="2023-2024"/>
    <x v="0"/>
    <x v="95"/>
    <x v="7"/>
    <x v="7"/>
    <x v="95"/>
    <x v="0"/>
    <x v="19"/>
    <x v="5"/>
    <x v="5"/>
    <x v="146"/>
    <n v="1"/>
  </r>
  <r>
    <x v="239"/>
    <x v="0"/>
    <s v="2023-2024"/>
    <x v="0"/>
    <x v="20"/>
    <x v="4"/>
    <x v="4"/>
    <x v="20"/>
    <x v="0"/>
    <x v="8"/>
    <x v="1"/>
    <x v="1"/>
    <x v="147"/>
    <n v="1"/>
  </r>
  <r>
    <x v="360"/>
    <x v="2"/>
    <s v="2024-2025"/>
    <x v="0"/>
    <x v="2"/>
    <x v="2"/>
    <x v="2"/>
    <x v="2"/>
    <x v="0"/>
    <x v="2"/>
    <x v="1"/>
    <x v="1"/>
    <x v="148"/>
    <n v="1"/>
  </r>
  <r>
    <x v="79"/>
    <x v="0"/>
    <s v="2023-2024"/>
    <x v="0"/>
    <x v="72"/>
    <x v="4"/>
    <x v="4"/>
    <x v="72"/>
    <x v="0"/>
    <x v="16"/>
    <x v="2"/>
    <x v="2"/>
    <x v="149"/>
    <n v="1"/>
  </r>
  <r>
    <x v="300"/>
    <x v="2"/>
    <s v="2024-2025"/>
    <x v="0"/>
    <x v="52"/>
    <x v="3"/>
    <x v="3"/>
    <x v="52"/>
    <x v="0"/>
    <x v="10"/>
    <x v="3"/>
    <x v="3"/>
    <x v="150"/>
    <n v="1"/>
  </r>
  <r>
    <x v="397"/>
    <x v="0"/>
    <s v="2023-2024"/>
    <x v="0"/>
    <x v="69"/>
    <x v="4"/>
    <x v="4"/>
    <x v="69"/>
    <x v="0"/>
    <x v="6"/>
    <x v="6"/>
    <x v="6"/>
    <x v="151"/>
    <n v="1"/>
  </r>
  <r>
    <x v="194"/>
    <x v="2"/>
    <s v="2024-2025"/>
    <x v="0"/>
    <x v="27"/>
    <x v="4"/>
    <x v="4"/>
    <x v="27"/>
    <x v="0"/>
    <x v="7"/>
    <x v="0"/>
    <x v="0"/>
    <x v="152"/>
    <n v="1"/>
  </r>
  <r>
    <x v="398"/>
    <x v="0"/>
    <s v="2023-2024"/>
    <x v="1"/>
    <x v="73"/>
    <x v="6"/>
    <x v="6"/>
    <x v="73"/>
    <x v="0"/>
    <x v="18"/>
    <x v="7"/>
    <x v="7"/>
    <x v="153"/>
    <n v="1"/>
  </r>
  <r>
    <x v="17"/>
    <x v="0"/>
    <s v="2023-2024"/>
    <x v="0"/>
    <x v="75"/>
    <x v="0"/>
    <x v="0"/>
    <x v="75"/>
    <x v="0"/>
    <x v="20"/>
    <x v="5"/>
    <x v="5"/>
    <x v="154"/>
    <n v="1"/>
  </r>
  <r>
    <x v="399"/>
    <x v="0"/>
    <s v="2023-2024"/>
    <x v="0"/>
    <x v="22"/>
    <x v="1"/>
    <x v="1"/>
    <x v="22"/>
    <x v="0"/>
    <x v="2"/>
    <x v="6"/>
    <x v="6"/>
    <x v="155"/>
    <n v="1"/>
  </r>
  <r>
    <x v="180"/>
    <x v="1"/>
    <s v="2022-2023"/>
    <x v="0"/>
    <x v="91"/>
    <x v="1"/>
    <x v="1"/>
    <x v="91"/>
    <x v="0"/>
    <x v="5"/>
    <x v="1"/>
    <x v="1"/>
    <x v="156"/>
    <n v="1"/>
  </r>
  <r>
    <x v="387"/>
    <x v="2"/>
    <s v="2024-2025"/>
    <x v="0"/>
    <x v="2"/>
    <x v="2"/>
    <x v="2"/>
    <x v="2"/>
    <x v="0"/>
    <x v="2"/>
    <x v="4"/>
    <x v="4"/>
    <x v="156"/>
    <n v="1"/>
  </r>
  <r>
    <x v="326"/>
    <x v="0"/>
    <s v="2023-2024"/>
    <x v="0"/>
    <x v="95"/>
    <x v="7"/>
    <x v="7"/>
    <x v="95"/>
    <x v="0"/>
    <x v="19"/>
    <x v="2"/>
    <x v="2"/>
    <x v="157"/>
    <n v="1"/>
  </r>
  <r>
    <x v="37"/>
    <x v="2"/>
    <s v="2024-2025"/>
    <x v="0"/>
    <x v="28"/>
    <x v="1"/>
    <x v="1"/>
    <x v="28"/>
    <x v="0"/>
    <x v="11"/>
    <x v="5"/>
    <x v="5"/>
    <x v="157"/>
    <n v="1"/>
  </r>
  <r>
    <x v="63"/>
    <x v="1"/>
    <s v="2022-2023"/>
    <x v="0"/>
    <x v="69"/>
    <x v="4"/>
    <x v="4"/>
    <x v="69"/>
    <x v="0"/>
    <x v="6"/>
    <x v="0"/>
    <x v="0"/>
    <x v="157"/>
    <n v="1"/>
  </r>
  <r>
    <x v="400"/>
    <x v="0"/>
    <s v="2023-2024"/>
    <x v="0"/>
    <x v="81"/>
    <x v="3"/>
    <x v="3"/>
    <x v="81"/>
    <x v="0"/>
    <x v="17"/>
    <x v="7"/>
    <x v="7"/>
    <x v="157"/>
    <n v="1"/>
  </r>
  <r>
    <x v="350"/>
    <x v="1"/>
    <s v="2022-2023"/>
    <x v="0"/>
    <x v="88"/>
    <x v="6"/>
    <x v="6"/>
    <x v="88"/>
    <x v="0"/>
    <x v="13"/>
    <x v="5"/>
    <x v="5"/>
    <x v="158"/>
    <n v="1"/>
  </r>
  <r>
    <x v="401"/>
    <x v="2"/>
    <s v="2024-2025"/>
    <x v="0"/>
    <x v="4"/>
    <x v="1"/>
    <x v="1"/>
    <x v="4"/>
    <x v="0"/>
    <x v="4"/>
    <x v="0"/>
    <x v="0"/>
    <x v="158"/>
    <n v="1"/>
  </r>
  <r>
    <x v="402"/>
    <x v="0"/>
    <s v="2023-2024"/>
    <x v="1"/>
    <x v="56"/>
    <x v="1"/>
    <x v="1"/>
    <x v="56"/>
    <x v="0"/>
    <x v="11"/>
    <x v="2"/>
    <x v="2"/>
    <x v="159"/>
    <n v="1"/>
  </r>
  <r>
    <x v="237"/>
    <x v="0"/>
    <s v="2023-2024"/>
    <x v="0"/>
    <x v="2"/>
    <x v="2"/>
    <x v="2"/>
    <x v="2"/>
    <x v="0"/>
    <x v="2"/>
    <x v="3"/>
    <x v="3"/>
    <x v="160"/>
    <n v="1"/>
  </r>
  <r>
    <x v="176"/>
    <x v="2"/>
    <s v="2024-2025"/>
    <x v="0"/>
    <x v="34"/>
    <x v="4"/>
    <x v="4"/>
    <x v="34"/>
    <x v="0"/>
    <x v="7"/>
    <x v="8"/>
    <x v="8"/>
    <x v="161"/>
    <n v="1"/>
  </r>
  <r>
    <x v="203"/>
    <x v="0"/>
    <s v="2023-2024"/>
    <x v="1"/>
    <x v="59"/>
    <x v="3"/>
    <x v="3"/>
    <x v="59"/>
    <x v="0"/>
    <x v="3"/>
    <x v="5"/>
    <x v="5"/>
    <x v="162"/>
    <n v="1"/>
  </r>
  <r>
    <x v="403"/>
    <x v="0"/>
    <s v="2023-2024"/>
    <x v="0"/>
    <x v="56"/>
    <x v="1"/>
    <x v="1"/>
    <x v="56"/>
    <x v="0"/>
    <x v="11"/>
    <x v="3"/>
    <x v="3"/>
    <x v="163"/>
    <n v="1"/>
  </r>
  <r>
    <x v="404"/>
    <x v="1"/>
    <s v="2022-2023"/>
    <x v="0"/>
    <x v="60"/>
    <x v="1"/>
    <x v="1"/>
    <x v="60"/>
    <x v="0"/>
    <x v="2"/>
    <x v="3"/>
    <x v="3"/>
    <x v="164"/>
    <n v="1"/>
  </r>
  <r>
    <x v="44"/>
    <x v="0"/>
    <s v="2023-2024"/>
    <x v="0"/>
    <x v="39"/>
    <x v="0"/>
    <x v="0"/>
    <x v="39"/>
    <x v="0"/>
    <x v="14"/>
    <x v="7"/>
    <x v="7"/>
    <x v="165"/>
    <n v="1"/>
  </r>
  <r>
    <x v="23"/>
    <x v="2"/>
    <s v="2024-2025"/>
    <x v="0"/>
    <x v="56"/>
    <x v="1"/>
    <x v="1"/>
    <x v="56"/>
    <x v="0"/>
    <x v="11"/>
    <x v="5"/>
    <x v="5"/>
    <x v="166"/>
    <n v="1"/>
  </r>
  <r>
    <x v="405"/>
    <x v="2"/>
    <s v="2024-2025"/>
    <x v="0"/>
    <x v="56"/>
    <x v="1"/>
    <x v="1"/>
    <x v="56"/>
    <x v="0"/>
    <x v="11"/>
    <x v="3"/>
    <x v="3"/>
    <x v="167"/>
    <n v="1"/>
  </r>
  <r>
    <x v="114"/>
    <x v="0"/>
    <s v="2023-2024"/>
    <x v="0"/>
    <x v="81"/>
    <x v="3"/>
    <x v="3"/>
    <x v="81"/>
    <x v="0"/>
    <x v="17"/>
    <x v="2"/>
    <x v="2"/>
    <x v="168"/>
    <n v="1"/>
  </r>
  <r>
    <x v="183"/>
    <x v="0"/>
    <s v="2023-2024"/>
    <x v="0"/>
    <x v="50"/>
    <x v="4"/>
    <x v="4"/>
    <x v="50"/>
    <x v="0"/>
    <x v="6"/>
    <x v="2"/>
    <x v="2"/>
    <x v="168"/>
    <n v="1"/>
  </r>
  <r>
    <x v="230"/>
    <x v="1"/>
    <s v="2022-2023"/>
    <x v="0"/>
    <x v="34"/>
    <x v="4"/>
    <x v="4"/>
    <x v="34"/>
    <x v="0"/>
    <x v="7"/>
    <x v="4"/>
    <x v="4"/>
    <x v="169"/>
    <n v="1"/>
  </r>
  <r>
    <x v="404"/>
    <x v="1"/>
    <s v="2022-2023"/>
    <x v="1"/>
    <x v="56"/>
    <x v="1"/>
    <x v="1"/>
    <x v="56"/>
    <x v="0"/>
    <x v="11"/>
    <x v="0"/>
    <x v="0"/>
    <x v="169"/>
    <n v="1"/>
  </r>
  <r>
    <x v="406"/>
    <x v="2"/>
    <s v="2024-2025"/>
    <x v="1"/>
    <x v="76"/>
    <x v="1"/>
    <x v="1"/>
    <x v="76"/>
    <x v="0"/>
    <x v="5"/>
    <x v="5"/>
    <x v="5"/>
    <x v="169"/>
    <n v="1"/>
  </r>
  <r>
    <x v="407"/>
    <x v="1"/>
    <s v="2022-2023"/>
    <x v="1"/>
    <x v="50"/>
    <x v="4"/>
    <x v="4"/>
    <x v="50"/>
    <x v="0"/>
    <x v="6"/>
    <x v="5"/>
    <x v="5"/>
    <x v="169"/>
    <n v="1"/>
  </r>
  <r>
    <x v="56"/>
    <x v="2"/>
    <s v="2024-2025"/>
    <x v="0"/>
    <x v="74"/>
    <x v="1"/>
    <x v="1"/>
    <x v="74"/>
    <x v="0"/>
    <x v="1"/>
    <x v="7"/>
    <x v="7"/>
    <x v="169"/>
    <n v="1"/>
  </r>
  <r>
    <x v="408"/>
    <x v="1"/>
    <s v="2022-2023"/>
    <x v="1"/>
    <x v="53"/>
    <x v="3"/>
    <x v="3"/>
    <x v="53"/>
    <x v="0"/>
    <x v="10"/>
    <x v="1"/>
    <x v="1"/>
    <x v="169"/>
    <n v="1"/>
  </r>
  <r>
    <x v="32"/>
    <x v="0"/>
    <s v="2023-2024"/>
    <x v="1"/>
    <x v="83"/>
    <x v="0"/>
    <x v="0"/>
    <x v="83"/>
    <x v="0"/>
    <x v="0"/>
    <x v="6"/>
    <x v="6"/>
    <x v="170"/>
    <n v="1"/>
  </r>
  <r>
    <x v="409"/>
    <x v="0"/>
    <s v="2023-2024"/>
    <x v="0"/>
    <x v="38"/>
    <x v="3"/>
    <x v="3"/>
    <x v="38"/>
    <x v="0"/>
    <x v="12"/>
    <x v="3"/>
    <x v="3"/>
    <x v="171"/>
    <n v="1"/>
  </r>
  <r>
    <x v="37"/>
    <x v="2"/>
    <s v="2024-2025"/>
    <x v="0"/>
    <x v="64"/>
    <x v="1"/>
    <x v="1"/>
    <x v="64"/>
    <x v="0"/>
    <x v="1"/>
    <x v="3"/>
    <x v="3"/>
    <x v="171"/>
    <n v="1"/>
  </r>
  <r>
    <x v="410"/>
    <x v="1"/>
    <s v="2022-2023"/>
    <x v="1"/>
    <x v="42"/>
    <x v="3"/>
    <x v="3"/>
    <x v="42"/>
    <x v="0"/>
    <x v="12"/>
    <x v="4"/>
    <x v="4"/>
    <x v="171"/>
    <n v="1"/>
  </r>
  <r>
    <x v="411"/>
    <x v="1"/>
    <s v="2022-2023"/>
    <x v="1"/>
    <x v="5"/>
    <x v="1"/>
    <x v="1"/>
    <x v="5"/>
    <x v="0"/>
    <x v="5"/>
    <x v="5"/>
    <x v="5"/>
    <x v="171"/>
    <n v="1"/>
  </r>
  <r>
    <x v="412"/>
    <x v="0"/>
    <s v="2023-2024"/>
    <x v="0"/>
    <x v="87"/>
    <x v="2"/>
    <x v="2"/>
    <x v="87"/>
    <x v="0"/>
    <x v="2"/>
    <x v="3"/>
    <x v="3"/>
    <x v="171"/>
    <n v="1"/>
  </r>
  <r>
    <x v="413"/>
    <x v="2"/>
    <s v="2024-2025"/>
    <x v="1"/>
    <x v="62"/>
    <x v="0"/>
    <x v="0"/>
    <x v="62"/>
    <x v="0"/>
    <x v="14"/>
    <x v="7"/>
    <x v="7"/>
    <x v="171"/>
    <n v="1"/>
  </r>
  <r>
    <x v="62"/>
    <x v="0"/>
    <s v="2023-2024"/>
    <x v="1"/>
    <x v="94"/>
    <x v="5"/>
    <x v="5"/>
    <x v="94"/>
    <x v="0"/>
    <x v="9"/>
    <x v="0"/>
    <x v="0"/>
    <x v="171"/>
    <n v="1"/>
  </r>
  <r>
    <x v="414"/>
    <x v="0"/>
    <s v="2023-2024"/>
    <x v="0"/>
    <x v="46"/>
    <x v="3"/>
    <x v="3"/>
    <x v="46"/>
    <x v="0"/>
    <x v="17"/>
    <x v="3"/>
    <x v="3"/>
    <x v="171"/>
    <n v="1"/>
  </r>
  <r>
    <x v="324"/>
    <x v="0"/>
    <s v="2023-2024"/>
    <x v="1"/>
    <x v="80"/>
    <x v="0"/>
    <x v="0"/>
    <x v="80"/>
    <x v="0"/>
    <x v="14"/>
    <x v="4"/>
    <x v="4"/>
    <x v="171"/>
    <n v="1"/>
  </r>
  <r>
    <x v="6"/>
    <x v="1"/>
    <s v="2022-2023"/>
    <x v="1"/>
    <x v="15"/>
    <x v="1"/>
    <x v="1"/>
    <x v="15"/>
    <x v="0"/>
    <x v="5"/>
    <x v="0"/>
    <x v="0"/>
    <x v="171"/>
    <n v="1"/>
  </r>
  <r>
    <x v="415"/>
    <x v="2"/>
    <s v="2024-2025"/>
    <x v="1"/>
    <x v="37"/>
    <x v="1"/>
    <x v="1"/>
    <x v="37"/>
    <x v="0"/>
    <x v="11"/>
    <x v="1"/>
    <x v="1"/>
    <x v="171"/>
    <n v="1"/>
  </r>
  <r>
    <x v="416"/>
    <x v="0"/>
    <s v="2023-2024"/>
    <x v="1"/>
    <x v="37"/>
    <x v="1"/>
    <x v="1"/>
    <x v="37"/>
    <x v="0"/>
    <x v="11"/>
    <x v="4"/>
    <x v="4"/>
    <x v="171"/>
    <n v="1"/>
  </r>
  <r>
    <x v="184"/>
    <x v="2"/>
    <s v="2024-2025"/>
    <x v="1"/>
    <x v="37"/>
    <x v="1"/>
    <x v="1"/>
    <x v="37"/>
    <x v="0"/>
    <x v="11"/>
    <x v="0"/>
    <x v="0"/>
    <x v="171"/>
    <n v="1"/>
  </r>
  <r>
    <x v="68"/>
    <x v="2"/>
    <s v="2024-2025"/>
    <x v="0"/>
    <x v="57"/>
    <x v="6"/>
    <x v="6"/>
    <x v="57"/>
    <x v="0"/>
    <x v="13"/>
    <x v="3"/>
    <x v="3"/>
    <x v="171"/>
    <n v="1"/>
  </r>
  <r>
    <x v="46"/>
    <x v="2"/>
    <s v="2024-2025"/>
    <x v="0"/>
    <x v="36"/>
    <x v="4"/>
    <x v="4"/>
    <x v="36"/>
    <x v="0"/>
    <x v="6"/>
    <x v="4"/>
    <x v="4"/>
    <x v="172"/>
    <n v="1"/>
  </r>
  <r>
    <x v="417"/>
    <x v="2"/>
    <s v="2024-2025"/>
    <x v="0"/>
    <x v="46"/>
    <x v="3"/>
    <x v="3"/>
    <x v="46"/>
    <x v="0"/>
    <x v="17"/>
    <x v="3"/>
    <x v="3"/>
    <x v="172"/>
    <n v="1"/>
  </r>
  <r>
    <x v="270"/>
    <x v="0"/>
    <s v="2023-2024"/>
    <x v="1"/>
    <x v="49"/>
    <x v="4"/>
    <x v="4"/>
    <x v="49"/>
    <x v="0"/>
    <x v="6"/>
    <x v="3"/>
    <x v="3"/>
    <x v="172"/>
    <n v="1"/>
  </r>
  <r>
    <x v="418"/>
    <x v="2"/>
    <s v="2024-2025"/>
    <x v="0"/>
    <x v="74"/>
    <x v="1"/>
    <x v="1"/>
    <x v="74"/>
    <x v="0"/>
    <x v="1"/>
    <x v="3"/>
    <x v="3"/>
    <x v="172"/>
    <n v="1"/>
  </r>
  <r>
    <x v="406"/>
    <x v="2"/>
    <s v="2024-2025"/>
    <x v="0"/>
    <x v="64"/>
    <x v="1"/>
    <x v="1"/>
    <x v="64"/>
    <x v="0"/>
    <x v="1"/>
    <x v="1"/>
    <x v="1"/>
    <x v="173"/>
    <n v="1"/>
  </r>
  <r>
    <x v="419"/>
    <x v="2"/>
    <s v="2024-2025"/>
    <x v="0"/>
    <x v="36"/>
    <x v="4"/>
    <x v="4"/>
    <x v="36"/>
    <x v="0"/>
    <x v="6"/>
    <x v="1"/>
    <x v="1"/>
    <x v="174"/>
    <n v="1"/>
  </r>
  <r>
    <x v="59"/>
    <x v="0"/>
    <s v="2023-2024"/>
    <x v="0"/>
    <x v="16"/>
    <x v="0"/>
    <x v="0"/>
    <x v="16"/>
    <x v="0"/>
    <x v="0"/>
    <x v="3"/>
    <x v="3"/>
    <x v="175"/>
    <n v="1"/>
  </r>
  <r>
    <x v="420"/>
    <x v="1"/>
    <s v="2022-2023"/>
    <x v="1"/>
    <x v="36"/>
    <x v="4"/>
    <x v="4"/>
    <x v="36"/>
    <x v="0"/>
    <x v="6"/>
    <x v="2"/>
    <x v="2"/>
    <x v="176"/>
    <n v="1"/>
  </r>
  <r>
    <x v="240"/>
    <x v="2"/>
    <s v="2024-2025"/>
    <x v="0"/>
    <x v="5"/>
    <x v="1"/>
    <x v="1"/>
    <x v="5"/>
    <x v="0"/>
    <x v="5"/>
    <x v="7"/>
    <x v="7"/>
    <x v="177"/>
    <n v="1"/>
  </r>
  <r>
    <x v="421"/>
    <x v="0"/>
    <s v="2023-2024"/>
    <x v="1"/>
    <x v="23"/>
    <x v="1"/>
    <x v="1"/>
    <x v="23"/>
    <x v="0"/>
    <x v="11"/>
    <x v="2"/>
    <x v="2"/>
    <x v="177"/>
    <n v="1"/>
  </r>
  <r>
    <x v="145"/>
    <x v="0"/>
    <s v="2023-2024"/>
    <x v="1"/>
    <x v="10"/>
    <x v="4"/>
    <x v="4"/>
    <x v="10"/>
    <x v="0"/>
    <x v="8"/>
    <x v="2"/>
    <x v="2"/>
    <x v="178"/>
    <n v="1"/>
  </r>
  <r>
    <x v="243"/>
    <x v="2"/>
    <s v="2024-2025"/>
    <x v="0"/>
    <x v="39"/>
    <x v="0"/>
    <x v="0"/>
    <x v="39"/>
    <x v="0"/>
    <x v="14"/>
    <x v="1"/>
    <x v="1"/>
    <x v="179"/>
    <n v="1"/>
  </r>
  <r>
    <x v="118"/>
    <x v="1"/>
    <s v="2022-2023"/>
    <x v="0"/>
    <x v="95"/>
    <x v="7"/>
    <x v="7"/>
    <x v="95"/>
    <x v="0"/>
    <x v="19"/>
    <x v="5"/>
    <x v="5"/>
    <x v="180"/>
    <n v="1"/>
  </r>
  <r>
    <x v="376"/>
    <x v="1"/>
    <s v="2022-2023"/>
    <x v="1"/>
    <x v="36"/>
    <x v="4"/>
    <x v="4"/>
    <x v="36"/>
    <x v="0"/>
    <x v="6"/>
    <x v="7"/>
    <x v="7"/>
    <x v="180"/>
    <n v="1"/>
  </r>
  <r>
    <x v="377"/>
    <x v="0"/>
    <s v="2023-2024"/>
    <x v="0"/>
    <x v="44"/>
    <x v="4"/>
    <x v="4"/>
    <x v="44"/>
    <x v="0"/>
    <x v="16"/>
    <x v="6"/>
    <x v="6"/>
    <x v="180"/>
    <n v="1"/>
  </r>
  <r>
    <x v="304"/>
    <x v="1"/>
    <s v="2022-2023"/>
    <x v="1"/>
    <x v="10"/>
    <x v="4"/>
    <x v="4"/>
    <x v="10"/>
    <x v="0"/>
    <x v="8"/>
    <x v="1"/>
    <x v="1"/>
    <x v="180"/>
    <n v="1"/>
  </r>
  <r>
    <x v="422"/>
    <x v="0"/>
    <s v="2023-2024"/>
    <x v="0"/>
    <x v="78"/>
    <x v="1"/>
    <x v="1"/>
    <x v="78"/>
    <x v="0"/>
    <x v="4"/>
    <x v="1"/>
    <x v="1"/>
    <x v="180"/>
    <n v="1"/>
  </r>
  <r>
    <x v="362"/>
    <x v="0"/>
    <s v="2023-2024"/>
    <x v="1"/>
    <x v="76"/>
    <x v="1"/>
    <x v="1"/>
    <x v="76"/>
    <x v="0"/>
    <x v="5"/>
    <x v="6"/>
    <x v="6"/>
    <x v="180"/>
    <n v="1"/>
  </r>
  <r>
    <x v="206"/>
    <x v="2"/>
    <s v="2024-2025"/>
    <x v="1"/>
    <x v="36"/>
    <x v="4"/>
    <x v="4"/>
    <x v="36"/>
    <x v="0"/>
    <x v="6"/>
    <x v="2"/>
    <x v="2"/>
    <x v="181"/>
    <n v="1"/>
  </r>
  <r>
    <x v="423"/>
    <x v="1"/>
    <s v="2022-2023"/>
    <x v="0"/>
    <x v="63"/>
    <x v="1"/>
    <x v="1"/>
    <x v="63"/>
    <x v="0"/>
    <x v="5"/>
    <x v="0"/>
    <x v="0"/>
    <x v="182"/>
    <n v="1"/>
  </r>
  <r>
    <x v="115"/>
    <x v="0"/>
    <s v="2023-2024"/>
    <x v="0"/>
    <x v="34"/>
    <x v="4"/>
    <x v="4"/>
    <x v="34"/>
    <x v="0"/>
    <x v="7"/>
    <x v="5"/>
    <x v="5"/>
    <x v="182"/>
    <n v="1"/>
  </r>
  <r>
    <x v="424"/>
    <x v="0"/>
    <s v="2023-2024"/>
    <x v="1"/>
    <x v="86"/>
    <x v="0"/>
    <x v="0"/>
    <x v="86"/>
    <x v="0"/>
    <x v="20"/>
    <x v="9"/>
    <x v="9"/>
    <x v="182"/>
    <n v="1"/>
  </r>
  <r>
    <x v="413"/>
    <x v="2"/>
    <s v="2024-2025"/>
    <x v="1"/>
    <x v="67"/>
    <x v="3"/>
    <x v="3"/>
    <x v="67"/>
    <x v="0"/>
    <x v="15"/>
    <x v="0"/>
    <x v="0"/>
    <x v="182"/>
    <n v="1"/>
  </r>
  <r>
    <x v="425"/>
    <x v="2"/>
    <s v="2024-2025"/>
    <x v="1"/>
    <x v="36"/>
    <x v="4"/>
    <x v="4"/>
    <x v="36"/>
    <x v="0"/>
    <x v="6"/>
    <x v="1"/>
    <x v="1"/>
    <x v="182"/>
    <n v="1"/>
  </r>
  <r>
    <x v="365"/>
    <x v="0"/>
    <s v="2023-2024"/>
    <x v="0"/>
    <x v="44"/>
    <x v="4"/>
    <x v="4"/>
    <x v="44"/>
    <x v="0"/>
    <x v="16"/>
    <x v="2"/>
    <x v="2"/>
    <x v="182"/>
    <n v="1"/>
  </r>
  <r>
    <x v="261"/>
    <x v="1"/>
    <s v="2022-2023"/>
    <x v="0"/>
    <x v="7"/>
    <x v="4"/>
    <x v="4"/>
    <x v="7"/>
    <x v="0"/>
    <x v="6"/>
    <x v="9"/>
    <x v="9"/>
    <x v="182"/>
    <n v="1"/>
  </r>
  <r>
    <x v="184"/>
    <x v="2"/>
    <s v="2024-2025"/>
    <x v="0"/>
    <x v="75"/>
    <x v="0"/>
    <x v="0"/>
    <x v="75"/>
    <x v="0"/>
    <x v="20"/>
    <x v="7"/>
    <x v="7"/>
    <x v="182"/>
    <n v="1"/>
  </r>
  <r>
    <x v="103"/>
    <x v="1"/>
    <s v="2022-2023"/>
    <x v="0"/>
    <x v="92"/>
    <x v="3"/>
    <x v="3"/>
    <x v="92"/>
    <x v="0"/>
    <x v="3"/>
    <x v="3"/>
    <x v="3"/>
    <x v="182"/>
    <n v="1"/>
  </r>
  <r>
    <x v="87"/>
    <x v="0"/>
    <s v="2023-2024"/>
    <x v="0"/>
    <x v="71"/>
    <x v="6"/>
    <x v="6"/>
    <x v="71"/>
    <x v="0"/>
    <x v="13"/>
    <x v="2"/>
    <x v="2"/>
    <x v="182"/>
    <n v="1"/>
  </r>
  <r>
    <x v="426"/>
    <x v="2"/>
    <s v="2024-2025"/>
    <x v="1"/>
    <x v="49"/>
    <x v="4"/>
    <x v="4"/>
    <x v="49"/>
    <x v="0"/>
    <x v="6"/>
    <x v="2"/>
    <x v="2"/>
    <x v="182"/>
    <n v="1"/>
  </r>
  <r>
    <x v="183"/>
    <x v="0"/>
    <s v="2023-2024"/>
    <x v="0"/>
    <x v="84"/>
    <x v="3"/>
    <x v="3"/>
    <x v="84"/>
    <x v="0"/>
    <x v="3"/>
    <x v="1"/>
    <x v="1"/>
    <x v="182"/>
    <n v="1"/>
  </r>
  <r>
    <x v="6"/>
    <x v="1"/>
    <s v="2022-2023"/>
    <x v="0"/>
    <x v="54"/>
    <x v="4"/>
    <x v="4"/>
    <x v="54"/>
    <x v="0"/>
    <x v="7"/>
    <x v="3"/>
    <x v="3"/>
    <x v="183"/>
    <n v="1"/>
  </r>
  <r>
    <x v="233"/>
    <x v="1"/>
    <s v="2022-2023"/>
    <x v="0"/>
    <x v="39"/>
    <x v="0"/>
    <x v="0"/>
    <x v="39"/>
    <x v="0"/>
    <x v="14"/>
    <x v="3"/>
    <x v="3"/>
    <x v="184"/>
    <n v="1"/>
  </r>
  <r>
    <x v="248"/>
    <x v="0"/>
    <s v="2023-2024"/>
    <x v="0"/>
    <x v="8"/>
    <x v="1"/>
    <x v="1"/>
    <x v="8"/>
    <x v="0"/>
    <x v="4"/>
    <x v="0"/>
    <x v="0"/>
    <x v="184"/>
    <n v="1"/>
  </r>
  <r>
    <x v="427"/>
    <x v="0"/>
    <s v="2023-2024"/>
    <x v="0"/>
    <x v="82"/>
    <x v="3"/>
    <x v="3"/>
    <x v="82"/>
    <x v="0"/>
    <x v="17"/>
    <x v="3"/>
    <x v="3"/>
    <x v="184"/>
    <n v="1"/>
  </r>
  <r>
    <x v="428"/>
    <x v="0"/>
    <s v="2023-2024"/>
    <x v="0"/>
    <x v="14"/>
    <x v="1"/>
    <x v="1"/>
    <x v="14"/>
    <x v="0"/>
    <x v="11"/>
    <x v="3"/>
    <x v="3"/>
    <x v="184"/>
    <n v="1"/>
  </r>
  <r>
    <x v="429"/>
    <x v="1"/>
    <s v="2022-2023"/>
    <x v="0"/>
    <x v="15"/>
    <x v="1"/>
    <x v="1"/>
    <x v="15"/>
    <x v="0"/>
    <x v="5"/>
    <x v="3"/>
    <x v="3"/>
    <x v="185"/>
    <n v="1"/>
  </r>
  <r>
    <x v="430"/>
    <x v="0"/>
    <s v="2023-2024"/>
    <x v="0"/>
    <x v="82"/>
    <x v="3"/>
    <x v="3"/>
    <x v="82"/>
    <x v="0"/>
    <x v="17"/>
    <x v="3"/>
    <x v="3"/>
    <x v="186"/>
    <n v="1"/>
  </r>
  <r>
    <x v="431"/>
    <x v="0"/>
    <s v="2023-2024"/>
    <x v="1"/>
    <x v="23"/>
    <x v="1"/>
    <x v="1"/>
    <x v="23"/>
    <x v="0"/>
    <x v="11"/>
    <x v="1"/>
    <x v="1"/>
    <x v="187"/>
    <n v="1"/>
  </r>
  <r>
    <x v="432"/>
    <x v="0"/>
    <s v="2023-2024"/>
    <x v="0"/>
    <x v="75"/>
    <x v="0"/>
    <x v="0"/>
    <x v="75"/>
    <x v="0"/>
    <x v="20"/>
    <x v="7"/>
    <x v="7"/>
    <x v="188"/>
    <n v="1"/>
  </r>
  <r>
    <x v="433"/>
    <x v="0"/>
    <s v="2023-2024"/>
    <x v="0"/>
    <x v="43"/>
    <x v="1"/>
    <x v="1"/>
    <x v="43"/>
    <x v="0"/>
    <x v="2"/>
    <x v="3"/>
    <x v="3"/>
    <x v="189"/>
    <n v="1"/>
  </r>
  <r>
    <x v="127"/>
    <x v="1"/>
    <s v="2022-2023"/>
    <x v="0"/>
    <x v="47"/>
    <x v="1"/>
    <x v="1"/>
    <x v="47"/>
    <x v="0"/>
    <x v="4"/>
    <x v="3"/>
    <x v="3"/>
    <x v="189"/>
    <n v="1"/>
  </r>
  <r>
    <x v="114"/>
    <x v="0"/>
    <s v="2023-2024"/>
    <x v="0"/>
    <x v="50"/>
    <x v="4"/>
    <x v="4"/>
    <x v="50"/>
    <x v="0"/>
    <x v="6"/>
    <x v="2"/>
    <x v="2"/>
    <x v="189"/>
    <n v="1"/>
  </r>
  <r>
    <x v="101"/>
    <x v="2"/>
    <s v="2024-2025"/>
    <x v="0"/>
    <x v="74"/>
    <x v="1"/>
    <x v="1"/>
    <x v="74"/>
    <x v="0"/>
    <x v="1"/>
    <x v="6"/>
    <x v="6"/>
    <x v="190"/>
    <n v="1"/>
  </r>
  <r>
    <x v="434"/>
    <x v="0"/>
    <s v="2023-2024"/>
    <x v="0"/>
    <x v="89"/>
    <x v="4"/>
    <x v="4"/>
    <x v="89"/>
    <x v="0"/>
    <x v="6"/>
    <x v="6"/>
    <x v="6"/>
    <x v="191"/>
    <n v="1"/>
  </r>
  <r>
    <x v="435"/>
    <x v="0"/>
    <s v="2023-2024"/>
    <x v="0"/>
    <x v="2"/>
    <x v="2"/>
    <x v="2"/>
    <x v="2"/>
    <x v="0"/>
    <x v="2"/>
    <x v="3"/>
    <x v="3"/>
    <x v="192"/>
    <n v="1"/>
  </r>
  <r>
    <x v="425"/>
    <x v="2"/>
    <s v="2024-2025"/>
    <x v="0"/>
    <x v="66"/>
    <x v="3"/>
    <x v="3"/>
    <x v="66"/>
    <x v="0"/>
    <x v="12"/>
    <x v="3"/>
    <x v="3"/>
    <x v="193"/>
    <n v="1"/>
  </r>
  <r>
    <x v="104"/>
    <x v="0"/>
    <s v="2023-2024"/>
    <x v="0"/>
    <x v="30"/>
    <x v="4"/>
    <x v="4"/>
    <x v="30"/>
    <x v="0"/>
    <x v="6"/>
    <x v="4"/>
    <x v="4"/>
    <x v="193"/>
    <n v="1"/>
  </r>
  <r>
    <x v="4"/>
    <x v="0"/>
    <s v="2023-2024"/>
    <x v="0"/>
    <x v="32"/>
    <x v="6"/>
    <x v="6"/>
    <x v="32"/>
    <x v="0"/>
    <x v="13"/>
    <x v="7"/>
    <x v="7"/>
    <x v="193"/>
    <n v="1"/>
  </r>
  <r>
    <x v="348"/>
    <x v="1"/>
    <s v="2022-2023"/>
    <x v="1"/>
    <x v="52"/>
    <x v="3"/>
    <x v="3"/>
    <x v="52"/>
    <x v="0"/>
    <x v="10"/>
    <x v="0"/>
    <x v="0"/>
    <x v="194"/>
    <n v="1"/>
  </r>
  <r>
    <x v="64"/>
    <x v="1"/>
    <s v="2022-2023"/>
    <x v="0"/>
    <x v="69"/>
    <x v="4"/>
    <x v="4"/>
    <x v="69"/>
    <x v="0"/>
    <x v="6"/>
    <x v="2"/>
    <x v="2"/>
    <x v="195"/>
    <n v="1"/>
  </r>
  <r>
    <x v="365"/>
    <x v="0"/>
    <s v="2023-2024"/>
    <x v="0"/>
    <x v="9"/>
    <x v="4"/>
    <x v="4"/>
    <x v="9"/>
    <x v="0"/>
    <x v="7"/>
    <x v="6"/>
    <x v="6"/>
    <x v="195"/>
    <n v="1"/>
  </r>
  <r>
    <x v="436"/>
    <x v="2"/>
    <s v="2024-2025"/>
    <x v="0"/>
    <x v="50"/>
    <x v="4"/>
    <x v="4"/>
    <x v="50"/>
    <x v="0"/>
    <x v="6"/>
    <x v="3"/>
    <x v="3"/>
    <x v="195"/>
    <n v="1"/>
  </r>
  <r>
    <x v="82"/>
    <x v="2"/>
    <s v="2024-2025"/>
    <x v="1"/>
    <x v="16"/>
    <x v="0"/>
    <x v="0"/>
    <x v="16"/>
    <x v="0"/>
    <x v="0"/>
    <x v="6"/>
    <x v="6"/>
    <x v="196"/>
    <n v="1"/>
  </r>
  <r>
    <x v="43"/>
    <x v="1"/>
    <s v="2022-2023"/>
    <x v="1"/>
    <x v="79"/>
    <x v="6"/>
    <x v="6"/>
    <x v="79"/>
    <x v="0"/>
    <x v="18"/>
    <x v="4"/>
    <x v="4"/>
    <x v="197"/>
    <n v="1"/>
  </r>
  <r>
    <x v="437"/>
    <x v="1"/>
    <s v="2022-2023"/>
    <x v="0"/>
    <x v="52"/>
    <x v="3"/>
    <x v="3"/>
    <x v="52"/>
    <x v="0"/>
    <x v="10"/>
    <x v="1"/>
    <x v="1"/>
    <x v="198"/>
    <n v="1"/>
  </r>
  <r>
    <x v="410"/>
    <x v="1"/>
    <s v="2022-2023"/>
    <x v="1"/>
    <x v="59"/>
    <x v="3"/>
    <x v="3"/>
    <x v="59"/>
    <x v="0"/>
    <x v="3"/>
    <x v="1"/>
    <x v="1"/>
    <x v="199"/>
    <n v="1"/>
  </r>
  <r>
    <x v="5"/>
    <x v="0"/>
    <s v="2023-2024"/>
    <x v="0"/>
    <x v="1"/>
    <x v="1"/>
    <x v="1"/>
    <x v="1"/>
    <x v="0"/>
    <x v="1"/>
    <x v="5"/>
    <x v="5"/>
    <x v="200"/>
    <n v="1"/>
  </r>
  <r>
    <x v="438"/>
    <x v="1"/>
    <s v="2022-2023"/>
    <x v="0"/>
    <x v="53"/>
    <x v="3"/>
    <x v="3"/>
    <x v="53"/>
    <x v="0"/>
    <x v="10"/>
    <x v="3"/>
    <x v="3"/>
    <x v="200"/>
    <n v="1"/>
  </r>
  <r>
    <x v="156"/>
    <x v="2"/>
    <s v="2024-2025"/>
    <x v="1"/>
    <x v="37"/>
    <x v="1"/>
    <x v="1"/>
    <x v="37"/>
    <x v="0"/>
    <x v="11"/>
    <x v="6"/>
    <x v="6"/>
    <x v="201"/>
    <n v="1"/>
  </r>
  <r>
    <x v="236"/>
    <x v="0"/>
    <s v="2023-2024"/>
    <x v="1"/>
    <x v="0"/>
    <x v="0"/>
    <x v="0"/>
    <x v="0"/>
    <x v="0"/>
    <x v="0"/>
    <x v="2"/>
    <x v="2"/>
    <x v="202"/>
    <n v="1"/>
  </r>
  <r>
    <x v="385"/>
    <x v="1"/>
    <s v="2022-2023"/>
    <x v="0"/>
    <x v="96"/>
    <x v="4"/>
    <x v="4"/>
    <x v="96"/>
    <x v="0"/>
    <x v="16"/>
    <x v="6"/>
    <x v="6"/>
    <x v="202"/>
    <n v="1"/>
  </r>
  <r>
    <x v="95"/>
    <x v="1"/>
    <s v="2022-2023"/>
    <x v="1"/>
    <x v="47"/>
    <x v="1"/>
    <x v="1"/>
    <x v="47"/>
    <x v="0"/>
    <x v="4"/>
    <x v="3"/>
    <x v="3"/>
    <x v="203"/>
    <n v="1"/>
  </r>
  <r>
    <x v="160"/>
    <x v="0"/>
    <s v="2023-2024"/>
    <x v="0"/>
    <x v="2"/>
    <x v="2"/>
    <x v="2"/>
    <x v="2"/>
    <x v="0"/>
    <x v="2"/>
    <x v="2"/>
    <x v="2"/>
    <x v="204"/>
    <n v="1"/>
  </r>
  <r>
    <x v="100"/>
    <x v="0"/>
    <s v="2023-2024"/>
    <x v="1"/>
    <x v="61"/>
    <x v="6"/>
    <x v="6"/>
    <x v="61"/>
    <x v="0"/>
    <x v="18"/>
    <x v="4"/>
    <x v="4"/>
    <x v="204"/>
    <n v="1"/>
  </r>
  <r>
    <x v="18"/>
    <x v="0"/>
    <s v="2023-2024"/>
    <x v="0"/>
    <x v="41"/>
    <x v="5"/>
    <x v="5"/>
    <x v="41"/>
    <x v="0"/>
    <x v="9"/>
    <x v="0"/>
    <x v="0"/>
    <x v="204"/>
    <n v="1"/>
  </r>
  <r>
    <x v="439"/>
    <x v="0"/>
    <s v="2023-2024"/>
    <x v="0"/>
    <x v="68"/>
    <x v="7"/>
    <x v="7"/>
    <x v="68"/>
    <x v="0"/>
    <x v="19"/>
    <x v="5"/>
    <x v="5"/>
    <x v="204"/>
    <n v="1"/>
  </r>
  <r>
    <x v="365"/>
    <x v="0"/>
    <s v="2023-2024"/>
    <x v="1"/>
    <x v="62"/>
    <x v="0"/>
    <x v="0"/>
    <x v="62"/>
    <x v="0"/>
    <x v="14"/>
    <x v="1"/>
    <x v="1"/>
    <x v="204"/>
    <n v="1"/>
  </r>
  <r>
    <x v="440"/>
    <x v="0"/>
    <s v="2023-2024"/>
    <x v="0"/>
    <x v="93"/>
    <x v="4"/>
    <x v="4"/>
    <x v="93"/>
    <x v="0"/>
    <x v="16"/>
    <x v="3"/>
    <x v="3"/>
    <x v="204"/>
    <n v="1"/>
  </r>
  <r>
    <x v="441"/>
    <x v="0"/>
    <s v="2023-2024"/>
    <x v="0"/>
    <x v="12"/>
    <x v="3"/>
    <x v="3"/>
    <x v="12"/>
    <x v="0"/>
    <x v="10"/>
    <x v="5"/>
    <x v="5"/>
    <x v="204"/>
    <n v="1"/>
  </r>
  <r>
    <x v="442"/>
    <x v="1"/>
    <s v="2022-2023"/>
    <x v="0"/>
    <x v="20"/>
    <x v="4"/>
    <x v="4"/>
    <x v="20"/>
    <x v="0"/>
    <x v="8"/>
    <x v="6"/>
    <x v="6"/>
    <x v="204"/>
    <n v="1"/>
  </r>
  <r>
    <x v="396"/>
    <x v="0"/>
    <s v="2023-2024"/>
    <x v="1"/>
    <x v="23"/>
    <x v="1"/>
    <x v="1"/>
    <x v="23"/>
    <x v="0"/>
    <x v="11"/>
    <x v="2"/>
    <x v="2"/>
    <x v="204"/>
    <n v="1"/>
  </r>
  <r>
    <x v="286"/>
    <x v="0"/>
    <s v="2023-2024"/>
    <x v="0"/>
    <x v="45"/>
    <x v="3"/>
    <x v="3"/>
    <x v="45"/>
    <x v="0"/>
    <x v="15"/>
    <x v="6"/>
    <x v="6"/>
    <x v="205"/>
    <n v="1"/>
  </r>
  <r>
    <x v="280"/>
    <x v="2"/>
    <s v="2024-2025"/>
    <x v="0"/>
    <x v="58"/>
    <x v="0"/>
    <x v="0"/>
    <x v="58"/>
    <x v="0"/>
    <x v="0"/>
    <x v="4"/>
    <x v="4"/>
    <x v="205"/>
    <n v="1"/>
  </r>
  <r>
    <x v="134"/>
    <x v="0"/>
    <s v="2023-2024"/>
    <x v="1"/>
    <x v="13"/>
    <x v="1"/>
    <x v="1"/>
    <x v="13"/>
    <x v="0"/>
    <x v="1"/>
    <x v="1"/>
    <x v="1"/>
    <x v="205"/>
    <n v="1"/>
  </r>
  <r>
    <x v="443"/>
    <x v="1"/>
    <s v="2022-2023"/>
    <x v="0"/>
    <x v="73"/>
    <x v="6"/>
    <x v="6"/>
    <x v="73"/>
    <x v="0"/>
    <x v="18"/>
    <x v="1"/>
    <x v="1"/>
    <x v="205"/>
    <n v="1"/>
  </r>
  <r>
    <x v="430"/>
    <x v="0"/>
    <s v="2023-2024"/>
    <x v="1"/>
    <x v="76"/>
    <x v="1"/>
    <x v="1"/>
    <x v="76"/>
    <x v="0"/>
    <x v="5"/>
    <x v="0"/>
    <x v="0"/>
    <x v="205"/>
    <n v="1"/>
  </r>
  <r>
    <x v="34"/>
    <x v="2"/>
    <s v="2024-2025"/>
    <x v="0"/>
    <x v="95"/>
    <x v="7"/>
    <x v="7"/>
    <x v="95"/>
    <x v="0"/>
    <x v="19"/>
    <x v="4"/>
    <x v="4"/>
    <x v="206"/>
    <n v="1"/>
  </r>
  <r>
    <x v="391"/>
    <x v="2"/>
    <s v="2024-2025"/>
    <x v="0"/>
    <x v="25"/>
    <x v="4"/>
    <x v="4"/>
    <x v="25"/>
    <x v="0"/>
    <x v="8"/>
    <x v="0"/>
    <x v="0"/>
    <x v="206"/>
    <n v="1"/>
  </r>
  <r>
    <x v="148"/>
    <x v="1"/>
    <s v="2022-2023"/>
    <x v="0"/>
    <x v="19"/>
    <x v="1"/>
    <x v="1"/>
    <x v="19"/>
    <x v="0"/>
    <x v="11"/>
    <x v="3"/>
    <x v="3"/>
    <x v="206"/>
    <n v="1"/>
  </r>
  <r>
    <x v="444"/>
    <x v="0"/>
    <s v="2023-2024"/>
    <x v="0"/>
    <x v="54"/>
    <x v="4"/>
    <x v="4"/>
    <x v="54"/>
    <x v="0"/>
    <x v="7"/>
    <x v="3"/>
    <x v="3"/>
    <x v="206"/>
    <n v="1"/>
  </r>
  <r>
    <x v="393"/>
    <x v="0"/>
    <s v="2023-2024"/>
    <x v="0"/>
    <x v="7"/>
    <x v="4"/>
    <x v="4"/>
    <x v="7"/>
    <x v="0"/>
    <x v="6"/>
    <x v="5"/>
    <x v="5"/>
    <x v="207"/>
    <n v="1"/>
  </r>
  <r>
    <x v="445"/>
    <x v="0"/>
    <s v="2023-2024"/>
    <x v="0"/>
    <x v="81"/>
    <x v="3"/>
    <x v="3"/>
    <x v="81"/>
    <x v="0"/>
    <x v="17"/>
    <x v="3"/>
    <x v="3"/>
    <x v="207"/>
    <n v="1"/>
  </r>
  <r>
    <x v="64"/>
    <x v="1"/>
    <s v="2022-2023"/>
    <x v="0"/>
    <x v="60"/>
    <x v="1"/>
    <x v="1"/>
    <x v="60"/>
    <x v="0"/>
    <x v="2"/>
    <x v="4"/>
    <x v="4"/>
    <x v="207"/>
    <n v="1"/>
  </r>
  <r>
    <x v="370"/>
    <x v="2"/>
    <s v="2024-2025"/>
    <x v="0"/>
    <x v="24"/>
    <x v="1"/>
    <x v="1"/>
    <x v="24"/>
    <x v="0"/>
    <x v="4"/>
    <x v="3"/>
    <x v="3"/>
    <x v="208"/>
    <n v="1"/>
  </r>
  <r>
    <x v="446"/>
    <x v="2"/>
    <s v="2024-2025"/>
    <x v="0"/>
    <x v="9"/>
    <x v="4"/>
    <x v="4"/>
    <x v="9"/>
    <x v="0"/>
    <x v="7"/>
    <x v="3"/>
    <x v="3"/>
    <x v="209"/>
    <n v="1"/>
  </r>
  <r>
    <x v="447"/>
    <x v="0"/>
    <s v="2023-2024"/>
    <x v="0"/>
    <x v="41"/>
    <x v="5"/>
    <x v="5"/>
    <x v="41"/>
    <x v="0"/>
    <x v="9"/>
    <x v="3"/>
    <x v="3"/>
    <x v="210"/>
    <n v="1"/>
  </r>
  <r>
    <x v="448"/>
    <x v="0"/>
    <s v="2023-2024"/>
    <x v="0"/>
    <x v="19"/>
    <x v="1"/>
    <x v="1"/>
    <x v="19"/>
    <x v="0"/>
    <x v="11"/>
    <x v="0"/>
    <x v="0"/>
    <x v="211"/>
    <n v="1"/>
  </r>
  <r>
    <x v="111"/>
    <x v="0"/>
    <s v="2023-2024"/>
    <x v="0"/>
    <x v="96"/>
    <x v="4"/>
    <x v="4"/>
    <x v="96"/>
    <x v="0"/>
    <x v="16"/>
    <x v="6"/>
    <x v="6"/>
    <x v="212"/>
    <n v="1"/>
  </r>
  <r>
    <x v="83"/>
    <x v="1"/>
    <s v="2022-2023"/>
    <x v="1"/>
    <x v="47"/>
    <x v="1"/>
    <x v="1"/>
    <x v="47"/>
    <x v="0"/>
    <x v="4"/>
    <x v="7"/>
    <x v="7"/>
    <x v="213"/>
    <n v="1"/>
  </r>
  <r>
    <x v="331"/>
    <x v="0"/>
    <s v="2023-2024"/>
    <x v="0"/>
    <x v="65"/>
    <x v="1"/>
    <x v="1"/>
    <x v="65"/>
    <x v="0"/>
    <x v="4"/>
    <x v="5"/>
    <x v="5"/>
    <x v="214"/>
    <n v="1"/>
  </r>
  <r>
    <x v="449"/>
    <x v="0"/>
    <s v="2023-2024"/>
    <x v="0"/>
    <x v="11"/>
    <x v="5"/>
    <x v="5"/>
    <x v="11"/>
    <x v="0"/>
    <x v="9"/>
    <x v="6"/>
    <x v="6"/>
    <x v="214"/>
    <n v="1"/>
  </r>
  <r>
    <x v="416"/>
    <x v="0"/>
    <s v="2023-2024"/>
    <x v="0"/>
    <x v="39"/>
    <x v="0"/>
    <x v="0"/>
    <x v="39"/>
    <x v="0"/>
    <x v="14"/>
    <x v="2"/>
    <x v="2"/>
    <x v="215"/>
    <n v="1"/>
  </r>
  <r>
    <x v="49"/>
    <x v="2"/>
    <s v="2024-2025"/>
    <x v="1"/>
    <x v="26"/>
    <x v="0"/>
    <x v="0"/>
    <x v="26"/>
    <x v="0"/>
    <x v="14"/>
    <x v="4"/>
    <x v="4"/>
    <x v="216"/>
    <n v="1"/>
  </r>
  <r>
    <x v="150"/>
    <x v="0"/>
    <s v="2023-2024"/>
    <x v="0"/>
    <x v="42"/>
    <x v="3"/>
    <x v="3"/>
    <x v="42"/>
    <x v="0"/>
    <x v="12"/>
    <x v="2"/>
    <x v="2"/>
    <x v="217"/>
    <n v="1"/>
  </r>
  <r>
    <x v="311"/>
    <x v="0"/>
    <s v="2023-2024"/>
    <x v="0"/>
    <x v="61"/>
    <x v="6"/>
    <x v="6"/>
    <x v="61"/>
    <x v="0"/>
    <x v="18"/>
    <x v="1"/>
    <x v="1"/>
    <x v="218"/>
    <n v="1"/>
  </r>
  <r>
    <x v="450"/>
    <x v="1"/>
    <s v="2022-2023"/>
    <x v="0"/>
    <x v="39"/>
    <x v="0"/>
    <x v="0"/>
    <x v="39"/>
    <x v="0"/>
    <x v="14"/>
    <x v="0"/>
    <x v="0"/>
    <x v="218"/>
    <n v="1"/>
  </r>
  <r>
    <x v="80"/>
    <x v="1"/>
    <s v="2022-2023"/>
    <x v="0"/>
    <x v="49"/>
    <x v="4"/>
    <x v="4"/>
    <x v="49"/>
    <x v="0"/>
    <x v="6"/>
    <x v="2"/>
    <x v="2"/>
    <x v="218"/>
    <n v="1"/>
  </r>
  <r>
    <x v="277"/>
    <x v="2"/>
    <s v="2024-2025"/>
    <x v="1"/>
    <x v="60"/>
    <x v="1"/>
    <x v="1"/>
    <x v="60"/>
    <x v="0"/>
    <x v="2"/>
    <x v="3"/>
    <x v="3"/>
    <x v="219"/>
    <n v="1"/>
  </r>
  <r>
    <x v="451"/>
    <x v="2"/>
    <s v="2024-2025"/>
    <x v="0"/>
    <x v="61"/>
    <x v="6"/>
    <x v="6"/>
    <x v="61"/>
    <x v="0"/>
    <x v="18"/>
    <x v="3"/>
    <x v="3"/>
    <x v="220"/>
    <n v="1"/>
  </r>
  <r>
    <x v="239"/>
    <x v="0"/>
    <s v="2023-2024"/>
    <x v="1"/>
    <x v="67"/>
    <x v="3"/>
    <x v="3"/>
    <x v="67"/>
    <x v="0"/>
    <x v="15"/>
    <x v="5"/>
    <x v="5"/>
    <x v="221"/>
    <n v="1"/>
  </r>
  <r>
    <x v="74"/>
    <x v="2"/>
    <s v="2024-2025"/>
    <x v="0"/>
    <x v="11"/>
    <x v="5"/>
    <x v="5"/>
    <x v="11"/>
    <x v="0"/>
    <x v="9"/>
    <x v="7"/>
    <x v="7"/>
    <x v="222"/>
    <n v="1"/>
  </r>
  <r>
    <x v="452"/>
    <x v="0"/>
    <s v="2023-2024"/>
    <x v="0"/>
    <x v="89"/>
    <x v="4"/>
    <x v="4"/>
    <x v="89"/>
    <x v="0"/>
    <x v="6"/>
    <x v="1"/>
    <x v="1"/>
    <x v="223"/>
    <n v="1"/>
  </r>
  <r>
    <x v="270"/>
    <x v="0"/>
    <s v="2023-2024"/>
    <x v="0"/>
    <x v="82"/>
    <x v="3"/>
    <x v="3"/>
    <x v="82"/>
    <x v="0"/>
    <x v="17"/>
    <x v="4"/>
    <x v="4"/>
    <x v="224"/>
    <n v="1"/>
  </r>
  <r>
    <x v="453"/>
    <x v="0"/>
    <s v="2023-2024"/>
    <x v="0"/>
    <x v="46"/>
    <x v="3"/>
    <x v="3"/>
    <x v="46"/>
    <x v="0"/>
    <x v="17"/>
    <x v="5"/>
    <x v="5"/>
    <x v="225"/>
    <n v="1"/>
  </r>
  <r>
    <x v="219"/>
    <x v="1"/>
    <s v="2022-2023"/>
    <x v="0"/>
    <x v="38"/>
    <x v="3"/>
    <x v="3"/>
    <x v="38"/>
    <x v="0"/>
    <x v="12"/>
    <x v="6"/>
    <x v="6"/>
    <x v="226"/>
    <n v="1"/>
  </r>
  <r>
    <x v="454"/>
    <x v="0"/>
    <s v="2023-2024"/>
    <x v="0"/>
    <x v="34"/>
    <x v="4"/>
    <x v="4"/>
    <x v="34"/>
    <x v="0"/>
    <x v="7"/>
    <x v="6"/>
    <x v="6"/>
    <x v="227"/>
    <n v="1"/>
  </r>
  <r>
    <x v="455"/>
    <x v="0"/>
    <s v="2023-2024"/>
    <x v="0"/>
    <x v="8"/>
    <x v="1"/>
    <x v="1"/>
    <x v="8"/>
    <x v="0"/>
    <x v="4"/>
    <x v="5"/>
    <x v="5"/>
    <x v="227"/>
    <n v="1"/>
  </r>
  <r>
    <x v="128"/>
    <x v="2"/>
    <s v="2024-2025"/>
    <x v="1"/>
    <x v="76"/>
    <x v="1"/>
    <x v="1"/>
    <x v="76"/>
    <x v="0"/>
    <x v="5"/>
    <x v="1"/>
    <x v="1"/>
    <x v="227"/>
    <n v="1"/>
  </r>
  <r>
    <x v="254"/>
    <x v="2"/>
    <s v="2024-2025"/>
    <x v="0"/>
    <x v="74"/>
    <x v="1"/>
    <x v="1"/>
    <x v="74"/>
    <x v="0"/>
    <x v="1"/>
    <x v="5"/>
    <x v="5"/>
    <x v="227"/>
    <n v="1"/>
  </r>
  <r>
    <x v="179"/>
    <x v="0"/>
    <s v="2023-2024"/>
    <x v="0"/>
    <x v="91"/>
    <x v="1"/>
    <x v="1"/>
    <x v="91"/>
    <x v="0"/>
    <x v="5"/>
    <x v="6"/>
    <x v="6"/>
    <x v="228"/>
    <n v="1"/>
  </r>
  <r>
    <x v="382"/>
    <x v="1"/>
    <s v="2022-2023"/>
    <x v="0"/>
    <x v="87"/>
    <x v="2"/>
    <x v="2"/>
    <x v="87"/>
    <x v="0"/>
    <x v="2"/>
    <x v="1"/>
    <x v="1"/>
    <x v="228"/>
    <n v="1"/>
  </r>
  <r>
    <x v="371"/>
    <x v="2"/>
    <s v="2024-2025"/>
    <x v="0"/>
    <x v="29"/>
    <x v="4"/>
    <x v="4"/>
    <x v="29"/>
    <x v="0"/>
    <x v="8"/>
    <x v="5"/>
    <x v="5"/>
    <x v="228"/>
    <n v="1"/>
  </r>
  <r>
    <x v="265"/>
    <x v="1"/>
    <s v="2022-2023"/>
    <x v="1"/>
    <x v="47"/>
    <x v="1"/>
    <x v="1"/>
    <x v="47"/>
    <x v="0"/>
    <x v="4"/>
    <x v="5"/>
    <x v="5"/>
    <x v="228"/>
    <n v="1"/>
  </r>
  <r>
    <x v="456"/>
    <x v="0"/>
    <s v="2023-2024"/>
    <x v="0"/>
    <x v="57"/>
    <x v="6"/>
    <x v="6"/>
    <x v="57"/>
    <x v="0"/>
    <x v="13"/>
    <x v="6"/>
    <x v="6"/>
    <x v="228"/>
    <n v="1"/>
  </r>
  <r>
    <x v="151"/>
    <x v="2"/>
    <s v="2024-2025"/>
    <x v="1"/>
    <x v="84"/>
    <x v="3"/>
    <x v="3"/>
    <x v="84"/>
    <x v="0"/>
    <x v="3"/>
    <x v="5"/>
    <x v="5"/>
    <x v="228"/>
    <n v="1"/>
  </r>
  <r>
    <x v="338"/>
    <x v="0"/>
    <s v="2023-2024"/>
    <x v="1"/>
    <x v="86"/>
    <x v="0"/>
    <x v="0"/>
    <x v="86"/>
    <x v="0"/>
    <x v="20"/>
    <x v="2"/>
    <x v="2"/>
    <x v="229"/>
    <n v="1"/>
  </r>
  <r>
    <x v="361"/>
    <x v="2"/>
    <s v="2024-2025"/>
    <x v="0"/>
    <x v="43"/>
    <x v="1"/>
    <x v="1"/>
    <x v="43"/>
    <x v="0"/>
    <x v="2"/>
    <x v="4"/>
    <x v="4"/>
    <x v="229"/>
    <n v="1"/>
  </r>
  <r>
    <x v="427"/>
    <x v="0"/>
    <s v="2023-2024"/>
    <x v="0"/>
    <x v="11"/>
    <x v="5"/>
    <x v="5"/>
    <x v="11"/>
    <x v="0"/>
    <x v="9"/>
    <x v="3"/>
    <x v="3"/>
    <x v="229"/>
    <n v="1"/>
  </r>
  <r>
    <x v="367"/>
    <x v="0"/>
    <s v="2023-2024"/>
    <x v="1"/>
    <x v="47"/>
    <x v="1"/>
    <x v="1"/>
    <x v="47"/>
    <x v="0"/>
    <x v="4"/>
    <x v="4"/>
    <x v="4"/>
    <x v="229"/>
    <n v="1"/>
  </r>
  <r>
    <x v="166"/>
    <x v="0"/>
    <s v="2023-2024"/>
    <x v="0"/>
    <x v="51"/>
    <x v="4"/>
    <x v="4"/>
    <x v="51"/>
    <x v="0"/>
    <x v="16"/>
    <x v="9"/>
    <x v="9"/>
    <x v="229"/>
    <n v="1"/>
  </r>
  <r>
    <x v="117"/>
    <x v="2"/>
    <s v="2024-2025"/>
    <x v="0"/>
    <x v="55"/>
    <x v="3"/>
    <x v="3"/>
    <x v="55"/>
    <x v="0"/>
    <x v="17"/>
    <x v="4"/>
    <x v="4"/>
    <x v="229"/>
    <n v="1"/>
  </r>
  <r>
    <x v="249"/>
    <x v="1"/>
    <s v="2022-2023"/>
    <x v="0"/>
    <x v="38"/>
    <x v="3"/>
    <x v="3"/>
    <x v="38"/>
    <x v="0"/>
    <x v="12"/>
    <x v="3"/>
    <x v="3"/>
    <x v="230"/>
    <n v="1"/>
  </r>
  <r>
    <x v="457"/>
    <x v="1"/>
    <s v="2022-2023"/>
    <x v="0"/>
    <x v="11"/>
    <x v="5"/>
    <x v="5"/>
    <x v="11"/>
    <x v="0"/>
    <x v="9"/>
    <x v="7"/>
    <x v="7"/>
    <x v="230"/>
    <n v="1"/>
  </r>
  <r>
    <x v="453"/>
    <x v="0"/>
    <s v="2023-2024"/>
    <x v="0"/>
    <x v="30"/>
    <x v="4"/>
    <x v="4"/>
    <x v="30"/>
    <x v="0"/>
    <x v="6"/>
    <x v="3"/>
    <x v="3"/>
    <x v="230"/>
    <n v="1"/>
  </r>
  <r>
    <x v="108"/>
    <x v="1"/>
    <s v="2022-2023"/>
    <x v="0"/>
    <x v="90"/>
    <x v="3"/>
    <x v="3"/>
    <x v="90"/>
    <x v="0"/>
    <x v="17"/>
    <x v="1"/>
    <x v="1"/>
    <x v="230"/>
    <n v="1"/>
  </r>
  <r>
    <x v="458"/>
    <x v="2"/>
    <s v="2024-2025"/>
    <x v="0"/>
    <x v="24"/>
    <x v="1"/>
    <x v="1"/>
    <x v="24"/>
    <x v="0"/>
    <x v="4"/>
    <x v="3"/>
    <x v="3"/>
    <x v="230"/>
    <n v="1"/>
  </r>
  <r>
    <x v="53"/>
    <x v="0"/>
    <s v="2023-2024"/>
    <x v="0"/>
    <x v="66"/>
    <x v="3"/>
    <x v="3"/>
    <x v="66"/>
    <x v="0"/>
    <x v="12"/>
    <x v="7"/>
    <x v="7"/>
    <x v="231"/>
    <n v="1"/>
  </r>
  <r>
    <x v="459"/>
    <x v="0"/>
    <s v="2023-2024"/>
    <x v="0"/>
    <x v="63"/>
    <x v="1"/>
    <x v="1"/>
    <x v="63"/>
    <x v="0"/>
    <x v="5"/>
    <x v="3"/>
    <x v="3"/>
    <x v="232"/>
    <n v="1"/>
  </r>
  <r>
    <x v="460"/>
    <x v="1"/>
    <s v="2022-2023"/>
    <x v="0"/>
    <x v="87"/>
    <x v="2"/>
    <x v="2"/>
    <x v="87"/>
    <x v="0"/>
    <x v="2"/>
    <x v="3"/>
    <x v="3"/>
    <x v="232"/>
    <n v="1"/>
  </r>
  <r>
    <x v="116"/>
    <x v="2"/>
    <s v="2024-2025"/>
    <x v="0"/>
    <x v="18"/>
    <x v="6"/>
    <x v="6"/>
    <x v="18"/>
    <x v="0"/>
    <x v="13"/>
    <x v="1"/>
    <x v="1"/>
    <x v="232"/>
    <n v="1"/>
  </r>
  <r>
    <x v="461"/>
    <x v="2"/>
    <s v="2024-2025"/>
    <x v="1"/>
    <x v="26"/>
    <x v="0"/>
    <x v="0"/>
    <x v="26"/>
    <x v="0"/>
    <x v="14"/>
    <x v="3"/>
    <x v="3"/>
    <x v="233"/>
    <n v="1"/>
  </r>
  <r>
    <x v="281"/>
    <x v="0"/>
    <s v="2023-2024"/>
    <x v="1"/>
    <x v="59"/>
    <x v="3"/>
    <x v="3"/>
    <x v="59"/>
    <x v="0"/>
    <x v="3"/>
    <x v="8"/>
    <x v="8"/>
    <x v="234"/>
    <n v="1"/>
  </r>
  <r>
    <x v="286"/>
    <x v="0"/>
    <s v="2023-2024"/>
    <x v="1"/>
    <x v="23"/>
    <x v="1"/>
    <x v="1"/>
    <x v="23"/>
    <x v="0"/>
    <x v="11"/>
    <x v="8"/>
    <x v="8"/>
    <x v="235"/>
    <n v="1"/>
  </r>
  <r>
    <x v="151"/>
    <x v="2"/>
    <s v="2024-2025"/>
    <x v="0"/>
    <x v="43"/>
    <x v="1"/>
    <x v="1"/>
    <x v="43"/>
    <x v="0"/>
    <x v="2"/>
    <x v="4"/>
    <x v="4"/>
    <x v="236"/>
    <n v="1"/>
  </r>
  <r>
    <x v="462"/>
    <x v="1"/>
    <s v="2022-2023"/>
    <x v="1"/>
    <x v="52"/>
    <x v="3"/>
    <x v="3"/>
    <x v="52"/>
    <x v="0"/>
    <x v="10"/>
    <x v="8"/>
    <x v="8"/>
    <x v="237"/>
    <n v="1"/>
  </r>
  <r>
    <x v="326"/>
    <x v="0"/>
    <s v="2023-2024"/>
    <x v="0"/>
    <x v="2"/>
    <x v="2"/>
    <x v="2"/>
    <x v="2"/>
    <x v="0"/>
    <x v="2"/>
    <x v="3"/>
    <x v="3"/>
    <x v="238"/>
    <n v="1"/>
  </r>
  <r>
    <x v="54"/>
    <x v="0"/>
    <s v="2023-2024"/>
    <x v="0"/>
    <x v="15"/>
    <x v="1"/>
    <x v="1"/>
    <x v="15"/>
    <x v="0"/>
    <x v="5"/>
    <x v="3"/>
    <x v="3"/>
    <x v="239"/>
    <n v="1"/>
  </r>
  <r>
    <x v="463"/>
    <x v="0"/>
    <s v="2023-2024"/>
    <x v="0"/>
    <x v="95"/>
    <x v="7"/>
    <x v="7"/>
    <x v="95"/>
    <x v="0"/>
    <x v="19"/>
    <x v="7"/>
    <x v="7"/>
    <x v="240"/>
    <n v="1"/>
  </r>
  <r>
    <x v="329"/>
    <x v="0"/>
    <s v="2023-2024"/>
    <x v="0"/>
    <x v="9"/>
    <x v="4"/>
    <x v="4"/>
    <x v="9"/>
    <x v="0"/>
    <x v="7"/>
    <x v="7"/>
    <x v="7"/>
    <x v="241"/>
    <n v="1"/>
  </r>
  <r>
    <x v="464"/>
    <x v="2"/>
    <s v="2024-2025"/>
    <x v="0"/>
    <x v="40"/>
    <x v="4"/>
    <x v="4"/>
    <x v="40"/>
    <x v="0"/>
    <x v="8"/>
    <x v="5"/>
    <x v="5"/>
    <x v="242"/>
    <n v="1"/>
  </r>
  <r>
    <x v="166"/>
    <x v="0"/>
    <s v="2023-2024"/>
    <x v="0"/>
    <x v="78"/>
    <x v="1"/>
    <x v="1"/>
    <x v="78"/>
    <x v="0"/>
    <x v="4"/>
    <x v="6"/>
    <x v="6"/>
    <x v="243"/>
    <n v="1"/>
  </r>
  <r>
    <x v="465"/>
    <x v="1"/>
    <s v="2022-2023"/>
    <x v="0"/>
    <x v="69"/>
    <x v="4"/>
    <x v="4"/>
    <x v="69"/>
    <x v="0"/>
    <x v="6"/>
    <x v="5"/>
    <x v="5"/>
    <x v="244"/>
    <n v="1"/>
  </r>
  <r>
    <x v="466"/>
    <x v="2"/>
    <s v="2024-2025"/>
    <x v="0"/>
    <x v="91"/>
    <x v="1"/>
    <x v="1"/>
    <x v="91"/>
    <x v="0"/>
    <x v="5"/>
    <x v="7"/>
    <x v="7"/>
    <x v="245"/>
    <n v="1"/>
  </r>
  <r>
    <x v="360"/>
    <x v="2"/>
    <s v="2024-2025"/>
    <x v="0"/>
    <x v="44"/>
    <x v="4"/>
    <x v="4"/>
    <x v="44"/>
    <x v="0"/>
    <x v="16"/>
    <x v="1"/>
    <x v="1"/>
    <x v="246"/>
    <n v="1"/>
  </r>
  <r>
    <x v="467"/>
    <x v="0"/>
    <s v="2023-2024"/>
    <x v="0"/>
    <x v="45"/>
    <x v="3"/>
    <x v="3"/>
    <x v="45"/>
    <x v="0"/>
    <x v="15"/>
    <x v="7"/>
    <x v="7"/>
    <x v="246"/>
    <n v="1"/>
  </r>
  <r>
    <x v="468"/>
    <x v="2"/>
    <s v="2024-2025"/>
    <x v="0"/>
    <x v="18"/>
    <x v="6"/>
    <x v="6"/>
    <x v="18"/>
    <x v="0"/>
    <x v="13"/>
    <x v="1"/>
    <x v="1"/>
    <x v="246"/>
    <n v="1"/>
  </r>
  <r>
    <x v="384"/>
    <x v="1"/>
    <s v="2022-2023"/>
    <x v="0"/>
    <x v="11"/>
    <x v="5"/>
    <x v="5"/>
    <x v="11"/>
    <x v="0"/>
    <x v="9"/>
    <x v="3"/>
    <x v="3"/>
    <x v="247"/>
    <n v="1"/>
  </r>
  <r>
    <x v="469"/>
    <x v="1"/>
    <s v="2022-2023"/>
    <x v="0"/>
    <x v="24"/>
    <x v="1"/>
    <x v="1"/>
    <x v="24"/>
    <x v="0"/>
    <x v="4"/>
    <x v="0"/>
    <x v="0"/>
    <x v="247"/>
    <n v="1"/>
  </r>
  <r>
    <x v="470"/>
    <x v="0"/>
    <s v="2023-2024"/>
    <x v="0"/>
    <x v="65"/>
    <x v="1"/>
    <x v="1"/>
    <x v="65"/>
    <x v="0"/>
    <x v="4"/>
    <x v="4"/>
    <x v="4"/>
    <x v="248"/>
    <n v="1"/>
  </r>
  <r>
    <x v="471"/>
    <x v="2"/>
    <s v="2024-2025"/>
    <x v="0"/>
    <x v="63"/>
    <x v="1"/>
    <x v="1"/>
    <x v="63"/>
    <x v="0"/>
    <x v="5"/>
    <x v="1"/>
    <x v="1"/>
    <x v="249"/>
    <n v="1"/>
  </r>
  <r>
    <x v="354"/>
    <x v="1"/>
    <s v="2022-2023"/>
    <x v="0"/>
    <x v="61"/>
    <x v="6"/>
    <x v="6"/>
    <x v="61"/>
    <x v="0"/>
    <x v="18"/>
    <x v="0"/>
    <x v="0"/>
    <x v="249"/>
    <n v="1"/>
  </r>
  <r>
    <x v="472"/>
    <x v="0"/>
    <s v="2023-2024"/>
    <x v="0"/>
    <x v="61"/>
    <x v="6"/>
    <x v="6"/>
    <x v="61"/>
    <x v="0"/>
    <x v="18"/>
    <x v="2"/>
    <x v="2"/>
    <x v="249"/>
    <n v="1"/>
  </r>
  <r>
    <x v="473"/>
    <x v="1"/>
    <s v="2022-2023"/>
    <x v="0"/>
    <x v="71"/>
    <x v="6"/>
    <x v="6"/>
    <x v="71"/>
    <x v="0"/>
    <x v="13"/>
    <x v="3"/>
    <x v="3"/>
    <x v="249"/>
    <n v="1"/>
  </r>
  <r>
    <x v="113"/>
    <x v="2"/>
    <s v="2024-2025"/>
    <x v="0"/>
    <x v="72"/>
    <x v="4"/>
    <x v="4"/>
    <x v="72"/>
    <x v="0"/>
    <x v="16"/>
    <x v="9"/>
    <x v="9"/>
    <x v="249"/>
    <n v="1"/>
  </r>
  <r>
    <x v="474"/>
    <x v="0"/>
    <s v="2023-2024"/>
    <x v="1"/>
    <x v="30"/>
    <x v="4"/>
    <x v="4"/>
    <x v="30"/>
    <x v="0"/>
    <x v="6"/>
    <x v="3"/>
    <x v="3"/>
    <x v="249"/>
    <n v="1"/>
  </r>
  <r>
    <x v="142"/>
    <x v="1"/>
    <s v="2022-2023"/>
    <x v="1"/>
    <x v="56"/>
    <x v="1"/>
    <x v="1"/>
    <x v="56"/>
    <x v="0"/>
    <x v="11"/>
    <x v="4"/>
    <x v="4"/>
    <x v="250"/>
    <n v="1"/>
  </r>
  <r>
    <x v="475"/>
    <x v="0"/>
    <s v="2023-2024"/>
    <x v="1"/>
    <x v="36"/>
    <x v="4"/>
    <x v="4"/>
    <x v="36"/>
    <x v="0"/>
    <x v="6"/>
    <x v="0"/>
    <x v="0"/>
    <x v="251"/>
    <n v="1"/>
  </r>
  <r>
    <x v="476"/>
    <x v="1"/>
    <s v="2022-2023"/>
    <x v="0"/>
    <x v="4"/>
    <x v="1"/>
    <x v="1"/>
    <x v="4"/>
    <x v="0"/>
    <x v="4"/>
    <x v="4"/>
    <x v="4"/>
    <x v="252"/>
    <n v="1"/>
  </r>
  <r>
    <x v="461"/>
    <x v="2"/>
    <s v="2024-2025"/>
    <x v="0"/>
    <x v="43"/>
    <x v="1"/>
    <x v="1"/>
    <x v="43"/>
    <x v="0"/>
    <x v="2"/>
    <x v="3"/>
    <x v="3"/>
    <x v="253"/>
    <n v="1"/>
  </r>
  <r>
    <x v="477"/>
    <x v="1"/>
    <s v="2022-2023"/>
    <x v="0"/>
    <x v="36"/>
    <x v="4"/>
    <x v="4"/>
    <x v="36"/>
    <x v="0"/>
    <x v="6"/>
    <x v="3"/>
    <x v="3"/>
    <x v="254"/>
    <n v="1"/>
  </r>
  <r>
    <x v="478"/>
    <x v="2"/>
    <s v="2024-2025"/>
    <x v="0"/>
    <x v="7"/>
    <x v="4"/>
    <x v="4"/>
    <x v="7"/>
    <x v="0"/>
    <x v="6"/>
    <x v="2"/>
    <x v="2"/>
    <x v="255"/>
    <n v="1"/>
  </r>
  <r>
    <x v="250"/>
    <x v="0"/>
    <s v="2023-2024"/>
    <x v="1"/>
    <x v="60"/>
    <x v="1"/>
    <x v="1"/>
    <x v="60"/>
    <x v="0"/>
    <x v="2"/>
    <x v="6"/>
    <x v="6"/>
    <x v="256"/>
    <n v="1"/>
  </r>
  <r>
    <x v="233"/>
    <x v="1"/>
    <s v="2022-2023"/>
    <x v="0"/>
    <x v="22"/>
    <x v="1"/>
    <x v="1"/>
    <x v="22"/>
    <x v="0"/>
    <x v="2"/>
    <x v="5"/>
    <x v="5"/>
    <x v="257"/>
    <n v="1"/>
  </r>
  <r>
    <x v="12"/>
    <x v="0"/>
    <s v="2023-2024"/>
    <x v="0"/>
    <x v="54"/>
    <x v="4"/>
    <x v="4"/>
    <x v="54"/>
    <x v="0"/>
    <x v="7"/>
    <x v="5"/>
    <x v="5"/>
    <x v="258"/>
    <n v="1"/>
  </r>
  <r>
    <x v="288"/>
    <x v="1"/>
    <s v="2022-2023"/>
    <x v="0"/>
    <x v="7"/>
    <x v="4"/>
    <x v="4"/>
    <x v="7"/>
    <x v="0"/>
    <x v="6"/>
    <x v="1"/>
    <x v="1"/>
    <x v="259"/>
    <n v="1"/>
  </r>
  <r>
    <x v="56"/>
    <x v="2"/>
    <s v="2024-2025"/>
    <x v="1"/>
    <x v="84"/>
    <x v="3"/>
    <x v="3"/>
    <x v="84"/>
    <x v="0"/>
    <x v="3"/>
    <x v="2"/>
    <x v="2"/>
    <x v="259"/>
    <n v="1"/>
  </r>
  <r>
    <x v="189"/>
    <x v="2"/>
    <s v="2024-2025"/>
    <x v="1"/>
    <x v="16"/>
    <x v="0"/>
    <x v="0"/>
    <x v="16"/>
    <x v="0"/>
    <x v="0"/>
    <x v="5"/>
    <x v="5"/>
    <x v="260"/>
    <n v="1"/>
  </r>
  <r>
    <x v="479"/>
    <x v="2"/>
    <s v="2024-2025"/>
    <x v="0"/>
    <x v="6"/>
    <x v="0"/>
    <x v="0"/>
    <x v="6"/>
    <x v="0"/>
    <x v="0"/>
    <x v="7"/>
    <x v="7"/>
    <x v="261"/>
    <n v="1"/>
  </r>
  <r>
    <x v="480"/>
    <x v="0"/>
    <s v="2023-2024"/>
    <x v="0"/>
    <x v="92"/>
    <x v="3"/>
    <x v="3"/>
    <x v="92"/>
    <x v="0"/>
    <x v="3"/>
    <x v="2"/>
    <x v="2"/>
    <x v="262"/>
    <n v="1"/>
  </r>
  <r>
    <x v="31"/>
    <x v="1"/>
    <s v="2022-2023"/>
    <x v="0"/>
    <x v="7"/>
    <x v="4"/>
    <x v="4"/>
    <x v="7"/>
    <x v="0"/>
    <x v="6"/>
    <x v="3"/>
    <x v="3"/>
    <x v="263"/>
    <n v="1"/>
  </r>
  <r>
    <x v="136"/>
    <x v="0"/>
    <s v="2023-2024"/>
    <x v="0"/>
    <x v="51"/>
    <x v="4"/>
    <x v="4"/>
    <x v="51"/>
    <x v="0"/>
    <x v="16"/>
    <x v="4"/>
    <x v="4"/>
    <x v="263"/>
    <n v="1"/>
  </r>
  <r>
    <x v="442"/>
    <x v="1"/>
    <s v="2022-2023"/>
    <x v="0"/>
    <x v="43"/>
    <x v="1"/>
    <x v="1"/>
    <x v="43"/>
    <x v="0"/>
    <x v="2"/>
    <x v="0"/>
    <x v="0"/>
    <x v="264"/>
    <n v="1"/>
  </r>
  <r>
    <x v="481"/>
    <x v="2"/>
    <s v="2024-2025"/>
    <x v="0"/>
    <x v="73"/>
    <x v="6"/>
    <x v="6"/>
    <x v="73"/>
    <x v="0"/>
    <x v="18"/>
    <x v="2"/>
    <x v="2"/>
    <x v="265"/>
    <n v="1"/>
  </r>
  <r>
    <x v="123"/>
    <x v="2"/>
    <s v="2024-2025"/>
    <x v="1"/>
    <x v="56"/>
    <x v="1"/>
    <x v="1"/>
    <x v="56"/>
    <x v="0"/>
    <x v="11"/>
    <x v="3"/>
    <x v="3"/>
    <x v="266"/>
    <n v="1"/>
  </r>
  <r>
    <x v="482"/>
    <x v="2"/>
    <s v="2024-2025"/>
    <x v="0"/>
    <x v="28"/>
    <x v="1"/>
    <x v="1"/>
    <x v="28"/>
    <x v="0"/>
    <x v="11"/>
    <x v="5"/>
    <x v="5"/>
    <x v="267"/>
    <n v="1"/>
  </r>
  <r>
    <x v="483"/>
    <x v="0"/>
    <s v="2023-2024"/>
    <x v="1"/>
    <x v="16"/>
    <x v="0"/>
    <x v="0"/>
    <x v="16"/>
    <x v="0"/>
    <x v="0"/>
    <x v="6"/>
    <x v="6"/>
    <x v="268"/>
    <n v="1"/>
  </r>
  <r>
    <x v="354"/>
    <x v="1"/>
    <s v="2022-2023"/>
    <x v="1"/>
    <x v="49"/>
    <x v="4"/>
    <x v="4"/>
    <x v="49"/>
    <x v="0"/>
    <x v="6"/>
    <x v="5"/>
    <x v="5"/>
    <x v="268"/>
    <n v="1"/>
  </r>
  <r>
    <x v="484"/>
    <x v="0"/>
    <s v="2023-2024"/>
    <x v="0"/>
    <x v="1"/>
    <x v="1"/>
    <x v="1"/>
    <x v="1"/>
    <x v="0"/>
    <x v="1"/>
    <x v="7"/>
    <x v="7"/>
    <x v="269"/>
    <n v="1"/>
  </r>
  <r>
    <x v="189"/>
    <x v="2"/>
    <s v="2024-2025"/>
    <x v="0"/>
    <x v="12"/>
    <x v="3"/>
    <x v="3"/>
    <x v="12"/>
    <x v="0"/>
    <x v="10"/>
    <x v="1"/>
    <x v="1"/>
    <x v="270"/>
    <n v="1"/>
  </r>
  <r>
    <x v="330"/>
    <x v="0"/>
    <s v="2023-2024"/>
    <x v="0"/>
    <x v="31"/>
    <x v="1"/>
    <x v="1"/>
    <x v="31"/>
    <x v="0"/>
    <x v="4"/>
    <x v="5"/>
    <x v="5"/>
    <x v="271"/>
    <n v="1"/>
  </r>
  <r>
    <x v="279"/>
    <x v="2"/>
    <s v="2024-2025"/>
    <x v="0"/>
    <x v="6"/>
    <x v="0"/>
    <x v="0"/>
    <x v="6"/>
    <x v="0"/>
    <x v="0"/>
    <x v="3"/>
    <x v="3"/>
    <x v="271"/>
    <n v="1"/>
  </r>
  <r>
    <x v="201"/>
    <x v="1"/>
    <s v="2022-2023"/>
    <x v="0"/>
    <x v="64"/>
    <x v="1"/>
    <x v="1"/>
    <x v="64"/>
    <x v="0"/>
    <x v="1"/>
    <x v="3"/>
    <x v="3"/>
    <x v="272"/>
    <n v="1"/>
  </r>
  <r>
    <x v="56"/>
    <x v="2"/>
    <s v="2024-2025"/>
    <x v="0"/>
    <x v="38"/>
    <x v="3"/>
    <x v="3"/>
    <x v="38"/>
    <x v="0"/>
    <x v="12"/>
    <x v="2"/>
    <x v="2"/>
    <x v="273"/>
    <n v="1"/>
  </r>
  <r>
    <x v="314"/>
    <x v="0"/>
    <s v="2023-2024"/>
    <x v="1"/>
    <x v="94"/>
    <x v="5"/>
    <x v="5"/>
    <x v="94"/>
    <x v="0"/>
    <x v="9"/>
    <x v="0"/>
    <x v="0"/>
    <x v="274"/>
    <n v="1"/>
  </r>
  <r>
    <x v="233"/>
    <x v="1"/>
    <s v="2022-2023"/>
    <x v="1"/>
    <x v="47"/>
    <x v="1"/>
    <x v="1"/>
    <x v="47"/>
    <x v="0"/>
    <x v="4"/>
    <x v="4"/>
    <x v="4"/>
    <x v="275"/>
    <n v="1"/>
  </r>
  <r>
    <x v="178"/>
    <x v="0"/>
    <s v="2023-2024"/>
    <x v="0"/>
    <x v="80"/>
    <x v="0"/>
    <x v="0"/>
    <x v="80"/>
    <x v="0"/>
    <x v="14"/>
    <x v="2"/>
    <x v="2"/>
    <x v="276"/>
    <n v="1"/>
  </r>
  <r>
    <x v="485"/>
    <x v="2"/>
    <s v="2024-2025"/>
    <x v="1"/>
    <x v="10"/>
    <x v="4"/>
    <x v="4"/>
    <x v="10"/>
    <x v="0"/>
    <x v="8"/>
    <x v="6"/>
    <x v="6"/>
    <x v="277"/>
    <n v="1"/>
  </r>
  <r>
    <x v="258"/>
    <x v="0"/>
    <s v="2023-2024"/>
    <x v="0"/>
    <x v="80"/>
    <x v="0"/>
    <x v="0"/>
    <x v="80"/>
    <x v="0"/>
    <x v="14"/>
    <x v="6"/>
    <x v="6"/>
    <x v="278"/>
    <n v="1"/>
  </r>
  <r>
    <x v="363"/>
    <x v="2"/>
    <s v="2024-2025"/>
    <x v="0"/>
    <x v="64"/>
    <x v="1"/>
    <x v="1"/>
    <x v="64"/>
    <x v="0"/>
    <x v="1"/>
    <x v="8"/>
    <x v="8"/>
    <x v="279"/>
    <n v="1"/>
  </r>
  <r>
    <x v="148"/>
    <x v="1"/>
    <s v="2022-2023"/>
    <x v="0"/>
    <x v="8"/>
    <x v="1"/>
    <x v="1"/>
    <x v="8"/>
    <x v="0"/>
    <x v="4"/>
    <x v="6"/>
    <x v="6"/>
    <x v="280"/>
    <n v="1"/>
  </r>
  <r>
    <x v="192"/>
    <x v="1"/>
    <s v="2022-2023"/>
    <x v="0"/>
    <x v="24"/>
    <x v="1"/>
    <x v="1"/>
    <x v="24"/>
    <x v="0"/>
    <x v="4"/>
    <x v="6"/>
    <x v="6"/>
    <x v="280"/>
    <n v="1"/>
  </r>
  <r>
    <x v="333"/>
    <x v="1"/>
    <s v="2022-2023"/>
    <x v="0"/>
    <x v="33"/>
    <x v="4"/>
    <x v="4"/>
    <x v="33"/>
    <x v="0"/>
    <x v="8"/>
    <x v="2"/>
    <x v="2"/>
    <x v="280"/>
    <n v="1"/>
  </r>
  <r>
    <x v="228"/>
    <x v="0"/>
    <s v="2023-2024"/>
    <x v="0"/>
    <x v="2"/>
    <x v="2"/>
    <x v="2"/>
    <x v="2"/>
    <x v="0"/>
    <x v="2"/>
    <x v="8"/>
    <x v="8"/>
    <x v="281"/>
    <n v="1"/>
  </r>
  <r>
    <x v="189"/>
    <x v="2"/>
    <s v="2024-2025"/>
    <x v="0"/>
    <x v="41"/>
    <x v="5"/>
    <x v="5"/>
    <x v="41"/>
    <x v="0"/>
    <x v="9"/>
    <x v="4"/>
    <x v="4"/>
    <x v="281"/>
    <n v="1"/>
  </r>
  <r>
    <x v="486"/>
    <x v="1"/>
    <s v="2022-2023"/>
    <x v="1"/>
    <x v="67"/>
    <x v="3"/>
    <x v="3"/>
    <x v="67"/>
    <x v="0"/>
    <x v="15"/>
    <x v="6"/>
    <x v="6"/>
    <x v="281"/>
    <n v="1"/>
  </r>
  <r>
    <x v="487"/>
    <x v="0"/>
    <s v="2023-2024"/>
    <x v="1"/>
    <x v="36"/>
    <x v="4"/>
    <x v="4"/>
    <x v="36"/>
    <x v="0"/>
    <x v="6"/>
    <x v="2"/>
    <x v="2"/>
    <x v="281"/>
    <n v="1"/>
  </r>
  <r>
    <x v="488"/>
    <x v="2"/>
    <s v="2024-2025"/>
    <x v="0"/>
    <x v="58"/>
    <x v="0"/>
    <x v="0"/>
    <x v="58"/>
    <x v="0"/>
    <x v="0"/>
    <x v="4"/>
    <x v="4"/>
    <x v="281"/>
    <n v="1"/>
  </r>
  <r>
    <x v="489"/>
    <x v="0"/>
    <s v="2023-2024"/>
    <x v="1"/>
    <x v="13"/>
    <x v="1"/>
    <x v="1"/>
    <x v="13"/>
    <x v="0"/>
    <x v="1"/>
    <x v="4"/>
    <x v="4"/>
    <x v="281"/>
    <n v="1"/>
  </r>
  <r>
    <x v="298"/>
    <x v="1"/>
    <s v="2022-2023"/>
    <x v="1"/>
    <x v="80"/>
    <x v="0"/>
    <x v="0"/>
    <x v="80"/>
    <x v="0"/>
    <x v="14"/>
    <x v="5"/>
    <x v="5"/>
    <x v="281"/>
    <n v="1"/>
  </r>
  <r>
    <x v="163"/>
    <x v="0"/>
    <s v="2023-2024"/>
    <x v="0"/>
    <x v="5"/>
    <x v="1"/>
    <x v="1"/>
    <x v="5"/>
    <x v="0"/>
    <x v="5"/>
    <x v="3"/>
    <x v="3"/>
    <x v="282"/>
    <n v="1"/>
  </r>
  <r>
    <x v="457"/>
    <x v="1"/>
    <s v="2022-2023"/>
    <x v="0"/>
    <x v="68"/>
    <x v="7"/>
    <x v="7"/>
    <x v="68"/>
    <x v="0"/>
    <x v="19"/>
    <x v="2"/>
    <x v="2"/>
    <x v="282"/>
    <n v="1"/>
  </r>
  <r>
    <x v="173"/>
    <x v="0"/>
    <s v="2023-2024"/>
    <x v="1"/>
    <x v="10"/>
    <x v="4"/>
    <x v="4"/>
    <x v="10"/>
    <x v="0"/>
    <x v="8"/>
    <x v="5"/>
    <x v="5"/>
    <x v="282"/>
    <n v="1"/>
  </r>
  <r>
    <x v="406"/>
    <x v="2"/>
    <s v="2024-2025"/>
    <x v="0"/>
    <x v="82"/>
    <x v="3"/>
    <x v="3"/>
    <x v="82"/>
    <x v="0"/>
    <x v="17"/>
    <x v="4"/>
    <x v="4"/>
    <x v="282"/>
    <n v="1"/>
  </r>
  <r>
    <x v="167"/>
    <x v="2"/>
    <s v="2024-2025"/>
    <x v="0"/>
    <x v="17"/>
    <x v="3"/>
    <x v="3"/>
    <x v="17"/>
    <x v="0"/>
    <x v="12"/>
    <x v="1"/>
    <x v="1"/>
    <x v="282"/>
    <n v="1"/>
  </r>
  <r>
    <x v="467"/>
    <x v="0"/>
    <s v="2023-2024"/>
    <x v="0"/>
    <x v="18"/>
    <x v="6"/>
    <x v="6"/>
    <x v="18"/>
    <x v="0"/>
    <x v="13"/>
    <x v="6"/>
    <x v="6"/>
    <x v="282"/>
    <n v="1"/>
  </r>
  <r>
    <x v="35"/>
    <x v="0"/>
    <s v="2023-2024"/>
    <x v="1"/>
    <x v="50"/>
    <x v="4"/>
    <x v="4"/>
    <x v="50"/>
    <x v="0"/>
    <x v="6"/>
    <x v="0"/>
    <x v="0"/>
    <x v="282"/>
    <n v="1"/>
  </r>
  <r>
    <x v="325"/>
    <x v="1"/>
    <s v="2022-2023"/>
    <x v="0"/>
    <x v="20"/>
    <x v="4"/>
    <x v="4"/>
    <x v="20"/>
    <x v="0"/>
    <x v="8"/>
    <x v="0"/>
    <x v="0"/>
    <x v="282"/>
    <n v="1"/>
  </r>
  <r>
    <x v="490"/>
    <x v="0"/>
    <s v="2023-2024"/>
    <x v="0"/>
    <x v="21"/>
    <x v="3"/>
    <x v="3"/>
    <x v="21"/>
    <x v="0"/>
    <x v="10"/>
    <x v="2"/>
    <x v="2"/>
    <x v="282"/>
    <n v="1"/>
  </r>
  <r>
    <x v="418"/>
    <x v="2"/>
    <s v="2024-2025"/>
    <x v="0"/>
    <x v="88"/>
    <x v="6"/>
    <x v="6"/>
    <x v="88"/>
    <x v="0"/>
    <x v="13"/>
    <x v="2"/>
    <x v="2"/>
    <x v="282"/>
    <n v="1"/>
  </r>
  <r>
    <x v="491"/>
    <x v="0"/>
    <s v="2023-2024"/>
    <x v="0"/>
    <x v="40"/>
    <x v="4"/>
    <x v="4"/>
    <x v="40"/>
    <x v="0"/>
    <x v="8"/>
    <x v="9"/>
    <x v="9"/>
    <x v="283"/>
    <n v="1"/>
  </r>
  <r>
    <x v="97"/>
    <x v="0"/>
    <s v="2023-2024"/>
    <x v="1"/>
    <x v="30"/>
    <x v="4"/>
    <x v="4"/>
    <x v="30"/>
    <x v="0"/>
    <x v="6"/>
    <x v="0"/>
    <x v="0"/>
    <x v="283"/>
    <n v="1"/>
  </r>
  <r>
    <x v="319"/>
    <x v="0"/>
    <s v="2023-2024"/>
    <x v="0"/>
    <x v="95"/>
    <x v="7"/>
    <x v="7"/>
    <x v="95"/>
    <x v="0"/>
    <x v="19"/>
    <x v="3"/>
    <x v="3"/>
    <x v="284"/>
    <n v="1"/>
  </r>
  <r>
    <x v="37"/>
    <x v="2"/>
    <s v="2024-2025"/>
    <x v="0"/>
    <x v="48"/>
    <x v="3"/>
    <x v="3"/>
    <x v="48"/>
    <x v="0"/>
    <x v="15"/>
    <x v="7"/>
    <x v="7"/>
    <x v="285"/>
    <n v="1"/>
  </r>
  <r>
    <x v="95"/>
    <x v="1"/>
    <s v="2022-2023"/>
    <x v="0"/>
    <x v="90"/>
    <x v="3"/>
    <x v="3"/>
    <x v="90"/>
    <x v="0"/>
    <x v="17"/>
    <x v="3"/>
    <x v="3"/>
    <x v="285"/>
    <n v="1"/>
  </r>
  <r>
    <x v="492"/>
    <x v="1"/>
    <s v="2022-2023"/>
    <x v="1"/>
    <x v="10"/>
    <x v="4"/>
    <x v="4"/>
    <x v="10"/>
    <x v="0"/>
    <x v="8"/>
    <x v="9"/>
    <x v="9"/>
    <x v="286"/>
    <n v="1"/>
  </r>
  <r>
    <x v="225"/>
    <x v="0"/>
    <s v="2023-2024"/>
    <x v="1"/>
    <x v="83"/>
    <x v="0"/>
    <x v="0"/>
    <x v="83"/>
    <x v="0"/>
    <x v="0"/>
    <x v="5"/>
    <x v="5"/>
    <x v="287"/>
    <n v="1"/>
  </r>
  <r>
    <x v="397"/>
    <x v="0"/>
    <s v="2023-2024"/>
    <x v="1"/>
    <x v="62"/>
    <x v="0"/>
    <x v="0"/>
    <x v="62"/>
    <x v="0"/>
    <x v="14"/>
    <x v="3"/>
    <x v="3"/>
    <x v="288"/>
    <n v="1"/>
  </r>
  <r>
    <x v="124"/>
    <x v="2"/>
    <s v="2024-2025"/>
    <x v="0"/>
    <x v="58"/>
    <x v="0"/>
    <x v="0"/>
    <x v="58"/>
    <x v="0"/>
    <x v="0"/>
    <x v="7"/>
    <x v="7"/>
    <x v="289"/>
    <n v="1"/>
  </r>
  <r>
    <x v="95"/>
    <x v="1"/>
    <s v="2022-2023"/>
    <x v="0"/>
    <x v="54"/>
    <x v="4"/>
    <x v="4"/>
    <x v="54"/>
    <x v="0"/>
    <x v="7"/>
    <x v="4"/>
    <x v="4"/>
    <x v="290"/>
    <n v="1"/>
  </r>
  <r>
    <x v="250"/>
    <x v="0"/>
    <s v="2023-2024"/>
    <x v="0"/>
    <x v="73"/>
    <x v="6"/>
    <x v="6"/>
    <x v="73"/>
    <x v="0"/>
    <x v="18"/>
    <x v="3"/>
    <x v="3"/>
    <x v="291"/>
    <n v="1"/>
  </r>
  <r>
    <x v="493"/>
    <x v="1"/>
    <s v="2022-2023"/>
    <x v="0"/>
    <x v="90"/>
    <x v="3"/>
    <x v="3"/>
    <x v="90"/>
    <x v="0"/>
    <x v="17"/>
    <x v="7"/>
    <x v="7"/>
    <x v="292"/>
    <n v="1"/>
  </r>
  <r>
    <x v="494"/>
    <x v="2"/>
    <s v="2024-2025"/>
    <x v="1"/>
    <x v="56"/>
    <x v="1"/>
    <x v="1"/>
    <x v="56"/>
    <x v="0"/>
    <x v="11"/>
    <x v="0"/>
    <x v="0"/>
    <x v="293"/>
    <n v="1"/>
  </r>
  <r>
    <x v="162"/>
    <x v="1"/>
    <s v="2022-2023"/>
    <x v="1"/>
    <x v="56"/>
    <x v="1"/>
    <x v="1"/>
    <x v="56"/>
    <x v="0"/>
    <x v="11"/>
    <x v="7"/>
    <x v="7"/>
    <x v="294"/>
    <n v="1"/>
  </r>
  <r>
    <x v="379"/>
    <x v="2"/>
    <s v="2024-2025"/>
    <x v="1"/>
    <x v="35"/>
    <x v="3"/>
    <x v="3"/>
    <x v="35"/>
    <x v="0"/>
    <x v="15"/>
    <x v="2"/>
    <x v="2"/>
    <x v="295"/>
    <n v="1"/>
  </r>
  <r>
    <x v="338"/>
    <x v="0"/>
    <s v="2023-2024"/>
    <x v="0"/>
    <x v="89"/>
    <x v="4"/>
    <x v="4"/>
    <x v="89"/>
    <x v="0"/>
    <x v="6"/>
    <x v="6"/>
    <x v="6"/>
    <x v="296"/>
    <n v="1"/>
  </r>
  <r>
    <x v="33"/>
    <x v="2"/>
    <s v="2024-2025"/>
    <x v="1"/>
    <x v="10"/>
    <x v="4"/>
    <x v="4"/>
    <x v="10"/>
    <x v="0"/>
    <x v="8"/>
    <x v="6"/>
    <x v="6"/>
    <x v="296"/>
    <n v="1"/>
  </r>
  <r>
    <x v="424"/>
    <x v="0"/>
    <s v="2023-2024"/>
    <x v="0"/>
    <x v="35"/>
    <x v="3"/>
    <x v="3"/>
    <x v="35"/>
    <x v="0"/>
    <x v="15"/>
    <x v="4"/>
    <x v="4"/>
    <x v="296"/>
    <n v="1"/>
  </r>
  <r>
    <x v="143"/>
    <x v="2"/>
    <s v="2024-2025"/>
    <x v="1"/>
    <x v="60"/>
    <x v="1"/>
    <x v="1"/>
    <x v="60"/>
    <x v="0"/>
    <x v="2"/>
    <x v="5"/>
    <x v="5"/>
    <x v="297"/>
    <n v="1"/>
  </r>
  <r>
    <x v="458"/>
    <x v="2"/>
    <s v="2024-2025"/>
    <x v="1"/>
    <x v="56"/>
    <x v="1"/>
    <x v="1"/>
    <x v="56"/>
    <x v="0"/>
    <x v="11"/>
    <x v="9"/>
    <x v="9"/>
    <x v="298"/>
    <n v="1"/>
  </r>
  <r>
    <x v="351"/>
    <x v="0"/>
    <s v="2023-2024"/>
    <x v="0"/>
    <x v="45"/>
    <x v="3"/>
    <x v="3"/>
    <x v="45"/>
    <x v="0"/>
    <x v="15"/>
    <x v="7"/>
    <x v="7"/>
    <x v="298"/>
    <n v="1"/>
  </r>
  <r>
    <x v="361"/>
    <x v="2"/>
    <s v="2024-2025"/>
    <x v="0"/>
    <x v="14"/>
    <x v="1"/>
    <x v="1"/>
    <x v="14"/>
    <x v="0"/>
    <x v="11"/>
    <x v="7"/>
    <x v="7"/>
    <x v="298"/>
    <n v="1"/>
  </r>
  <r>
    <x v="302"/>
    <x v="0"/>
    <s v="2023-2024"/>
    <x v="0"/>
    <x v="14"/>
    <x v="1"/>
    <x v="1"/>
    <x v="14"/>
    <x v="0"/>
    <x v="11"/>
    <x v="3"/>
    <x v="3"/>
    <x v="298"/>
    <n v="1"/>
  </r>
  <r>
    <x v="173"/>
    <x v="0"/>
    <s v="2023-2024"/>
    <x v="0"/>
    <x v="70"/>
    <x v="4"/>
    <x v="4"/>
    <x v="70"/>
    <x v="0"/>
    <x v="8"/>
    <x v="0"/>
    <x v="0"/>
    <x v="299"/>
    <n v="1"/>
  </r>
  <r>
    <x v="495"/>
    <x v="2"/>
    <s v="2024-2025"/>
    <x v="0"/>
    <x v="33"/>
    <x v="4"/>
    <x v="4"/>
    <x v="33"/>
    <x v="0"/>
    <x v="8"/>
    <x v="4"/>
    <x v="4"/>
    <x v="300"/>
    <n v="1"/>
  </r>
  <r>
    <x v="496"/>
    <x v="2"/>
    <s v="2024-2025"/>
    <x v="0"/>
    <x v="13"/>
    <x v="1"/>
    <x v="1"/>
    <x v="13"/>
    <x v="0"/>
    <x v="1"/>
    <x v="5"/>
    <x v="5"/>
    <x v="300"/>
    <n v="1"/>
  </r>
  <r>
    <x v="82"/>
    <x v="2"/>
    <s v="2024-2025"/>
    <x v="0"/>
    <x v="57"/>
    <x v="6"/>
    <x v="6"/>
    <x v="57"/>
    <x v="0"/>
    <x v="13"/>
    <x v="3"/>
    <x v="3"/>
    <x v="300"/>
    <n v="1"/>
  </r>
  <r>
    <x v="497"/>
    <x v="0"/>
    <s v="2023-2024"/>
    <x v="0"/>
    <x v="33"/>
    <x v="4"/>
    <x v="4"/>
    <x v="33"/>
    <x v="0"/>
    <x v="8"/>
    <x v="1"/>
    <x v="1"/>
    <x v="300"/>
    <n v="1"/>
  </r>
  <r>
    <x v="498"/>
    <x v="0"/>
    <s v="2023-2024"/>
    <x v="0"/>
    <x v="35"/>
    <x v="3"/>
    <x v="3"/>
    <x v="35"/>
    <x v="0"/>
    <x v="15"/>
    <x v="3"/>
    <x v="3"/>
    <x v="301"/>
    <n v="1"/>
  </r>
  <r>
    <x v="188"/>
    <x v="0"/>
    <s v="2023-2024"/>
    <x v="0"/>
    <x v="28"/>
    <x v="1"/>
    <x v="1"/>
    <x v="28"/>
    <x v="0"/>
    <x v="11"/>
    <x v="1"/>
    <x v="1"/>
    <x v="302"/>
    <n v="1"/>
  </r>
  <r>
    <x v="55"/>
    <x v="0"/>
    <s v="2023-2024"/>
    <x v="0"/>
    <x v="4"/>
    <x v="1"/>
    <x v="1"/>
    <x v="4"/>
    <x v="0"/>
    <x v="4"/>
    <x v="0"/>
    <x v="0"/>
    <x v="303"/>
    <n v="1"/>
  </r>
  <r>
    <x v="499"/>
    <x v="0"/>
    <s v="2023-2024"/>
    <x v="0"/>
    <x v="69"/>
    <x v="4"/>
    <x v="4"/>
    <x v="69"/>
    <x v="0"/>
    <x v="6"/>
    <x v="1"/>
    <x v="1"/>
    <x v="304"/>
    <n v="1"/>
  </r>
  <r>
    <x v="361"/>
    <x v="2"/>
    <s v="2024-2025"/>
    <x v="0"/>
    <x v="39"/>
    <x v="0"/>
    <x v="0"/>
    <x v="39"/>
    <x v="0"/>
    <x v="14"/>
    <x v="3"/>
    <x v="3"/>
    <x v="305"/>
    <n v="1"/>
  </r>
  <r>
    <x v="139"/>
    <x v="2"/>
    <s v="2024-2025"/>
    <x v="0"/>
    <x v="19"/>
    <x v="1"/>
    <x v="1"/>
    <x v="19"/>
    <x v="0"/>
    <x v="11"/>
    <x v="7"/>
    <x v="7"/>
    <x v="306"/>
    <n v="1"/>
  </r>
  <r>
    <x v="399"/>
    <x v="0"/>
    <s v="2023-2024"/>
    <x v="0"/>
    <x v="52"/>
    <x v="3"/>
    <x v="3"/>
    <x v="52"/>
    <x v="0"/>
    <x v="10"/>
    <x v="8"/>
    <x v="8"/>
    <x v="307"/>
    <n v="1"/>
  </r>
  <r>
    <x v="500"/>
    <x v="1"/>
    <s v="2022-2023"/>
    <x v="0"/>
    <x v="93"/>
    <x v="4"/>
    <x v="4"/>
    <x v="93"/>
    <x v="0"/>
    <x v="16"/>
    <x v="1"/>
    <x v="1"/>
    <x v="308"/>
    <n v="1"/>
  </r>
  <r>
    <x v="65"/>
    <x v="2"/>
    <s v="2024-2025"/>
    <x v="1"/>
    <x v="0"/>
    <x v="0"/>
    <x v="0"/>
    <x v="0"/>
    <x v="0"/>
    <x v="0"/>
    <x v="5"/>
    <x v="5"/>
    <x v="309"/>
    <n v="1"/>
  </r>
  <r>
    <x v="128"/>
    <x v="2"/>
    <s v="2024-2025"/>
    <x v="1"/>
    <x v="23"/>
    <x v="1"/>
    <x v="1"/>
    <x v="23"/>
    <x v="0"/>
    <x v="11"/>
    <x v="6"/>
    <x v="6"/>
    <x v="310"/>
    <n v="1"/>
  </r>
  <r>
    <x v="501"/>
    <x v="1"/>
    <s v="2022-2023"/>
    <x v="1"/>
    <x v="48"/>
    <x v="3"/>
    <x v="3"/>
    <x v="48"/>
    <x v="0"/>
    <x v="15"/>
    <x v="5"/>
    <x v="5"/>
    <x v="311"/>
    <n v="1"/>
  </r>
  <r>
    <x v="411"/>
    <x v="1"/>
    <s v="2022-2023"/>
    <x v="0"/>
    <x v="77"/>
    <x v="5"/>
    <x v="5"/>
    <x v="77"/>
    <x v="0"/>
    <x v="9"/>
    <x v="1"/>
    <x v="1"/>
    <x v="311"/>
    <n v="1"/>
  </r>
  <r>
    <x v="366"/>
    <x v="1"/>
    <s v="2022-2023"/>
    <x v="0"/>
    <x v="51"/>
    <x v="4"/>
    <x v="4"/>
    <x v="51"/>
    <x v="0"/>
    <x v="16"/>
    <x v="5"/>
    <x v="5"/>
    <x v="311"/>
    <n v="1"/>
  </r>
  <r>
    <x v="303"/>
    <x v="1"/>
    <s v="2022-2023"/>
    <x v="0"/>
    <x v="88"/>
    <x v="6"/>
    <x v="6"/>
    <x v="88"/>
    <x v="0"/>
    <x v="13"/>
    <x v="7"/>
    <x v="7"/>
    <x v="311"/>
    <n v="1"/>
  </r>
  <r>
    <x v="325"/>
    <x v="1"/>
    <s v="2022-2023"/>
    <x v="0"/>
    <x v="17"/>
    <x v="3"/>
    <x v="3"/>
    <x v="17"/>
    <x v="0"/>
    <x v="12"/>
    <x v="4"/>
    <x v="4"/>
    <x v="312"/>
    <n v="1"/>
  </r>
  <r>
    <x v="384"/>
    <x v="1"/>
    <s v="2022-2023"/>
    <x v="0"/>
    <x v="91"/>
    <x v="1"/>
    <x v="1"/>
    <x v="91"/>
    <x v="0"/>
    <x v="5"/>
    <x v="0"/>
    <x v="0"/>
    <x v="313"/>
    <n v="1"/>
  </r>
  <r>
    <x v="502"/>
    <x v="0"/>
    <s v="2023-2024"/>
    <x v="1"/>
    <x v="1"/>
    <x v="1"/>
    <x v="1"/>
    <x v="1"/>
    <x v="0"/>
    <x v="1"/>
    <x v="0"/>
    <x v="0"/>
    <x v="313"/>
    <n v="1"/>
  </r>
  <r>
    <x v="503"/>
    <x v="0"/>
    <s v="2023-2024"/>
    <x v="1"/>
    <x v="42"/>
    <x v="3"/>
    <x v="3"/>
    <x v="42"/>
    <x v="0"/>
    <x v="12"/>
    <x v="0"/>
    <x v="0"/>
    <x v="313"/>
    <n v="1"/>
  </r>
  <r>
    <x v="504"/>
    <x v="2"/>
    <s v="2024-2025"/>
    <x v="1"/>
    <x v="36"/>
    <x v="4"/>
    <x v="4"/>
    <x v="36"/>
    <x v="0"/>
    <x v="6"/>
    <x v="0"/>
    <x v="0"/>
    <x v="313"/>
    <n v="1"/>
  </r>
  <r>
    <x v="41"/>
    <x v="1"/>
    <s v="2022-2023"/>
    <x v="0"/>
    <x v="5"/>
    <x v="1"/>
    <x v="1"/>
    <x v="5"/>
    <x v="0"/>
    <x v="5"/>
    <x v="9"/>
    <x v="9"/>
    <x v="313"/>
    <n v="1"/>
  </r>
  <r>
    <x v="505"/>
    <x v="1"/>
    <s v="2022-2023"/>
    <x v="0"/>
    <x v="44"/>
    <x v="4"/>
    <x v="4"/>
    <x v="44"/>
    <x v="0"/>
    <x v="16"/>
    <x v="0"/>
    <x v="0"/>
    <x v="313"/>
    <n v="1"/>
  </r>
  <r>
    <x v="506"/>
    <x v="0"/>
    <s v="2023-2024"/>
    <x v="0"/>
    <x v="8"/>
    <x v="1"/>
    <x v="1"/>
    <x v="8"/>
    <x v="0"/>
    <x v="4"/>
    <x v="3"/>
    <x v="3"/>
    <x v="313"/>
    <n v="1"/>
  </r>
  <r>
    <x v="235"/>
    <x v="1"/>
    <s v="2022-2023"/>
    <x v="0"/>
    <x v="87"/>
    <x v="2"/>
    <x v="2"/>
    <x v="87"/>
    <x v="0"/>
    <x v="2"/>
    <x v="3"/>
    <x v="3"/>
    <x v="313"/>
    <n v="1"/>
  </r>
  <r>
    <x v="507"/>
    <x v="0"/>
    <s v="2023-2024"/>
    <x v="0"/>
    <x v="45"/>
    <x v="3"/>
    <x v="3"/>
    <x v="45"/>
    <x v="0"/>
    <x v="15"/>
    <x v="9"/>
    <x v="9"/>
    <x v="313"/>
    <n v="1"/>
  </r>
  <r>
    <x v="182"/>
    <x v="1"/>
    <s v="2022-2023"/>
    <x v="1"/>
    <x v="62"/>
    <x v="0"/>
    <x v="0"/>
    <x v="62"/>
    <x v="0"/>
    <x v="14"/>
    <x v="0"/>
    <x v="0"/>
    <x v="313"/>
    <n v="1"/>
  </r>
  <r>
    <x v="342"/>
    <x v="0"/>
    <s v="2023-2024"/>
    <x v="0"/>
    <x v="93"/>
    <x v="4"/>
    <x v="4"/>
    <x v="93"/>
    <x v="0"/>
    <x v="16"/>
    <x v="0"/>
    <x v="0"/>
    <x v="313"/>
    <n v="1"/>
  </r>
  <r>
    <x v="508"/>
    <x v="0"/>
    <s v="2023-2024"/>
    <x v="0"/>
    <x v="35"/>
    <x v="3"/>
    <x v="3"/>
    <x v="35"/>
    <x v="0"/>
    <x v="15"/>
    <x v="0"/>
    <x v="0"/>
    <x v="313"/>
    <n v="1"/>
  </r>
  <r>
    <x v="509"/>
    <x v="0"/>
    <s v="2023-2024"/>
    <x v="1"/>
    <x v="72"/>
    <x v="4"/>
    <x v="4"/>
    <x v="72"/>
    <x v="0"/>
    <x v="16"/>
    <x v="0"/>
    <x v="0"/>
    <x v="313"/>
    <n v="1"/>
  </r>
  <r>
    <x v="241"/>
    <x v="0"/>
    <s v="2023-2024"/>
    <x v="0"/>
    <x v="37"/>
    <x v="1"/>
    <x v="1"/>
    <x v="37"/>
    <x v="0"/>
    <x v="11"/>
    <x v="3"/>
    <x v="3"/>
    <x v="313"/>
    <n v="1"/>
  </r>
  <r>
    <x v="157"/>
    <x v="2"/>
    <s v="2024-2025"/>
    <x v="0"/>
    <x v="31"/>
    <x v="1"/>
    <x v="1"/>
    <x v="31"/>
    <x v="0"/>
    <x v="4"/>
    <x v="0"/>
    <x v="0"/>
    <x v="313"/>
    <n v="1"/>
  </r>
  <r>
    <x v="358"/>
    <x v="1"/>
    <s v="2022-2023"/>
    <x v="1"/>
    <x v="50"/>
    <x v="4"/>
    <x v="4"/>
    <x v="50"/>
    <x v="0"/>
    <x v="6"/>
    <x v="0"/>
    <x v="0"/>
    <x v="313"/>
    <n v="1"/>
  </r>
  <r>
    <x v="510"/>
    <x v="1"/>
    <s v="2022-2023"/>
    <x v="0"/>
    <x v="84"/>
    <x v="3"/>
    <x v="3"/>
    <x v="84"/>
    <x v="0"/>
    <x v="3"/>
    <x v="0"/>
    <x v="0"/>
    <x v="313"/>
    <n v="1"/>
  </r>
  <r>
    <x v="137"/>
    <x v="2"/>
    <s v="2024-2025"/>
    <x v="0"/>
    <x v="20"/>
    <x v="4"/>
    <x v="4"/>
    <x v="20"/>
    <x v="0"/>
    <x v="8"/>
    <x v="4"/>
    <x v="4"/>
    <x v="313"/>
    <n v="1"/>
  </r>
  <r>
    <x v="469"/>
    <x v="1"/>
    <s v="2022-2023"/>
    <x v="0"/>
    <x v="22"/>
    <x v="1"/>
    <x v="1"/>
    <x v="22"/>
    <x v="0"/>
    <x v="2"/>
    <x v="3"/>
    <x v="3"/>
    <x v="313"/>
    <n v="1"/>
  </r>
  <r>
    <x v="24"/>
    <x v="0"/>
    <s v="2023-2024"/>
    <x v="0"/>
    <x v="46"/>
    <x v="3"/>
    <x v="3"/>
    <x v="46"/>
    <x v="0"/>
    <x v="17"/>
    <x v="9"/>
    <x v="9"/>
    <x v="314"/>
    <n v="1"/>
  </r>
  <r>
    <x v="320"/>
    <x v="2"/>
    <s v="2024-2025"/>
    <x v="0"/>
    <x v="65"/>
    <x v="1"/>
    <x v="1"/>
    <x v="65"/>
    <x v="0"/>
    <x v="4"/>
    <x v="3"/>
    <x v="3"/>
    <x v="314"/>
    <n v="1"/>
  </r>
  <r>
    <x v="511"/>
    <x v="2"/>
    <s v="2024-2025"/>
    <x v="1"/>
    <x v="2"/>
    <x v="2"/>
    <x v="2"/>
    <x v="2"/>
    <x v="0"/>
    <x v="2"/>
    <x v="3"/>
    <x v="3"/>
    <x v="315"/>
    <n v="1"/>
  </r>
  <r>
    <x v="512"/>
    <x v="0"/>
    <s v="2023-2024"/>
    <x v="1"/>
    <x v="59"/>
    <x v="3"/>
    <x v="3"/>
    <x v="59"/>
    <x v="0"/>
    <x v="3"/>
    <x v="8"/>
    <x v="8"/>
    <x v="316"/>
    <n v="1"/>
  </r>
  <r>
    <x v="433"/>
    <x v="0"/>
    <s v="2023-2024"/>
    <x v="0"/>
    <x v="63"/>
    <x v="1"/>
    <x v="1"/>
    <x v="63"/>
    <x v="0"/>
    <x v="5"/>
    <x v="3"/>
    <x v="3"/>
    <x v="317"/>
    <n v="1"/>
  </r>
  <r>
    <x v="70"/>
    <x v="0"/>
    <s v="2023-2024"/>
    <x v="0"/>
    <x v="18"/>
    <x v="6"/>
    <x v="6"/>
    <x v="18"/>
    <x v="0"/>
    <x v="13"/>
    <x v="7"/>
    <x v="7"/>
    <x v="318"/>
    <n v="1"/>
  </r>
  <r>
    <x v="513"/>
    <x v="2"/>
    <s v="2024-2025"/>
    <x v="1"/>
    <x v="18"/>
    <x v="6"/>
    <x v="6"/>
    <x v="18"/>
    <x v="0"/>
    <x v="13"/>
    <x v="2"/>
    <x v="2"/>
    <x v="319"/>
    <n v="1"/>
  </r>
  <r>
    <x v="514"/>
    <x v="1"/>
    <s v="2022-2023"/>
    <x v="0"/>
    <x v="69"/>
    <x v="4"/>
    <x v="4"/>
    <x v="69"/>
    <x v="0"/>
    <x v="6"/>
    <x v="4"/>
    <x v="4"/>
    <x v="320"/>
    <n v="1"/>
  </r>
  <r>
    <x v="84"/>
    <x v="2"/>
    <s v="2024-2025"/>
    <x v="1"/>
    <x v="37"/>
    <x v="1"/>
    <x v="1"/>
    <x v="37"/>
    <x v="0"/>
    <x v="11"/>
    <x v="1"/>
    <x v="1"/>
    <x v="321"/>
    <n v="1"/>
  </r>
  <r>
    <x v="515"/>
    <x v="0"/>
    <s v="2023-2024"/>
    <x v="1"/>
    <x v="94"/>
    <x v="5"/>
    <x v="5"/>
    <x v="94"/>
    <x v="0"/>
    <x v="9"/>
    <x v="4"/>
    <x v="4"/>
    <x v="322"/>
    <n v="1"/>
  </r>
  <r>
    <x v="219"/>
    <x v="1"/>
    <s v="2022-2023"/>
    <x v="0"/>
    <x v="24"/>
    <x v="1"/>
    <x v="1"/>
    <x v="24"/>
    <x v="0"/>
    <x v="4"/>
    <x v="7"/>
    <x v="7"/>
    <x v="323"/>
    <n v="1"/>
  </r>
  <r>
    <x v="58"/>
    <x v="2"/>
    <s v="2024-2025"/>
    <x v="0"/>
    <x v="66"/>
    <x v="3"/>
    <x v="3"/>
    <x v="66"/>
    <x v="0"/>
    <x v="12"/>
    <x v="2"/>
    <x v="2"/>
    <x v="324"/>
    <n v="1"/>
  </r>
  <r>
    <x v="435"/>
    <x v="0"/>
    <s v="2023-2024"/>
    <x v="0"/>
    <x v="66"/>
    <x v="3"/>
    <x v="3"/>
    <x v="66"/>
    <x v="0"/>
    <x v="12"/>
    <x v="3"/>
    <x v="3"/>
    <x v="324"/>
    <n v="1"/>
  </r>
  <r>
    <x v="97"/>
    <x v="0"/>
    <s v="2023-2024"/>
    <x v="0"/>
    <x v="30"/>
    <x v="4"/>
    <x v="4"/>
    <x v="30"/>
    <x v="0"/>
    <x v="6"/>
    <x v="3"/>
    <x v="3"/>
    <x v="324"/>
    <n v="1"/>
  </r>
  <r>
    <x v="19"/>
    <x v="0"/>
    <s v="2023-2024"/>
    <x v="0"/>
    <x v="41"/>
    <x v="5"/>
    <x v="5"/>
    <x v="41"/>
    <x v="0"/>
    <x v="9"/>
    <x v="2"/>
    <x v="2"/>
    <x v="325"/>
    <n v="1"/>
  </r>
  <r>
    <x v="172"/>
    <x v="1"/>
    <s v="2022-2023"/>
    <x v="0"/>
    <x v="27"/>
    <x v="4"/>
    <x v="4"/>
    <x v="27"/>
    <x v="0"/>
    <x v="7"/>
    <x v="2"/>
    <x v="2"/>
    <x v="326"/>
    <n v="1"/>
  </r>
  <r>
    <x v="89"/>
    <x v="0"/>
    <s v="2023-2024"/>
    <x v="0"/>
    <x v="87"/>
    <x v="2"/>
    <x v="2"/>
    <x v="87"/>
    <x v="0"/>
    <x v="2"/>
    <x v="5"/>
    <x v="5"/>
    <x v="327"/>
    <n v="1"/>
  </r>
  <r>
    <x v="6"/>
    <x v="1"/>
    <s v="2022-2023"/>
    <x v="0"/>
    <x v="35"/>
    <x v="3"/>
    <x v="3"/>
    <x v="35"/>
    <x v="0"/>
    <x v="15"/>
    <x v="1"/>
    <x v="1"/>
    <x v="328"/>
    <n v="1"/>
  </r>
  <r>
    <x v="351"/>
    <x v="0"/>
    <s v="2023-2024"/>
    <x v="0"/>
    <x v="2"/>
    <x v="2"/>
    <x v="2"/>
    <x v="2"/>
    <x v="0"/>
    <x v="2"/>
    <x v="4"/>
    <x v="4"/>
    <x v="329"/>
    <n v="1"/>
  </r>
  <r>
    <x v="516"/>
    <x v="2"/>
    <s v="2024-2025"/>
    <x v="0"/>
    <x v="74"/>
    <x v="1"/>
    <x v="1"/>
    <x v="74"/>
    <x v="0"/>
    <x v="1"/>
    <x v="2"/>
    <x v="2"/>
    <x v="330"/>
    <n v="1"/>
  </r>
  <r>
    <x v="189"/>
    <x v="2"/>
    <s v="2024-2025"/>
    <x v="1"/>
    <x v="2"/>
    <x v="2"/>
    <x v="2"/>
    <x v="2"/>
    <x v="0"/>
    <x v="2"/>
    <x v="0"/>
    <x v="0"/>
    <x v="331"/>
    <n v="1"/>
  </r>
  <r>
    <x v="517"/>
    <x v="1"/>
    <s v="2022-2023"/>
    <x v="0"/>
    <x v="81"/>
    <x v="3"/>
    <x v="3"/>
    <x v="81"/>
    <x v="0"/>
    <x v="17"/>
    <x v="3"/>
    <x v="3"/>
    <x v="332"/>
    <n v="1"/>
  </r>
  <r>
    <x v="428"/>
    <x v="0"/>
    <s v="2023-2024"/>
    <x v="1"/>
    <x v="18"/>
    <x v="6"/>
    <x v="6"/>
    <x v="18"/>
    <x v="0"/>
    <x v="13"/>
    <x v="2"/>
    <x v="2"/>
    <x v="333"/>
    <n v="1"/>
  </r>
  <r>
    <x v="427"/>
    <x v="0"/>
    <s v="2023-2024"/>
    <x v="0"/>
    <x v="9"/>
    <x v="4"/>
    <x v="4"/>
    <x v="9"/>
    <x v="0"/>
    <x v="7"/>
    <x v="8"/>
    <x v="8"/>
    <x v="334"/>
    <n v="1"/>
  </r>
  <r>
    <x v="51"/>
    <x v="0"/>
    <s v="2023-2024"/>
    <x v="0"/>
    <x v="60"/>
    <x v="1"/>
    <x v="1"/>
    <x v="60"/>
    <x v="0"/>
    <x v="2"/>
    <x v="1"/>
    <x v="1"/>
    <x v="335"/>
    <n v="1"/>
  </r>
  <r>
    <x v="244"/>
    <x v="0"/>
    <s v="2023-2024"/>
    <x v="0"/>
    <x v="94"/>
    <x v="5"/>
    <x v="5"/>
    <x v="94"/>
    <x v="0"/>
    <x v="9"/>
    <x v="3"/>
    <x v="3"/>
    <x v="336"/>
    <n v="1"/>
  </r>
  <r>
    <x v="518"/>
    <x v="0"/>
    <s v="2023-2024"/>
    <x v="0"/>
    <x v="29"/>
    <x v="4"/>
    <x v="4"/>
    <x v="29"/>
    <x v="0"/>
    <x v="8"/>
    <x v="4"/>
    <x v="4"/>
    <x v="337"/>
    <n v="1"/>
  </r>
  <r>
    <x v="468"/>
    <x v="2"/>
    <s v="2024-2025"/>
    <x v="1"/>
    <x v="79"/>
    <x v="6"/>
    <x v="6"/>
    <x v="79"/>
    <x v="0"/>
    <x v="18"/>
    <x v="5"/>
    <x v="5"/>
    <x v="338"/>
    <n v="1"/>
  </r>
  <r>
    <x v="269"/>
    <x v="1"/>
    <s v="2022-2023"/>
    <x v="0"/>
    <x v="57"/>
    <x v="6"/>
    <x v="6"/>
    <x v="57"/>
    <x v="0"/>
    <x v="13"/>
    <x v="5"/>
    <x v="5"/>
    <x v="338"/>
    <n v="1"/>
  </r>
  <r>
    <x v="178"/>
    <x v="0"/>
    <s v="2023-2024"/>
    <x v="0"/>
    <x v="84"/>
    <x v="3"/>
    <x v="3"/>
    <x v="84"/>
    <x v="0"/>
    <x v="3"/>
    <x v="6"/>
    <x v="6"/>
    <x v="338"/>
    <n v="1"/>
  </r>
  <r>
    <x v="519"/>
    <x v="2"/>
    <s v="2024-2025"/>
    <x v="0"/>
    <x v="3"/>
    <x v="3"/>
    <x v="3"/>
    <x v="3"/>
    <x v="0"/>
    <x v="3"/>
    <x v="6"/>
    <x v="6"/>
    <x v="339"/>
    <n v="1"/>
  </r>
  <r>
    <x v="257"/>
    <x v="1"/>
    <s v="2022-2023"/>
    <x v="0"/>
    <x v="96"/>
    <x v="4"/>
    <x v="4"/>
    <x v="96"/>
    <x v="0"/>
    <x v="16"/>
    <x v="4"/>
    <x v="4"/>
    <x v="339"/>
    <n v="1"/>
  </r>
  <r>
    <x v="236"/>
    <x v="0"/>
    <s v="2023-2024"/>
    <x v="1"/>
    <x v="53"/>
    <x v="3"/>
    <x v="3"/>
    <x v="53"/>
    <x v="0"/>
    <x v="10"/>
    <x v="0"/>
    <x v="0"/>
    <x v="340"/>
    <n v="1"/>
  </r>
  <r>
    <x v="263"/>
    <x v="0"/>
    <s v="2023-2024"/>
    <x v="1"/>
    <x v="53"/>
    <x v="3"/>
    <x v="3"/>
    <x v="53"/>
    <x v="0"/>
    <x v="10"/>
    <x v="4"/>
    <x v="4"/>
    <x v="340"/>
    <n v="1"/>
  </r>
  <r>
    <x v="318"/>
    <x v="0"/>
    <s v="2023-2024"/>
    <x v="0"/>
    <x v="8"/>
    <x v="1"/>
    <x v="1"/>
    <x v="8"/>
    <x v="0"/>
    <x v="4"/>
    <x v="2"/>
    <x v="2"/>
    <x v="341"/>
    <n v="1"/>
  </r>
  <r>
    <x v="455"/>
    <x v="0"/>
    <s v="2023-2024"/>
    <x v="0"/>
    <x v="81"/>
    <x v="3"/>
    <x v="3"/>
    <x v="81"/>
    <x v="0"/>
    <x v="17"/>
    <x v="3"/>
    <x v="3"/>
    <x v="341"/>
    <n v="1"/>
  </r>
  <r>
    <x v="12"/>
    <x v="0"/>
    <s v="2023-2024"/>
    <x v="0"/>
    <x v="70"/>
    <x v="4"/>
    <x v="4"/>
    <x v="70"/>
    <x v="0"/>
    <x v="8"/>
    <x v="3"/>
    <x v="3"/>
    <x v="341"/>
    <n v="1"/>
  </r>
  <r>
    <x v="418"/>
    <x v="2"/>
    <s v="2024-2025"/>
    <x v="0"/>
    <x v="44"/>
    <x v="4"/>
    <x v="4"/>
    <x v="44"/>
    <x v="0"/>
    <x v="16"/>
    <x v="0"/>
    <x v="0"/>
    <x v="342"/>
    <n v="1"/>
  </r>
  <r>
    <x v="202"/>
    <x v="2"/>
    <s v="2024-2025"/>
    <x v="0"/>
    <x v="1"/>
    <x v="1"/>
    <x v="1"/>
    <x v="1"/>
    <x v="0"/>
    <x v="1"/>
    <x v="2"/>
    <x v="2"/>
    <x v="343"/>
    <n v="1"/>
  </r>
  <r>
    <x v="514"/>
    <x v="1"/>
    <s v="2022-2023"/>
    <x v="1"/>
    <x v="26"/>
    <x v="0"/>
    <x v="0"/>
    <x v="26"/>
    <x v="0"/>
    <x v="14"/>
    <x v="0"/>
    <x v="0"/>
    <x v="344"/>
    <n v="1"/>
  </r>
  <r>
    <x v="520"/>
    <x v="0"/>
    <s v="2023-2024"/>
    <x v="0"/>
    <x v="31"/>
    <x v="1"/>
    <x v="1"/>
    <x v="31"/>
    <x v="0"/>
    <x v="4"/>
    <x v="5"/>
    <x v="5"/>
    <x v="345"/>
    <n v="1"/>
  </r>
  <r>
    <x v="281"/>
    <x v="0"/>
    <s v="2023-2024"/>
    <x v="0"/>
    <x v="76"/>
    <x v="1"/>
    <x v="1"/>
    <x v="76"/>
    <x v="0"/>
    <x v="5"/>
    <x v="3"/>
    <x v="3"/>
    <x v="346"/>
    <n v="1"/>
  </r>
  <r>
    <x v="410"/>
    <x v="1"/>
    <s v="2022-2023"/>
    <x v="0"/>
    <x v="45"/>
    <x v="3"/>
    <x v="3"/>
    <x v="45"/>
    <x v="0"/>
    <x v="15"/>
    <x v="2"/>
    <x v="2"/>
    <x v="347"/>
    <n v="1"/>
  </r>
  <r>
    <x v="4"/>
    <x v="0"/>
    <s v="2023-2024"/>
    <x v="0"/>
    <x v="82"/>
    <x v="3"/>
    <x v="3"/>
    <x v="82"/>
    <x v="0"/>
    <x v="17"/>
    <x v="2"/>
    <x v="2"/>
    <x v="348"/>
    <n v="1"/>
  </r>
  <r>
    <x v="75"/>
    <x v="2"/>
    <s v="2024-2025"/>
    <x v="1"/>
    <x v="94"/>
    <x v="5"/>
    <x v="5"/>
    <x v="94"/>
    <x v="0"/>
    <x v="9"/>
    <x v="5"/>
    <x v="5"/>
    <x v="349"/>
    <n v="1"/>
  </r>
  <r>
    <x v="215"/>
    <x v="2"/>
    <s v="2024-2025"/>
    <x v="1"/>
    <x v="17"/>
    <x v="3"/>
    <x v="3"/>
    <x v="17"/>
    <x v="0"/>
    <x v="12"/>
    <x v="2"/>
    <x v="2"/>
    <x v="350"/>
    <n v="1"/>
  </r>
  <r>
    <x v="159"/>
    <x v="0"/>
    <s v="2023-2024"/>
    <x v="0"/>
    <x v="96"/>
    <x v="4"/>
    <x v="4"/>
    <x v="96"/>
    <x v="0"/>
    <x v="16"/>
    <x v="6"/>
    <x v="6"/>
    <x v="350"/>
    <n v="1"/>
  </r>
  <r>
    <x v="521"/>
    <x v="0"/>
    <s v="2023-2024"/>
    <x v="1"/>
    <x v="74"/>
    <x v="1"/>
    <x v="1"/>
    <x v="74"/>
    <x v="0"/>
    <x v="1"/>
    <x v="2"/>
    <x v="2"/>
    <x v="351"/>
    <n v="1"/>
  </r>
  <r>
    <x v="168"/>
    <x v="0"/>
    <s v="2023-2024"/>
    <x v="0"/>
    <x v="93"/>
    <x v="4"/>
    <x v="4"/>
    <x v="93"/>
    <x v="0"/>
    <x v="16"/>
    <x v="1"/>
    <x v="1"/>
    <x v="352"/>
    <n v="1"/>
  </r>
  <r>
    <x v="31"/>
    <x v="1"/>
    <s v="2022-2023"/>
    <x v="1"/>
    <x v="62"/>
    <x v="0"/>
    <x v="0"/>
    <x v="62"/>
    <x v="0"/>
    <x v="14"/>
    <x v="6"/>
    <x v="6"/>
    <x v="353"/>
    <n v="1"/>
  </r>
  <r>
    <x v="130"/>
    <x v="1"/>
    <s v="2022-2023"/>
    <x v="0"/>
    <x v="58"/>
    <x v="0"/>
    <x v="0"/>
    <x v="58"/>
    <x v="0"/>
    <x v="0"/>
    <x v="6"/>
    <x v="6"/>
    <x v="354"/>
    <n v="1"/>
  </r>
  <r>
    <x v="218"/>
    <x v="1"/>
    <s v="2022-2023"/>
    <x v="1"/>
    <x v="60"/>
    <x v="1"/>
    <x v="1"/>
    <x v="60"/>
    <x v="0"/>
    <x v="2"/>
    <x v="3"/>
    <x v="3"/>
    <x v="355"/>
    <n v="1"/>
  </r>
  <r>
    <x v="436"/>
    <x v="2"/>
    <s v="2024-2025"/>
    <x v="1"/>
    <x v="12"/>
    <x v="3"/>
    <x v="3"/>
    <x v="12"/>
    <x v="0"/>
    <x v="10"/>
    <x v="1"/>
    <x v="1"/>
    <x v="356"/>
    <n v="1"/>
  </r>
  <r>
    <x v="522"/>
    <x v="0"/>
    <s v="2023-2024"/>
    <x v="1"/>
    <x v="73"/>
    <x v="6"/>
    <x v="6"/>
    <x v="73"/>
    <x v="0"/>
    <x v="18"/>
    <x v="1"/>
    <x v="1"/>
    <x v="357"/>
    <n v="1"/>
  </r>
  <r>
    <x v="165"/>
    <x v="0"/>
    <s v="2023-2024"/>
    <x v="0"/>
    <x v="32"/>
    <x v="6"/>
    <x v="6"/>
    <x v="32"/>
    <x v="0"/>
    <x v="13"/>
    <x v="3"/>
    <x v="3"/>
    <x v="358"/>
    <n v="1"/>
  </r>
  <r>
    <x v="508"/>
    <x v="0"/>
    <s v="2023-2024"/>
    <x v="0"/>
    <x v="39"/>
    <x v="0"/>
    <x v="0"/>
    <x v="39"/>
    <x v="0"/>
    <x v="14"/>
    <x v="0"/>
    <x v="0"/>
    <x v="358"/>
    <n v="1"/>
  </r>
  <r>
    <x v="134"/>
    <x v="0"/>
    <s v="2023-2024"/>
    <x v="1"/>
    <x v="5"/>
    <x v="1"/>
    <x v="1"/>
    <x v="5"/>
    <x v="0"/>
    <x v="5"/>
    <x v="3"/>
    <x v="3"/>
    <x v="358"/>
    <n v="1"/>
  </r>
  <r>
    <x v="523"/>
    <x v="1"/>
    <s v="2022-2023"/>
    <x v="0"/>
    <x v="62"/>
    <x v="0"/>
    <x v="0"/>
    <x v="62"/>
    <x v="0"/>
    <x v="14"/>
    <x v="3"/>
    <x v="3"/>
    <x v="358"/>
    <n v="1"/>
  </r>
  <r>
    <x v="50"/>
    <x v="0"/>
    <s v="2023-2024"/>
    <x v="0"/>
    <x v="71"/>
    <x v="6"/>
    <x v="6"/>
    <x v="71"/>
    <x v="0"/>
    <x v="13"/>
    <x v="3"/>
    <x v="3"/>
    <x v="359"/>
    <n v="1"/>
  </r>
  <r>
    <x v="487"/>
    <x v="0"/>
    <s v="2023-2024"/>
    <x v="1"/>
    <x v="59"/>
    <x v="3"/>
    <x v="3"/>
    <x v="59"/>
    <x v="0"/>
    <x v="3"/>
    <x v="3"/>
    <x v="3"/>
    <x v="360"/>
    <n v="1"/>
  </r>
  <r>
    <x v="347"/>
    <x v="0"/>
    <s v="2023-2024"/>
    <x v="1"/>
    <x v="44"/>
    <x v="4"/>
    <x v="4"/>
    <x v="44"/>
    <x v="0"/>
    <x v="16"/>
    <x v="3"/>
    <x v="3"/>
    <x v="361"/>
    <n v="1"/>
  </r>
  <r>
    <x v="47"/>
    <x v="2"/>
    <s v="2024-2025"/>
    <x v="0"/>
    <x v="3"/>
    <x v="3"/>
    <x v="3"/>
    <x v="3"/>
    <x v="0"/>
    <x v="3"/>
    <x v="6"/>
    <x v="6"/>
    <x v="362"/>
    <n v="1"/>
  </r>
  <r>
    <x v="460"/>
    <x v="1"/>
    <s v="2022-2023"/>
    <x v="0"/>
    <x v="4"/>
    <x v="1"/>
    <x v="1"/>
    <x v="4"/>
    <x v="0"/>
    <x v="4"/>
    <x v="8"/>
    <x v="8"/>
    <x v="363"/>
    <n v="1"/>
  </r>
  <r>
    <x v="369"/>
    <x v="0"/>
    <s v="2023-2024"/>
    <x v="1"/>
    <x v="30"/>
    <x v="4"/>
    <x v="4"/>
    <x v="30"/>
    <x v="0"/>
    <x v="6"/>
    <x v="6"/>
    <x v="6"/>
    <x v="364"/>
    <n v="1"/>
  </r>
  <r>
    <x v="9"/>
    <x v="0"/>
    <s v="2023-2024"/>
    <x v="1"/>
    <x v="47"/>
    <x v="1"/>
    <x v="1"/>
    <x v="47"/>
    <x v="0"/>
    <x v="4"/>
    <x v="5"/>
    <x v="5"/>
    <x v="365"/>
    <n v="1"/>
  </r>
  <r>
    <x v="524"/>
    <x v="0"/>
    <s v="2023-2024"/>
    <x v="0"/>
    <x v="70"/>
    <x v="4"/>
    <x v="4"/>
    <x v="70"/>
    <x v="0"/>
    <x v="8"/>
    <x v="6"/>
    <x v="6"/>
    <x v="366"/>
    <n v="1"/>
  </r>
  <r>
    <x v="525"/>
    <x v="2"/>
    <s v="2024-2025"/>
    <x v="0"/>
    <x v="93"/>
    <x v="4"/>
    <x v="4"/>
    <x v="93"/>
    <x v="0"/>
    <x v="16"/>
    <x v="5"/>
    <x v="5"/>
    <x v="367"/>
    <n v="1"/>
  </r>
  <r>
    <x v="280"/>
    <x v="2"/>
    <s v="2024-2025"/>
    <x v="0"/>
    <x v="66"/>
    <x v="3"/>
    <x v="3"/>
    <x v="66"/>
    <x v="0"/>
    <x v="12"/>
    <x v="5"/>
    <x v="5"/>
    <x v="368"/>
    <n v="1"/>
  </r>
  <r>
    <x v="78"/>
    <x v="0"/>
    <s v="2023-2024"/>
    <x v="0"/>
    <x v="40"/>
    <x v="4"/>
    <x v="4"/>
    <x v="40"/>
    <x v="0"/>
    <x v="8"/>
    <x v="0"/>
    <x v="0"/>
    <x v="369"/>
    <n v="1"/>
  </r>
  <r>
    <x v="526"/>
    <x v="2"/>
    <s v="2024-2025"/>
    <x v="0"/>
    <x v="28"/>
    <x v="1"/>
    <x v="1"/>
    <x v="28"/>
    <x v="0"/>
    <x v="11"/>
    <x v="2"/>
    <x v="2"/>
    <x v="369"/>
    <n v="1"/>
  </r>
  <r>
    <x v="527"/>
    <x v="1"/>
    <s v="2022-2023"/>
    <x v="1"/>
    <x v="9"/>
    <x v="4"/>
    <x v="4"/>
    <x v="9"/>
    <x v="0"/>
    <x v="7"/>
    <x v="0"/>
    <x v="0"/>
    <x v="369"/>
    <n v="1"/>
  </r>
  <r>
    <x v="528"/>
    <x v="1"/>
    <s v="2022-2023"/>
    <x v="0"/>
    <x v="11"/>
    <x v="5"/>
    <x v="5"/>
    <x v="11"/>
    <x v="0"/>
    <x v="9"/>
    <x v="2"/>
    <x v="2"/>
    <x v="369"/>
    <n v="1"/>
  </r>
  <r>
    <x v="360"/>
    <x v="2"/>
    <s v="2024-2025"/>
    <x v="1"/>
    <x v="80"/>
    <x v="0"/>
    <x v="0"/>
    <x v="80"/>
    <x v="0"/>
    <x v="14"/>
    <x v="2"/>
    <x v="2"/>
    <x v="369"/>
    <n v="1"/>
  </r>
  <r>
    <x v="529"/>
    <x v="0"/>
    <s v="2023-2024"/>
    <x v="0"/>
    <x v="37"/>
    <x v="1"/>
    <x v="1"/>
    <x v="37"/>
    <x v="0"/>
    <x v="11"/>
    <x v="0"/>
    <x v="0"/>
    <x v="369"/>
    <n v="1"/>
  </r>
  <r>
    <x v="302"/>
    <x v="0"/>
    <s v="2023-2024"/>
    <x v="0"/>
    <x v="49"/>
    <x v="4"/>
    <x v="4"/>
    <x v="49"/>
    <x v="0"/>
    <x v="6"/>
    <x v="0"/>
    <x v="0"/>
    <x v="369"/>
    <n v="1"/>
  </r>
  <r>
    <x v="117"/>
    <x v="2"/>
    <s v="2024-2025"/>
    <x v="0"/>
    <x v="21"/>
    <x v="3"/>
    <x v="3"/>
    <x v="21"/>
    <x v="0"/>
    <x v="10"/>
    <x v="1"/>
    <x v="1"/>
    <x v="369"/>
    <n v="1"/>
  </r>
  <r>
    <x v="530"/>
    <x v="1"/>
    <s v="2022-2023"/>
    <x v="1"/>
    <x v="30"/>
    <x v="4"/>
    <x v="4"/>
    <x v="30"/>
    <x v="0"/>
    <x v="6"/>
    <x v="6"/>
    <x v="6"/>
    <x v="370"/>
    <n v="1"/>
  </r>
  <r>
    <x v="103"/>
    <x v="1"/>
    <s v="2022-2023"/>
    <x v="0"/>
    <x v="95"/>
    <x v="7"/>
    <x v="7"/>
    <x v="95"/>
    <x v="0"/>
    <x v="19"/>
    <x v="4"/>
    <x v="4"/>
    <x v="371"/>
    <n v="1"/>
  </r>
  <r>
    <x v="363"/>
    <x v="2"/>
    <s v="2024-2025"/>
    <x v="1"/>
    <x v="1"/>
    <x v="1"/>
    <x v="1"/>
    <x v="1"/>
    <x v="0"/>
    <x v="1"/>
    <x v="5"/>
    <x v="5"/>
    <x v="371"/>
    <n v="1"/>
  </r>
  <r>
    <x v="531"/>
    <x v="0"/>
    <s v="2023-2024"/>
    <x v="1"/>
    <x v="9"/>
    <x v="4"/>
    <x v="4"/>
    <x v="9"/>
    <x v="0"/>
    <x v="7"/>
    <x v="4"/>
    <x v="4"/>
    <x v="371"/>
    <n v="1"/>
  </r>
  <r>
    <x v="192"/>
    <x v="1"/>
    <s v="2022-2023"/>
    <x v="0"/>
    <x v="82"/>
    <x v="3"/>
    <x v="3"/>
    <x v="82"/>
    <x v="0"/>
    <x v="17"/>
    <x v="7"/>
    <x v="7"/>
    <x v="371"/>
    <n v="1"/>
  </r>
  <r>
    <x v="423"/>
    <x v="1"/>
    <s v="2022-2023"/>
    <x v="0"/>
    <x v="92"/>
    <x v="3"/>
    <x v="3"/>
    <x v="92"/>
    <x v="0"/>
    <x v="3"/>
    <x v="3"/>
    <x v="3"/>
    <x v="371"/>
    <n v="1"/>
  </r>
  <r>
    <x v="532"/>
    <x v="1"/>
    <s v="2022-2023"/>
    <x v="1"/>
    <x v="16"/>
    <x v="0"/>
    <x v="0"/>
    <x v="16"/>
    <x v="0"/>
    <x v="0"/>
    <x v="7"/>
    <x v="7"/>
    <x v="371"/>
    <n v="1"/>
  </r>
  <r>
    <x v="168"/>
    <x v="0"/>
    <s v="2023-2024"/>
    <x v="0"/>
    <x v="92"/>
    <x v="3"/>
    <x v="3"/>
    <x v="92"/>
    <x v="0"/>
    <x v="3"/>
    <x v="3"/>
    <x v="3"/>
    <x v="372"/>
    <n v="1"/>
  </r>
  <r>
    <x v="328"/>
    <x v="2"/>
    <s v="2024-2025"/>
    <x v="1"/>
    <x v="94"/>
    <x v="5"/>
    <x v="5"/>
    <x v="94"/>
    <x v="0"/>
    <x v="9"/>
    <x v="3"/>
    <x v="3"/>
    <x v="372"/>
    <n v="1"/>
  </r>
  <r>
    <x v="50"/>
    <x v="0"/>
    <s v="2023-2024"/>
    <x v="1"/>
    <x v="79"/>
    <x v="6"/>
    <x v="6"/>
    <x v="79"/>
    <x v="0"/>
    <x v="18"/>
    <x v="3"/>
    <x v="3"/>
    <x v="372"/>
    <n v="1"/>
  </r>
  <r>
    <x v="125"/>
    <x v="2"/>
    <s v="2024-2025"/>
    <x v="0"/>
    <x v="77"/>
    <x v="5"/>
    <x v="5"/>
    <x v="77"/>
    <x v="0"/>
    <x v="9"/>
    <x v="7"/>
    <x v="7"/>
    <x v="372"/>
    <n v="1"/>
  </r>
  <r>
    <x v="1"/>
    <x v="0"/>
    <s v="2023-2024"/>
    <x v="1"/>
    <x v="50"/>
    <x v="4"/>
    <x v="4"/>
    <x v="50"/>
    <x v="0"/>
    <x v="6"/>
    <x v="7"/>
    <x v="7"/>
    <x v="372"/>
    <n v="1"/>
  </r>
  <r>
    <x v="533"/>
    <x v="1"/>
    <s v="2022-2023"/>
    <x v="0"/>
    <x v="20"/>
    <x v="4"/>
    <x v="4"/>
    <x v="20"/>
    <x v="0"/>
    <x v="8"/>
    <x v="0"/>
    <x v="0"/>
    <x v="372"/>
    <n v="1"/>
  </r>
  <r>
    <x v="197"/>
    <x v="0"/>
    <s v="2023-2024"/>
    <x v="1"/>
    <x v="42"/>
    <x v="3"/>
    <x v="3"/>
    <x v="42"/>
    <x v="0"/>
    <x v="12"/>
    <x v="3"/>
    <x v="3"/>
    <x v="373"/>
    <n v="1"/>
  </r>
  <r>
    <x v="166"/>
    <x v="0"/>
    <s v="2023-2024"/>
    <x v="0"/>
    <x v="6"/>
    <x v="0"/>
    <x v="0"/>
    <x v="6"/>
    <x v="0"/>
    <x v="0"/>
    <x v="9"/>
    <x v="9"/>
    <x v="373"/>
    <n v="1"/>
  </r>
  <r>
    <x v="206"/>
    <x v="2"/>
    <s v="2024-2025"/>
    <x v="0"/>
    <x v="52"/>
    <x v="3"/>
    <x v="3"/>
    <x v="52"/>
    <x v="0"/>
    <x v="10"/>
    <x v="0"/>
    <x v="0"/>
    <x v="374"/>
    <n v="1"/>
  </r>
  <r>
    <x v="175"/>
    <x v="1"/>
    <s v="2022-2023"/>
    <x v="0"/>
    <x v="80"/>
    <x v="0"/>
    <x v="0"/>
    <x v="80"/>
    <x v="0"/>
    <x v="14"/>
    <x v="7"/>
    <x v="7"/>
    <x v="375"/>
    <n v="1"/>
  </r>
  <r>
    <x v="167"/>
    <x v="2"/>
    <s v="2024-2025"/>
    <x v="0"/>
    <x v="63"/>
    <x v="1"/>
    <x v="1"/>
    <x v="63"/>
    <x v="0"/>
    <x v="5"/>
    <x v="5"/>
    <x v="5"/>
    <x v="376"/>
    <n v="1"/>
  </r>
  <r>
    <x v="507"/>
    <x v="0"/>
    <s v="2023-2024"/>
    <x v="0"/>
    <x v="1"/>
    <x v="1"/>
    <x v="1"/>
    <x v="1"/>
    <x v="0"/>
    <x v="1"/>
    <x v="3"/>
    <x v="3"/>
    <x v="377"/>
    <n v="1"/>
  </r>
  <r>
    <x v="534"/>
    <x v="0"/>
    <s v="2023-2024"/>
    <x v="1"/>
    <x v="12"/>
    <x v="3"/>
    <x v="3"/>
    <x v="12"/>
    <x v="0"/>
    <x v="10"/>
    <x v="2"/>
    <x v="2"/>
    <x v="378"/>
    <n v="1"/>
  </r>
  <r>
    <x v="535"/>
    <x v="1"/>
    <s v="2022-2023"/>
    <x v="0"/>
    <x v="55"/>
    <x v="3"/>
    <x v="3"/>
    <x v="55"/>
    <x v="0"/>
    <x v="17"/>
    <x v="2"/>
    <x v="2"/>
    <x v="379"/>
    <n v="1"/>
  </r>
  <r>
    <x v="121"/>
    <x v="0"/>
    <s v="2023-2024"/>
    <x v="0"/>
    <x v="26"/>
    <x v="0"/>
    <x v="0"/>
    <x v="26"/>
    <x v="0"/>
    <x v="14"/>
    <x v="8"/>
    <x v="8"/>
    <x v="380"/>
    <n v="1"/>
  </r>
  <r>
    <x v="536"/>
    <x v="1"/>
    <s v="2022-2023"/>
    <x v="0"/>
    <x v="87"/>
    <x v="2"/>
    <x v="2"/>
    <x v="87"/>
    <x v="0"/>
    <x v="2"/>
    <x v="6"/>
    <x v="6"/>
    <x v="380"/>
    <n v="1"/>
  </r>
  <r>
    <x v="518"/>
    <x v="0"/>
    <s v="2023-2024"/>
    <x v="0"/>
    <x v="14"/>
    <x v="1"/>
    <x v="1"/>
    <x v="14"/>
    <x v="0"/>
    <x v="11"/>
    <x v="3"/>
    <x v="3"/>
    <x v="380"/>
    <n v="1"/>
  </r>
  <r>
    <x v="41"/>
    <x v="1"/>
    <s v="2022-2023"/>
    <x v="0"/>
    <x v="3"/>
    <x v="3"/>
    <x v="3"/>
    <x v="3"/>
    <x v="0"/>
    <x v="3"/>
    <x v="5"/>
    <x v="5"/>
    <x v="381"/>
    <n v="1"/>
  </r>
  <r>
    <x v="316"/>
    <x v="0"/>
    <s v="2023-2024"/>
    <x v="0"/>
    <x v="84"/>
    <x v="3"/>
    <x v="3"/>
    <x v="84"/>
    <x v="0"/>
    <x v="3"/>
    <x v="0"/>
    <x v="0"/>
    <x v="382"/>
    <n v="1"/>
  </r>
  <r>
    <x v="91"/>
    <x v="0"/>
    <s v="2023-2024"/>
    <x v="0"/>
    <x v="96"/>
    <x v="4"/>
    <x v="4"/>
    <x v="96"/>
    <x v="0"/>
    <x v="16"/>
    <x v="3"/>
    <x v="3"/>
    <x v="383"/>
    <n v="1"/>
  </r>
  <r>
    <x v="178"/>
    <x v="0"/>
    <s v="2023-2024"/>
    <x v="0"/>
    <x v="12"/>
    <x v="3"/>
    <x v="3"/>
    <x v="12"/>
    <x v="0"/>
    <x v="10"/>
    <x v="3"/>
    <x v="3"/>
    <x v="384"/>
    <n v="1"/>
  </r>
  <r>
    <x v="346"/>
    <x v="0"/>
    <s v="2023-2024"/>
    <x v="0"/>
    <x v="48"/>
    <x v="3"/>
    <x v="3"/>
    <x v="48"/>
    <x v="0"/>
    <x v="15"/>
    <x v="3"/>
    <x v="3"/>
    <x v="384"/>
    <n v="1"/>
  </r>
  <r>
    <x v="459"/>
    <x v="0"/>
    <s v="2023-2024"/>
    <x v="0"/>
    <x v="21"/>
    <x v="3"/>
    <x v="3"/>
    <x v="21"/>
    <x v="0"/>
    <x v="10"/>
    <x v="3"/>
    <x v="3"/>
    <x v="384"/>
    <n v="1"/>
  </r>
  <r>
    <x v="537"/>
    <x v="1"/>
    <s v="2022-2023"/>
    <x v="1"/>
    <x v="36"/>
    <x v="4"/>
    <x v="4"/>
    <x v="36"/>
    <x v="0"/>
    <x v="6"/>
    <x v="5"/>
    <x v="5"/>
    <x v="385"/>
    <n v="1"/>
  </r>
  <r>
    <x v="538"/>
    <x v="2"/>
    <s v="2024-2025"/>
    <x v="0"/>
    <x v="31"/>
    <x v="1"/>
    <x v="1"/>
    <x v="31"/>
    <x v="0"/>
    <x v="4"/>
    <x v="6"/>
    <x v="6"/>
    <x v="385"/>
    <n v="1"/>
  </r>
  <r>
    <x v="307"/>
    <x v="0"/>
    <s v="2023-2024"/>
    <x v="1"/>
    <x v="47"/>
    <x v="1"/>
    <x v="1"/>
    <x v="47"/>
    <x v="0"/>
    <x v="4"/>
    <x v="8"/>
    <x v="8"/>
    <x v="386"/>
    <n v="1"/>
  </r>
  <r>
    <x v="192"/>
    <x v="1"/>
    <s v="2022-2023"/>
    <x v="0"/>
    <x v="53"/>
    <x v="3"/>
    <x v="3"/>
    <x v="53"/>
    <x v="0"/>
    <x v="10"/>
    <x v="3"/>
    <x v="3"/>
    <x v="387"/>
    <n v="1"/>
  </r>
  <r>
    <x v="405"/>
    <x v="2"/>
    <s v="2024-2025"/>
    <x v="1"/>
    <x v="90"/>
    <x v="3"/>
    <x v="3"/>
    <x v="90"/>
    <x v="0"/>
    <x v="17"/>
    <x v="5"/>
    <x v="5"/>
    <x v="388"/>
    <n v="1"/>
  </r>
  <r>
    <x v="330"/>
    <x v="0"/>
    <s v="2023-2024"/>
    <x v="0"/>
    <x v="69"/>
    <x v="4"/>
    <x v="4"/>
    <x v="69"/>
    <x v="0"/>
    <x v="6"/>
    <x v="5"/>
    <x v="5"/>
    <x v="389"/>
    <n v="1"/>
  </r>
  <r>
    <x v="158"/>
    <x v="0"/>
    <s v="2023-2024"/>
    <x v="1"/>
    <x v="53"/>
    <x v="3"/>
    <x v="3"/>
    <x v="53"/>
    <x v="0"/>
    <x v="10"/>
    <x v="1"/>
    <x v="1"/>
    <x v="389"/>
    <n v="1"/>
  </r>
  <r>
    <x v="455"/>
    <x v="0"/>
    <s v="2023-2024"/>
    <x v="1"/>
    <x v="23"/>
    <x v="1"/>
    <x v="1"/>
    <x v="23"/>
    <x v="0"/>
    <x v="11"/>
    <x v="7"/>
    <x v="7"/>
    <x v="389"/>
    <n v="1"/>
  </r>
  <r>
    <x v="199"/>
    <x v="0"/>
    <s v="2023-2024"/>
    <x v="0"/>
    <x v="27"/>
    <x v="4"/>
    <x v="4"/>
    <x v="27"/>
    <x v="0"/>
    <x v="7"/>
    <x v="5"/>
    <x v="5"/>
    <x v="390"/>
    <n v="1"/>
  </r>
  <r>
    <x v="539"/>
    <x v="2"/>
    <s v="2024-2025"/>
    <x v="0"/>
    <x v="9"/>
    <x v="4"/>
    <x v="4"/>
    <x v="9"/>
    <x v="0"/>
    <x v="7"/>
    <x v="5"/>
    <x v="5"/>
    <x v="390"/>
    <n v="1"/>
  </r>
  <r>
    <x v="392"/>
    <x v="2"/>
    <s v="2024-2025"/>
    <x v="0"/>
    <x v="34"/>
    <x v="4"/>
    <x v="4"/>
    <x v="34"/>
    <x v="0"/>
    <x v="7"/>
    <x v="0"/>
    <x v="0"/>
    <x v="391"/>
    <n v="1"/>
  </r>
  <r>
    <x v="376"/>
    <x v="1"/>
    <s v="2022-2023"/>
    <x v="1"/>
    <x v="9"/>
    <x v="4"/>
    <x v="4"/>
    <x v="9"/>
    <x v="0"/>
    <x v="7"/>
    <x v="1"/>
    <x v="1"/>
    <x v="391"/>
    <n v="1"/>
  </r>
  <r>
    <x v="540"/>
    <x v="2"/>
    <s v="2024-2025"/>
    <x v="0"/>
    <x v="81"/>
    <x v="3"/>
    <x v="3"/>
    <x v="81"/>
    <x v="0"/>
    <x v="17"/>
    <x v="5"/>
    <x v="5"/>
    <x v="391"/>
    <n v="1"/>
  </r>
  <r>
    <x v="541"/>
    <x v="0"/>
    <s v="2023-2024"/>
    <x v="0"/>
    <x v="45"/>
    <x v="3"/>
    <x v="3"/>
    <x v="45"/>
    <x v="0"/>
    <x v="15"/>
    <x v="6"/>
    <x v="6"/>
    <x v="391"/>
    <n v="1"/>
  </r>
  <r>
    <x v="289"/>
    <x v="1"/>
    <s v="2022-2023"/>
    <x v="0"/>
    <x v="35"/>
    <x v="3"/>
    <x v="3"/>
    <x v="35"/>
    <x v="0"/>
    <x v="15"/>
    <x v="3"/>
    <x v="3"/>
    <x v="391"/>
    <n v="1"/>
  </r>
  <r>
    <x v="445"/>
    <x v="0"/>
    <s v="2023-2024"/>
    <x v="1"/>
    <x v="19"/>
    <x v="1"/>
    <x v="1"/>
    <x v="19"/>
    <x v="0"/>
    <x v="11"/>
    <x v="0"/>
    <x v="0"/>
    <x v="391"/>
    <n v="1"/>
  </r>
  <r>
    <x v="542"/>
    <x v="2"/>
    <s v="2024-2025"/>
    <x v="0"/>
    <x v="90"/>
    <x v="3"/>
    <x v="3"/>
    <x v="90"/>
    <x v="0"/>
    <x v="17"/>
    <x v="0"/>
    <x v="0"/>
    <x v="391"/>
    <n v="1"/>
  </r>
  <r>
    <x v="543"/>
    <x v="0"/>
    <s v="2023-2024"/>
    <x v="0"/>
    <x v="87"/>
    <x v="2"/>
    <x v="2"/>
    <x v="87"/>
    <x v="0"/>
    <x v="2"/>
    <x v="0"/>
    <x v="0"/>
    <x v="392"/>
    <n v="1"/>
  </r>
  <r>
    <x v="406"/>
    <x v="2"/>
    <s v="2024-2025"/>
    <x v="1"/>
    <x v="48"/>
    <x v="3"/>
    <x v="3"/>
    <x v="48"/>
    <x v="0"/>
    <x v="15"/>
    <x v="6"/>
    <x v="6"/>
    <x v="392"/>
    <n v="1"/>
  </r>
  <r>
    <x v="59"/>
    <x v="0"/>
    <s v="2023-2024"/>
    <x v="1"/>
    <x v="16"/>
    <x v="0"/>
    <x v="0"/>
    <x v="16"/>
    <x v="0"/>
    <x v="0"/>
    <x v="4"/>
    <x v="4"/>
    <x v="393"/>
    <n v="1"/>
  </r>
  <r>
    <x v="358"/>
    <x v="1"/>
    <s v="2022-2023"/>
    <x v="0"/>
    <x v="85"/>
    <x v="0"/>
    <x v="0"/>
    <x v="85"/>
    <x v="0"/>
    <x v="20"/>
    <x v="2"/>
    <x v="2"/>
    <x v="394"/>
    <n v="1"/>
  </r>
  <r>
    <x v="444"/>
    <x v="0"/>
    <s v="2023-2024"/>
    <x v="1"/>
    <x v="76"/>
    <x v="1"/>
    <x v="1"/>
    <x v="76"/>
    <x v="0"/>
    <x v="5"/>
    <x v="5"/>
    <x v="5"/>
    <x v="395"/>
    <n v="1"/>
  </r>
  <r>
    <x v="391"/>
    <x v="2"/>
    <s v="2024-2025"/>
    <x v="0"/>
    <x v="19"/>
    <x v="1"/>
    <x v="1"/>
    <x v="19"/>
    <x v="0"/>
    <x v="11"/>
    <x v="7"/>
    <x v="7"/>
    <x v="396"/>
    <n v="1"/>
  </r>
  <r>
    <x v="20"/>
    <x v="0"/>
    <s v="2023-2024"/>
    <x v="0"/>
    <x v="55"/>
    <x v="3"/>
    <x v="3"/>
    <x v="55"/>
    <x v="0"/>
    <x v="17"/>
    <x v="3"/>
    <x v="3"/>
    <x v="397"/>
    <n v="1"/>
  </r>
  <r>
    <x v="31"/>
    <x v="1"/>
    <s v="2022-2023"/>
    <x v="0"/>
    <x v="25"/>
    <x v="4"/>
    <x v="4"/>
    <x v="25"/>
    <x v="0"/>
    <x v="8"/>
    <x v="9"/>
    <x v="9"/>
    <x v="398"/>
    <n v="1"/>
  </r>
  <r>
    <x v="544"/>
    <x v="0"/>
    <s v="2023-2024"/>
    <x v="0"/>
    <x v="64"/>
    <x v="1"/>
    <x v="1"/>
    <x v="64"/>
    <x v="0"/>
    <x v="1"/>
    <x v="2"/>
    <x v="2"/>
    <x v="399"/>
    <n v="1"/>
  </r>
  <r>
    <x v="417"/>
    <x v="2"/>
    <s v="2024-2025"/>
    <x v="0"/>
    <x v="70"/>
    <x v="4"/>
    <x v="4"/>
    <x v="70"/>
    <x v="0"/>
    <x v="8"/>
    <x v="5"/>
    <x v="5"/>
    <x v="399"/>
    <n v="1"/>
  </r>
  <r>
    <x v="545"/>
    <x v="2"/>
    <s v="2024-2025"/>
    <x v="1"/>
    <x v="49"/>
    <x v="4"/>
    <x v="4"/>
    <x v="49"/>
    <x v="0"/>
    <x v="6"/>
    <x v="7"/>
    <x v="7"/>
    <x v="400"/>
    <n v="1"/>
  </r>
  <r>
    <x v="514"/>
    <x v="1"/>
    <s v="2022-2023"/>
    <x v="0"/>
    <x v="93"/>
    <x v="4"/>
    <x v="4"/>
    <x v="93"/>
    <x v="0"/>
    <x v="16"/>
    <x v="7"/>
    <x v="7"/>
    <x v="401"/>
    <n v="1"/>
  </r>
  <r>
    <x v="546"/>
    <x v="2"/>
    <s v="2024-2025"/>
    <x v="0"/>
    <x v="54"/>
    <x v="4"/>
    <x v="4"/>
    <x v="54"/>
    <x v="0"/>
    <x v="7"/>
    <x v="9"/>
    <x v="9"/>
    <x v="402"/>
    <n v="1"/>
  </r>
  <r>
    <x v="380"/>
    <x v="0"/>
    <s v="2023-2024"/>
    <x v="0"/>
    <x v="84"/>
    <x v="3"/>
    <x v="3"/>
    <x v="84"/>
    <x v="0"/>
    <x v="3"/>
    <x v="0"/>
    <x v="0"/>
    <x v="403"/>
    <n v="1"/>
  </r>
  <r>
    <x v="73"/>
    <x v="1"/>
    <s v="2022-2023"/>
    <x v="0"/>
    <x v="34"/>
    <x v="4"/>
    <x v="4"/>
    <x v="34"/>
    <x v="0"/>
    <x v="7"/>
    <x v="1"/>
    <x v="1"/>
    <x v="403"/>
    <n v="1"/>
  </r>
  <r>
    <x v="178"/>
    <x v="0"/>
    <s v="2023-2024"/>
    <x v="0"/>
    <x v="79"/>
    <x v="6"/>
    <x v="6"/>
    <x v="79"/>
    <x v="0"/>
    <x v="18"/>
    <x v="3"/>
    <x v="3"/>
    <x v="403"/>
    <n v="1"/>
  </r>
  <r>
    <x v="547"/>
    <x v="0"/>
    <s v="2023-2024"/>
    <x v="0"/>
    <x v="54"/>
    <x v="4"/>
    <x v="4"/>
    <x v="54"/>
    <x v="0"/>
    <x v="7"/>
    <x v="7"/>
    <x v="7"/>
    <x v="404"/>
    <n v="1"/>
  </r>
  <r>
    <x v="119"/>
    <x v="0"/>
    <s v="2023-2024"/>
    <x v="0"/>
    <x v="59"/>
    <x v="3"/>
    <x v="3"/>
    <x v="59"/>
    <x v="0"/>
    <x v="3"/>
    <x v="7"/>
    <x v="7"/>
    <x v="405"/>
    <n v="1"/>
  </r>
  <r>
    <x v="548"/>
    <x v="1"/>
    <s v="2022-2023"/>
    <x v="0"/>
    <x v="68"/>
    <x v="7"/>
    <x v="7"/>
    <x v="68"/>
    <x v="0"/>
    <x v="19"/>
    <x v="6"/>
    <x v="6"/>
    <x v="406"/>
    <n v="1"/>
  </r>
  <r>
    <x v="56"/>
    <x v="2"/>
    <s v="2024-2025"/>
    <x v="0"/>
    <x v="11"/>
    <x v="5"/>
    <x v="5"/>
    <x v="11"/>
    <x v="0"/>
    <x v="9"/>
    <x v="7"/>
    <x v="7"/>
    <x v="407"/>
    <n v="1"/>
  </r>
  <r>
    <x v="549"/>
    <x v="1"/>
    <s v="2022-2023"/>
    <x v="1"/>
    <x v="69"/>
    <x v="4"/>
    <x v="4"/>
    <x v="69"/>
    <x v="0"/>
    <x v="6"/>
    <x v="3"/>
    <x v="3"/>
    <x v="408"/>
    <n v="1"/>
  </r>
  <r>
    <x v="135"/>
    <x v="0"/>
    <s v="2023-2024"/>
    <x v="0"/>
    <x v="85"/>
    <x v="0"/>
    <x v="0"/>
    <x v="85"/>
    <x v="0"/>
    <x v="20"/>
    <x v="5"/>
    <x v="5"/>
    <x v="409"/>
    <n v="1"/>
  </r>
  <r>
    <x v="501"/>
    <x v="1"/>
    <s v="2022-2023"/>
    <x v="0"/>
    <x v="22"/>
    <x v="1"/>
    <x v="1"/>
    <x v="22"/>
    <x v="0"/>
    <x v="2"/>
    <x v="1"/>
    <x v="1"/>
    <x v="410"/>
    <n v="1"/>
  </r>
  <r>
    <x v="550"/>
    <x v="0"/>
    <s v="2023-2024"/>
    <x v="0"/>
    <x v="7"/>
    <x v="4"/>
    <x v="4"/>
    <x v="7"/>
    <x v="0"/>
    <x v="6"/>
    <x v="5"/>
    <x v="5"/>
    <x v="411"/>
    <n v="1"/>
  </r>
  <r>
    <x v="551"/>
    <x v="0"/>
    <s v="2023-2024"/>
    <x v="0"/>
    <x v="43"/>
    <x v="1"/>
    <x v="1"/>
    <x v="43"/>
    <x v="0"/>
    <x v="2"/>
    <x v="3"/>
    <x v="3"/>
    <x v="412"/>
    <n v="1"/>
  </r>
  <r>
    <x v="469"/>
    <x v="1"/>
    <s v="2022-2023"/>
    <x v="0"/>
    <x v="43"/>
    <x v="1"/>
    <x v="1"/>
    <x v="43"/>
    <x v="0"/>
    <x v="2"/>
    <x v="0"/>
    <x v="0"/>
    <x v="413"/>
    <n v="1"/>
  </r>
  <r>
    <x v="384"/>
    <x v="1"/>
    <s v="2022-2023"/>
    <x v="0"/>
    <x v="44"/>
    <x v="4"/>
    <x v="4"/>
    <x v="44"/>
    <x v="0"/>
    <x v="16"/>
    <x v="4"/>
    <x v="4"/>
    <x v="413"/>
    <n v="1"/>
  </r>
  <r>
    <x v="130"/>
    <x v="1"/>
    <s v="2022-2023"/>
    <x v="0"/>
    <x v="13"/>
    <x v="1"/>
    <x v="1"/>
    <x v="13"/>
    <x v="0"/>
    <x v="1"/>
    <x v="3"/>
    <x v="3"/>
    <x v="414"/>
    <n v="1"/>
  </r>
  <r>
    <x v="552"/>
    <x v="2"/>
    <s v="2024-2025"/>
    <x v="0"/>
    <x v="89"/>
    <x v="4"/>
    <x v="4"/>
    <x v="89"/>
    <x v="0"/>
    <x v="6"/>
    <x v="2"/>
    <x v="2"/>
    <x v="415"/>
    <n v="1"/>
  </r>
  <r>
    <x v="337"/>
    <x v="0"/>
    <s v="2023-2024"/>
    <x v="0"/>
    <x v="89"/>
    <x v="4"/>
    <x v="4"/>
    <x v="89"/>
    <x v="0"/>
    <x v="6"/>
    <x v="3"/>
    <x v="3"/>
    <x v="416"/>
    <n v="1"/>
  </r>
  <r>
    <x v="553"/>
    <x v="2"/>
    <s v="2024-2025"/>
    <x v="0"/>
    <x v="64"/>
    <x v="1"/>
    <x v="1"/>
    <x v="64"/>
    <x v="0"/>
    <x v="1"/>
    <x v="6"/>
    <x v="6"/>
    <x v="417"/>
    <n v="1"/>
  </r>
  <r>
    <x v="236"/>
    <x v="0"/>
    <s v="2023-2024"/>
    <x v="1"/>
    <x v="83"/>
    <x v="0"/>
    <x v="0"/>
    <x v="83"/>
    <x v="0"/>
    <x v="0"/>
    <x v="0"/>
    <x v="0"/>
    <x v="418"/>
    <n v="1"/>
  </r>
  <r>
    <x v="89"/>
    <x v="0"/>
    <s v="2023-2024"/>
    <x v="1"/>
    <x v="67"/>
    <x v="3"/>
    <x v="3"/>
    <x v="67"/>
    <x v="0"/>
    <x v="15"/>
    <x v="8"/>
    <x v="8"/>
    <x v="419"/>
    <n v="1"/>
  </r>
  <r>
    <x v="213"/>
    <x v="1"/>
    <s v="2022-2023"/>
    <x v="0"/>
    <x v="75"/>
    <x v="0"/>
    <x v="0"/>
    <x v="75"/>
    <x v="0"/>
    <x v="20"/>
    <x v="5"/>
    <x v="5"/>
    <x v="420"/>
    <n v="1"/>
  </r>
  <r>
    <x v="554"/>
    <x v="0"/>
    <s v="2023-2024"/>
    <x v="0"/>
    <x v="96"/>
    <x v="4"/>
    <x v="4"/>
    <x v="96"/>
    <x v="0"/>
    <x v="16"/>
    <x v="5"/>
    <x v="5"/>
    <x v="421"/>
    <n v="1"/>
  </r>
  <r>
    <x v="528"/>
    <x v="1"/>
    <s v="2022-2023"/>
    <x v="0"/>
    <x v="39"/>
    <x v="0"/>
    <x v="0"/>
    <x v="39"/>
    <x v="0"/>
    <x v="14"/>
    <x v="7"/>
    <x v="7"/>
    <x v="422"/>
    <n v="1"/>
  </r>
  <r>
    <x v="289"/>
    <x v="1"/>
    <s v="2022-2023"/>
    <x v="0"/>
    <x v="39"/>
    <x v="0"/>
    <x v="0"/>
    <x v="39"/>
    <x v="0"/>
    <x v="14"/>
    <x v="1"/>
    <x v="1"/>
    <x v="422"/>
    <n v="1"/>
  </r>
  <r>
    <x v="555"/>
    <x v="2"/>
    <s v="2024-2025"/>
    <x v="0"/>
    <x v="66"/>
    <x v="3"/>
    <x v="3"/>
    <x v="66"/>
    <x v="0"/>
    <x v="12"/>
    <x v="1"/>
    <x v="1"/>
    <x v="422"/>
    <n v="1"/>
  </r>
  <r>
    <x v="175"/>
    <x v="1"/>
    <s v="2022-2023"/>
    <x v="1"/>
    <x v="1"/>
    <x v="1"/>
    <x v="1"/>
    <x v="1"/>
    <x v="0"/>
    <x v="1"/>
    <x v="4"/>
    <x v="4"/>
    <x v="422"/>
    <n v="1"/>
  </r>
  <r>
    <x v="450"/>
    <x v="1"/>
    <s v="2022-2023"/>
    <x v="0"/>
    <x v="54"/>
    <x v="4"/>
    <x v="4"/>
    <x v="54"/>
    <x v="0"/>
    <x v="7"/>
    <x v="3"/>
    <x v="3"/>
    <x v="423"/>
    <n v="1"/>
  </r>
  <r>
    <x v="535"/>
    <x v="1"/>
    <s v="2022-2023"/>
    <x v="0"/>
    <x v="81"/>
    <x v="3"/>
    <x v="3"/>
    <x v="81"/>
    <x v="0"/>
    <x v="17"/>
    <x v="3"/>
    <x v="3"/>
    <x v="424"/>
    <n v="1"/>
  </r>
  <r>
    <x v="556"/>
    <x v="0"/>
    <s v="2023-2024"/>
    <x v="1"/>
    <x v="83"/>
    <x v="0"/>
    <x v="0"/>
    <x v="83"/>
    <x v="0"/>
    <x v="0"/>
    <x v="7"/>
    <x v="7"/>
    <x v="425"/>
    <n v="1"/>
  </r>
  <r>
    <x v="522"/>
    <x v="0"/>
    <s v="2023-2024"/>
    <x v="0"/>
    <x v="67"/>
    <x v="3"/>
    <x v="3"/>
    <x v="67"/>
    <x v="0"/>
    <x v="15"/>
    <x v="1"/>
    <x v="1"/>
    <x v="426"/>
    <n v="1"/>
  </r>
  <r>
    <x v="307"/>
    <x v="0"/>
    <s v="2023-2024"/>
    <x v="0"/>
    <x v="95"/>
    <x v="7"/>
    <x v="7"/>
    <x v="95"/>
    <x v="0"/>
    <x v="19"/>
    <x v="7"/>
    <x v="7"/>
    <x v="427"/>
    <n v="1"/>
  </r>
  <r>
    <x v="483"/>
    <x v="0"/>
    <s v="2023-2024"/>
    <x v="0"/>
    <x v="69"/>
    <x v="4"/>
    <x v="4"/>
    <x v="69"/>
    <x v="0"/>
    <x v="6"/>
    <x v="2"/>
    <x v="2"/>
    <x v="428"/>
    <n v="1"/>
  </r>
  <r>
    <x v="371"/>
    <x v="2"/>
    <s v="2024-2025"/>
    <x v="0"/>
    <x v="6"/>
    <x v="0"/>
    <x v="0"/>
    <x v="6"/>
    <x v="0"/>
    <x v="0"/>
    <x v="4"/>
    <x v="4"/>
    <x v="429"/>
    <n v="1"/>
  </r>
  <r>
    <x v="333"/>
    <x v="1"/>
    <s v="2022-2023"/>
    <x v="0"/>
    <x v="88"/>
    <x v="6"/>
    <x v="6"/>
    <x v="88"/>
    <x v="0"/>
    <x v="13"/>
    <x v="3"/>
    <x v="3"/>
    <x v="430"/>
    <n v="1"/>
  </r>
  <r>
    <x v="303"/>
    <x v="1"/>
    <s v="2022-2023"/>
    <x v="0"/>
    <x v="3"/>
    <x v="3"/>
    <x v="3"/>
    <x v="3"/>
    <x v="0"/>
    <x v="3"/>
    <x v="6"/>
    <x v="6"/>
    <x v="431"/>
    <n v="1"/>
  </r>
  <r>
    <x v="57"/>
    <x v="0"/>
    <s v="2023-2024"/>
    <x v="0"/>
    <x v="28"/>
    <x v="1"/>
    <x v="1"/>
    <x v="28"/>
    <x v="0"/>
    <x v="11"/>
    <x v="9"/>
    <x v="9"/>
    <x v="432"/>
    <n v="1"/>
  </r>
  <r>
    <x v="557"/>
    <x v="0"/>
    <s v="2023-2024"/>
    <x v="0"/>
    <x v="5"/>
    <x v="1"/>
    <x v="1"/>
    <x v="5"/>
    <x v="0"/>
    <x v="5"/>
    <x v="8"/>
    <x v="8"/>
    <x v="433"/>
    <n v="1"/>
  </r>
  <r>
    <x v="558"/>
    <x v="0"/>
    <s v="2023-2024"/>
    <x v="0"/>
    <x v="96"/>
    <x v="4"/>
    <x v="4"/>
    <x v="96"/>
    <x v="0"/>
    <x v="16"/>
    <x v="0"/>
    <x v="0"/>
    <x v="434"/>
    <n v="1"/>
  </r>
  <r>
    <x v="559"/>
    <x v="0"/>
    <s v="2023-2024"/>
    <x v="1"/>
    <x v="62"/>
    <x v="0"/>
    <x v="0"/>
    <x v="62"/>
    <x v="0"/>
    <x v="14"/>
    <x v="6"/>
    <x v="6"/>
    <x v="435"/>
    <n v="1"/>
  </r>
  <r>
    <x v="77"/>
    <x v="1"/>
    <s v="2022-2023"/>
    <x v="0"/>
    <x v="29"/>
    <x v="4"/>
    <x v="4"/>
    <x v="29"/>
    <x v="0"/>
    <x v="8"/>
    <x v="2"/>
    <x v="2"/>
    <x v="435"/>
    <n v="1"/>
  </r>
  <r>
    <x v="365"/>
    <x v="0"/>
    <s v="2023-2024"/>
    <x v="1"/>
    <x v="48"/>
    <x v="3"/>
    <x v="3"/>
    <x v="48"/>
    <x v="0"/>
    <x v="15"/>
    <x v="6"/>
    <x v="6"/>
    <x v="435"/>
    <n v="1"/>
  </r>
  <r>
    <x v="28"/>
    <x v="2"/>
    <s v="2024-2025"/>
    <x v="1"/>
    <x v="76"/>
    <x v="1"/>
    <x v="1"/>
    <x v="76"/>
    <x v="0"/>
    <x v="5"/>
    <x v="6"/>
    <x v="6"/>
    <x v="435"/>
    <n v="1"/>
  </r>
  <r>
    <x v="14"/>
    <x v="0"/>
    <s v="2023-2024"/>
    <x v="0"/>
    <x v="63"/>
    <x v="1"/>
    <x v="1"/>
    <x v="63"/>
    <x v="0"/>
    <x v="5"/>
    <x v="5"/>
    <x v="5"/>
    <x v="436"/>
    <n v="1"/>
  </r>
  <r>
    <x v="13"/>
    <x v="0"/>
    <s v="2023-2024"/>
    <x v="0"/>
    <x v="27"/>
    <x v="4"/>
    <x v="4"/>
    <x v="27"/>
    <x v="0"/>
    <x v="7"/>
    <x v="7"/>
    <x v="7"/>
    <x v="436"/>
    <n v="1"/>
  </r>
  <r>
    <x v="560"/>
    <x v="0"/>
    <s v="2023-2024"/>
    <x v="0"/>
    <x v="45"/>
    <x v="3"/>
    <x v="3"/>
    <x v="45"/>
    <x v="0"/>
    <x v="15"/>
    <x v="5"/>
    <x v="5"/>
    <x v="436"/>
    <n v="1"/>
  </r>
  <r>
    <x v="326"/>
    <x v="0"/>
    <s v="2023-2024"/>
    <x v="0"/>
    <x v="93"/>
    <x v="4"/>
    <x v="4"/>
    <x v="93"/>
    <x v="0"/>
    <x v="16"/>
    <x v="4"/>
    <x v="4"/>
    <x v="436"/>
    <n v="1"/>
  </r>
  <r>
    <x v="210"/>
    <x v="0"/>
    <s v="2023-2024"/>
    <x v="0"/>
    <x v="78"/>
    <x v="1"/>
    <x v="1"/>
    <x v="78"/>
    <x v="0"/>
    <x v="4"/>
    <x v="6"/>
    <x v="6"/>
    <x v="436"/>
    <n v="1"/>
  </r>
  <r>
    <x v="292"/>
    <x v="0"/>
    <s v="2023-2024"/>
    <x v="0"/>
    <x v="87"/>
    <x v="2"/>
    <x v="2"/>
    <x v="87"/>
    <x v="0"/>
    <x v="2"/>
    <x v="5"/>
    <x v="5"/>
    <x v="437"/>
    <n v="1"/>
  </r>
  <r>
    <x v="335"/>
    <x v="1"/>
    <s v="2022-2023"/>
    <x v="0"/>
    <x v="73"/>
    <x v="6"/>
    <x v="6"/>
    <x v="73"/>
    <x v="0"/>
    <x v="18"/>
    <x v="4"/>
    <x v="4"/>
    <x v="438"/>
    <n v="1"/>
  </r>
  <r>
    <x v="435"/>
    <x v="0"/>
    <s v="2023-2024"/>
    <x v="0"/>
    <x v="3"/>
    <x v="3"/>
    <x v="3"/>
    <x v="3"/>
    <x v="0"/>
    <x v="3"/>
    <x v="2"/>
    <x v="2"/>
    <x v="439"/>
    <n v="1"/>
  </r>
  <r>
    <x v="561"/>
    <x v="0"/>
    <s v="2023-2024"/>
    <x v="1"/>
    <x v="81"/>
    <x v="3"/>
    <x v="3"/>
    <x v="81"/>
    <x v="0"/>
    <x v="17"/>
    <x v="0"/>
    <x v="0"/>
    <x v="439"/>
    <n v="1"/>
  </r>
  <r>
    <x v="412"/>
    <x v="0"/>
    <s v="2023-2024"/>
    <x v="1"/>
    <x v="17"/>
    <x v="3"/>
    <x v="3"/>
    <x v="17"/>
    <x v="0"/>
    <x v="12"/>
    <x v="0"/>
    <x v="0"/>
    <x v="439"/>
    <n v="1"/>
  </r>
  <r>
    <x v="490"/>
    <x v="0"/>
    <s v="2023-2024"/>
    <x v="0"/>
    <x v="24"/>
    <x v="1"/>
    <x v="1"/>
    <x v="24"/>
    <x v="0"/>
    <x v="4"/>
    <x v="0"/>
    <x v="0"/>
    <x v="439"/>
    <n v="1"/>
  </r>
  <r>
    <x v="344"/>
    <x v="1"/>
    <s v="2022-2023"/>
    <x v="0"/>
    <x v="2"/>
    <x v="2"/>
    <x v="2"/>
    <x v="2"/>
    <x v="0"/>
    <x v="2"/>
    <x v="4"/>
    <x v="4"/>
    <x v="440"/>
    <n v="1"/>
  </r>
  <r>
    <x v="562"/>
    <x v="1"/>
    <s v="2022-2023"/>
    <x v="1"/>
    <x v="0"/>
    <x v="0"/>
    <x v="0"/>
    <x v="0"/>
    <x v="0"/>
    <x v="0"/>
    <x v="3"/>
    <x v="3"/>
    <x v="441"/>
    <n v="1"/>
  </r>
  <r>
    <x v="312"/>
    <x v="1"/>
    <s v="2022-2023"/>
    <x v="0"/>
    <x v="57"/>
    <x v="6"/>
    <x v="6"/>
    <x v="57"/>
    <x v="0"/>
    <x v="13"/>
    <x v="5"/>
    <x v="5"/>
    <x v="442"/>
    <n v="1"/>
  </r>
  <r>
    <x v="493"/>
    <x v="1"/>
    <s v="2022-2023"/>
    <x v="0"/>
    <x v="65"/>
    <x v="1"/>
    <x v="1"/>
    <x v="65"/>
    <x v="0"/>
    <x v="4"/>
    <x v="3"/>
    <x v="3"/>
    <x v="443"/>
    <n v="1"/>
  </r>
  <r>
    <x v="17"/>
    <x v="0"/>
    <s v="2023-2024"/>
    <x v="0"/>
    <x v="17"/>
    <x v="3"/>
    <x v="3"/>
    <x v="17"/>
    <x v="0"/>
    <x v="12"/>
    <x v="3"/>
    <x v="3"/>
    <x v="443"/>
    <n v="1"/>
  </r>
  <r>
    <x v="417"/>
    <x v="2"/>
    <s v="2024-2025"/>
    <x v="0"/>
    <x v="51"/>
    <x v="4"/>
    <x v="4"/>
    <x v="51"/>
    <x v="0"/>
    <x v="16"/>
    <x v="9"/>
    <x v="9"/>
    <x v="443"/>
    <n v="1"/>
  </r>
  <r>
    <x v="457"/>
    <x v="1"/>
    <s v="2022-2023"/>
    <x v="0"/>
    <x v="88"/>
    <x v="6"/>
    <x v="6"/>
    <x v="88"/>
    <x v="0"/>
    <x v="13"/>
    <x v="3"/>
    <x v="3"/>
    <x v="443"/>
    <n v="1"/>
  </r>
  <r>
    <x v="87"/>
    <x v="0"/>
    <s v="2023-2024"/>
    <x v="0"/>
    <x v="68"/>
    <x v="7"/>
    <x v="7"/>
    <x v="68"/>
    <x v="0"/>
    <x v="19"/>
    <x v="1"/>
    <x v="1"/>
    <x v="444"/>
    <n v="1"/>
  </r>
  <r>
    <x v="26"/>
    <x v="1"/>
    <s v="2022-2023"/>
    <x v="0"/>
    <x v="57"/>
    <x v="6"/>
    <x v="6"/>
    <x v="57"/>
    <x v="0"/>
    <x v="13"/>
    <x v="7"/>
    <x v="7"/>
    <x v="445"/>
    <n v="1"/>
  </r>
  <r>
    <x v="563"/>
    <x v="0"/>
    <s v="2023-2024"/>
    <x v="0"/>
    <x v="82"/>
    <x v="3"/>
    <x v="3"/>
    <x v="82"/>
    <x v="0"/>
    <x v="17"/>
    <x v="3"/>
    <x v="3"/>
    <x v="446"/>
    <n v="1"/>
  </r>
  <r>
    <x v="564"/>
    <x v="0"/>
    <s v="2023-2024"/>
    <x v="0"/>
    <x v="94"/>
    <x v="5"/>
    <x v="5"/>
    <x v="94"/>
    <x v="0"/>
    <x v="9"/>
    <x v="3"/>
    <x v="3"/>
    <x v="446"/>
    <n v="1"/>
  </r>
  <r>
    <x v="417"/>
    <x v="2"/>
    <s v="2024-2025"/>
    <x v="1"/>
    <x v="9"/>
    <x v="4"/>
    <x v="4"/>
    <x v="9"/>
    <x v="0"/>
    <x v="7"/>
    <x v="4"/>
    <x v="4"/>
    <x v="447"/>
    <n v="1"/>
  </r>
  <r>
    <x v="112"/>
    <x v="0"/>
    <s v="2023-2024"/>
    <x v="0"/>
    <x v="63"/>
    <x v="1"/>
    <x v="1"/>
    <x v="63"/>
    <x v="0"/>
    <x v="5"/>
    <x v="4"/>
    <x v="4"/>
    <x v="448"/>
    <n v="1"/>
  </r>
  <r>
    <x v="343"/>
    <x v="0"/>
    <s v="2023-2024"/>
    <x v="1"/>
    <x v="55"/>
    <x v="3"/>
    <x v="3"/>
    <x v="55"/>
    <x v="0"/>
    <x v="17"/>
    <x v="2"/>
    <x v="2"/>
    <x v="449"/>
    <n v="1"/>
  </r>
  <r>
    <x v="192"/>
    <x v="1"/>
    <s v="2022-2023"/>
    <x v="1"/>
    <x v="1"/>
    <x v="1"/>
    <x v="1"/>
    <x v="1"/>
    <x v="0"/>
    <x v="1"/>
    <x v="0"/>
    <x v="0"/>
    <x v="450"/>
    <n v="1"/>
  </r>
  <r>
    <x v="441"/>
    <x v="0"/>
    <s v="2023-2024"/>
    <x v="0"/>
    <x v="92"/>
    <x v="3"/>
    <x v="3"/>
    <x v="92"/>
    <x v="0"/>
    <x v="3"/>
    <x v="5"/>
    <x v="5"/>
    <x v="450"/>
    <n v="1"/>
  </r>
  <r>
    <x v="565"/>
    <x v="1"/>
    <s v="2022-2023"/>
    <x v="0"/>
    <x v="66"/>
    <x v="3"/>
    <x v="3"/>
    <x v="66"/>
    <x v="0"/>
    <x v="12"/>
    <x v="4"/>
    <x v="4"/>
    <x v="451"/>
    <n v="1"/>
  </r>
  <r>
    <x v="419"/>
    <x v="2"/>
    <s v="2024-2025"/>
    <x v="1"/>
    <x v="13"/>
    <x v="1"/>
    <x v="1"/>
    <x v="13"/>
    <x v="0"/>
    <x v="1"/>
    <x v="8"/>
    <x v="8"/>
    <x v="452"/>
    <n v="1"/>
  </r>
  <r>
    <x v="566"/>
    <x v="0"/>
    <s v="2023-2024"/>
    <x v="0"/>
    <x v="10"/>
    <x v="4"/>
    <x v="4"/>
    <x v="10"/>
    <x v="0"/>
    <x v="8"/>
    <x v="1"/>
    <x v="1"/>
    <x v="453"/>
    <n v="1"/>
  </r>
  <r>
    <x v="501"/>
    <x v="1"/>
    <s v="2022-2023"/>
    <x v="1"/>
    <x v="46"/>
    <x v="3"/>
    <x v="3"/>
    <x v="46"/>
    <x v="0"/>
    <x v="17"/>
    <x v="7"/>
    <x v="7"/>
    <x v="454"/>
    <n v="1"/>
  </r>
  <r>
    <x v="56"/>
    <x v="2"/>
    <s v="2024-2025"/>
    <x v="0"/>
    <x v="19"/>
    <x v="1"/>
    <x v="1"/>
    <x v="19"/>
    <x v="0"/>
    <x v="11"/>
    <x v="3"/>
    <x v="3"/>
    <x v="455"/>
    <n v="1"/>
  </r>
  <r>
    <x v="567"/>
    <x v="0"/>
    <s v="2023-2024"/>
    <x v="0"/>
    <x v="73"/>
    <x v="6"/>
    <x v="6"/>
    <x v="73"/>
    <x v="0"/>
    <x v="18"/>
    <x v="3"/>
    <x v="3"/>
    <x v="456"/>
    <n v="1"/>
  </r>
  <r>
    <x v="320"/>
    <x v="2"/>
    <s v="2024-2025"/>
    <x v="0"/>
    <x v="87"/>
    <x v="2"/>
    <x v="2"/>
    <x v="87"/>
    <x v="0"/>
    <x v="2"/>
    <x v="7"/>
    <x v="7"/>
    <x v="457"/>
    <n v="1"/>
  </r>
  <r>
    <x v="494"/>
    <x v="2"/>
    <s v="2024-2025"/>
    <x v="1"/>
    <x v="42"/>
    <x v="3"/>
    <x v="3"/>
    <x v="42"/>
    <x v="0"/>
    <x v="12"/>
    <x v="3"/>
    <x v="3"/>
    <x v="458"/>
    <n v="1"/>
  </r>
  <r>
    <x v="503"/>
    <x v="0"/>
    <s v="2023-2024"/>
    <x v="1"/>
    <x v="36"/>
    <x v="4"/>
    <x v="4"/>
    <x v="36"/>
    <x v="0"/>
    <x v="6"/>
    <x v="0"/>
    <x v="0"/>
    <x v="459"/>
    <n v="1"/>
  </r>
  <r>
    <x v="301"/>
    <x v="1"/>
    <s v="2022-2023"/>
    <x v="0"/>
    <x v="63"/>
    <x v="1"/>
    <x v="1"/>
    <x v="63"/>
    <x v="0"/>
    <x v="5"/>
    <x v="9"/>
    <x v="9"/>
    <x v="460"/>
    <n v="1"/>
  </r>
  <r>
    <x v="230"/>
    <x v="1"/>
    <s v="2022-2023"/>
    <x v="1"/>
    <x v="15"/>
    <x v="1"/>
    <x v="1"/>
    <x v="15"/>
    <x v="0"/>
    <x v="5"/>
    <x v="5"/>
    <x v="5"/>
    <x v="460"/>
    <n v="1"/>
  </r>
  <r>
    <x v="200"/>
    <x v="2"/>
    <s v="2024-2025"/>
    <x v="1"/>
    <x v="72"/>
    <x v="4"/>
    <x v="4"/>
    <x v="72"/>
    <x v="0"/>
    <x v="16"/>
    <x v="4"/>
    <x v="4"/>
    <x v="461"/>
    <n v="1"/>
  </r>
  <r>
    <x v="426"/>
    <x v="2"/>
    <s v="2024-2025"/>
    <x v="0"/>
    <x v="59"/>
    <x v="3"/>
    <x v="3"/>
    <x v="59"/>
    <x v="0"/>
    <x v="3"/>
    <x v="5"/>
    <x v="5"/>
    <x v="462"/>
    <n v="1"/>
  </r>
  <r>
    <x v="408"/>
    <x v="1"/>
    <s v="2022-2023"/>
    <x v="0"/>
    <x v="92"/>
    <x v="3"/>
    <x v="3"/>
    <x v="92"/>
    <x v="0"/>
    <x v="3"/>
    <x v="6"/>
    <x v="6"/>
    <x v="463"/>
    <n v="1"/>
  </r>
  <r>
    <x v="568"/>
    <x v="2"/>
    <s v="2024-2025"/>
    <x v="0"/>
    <x v="96"/>
    <x v="4"/>
    <x v="4"/>
    <x v="96"/>
    <x v="0"/>
    <x v="16"/>
    <x v="5"/>
    <x v="5"/>
    <x v="464"/>
    <n v="1"/>
  </r>
  <r>
    <x v="27"/>
    <x v="0"/>
    <s v="2023-2024"/>
    <x v="1"/>
    <x v="79"/>
    <x v="6"/>
    <x v="6"/>
    <x v="79"/>
    <x v="0"/>
    <x v="18"/>
    <x v="7"/>
    <x v="7"/>
    <x v="465"/>
    <n v="1"/>
  </r>
  <r>
    <x v="167"/>
    <x v="2"/>
    <s v="2024-2025"/>
    <x v="0"/>
    <x v="93"/>
    <x v="4"/>
    <x v="4"/>
    <x v="93"/>
    <x v="0"/>
    <x v="16"/>
    <x v="4"/>
    <x v="4"/>
    <x v="466"/>
    <n v="1"/>
  </r>
  <r>
    <x v="84"/>
    <x v="2"/>
    <s v="2024-2025"/>
    <x v="0"/>
    <x v="4"/>
    <x v="1"/>
    <x v="1"/>
    <x v="4"/>
    <x v="0"/>
    <x v="4"/>
    <x v="5"/>
    <x v="5"/>
    <x v="467"/>
    <n v="1"/>
  </r>
  <r>
    <x v="150"/>
    <x v="0"/>
    <s v="2023-2024"/>
    <x v="0"/>
    <x v="19"/>
    <x v="1"/>
    <x v="1"/>
    <x v="19"/>
    <x v="0"/>
    <x v="11"/>
    <x v="3"/>
    <x v="3"/>
    <x v="467"/>
    <n v="1"/>
  </r>
  <r>
    <x v="127"/>
    <x v="1"/>
    <s v="2022-2023"/>
    <x v="0"/>
    <x v="40"/>
    <x v="4"/>
    <x v="4"/>
    <x v="40"/>
    <x v="0"/>
    <x v="8"/>
    <x v="7"/>
    <x v="7"/>
    <x v="468"/>
    <n v="1"/>
  </r>
  <r>
    <x v="72"/>
    <x v="2"/>
    <s v="2024-2025"/>
    <x v="0"/>
    <x v="34"/>
    <x v="4"/>
    <x v="4"/>
    <x v="34"/>
    <x v="0"/>
    <x v="7"/>
    <x v="7"/>
    <x v="7"/>
    <x v="469"/>
    <n v="1"/>
  </r>
  <r>
    <x v="167"/>
    <x v="2"/>
    <s v="2024-2025"/>
    <x v="1"/>
    <x v="35"/>
    <x v="3"/>
    <x v="3"/>
    <x v="35"/>
    <x v="0"/>
    <x v="15"/>
    <x v="5"/>
    <x v="5"/>
    <x v="470"/>
    <n v="1"/>
  </r>
  <r>
    <x v="294"/>
    <x v="1"/>
    <s v="2022-2023"/>
    <x v="0"/>
    <x v="96"/>
    <x v="4"/>
    <x v="4"/>
    <x v="96"/>
    <x v="0"/>
    <x v="16"/>
    <x v="2"/>
    <x v="2"/>
    <x v="471"/>
    <n v="1"/>
  </r>
  <r>
    <x v="535"/>
    <x v="1"/>
    <s v="2022-2023"/>
    <x v="1"/>
    <x v="61"/>
    <x v="6"/>
    <x v="6"/>
    <x v="61"/>
    <x v="0"/>
    <x v="18"/>
    <x v="2"/>
    <x v="2"/>
    <x v="472"/>
    <n v="1"/>
  </r>
  <r>
    <x v="569"/>
    <x v="1"/>
    <s v="2022-2023"/>
    <x v="0"/>
    <x v="38"/>
    <x v="3"/>
    <x v="3"/>
    <x v="38"/>
    <x v="0"/>
    <x v="12"/>
    <x v="7"/>
    <x v="7"/>
    <x v="473"/>
    <n v="1"/>
  </r>
  <r>
    <x v="24"/>
    <x v="0"/>
    <s v="2023-2024"/>
    <x v="0"/>
    <x v="2"/>
    <x v="2"/>
    <x v="2"/>
    <x v="2"/>
    <x v="0"/>
    <x v="2"/>
    <x v="6"/>
    <x v="6"/>
    <x v="474"/>
    <n v="1"/>
  </r>
  <r>
    <x v="570"/>
    <x v="0"/>
    <s v="2023-2024"/>
    <x v="0"/>
    <x v="69"/>
    <x v="4"/>
    <x v="4"/>
    <x v="69"/>
    <x v="0"/>
    <x v="6"/>
    <x v="2"/>
    <x v="2"/>
    <x v="474"/>
    <n v="1"/>
  </r>
  <r>
    <x v="376"/>
    <x v="1"/>
    <s v="2022-2023"/>
    <x v="0"/>
    <x v="57"/>
    <x v="6"/>
    <x v="6"/>
    <x v="57"/>
    <x v="0"/>
    <x v="13"/>
    <x v="2"/>
    <x v="2"/>
    <x v="475"/>
    <n v="1"/>
  </r>
  <r>
    <x v="163"/>
    <x v="0"/>
    <s v="2023-2024"/>
    <x v="0"/>
    <x v="95"/>
    <x v="7"/>
    <x v="7"/>
    <x v="95"/>
    <x v="0"/>
    <x v="19"/>
    <x v="0"/>
    <x v="0"/>
    <x v="476"/>
    <n v="1"/>
  </r>
  <r>
    <x v="571"/>
    <x v="1"/>
    <s v="2022-2023"/>
    <x v="0"/>
    <x v="78"/>
    <x v="1"/>
    <x v="1"/>
    <x v="78"/>
    <x v="0"/>
    <x v="4"/>
    <x v="0"/>
    <x v="0"/>
    <x v="476"/>
    <n v="1"/>
  </r>
  <r>
    <x v="363"/>
    <x v="2"/>
    <s v="2024-2025"/>
    <x v="1"/>
    <x v="78"/>
    <x v="1"/>
    <x v="1"/>
    <x v="78"/>
    <x v="0"/>
    <x v="4"/>
    <x v="4"/>
    <x v="4"/>
    <x v="476"/>
    <n v="1"/>
  </r>
  <r>
    <x v="265"/>
    <x v="1"/>
    <s v="2022-2023"/>
    <x v="1"/>
    <x v="49"/>
    <x v="4"/>
    <x v="4"/>
    <x v="49"/>
    <x v="0"/>
    <x v="6"/>
    <x v="0"/>
    <x v="0"/>
    <x v="476"/>
    <n v="1"/>
  </r>
  <r>
    <x v="117"/>
    <x v="2"/>
    <s v="2024-2025"/>
    <x v="0"/>
    <x v="90"/>
    <x v="3"/>
    <x v="3"/>
    <x v="90"/>
    <x v="0"/>
    <x v="17"/>
    <x v="0"/>
    <x v="0"/>
    <x v="476"/>
    <n v="1"/>
  </r>
  <r>
    <x v="572"/>
    <x v="0"/>
    <s v="2023-2024"/>
    <x v="0"/>
    <x v="77"/>
    <x v="5"/>
    <x v="5"/>
    <x v="77"/>
    <x v="0"/>
    <x v="9"/>
    <x v="0"/>
    <x v="0"/>
    <x v="476"/>
    <n v="1"/>
  </r>
  <r>
    <x v="181"/>
    <x v="0"/>
    <s v="2023-2024"/>
    <x v="0"/>
    <x v="31"/>
    <x v="1"/>
    <x v="1"/>
    <x v="31"/>
    <x v="0"/>
    <x v="4"/>
    <x v="0"/>
    <x v="0"/>
    <x v="476"/>
    <n v="1"/>
  </r>
  <r>
    <x v="214"/>
    <x v="2"/>
    <s v="2024-2025"/>
    <x v="0"/>
    <x v="19"/>
    <x v="1"/>
    <x v="1"/>
    <x v="19"/>
    <x v="0"/>
    <x v="11"/>
    <x v="0"/>
    <x v="0"/>
    <x v="477"/>
    <n v="1"/>
  </r>
  <r>
    <x v="375"/>
    <x v="0"/>
    <s v="2023-2024"/>
    <x v="0"/>
    <x v="31"/>
    <x v="1"/>
    <x v="1"/>
    <x v="31"/>
    <x v="0"/>
    <x v="4"/>
    <x v="2"/>
    <x v="2"/>
    <x v="478"/>
    <n v="1"/>
  </r>
  <r>
    <x v="111"/>
    <x v="0"/>
    <s v="2023-2024"/>
    <x v="1"/>
    <x v="16"/>
    <x v="0"/>
    <x v="0"/>
    <x v="16"/>
    <x v="0"/>
    <x v="0"/>
    <x v="7"/>
    <x v="7"/>
    <x v="479"/>
    <n v="1"/>
  </r>
  <r>
    <x v="423"/>
    <x v="1"/>
    <s v="2022-2023"/>
    <x v="1"/>
    <x v="4"/>
    <x v="1"/>
    <x v="1"/>
    <x v="4"/>
    <x v="0"/>
    <x v="4"/>
    <x v="0"/>
    <x v="0"/>
    <x v="480"/>
    <n v="1"/>
  </r>
  <r>
    <x v="573"/>
    <x v="1"/>
    <s v="2022-2023"/>
    <x v="1"/>
    <x v="60"/>
    <x v="1"/>
    <x v="1"/>
    <x v="60"/>
    <x v="0"/>
    <x v="2"/>
    <x v="1"/>
    <x v="1"/>
    <x v="481"/>
    <n v="1"/>
  </r>
  <r>
    <x v="293"/>
    <x v="0"/>
    <s v="2023-2024"/>
    <x v="0"/>
    <x v="22"/>
    <x v="1"/>
    <x v="1"/>
    <x v="22"/>
    <x v="0"/>
    <x v="2"/>
    <x v="7"/>
    <x v="7"/>
    <x v="482"/>
    <n v="1"/>
  </r>
  <r>
    <x v="406"/>
    <x v="2"/>
    <s v="2024-2025"/>
    <x v="0"/>
    <x v="53"/>
    <x v="3"/>
    <x v="3"/>
    <x v="53"/>
    <x v="0"/>
    <x v="10"/>
    <x v="1"/>
    <x v="1"/>
    <x v="483"/>
    <n v="1"/>
  </r>
  <r>
    <x v="509"/>
    <x v="0"/>
    <s v="2023-2024"/>
    <x v="1"/>
    <x v="36"/>
    <x v="4"/>
    <x v="4"/>
    <x v="36"/>
    <x v="0"/>
    <x v="6"/>
    <x v="7"/>
    <x v="7"/>
    <x v="484"/>
    <n v="1"/>
  </r>
  <r>
    <x v="574"/>
    <x v="2"/>
    <s v="2024-2025"/>
    <x v="1"/>
    <x v="48"/>
    <x v="3"/>
    <x v="3"/>
    <x v="48"/>
    <x v="0"/>
    <x v="15"/>
    <x v="4"/>
    <x v="4"/>
    <x v="485"/>
    <n v="1"/>
  </r>
  <r>
    <x v="423"/>
    <x v="1"/>
    <s v="2022-2023"/>
    <x v="1"/>
    <x v="86"/>
    <x v="0"/>
    <x v="0"/>
    <x v="86"/>
    <x v="0"/>
    <x v="20"/>
    <x v="6"/>
    <x v="6"/>
    <x v="486"/>
    <n v="1"/>
  </r>
  <r>
    <x v="464"/>
    <x v="2"/>
    <s v="2024-2025"/>
    <x v="0"/>
    <x v="8"/>
    <x v="1"/>
    <x v="1"/>
    <x v="8"/>
    <x v="0"/>
    <x v="4"/>
    <x v="7"/>
    <x v="7"/>
    <x v="487"/>
    <n v="1"/>
  </r>
  <r>
    <x v="575"/>
    <x v="0"/>
    <s v="2023-2024"/>
    <x v="0"/>
    <x v="34"/>
    <x v="4"/>
    <x v="4"/>
    <x v="34"/>
    <x v="0"/>
    <x v="7"/>
    <x v="2"/>
    <x v="2"/>
    <x v="488"/>
    <n v="1"/>
  </r>
  <r>
    <x v="9"/>
    <x v="0"/>
    <s v="2023-2024"/>
    <x v="0"/>
    <x v="34"/>
    <x v="4"/>
    <x v="4"/>
    <x v="34"/>
    <x v="0"/>
    <x v="7"/>
    <x v="1"/>
    <x v="1"/>
    <x v="488"/>
    <n v="1"/>
  </r>
  <r>
    <x v="515"/>
    <x v="0"/>
    <s v="2023-2024"/>
    <x v="1"/>
    <x v="1"/>
    <x v="1"/>
    <x v="1"/>
    <x v="1"/>
    <x v="0"/>
    <x v="1"/>
    <x v="6"/>
    <x v="6"/>
    <x v="488"/>
    <n v="1"/>
  </r>
  <r>
    <x v="214"/>
    <x v="2"/>
    <s v="2024-2025"/>
    <x v="1"/>
    <x v="36"/>
    <x v="4"/>
    <x v="4"/>
    <x v="36"/>
    <x v="0"/>
    <x v="6"/>
    <x v="1"/>
    <x v="1"/>
    <x v="488"/>
    <n v="1"/>
  </r>
  <r>
    <x v="497"/>
    <x v="0"/>
    <s v="2023-2024"/>
    <x v="0"/>
    <x v="5"/>
    <x v="1"/>
    <x v="1"/>
    <x v="5"/>
    <x v="0"/>
    <x v="5"/>
    <x v="2"/>
    <x v="2"/>
    <x v="488"/>
    <n v="1"/>
  </r>
  <r>
    <x v="420"/>
    <x v="1"/>
    <s v="2022-2023"/>
    <x v="0"/>
    <x v="27"/>
    <x v="4"/>
    <x v="4"/>
    <x v="27"/>
    <x v="0"/>
    <x v="7"/>
    <x v="5"/>
    <x v="5"/>
    <x v="488"/>
    <n v="1"/>
  </r>
  <r>
    <x v="281"/>
    <x v="0"/>
    <s v="2023-2024"/>
    <x v="0"/>
    <x v="91"/>
    <x v="1"/>
    <x v="1"/>
    <x v="91"/>
    <x v="0"/>
    <x v="5"/>
    <x v="9"/>
    <x v="9"/>
    <x v="489"/>
    <n v="1"/>
  </r>
  <r>
    <x v="120"/>
    <x v="2"/>
    <s v="2024-2025"/>
    <x v="1"/>
    <x v="61"/>
    <x v="6"/>
    <x v="6"/>
    <x v="61"/>
    <x v="0"/>
    <x v="18"/>
    <x v="3"/>
    <x v="3"/>
    <x v="489"/>
    <n v="1"/>
  </r>
  <r>
    <x v="392"/>
    <x v="2"/>
    <s v="2024-2025"/>
    <x v="0"/>
    <x v="5"/>
    <x v="1"/>
    <x v="1"/>
    <x v="5"/>
    <x v="0"/>
    <x v="5"/>
    <x v="4"/>
    <x v="4"/>
    <x v="489"/>
    <n v="1"/>
  </r>
  <r>
    <x v="30"/>
    <x v="1"/>
    <s v="2022-2023"/>
    <x v="0"/>
    <x v="45"/>
    <x v="3"/>
    <x v="3"/>
    <x v="45"/>
    <x v="0"/>
    <x v="15"/>
    <x v="5"/>
    <x v="5"/>
    <x v="489"/>
    <n v="1"/>
  </r>
  <r>
    <x v="229"/>
    <x v="1"/>
    <s v="2022-2023"/>
    <x v="0"/>
    <x v="90"/>
    <x v="3"/>
    <x v="3"/>
    <x v="90"/>
    <x v="0"/>
    <x v="17"/>
    <x v="2"/>
    <x v="2"/>
    <x v="489"/>
    <n v="1"/>
  </r>
  <r>
    <x v="109"/>
    <x v="0"/>
    <s v="2023-2024"/>
    <x v="0"/>
    <x v="86"/>
    <x v="0"/>
    <x v="0"/>
    <x v="86"/>
    <x v="0"/>
    <x v="20"/>
    <x v="3"/>
    <x v="3"/>
    <x v="490"/>
    <n v="1"/>
  </r>
  <r>
    <x v="199"/>
    <x v="0"/>
    <s v="2023-2024"/>
    <x v="1"/>
    <x v="71"/>
    <x v="6"/>
    <x v="6"/>
    <x v="71"/>
    <x v="0"/>
    <x v="13"/>
    <x v="0"/>
    <x v="0"/>
    <x v="490"/>
    <n v="1"/>
  </r>
  <r>
    <x v="284"/>
    <x v="2"/>
    <s v="2024-2025"/>
    <x v="0"/>
    <x v="22"/>
    <x v="1"/>
    <x v="1"/>
    <x v="22"/>
    <x v="0"/>
    <x v="2"/>
    <x v="4"/>
    <x v="4"/>
    <x v="491"/>
    <n v="1"/>
  </r>
  <r>
    <x v="33"/>
    <x v="2"/>
    <s v="2024-2025"/>
    <x v="1"/>
    <x v="56"/>
    <x v="1"/>
    <x v="1"/>
    <x v="56"/>
    <x v="0"/>
    <x v="11"/>
    <x v="9"/>
    <x v="9"/>
    <x v="492"/>
    <n v="1"/>
  </r>
  <r>
    <x v="66"/>
    <x v="1"/>
    <s v="2022-2023"/>
    <x v="1"/>
    <x v="4"/>
    <x v="1"/>
    <x v="1"/>
    <x v="4"/>
    <x v="0"/>
    <x v="4"/>
    <x v="7"/>
    <x v="7"/>
    <x v="493"/>
    <n v="1"/>
  </r>
  <r>
    <x v="488"/>
    <x v="2"/>
    <s v="2024-2025"/>
    <x v="0"/>
    <x v="77"/>
    <x v="5"/>
    <x v="5"/>
    <x v="77"/>
    <x v="0"/>
    <x v="9"/>
    <x v="6"/>
    <x v="6"/>
    <x v="494"/>
    <n v="1"/>
  </r>
  <r>
    <x v="328"/>
    <x v="2"/>
    <s v="2024-2025"/>
    <x v="0"/>
    <x v="27"/>
    <x v="4"/>
    <x v="4"/>
    <x v="27"/>
    <x v="0"/>
    <x v="7"/>
    <x v="1"/>
    <x v="1"/>
    <x v="495"/>
    <n v="1"/>
  </r>
  <r>
    <x v="522"/>
    <x v="0"/>
    <s v="2023-2024"/>
    <x v="0"/>
    <x v="92"/>
    <x v="3"/>
    <x v="3"/>
    <x v="92"/>
    <x v="0"/>
    <x v="3"/>
    <x v="6"/>
    <x v="6"/>
    <x v="496"/>
    <n v="1"/>
  </r>
  <r>
    <x v="576"/>
    <x v="0"/>
    <s v="2023-2024"/>
    <x v="0"/>
    <x v="27"/>
    <x v="4"/>
    <x v="4"/>
    <x v="27"/>
    <x v="0"/>
    <x v="7"/>
    <x v="2"/>
    <x v="2"/>
    <x v="497"/>
    <n v="1"/>
  </r>
  <r>
    <x v="482"/>
    <x v="2"/>
    <s v="2024-2025"/>
    <x v="0"/>
    <x v="63"/>
    <x v="1"/>
    <x v="1"/>
    <x v="63"/>
    <x v="0"/>
    <x v="5"/>
    <x v="1"/>
    <x v="1"/>
    <x v="498"/>
    <n v="1"/>
  </r>
  <r>
    <x v="471"/>
    <x v="2"/>
    <s v="2024-2025"/>
    <x v="0"/>
    <x v="25"/>
    <x v="4"/>
    <x v="4"/>
    <x v="25"/>
    <x v="0"/>
    <x v="8"/>
    <x v="1"/>
    <x v="1"/>
    <x v="499"/>
    <n v="1"/>
  </r>
  <r>
    <x v="185"/>
    <x v="0"/>
    <s v="2023-2024"/>
    <x v="0"/>
    <x v="82"/>
    <x v="3"/>
    <x v="3"/>
    <x v="82"/>
    <x v="0"/>
    <x v="17"/>
    <x v="3"/>
    <x v="3"/>
    <x v="500"/>
    <n v="1"/>
  </r>
  <r>
    <x v="151"/>
    <x v="2"/>
    <s v="2024-2025"/>
    <x v="1"/>
    <x v="23"/>
    <x v="1"/>
    <x v="1"/>
    <x v="23"/>
    <x v="0"/>
    <x v="11"/>
    <x v="4"/>
    <x v="4"/>
    <x v="501"/>
    <n v="1"/>
  </r>
  <r>
    <x v="491"/>
    <x v="0"/>
    <s v="2023-2024"/>
    <x v="1"/>
    <x v="36"/>
    <x v="4"/>
    <x v="4"/>
    <x v="36"/>
    <x v="0"/>
    <x v="6"/>
    <x v="4"/>
    <x v="4"/>
    <x v="502"/>
    <n v="1"/>
  </r>
  <r>
    <x v="458"/>
    <x v="2"/>
    <s v="2024-2025"/>
    <x v="1"/>
    <x v="47"/>
    <x v="1"/>
    <x v="1"/>
    <x v="47"/>
    <x v="0"/>
    <x v="4"/>
    <x v="1"/>
    <x v="1"/>
    <x v="502"/>
    <n v="1"/>
  </r>
  <r>
    <x v="577"/>
    <x v="0"/>
    <s v="2023-2024"/>
    <x v="1"/>
    <x v="79"/>
    <x v="6"/>
    <x v="6"/>
    <x v="79"/>
    <x v="0"/>
    <x v="18"/>
    <x v="7"/>
    <x v="7"/>
    <x v="503"/>
    <n v="1"/>
  </r>
  <r>
    <x v="259"/>
    <x v="2"/>
    <s v="2024-2025"/>
    <x v="0"/>
    <x v="19"/>
    <x v="1"/>
    <x v="1"/>
    <x v="19"/>
    <x v="0"/>
    <x v="11"/>
    <x v="3"/>
    <x v="3"/>
    <x v="504"/>
    <n v="1"/>
  </r>
  <r>
    <x v="242"/>
    <x v="1"/>
    <s v="2022-2023"/>
    <x v="1"/>
    <x v="72"/>
    <x v="4"/>
    <x v="4"/>
    <x v="72"/>
    <x v="0"/>
    <x v="16"/>
    <x v="5"/>
    <x v="5"/>
    <x v="505"/>
    <n v="1"/>
  </r>
  <r>
    <x v="438"/>
    <x v="1"/>
    <s v="2022-2023"/>
    <x v="0"/>
    <x v="77"/>
    <x v="5"/>
    <x v="5"/>
    <x v="77"/>
    <x v="0"/>
    <x v="9"/>
    <x v="4"/>
    <x v="4"/>
    <x v="506"/>
    <n v="1"/>
  </r>
  <r>
    <x v="578"/>
    <x v="2"/>
    <s v="2024-2025"/>
    <x v="0"/>
    <x v="91"/>
    <x v="1"/>
    <x v="1"/>
    <x v="91"/>
    <x v="0"/>
    <x v="5"/>
    <x v="0"/>
    <x v="0"/>
    <x v="507"/>
    <n v="1"/>
  </r>
  <r>
    <x v="461"/>
    <x v="2"/>
    <s v="2024-2025"/>
    <x v="1"/>
    <x v="0"/>
    <x v="0"/>
    <x v="0"/>
    <x v="0"/>
    <x v="0"/>
    <x v="0"/>
    <x v="0"/>
    <x v="0"/>
    <x v="507"/>
    <n v="1"/>
  </r>
  <r>
    <x v="469"/>
    <x v="1"/>
    <s v="2022-2023"/>
    <x v="0"/>
    <x v="40"/>
    <x v="4"/>
    <x v="4"/>
    <x v="40"/>
    <x v="0"/>
    <x v="8"/>
    <x v="5"/>
    <x v="5"/>
    <x v="507"/>
    <n v="1"/>
  </r>
  <r>
    <x v="29"/>
    <x v="0"/>
    <s v="2023-2024"/>
    <x v="0"/>
    <x v="89"/>
    <x v="4"/>
    <x v="4"/>
    <x v="89"/>
    <x v="0"/>
    <x v="6"/>
    <x v="1"/>
    <x v="1"/>
    <x v="507"/>
    <n v="1"/>
  </r>
  <r>
    <x v="579"/>
    <x v="0"/>
    <s v="2023-2024"/>
    <x v="0"/>
    <x v="68"/>
    <x v="7"/>
    <x v="7"/>
    <x v="68"/>
    <x v="0"/>
    <x v="19"/>
    <x v="2"/>
    <x v="2"/>
    <x v="507"/>
    <n v="1"/>
  </r>
  <r>
    <x v="580"/>
    <x v="0"/>
    <s v="2023-2024"/>
    <x v="0"/>
    <x v="69"/>
    <x v="4"/>
    <x v="4"/>
    <x v="69"/>
    <x v="0"/>
    <x v="6"/>
    <x v="2"/>
    <x v="2"/>
    <x v="507"/>
    <n v="1"/>
  </r>
  <r>
    <x v="348"/>
    <x v="1"/>
    <s v="2022-2023"/>
    <x v="0"/>
    <x v="58"/>
    <x v="0"/>
    <x v="0"/>
    <x v="58"/>
    <x v="0"/>
    <x v="0"/>
    <x v="6"/>
    <x v="6"/>
    <x v="507"/>
    <n v="1"/>
  </r>
  <r>
    <x v="83"/>
    <x v="1"/>
    <s v="2022-2023"/>
    <x v="1"/>
    <x v="16"/>
    <x v="0"/>
    <x v="0"/>
    <x v="16"/>
    <x v="0"/>
    <x v="0"/>
    <x v="0"/>
    <x v="0"/>
    <x v="507"/>
    <n v="1"/>
  </r>
  <r>
    <x v="581"/>
    <x v="0"/>
    <s v="2023-2024"/>
    <x v="1"/>
    <x v="79"/>
    <x v="6"/>
    <x v="6"/>
    <x v="79"/>
    <x v="0"/>
    <x v="18"/>
    <x v="6"/>
    <x v="6"/>
    <x v="507"/>
    <n v="1"/>
  </r>
  <r>
    <x v="147"/>
    <x v="0"/>
    <s v="2023-2024"/>
    <x v="0"/>
    <x v="7"/>
    <x v="4"/>
    <x v="4"/>
    <x v="7"/>
    <x v="0"/>
    <x v="6"/>
    <x v="4"/>
    <x v="4"/>
    <x v="508"/>
    <n v="1"/>
  </r>
  <r>
    <x v="168"/>
    <x v="0"/>
    <s v="2023-2024"/>
    <x v="0"/>
    <x v="43"/>
    <x v="1"/>
    <x v="1"/>
    <x v="43"/>
    <x v="0"/>
    <x v="2"/>
    <x v="7"/>
    <x v="7"/>
    <x v="509"/>
    <n v="1"/>
  </r>
  <r>
    <x v="582"/>
    <x v="0"/>
    <s v="2023-2024"/>
    <x v="0"/>
    <x v="62"/>
    <x v="0"/>
    <x v="0"/>
    <x v="62"/>
    <x v="0"/>
    <x v="14"/>
    <x v="3"/>
    <x v="3"/>
    <x v="510"/>
    <n v="1"/>
  </r>
  <r>
    <x v="39"/>
    <x v="0"/>
    <s v="2023-2024"/>
    <x v="0"/>
    <x v="69"/>
    <x v="4"/>
    <x v="4"/>
    <x v="69"/>
    <x v="0"/>
    <x v="6"/>
    <x v="1"/>
    <x v="1"/>
    <x v="511"/>
    <n v="1"/>
  </r>
  <r>
    <x v="583"/>
    <x v="2"/>
    <s v="2024-2025"/>
    <x v="0"/>
    <x v="14"/>
    <x v="1"/>
    <x v="1"/>
    <x v="14"/>
    <x v="0"/>
    <x v="11"/>
    <x v="7"/>
    <x v="7"/>
    <x v="512"/>
    <n v="1"/>
  </r>
  <r>
    <x v="472"/>
    <x v="0"/>
    <s v="2023-2024"/>
    <x v="0"/>
    <x v="84"/>
    <x v="3"/>
    <x v="3"/>
    <x v="84"/>
    <x v="0"/>
    <x v="3"/>
    <x v="8"/>
    <x v="8"/>
    <x v="513"/>
    <n v="1"/>
  </r>
  <r>
    <x v="418"/>
    <x v="2"/>
    <s v="2024-2025"/>
    <x v="0"/>
    <x v="89"/>
    <x v="4"/>
    <x v="4"/>
    <x v="89"/>
    <x v="0"/>
    <x v="6"/>
    <x v="6"/>
    <x v="6"/>
    <x v="514"/>
    <n v="1"/>
  </r>
  <r>
    <x v="500"/>
    <x v="1"/>
    <s v="2022-2023"/>
    <x v="0"/>
    <x v="29"/>
    <x v="4"/>
    <x v="4"/>
    <x v="29"/>
    <x v="0"/>
    <x v="8"/>
    <x v="5"/>
    <x v="5"/>
    <x v="514"/>
    <n v="1"/>
  </r>
  <r>
    <x v="225"/>
    <x v="0"/>
    <s v="2023-2024"/>
    <x v="0"/>
    <x v="75"/>
    <x v="0"/>
    <x v="0"/>
    <x v="75"/>
    <x v="0"/>
    <x v="20"/>
    <x v="2"/>
    <x v="2"/>
    <x v="515"/>
    <n v="1"/>
  </r>
  <r>
    <x v="179"/>
    <x v="0"/>
    <s v="2023-2024"/>
    <x v="1"/>
    <x v="42"/>
    <x v="3"/>
    <x v="3"/>
    <x v="42"/>
    <x v="0"/>
    <x v="12"/>
    <x v="3"/>
    <x v="3"/>
    <x v="516"/>
    <n v="1"/>
  </r>
  <r>
    <x v="541"/>
    <x v="0"/>
    <s v="2023-2024"/>
    <x v="0"/>
    <x v="65"/>
    <x v="1"/>
    <x v="1"/>
    <x v="65"/>
    <x v="0"/>
    <x v="4"/>
    <x v="3"/>
    <x v="3"/>
    <x v="517"/>
    <n v="1"/>
  </r>
  <r>
    <x v="584"/>
    <x v="1"/>
    <s v="2022-2023"/>
    <x v="0"/>
    <x v="71"/>
    <x v="6"/>
    <x v="6"/>
    <x v="71"/>
    <x v="0"/>
    <x v="13"/>
    <x v="3"/>
    <x v="3"/>
    <x v="518"/>
    <n v="1"/>
  </r>
  <r>
    <x v="585"/>
    <x v="0"/>
    <s v="2023-2024"/>
    <x v="0"/>
    <x v="13"/>
    <x v="1"/>
    <x v="1"/>
    <x v="13"/>
    <x v="0"/>
    <x v="1"/>
    <x v="9"/>
    <x v="9"/>
    <x v="519"/>
    <n v="1"/>
  </r>
  <r>
    <x v="184"/>
    <x v="2"/>
    <s v="2024-2025"/>
    <x v="0"/>
    <x v="5"/>
    <x v="1"/>
    <x v="1"/>
    <x v="5"/>
    <x v="0"/>
    <x v="5"/>
    <x v="8"/>
    <x v="8"/>
    <x v="520"/>
    <n v="1"/>
  </r>
  <r>
    <x v="368"/>
    <x v="2"/>
    <s v="2024-2025"/>
    <x v="0"/>
    <x v="70"/>
    <x v="4"/>
    <x v="4"/>
    <x v="70"/>
    <x v="0"/>
    <x v="8"/>
    <x v="7"/>
    <x v="7"/>
    <x v="521"/>
    <n v="1"/>
  </r>
  <r>
    <x v="175"/>
    <x v="1"/>
    <s v="2022-2023"/>
    <x v="0"/>
    <x v="7"/>
    <x v="4"/>
    <x v="4"/>
    <x v="7"/>
    <x v="0"/>
    <x v="6"/>
    <x v="8"/>
    <x v="8"/>
    <x v="522"/>
    <n v="1"/>
  </r>
  <r>
    <x v="365"/>
    <x v="0"/>
    <s v="2023-2024"/>
    <x v="0"/>
    <x v="89"/>
    <x v="4"/>
    <x v="4"/>
    <x v="89"/>
    <x v="0"/>
    <x v="6"/>
    <x v="5"/>
    <x v="5"/>
    <x v="523"/>
    <n v="1"/>
  </r>
  <r>
    <x v="586"/>
    <x v="0"/>
    <s v="2023-2024"/>
    <x v="0"/>
    <x v="5"/>
    <x v="1"/>
    <x v="1"/>
    <x v="5"/>
    <x v="0"/>
    <x v="5"/>
    <x v="2"/>
    <x v="2"/>
    <x v="524"/>
    <n v="1"/>
  </r>
  <r>
    <x v="86"/>
    <x v="1"/>
    <s v="2022-2023"/>
    <x v="1"/>
    <x v="13"/>
    <x v="1"/>
    <x v="1"/>
    <x v="13"/>
    <x v="0"/>
    <x v="1"/>
    <x v="1"/>
    <x v="1"/>
    <x v="525"/>
    <n v="1"/>
  </r>
  <r>
    <x v="334"/>
    <x v="2"/>
    <s v="2024-2025"/>
    <x v="0"/>
    <x v="6"/>
    <x v="0"/>
    <x v="0"/>
    <x v="6"/>
    <x v="0"/>
    <x v="0"/>
    <x v="5"/>
    <x v="5"/>
    <x v="526"/>
    <n v="1"/>
  </r>
  <r>
    <x v="233"/>
    <x v="1"/>
    <s v="2022-2023"/>
    <x v="0"/>
    <x v="14"/>
    <x v="1"/>
    <x v="1"/>
    <x v="14"/>
    <x v="0"/>
    <x v="11"/>
    <x v="5"/>
    <x v="5"/>
    <x v="526"/>
    <n v="1"/>
  </r>
  <r>
    <x v="510"/>
    <x v="1"/>
    <s v="2022-2023"/>
    <x v="0"/>
    <x v="67"/>
    <x v="3"/>
    <x v="3"/>
    <x v="67"/>
    <x v="0"/>
    <x v="15"/>
    <x v="6"/>
    <x v="6"/>
    <x v="527"/>
    <n v="1"/>
  </r>
  <r>
    <x v="587"/>
    <x v="0"/>
    <s v="2023-2024"/>
    <x v="1"/>
    <x v="9"/>
    <x v="4"/>
    <x v="4"/>
    <x v="9"/>
    <x v="0"/>
    <x v="7"/>
    <x v="6"/>
    <x v="6"/>
    <x v="527"/>
    <n v="1"/>
  </r>
  <r>
    <x v="316"/>
    <x v="0"/>
    <s v="2023-2024"/>
    <x v="0"/>
    <x v="44"/>
    <x v="4"/>
    <x v="4"/>
    <x v="44"/>
    <x v="0"/>
    <x v="16"/>
    <x v="6"/>
    <x v="6"/>
    <x v="528"/>
    <n v="1"/>
  </r>
  <r>
    <x v="155"/>
    <x v="2"/>
    <s v="2024-2025"/>
    <x v="0"/>
    <x v="25"/>
    <x v="4"/>
    <x v="4"/>
    <x v="25"/>
    <x v="0"/>
    <x v="8"/>
    <x v="5"/>
    <x v="5"/>
    <x v="529"/>
    <n v="1"/>
  </r>
  <r>
    <x v="87"/>
    <x v="0"/>
    <s v="2023-2024"/>
    <x v="1"/>
    <x v="80"/>
    <x v="0"/>
    <x v="0"/>
    <x v="80"/>
    <x v="0"/>
    <x v="14"/>
    <x v="3"/>
    <x v="3"/>
    <x v="530"/>
    <n v="1"/>
  </r>
  <r>
    <x v="387"/>
    <x v="2"/>
    <s v="2024-2025"/>
    <x v="0"/>
    <x v="65"/>
    <x v="1"/>
    <x v="1"/>
    <x v="65"/>
    <x v="0"/>
    <x v="4"/>
    <x v="7"/>
    <x v="7"/>
    <x v="531"/>
    <n v="1"/>
  </r>
  <r>
    <x v="588"/>
    <x v="0"/>
    <s v="2023-2024"/>
    <x v="0"/>
    <x v="20"/>
    <x v="4"/>
    <x v="4"/>
    <x v="20"/>
    <x v="0"/>
    <x v="8"/>
    <x v="7"/>
    <x v="7"/>
    <x v="531"/>
    <n v="1"/>
  </r>
  <r>
    <x v="100"/>
    <x v="0"/>
    <s v="2023-2024"/>
    <x v="0"/>
    <x v="79"/>
    <x v="6"/>
    <x v="6"/>
    <x v="79"/>
    <x v="0"/>
    <x v="18"/>
    <x v="3"/>
    <x v="3"/>
    <x v="532"/>
    <n v="1"/>
  </r>
  <r>
    <x v="579"/>
    <x v="0"/>
    <s v="2023-2024"/>
    <x v="1"/>
    <x v="74"/>
    <x v="1"/>
    <x v="1"/>
    <x v="74"/>
    <x v="0"/>
    <x v="1"/>
    <x v="2"/>
    <x v="2"/>
    <x v="533"/>
    <n v="1"/>
  </r>
  <r>
    <x v="299"/>
    <x v="1"/>
    <s v="2022-2023"/>
    <x v="1"/>
    <x v="52"/>
    <x v="3"/>
    <x v="3"/>
    <x v="52"/>
    <x v="0"/>
    <x v="10"/>
    <x v="8"/>
    <x v="8"/>
    <x v="534"/>
    <n v="1"/>
  </r>
  <r>
    <x v="553"/>
    <x v="2"/>
    <s v="2024-2025"/>
    <x v="1"/>
    <x v="55"/>
    <x v="3"/>
    <x v="3"/>
    <x v="55"/>
    <x v="0"/>
    <x v="17"/>
    <x v="4"/>
    <x v="4"/>
    <x v="535"/>
    <n v="1"/>
  </r>
  <r>
    <x v="205"/>
    <x v="0"/>
    <s v="2023-2024"/>
    <x v="0"/>
    <x v="66"/>
    <x v="3"/>
    <x v="3"/>
    <x v="66"/>
    <x v="0"/>
    <x v="12"/>
    <x v="7"/>
    <x v="7"/>
    <x v="536"/>
    <n v="1"/>
  </r>
  <r>
    <x v="508"/>
    <x v="0"/>
    <s v="2023-2024"/>
    <x v="1"/>
    <x v="49"/>
    <x v="4"/>
    <x v="4"/>
    <x v="49"/>
    <x v="0"/>
    <x v="6"/>
    <x v="3"/>
    <x v="3"/>
    <x v="536"/>
    <n v="1"/>
  </r>
  <r>
    <x v="454"/>
    <x v="0"/>
    <s v="2023-2024"/>
    <x v="0"/>
    <x v="25"/>
    <x v="4"/>
    <x v="4"/>
    <x v="25"/>
    <x v="0"/>
    <x v="8"/>
    <x v="0"/>
    <x v="0"/>
    <x v="537"/>
    <n v="1"/>
  </r>
  <r>
    <x v="589"/>
    <x v="0"/>
    <s v="2023-2024"/>
    <x v="0"/>
    <x v="57"/>
    <x v="6"/>
    <x v="6"/>
    <x v="57"/>
    <x v="0"/>
    <x v="13"/>
    <x v="4"/>
    <x v="4"/>
    <x v="537"/>
    <n v="1"/>
  </r>
  <r>
    <x v="421"/>
    <x v="0"/>
    <s v="2023-2024"/>
    <x v="0"/>
    <x v="84"/>
    <x v="3"/>
    <x v="3"/>
    <x v="84"/>
    <x v="0"/>
    <x v="3"/>
    <x v="3"/>
    <x v="3"/>
    <x v="538"/>
    <n v="1"/>
  </r>
  <r>
    <x v="62"/>
    <x v="0"/>
    <s v="2023-2024"/>
    <x v="0"/>
    <x v="31"/>
    <x v="1"/>
    <x v="1"/>
    <x v="31"/>
    <x v="0"/>
    <x v="4"/>
    <x v="8"/>
    <x v="8"/>
    <x v="539"/>
    <n v="1"/>
  </r>
  <r>
    <x v="590"/>
    <x v="0"/>
    <s v="2023-2024"/>
    <x v="0"/>
    <x v="75"/>
    <x v="0"/>
    <x v="0"/>
    <x v="75"/>
    <x v="0"/>
    <x v="20"/>
    <x v="0"/>
    <x v="0"/>
    <x v="540"/>
    <n v="1"/>
  </r>
  <r>
    <x v="514"/>
    <x v="1"/>
    <s v="2022-2023"/>
    <x v="0"/>
    <x v="68"/>
    <x v="7"/>
    <x v="7"/>
    <x v="68"/>
    <x v="0"/>
    <x v="19"/>
    <x v="8"/>
    <x v="8"/>
    <x v="541"/>
    <n v="1"/>
  </r>
  <r>
    <x v="532"/>
    <x v="1"/>
    <s v="2022-2023"/>
    <x v="1"/>
    <x v="52"/>
    <x v="3"/>
    <x v="3"/>
    <x v="52"/>
    <x v="0"/>
    <x v="10"/>
    <x v="5"/>
    <x v="5"/>
    <x v="542"/>
    <n v="1"/>
  </r>
  <r>
    <x v="160"/>
    <x v="0"/>
    <s v="2023-2024"/>
    <x v="0"/>
    <x v="17"/>
    <x v="3"/>
    <x v="3"/>
    <x v="17"/>
    <x v="0"/>
    <x v="12"/>
    <x v="6"/>
    <x v="6"/>
    <x v="543"/>
    <n v="1"/>
  </r>
  <r>
    <x v="591"/>
    <x v="2"/>
    <s v="2024-2025"/>
    <x v="0"/>
    <x v="76"/>
    <x v="1"/>
    <x v="1"/>
    <x v="76"/>
    <x v="0"/>
    <x v="5"/>
    <x v="3"/>
    <x v="3"/>
    <x v="544"/>
    <n v="1"/>
  </r>
  <r>
    <x v="196"/>
    <x v="0"/>
    <s v="2023-2024"/>
    <x v="0"/>
    <x v="38"/>
    <x v="3"/>
    <x v="3"/>
    <x v="38"/>
    <x v="0"/>
    <x v="12"/>
    <x v="9"/>
    <x v="9"/>
    <x v="545"/>
    <n v="1"/>
  </r>
  <r>
    <x v="537"/>
    <x v="1"/>
    <s v="2022-2023"/>
    <x v="0"/>
    <x v="78"/>
    <x v="1"/>
    <x v="1"/>
    <x v="78"/>
    <x v="0"/>
    <x v="4"/>
    <x v="6"/>
    <x v="6"/>
    <x v="545"/>
    <n v="1"/>
  </r>
  <r>
    <x v="578"/>
    <x v="2"/>
    <s v="2024-2025"/>
    <x v="0"/>
    <x v="15"/>
    <x v="1"/>
    <x v="1"/>
    <x v="15"/>
    <x v="0"/>
    <x v="5"/>
    <x v="6"/>
    <x v="6"/>
    <x v="545"/>
    <n v="1"/>
  </r>
  <r>
    <x v="14"/>
    <x v="0"/>
    <s v="2023-2024"/>
    <x v="0"/>
    <x v="51"/>
    <x v="4"/>
    <x v="4"/>
    <x v="51"/>
    <x v="0"/>
    <x v="16"/>
    <x v="2"/>
    <x v="2"/>
    <x v="545"/>
    <n v="1"/>
  </r>
  <r>
    <x v="189"/>
    <x v="2"/>
    <s v="2024-2025"/>
    <x v="1"/>
    <x v="61"/>
    <x v="6"/>
    <x v="6"/>
    <x v="61"/>
    <x v="0"/>
    <x v="18"/>
    <x v="7"/>
    <x v="7"/>
    <x v="546"/>
    <n v="1"/>
  </r>
  <r>
    <x v="358"/>
    <x v="1"/>
    <s v="2022-2023"/>
    <x v="0"/>
    <x v="6"/>
    <x v="0"/>
    <x v="0"/>
    <x v="6"/>
    <x v="0"/>
    <x v="0"/>
    <x v="3"/>
    <x v="3"/>
    <x v="547"/>
    <n v="1"/>
  </r>
  <r>
    <x v="573"/>
    <x v="1"/>
    <s v="2022-2023"/>
    <x v="1"/>
    <x v="16"/>
    <x v="0"/>
    <x v="0"/>
    <x v="16"/>
    <x v="0"/>
    <x v="0"/>
    <x v="0"/>
    <x v="0"/>
    <x v="547"/>
    <n v="1"/>
  </r>
  <r>
    <x v="294"/>
    <x v="1"/>
    <s v="2022-2023"/>
    <x v="1"/>
    <x v="30"/>
    <x v="4"/>
    <x v="4"/>
    <x v="30"/>
    <x v="0"/>
    <x v="6"/>
    <x v="7"/>
    <x v="7"/>
    <x v="547"/>
    <n v="1"/>
  </r>
  <r>
    <x v="590"/>
    <x v="0"/>
    <s v="2023-2024"/>
    <x v="0"/>
    <x v="33"/>
    <x v="4"/>
    <x v="4"/>
    <x v="33"/>
    <x v="0"/>
    <x v="8"/>
    <x v="3"/>
    <x v="3"/>
    <x v="547"/>
    <n v="1"/>
  </r>
  <r>
    <x v="503"/>
    <x v="0"/>
    <s v="2023-2024"/>
    <x v="0"/>
    <x v="63"/>
    <x v="1"/>
    <x v="1"/>
    <x v="63"/>
    <x v="0"/>
    <x v="5"/>
    <x v="3"/>
    <x v="3"/>
    <x v="548"/>
    <n v="1"/>
  </r>
  <r>
    <x v="143"/>
    <x v="2"/>
    <s v="2024-2025"/>
    <x v="0"/>
    <x v="72"/>
    <x v="4"/>
    <x v="4"/>
    <x v="72"/>
    <x v="0"/>
    <x v="16"/>
    <x v="3"/>
    <x v="3"/>
    <x v="548"/>
    <n v="1"/>
  </r>
  <r>
    <x v="368"/>
    <x v="2"/>
    <s v="2024-2025"/>
    <x v="0"/>
    <x v="48"/>
    <x v="3"/>
    <x v="3"/>
    <x v="48"/>
    <x v="0"/>
    <x v="15"/>
    <x v="9"/>
    <x v="9"/>
    <x v="548"/>
    <n v="1"/>
  </r>
  <r>
    <x v="238"/>
    <x v="2"/>
    <s v="2024-2025"/>
    <x v="1"/>
    <x v="86"/>
    <x v="0"/>
    <x v="0"/>
    <x v="86"/>
    <x v="0"/>
    <x v="20"/>
    <x v="7"/>
    <x v="7"/>
    <x v="549"/>
    <n v="1"/>
  </r>
  <r>
    <x v="293"/>
    <x v="0"/>
    <s v="2023-2024"/>
    <x v="0"/>
    <x v="22"/>
    <x v="1"/>
    <x v="1"/>
    <x v="22"/>
    <x v="0"/>
    <x v="2"/>
    <x v="7"/>
    <x v="7"/>
    <x v="549"/>
    <n v="1"/>
  </r>
  <r>
    <x v="592"/>
    <x v="1"/>
    <s v="2022-2023"/>
    <x v="0"/>
    <x v="63"/>
    <x v="1"/>
    <x v="1"/>
    <x v="63"/>
    <x v="0"/>
    <x v="5"/>
    <x v="4"/>
    <x v="4"/>
    <x v="550"/>
    <n v="1"/>
  </r>
  <r>
    <x v="20"/>
    <x v="0"/>
    <s v="2023-2024"/>
    <x v="0"/>
    <x v="87"/>
    <x v="2"/>
    <x v="2"/>
    <x v="87"/>
    <x v="0"/>
    <x v="2"/>
    <x v="3"/>
    <x v="3"/>
    <x v="550"/>
    <n v="1"/>
  </r>
  <r>
    <x v="593"/>
    <x v="0"/>
    <s v="2023-2024"/>
    <x v="0"/>
    <x v="33"/>
    <x v="4"/>
    <x v="4"/>
    <x v="33"/>
    <x v="0"/>
    <x v="8"/>
    <x v="3"/>
    <x v="3"/>
    <x v="551"/>
    <n v="1"/>
  </r>
  <r>
    <x v="594"/>
    <x v="1"/>
    <s v="2022-2023"/>
    <x v="0"/>
    <x v="39"/>
    <x v="0"/>
    <x v="0"/>
    <x v="39"/>
    <x v="0"/>
    <x v="14"/>
    <x v="6"/>
    <x v="6"/>
    <x v="552"/>
    <n v="1"/>
  </r>
  <r>
    <x v="366"/>
    <x v="1"/>
    <s v="2022-2023"/>
    <x v="1"/>
    <x v="79"/>
    <x v="6"/>
    <x v="6"/>
    <x v="79"/>
    <x v="0"/>
    <x v="18"/>
    <x v="5"/>
    <x v="5"/>
    <x v="553"/>
    <n v="1"/>
  </r>
  <r>
    <x v="595"/>
    <x v="0"/>
    <s v="2023-2024"/>
    <x v="0"/>
    <x v="25"/>
    <x v="4"/>
    <x v="4"/>
    <x v="25"/>
    <x v="0"/>
    <x v="8"/>
    <x v="3"/>
    <x v="3"/>
    <x v="554"/>
    <n v="1"/>
  </r>
  <r>
    <x v="546"/>
    <x v="2"/>
    <s v="2024-2025"/>
    <x v="1"/>
    <x v="18"/>
    <x v="6"/>
    <x v="6"/>
    <x v="18"/>
    <x v="0"/>
    <x v="13"/>
    <x v="4"/>
    <x v="4"/>
    <x v="555"/>
    <n v="1"/>
  </r>
  <r>
    <x v="441"/>
    <x v="0"/>
    <s v="2023-2024"/>
    <x v="0"/>
    <x v="44"/>
    <x v="4"/>
    <x v="4"/>
    <x v="44"/>
    <x v="0"/>
    <x v="16"/>
    <x v="5"/>
    <x v="5"/>
    <x v="556"/>
    <n v="1"/>
  </r>
  <r>
    <x v="433"/>
    <x v="0"/>
    <s v="2023-2024"/>
    <x v="1"/>
    <x v="83"/>
    <x v="0"/>
    <x v="0"/>
    <x v="83"/>
    <x v="0"/>
    <x v="0"/>
    <x v="7"/>
    <x v="7"/>
    <x v="556"/>
    <n v="1"/>
  </r>
  <r>
    <x v="596"/>
    <x v="0"/>
    <s v="2023-2024"/>
    <x v="0"/>
    <x v="32"/>
    <x v="6"/>
    <x v="6"/>
    <x v="32"/>
    <x v="0"/>
    <x v="13"/>
    <x v="3"/>
    <x v="3"/>
    <x v="557"/>
    <n v="1"/>
  </r>
  <r>
    <x v="525"/>
    <x v="2"/>
    <s v="2024-2025"/>
    <x v="0"/>
    <x v="25"/>
    <x v="4"/>
    <x v="4"/>
    <x v="25"/>
    <x v="0"/>
    <x v="8"/>
    <x v="8"/>
    <x v="8"/>
    <x v="558"/>
    <n v="1"/>
  </r>
  <r>
    <x v="347"/>
    <x v="0"/>
    <s v="2023-2024"/>
    <x v="0"/>
    <x v="73"/>
    <x v="6"/>
    <x v="6"/>
    <x v="73"/>
    <x v="0"/>
    <x v="18"/>
    <x v="3"/>
    <x v="3"/>
    <x v="559"/>
    <n v="1"/>
  </r>
  <r>
    <x v="424"/>
    <x v="0"/>
    <s v="2023-2024"/>
    <x v="1"/>
    <x v="61"/>
    <x v="6"/>
    <x v="6"/>
    <x v="61"/>
    <x v="0"/>
    <x v="18"/>
    <x v="7"/>
    <x v="7"/>
    <x v="560"/>
    <n v="1"/>
  </r>
  <r>
    <x v="207"/>
    <x v="0"/>
    <s v="2023-2024"/>
    <x v="0"/>
    <x v="2"/>
    <x v="2"/>
    <x v="2"/>
    <x v="2"/>
    <x v="0"/>
    <x v="2"/>
    <x v="4"/>
    <x v="4"/>
    <x v="561"/>
    <n v="1"/>
  </r>
  <r>
    <x v="597"/>
    <x v="0"/>
    <s v="2023-2024"/>
    <x v="1"/>
    <x v="71"/>
    <x v="6"/>
    <x v="6"/>
    <x v="71"/>
    <x v="0"/>
    <x v="13"/>
    <x v="4"/>
    <x v="4"/>
    <x v="562"/>
    <n v="1"/>
  </r>
  <r>
    <x v="586"/>
    <x v="0"/>
    <s v="2023-2024"/>
    <x v="0"/>
    <x v="38"/>
    <x v="3"/>
    <x v="3"/>
    <x v="38"/>
    <x v="0"/>
    <x v="12"/>
    <x v="0"/>
    <x v="0"/>
    <x v="563"/>
    <n v="1"/>
  </r>
  <r>
    <x v="475"/>
    <x v="0"/>
    <s v="2023-2024"/>
    <x v="0"/>
    <x v="61"/>
    <x v="6"/>
    <x v="6"/>
    <x v="61"/>
    <x v="0"/>
    <x v="18"/>
    <x v="3"/>
    <x v="3"/>
    <x v="564"/>
    <n v="1"/>
  </r>
  <r>
    <x v="495"/>
    <x v="2"/>
    <s v="2024-2025"/>
    <x v="1"/>
    <x v="62"/>
    <x v="0"/>
    <x v="0"/>
    <x v="62"/>
    <x v="0"/>
    <x v="14"/>
    <x v="2"/>
    <x v="2"/>
    <x v="565"/>
    <n v="1"/>
  </r>
  <r>
    <x v="153"/>
    <x v="1"/>
    <s v="2022-2023"/>
    <x v="0"/>
    <x v="85"/>
    <x v="0"/>
    <x v="0"/>
    <x v="85"/>
    <x v="0"/>
    <x v="20"/>
    <x v="8"/>
    <x v="8"/>
    <x v="566"/>
    <n v="1"/>
  </r>
  <r>
    <x v="598"/>
    <x v="1"/>
    <s v="2022-2023"/>
    <x v="1"/>
    <x v="36"/>
    <x v="4"/>
    <x v="4"/>
    <x v="36"/>
    <x v="0"/>
    <x v="6"/>
    <x v="6"/>
    <x v="6"/>
    <x v="567"/>
    <n v="1"/>
  </r>
  <r>
    <x v="322"/>
    <x v="0"/>
    <s v="2023-2024"/>
    <x v="1"/>
    <x v="94"/>
    <x v="5"/>
    <x v="5"/>
    <x v="94"/>
    <x v="0"/>
    <x v="9"/>
    <x v="6"/>
    <x v="6"/>
    <x v="567"/>
    <n v="1"/>
  </r>
  <r>
    <x v="280"/>
    <x v="2"/>
    <s v="2024-2025"/>
    <x v="0"/>
    <x v="32"/>
    <x v="6"/>
    <x v="6"/>
    <x v="32"/>
    <x v="0"/>
    <x v="13"/>
    <x v="6"/>
    <x v="6"/>
    <x v="567"/>
    <n v="1"/>
  </r>
  <r>
    <x v="331"/>
    <x v="0"/>
    <s v="2023-2024"/>
    <x v="0"/>
    <x v="65"/>
    <x v="1"/>
    <x v="1"/>
    <x v="65"/>
    <x v="0"/>
    <x v="4"/>
    <x v="5"/>
    <x v="5"/>
    <x v="568"/>
    <n v="1"/>
  </r>
  <r>
    <x v="251"/>
    <x v="2"/>
    <s v="2024-2025"/>
    <x v="1"/>
    <x v="1"/>
    <x v="1"/>
    <x v="1"/>
    <x v="1"/>
    <x v="0"/>
    <x v="1"/>
    <x v="7"/>
    <x v="7"/>
    <x v="569"/>
    <n v="1"/>
  </r>
  <r>
    <x v="599"/>
    <x v="2"/>
    <s v="2024-2025"/>
    <x v="0"/>
    <x v="64"/>
    <x v="1"/>
    <x v="1"/>
    <x v="64"/>
    <x v="0"/>
    <x v="1"/>
    <x v="1"/>
    <x v="1"/>
    <x v="570"/>
    <n v="1"/>
  </r>
  <r>
    <x v="339"/>
    <x v="2"/>
    <s v="2024-2025"/>
    <x v="0"/>
    <x v="84"/>
    <x v="3"/>
    <x v="3"/>
    <x v="84"/>
    <x v="0"/>
    <x v="3"/>
    <x v="6"/>
    <x v="6"/>
    <x v="570"/>
    <n v="1"/>
  </r>
  <r>
    <x v="600"/>
    <x v="0"/>
    <s v="2023-2024"/>
    <x v="0"/>
    <x v="21"/>
    <x v="3"/>
    <x v="3"/>
    <x v="21"/>
    <x v="0"/>
    <x v="10"/>
    <x v="5"/>
    <x v="5"/>
    <x v="570"/>
    <n v="1"/>
  </r>
  <r>
    <x v="17"/>
    <x v="0"/>
    <s v="2023-2024"/>
    <x v="0"/>
    <x v="6"/>
    <x v="0"/>
    <x v="0"/>
    <x v="6"/>
    <x v="0"/>
    <x v="0"/>
    <x v="2"/>
    <x v="2"/>
    <x v="571"/>
    <n v="1"/>
  </r>
  <r>
    <x v="196"/>
    <x v="0"/>
    <s v="2023-2024"/>
    <x v="0"/>
    <x v="87"/>
    <x v="2"/>
    <x v="2"/>
    <x v="87"/>
    <x v="0"/>
    <x v="2"/>
    <x v="4"/>
    <x v="4"/>
    <x v="571"/>
    <n v="1"/>
  </r>
  <r>
    <x v="410"/>
    <x v="1"/>
    <s v="2022-2023"/>
    <x v="1"/>
    <x v="30"/>
    <x v="4"/>
    <x v="4"/>
    <x v="30"/>
    <x v="0"/>
    <x v="6"/>
    <x v="9"/>
    <x v="9"/>
    <x v="571"/>
    <n v="1"/>
  </r>
  <r>
    <x v="73"/>
    <x v="1"/>
    <s v="2022-2023"/>
    <x v="0"/>
    <x v="21"/>
    <x v="3"/>
    <x v="3"/>
    <x v="21"/>
    <x v="0"/>
    <x v="10"/>
    <x v="6"/>
    <x v="6"/>
    <x v="571"/>
    <n v="1"/>
  </r>
  <r>
    <x v="163"/>
    <x v="0"/>
    <s v="2023-2024"/>
    <x v="0"/>
    <x v="34"/>
    <x v="4"/>
    <x v="4"/>
    <x v="34"/>
    <x v="0"/>
    <x v="7"/>
    <x v="1"/>
    <x v="1"/>
    <x v="572"/>
    <n v="1"/>
  </r>
  <r>
    <x v="385"/>
    <x v="1"/>
    <s v="2022-2023"/>
    <x v="0"/>
    <x v="2"/>
    <x v="2"/>
    <x v="2"/>
    <x v="2"/>
    <x v="0"/>
    <x v="2"/>
    <x v="3"/>
    <x v="3"/>
    <x v="572"/>
    <n v="1"/>
  </r>
  <r>
    <x v="601"/>
    <x v="0"/>
    <s v="2023-2024"/>
    <x v="1"/>
    <x v="62"/>
    <x v="0"/>
    <x v="0"/>
    <x v="62"/>
    <x v="0"/>
    <x v="14"/>
    <x v="2"/>
    <x v="2"/>
    <x v="572"/>
    <n v="1"/>
  </r>
  <r>
    <x v="194"/>
    <x v="2"/>
    <s v="2024-2025"/>
    <x v="1"/>
    <x v="94"/>
    <x v="5"/>
    <x v="5"/>
    <x v="94"/>
    <x v="0"/>
    <x v="9"/>
    <x v="7"/>
    <x v="7"/>
    <x v="572"/>
    <n v="1"/>
  </r>
  <r>
    <x v="246"/>
    <x v="2"/>
    <s v="2024-2025"/>
    <x v="0"/>
    <x v="15"/>
    <x v="1"/>
    <x v="1"/>
    <x v="15"/>
    <x v="0"/>
    <x v="5"/>
    <x v="1"/>
    <x v="1"/>
    <x v="572"/>
    <n v="1"/>
  </r>
  <r>
    <x v="433"/>
    <x v="0"/>
    <s v="2023-2024"/>
    <x v="1"/>
    <x v="52"/>
    <x v="3"/>
    <x v="3"/>
    <x v="52"/>
    <x v="0"/>
    <x v="10"/>
    <x v="3"/>
    <x v="3"/>
    <x v="572"/>
    <n v="1"/>
  </r>
  <r>
    <x v="541"/>
    <x v="0"/>
    <s v="2023-2024"/>
    <x v="1"/>
    <x v="53"/>
    <x v="3"/>
    <x v="3"/>
    <x v="53"/>
    <x v="0"/>
    <x v="10"/>
    <x v="0"/>
    <x v="0"/>
    <x v="572"/>
    <n v="1"/>
  </r>
  <r>
    <x v="161"/>
    <x v="0"/>
    <s v="2023-2024"/>
    <x v="0"/>
    <x v="91"/>
    <x v="1"/>
    <x v="1"/>
    <x v="91"/>
    <x v="0"/>
    <x v="5"/>
    <x v="2"/>
    <x v="2"/>
    <x v="573"/>
    <n v="1"/>
  </r>
  <r>
    <x v="322"/>
    <x v="0"/>
    <s v="2023-2024"/>
    <x v="0"/>
    <x v="81"/>
    <x v="3"/>
    <x v="3"/>
    <x v="81"/>
    <x v="0"/>
    <x v="17"/>
    <x v="3"/>
    <x v="3"/>
    <x v="574"/>
    <n v="1"/>
  </r>
  <r>
    <x v="602"/>
    <x v="0"/>
    <s v="2023-2024"/>
    <x v="1"/>
    <x v="48"/>
    <x v="3"/>
    <x v="3"/>
    <x v="48"/>
    <x v="0"/>
    <x v="15"/>
    <x v="7"/>
    <x v="7"/>
    <x v="574"/>
    <n v="1"/>
  </r>
  <r>
    <x v="313"/>
    <x v="0"/>
    <s v="2023-2024"/>
    <x v="0"/>
    <x v="70"/>
    <x v="4"/>
    <x v="4"/>
    <x v="70"/>
    <x v="0"/>
    <x v="8"/>
    <x v="3"/>
    <x v="3"/>
    <x v="575"/>
    <n v="1"/>
  </r>
  <r>
    <x v="595"/>
    <x v="0"/>
    <s v="2023-2024"/>
    <x v="0"/>
    <x v="62"/>
    <x v="0"/>
    <x v="0"/>
    <x v="62"/>
    <x v="0"/>
    <x v="14"/>
    <x v="3"/>
    <x v="3"/>
    <x v="576"/>
    <n v="1"/>
  </r>
  <r>
    <x v="428"/>
    <x v="0"/>
    <s v="2023-2024"/>
    <x v="1"/>
    <x v="20"/>
    <x v="4"/>
    <x v="4"/>
    <x v="20"/>
    <x v="0"/>
    <x v="8"/>
    <x v="3"/>
    <x v="3"/>
    <x v="576"/>
    <n v="1"/>
  </r>
  <r>
    <x v="393"/>
    <x v="0"/>
    <s v="2023-2024"/>
    <x v="0"/>
    <x v="24"/>
    <x v="1"/>
    <x v="1"/>
    <x v="24"/>
    <x v="0"/>
    <x v="4"/>
    <x v="7"/>
    <x v="7"/>
    <x v="577"/>
    <n v="1"/>
  </r>
  <r>
    <x v="434"/>
    <x v="0"/>
    <s v="2023-2024"/>
    <x v="1"/>
    <x v="13"/>
    <x v="1"/>
    <x v="1"/>
    <x v="13"/>
    <x v="0"/>
    <x v="1"/>
    <x v="8"/>
    <x v="8"/>
    <x v="578"/>
    <n v="1"/>
  </r>
  <r>
    <x v="540"/>
    <x v="2"/>
    <s v="2024-2025"/>
    <x v="0"/>
    <x v="64"/>
    <x v="1"/>
    <x v="1"/>
    <x v="64"/>
    <x v="0"/>
    <x v="1"/>
    <x v="7"/>
    <x v="7"/>
    <x v="579"/>
    <n v="1"/>
  </r>
  <r>
    <x v="603"/>
    <x v="2"/>
    <s v="2024-2025"/>
    <x v="0"/>
    <x v="31"/>
    <x v="1"/>
    <x v="1"/>
    <x v="31"/>
    <x v="0"/>
    <x v="4"/>
    <x v="3"/>
    <x v="3"/>
    <x v="580"/>
    <n v="1"/>
  </r>
  <r>
    <x v="89"/>
    <x v="0"/>
    <s v="2023-2024"/>
    <x v="1"/>
    <x v="16"/>
    <x v="0"/>
    <x v="0"/>
    <x v="16"/>
    <x v="0"/>
    <x v="0"/>
    <x v="5"/>
    <x v="5"/>
    <x v="581"/>
    <n v="1"/>
  </r>
  <r>
    <x v="546"/>
    <x v="2"/>
    <s v="2024-2025"/>
    <x v="0"/>
    <x v="31"/>
    <x v="1"/>
    <x v="1"/>
    <x v="31"/>
    <x v="0"/>
    <x v="4"/>
    <x v="2"/>
    <x v="2"/>
    <x v="582"/>
    <n v="1"/>
  </r>
  <r>
    <x v="471"/>
    <x v="2"/>
    <s v="2024-2025"/>
    <x v="1"/>
    <x v="23"/>
    <x v="1"/>
    <x v="1"/>
    <x v="23"/>
    <x v="0"/>
    <x v="11"/>
    <x v="5"/>
    <x v="5"/>
    <x v="583"/>
    <n v="1"/>
  </r>
  <r>
    <x v="423"/>
    <x v="1"/>
    <s v="2022-2023"/>
    <x v="0"/>
    <x v="95"/>
    <x v="7"/>
    <x v="7"/>
    <x v="95"/>
    <x v="0"/>
    <x v="19"/>
    <x v="2"/>
    <x v="2"/>
    <x v="584"/>
    <n v="1"/>
  </r>
  <r>
    <x v="223"/>
    <x v="1"/>
    <s v="2022-2023"/>
    <x v="0"/>
    <x v="27"/>
    <x v="4"/>
    <x v="4"/>
    <x v="27"/>
    <x v="0"/>
    <x v="7"/>
    <x v="1"/>
    <x v="1"/>
    <x v="584"/>
    <n v="1"/>
  </r>
  <r>
    <x v="522"/>
    <x v="0"/>
    <s v="2023-2024"/>
    <x v="1"/>
    <x v="42"/>
    <x v="3"/>
    <x v="3"/>
    <x v="42"/>
    <x v="0"/>
    <x v="12"/>
    <x v="3"/>
    <x v="3"/>
    <x v="585"/>
    <n v="1"/>
  </r>
  <r>
    <x v="604"/>
    <x v="2"/>
    <s v="2024-2025"/>
    <x v="1"/>
    <x v="46"/>
    <x v="3"/>
    <x v="3"/>
    <x v="46"/>
    <x v="0"/>
    <x v="17"/>
    <x v="3"/>
    <x v="3"/>
    <x v="586"/>
    <n v="1"/>
  </r>
  <r>
    <x v="599"/>
    <x v="2"/>
    <s v="2024-2025"/>
    <x v="1"/>
    <x v="51"/>
    <x v="4"/>
    <x v="4"/>
    <x v="51"/>
    <x v="0"/>
    <x v="16"/>
    <x v="3"/>
    <x v="3"/>
    <x v="587"/>
    <n v="1"/>
  </r>
  <r>
    <x v="67"/>
    <x v="2"/>
    <s v="2024-2025"/>
    <x v="1"/>
    <x v="10"/>
    <x v="4"/>
    <x v="4"/>
    <x v="10"/>
    <x v="0"/>
    <x v="8"/>
    <x v="7"/>
    <x v="7"/>
    <x v="588"/>
    <n v="1"/>
  </r>
  <r>
    <x v="605"/>
    <x v="0"/>
    <s v="2023-2024"/>
    <x v="0"/>
    <x v="65"/>
    <x v="1"/>
    <x v="1"/>
    <x v="65"/>
    <x v="0"/>
    <x v="4"/>
    <x v="1"/>
    <x v="1"/>
    <x v="589"/>
    <n v="1"/>
  </r>
  <r>
    <x v="265"/>
    <x v="1"/>
    <s v="2022-2023"/>
    <x v="1"/>
    <x v="56"/>
    <x v="1"/>
    <x v="1"/>
    <x v="56"/>
    <x v="0"/>
    <x v="11"/>
    <x v="1"/>
    <x v="1"/>
    <x v="589"/>
    <n v="1"/>
  </r>
  <r>
    <x v="293"/>
    <x v="0"/>
    <s v="2023-2024"/>
    <x v="0"/>
    <x v="6"/>
    <x v="0"/>
    <x v="0"/>
    <x v="6"/>
    <x v="0"/>
    <x v="0"/>
    <x v="2"/>
    <x v="2"/>
    <x v="590"/>
    <n v="1"/>
  </r>
  <r>
    <x v="110"/>
    <x v="2"/>
    <s v="2024-2025"/>
    <x v="1"/>
    <x v="19"/>
    <x v="1"/>
    <x v="1"/>
    <x v="19"/>
    <x v="0"/>
    <x v="11"/>
    <x v="9"/>
    <x v="9"/>
    <x v="591"/>
    <n v="1"/>
  </r>
  <r>
    <x v="171"/>
    <x v="1"/>
    <s v="2022-2023"/>
    <x v="1"/>
    <x v="10"/>
    <x v="4"/>
    <x v="4"/>
    <x v="10"/>
    <x v="0"/>
    <x v="8"/>
    <x v="3"/>
    <x v="3"/>
    <x v="592"/>
    <n v="1"/>
  </r>
  <r>
    <x v="31"/>
    <x v="1"/>
    <s v="2022-2023"/>
    <x v="0"/>
    <x v="81"/>
    <x v="3"/>
    <x v="3"/>
    <x v="81"/>
    <x v="0"/>
    <x v="17"/>
    <x v="0"/>
    <x v="0"/>
    <x v="592"/>
    <n v="1"/>
  </r>
  <r>
    <x v="109"/>
    <x v="0"/>
    <s v="2023-2024"/>
    <x v="0"/>
    <x v="82"/>
    <x v="3"/>
    <x v="3"/>
    <x v="82"/>
    <x v="0"/>
    <x v="17"/>
    <x v="7"/>
    <x v="7"/>
    <x v="592"/>
    <n v="1"/>
  </r>
  <r>
    <x v="606"/>
    <x v="0"/>
    <s v="2023-2024"/>
    <x v="0"/>
    <x v="92"/>
    <x v="3"/>
    <x v="3"/>
    <x v="92"/>
    <x v="0"/>
    <x v="3"/>
    <x v="3"/>
    <x v="3"/>
    <x v="592"/>
    <n v="1"/>
  </r>
  <r>
    <x v="382"/>
    <x v="1"/>
    <s v="2022-2023"/>
    <x v="0"/>
    <x v="57"/>
    <x v="6"/>
    <x v="6"/>
    <x v="57"/>
    <x v="0"/>
    <x v="13"/>
    <x v="7"/>
    <x v="7"/>
    <x v="592"/>
    <n v="1"/>
  </r>
  <r>
    <x v="417"/>
    <x v="2"/>
    <s v="2024-2025"/>
    <x v="1"/>
    <x v="12"/>
    <x v="3"/>
    <x v="3"/>
    <x v="12"/>
    <x v="0"/>
    <x v="10"/>
    <x v="3"/>
    <x v="3"/>
    <x v="593"/>
    <n v="1"/>
  </r>
  <r>
    <x v="607"/>
    <x v="0"/>
    <s v="2023-2024"/>
    <x v="1"/>
    <x v="50"/>
    <x v="4"/>
    <x v="4"/>
    <x v="50"/>
    <x v="0"/>
    <x v="6"/>
    <x v="4"/>
    <x v="4"/>
    <x v="593"/>
    <n v="1"/>
  </r>
  <r>
    <x v="408"/>
    <x v="1"/>
    <s v="2022-2023"/>
    <x v="0"/>
    <x v="96"/>
    <x v="4"/>
    <x v="4"/>
    <x v="96"/>
    <x v="0"/>
    <x v="16"/>
    <x v="7"/>
    <x v="7"/>
    <x v="594"/>
    <n v="1"/>
  </r>
  <r>
    <x v="591"/>
    <x v="2"/>
    <s v="2024-2025"/>
    <x v="0"/>
    <x v="8"/>
    <x v="1"/>
    <x v="1"/>
    <x v="8"/>
    <x v="0"/>
    <x v="4"/>
    <x v="0"/>
    <x v="0"/>
    <x v="595"/>
    <n v="1"/>
  </r>
  <r>
    <x v="239"/>
    <x v="0"/>
    <s v="2023-2024"/>
    <x v="0"/>
    <x v="41"/>
    <x v="5"/>
    <x v="5"/>
    <x v="41"/>
    <x v="0"/>
    <x v="9"/>
    <x v="3"/>
    <x v="3"/>
    <x v="596"/>
    <n v="1"/>
  </r>
  <r>
    <x v="498"/>
    <x v="0"/>
    <s v="2023-2024"/>
    <x v="0"/>
    <x v="22"/>
    <x v="1"/>
    <x v="1"/>
    <x v="22"/>
    <x v="0"/>
    <x v="2"/>
    <x v="3"/>
    <x v="3"/>
    <x v="596"/>
    <n v="1"/>
  </r>
  <r>
    <x v="608"/>
    <x v="2"/>
    <s v="2024-2025"/>
    <x v="0"/>
    <x v="67"/>
    <x v="3"/>
    <x v="3"/>
    <x v="67"/>
    <x v="0"/>
    <x v="15"/>
    <x v="1"/>
    <x v="1"/>
    <x v="597"/>
    <n v="1"/>
  </r>
  <r>
    <x v="609"/>
    <x v="0"/>
    <s v="2023-2024"/>
    <x v="1"/>
    <x v="10"/>
    <x v="4"/>
    <x v="4"/>
    <x v="10"/>
    <x v="0"/>
    <x v="8"/>
    <x v="4"/>
    <x v="4"/>
    <x v="598"/>
    <n v="1"/>
  </r>
  <r>
    <x v="563"/>
    <x v="0"/>
    <s v="2023-2024"/>
    <x v="0"/>
    <x v="65"/>
    <x v="1"/>
    <x v="1"/>
    <x v="65"/>
    <x v="0"/>
    <x v="4"/>
    <x v="7"/>
    <x v="7"/>
    <x v="599"/>
    <n v="1"/>
  </r>
  <r>
    <x v="270"/>
    <x v="0"/>
    <s v="2023-2024"/>
    <x v="0"/>
    <x v="63"/>
    <x v="1"/>
    <x v="1"/>
    <x v="63"/>
    <x v="0"/>
    <x v="5"/>
    <x v="8"/>
    <x v="8"/>
    <x v="600"/>
    <n v="1"/>
  </r>
  <r>
    <x v="12"/>
    <x v="0"/>
    <s v="2023-2024"/>
    <x v="0"/>
    <x v="65"/>
    <x v="1"/>
    <x v="1"/>
    <x v="65"/>
    <x v="0"/>
    <x v="4"/>
    <x v="6"/>
    <x v="6"/>
    <x v="601"/>
    <n v="1"/>
  </r>
  <r>
    <x v="610"/>
    <x v="0"/>
    <s v="2023-2024"/>
    <x v="0"/>
    <x v="91"/>
    <x v="1"/>
    <x v="1"/>
    <x v="91"/>
    <x v="0"/>
    <x v="5"/>
    <x v="0"/>
    <x v="0"/>
    <x v="602"/>
    <n v="1"/>
  </r>
  <r>
    <x v="31"/>
    <x v="1"/>
    <s v="2022-2023"/>
    <x v="0"/>
    <x v="60"/>
    <x v="1"/>
    <x v="1"/>
    <x v="60"/>
    <x v="0"/>
    <x v="2"/>
    <x v="6"/>
    <x v="6"/>
    <x v="603"/>
    <n v="1"/>
  </r>
  <r>
    <x v="255"/>
    <x v="0"/>
    <s v="2023-2024"/>
    <x v="1"/>
    <x v="5"/>
    <x v="1"/>
    <x v="1"/>
    <x v="5"/>
    <x v="0"/>
    <x v="5"/>
    <x v="5"/>
    <x v="5"/>
    <x v="603"/>
    <n v="1"/>
  </r>
  <r>
    <x v="517"/>
    <x v="1"/>
    <s v="2022-2023"/>
    <x v="0"/>
    <x v="67"/>
    <x v="3"/>
    <x v="3"/>
    <x v="67"/>
    <x v="0"/>
    <x v="15"/>
    <x v="3"/>
    <x v="3"/>
    <x v="603"/>
    <n v="1"/>
  </r>
  <r>
    <x v="185"/>
    <x v="0"/>
    <s v="2023-2024"/>
    <x v="1"/>
    <x v="7"/>
    <x v="4"/>
    <x v="4"/>
    <x v="7"/>
    <x v="0"/>
    <x v="6"/>
    <x v="7"/>
    <x v="7"/>
    <x v="604"/>
    <n v="1"/>
  </r>
  <r>
    <x v="285"/>
    <x v="1"/>
    <s v="2022-2023"/>
    <x v="0"/>
    <x v="81"/>
    <x v="3"/>
    <x v="3"/>
    <x v="81"/>
    <x v="0"/>
    <x v="17"/>
    <x v="2"/>
    <x v="2"/>
    <x v="605"/>
    <n v="1"/>
  </r>
  <r>
    <x v="244"/>
    <x v="0"/>
    <s v="2023-2024"/>
    <x v="0"/>
    <x v="5"/>
    <x v="1"/>
    <x v="1"/>
    <x v="5"/>
    <x v="0"/>
    <x v="5"/>
    <x v="4"/>
    <x v="4"/>
    <x v="606"/>
    <n v="1"/>
  </r>
  <r>
    <x v="154"/>
    <x v="1"/>
    <s v="2022-2023"/>
    <x v="0"/>
    <x v="70"/>
    <x v="4"/>
    <x v="4"/>
    <x v="70"/>
    <x v="0"/>
    <x v="8"/>
    <x v="4"/>
    <x v="4"/>
    <x v="606"/>
    <n v="1"/>
  </r>
  <r>
    <x v="454"/>
    <x v="0"/>
    <s v="2023-2024"/>
    <x v="0"/>
    <x v="91"/>
    <x v="1"/>
    <x v="1"/>
    <x v="91"/>
    <x v="0"/>
    <x v="5"/>
    <x v="7"/>
    <x v="7"/>
    <x v="607"/>
    <n v="1"/>
  </r>
  <r>
    <x v="611"/>
    <x v="0"/>
    <s v="2023-2024"/>
    <x v="0"/>
    <x v="3"/>
    <x v="3"/>
    <x v="3"/>
    <x v="3"/>
    <x v="0"/>
    <x v="3"/>
    <x v="0"/>
    <x v="0"/>
    <x v="608"/>
    <n v="1"/>
  </r>
  <r>
    <x v="612"/>
    <x v="0"/>
    <s v="2023-2024"/>
    <x v="1"/>
    <x v="26"/>
    <x v="0"/>
    <x v="0"/>
    <x v="26"/>
    <x v="0"/>
    <x v="14"/>
    <x v="0"/>
    <x v="0"/>
    <x v="608"/>
    <n v="1"/>
  </r>
  <r>
    <x v="159"/>
    <x v="0"/>
    <s v="2023-2024"/>
    <x v="0"/>
    <x v="67"/>
    <x v="3"/>
    <x v="3"/>
    <x v="67"/>
    <x v="0"/>
    <x v="15"/>
    <x v="0"/>
    <x v="0"/>
    <x v="608"/>
    <n v="1"/>
  </r>
  <r>
    <x v="550"/>
    <x v="0"/>
    <s v="2023-2024"/>
    <x v="0"/>
    <x v="8"/>
    <x v="1"/>
    <x v="1"/>
    <x v="8"/>
    <x v="0"/>
    <x v="4"/>
    <x v="9"/>
    <x v="9"/>
    <x v="608"/>
    <n v="1"/>
  </r>
  <r>
    <x v="320"/>
    <x v="2"/>
    <s v="2024-2025"/>
    <x v="1"/>
    <x v="10"/>
    <x v="4"/>
    <x v="4"/>
    <x v="10"/>
    <x v="0"/>
    <x v="8"/>
    <x v="0"/>
    <x v="0"/>
    <x v="608"/>
    <n v="1"/>
  </r>
  <r>
    <x v="415"/>
    <x v="2"/>
    <s v="2024-2025"/>
    <x v="0"/>
    <x v="69"/>
    <x v="4"/>
    <x v="4"/>
    <x v="69"/>
    <x v="0"/>
    <x v="6"/>
    <x v="0"/>
    <x v="0"/>
    <x v="608"/>
    <n v="1"/>
  </r>
  <r>
    <x v="421"/>
    <x v="0"/>
    <s v="2023-2024"/>
    <x v="1"/>
    <x v="87"/>
    <x v="2"/>
    <x v="2"/>
    <x v="87"/>
    <x v="0"/>
    <x v="2"/>
    <x v="0"/>
    <x v="0"/>
    <x v="608"/>
    <n v="1"/>
  </r>
  <r>
    <x v="134"/>
    <x v="0"/>
    <s v="2023-2024"/>
    <x v="0"/>
    <x v="81"/>
    <x v="3"/>
    <x v="3"/>
    <x v="81"/>
    <x v="0"/>
    <x v="17"/>
    <x v="0"/>
    <x v="0"/>
    <x v="608"/>
    <n v="1"/>
  </r>
  <r>
    <x v="157"/>
    <x v="2"/>
    <s v="2024-2025"/>
    <x v="1"/>
    <x v="12"/>
    <x v="3"/>
    <x v="3"/>
    <x v="12"/>
    <x v="0"/>
    <x v="10"/>
    <x v="0"/>
    <x v="0"/>
    <x v="608"/>
    <n v="1"/>
  </r>
  <r>
    <x v="131"/>
    <x v="1"/>
    <s v="2022-2023"/>
    <x v="0"/>
    <x v="92"/>
    <x v="3"/>
    <x v="3"/>
    <x v="92"/>
    <x v="0"/>
    <x v="3"/>
    <x v="0"/>
    <x v="0"/>
    <x v="608"/>
    <n v="1"/>
  </r>
  <r>
    <x v="613"/>
    <x v="2"/>
    <s v="2024-2025"/>
    <x v="0"/>
    <x v="92"/>
    <x v="3"/>
    <x v="3"/>
    <x v="92"/>
    <x v="0"/>
    <x v="3"/>
    <x v="4"/>
    <x v="4"/>
    <x v="608"/>
    <n v="1"/>
  </r>
  <r>
    <x v="454"/>
    <x v="0"/>
    <s v="2023-2024"/>
    <x v="1"/>
    <x v="46"/>
    <x v="3"/>
    <x v="3"/>
    <x v="46"/>
    <x v="0"/>
    <x v="17"/>
    <x v="0"/>
    <x v="0"/>
    <x v="608"/>
    <n v="1"/>
  </r>
  <r>
    <x v="541"/>
    <x v="0"/>
    <s v="2023-2024"/>
    <x v="0"/>
    <x v="73"/>
    <x v="6"/>
    <x v="6"/>
    <x v="73"/>
    <x v="0"/>
    <x v="18"/>
    <x v="0"/>
    <x v="0"/>
    <x v="608"/>
    <n v="1"/>
  </r>
  <r>
    <x v="498"/>
    <x v="0"/>
    <s v="2023-2024"/>
    <x v="1"/>
    <x v="20"/>
    <x v="4"/>
    <x v="4"/>
    <x v="20"/>
    <x v="0"/>
    <x v="8"/>
    <x v="0"/>
    <x v="0"/>
    <x v="608"/>
    <n v="1"/>
  </r>
  <r>
    <x v="314"/>
    <x v="0"/>
    <s v="2023-2024"/>
    <x v="0"/>
    <x v="24"/>
    <x v="1"/>
    <x v="1"/>
    <x v="24"/>
    <x v="0"/>
    <x v="4"/>
    <x v="0"/>
    <x v="0"/>
    <x v="608"/>
    <n v="1"/>
  </r>
  <r>
    <x v="598"/>
    <x v="1"/>
    <s v="2022-2023"/>
    <x v="0"/>
    <x v="22"/>
    <x v="1"/>
    <x v="1"/>
    <x v="22"/>
    <x v="0"/>
    <x v="2"/>
    <x v="0"/>
    <x v="0"/>
    <x v="608"/>
    <n v="1"/>
  </r>
  <r>
    <x v="614"/>
    <x v="1"/>
    <s v="2022-2023"/>
    <x v="0"/>
    <x v="88"/>
    <x v="6"/>
    <x v="6"/>
    <x v="88"/>
    <x v="0"/>
    <x v="13"/>
    <x v="6"/>
    <x v="6"/>
    <x v="608"/>
    <n v="1"/>
  </r>
  <r>
    <x v="210"/>
    <x v="0"/>
    <s v="2023-2024"/>
    <x v="0"/>
    <x v="88"/>
    <x v="6"/>
    <x v="6"/>
    <x v="88"/>
    <x v="0"/>
    <x v="13"/>
    <x v="0"/>
    <x v="0"/>
    <x v="608"/>
    <n v="1"/>
  </r>
  <r>
    <x v="416"/>
    <x v="0"/>
    <s v="2023-2024"/>
    <x v="0"/>
    <x v="57"/>
    <x v="6"/>
    <x v="6"/>
    <x v="57"/>
    <x v="0"/>
    <x v="13"/>
    <x v="3"/>
    <x v="3"/>
    <x v="609"/>
    <n v="1"/>
  </r>
  <r>
    <x v="63"/>
    <x v="1"/>
    <s v="2022-2023"/>
    <x v="0"/>
    <x v="51"/>
    <x v="4"/>
    <x v="4"/>
    <x v="51"/>
    <x v="0"/>
    <x v="16"/>
    <x v="7"/>
    <x v="7"/>
    <x v="609"/>
    <n v="1"/>
  </r>
  <r>
    <x v="502"/>
    <x v="0"/>
    <s v="2023-2024"/>
    <x v="0"/>
    <x v="74"/>
    <x v="1"/>
    <x v="1"/>
    <x v="74"/>
    <x v="0"/>
    <x v="1"/>
    <x v="7"/>
    <x v="7"/>
    <x v="610"/>
    <n v="1"/>
  </r>
  <r>
    <x v="496"/>
    <x v="2"/>
    <s v="2024-2025"/>
    <x v="1"/>
    <x v="90"/>
    <x v="3"/>
    <x v="3"/>
    <x v="90"/>
    <x v="0"/>
    <x v="17"/>
    <x v="4"/>
    <x v="4"/>
    <x v="611"/>
    <n v="1"/>
  </r>
  <r>
    <x v="3"/>
    <x v="0"/>
    <s v="2023-2024"/>
    <x v="0"/>
    <x v="61"/>
    <x v="6"/>
    <x v="6"/>
    <x v="61"/>
    <x v="0"/>
    <x v="18"/>
    <x v="3"/>
    <x v="3"/>
    <x v="612"/>
    <n v="1"/>
  </r>
  <r>
    <x v="380"/>
    <x v="0"/>
    <s v="2023-2024"/>
    <x v="1"/>
    <x v="86"/>
    <x v="0"/>
    <x v="0"/>
    <x v="86"/>
    <x v="0"/>
    <x v="20"/>
    <x v="2"/>
    <x v="2"/>
    <x v="613"/>
    <n v="1"/>
  </r>
  <r>
    <x v="394"/>
    <x v="0"/>
    <s v="2023-2024"/>
    <x v="0"/>
    <x v="63"/>
    <x v="1"/>
    <x v="1"/>
    <x v="63"/>
    <x v="0"/>
    <x v="5"/>
    <x v="2"/>
    <x v="2"/>
    <x v="614"/>
    <n v="1"/>
  </r>
  <r>
    <x v="7"/>
    <x v="0"/>
    <s v="2023-2024"/>
    <x v="0"/>
    <x v="85"/>
    <x v="0"/>
    <x v="0"/>
    <x v="85"/>
    <x v="0"/>
    <x v="20"/>
    <x v="0"/>
    <x v="0"/>
    <x v="615"/>
    <n v="1"/>
  </r>
  <r>
    <x v="491"/>
    <x v="0"/>
    <s v="2023-2024"/>
    <x v="0"/>
    <x v="92"/>
    <x v="3"/>
    <x v="3"/>
    <x v="92"/>
    <x v="0"/>
    <x v="3"/>
    <x v="1"/>
    <x v="1"/>
    <x v="616"/>
    <n v="1"/>
  </r>
  <r>
    <x v="193"/>
    <x v="2"/>
    <s v="2024-2025"/>
    <x v="1"/>
    <x v="1"/>
    <x v="1"/>
    <x v="1"/>
    <x v="1"/>
    <x v="0"/>
    <x v="1"/>
    <x v="2"/>
    <x v="2"/>
    <x v="617"/>
    <n v="1"/>
  </r>
  <r>
    <x v="532"/>
    <x v="1"/>
    <s v="2022-2023"/>
    <x v="1"/>
    <x v="46"/>
    <x v="3"/>
    <x v="3"/>
    <x v="46"/>
    <x v="0"/>
    <x v="17"/>
    <x v="2"/>
    <x v="2"/>
    <x v="617"/>
    <n v="1"/>
  </r>
  <r>
    <x v="615"/>
    <x v="1"/>
    <s v="2022-2023"/>
    <x v="1"/>
    <x v="0"/>
    <x v="0"/>
    <x v="0"/>
    <x v="0"/>
    <x v="0"/>
    <x v="0"/>
    <x v="3"/>
    <x v="3"/>
    <x v="618"/>
    <n v="1"/>
  </r>
  <r>
    <x v="616"/>
    <x v="0"/>
    <s v="2023-2024"/>
    <x v="0"/>
    <x v="77"/>
    <x v="5"/>
    <x v="5"/>
    <x v="77"/>
    <x v="0"/>
    <x v="9"/>
    <x v="2"/>
    <x v="2"/>
    <x v="619"/>
    <n v="1"/>
  </r>
  <r>
    <x v="164"/>
    <x v="1"/>
    <s v="2022-2023"/>
    <x v="0"/>
    <x v="6"/>
    <x v="0"/>
    <x v="0"/>
    <x v="6"/>
    <x v="0"/>
    <x v="0"/>
    <x v="3"/>
    <x v="3"/>
    <x v="620"/>
    <n v="1"/>
  </r>
  <r>
    <x v="595"/>
    <x v="0"/>
    <s v="2023-2024"/>
    <x v="0"/>
    <x v="28"/>
    <x v="1"/>
    <x v="1"/>
    <x v="28"/>
    <x v="0"/>
    <x v="11"/>
    <x v="0"/>
    <x v="0"/>
    <x v="621"/>
    <n v="1"/>
  </r>
  <r>
    <x v="581"/>
    <x v="0"/>
    <s v="2023-2024"/>
    <x v="0"/>
    <x v="93"/>
    <x v="4"/>
    <x v="4"/>
    <x v="93"/>
    <x v="0"/>
    <x v="16"/>
    <x v="3"/>
    <x v="3"/>
    <x v="622"/>
    <n v="1"/>
  </r>
  <r>
    <x v="599"/>
    <x v="2"/>
    <s v="2024-2025"/>
    <x v="0"/>
    <x v="77"/>
    <x v="5"/>
    <x v="5"/>
    <x v="77"/>
    <x v="0"/>
    <x v="9"/>
    <x v="9"/>
    <x v="9"/>
    <x v="623"/>
    <n v="1"/>
  </r>
  <r>
    <x v="332"/>
    <x v="0"/>
    <s v="2023-2024"/>
    <x v="1"/>
    <x v="5"/>
    <x v="1"/>
    <x v="1"/>
    <x v="5"/>
    <x v="0"/>
    <x v="5"/>
    <x v="4"/>
    <x v="4"/>
    <x v="624"/>
    <n v="1"/>
  </r>
  <r>
    <x v="289"/>
    <x v="1"/>
    <s v="2022-2023"/>
    <x v="0"/>
    <x v="96"/>
    <x v="4"/>
    <x v="4"/>
    <x v="96"/>
    <x v="0"/>
    <x v="16"/>
    <x v="2"/>
    <x v="2"/>
    <x v="624"/>
    <n v="1"/>
  </r>
  <r>
    <x v="617"/>
    <x v="2"/>
    <s v="2024-2025"/>
    <x v="1"/>
    <x v="42"/>
    <x v="3"/>
    <x v="3"/>
    <x v="42"/>
    <x v="0"/>
    <x v="12"/>
    <x v="6"/>
    <x v="6"/>
    <x v="625"/>
    <n v="1"/>
  </r>
  <r>
    <x v="618"/>
    <x v="1"/>
    <s v="2022-2023"/>
    <x v="0"/>
    <x v="89"/>
    <x v="4"/>
    <x v="4"/>
    <x v="89"/>
    <x v="0"/>
    <x v="6"/>
    <x v="2"/>
    <x v="2"/>
    <x v="626"/>
    <n v="1"/>
  </r>
  <r>
    <x v="576"/>
    <x v="0"/>
    <s v="2023-2024"/>
    <x v="0"/>
    <x v="40"/>
    <x v="4"/>
    <x v="4"/>
    <x v="40"/>
    <x v="0"/>
    <x v="8"/>
    <x v="3"/>
    <x v="3"/>
    <x v="627"/>
    <n v="1"/>
  </r>
  <r>
    <x v="619"/>
    <x v="0"/>
    <s v="2023-2024"/>
    <x v="1"/>
    <x v="56"/>
    <x v="1"/>
    <x v="1"/>
    <x v="56"/>
    <x v="0"/>
    <x v="11"/>
    <x v="6"/>
    <x v="6"/>
    <x v="627"/>
    <n v="1"/>
  </r>
  <r>
    <x v="620"/>
    <x v="1"/>
    <s v="2022-2023"/>
    <x v="0"/>
    <x v="11"/>
    <x v="5"/>
    <x v="5"/>
    <x v="11"/>
    <x v="0"/>
    <x v="9"/>
    <x v="0"/>
    <x v="0"/>
    <x v="627"/>
    <n v="1"/>
  </r>
  <r>
    <x v="150"/>
    <x v="0"/>
    <s v="2023-2024"/>
    <x v="1"/>
    <x v="70"/>
    <x v="4"/>
    <x v="4"/>
    <x v="70"/>
    <x v="0"/>
    <x v="8"/>
    <x v="3"/>
    <x v="3"/>
    <x v="627"/>
    <n v="1"/>
  </r>
  <r>
    <x v="6"/>
    <x v="1"/>
    <s v="2022-2023"/>
    <x v="0"/>
    <x v="32"/>
    <x v="6"/>
    <x v="6"/>
    <x v="32"/>
    <x v="0"/>
    <x v="13"/>
    <x v="0"/>
    <x v="0"/>
    <x v="627"/>
    <n v="1"/>
  </r>
  <r>
    <x v="47"/>
    <x v="2"/>
    <s v="2024-2025"/>
    <x v="0"/>
    <x v="96"/>
    <x v="4"/>
    <x v="4"/>
    <x v="96"/>
    <x v="0"/>
    <x v="16"/>
    <x v="0"/>
    <x v="0"/>
    <x v="627"/>
    <n v="1"/>
  </r>
  <r>
    <x v="443"/>
    <x v="1"/>
    <s v="2022-2023"/>
    <x v="0"/>
    <x v="88"/>
    <x v="6"/>
    <x v="6"/>
    <x v="88"/>
    <x v="0"/>
    <x v="13"/>
    <x v="6"/>
    <x v="6"/>
    <x v="627"/>
    <n v="1"/>
  </r>
  <r>
    <x v="46"/>
    <x v="2"/>
    <s v="2024-2025"/>
    <x v="0"/>
    <x v="28"/>
    <x v="1"/>
    <x v="1"/>
    <x v="28"/>
    <x v="0"/>
    <x v="11"/>
    <x v="7"/>
    <x v="7"/>
    <x v="628"/>
    <n v="1"/>
  </r>
  <r>
    <x v="212"/>
    <x v="0"/>
    <s v="2023-2024"/>
    <x v="0"/>
    <x v="95"/>
    <x v="7"/>
    <x v="7"/>
    <x v="95"/>
    <x v="0"/>
    <x v="19"/>
    <x v="3"/>
    <x v="3"/>
    <x v="629"/>
    <n v="1"/>
  </r>
  <r>
    <x v="292"/>
    <x v="0"/>
    <s v="2023-2024"/>
    <x v="1"/>
    <x v="79"/>
    <x v="6"/>
    <x v="6"/>
    <x v="79"/>
    <x v="0"/>
    <x v="18"/>
    <x v="3"/>
    <x v="3"/>
    <x v="629"/>
    <n v="1"/>
  </r>
  <r>
    <x v="591"/>
    <x v="2"/>
    <s v="2024-2025"/>
    <x v="0"/>
    <x v="38"/>
    <x v="3"/>
    <x v="3"/>
    <x v="38"/>
    <x v="0"/>
    <x v="12"/>
    <x v="3"/>
    <x v="3"/>
    <x v="630"/>
    <n v="1"/>
  </r>
  <r>
    <x v="214"/>
    <x v="2"/>
    <s v="2024-2025"/>
    <x v="0"/>
    <x v="12"/>
    <x v="3"/>
    <x v="3"/>
    <x v="12"/>
    <x v="0"/>
    <x v="10"/>
    <x v="9"/>
    <x v="9"/>
    <x v="631"/>
    <n v="1"/>
  </r>
  <r>
    <x v="77"/>
    <x v="1"/>
    <s v="2022-2023"/>
    <x v="0"/>
    <x v="26"/>
    <x v="0"/>
    <x v="0"/>
    <x v="26"/>
    <x v="0"/>
    <x v="14"/>
    <x v="5"/>
    <x v="5"/>
    <x v="632"/>
    <n v="1"/>
  </r>
  <r>
    <x v="621"/>
    <x v="0"/>
    <s v="2023-2024"/>
    <x v="1"/>
    <x v="67"/>
    <x v="3"/>
    <x v="3"/>
    <x v="67"/>
    <x v="0"/>
    <x v="15"/>
    <x v="0"/>
    <x v="0"/>
    <x v="633"/>
    <n v="1"/>
  </r>
  <r>
    <x v="20"/>
    <x v="0"/>
    <s v="2023-2024"/>
    <x v="0"/>
    <x v="9"/>
    <x v="4"/>
    <x v="4"/>
    <x v="9"/>
    <x v="0"/>
    <x v="7"/>
    <x v="3"/>
    <x v="3"/>
    <x v="634"/>
    <n v="1"/>
  </r>
  <r>
    <x v="165"/>
    <x v="0"/>
    <s v="2023-2024"/>
    <x v="1"/>
    <x v="35"/>
    <x v="3"/>
    <x v="3"/>
    <x v="35"/>
    <x v="0"/>
    <x v="15"/>
    <x v="6"/>
    <x v="6"/>
    <x v="635"/>
    <n v="1"/>
  </r>
  <r>
    <x v="622"/>
    <x v="0"/>
    <s v="2023-2024"/>
    <x v="0"/>
    <x v="89"/>
    <x v="4"/>
    <x v="4"/>
    <x v="89"/>
    <x v="0"/>
    <x v="6"/>
    <x v="4"/>
    <x v="4"/>
    <x v="636"/>
    <n v="1"/>
  </r>
  <r>
    <x v="623"/>
    <x v="1"/>
    <s v="2022-2023"/>
    <x v="0"/>
    <x v="57"/>
    <x v="6"/>
    <x v="6"/>
    <x v="57"/>
    <x v="0"/>
    <x v="13"/>
    <x v="5"/>
    <x v="5"/>
    <x v="637"/>
    <n v="1"/>
  </r>
  <r>
    <x v="227"/>
    <x v="0"/>
    <s v="2023-2024"/>
    <x v="1"/>
    <x v="52"/>
    <x v="3"/>
    <x v="3"/>
    <x v="52"/>
    <x v="0"/>
    <x v="10"/>
    <x v="6"/>
    <x v="6"/>
    <x v="637"/>
    <n v="1"/>
  </r>
  <r>
    <x v="392"/>
    <x v="2"/>
    <s v="2024-2025"/>
    <x v="0"/>
    <x v="22"/>
    <x v="1"/>
    <x v="1"/>
    <x v="22"/>
    <x v="0"/>
    <x v="2"/>
    <x v="1"/>
    <x v="1"/>
    <x v="637"/>
    <n v="1"/>
  </r>
  <r>
    <x v="338"/>
    <x v="0"/>
    <s v="2023-2024"/>
    <x v="0"/>
    <x v="32"/>
    <x v="6"/>
    <x v="6"/>
    <x v="32"/>
    <x v="0"/>
    <x v="13"/>
    <x v="6"/>
    <x v="6"/>
    <x v="638"/>
    <n v="1"/>
  </r>
  <r>
    <x v="224"/>
    <x v="1"/>
    <s v="2022-2023"/>
    <x v="1"/>
    <x v="83"/>
    <x v="0"/>
    <x v="0"/>
    <x v="83"/>
    <x v="0"/>
    <x v="0"/>
    <x v="3"/>
    <x v="3"/>
    <x v="639"/>
    <n v="1"/>
  </r>
  <r>
    <x v="33"/>
    <x v="2"/>
    <s v="2024-2025"/>
    <x v="1"/>
    <x v="90"/>
    <x v="3"/>
    <x v="3"/>
    <x v="90"/>
    <x v="0"/>
    <x v="17"/>
    <x v="9"/>
    <x v="9"/>
    <x v="640"/>
    <n v="1"/>
  </r>
  <r>
    <x v="624"/>
    <x v="2"/>
    <s v="2024-2025"/>
    <x v="0"/>
    <x v="43"/>
    <x v="1"/>
    <x v="1"/>
    <x v="43"/>
    <x v="0"/>
    <x v="2"/>
    <x v="4"/>
    <x v="4"/>
    <x v="641"/>
    <n v="1"/>
  </r>
  <r>
    <x v="192"/>
    <x v="1"/>
    <s v="2022-2023"/>
    <x v="1"/>
    <x v="35"/>
    <x v="3"/>
    <x v="3"/>
    <x v="35"/>
    <x v="0"/>
    <x v="15"/>
    <x v="1"/>
    <x v="1"/>
    <x v="642"/>
    <n v="1"/>
  </r>
  <r>
    <x v="625"/>
    <x v="0"/>
    <s v="2023-2024"/>
    <x v="0"/>
    <x v="92"/>
    <x v="3"/>
    <x v="3"/>
    <x v="92"/>
    <x v="0"/>
    <x v="3"/>
    <x v="5"/>
    <x v="5"/>
    <x v="643"/>
    <n v="1"/>
  </r>
  <r>
    <x v="471"/>
    <x v="2"/>
    <s v="2024-2025"/>
    <x v="1"/>
    <x v="47"/>
    <x v="1"/>
    <x v="1"/>
    <x v="47"/>
    <x v="0"/>
    <x v="4"/>
    <x v="1"/>
    <x v="1"/>
    <x v="644"/>
    <n v="1"/>
  </r>
  <r>
    <x v="424"/>
    <x v="0"/>
    <s v="2023-2024"/>
    <x v="0"/>
    <x v="44"/>
    <x v="4"/>
    <x v="4"/>
    <x v="44"/>
    <x v="0"/>
    <x v="16"/>
    <x v="5"/>
    <x v="5"/>
    <x v="645"/>
    <n v="1"/>
  </r>
  <r>
    <x v="40"/>
    <x v="0"/>
    <s v="2023-2024"/>
    <x v="0"/>
    <x v="67"/>
    <x v="3"/>
    <x v="3"/>
    <x v="67"/>
    <x v="0"/>
    <x v="15"/>
    <x v="7"/>
    <x v="7"/>
    <x v="646"/>
    <n v="1"/>
  </r>
  <r>
    <x v="316"/>
    <x v="0"/>
    <s v="2023-2024"/>
    <x v="0"/>
    <x v="45"/>
    <x v="3"/>
    <x v="3"/>
    <x v="45"/>
    <x v="0"/>
    <x v="15"/>
    <x v="2"/>
    <x v="2"/>
    <x v="647"/>
    <n v="1"/>
  </r>
  <r>
    <x v="82"/>
    <x v="2"/>
    <s v="2024-2025"/>
    <x v="0"/>
    <x v="92"/>
    <x v="3"/>
    <x v="3"/>
    <x v="92"/>
    <x v="0"/>
    <x v="3"/>
    <x v="4"/>
    <x v="4"/>
    <x v="647"/>
    <n v="1"/>
  </r>
  <r>
    <x v="292"/>
    <x v="0"/>
    <s v="2023-2024"/>
    <x v="1"/>
    <x v="76"/>
    <x v="1"/>
    <x v="1"/>
    <x v="76"/>
    <x v="0"/>
    <x v="5"/>
    <x v="4"/>
    <x v="4"/>
    <x v="648"/>
    <n v="1"/>
  </r>
  <r>
    <x v="548"/>
    <x v="1"/>
    <s v="2022-2023"/>
    <x v="0"/>
    <x v="58"/>
    <x v="0"/>
    <x v="0"/>
    <x v="58"/>
    <x v="0"/>
    <x v="0"/>
    <x v="4"/>
    <x v="4"/>
    <x v="649"/>
    <n v="1"/>
  </r>
  <r>
    <x v="626"/>
    <x v="2"/>
    <s v="2024-2025"/>
    <x v="0"/>
    <x v="63"/>
    <x v="1"/>
    <x v="1"/>
    <x v="63"/>
    <x v="0"/>
    <x v="5"/>
    <x v="9"/>
    <x v="9"/>
    <x v="650"/>
    <n v="1"/>
  </r>
  <r>
    <x v="615"/>
    <x v="1"/>
    <s v="2022-2023"/>
    <x v="0"/>
    <x v="89"/>
    <x v="4"/>
    <x v="4"/>
    <x v="89"/>
    <x v="0"/>
    <x v="6"/>
    <x v="4"/>
    <x v="4"/>
    <x v="650"/>
    <n v="1"/>
  </r>
  <r>
    <x v="134"/>
    <x v="0"/>
    <s v="2023-2024"/>
    <x v="1"/>
    <x v="9"/>
    <x v="4"/>
    <x v="4"/>
    <x v="9"/>
    <x v="0"/>
    <x v="7"/>
    <x v="1"/>
    <x v="1"/>
    <x v="650"/>
    <n v="1"/>
  </r>
  <r>
    <x v="587"/>
    <x v="0"/>
    <s v="2023-2024"/>
    <x v="0"/>
    <x v="93"/>
    <x v="4"/>
    <x v="4"/>
    <x v="93"/>
    <x v="0"/>
    <x v="16"/>
    <x v="3"/>
    <x v="3"/>
    <x v="650"/>
    <n v="1"/>
  </r>
  <r>
    <x v="272"/>
    <x v="1"/>
    <s v="2022-2023"/>
    <x v="1"/>
    <x v="53"/>
    <x v="3"/>
    <x v="3"/>
    <x v="53"/>
    <x v="0"/>
    <x v="10"/>
    <x v="2"/>
    <x v="2"/>
    <x v="650"/>
    <n v="1"/>
  </r>
  <r>
    <x v="522"/>
    <x v="0"/>
    <s v="2023-2024"/>
    <x v="0"/>
    <x v="59"/>
    <x v="3"/>
    <x v="3"/>
    <x v="59"/>
    <x v="0"/>
    <x v="3"/>
    <x v="4"/>
    <x v="4"/>
    <x v="651"/>
    <n v="1"/>
  </r>
  <r>
    <x v="149"/>
    <x v="2"/>
    <s v="2024-2025"/>
    <x v="0"/>
    <x v="5"/>
    <x v="1"/>
    <x v="1"/>
    <x v="5"/>
    <x v="0"/>
    <x v="5"/>
    <x v="6"/>
    <x v="6"/>
    <x v="652"/>
    <n v="1"/>
  </r>
  <r>
    <x v="443"/>
    <x v="1"/>
    <s v="2022-2023"/>
    <x v="1"/>
    <x v="79"/>
    <x v="6"/>
    <x v="6"/>
    <x v="79"/>
    <x v="0"/>
    <x v="18"/>
    <x v="2"/>
    <x v="2"/>
    <x v="653"/>
    <n v="1"/>
  </r>
  <r>
    <x v="479"/>
    <x v="2"/>
    <s v="2024-2025"/>
    <x v="0"/>
    <x v="59"/>
    <x v="3"/>
    <x v="3"/>
    <x v="59"/>
    <x v="0"/>
    <x v="3"/>
    <x v="3"/>
    <x v="3"/>
    <x v="654"/>
    <n v="1"/>
  </r>
  <r>
    <x v="315"/>
    <x v="0"/>
    <s v="2023-2024"/>
    <x v="1"/>
    <x v="13"/>
    <x v="1"/>
    <x v="1"/>
    <x v="13"/>
    <x v="0"/>
    <x v="1"/>
    <x v="5"/>
    <x v="5"/>
    <x v="655"/>
    <n v="1"/>
  </r>
  <r>
    <x v="394"/>
    <x v="0"/>
    <s v="2023-2024"/>
    <x v="1"/>
    <x v="54"/>
    <x v="4"/>
    <x v="4"/>
    <x v="54"/>
    <x v="0"/>
    <x v="7"/>
    <x v="2"/>
    <x v="2"/>
    <x v="655"/>
    <n v="1"/>
  </r>
  <r>
    <x v="331"/>
    <x v="0"/>
    <s v="2023-2024"/>
    <x v="0"/>
    <x v="13"/>
    <x v="1"/>
    <x v="1"/>
    <x v="13"/>
    <x v="0"/>
    <x v="1"/>
    <x v="1"/>
    <x v="1"/>
    <x v="656"/>
    <n v="1"/>
  </r>
  <r>
    <x v="345"/>
    <x v="1"/>
    <s v="2022-2023"/>
    <x v="0"/>
    <x v="10"/>
    <x v="4"/>
    <x v="4"/>
    <x v="10"/>
    <x v="0"/>
    <x v="8"/>
    <x v="5"/>
    <x v="5"/>
    <x v="657"/>
    <n v="1"/>
  </r>
  <r>
    <x v="535"/>
    <x v="1"/>
    <s v="2022-2023"/>
    <x v="0"/>
    <x v="75"/>
    <x v="0"/>
    <x v="0"/>
    <x v="75"/>
    <x v="0"/>
    <x v="20"/>
    <x v="3"/>
    <x v="3"/>
    <x v="658"/>
    <n v="1"/>
  </r>
  <r>
    <x v="296"/>
    <x v="0"/>
    <s v="2023-2024"/>
    <x v="0"/>
    <x v="58"/>
    <x v="0"/>
    <x v="0"/>
    <x v="58"/>
    <x v="0"/>
    <x v="0"/>
    <x v="7"/>
    <x v="7"/>
    <x v="658"/>
    <n v="1"/>
  </r>
  <r>
    <x v="297"/>
    <x v="2"/>
    <s v="2024-2025"/>
    <x v="0"/>
    <x v="66"/>
    <x v="3"/>
    <x v="3"/>
    <x v="66"/>
    <x v="0"/>
    <x v="12"/>
    <x v="3"/>
    <x v="3"/>
    <x v="659"/>
    <n v="1"/>
  </r>
  <r>
    <x v="507"/>
    <x v="0"/>
    <s v="2023-2024"/>
    <x v="1"/>
    <x v="17"/>
    <x v="3"/>
    <x v="3"/>
    <x v="17"/>
    <x v="0"/>
    <x v="12"/>
    <x v="0"/>
    <x v="0"/>
    <x v="660"/>
    <n v="1"/>
  </r>
  <r>
    <x v="494"/>
    <x v="2"/>
    <s v="2024-2025"/>
    <x v="1"/>
    <x v="2"/>
    <x v="2"/>
    <x v="2"/>
    <x v="2"/>
    <x v="0"/>
    <x v="2"/>
    <x v="5"/>
    <x v="5"/>
    <x v="661"/>
    <n v="1"/>
  </r>
  <r>
    <x v="171"/>
    <x v="1"/>
    <s v="2022-2023"/>
    <x v="1"/>
    <x v="86"/>
    <x v="0"/>
    <x v="0"/>
    <x v="86"/>
    <x v="0"/>
    <x v="20"/>
    <x v="7"/>
    <x v="7"/>
    <x v="662"/>
    <n v="1"/>
  </r>
  <r>
    <x v="61"/>
    <x v="1"/>
    <s v="2022-2023"/>
    <x v="1"/>
    <x v="46"/>
    <x v="3"/>
    <x v="3"/>
    <x v="46"/>
    <x v="0"/>
    <x v="17"/>
    <x v="6"/>
    <x v="6"/>
    <x v="663"/>
    <n v="1"/>
  </r>
  <r>
    <x v="179"/>
    <x v="0"/>
    <s v="2023-2024"/>
    <x v="0"/>
    <x v="27"/>
    <x v="4"/>
    <x v="4"/>
    <x v="27"/>
    <x v="0"/>
    <x v="7"/>
    <x v="0"/>
    <x v="0"/>
    <x v="664"/>
    <n v="1"/>
  </r>
  <r>
    <x v="393"/>
    <x v="0"/>
    <s v="2023-2024"/>
    <x v="0"/>
    <x v="51"/>
    <x v="4"/>
    <x v="4"/>
    <x v="51"/>
    <x v="0"/>
    <x v="16"/>
    <x v="7"/>
    <x v="7"/>
    <x v="665"/>
    <n v="1"/>
  </r>
  <r>
    <x v="497"/>
    <x v="0"/>
    <s v="2023-2024"/>
    <x v="1"/>
    <x v="17"/>
    <x v="3"/>
    <x v="3"/>
    <x v="17"/>
    <x v="0"/>
    <x v="12"/>
    <x v="3"/>
    <x v="3"/>
    <x v="666"/>
    <n v="1"/>
  </r>
  <r>
    <x v="480"/>
    <x v="0"/>
    <s v="2023-2024"/>
    <x v="0"/>
    <x v="28"/>
    <x v="1"/>
    <x v="1"/>
    <x v="28"/>
    <x v="0"/>
    <x v="11"/>
    <x v="3"/>
    <x v="3"/>
    <x v="667"/>
    <n v="1"/>
  </r>
  <r>
    <x v="247"/>
    <x v="2"/>
    <s v="2024-2025"/>
    <x v="1"/>
    <x v="35"/>
    <x v="3"/>
    <x v="3"/>
    <x v="35"/>
    <x v="0"/>
    <x v="15"/>
    <x v="7"/>
    <x v="7"/>
    <x v="668"/>
    <n v="1"/>
  </r>
  <r>
    <x v="15"/>
    <x v="0"/>
    <s v="2023-2024"/>
    <x v="1"/>
    <x v="0"/>
    <x v="0"/>
    <x v="0"/>
    <x v="0"/>
    <x v="0"/>
    <x v="0"/>
    <x v="7"/>
    <x v="7"/>
    <x v="669"/>
    <n v="1"/>
  </r>
  <r>
    <x v="27"/>
    <x v="0"/>
    <s v="2023-2024"/>
    <x v="0"/>
    <x v="78"/>
    <x v="1"/>
    <x v="1"/>
    <x v="78"/>
    <x v="0"/>
    <x v="4"/>
    <x v="7"/>
    <x v="7"/>
    <x v="670"/>
    <n v="1"/>
  </r>
  <r>
    <x v="627"/>
    <x v="2"/>
    <s v="2024-2025"/>
    <x v="0"/>
    <x v="20"/>
    <x v="4"/>
    <x v="4"/>
    <x v="20"/>
    <x v="0"/>
    <x v="8"/>
    <x v="2"/>
    <x v="2"/>
    <x v="671"/>
    <n v="1"/>
  </r>
  <r>
    <x v="524"/>
    <x v="0"/>
    <s v="2023-2024"/>
    <x v="1"/>
    <x v="83"/>
    <x v="0"/>
    <x v="0"/>
    <x v="83"/>
    <x v="0"/>
    <x v="0"/>
    <x v="5"/>
    <x v="5"/>
    <x v="672"/>
    <n v="1"/>
  </r>
  <r>
    <x v="628"/>
    <x v="0"/>
    <s v="2023-2024"/>
    <x v="1"/>
    <x v="81"/>
    <x v="3"/>
    <x v="3"/>
    <x v="81"/>
    <x v="0"/>
    <x v="17"/>
    <x v="5"/>
    <x v="5"/>
    <x v="673"/>
    <n v="1"/>
  </r>
  <r>
    <x v="629"/>
    <x v="1"/>
    <s v="2022-2023"/>
    <x v="1"/>
    <x v="42"/>
    <x v="3"/>
    <x v="3"/>
    <x v="42"/>
    <x v="0"/>
    <x v="12"/>
    <x v="7"/>
    <x v="7"/>
    <x v="674"/>
    <n v="1"/>
  </r>
  <r>
    <x v="351"/>
    <x v="0"/>
    <s v="2023-2024"/>
    <x v="1"/>
    <x v="72"/>
    <x v="4"/>
    <x v="4"/>
    <x v="72"/>
    <x v="0"/>
    <x v="16"/>
    <x v="6"/>
    <x v="6"/>
    <x v="675"/>
    <n v="1"/>
  </r>
  <r>
    <x v="20"/>
    <x v="0"/>
    <s v="2023-2024"/>
    <x v="1"/>
    <x v="23"/>
    <x v="1"/>
    <x v="1"/>
    <x v="23"/>
    <x v="0"/>
    <x v="11"/>
    <x v="1"/>
    <x v="1"/>
    <x v="675"/>
    <n v="1"/>
  </r>
  <r>
    <x v="193"/>
    <x v="2"/>
    <s v="2024-2025"/>
    <x v="0"/>
    <x v="28"/>
    <x v="1"/>
    <x v="1"/>
    <x v="28"/>
    <x v="0"/>
    <x v="11"/>
    <x v="0"/>
    <x v="0"/>
    <x v="676"/>
    <n v="1"/>
  </r>
  <r>
    <x v="364"/>
    <x v="2"/>
    <s v="2024-2025"/>
    <x v="1"/>
    <x v="80"/>
    <x v="0"/>
    <x v="0"/>
    <x v="80"/>
    <x v="0"/>
    <x v="14"/>
    <x v="4"/>
    <x v="4"/>
    <x v="676"/>
    <n v="1"/>
  </r>
  <r>
    <x v="408"/>
    <x v="1"/>
    <s v="2022-2023"/>
    <x v="0"/>
    <x v="21"/>
    <x v="3"/>
    <x v="3"/>
    <x v="21"/>
    <x v="0"/>
    <x v="10"/>
    <x v="7"/>
    <x v="7"/>
    <x v="676"/>
    <n v="1"/>
  </r>
  <r>
    <x v="41"/>
    <x v="1"/>
    <s v="2022-2023"/>
    <x v="0"/>
    <x v="78"/>
    <x v="1"/>
    <x v="1"/>
    <x v="78"/>
    <x v="0"/>
    <x v="4"/>
    <x v="3"/>
    <x v="3"/>
    <x v="677"/>
    <n v="1"/>
  </r>
  <r>
    <x v="528"/>
    <x v="1"/>
    <s v="2022-2023"/>
    <x v="0"/>
    <x v="32"/>
    <x v="6"/>
    <x v="6"/>
    <x v="32"/>
    <x v="0"/>
    <x v="13"/>
    <x v="3"/>
    <x v="3"/>
    <x v="678"/>
    <n v="1"/>
  </r>
  <r>
    <x v="266"/>
    <x v="1"/>
    <s v="2022-2023"/>
    <x v="1"/>
    <x v="23"/>
    <x v="1"/>
    <x v="1"/>
    <x v="23"/>
    <x v="0"/>
    <x v="11"/>
    <x v="3"/>
    <x v="3"/>
    <x v="678"/>
    <n v="1"/>
  </r>
  <r>
    <x v="145"/>
    <x v="0"/>
    <s v="2023-2024"/>
    <x v="0"/>
    <x v="5"/>
    <x v="1"/>
    <x v="1"/>
    <x v="5"/>
    <x v="0"/>
    <x v="5"/>
    <x v="0"/>
    <x v="0"/>
    <x v="679"/>
    <n v="1"/>
  </r>
  <r>
    <x v="251"/>
    <x v="2"/>
    <s v="2024-2025"/>
    <x v="1"/>
    <x v="22"/>
    <x v="1"/>
    <x v="1"/>
    <x v="22"/>
    <x v="0"/>
    <x v="2"/>
    <x v="2"/>
    <x v="2"/>
    <x v="680"/>
    <n v="1"/>
  </r>
  <r>
    <x v="124"/>
    <x v="2"/>
    <s v="2024-2025"/>
    <x v="0"/>
    <x v="58"/>
    <x v="0"/>
    <x v="0"/>
    <x v="58"/>
    <x v="0"/>
    <x v="0"/>
    <x v="5"/>
    <x v="5"/>
    <x v="681"/>
    <n v="1"/>
  </r>
  <r>
    <x v="205"/>
    <x v="0"/>
    <s v="2023-2024"/>
    <x v="1"/>
    <x v="71"/>
    <x v="6"/>
    <x v="6"/>
    <x v="71"/>
    <x v="0"/>
    <x v="13"/>
    <x v="4"/>
    <x v="4"/>
    <x v="682"/>
    <n v="1"/>
  </r>
  <r>
    <x v="90"/>
    <x v="2"/>
    <s v="2024-2025"/>
    <x v="0"/>
    <x v="14"/>
    <x v="1"/>
    <x v="1"/>
    <x v="14"/>
    <x v="0"/>
    <x v="11"/>
    <x v="1"/>
    <x v="1"/>
    <x v="683"/>
    <n v="1"/>
  </r>
  <r>
    <x v="340"/>
    <x v="2"/>
    <s v="2024-2025"/>
    <x v="1"/>
    <x v="42"/>
    <x v="3"/>
    <x v="3"/>
    <x v="42"/>
    <x v="0"/>
    <x v="12"/>
    <x v="1"/>
    <x v="1"/>
    <x v="684"/>
    <n v="1"/>
  </r>
  <r>
    <x v="583"/>
    <x v="2"/>
    <s v="2024-2025"/>
    <x v="1"/>
    <x v="12"/>
    <x v="3"/>
    <x v="3"/>
    <x v="12"/>
    <x v="0"/>
    <x v="10"/>
    <x v="1"/>
    <x v="1"/>
    <x v="684"/>
    <n v="1"/>
  </r>
  <r>
    <x v="102"/>
    <x v="0"/>
    <s v="2023-2024"/>
    <x v="0"/>
    <x v="64"/>
    <x v="1"/>
    <x v="1"/>
    <x v="64"/>
    <x v="0"/>
    <x v="1"/>
    <x v="4"/>
    <x v="4"/>
    <x v="685"/>
    <n v="1"/>
  </r>
  <r>
    <x v="403"/>
    <x v="0"/>
    <s v="2023-2024"/>
    <x v="0"/>
    <x v="28"/>
    <x v="1"/>
    <x v="1"/>
    <x v="28"/>
    <x v="0"/>
    <x v="11"/>
    <x v="0"/>
    <x v="0"/>
    <x v="685"/>
    <n v="1"/>
  </r>
  <r>
    <x v="331"/>
    <x v="0"/>
    <s v="2023-2024"/>
    <x v="1"/>
    <x v="87"/>
    <x v="2"/>
    <x v="2"/>
    <x v="87"/>
    <x v="0"/>
    <x v="2"/>
    <x v="2"/>
    <x v="2"/>
    <x v="685"/>
    <n v="1"/>
  </r>
  <r>
    <x v="403"/>
    <x v="0"/>
    <s v="2023-2024"/>
    <x v="1"/>
    <x v="83"/>
    <x v="0"/>
    <x v="0"/>
    <x v="83"/>
    <x v="0"/>
    <x v="0"/>
    <x v="6"/>
    <x v="6"/>
    <x v="685"/>
    <n v="1"/>
  </r>
  <r>
    <x v="630"/>
    <x v="0"/>
    <s v="2023-2024"/>
    <x v="1"/>
    <x v="17"/>
    <x v="3"/>
    <x v="3"/>
    <x v="17"/>
    <x v="0"/>
    <x v="12"/>
    <x v="4"/>
    <x v="4"/>
    <x v="685"/>
    <n v="1"/>
  </r>
  <r>
    <x v="16"/>
    <x v="1"/>
    <s v="2022-2023"/>
    <x v="1"/>
    <x v="46"/>
    <x v="3"/>
    <x v="3"/>
    <x v="46"/>
    <x v="0"/>
    <x v="17"/>
    <x v="2"/>
    <x v="2"/>
    <x v="686"/>
    <n v="1"/>
  </r>
  <r>
    <x v="631"/>
    <x v="2"/>
    <s v="2024-2025"/>
    <x v="1"/>
    <x v="9"/>
    <x v="4"/>
    <x v="4"/>
    <x v="9"/>
    <x v="0"/>
    <x v="7"/>
    <x v="9"/>
    <x v="9"/>
    <x v="687"/>
    <n v="1"/>
  </r>
  <r>
    <x v="500"/>
    <x v="1"/>
    <s v="2022-2023"/>
    <x v="1"/>
    <x v="56"/>
    <x v="1"/>
    <x v="1"/>
    <x v="56"/>
    <x v="0"/>
    <x v="11"/>
    <x v="3"/>
    <x v="3"/>
    <x v="688"/>
    <n v="1"/>
  </r>
  <r>
    <x v="136"/>
    <x v="0"/>
    <s v="2023-2024"/>
    <x v="0"/>
    <x v="90"/>
    <x v="3"/>
    <x v="3"/>
    <x v="90"/>
    <x v="0"/>
    <x v="17"/>
    <x v="3"/>
    <x v="3"/>
    <x v="688"/>
    <n v="1"/>
  </r>
  <r>
    <x v="632"/>
    <x v="2"/>
    <s v="2024-2025"/>
    <x v="1"/>
    <x v="41"/>
    <x v="5"/>
    <x v="5"/>
    <x v="41"/>
    <x v="0"/>
    <x v="9"/>
    <x v="3"/>
    <x v="3"/>
    <x v="689"/>
    <n v="1"/>
  </r>
  <r>
    <x v="532"/>
    <x v="1"/>
    <s v="2022-2023"/>
    <x v="0"/>
    <x v="7"/>
    <x v="4"/>
    <x v="4"/>
    <x v="7"/>
    <x v="0"/>
    <x v="6"/>
    <x v="4"/>
    <x v="4"/>
    <x v="689"/>
    <n v="1"/>
  </r>
  <r>
    <x v="254"/>
    <x v="2"/>
    <s v="2024-2025"/>
    <x v="1"/>
    <x v="78"/>
    <x v="1"/>
    <x v="1"/>
    <x v="78"/>
    <x v="0"/>
    <x v="4"/>
    <x v="3"/>
    <x v="3"/>
    <x v="689"/>
    <n v="1"/>
  </r>
  <r>
    <x v="461"/>
    <x v="2"/>
    <s v="2024-2025"/>
    <x v="1"/>
    <x v="76"/>
    <x v="1"/>
    <x v="1"/>
    <x v="76"/>
    <x v="0"/>
    <x v="5"/>
    <x v="3"/>
    <x v="3"/>
    <x v="689"/>
    <n v="1"/>
  </r>
  <r>
    <x v="633"/>
    <x v="1"/>
    <s v="2022-2023"/>
    <x v="1"/>
    <x v="90"/>
    <x v="3"/>
    <x v="3"/>
    <x v="90"/>
    <x v="0"/>
    <x v="17"/>
    <x v="9"/>
    <x v="9"/>
    <x v="689"/>
    <n v="1"/>
  </r>
  <r>
    <x v="524"/>
    <x v="0"/>
    <s v="2023-2024"/>
    <x v="0"/>
    <x v="89"/>
    <x v="4"/>
    <x v="4"/>
    <x v="89"/>
    <x v="0"/>
    <x v="6"/>
    <x v="9"/>
    <x v="9"/>
    <x v="690"/>
    <n v="1"/>
  </r>
  <r>
    <x v="51"/>
    <x v="0"/>
    <s v="2023-2024"/>
    <x v="0"/>
    <x v="11"/>
    <x v="5"/>
    <x v="5"/>
    <x v="11"/>
    <x v="0"/>
    <x v="9"/>
    <x v="3"/>
    <x v="3"/>
    <x v="691"/>
    <n v="1"/>
  </r>
  <r>
    <x v="59"/>
    <x v="0"/>
    <s v="2023-2024"/>
    <x v="0"/>
    <x v="13"/>
    <x v="1"/>
    <x v="1"/>
    <x v="13"/>
    <x v="0"/>
    <x v="1"/>
    <x v="0"/>
    <x v="0"/>
    <x v="692"/>
    <n v="1"/>
  </r>
  <r>
    <x v="250"/>
    <x v="0"/>
    <s v="2023-2024"/>
    <x v="1"/>
    <x v="48"/>
    <x v="3"/>
    <x v="3"/>
    <x v="48"/>
    <x v="0"/>
    <x v="15"/>
    <x v="3"/>
    <x v="3"/>
    <x v="693"/>
    <n v="1"/>
  </r>
  <r>
    <x v="589"/>
    <x v="0"/>
    <s v="2023-2024"/>
    <x v="1"/>
    <x v="53"/>
    <x v="3"/>
    <x v="3"/>
    <x v="53"/>
    <x v="0"/>
    <x v="10"/>
    <x v="3"/>
    <x v="3"/>
    <x v="694"/>
    <n v="1"/>
  </r>
  <r>
    <x v="199"/>
    <x v="0"/>
    <s v="2023-2024"/>
    <x v="1"/>
    <x v="12"/>
    <x v="3"/>
    <x v="3"/>
    <x v="12"/>
    <x v="0"/>
    <x v="10"/>
    <x v="6"/>
    <x v="6"/>
    <x v="695"/>
    <n v="1"/>
  </r>
  <r>
    <x v="476"/>
    <x v="1"/>
    <s v="2022-2023"/>
    <x v="0"/>
    <x v="68"/>
    <x v="7"/>
    <x v="7"/>
    <x v="68"/>
    <x v="0"/>
    <x v="19"/>
    <x v="9"/>
    <x v="9"/>
    <x v="696"/>
    <n v="1"/>
  </r>
  <r>
    <x v="398"/>
    <x v="0"/>
    <s v="2023-2024"/>
    <x v="0"/>
    <x v="26"/>
    <x v="0"/>
    <x v="0"/>
    <x v="26"/>
    <x v="0"/>
    <x v="14"/>
    <x v="1"/>
    <x v="1"/>
    <x v="697"/>
    <n v="1"/>
  </r>
  <r>
    <x v="634"/>
    <x v="1"/>
    <s v="2022-2023"/>
    <x v="0"/>
    <x v="75"/>
    <x v="0"/>
    <x v="0"/>
    <x v="75"/>
    <x v="0"/>
    <x v="20"/>
    <x v="0"/>
    <x v="0"/>
    <x v="698"/>
    <n v="1"/>
  </r>
  <r>
    <x v="540"/>
    <x v="2"/>
    <s v="2024-2025"/>
    <x v="1"/>
    <x v="86"/>
    <x v="0"/>
    <x v="0"/>
    <x v="86"/>
    <x v="0"/>
    <x v="20"/>
    <x v="5"/>
    <x v="5"/>
    <x v="699"/>
    <n v="1"/>
  </r>
  <r>
    <x v="558"/>
    <x v="0"/>
    <s v="2023-2024"/>
    <x v="1"/>
    <x v="76"/>
    <x v="1"/>
    <x v="1"/>
    <x v="76"/>
    <x v="0"/>
    <x v="5"/>
    <x v="7"/>
    <x v="7"/>
    <x v="700"/>
    <n v="1"/>
  </r>
  <r>
    <x v="520"/>
    <x v="0"/>
    <s v="2023-2024"/>
    <x v="0"/>
    <x v="27"/>
    <x v="4"/>
    <x v="4"/>
    <x v="27"/>
    <x v="0"/>
    <x v="7"/>
    <x v="6"/>
    <x v="6"/>
    <x v="701"/>
    <n v="1"/>
  </r>
  <r>
    <x v="405"/>
    <x v="2"/>
    <s v="2024-2025"/>
    <x v="1"/>
    <x v="41"/>
    <x v="5"/>
    <x v="5"/>
    <x v="41"/>
    <x v="0"/>
    <x v="9"/>
    <x v="5"/>
    <x v="5"/>
    <x v="702"/>
    <n v="1"/>
  </r>
  <r>
    <x v="178"/>
    <x v="0"/>
    <s v="2023-2024"/>
    <x v="1"/>
    <x v="86"/>
    <x v="0"/>
    <x v="0"/>
    <x v="86"/>
    <x v="0"/>
    <x v="20"/>
    <x v="2"/>
    <x v="2"/>
    <x v="703"/>
    <n v="1"/>
  </r>
  <r>
    <x v="43"/>
    <x v="1"/>
    <s v="2022-2023"/>
    <x v="0"/>
    <x v="6"/>
    <x v="0"/>
    <x v="0"/>
    <x v="6"/>
    <x v="0"/>
    <x v="0"/>
    <x v="6"/>
    <x v="6"/>
    <x v="704"/>
    <n v="1"/>
  </r>
  <r>
    <x v="635"/>
    <x v="0"/>
    <s v="2023-2024"/>
    <x v="1"/>
    <x v="41"/>
    <x v="5"/>
    <x v="5"/>
    <x v="41"/>
    <x v="0"/>
    <x v="9"/>
    <x v="3"/>
    <x v="3"/>
    <x v="705"/>
    <n v="1"/>
  </r>
  <r>
    <x v="469"/>
    <x v="1"/>
    <s v="2022-2023"/>
    <x v="0"/>
    <x v="95"/>
    <x v="7"/>
    <x v="7"/>
    <x v="95"/>
    <x v="0"/>
    <x v="19"/>
    <x v="3"/>
    <x v="3"/>
    <x v="706"/>
    <n v="1"/>
  </r>
  <r>
    <x v="305"/>
    <x v="0"/>
    <s v="2023-2024"/>
    <x v="0"/>
    <x v="30"/>
    <x v="4"/>
    <x v="4"/>
    <x v="30"/>
    <x v="0"/>
    <x v="6"/>
    <x v="2"/>
    <x v="2"/>
    <x v="707"/>
    <n v="1"/>
  </r>
  <r>
    <x v="273"/>
    <x v="1"/>
    <s v="2022-2023"/>
    <x v="0"/>
    <x v="85"/>
    <x v="0"/>
    <x v="0"/>
    <x v="85"/>
    <x v="0"/>
    <x v="20"/>
    <x v="7"/>
    <x v="7"/>
    <x v="708"/>
    <n v="1"/>
  </r>
  <r>
    <x v="13"/>
    <x v="0"/>
    <s v="2023-2024"/>
    <x v="1"/>
    <x v="72"/>
    <x v="4"/>
    <x v="4"/>
    <x v="72"/>
    <x v="0"/>
    <x v="16"/>
    <x v="3"/>
    <x v="3"/>
    <x v="709"/>
    <n v="1"/>
  </r>
  <r>
    <x v="163"/>
    <x v="0"/>
    <s v="2023-2024"/>
    <x v="0"/>
    <x v="29"/>
    <x v="4"/>
    <x v="4"/>
    <x v="29"/>
    <x v="0"/>
    <x v="8"/>
    <x v="3"/>
    <x v="3"/>
    <x v="710"/>
    <n v="1"/>
  </r>
  <r>
    <x v="636"/>
    <x v="0"/>
    <s v="2023-2024"/>
    <x v="0"/>
    <x v="45"/>
    <x v="3"/>
    <x v="3"/>
    <x v="45"/>
    <x v="0"/>
    <x v="15"/>
    <x v="0"/>
    <x v="0"/>
    <x v="711"/>
    <n v="1"/>
  </r>
  <r>
    <x v="14"/>
    <x v="0"/>
    <s v="2023-2024"/>
    <x v="0"/>
    <x v="42"/>
    <x v="3"/>
    <x v="3"/>
    <x v="42"/>
    <x v="0"/>
    <x v="12"/>
    <x v="7"/>
    <x v="7"/>
    <x v="712"/>
    <n v="1"/>
  </r>
  <r>
    <x v="637"/>
    <x v="1"/>
    <s v="2022-2023"/>
    <x v="0"/>
    <x v="75"/>
    <x v="0"/>
    <x v="0"/>
    <x v="75"/>
    <x v="0"/>
    <x v="20"/>
    <x v="2"/>
    <x v="2"/>
    <x v="713"/>
    <n v="1"/>
  </r>
  <r>
    <x v="570"/>
    <x v="0"/>
    <s v="2023-2024"/>
    <x v="0"/>
    <x v="10"/>
    <x v="4"/>
    <x v="4"/>
    <x v="10"/>
    <x v="0"/>
    <x v="8"/>
    <x v="5"/>
    <x v="5"/>
    <x v="714"/>
    <n v="1"/>
  </r>
  <r>
    <x v="185"/>
    <x v="0"/>
    <s v="2023-2024"/>
    <x v="1"/>
    <x v="51"/>
    <x v="4"/>
    <x v="4"/>
    <x v="51"/>
    <x v="0"/>
    <x v="16"/>
    <x v="6"/>
    <x v="6"/>
    <x v="715"/>
    <n v="1"/>
  </r>
  <r>
    <x v="638"/>
    <x v="0"/>
    <s v="2023-2024"/>
    <x v="0"/>
    <x v="33"/>
    <x v="4"/>
    <x v="4"/>
    <x v="33"/>
    <x v="0"/>
    <x v="8"/>
    <x v="5"/>
    <x v="5"/>
    <x v="716"/>
    <n v="1"/>
  </r>
  <r>
    <x v="334"/>
    <x v="2"/>
    <s v="2024-2025"/>
    <x v="0"/>
    <x v="82"/>
    <x v="3"/>
    <x v="3"/>
    <x v="82"/>
    <x v="0"/>
    <x v="17"/>
    <x v="0"/>
    <x v="0"/>
    <x v="717"/>
    <n v="1"/>
  </r>
  <r>
    <x v="113"/>
    <x v="2"/>
    <s v="2024-2025"/>
    <x v="0"/>
    <x v="13"/>
    <x v="1"/>
    <x v="1"/>
    <x v="13"/>
    <x v="0"/>
    <x v="1"/>
    <x v="1"/>
    <x v="1"/>
    <x v="718"/>
    <n v="1"/>
  </r>
  <r>
    <x v="445"/>
    <x v="0"/>
    <s v="2023-2024"/>
    <x v="0"/>
    <x v="88"/>
    <x v="6"/>
    <x v="6"/>
    <x v="88"/>
    <x v="0"/>
    <x v="13"/>
    <x v="2"/>
    <x v="2"/>
    <x v="719"/>
    <n v="1"/>
  </r>
  <r>
    <x v="631"/>
    <x v="2"/>
    <s v="2024-2025"/>
    <x v="0"/>
    <x v="77"/>
    <x v="5"/>
    <x v="5"/>
    <x v="77"/>
    <x v="0"/>
    <x v="9"/>
    <x v="7"/>
    <x v="7"/>
    <x v="720"/>
    <n v="1"/>
  </r>
  <r>
    <x v="639"/>
    <x v="1"/>
    <s v="2022-2023"/>
    <x v="0"/>
    <x v="75"/>
    <x v="0"/>
    <x v="0"/>
    <x v="75"/>
    <x v="0"/>
    <x v="20"/>
    <x v="6"/>
    <x v="6"/>
    <x v="721"/>
    <n v="1"/>
  </r>
  <r>
    <x v="432"/>
    <x v="0"/>
    <s v="2023-2024"/>
    <x v="0"/>
    <x v="38"/>
    <x v="3"/>
    <x v="3"/>
    <x v="38"/>
    <x v="0"/>
    <x v="12"/>
    <x v="7"/>
    <x v="7"/>
    <x v="722"/>
    <n v="1"/>
  </r>
  <r>
    <x v="640"/>
    <x v="0"/>
    <s v="2023-2024"/>
    <x v="0"/>
    <x v="43"/>
    <x v="1"/>
    <x v="1"/>
    <x v="43"/>
    <x v="0"/>
    <x v="2"/>
    <x v="0"/>
    <x v="0"/>
    <x v="722"/>
    <n v="1"/>
  </r>
  <r>
    <x v="308"/>
    <x v="1"/>
    <s v="2022-2023"/>
    <x v="1"/>
    <x v="83"/>
    <x v="0"/>
    <x v="0"/>
    <x v="83"/>
    <x v="0"/>
    <x v="0"/>
    <x v="2"/>
    <x v="2"/>
    <x v="722"/>
    <n v="1"/>
  </r>
  <r>
    <x v="496"/>
    <x v="2"/>
    <s v="2024-2025"/>
    <x v="1"/>
    <x v="47"/>
    <x v="1"/>
    <x v="1"/>
    <x v="47"/>
    <x v="0"/>
    <x v="4"/>
    <x v="9"/>
    <x v="9"/>
    <x v="722"/>
    <n v="1"/>
  </r>
  <r>
    <x v="52"/>
    <x v="2"/>
    <s v="2024-2025"/>
    <x v="0"/>
    <x v="26"/>
    <x v="0"/>
    <x v="0"/>
    <x v="26"/>
    <x v="0"/>
    <x v="14"/>
    <x v="1"/>
    <x v="1"/>
    <x v="723"/>
    <n v="1"/>
  </r>
  <r>
    <x v="191"/>
    <x v="0"/>
    <s v="2023-2024"/>
    <x v="0"/>
    <x v="64"/>
    <x v="1"/>
    <x v="1"/>
    <x v="64"/>
    <x v="0"/>
    <x v="1"/>
    <x v="1"/>
    <x v="1"/>
    <x v="724"/>
    <n v="1"/>
  </r>
  <r>
    <x v="225"/>
    <x v="0"/>
    <s v="2023-2024"/>
    <x v="1"/>
    <x v="0"/>
    <x v="0"/>
    <x v="0"/>
    <x v="0"/>
    <x v="0"/>
    <x v="0"/>
    <x v="4"/>
    <x v="4"/>
    <x v="725"/>
    <n v="1"/>
  </r>
  <r>
    <x v="543"/>
    <x v="0"/>
    <s v="2023-2024"/>
    <x v="0"/>
    <x v="45"/>
    <x v="3"/>
    <x v="3"/>
    <x v="45"/>
    <x v="0"/>
    <x v="15"/>
    <x v="7"/>
    <x v="7"/>
    <x v="726"/>
    <n v="1"/>
  </r>
  <r>
    <x v="35"/>
    <x v="0"/>
    <s v="2023-2024"/>
    <x v="0"/>
    <x v="63"/>
    <x v="1"/>
    <x v="1"/>
    <x v="63"/>
    <x v="0"/>
    <x v="5"/>
    <x v="0"/>
    <x v="0"/>
    <x v="727"/>
    <n v="1"/>
  </r>
  <r>
    <x v="362"/>
    <x v="0"/>
    <s v="2023-2024"/>
    <x v="0"/>
    <x v="95"/>
    <x v="7"/>
    <x v="7"/>
    <x v="95"/>
    <x v="0"/>
    <x v="19"/>
    <x v="3"/>
    <x v="3"/>
    <x v="727"/>
    <n v="1"/>
  </r>
  <r>
    <x v="221"/>
    <x v="0"/>
    <s v="2023-2024"/>
    <x v="1"/>
    <x v="71"/>
    <x v="6"/>
    <x v="6"/>
    <x v="71"/>
    <x v="0"/>
    <x v="13"/>
    <x v="3"/>
    <x v="3"/>
    <x v="727"/>
    <n v="1"/>
  </r>
  <r>
    <x v="598"/>
    <x v="1"/>
    <s v="2022-2023"/>
    <x v="0"/>
    <x v="15"/>
    <x v="1"/>
    <x v="1"/>
    <x v="15"/>
    <x v="0"/>
    <x v="5"/>
    <x v="0"/>
    <x v="0"/>
    <x v="727"/>
    <n v="1"/>
  </r>
  <r>
    <x v="518"/>
    <x v="0"/>
    <s v="2023-2024"/>
    <x v="1"/>
    <x v="76"/>
    <x v="1"/>
    <x v="1"/>
    <x v="76"/>
    <x v="0"/>
    <x v="5"/>
    <x v="0"/>
    <x v="0"/>
    <x v="727"/>
    <n v="1"/>
  </r>
  <r>
    <x v="618"/>
    <x v="1"/>
    <s v="2022-2023"/>
    <x v="0"/>
    <x v="32"/>
    <x v="6"/>
    <x v="6"/>
    <x v="32"/>
    <x v="0"/>
    <x v="13"/>
    <x v="0"/>
    <x v="0"/>
    <x v="727"/>
    <n v="1"/>
  </r>
  <r>
    <x v="20"/>
    <x v="0"/>
    <s v="2023-2024"/>
    <x v="0"/>
    <x v="51"/>
    <x v="4"/>
    <x v="4"/>
    <x v="51"/>
    <x v="0"/>
    <x v="16"/>
    <x v="4"/>
    <x v="4"/>
    <x v="727"/>
    <n v="1"/>
  </r>
  <r>
    <x v="497"/>
    <x v="0"/>
    <s v="2023-2024"/>
    <x v="1"/>
    <x v="55"/>
    <x v="3"/>
    <x v="3"/>
    <x v="55"/>
    <x v="0"/>
    <x v="17"/>
    <x v="3"/>
    <x v="3"/>
    <x v="727"/>
    <n v="1"/>
  </r>
  <r>
    <x v="410"/>
    <x v="1"/>
    <s v="2022-2023"/>
    <x v="0"/>
    <x v="27"/>
    <x v="4"/>
    <x v="4"/>
    <x v="27"/>
    <x v="0"/>
    <x v="7"/>
    <x v="8"/>
    <x v="8"/>
    <x v="728"/>
    <n v="1"/>
  </r>
  <r>
    <x v="324"/>
    <x v="0"/>
    <s v="2023-2024"/>
    <x v="0"/>
    <x v="5"/>
    <x v="1"/>
    <x v="1"/>
    <x v="5"/>
    <x v="0"/>
    <x v="5"/>
    <x v="1"/>
    <x v="1"/>
    <x v="729"/>
    <n v="1"/>
  </r>
  <r>
    <x v="189"/>
    <x v="2"/>
    <s v="2024-2025"/>
    <x v="1"/>
    <x v="59"/>
    <x v="3"/>
    <x v="3"/>
    <x v="59"/>
    <x v="0"/>
    <x v="3"/>
    <x v="1"/>
    <x v="1"/>
    <x v="730"/>
    <n v="1"/>
  </r>
  <r>
    <x v="641"/>
    <x v="0"/>
    <s v="2023-2024"/>
    <x v="0"/>
    <x v="77"/>
    <x v="5"/>
    <x v="5"/>
    <x v="77"/>
    <x v="0"/>
    <x v="9"/>
    <x v="3"/>
    <x v="3"/>
    <x v="731"/>
    <n v="1"/>
  </r>
  <r>
    <x v="43"/>
    <x v="1"/>
    <s v="2022-2023"/>
    <x v="1"/>
    <x v="52"/>
    <x v="3"/>
    <x v="3"/>
    <x v="52"/>
    <x v="0"/>
    <x v="10"/>
    <x v="3"/>
    <x v="3"/>
    <x v="731"/>
    <n v="1"/>
  </r>
  <r>
    <x v="596"/>
    <x v="0"/>
    <s v="2023-2024"/>
    <x v="1"/>
    <x v="36"/>
    <x v="4"/>
    <x v="4"/>
    <x v="36"/>
    <x v="0"/>
    <x v="6"/>
    <x v="9"/>
    <x v="9"/>
    <x v="732"/>
    <n v="1"/>
  </r>
  <r>
    <x v="631"/>
    <x v="2"/>
    <s v="2024-2025"/>
    <x v="1"/>
    <x v="74"/>
    <x v="1"/>
    <x v="1"/>
    <x v="74"/>
    <x v="0"/>
    <x v="1"/>
    <x v="2"/>
    <x v="2"/>
    <x v="733"/>
    <n v="1"/>
  </r>
  <r>
    <x v="115"/>
    <x v="0"/>
    <s v="2023-2024"/>
    <x v="0"/>
    <x v="58"/>
    <x v="0"/>
    <x v="0"/>
    <x v="58"/>
    <x v="0"/>
    <x v="0"/>
    <x v="6"/>
    <x v="6"/>
    <x v="734"/>
    <n v="1"/>
  </r>
  <r>
    <x v="112"/>
    <x v="0"/>
    <s v="2023-2024"/>
    <x v="1"/>
    <x v="71"/>
    <x v="6"/>
    <x v="6"/>
    <x v="71"/>
    <x v="0"/>
    <x v="13"/>
    <x v="2"/>
    <x v="2"/>
    <x v="735"/>
    <n v="1"/>
  </r>
  <r>
    <x v="195"/>
    <x v="0"/>
    <s v="2023-2024"/>
    <x v="1"/>
    <x v="30"/>
    <x v="4"/>
    <x v="4"/>
    <x v="30"/>
    <x v="0"/>
    <x v="6"/>
    <x v="6"/>
    <x v="6"/>
    <x v="735"/>
    <n v="1"/>
  </r>
  <r>
    <x v="327"/>
    <x v="0"/>
    <s v="2023-2024"/>
    <x v="0"/>
    <x v="40"/>
    <x v="4"/>
    <x v="4"/>
    <x v="40"/>
    <x v="0"/>
    <x v="8"/>
    <x v="1"/>
    <x v="1"/>
    <x v="736"/>
    <n v="1"/>
  </r>
  <r>
    <x v="642"/>
    <x v="2"/>
    <s v="2024-2025"/>
    <x v="1"/>
    <x v="43"/>
    <x v="1"/>
    <x v="1"/>
    <x v="43"/>
    <x v="0"/>
    <x v="2"/>
    <x v="0"/>
    <x v="0"/>
    <x v="736"/>
    <n v="1"/>
  </r>
  <r>
    <x v="570"/>
    <x v="0"/>
    <s v="2023-2024"/>
    <x v="0"/>
    <x v="27"/>
    <x v="4"/>
    <x v="4"/>
    <x v="27"/>
    <x v="0"/>
    <x v="7"/>
    <x v="2"/>
    <x v="2"/>
    <x v="736"/>
    <n v="1"/>
  </r>
  <r>
    <x v="420"/>
    <x v="1"/>
    <s v="2022-2023"/>
    <x v="1"/>
    <x v="82"/>
    <x v="3"/>
    <x v="3"/>
    <x v="82"/>
    <x v="0"/>
    <x v="17"/>
    <x v="0"/>
    <x v="0"/>
    <x v="736"/>
    <n v="1"/>
  </r>
  <r>
    <x v="588"/>
    <x v="0"/>
    <s v="2023-2024"/>
    <x v="1"/>
    <x v="70"/>
    <x v="4"/>
    <x v="4"/>
    <x v="70"/>
    <x v="0"/>
    <x v="8"/>
    <x v="0"/>
    <x v="0"/>
    <x v="736"/>
    <n v="1"/>
  </r>
  <r>
    <x v="83"/>
    <x v="1"/>
    <s v="2022-2023"/>
    <x v="0"/>
    <x v="58"/>
    <x v="0"/>
    <x v="0"/>
    <x v="58"/>
    <x v="0"/>
    <x v="0"/>
    <x v="9"/>
    <x v="9"/>
    <x v="736"/>
    <n v="1"/>
  </r>
  <r>
    <x v="643"/>
    <x v="0"/>
    <s v="2023-2024"/>
    <x v="1"/>
    <x v="80"/>
    <x v="0"/>
    <x v="0"/>
    <x v="80"/>
    <x v="0"/>
    <x v="14"/>
    <x v="9"/>
    <x v="9"/>
    <x v="736"/>
    <n v="1"/>
  </r>
  <r>
    <x v="430"/>
    <x v="0"/>
    <s v="2023-2024"/>
    <x v="0"/>
    <x v="15"/>
    <x v="1"/>
    <x v="1"/>
    <x v="15"/>
    <x v="0"/>
    <x v="5"/>
    <x v="0"/>
    <x v="0"/>
    <x v="736"/>
    <n v="1"/>
  </r>
  <r>
    <x v="225"/>
    <x v="0"/>
    <s v="2023-2024"/>
    <x v="0"/>
    <x v="21"/>
    <x v="3"/>
    <x v="3"/>
    <x v="21"/>
    <x v="0"/>
    <x v="10"/>
    <x v="0"/>
    <x v="0"/>
    <x v="736"/>
    <n v="1"/>
  </r>
  <r>
    <x v="604"/>
    <x v="2"/>
    <s v="2024-2025"/>
    <x v="1"/>
    <x v="41"/>
    <x v="5"/>
    <x v="5"/>
    <x v="41"/>
    <x v="0"/>
    <x v="9"/>
    <x v="5"/>
    <x v="5"/>
    <x v="737"/>
    <n v="1"/>
  </r>
  <r>
    <x v="479"/>
    <x v="2"/>
    <s v="2024-2025"/>
    <x v="1"/>
    <x v="74"/>
    <x v="1"/>
    <x v="1"/>
    <x v="74"/>
    <x v="0"/>
    <x v="1"/>
    <x v="4"/>
    <x v="4"/>
    <x v="738"/>
    <n v="1"/>
  </r>
  <r>
    <x v="53"/>
    <x v="0"/>
    <s v="2023-2024"/>
    <x v="1"/>
    <x v="43"/>
    <x v="1"/>
    <x v="1"/>
    <x v="43"/>
    <x v="0"/>
    <x v="2"/>
    <x v="1"/>
    <x v="1"/>
    <x v="739"/>
    <n v="1"/>
  </r>
  <r>
    <x v="140"/>
    <x v="0"/>
    <s v="2023-2024"/>
    <x v="0"/>
    <x v="45"/>
    <x v="3"/>
    <x v="3"/>
    <x v="45"/>
    <x v="0"/>
    <x v="15"/>
    <x v="4"/>
    <x v="4"/>
    <x v="739"/>
    <n v="1"/>
  </r>
  <r>
    <x v="518"/>
    <x v="0"/>
    <s v="2023-2024"/>
    <x v="0"/>
    <x v="68"/>
    <x v="7"/>
    <x v="7"/>
    <x v="68"/>
    <x v="0"/>
    <x v="19"/>
    <x v="3"/>
    <x v="3"/>
    <x v="740"/>
    <n v="1"/>
  </r>
  <r>
    <x v="395"/>
    <x v="1"/>
    <s v="2022-2023"/>
    <x v="1"/>
    <x v="86"/>
    <x v="0"/>
    <x v="0"/>
    <x v="86"/>
    <x v="0"/>
    <x v="20"/>
    <x v="9"/>
    <x v="9"/>
    <x v="741"/>
    <n v="1"/>
  </r>
  <r>
    <x v="259"/>
    <x v="2"/>
    <s v="2024-2025"/>
    <x v="1"/>
    <x v="48"/>
    <x v="3"/>
    <x v="3"/>
    <x v="48"/>
    <x v="0"/>
    <x v="15"/>
    <x v="2"/>
    <x v="2"/>
    <x v="742"/>
    <n v="1"/>
  </r>
  <r>
    <x v="294"/>
    <x v="1"/>
    <s v="2022-2023"/>
    <x v="0"/>
    <x v="37"/>
    <x v="1"/>
    <x v="1"/>
    <x v="37"/>
    <x v="0"/>
    <x v="11"/>
    <x v="6"/>
    <x v="6"/>
    <x v="743"/>
    <n v="1"/>
  </r>
  <r>
    <x v="625"/>
    <x v="0"/>
    <s v="2023-2024"/>
    <x v="0"/>
    <x v="39"/>
    <x v="0"/>
    <x v="0"/>
    <x v="39"/>
    <x v="0"/>
    <x v="14"/>
    <x v="8"/>
    <x v="8"/>
    <x v="744"/>
    <n v="1"/>
  </r>
  <r>
    <x v="342"/>
    <x v="0"/>
    <s v="2023-2024"/>
    <x v="0"/>
    <x v="49"/>
    <x v="4"/>
    <x v="4"/>
    <x v="49"/>
    <x v="0"/>
    <x v="6"/>
    <x v="2"/>
    <x v="2"/>
    <x v="744"/>
    <n v="1"/>
  </r>
  <r>
    <x v="227"/>
    <x v="0"/>
    <s v="2023-2024"/>
    <x v="1"/>
    <x v="26"/>
    <x v="0"/>
    <x v="0"/>
    <x v="26"/>
    <x v="0"/>
    <x v="14"/>
    <x v="8"/>
    <x v="8"/>
    <x v="745"/>
    <n v="1"/>
  </r>
  <r>
    <x v="235"/>
    <x v="1"/>
    <s v="2022-2023"/>
    <x v="0"/>
    <x v="28"/>
    <x v="1"/>
    <x v="1"/>
    <x v="28"/>
    <x v="0"/>
    <x v="11"/>
    <x v="8"/>
    <x v="8"/>
    <x v="746"/>
    <n v="1"/>
  </r>
  <r>
    <x v="3"/>
    <x v="0"/>
    <s v="2023-2024"/>
    <x v="0"/>
    <x v="66"/>
    <x v="3"/>
    <x v="3"/>
    <x v="66"/>
    <x v="0"/>
    <x v="12"/>
    <x v="3"/>
    <x v="3"/>
    <x v="747"/>
    <n v="1"/>
  </r>
  <r>
    <x v="499"/>
    <x v="0"/>
    <s v="2023-2024"/>
    <x v="0"/>
    <x v="58"/>
    <x v="0"/>
    <x v="0"/>
    <x v="58"/>
    <x v="0"/>
    <x v="0"/>
    <x v="3"/>
    <x v="3"/>
    <x v="747"/>
    <n v="1"/>
  </r>
  <r>
    <x v="587"/>
    <x v="0"/>
    <s v="2023-2024"/>
    <x v="1"/>
    <x v="71"/>
    <x v="6"/>
    <x v="6"/>
    <x v="71"/>
    <x v="0"/>
    <x v="13"/>
    <x v="3"/>
    <x v="3"/>
    <x v="748"/>
    <n v="1"/>
  </r>
  <r>
    <x v="342"/>
    <x v="0"/>
    <s v="2023-2024"/>
    <x v="1"/>
    <x v="77"/>
    <x v="5"/>
    <x v="5"/>
    <x v="77"/>
    <x v="0"/>
    <x v="9"/>
    <x v="3"/>
    <x v="3"/>
    <x v="749"/>
    <n v="1"/>
  </r>
  <r>
    <x v="644"/>
    <x v="0"/>
    <s v="2023-2024"/>
    <x v="0"/>
    <x v="68"/>
    <x v="7"/>
    <x v="7"/>
    <x v="68"/>
    <x v="0"/>
    <x v="19"/>
    <x v="7"/>
    <x v="7"/>
    <x v="750"/>
    <n v="1"/>
  </r>
  <r>
    <x v="645"/>
    <x v="0"/>
    <s v="2023-2024"/>
    <x v="0"/>
    <x v="51"/>
    <x v="4"/>
    <x v="4"/>
    <x v="51"/>
    <x v="0"/>
    <x v="16"/>
    <x v="5"/>
    <x v="5"/>
    <x v="751"/>
    <n v="1"/>
  </r>
  <r>
    <x v="621"/>
    <x v="0"/>
    <s v="2023-2024"/>
    <x v="1"/>
    <x v="60"/>
    <x v="1"/>
    <x v="1"/>
    <x v="60"/>
    <x v="0"/>
    <x v="2"/>
    <x v="8"/>
    <x v="8"/>
    <x v="752"/>
    <n v="1"/>
  </r>
  <r>
    <x v="335"/>
    <x v="1"/>
    <s v="2022-2023"/>
    <x v="1"/>
    <x v="49"/>
    <x v="4"/>
    <x v="4"/>
    <x v="49"/>
    <x v="0"/>
    <x v="6"/>
    <x v="3"/>
    <x v="3"/>
    <x v="753"/>
    <n v="1"/>
  </r>
  <r>
    <x v="525"/>
    <x v="2"/>
    <s v="2024-2025"/>
    <x v="0"/>
    <x v="34"/>
    <x v="4"/>
    <x v="4"/>
    <x v="34"/>
    <x v="0"/>
    <x v="7"/>
    <x v="1"/>
    <x v="1"/>
    <x v="754"/>
    <n v="1"/>
  </r>
  <r>
    <x v="362"/>
    <x v="0"/>
    <s v="2023-2024"/>
    <x v="0"/>
    <x v="69"/>
    <x v="4"/>
    <x v="4"/>
    <x v="69"/>
    <x v="0"/>
    <x v="6"/>
    <x v="3"/>
    <x v="3"/>
    <x v="755"/>
    <n v="1"/>
  </r>
  <r>
    <x v="176"/>
    <x v="2"/>
    <s v="2024-2025"/>
    <x v="0"/>
    <x v="28"/>
    <x v="1"/>
    <x v="1"/>
    <x v="28"/>
    <x v="0"/>
    <x v="11"/>
    <x v="6"/>
    <x v="6"/>
    <x v="756"/>
    <n v="1"/>
  </r>
  <r>
    <x v="532"/>
    <x v="1"/>
    <s v="2022-2023"/>
    <x v="1"/>
    <x v="94"/>
    <x v="5"/>
    <x v="5"/>
    <x v="94"/>
    <x v="0"/>
    <x v="9"/>
    <x v="4"/>
    <x v="4"/>
    <x v="756"/>
    <n v="1"/>
  </r>
  <r>
    <x v="71"/>
    <x v="0"/>
    <s v="2023-2024"/>
    <x v="0"/>
    <x v="54"/>
    <x v="4"/>
    <x v="4"/>
    <x v="54"/>
    <x v="0"/>
    <x v="7"/>
    <x v="1"/>
    <x v="1"/>
    <x v="756"/>
    <n v="1"/>
  </r>
  <r>
    <x v="646"/>
    <x v="0"/>
    <s v="2023-2024"/>
    <x v="1"/>
    <x v="90"/>
    <x v="3"/>
    <x v="3"/>
    <x v="90"/>
    <x v="0"/>
    <x v="17"/>
    <x v="5"/>
    <x v="5"/>
    <x v="757"/>
    <n v="1"/>
  </r>
  <r>
    <x v="118"/>
    <x v="1"/>
    <s v="2022-2023"/>
    <x v="1"/>
    <x v="12"/>
    <x v="3"/>
    <x v="3"/>
    <x v="12"/>
    <x v="0"/>
    <x v="10"/>
    <x v="8"/>
    <x v="8"/>
    <x v="758"/>
    <n v="1"/>
  </r>
  <r>
    <x v="279"/>
    <x v="2"/>
    <s v="2024-2025"/>
    <x v="0"/>
    <x v="54"/>
    <x v="4"/>
    <x v="4"/>
    <x v="54"/>
    <x v="0"/>
    <x v="7"/>
    <x v="2"/>
    <x v="2"/>
    <x v="759"/>
    <n v="1"/>
  </r>
  <r>
    <x v="647"/>
    <x v="0"/>
    <s v="2023-2024"/>
    <x v="1"/>
    <x v="54"/>
    <x v="4"/>
    <x v="4"/>
    <x v="54"/>
    <x v="0"/>
    <x v="7"/>
    <x v="0"/>
    <x v="0"/>
    <x v="760"/>
    <n v="1"/>
  </r>
  <r>
    <x v="366"/>
    <x v="1"/>
    <s v="2022-2023"/>
    <x v="0"/>
    <x v="24"/>
    <x v="1"/>
    <x v="1"/>
    <x v="24"/>
    <x v="0"/>
    <x v="4"/>
    <x v="3"/>
    <x v="3"/>
    <x v="761"/>
    <n v="1"/>
  </r>
  <r>
    <x v="120"/>
    <x v="2"/>
    <s v="2024-2025"/>
    <x v="0"/>
    <x v="67"/>
    <x v="3"/>
    <x v="3"/>
    <x v="67"/>
    <x v="0"/>
    <x v="15"/>
    <x v="4"/>
    <x v="4"/>
    <x v="762"/>
    <n v="1"/>
  </r>
  <r>
    <x v="311"/>
    <x v="0"/>
    <s v="2023-2024"/>
    <x v="0"/>
    <x v="2"/>
    <x v="2"/>
    <x v="2"/>
    <x v="2"/>
    <x v="0"/>
    <x v="2"/>
    <x v="8"/>
    <x v="8"/>
    <x v="763"/>
    <n v="1"/>
  </r>
  <r>
    <x v="370"/>
    <x v="2"/>
    <s v="2024-2025"/>
    <x v="0"/>
    <x v="24"/>
    <x v="1"/>
    <x v="1"/>
    <x v="24"/>
    <x v="0"/>
    <x v="4"/>
    <x v="7"/>
    <x v="7"/>
    <x v="764"/>
    <n v="1"/>
  </r>
  <r>
    <x v="2"/>
    <x v="1"/>
    <s v="2022-2023"/>
    <x v="1"/>
    <x v="48"/>
    <x v="3"/>
    <x v="3"/>
    <x v="48"/>
    <x v="0"/>
    <x v="15"/>
    <x v="7"/>
    <x v="7"/>
    <x v="765"/>
    <n v="1"/>
  </r>
  <r>
    <x v="449"/>
    <x v="0"/>
    <s v="2023-2024"/>
    <x v="1"/>
    <x v="4"/>
    <x v="1"/>
    <x v="1"/>
    <x v="4"/>
    <x v="0"/>
    <x v="4"/>
    <x v="8"/>
    <x v="8"/>
    <x v="766"/>
    <n v="1"/>
  </r>
  <r>
    <x v="438"/>
    <x v="1"/>
    <s v="2022-2023"/>
    <x v="0"/>
    <x v="40"/>
    <x v="4"/>
    <x v="4"/>
    <x v="40"/>
    <x v="0"/>
    <x v="8"/>
    <x v="7"/>
    <x v="7"/>
    <x v="767"/>
    <n v="1"/>
  </r>
  <r>
    <x v="447"/>
    <x v="0"/>
    <s v="2023-2024"/>
    <x v="1"/>
    <x v="12"/>
    <x v="3"/>
    <x v="3"/>
    <x v="12"/>
    <x v="0"/>
    <x v="10"/>
    <x v="8"/>
    <x v="8"/>
    <x v="768"/>
    <n v="1"/>
  </r>
  <r>
    <x v="175"/>
    <x v="1"/>
    <s v="2022-2023"/>
    <x v="0"/>
    <x v="31"/>
    <x v="1"/>
    <x v="1"/>
    <x v="31"/>
    <x v="0"/>
    <x v="4"/>
    <x v="1"/>
    <x v="1"/>
    <x v="769"/>
    <n v="1"/>
  </r>
  <r>
    <x v="252"/>
    <x v="1"/>
    <s v="2022-2023"/>
    <x v="0"/>
    <x v="13"/>
    <x v="1"/>
    <x v="1"/>
    <x v="13"/>
    <x v="0"/>
    <x v="1"/>
    <x v="1"/>
    <x v="1"/>
    <x v="770"/>
    <n v="1"/>
  </r>
  <r>
    <x v="590"/>
    <x v="0"/>
    <s v="2023-2024"/>
    <x v="0"/>
    <x v="52"/>
    <x v="3"/>
    <x v="3"/>
    <x v="52"/>
    <x v="0"/>
    <x v="10"/>
    <x v="0"/>
    <x v="0"/>
    <x v="771"/>
    <n v="1"/>
  </r>
  <r>
    <x v="378"/>
    <x v="1"/>
    <s v="2022-2023"/>
    <x v="1"/>
    <x v="74"/>
    <x v="1"/>
    <x v="1"/>
    <x v="74"/>
    <x v="0"/>
    <x v="1"/>
    <x v="3"/>
    <x v="3"/>
    <x v="772"/>
    <n v="1"/>
  </r>
  <r>
    <x v="628"/>
    <x v="0"/>
    <s v="2023-2024"/>
    <x v="0"/>
    <x v="40"/>
    <x v="4"/>
    <x v="4"/>
    <x v="40"/>
    <x v="0"/>
    <x v="8"/>
    <x v="2"/>
    <x v="2"/>
    <x v="773"/>
    <n v="1"/>
  </r>
  <r>
    <x v="132"/>
    <x v="0"/>
    <s v="2023-2024"/>
    <x v="1"/>
    <x v="77"/>
    <x v="5"/>
    <x v="5"/>
    <x v="77"/>
    <x v="0"/>
    <x v="9"/>
    <x v="3"/>
    <x v="3"/>
    <x v="774"/>
    <n v="1"/>
  </r>
  <r>
    <x v="648"/>
    <x v="1"/>
    <s v="2022-2023"/>
    <x v="0"/>
    <x v="73"/>
    <x v="6"/>
    <x v="6"/>
    <x v="73"/>
    <x v="0"/>
    <x v="18"/>
    <x v="3"/>
    <x v="3"/>
    <x v="775"/>
    <n v="1"/>
  </r>
  <r>
    <x v="563"/>
    <x v="0"/>
    <s v="2023-2024"/>
    <x v="1"/>
    <x v="56"/>
    <x v="1"/>
    <x v="1"/>
    <x v="56"/>
    <x v="0"/>
    <x v="11"/>
    <x v="8"/>
    <x v="8"/>
    <x v="776"/>
    <n v="1"/>
  </r>
  <r>
    <x v="121"/>
    <x v="0"/>
    <s v="2023-2024"/>
    <x v="1"/>
    <x v="20"/>
    <x v="4"/>
    <x v="4"/>
    <x v="20"/>
    <x v="0"/>
    <x v="8"/>
    <x v="2"/>
    <x v="2"/>
    <x v="777"/>
    <n v="1"/>
  </r>
  <r>
    <x v="649"/>
    <x v="1"/>
    <s v="2022-2023"/>
    <x v="0"/>
    <x v="40"/>
    <x v="4"/>
    <x v="4"/>
    <x v="40"/>
    <x v="0"/>
    <x v="8"/>
    <x v="5"/>
    <x v="5"/>
    <x v="778"/>
    <n v="1"/>
  </r>
  <r>
    <x v="450"/>
    <x v="1"/>
    <s v="2022-2023"/>
    <x v="1"/>
    <x v="15"/>
    <x v="1"/>
    <x v="1"/>
    <x v="15"/>
    <x v="0"/>
    <x v="5"/>
    <x v="8"/>
    <x v="8"/>
    <x v="779"/>
    <n v="1"/>
  </r>
  <r>
    <x v="306"/>
    <x v="2"/>
    <s v="2024-2025"/>
    <x v="0"/>
    <x v="3"/>
    <x v="3"/>
    <x v="3"/>
    <x v="3"/>
    <x v="0"/>
    <x v="3"/>
    <x v="3"/>
    <x v="3"/>
    <x v="780"/>
    <n v="1"/>
  </r>
  <r>
    <x v="91"/>
    <x v="0"/>
    <s v="2023-2024"/>
    <x v="0"/>
    <x v="57"/>
    <x v="6"/>
    <x v="6"/>
    <x v="57"/>
    <x v="0"/>
    <x v="13"/>
    <x v="6"/>
    <x v="6"/>
    <x v="781"/>
    <n v="1"/>
  </r>
  <r>
    <x v="578"/>
    <x v="2"/>
    <s v="2024-2025"/>
    <x v="0"/>
    <x v="58"/>
    <x v="0"/>
    <x v="0"/>
    <x v="58"/>
    <x v="0"/>
    <x v="0"/>
    <x v="2"/>
    <x v="2"/>
    <x v="782"/>
    <n v="1"/>
  </r>
  <r>
    <x v="437"/>
    <x v="1"/>
    <s v="2022-2023"/>
    <x v="0"/>
    <x v="31"/>
    <x v="1"/>
    <x v="1"/>
    <x v="31"/>
    <x v="0"/>
    <x v="4"/>
    <x v="9"/>
    <x v="9"/>
    <x v="783"/>
    <n v="1"/>
  </r>
  <r>
    <x v="68"/>
    <x v="2"/>
    <s v="2024-2025"/>
    <x v="0"/>
    <x v="63"/>
    <x v="1"/>
    <x v="1"/>
    <x v="63"/>
    <x v="0"/>
    <x v="5"/>
    <x v="7"/>
    <x v="7"/>
    <x v="784"/>
    <n v="1"/>
  </r>
  <r>
    <x v="466"/>
    <x v="2"/>
    <s v="2024-2025"/>
    <x v="0"/>
    <x v="27"/>
    <x v="4"/>
    <x v="4"/>
    <x v="27"/>
    <x v="0"/>
    <x v="7"/>
    <x v="3"/>
    <x v="3"/>
    <x v="785"/>
    <n v="1"/>
  </r>
  <r>
    <x v="485"/>
    <x v="2"/>
    <s v="2024-2025"/>
    <x v="1"/>
    <x v="3"/>
    <x v="3"/>
    <x v="3"/>
    <x v="3"/>
    <x v="0"/>
    <x v="3"/>
    <x v="1"/>
    <x v="1"/>
    <x v="786"/>
    <n v="1"/>
  </r>
  <r>
    <x v="54"/>
    <x v="0"/>
    <s v="2023-2024"/>
    <x v="0"/>
    <x v="10"/>
    <x v="4"/>
    <x v="4"/>
    <x v="10"/>
    <x v="0"/>
    <x v="8"/>
    <x v="1"/>
    <x v="1"/>
    <x v="787"/>
    <n v="1"/>
  </r>
  <r>
    <x v="427"/>
    <x v="0"/>
    <s v="2023-2024"/>
    <x v="1"/>
    <x v="78"/>
    <x v="1"/>
    <x v="1"/>
    <x v="78"/>
    <x v="0"/>
    <x v="4"/>
    <x v="2"/>
    <x v="2"/>
    <x v="788"/>
    <n v="1"/>
  </r>
  <r>
    <x v="516"/>
    <x v="2"/>
    <s v="2024-2025"/>
    <x v="1"/>
    <x v="23"/>
    <x v="1"/>
    <x v="1"/>
    <x v="23"/>
    <x v="0"/>
    <x v="11"/>
    <x v="5"/>
    <x v="5"/>
    <x v="788"/>
    <n v="1"/>
  </r>
  <r>
    <x v="369"/>
    <x v="0"/>
    <s v="2023-2024"/>
    <x v="0"/>
    <x v="59"/>
    <x v="3"/>
    <x v="3"/>
    <x v="59"/>
    <x v="0"/>
    <x v="3"/>
    <x v="9"/>
    <x v="9"/>
    <x v="789"/>
    <n v="1"/>
  </r>
  <r>
    <x v="548"/>
    <x v="1"/>
    <s v="2022-2023"/>
    <x v="0"/>
    <x v="33"/>
    <x v="4"/>
    <x v="4"/>
    <x v="33"/>
    <x v="0"/>
    <x v="8"/>
    <x v="4"/>
    <x v="4"/>
    <x v="790"/>
    <n v="1"/>
  </r>
  <r>
    <x v="27"/>
    <x v="0"/>
    <s v="2023-2024"/>
    <x v="1"/>
    <x v="0"/>
    <x v="0"/>
    <x v="0"/>
    <x v="0"/>
    <x v="0"/>
    <x v="0"/>
    <x v="4"/>
    <x v="4"/>
    <x v="791"/>
    <n v="1"/>
  </r>
  <r>
    <x v="181"/>
    <x v="0"/>
    <s v="2023-2024"/>
    <x v="1"/>
    <x v="20"/>
    <x v="4"/>
    <x v="4"/>
    <x v="20"/>
    <x v="0"/>
    <x v="8"/>
    <x v="3"/>
    <x v="3"/>
    <x v="792"/>
    <n v="1"/>
  </r>
  <r>
    <x v="599"/>
    <x v="2"/>
    <s v="2024-2025"/>
    <x v="0"/>
    <x v="68"/>
    <x v="7"/>
    <x v="7"/>
    <x v="68"/>
    <x v="0"/>
    <x v="19"/>
    <x v="3"/>
    <x v="3"/>
    <x v="793"/>
    <n v="1"/>
  </r>
  <r>
    <x v="462"/>
    <x v="1"/>
    <s v="2022-2023"/>
    <x v="0"/>
    <x v="12"/>
    <x v="3"/>
    <x v="3"/>
    <x v="12"/>
    <x v="0"/>
    <x v="10"/>
    <x v="2"/>
    <x v="2"/>
    <x v="794"/>
    <n v="1"/>
  </r>
  <r>
    <x v="260"/>
    <x v="1"/>
    <s v="2022-2023"/>
    <x v="0"/>
    <x v="39"/>
    <x v="0"/>
    <x v="0"/>
    <x v="39"/>
    <x v="0"/>
    <x v="14"/>
    <x v="3"/>
    <x v="3"/>
    <x v="795"/>
    <n v="1"/>
  </r>
  <r>
    <x v="585"/>
    <x v="0"/>
    <s v="2023-2024"/>
    <x v="0"/>
    <x v="18"/>
    <x v="6"/>
    <x v="6"/>
    <x v="18"/>
    <x v="0"/>
    <x v="13"/>
    <x v="3"/>
    <x v="3"/>
    <x v="796"/>
    <n v="1"/>
  </r>
  <r>
    <x v="381"/>
    <x v="0"/>
    <s v="2023-2024"/>
    <x v="1"/>
    <x v="30"/>
    <x v="4"/>
    <x v="4"/>
    <x v="30"/>
    <x v="0"/>
    <x v="6"/>
    <x v="7"/>
    <x v="7"/>
    <x v="797"/>
    <n v="1"/>
  </r>
  <r>
    <x v="357"/>
    <x v="0"/>
    <s v="2023-2024"/>
    <x v="1"/>
    <x v="78"/>
    <x v="1"/>
    <x v="1"/>
    <x v="78"/>
    <x v="0"/>
    <x v="4"/>
    <x v="6"/>
    <x v="6"/>
    <x v="798"/>
    <n v="1"/>
  </r>
  <r>
    <x v="571"/>
    <x v="1"/>
    <s v="2022-2023"/>
    <x v="1"/>
    <x v="35"/>
    <x v="3"/>
    <x v="3"/>
    <x v="35"/>
    <x v="0"/>
    <x v="15"/>
    <x v="8"/>
    <x v="8"/>
    <x v="799"/>
    <n v="1"/>
  </r>
  <r>
    <x v="28"/>
    <x v="2"/>
    <s v="2024-2025"/>
    <x v="0"/>
    <x v="91"/>
    <x v="1"/>
    <x v="1"/>
    <x v="91"/>
    <x v="0"/>
    <x v="5"/>
    <x v="4"/>
    <x v="4"/>
    <x v="800"/>
    <n v="1"/>
  </r>
  <r>
    <x v="583"/>
    <x v="2"/>
    <s v="2024-2025"/>
    <x v="1"/>
    <x v="18"/>
    <x v="6"/>
    <x v="6"/>
    <x v="18"/>
    <x v="0"/>
    <x v="13"/>
    <x v="3"/>
    <x v="3"/>
    <x v="801"/>
    <n v="1"/>
  </r>
  <r>
    <x v="608"/>
    <x v="2"/>
    <s v="2024-2025"/>
    <x v="0"/>
    <x v="84"/>
    <x v="3"/>
    <x v="3"/>
    <x v="84"/>
    <x v="0"/>
    <x v="3"/>
    <x v="7"/>
    <x v="7"/>
    <x v="802"/>
    <n v="1"/>
  </r>
  <r>
    <x v="650"/>
    <x v="0"/>
    <s v="2023-2024"/>
    <x v="1"/>
    <x v="35"/>
    <x v="3"/>
    <x v="3"/>
    <x v="35"/>
    <x v="0"/>
    <x v="15"/>
    <x v="8"/>
    <x v="8"/>
    <x v="803"/>
    <n v="1"/>
  </r>
  <r>
    <x v="219"/>
    <x v="1"/>
    <s v="2022-2023"/>
    <x v="0"/>
    <x v="90"/>
    <x v="3"/>
    <x v="3"/>
    <x v="90"/>
    <x v="0"/>
    <x v="17"/>
    <x v="6"/>
    <x v="6"/>
    <x v="804"/>
    <n v="1"/>
  </r>
  <r>
    <x v="651"/>
    <x v="0"/>
    <s v="2023-2024"/>
    <x v="1"/>
    <x v="94"/>
    <x v="5"/>
    <x v="5"/>
    <x v="94"/>
    <x v="0"/>
    <x v="9"/>
    <x v="2"/>
    <x v="2"/>
    <x v="805"/>
    <n v="1"/>
  </r>
  <r>
    <x v="368"/>
    <x v="2"/>
    <s v="2024-2025"/>
    <x v="0"/>
    <x v="84"/>
    <x v="3"/>
    <x v="3"/>
    <x v="84"/>
    <x v="0"/>
    <x v="3"/>
    <x v="6"/>
    <x v="6"/>
    <x v="806"/>
    <n v="1"/>
  </r>
  <r>
    <x v="381"/>
    <x v="0"/>
    <s v="2023-2024"/>
    <x v="0"/>
    <x v="32"/>
    <x v="6"/>
    <x v="6"/>
    <x v="32"/>
    <x v="0"/>
    <x v="13"/>
    <x v="2"/>
    <x v="2"/>
    <x v="807"/>
    <n v="1"/>
  </r>
  <r>
    <x v="652"/>
    <x v="2"/>
    <s v="2024-2025"/>
    <x v="0"/>
    <x v="25"/>
    <x v="4"/>
    <x v="4"/>
    <x v="25"/>
    <x v="0"/>
    <x v="8"/>
    <x v="6"/>
    <x v="6"/>
    <x v="808"/>
    <n v="1"/>
  </r>
  <r>
    <x v="153"/>
    <x v="1"/>
    <s v="2022-2023"/>
    <x v="0"/>
    <x v="67"/>
    <x v="3"/>
    <x v="3"/>
    <x v="67"/>
    <x v="0"/>
    <x v="15"/>
    <x v="1"/>
    <x v="1"/>
    <x v="809"/>
    <n v="1"/>
  </r>
  <r>
    <x v="467"/>
    <x v="0"/>
    <s v="2023-2024"/>
    <x v="0"/>
    <x v="7"/>
    <x v="4"/>
    <x v="4"/>
    <x v="7"/>
    <x v="0"/>
    <x v="6"/>
    <x v="3"/>
    <x v="3"/>
    <x v="810"/>
    <n v="1"/>
  </r>
  <r>
    <x v="234"/>
    <x v="2"/>
    <s v="2024-2025"/>
    <x v="0"/>
    <x v="59"/>
    <x v="3"/>
    <x v="3"/>
    <x v="59"/>
    <x v="0"/>
    <x v="3"/>
    <x v="3"/>
    <x v="3"/>
    <x v="811"/>
    <n v="1"/>
  </r>
  <r>
    <x v="282"/>
    <x v="2"/>
    <s v="2024-2025"/>
    <x v="0"/>
    <x v="32"/>
    <x v="6"/>
    <x v="6"/>
    <x v="32"/>
    <x v="0"/>
    <x v="13"/>
    <x v="3"/>
    <x v="3"/>
    <x v="812"/>
    <n v="1"/>
  </r>
  <r>
    <x v="401"/>
    <x v="2"/>
    <s v="2024-2025"/>
    <x v="0"/>
    <x v="38"/>
    <x v="3"/>
    <x v="3"/>
    <x v="38"/>
    <x v="0"/>
    <x v="12"/>
    <x v="4"/>
    <x v="4"/>
    <x v="813"/>
    <n v="1"/>
  </r>
  <r>
    <x v="416"/>
    <x v="0"/>
    <s v="2023-2024"/>
    <x v="1"/>
    <x v="1"/>
    <x v="1"/>
    <x v="1"/>
    <x v="1"/>
    <x v="0"/>
    <x v="1"/>
    <x v="7"/>
    <x v="7"/>
    <x v="813"/>
    <n v="1"/>
  </r>
  <r>
    <x v="598"/>
    <x v="1"/>
    <s v="2022-2023"/>
    <x v="0"/>
    <x v="89"/>
    <x v="4"/>
    <x v="4"/>
    <x v="89"/>
    <x v="0"/>
    <x v="6"/>
    <x v="3"/>
    <x v="3"/>
    <x v="813"/>
    <n v="1"/>
  </r>
  <r>
    <x v="50"/>
    <x v="0"/>
    <s v="2023-2024"/>
    <x v="0"/>
    <x v="61"/>
    <x v="6"/>
    <x v="6"/>
    <x v="61"/>
    <x v="0"/>
    <x v="18"/>
    <x v="2"/>
    <x v="2"/>
    <x v="814"/>
    <n v="1"/>
  </r>
  <r>
    <x v="457"/>
    <x v="1"/>
    <s v="2022-2023"/>
    <x v="1"/>
    <x v="45"/>
    <x v="3"/>
    <x v="3"/>
    <x v="45"/>
    <x v="0"/>
    <x v="15"/>
    <x v="4"/>
    <x v="4"/>
    <x v="815"/>
    <n v="1"/>
  </r>
  <r>
    <x v="506"/>
    <x v="0"/>
    <s v="2023-2024"/>
    <x v="0"/>
    <x v="40"/>
    <x v="4"/>
    <x v="4"/>
    <x v="40"/>
    <x v="0"/>
    <x v="8"/>
    <x v="0"/>
    <x v="0"/>
    <x v="816"/>
    <n v="1"/>
  </r>
  <r>
    <x v="653"/>
    <x v="0"/>
    <s v="2023-2024"/>
    <x v="1"/>
    <x v="62"/>
    <x v="0"/>
    <x v="0"/>
    <x v="62"/>
    <x v="0"/>
    <x v="14"/>
    <x v="4"/>
    <x v="4"/>
    <x v="817"/>
    <n v="1"/>
  </r>
  <r>
    <x v="470"/>
    <x v="0"/>
    <s v="2023-2024"/>
    <x v="0"/>
    <x v="44"/>
    <x v="4"/>
    <x v="4"/>
    <x v="44"/>
    <x v="0"/>
    <x v="16"/>
    <x v="4"/>
    <x v="4"/>
    <x v="818"/>
    <n v="1"/>
  </r>
  <r>
    <x v="228"/>
    <x v="0"/>
    <s v="2023-2024"/>
    <x v="1"/>
    <x v="47"/>
    <x v="1"/>
    <x v="1"/>
    <x v="47"/>
    <x v="0"/>
    <x v="4"/>
    <x v="1"/>
    <x v="1"/>
    <x v="819"/>
    <n v="1"/>
  </r>
  <r>
    <x v="74"/>
    <x v="2"/>
    <s v="2024-2025"/>
    <x v="1"/>
    <x v="50"/>
    <x v="4"/>
    <x v="4"/>
    <x v="50"/>
    <x v="0"/>
    <x v="6"/>
    <x v="2"/>
    <x v="2"/>
    <x v="820"/>
    <n v="1"/>
  </r>
  <r>
    <x v="168"/>
    <x v="0"/>
    <s v="2023-2024"/>
    <x v="0"/>
    <x v="90"/>
    <x v="3"/>
    <x v="3"/>
    <x v="90"/>
    <x v="0"/>
    <x v="17"/>
    <x v="7"/>
    <x v="7"/>
    <x v="821"/>
    <n v="1"/>
  </r>
  <r>
    <x v="246"/>
    <x v="2"/>
    <s v="2024-2025"/>
    <x v="0"/>
    <x v="75"/>
    <x v="0"/>
    <x v="0"/>
    <x v="75"/>
    <x v="0"/>
    <x v="20"/>
    <x v="6"/>
    <x v="6"/>
    <x v="822"/>
    <n v="1"/>
  </r>
  <r>
    <x v="323"/>
    <x v="0"/>
    <s v="2023-2024"/>
    <x v="1"/>
    <x v="43"/>
    <x v="1"/>
    <x v="1"/>
    <x v="43"/>
    <x v="0"/>
    <x v="2"/>
    <x v="2"/>
    <x v="2"/>
    <x v="823"/>
    <n v="1"/>
  </r>
  <r>
    <x v="373"/>
    <x v="0"/>
    <s v="2023-2024"/>
    <x v="0"/>
    <x v="37"/>
    <x v="1"/>
    <x v="1"/>
    <x v="37"/>
    <x v="0"/>
    <x v="11"/>
    <x v="7"/>
    <x v="7"/>
    <x v="824"/>
    <n v="1"/>
  </r>
  <r>
    <x v="536"/>
    <x v="1"/>
    <s v="2022-2023"/>
    <x v="1"/>
    <x v="83"/>
    <x v="0"/>
    <x v="0"/>
    <x v="83"/>
    <x v="0"/>
    <x v="0"/>
    <x v="3"/>
    <x v="3"/>
    <x v="825"/>
    <n v="1"/>
  </r>
  <r>
    <x v="378"/>
    <x v="1"/>
    <s v="2022-2023"/>
    <x v="1"/>
    <x v="47"/>
    <x v="1"/>
    <x v="1"/>
    <x v="47"/>
    <x v="0"/>
    <x v="4"/>
    <x v="9"/>
    <x v="9"/>
    <x v="826"/>
    <n v="1"/>
  </r>
  <r>
    <x v="12"/>
    <x v="0"/>
    <s v="2023-2024"/>
    <x v="0"/>
    <x v="75"/>
    <x v="0"/>
    <x v="0"/>
    <x v="75"/>
    <x v="0"/>
    <x v="20"/>
    <x v="3"/>
    <x v="3"/>
    <x v="827"/>
    <n v="1"/>
  </r>
  <r>
    <x v="553"/>
    <x v="2"/>
    <s v="2024-2025"/>
    <x v="0"/>
    <x v="67"/>
    <x v="3"/>
    <x v="3"/>
    <x v="67"/>
    <x v="0"/>
    <x v="15"/>
    <x v="3"/>
    <x v="3"/>
    <x v="828"/>
    <n v="1"/>
  </r>
  <r>
    <x v="3"/>
    <x v="0"/>
    <s v="2023-2024"/>
    <x v="1"/>
    <x v="50"/>
    <x v="4"/>
    <x v="4"/>
    <x v="50"/>
    <x v="0"/>
    <x v="6"/>
    <x v="6"/>
    <x v="6"/>
    <x v="829"/>
    <n v="1"/>
  </r>
  <r>
    <x v="433"/>
    <x v="0"/>
    <s v="2023-2024"/>
    <x v="0"/>
    <x v="21"/>
    <x v="3"/>
    <x v="3"/>
    <x v="21"/>
    <x v="0"/>
    <x v="10"/>
    <x v="6"/>
    <x v="6"/>
    <x v="830"/>
    <n v="1"/>
  </r>
  <r>
    <x v="279"/>
    <x v="2"/>
    <s v="2024-2025"/>
    <x v="0"/>
    <x v="13"/>
    <x v="1"/>
    <x v="1"/>
    <x v="13"/>
    <x v="0"/>
    <x v="1"/>
    <x v="2"/>
    <x v="2"/>
    <x v="831"/>
    <n v="1"/>
  </r>
  <r>
    <x v="256"/>
    <x v="0"/>
    <s v="2023-2024"/>
    <x v="1"/>
    <x v="14"/>
    <x v="1"/>
    <x v="1"/>
    <x v="14"/>
    <x v="0"/>
    <x v="11"/>
    <x v="2"/>
    <x v="2"/>
    <x v="831"/>
    <n v="1"/>
  </r>
  <r>
    <x v="518"/>
    <x v="0"/>
    <s v="2023-2024"/>
    <x v="1"/>
    <x v="79"/>
    <x v="6"/>
    <x v="6"/>
    <x v="79"/>
    <x v="0"/>
    <x v="18"/>
    <x v="9"/>
    <x v="9"/>
    <x v="831"/>
    <n v="1"/>
  </r>
  <r>
    <x v="323"/>
    <x v="0"/>
    <s v="2023-2024"/>
    <x v="1"/>
    <x v="30"/>
    <x v="4"/>
    <x v="4"/>
    <x v="30"/>
    <x v="0"/>
    <x v="6"/>
    <x v="0"/>
    <x v="0"/>
    <x v="831"/>
    <n v="1"/>
  </r>
  <r>
    <x v="424"/>
    <x v="0"/>
    <s v="2023-2024"/>
    <x v="1"/>
    <x v="23"/>
    <x v="1"/>
    <x v="1"/>
    <x v="23"/>
    <x v="0"/>
    <x v="11"/>
    <x v="0"/>
    <x v="0"/>
    <x v="831"/>
    <n v="1"/>
  </r>
  <r>
    <x v="635"/>
    <x v="0"/>
    <s v="2023-2024"/>
    <x v="0"/>
    <x v="49"/>
    <x v="4"/>
    <x v="4"/>
    <x v="49"/>
    <x v="0"/>
    <x v="6"/>
    <x v="3"/>
    <x v="3"/>
    <x v="832"/>
    <n v="1"/>
  </r>
  <r>
    <x v="245"/>
    <x v="0"/>
    <s v="2023-2024"/>
    <x v="0"/>
    <x v="61"/>
    <x v="6"/>
    <x v="6"/>
    <x v="61"/>
    <x v="0"/>
    <x v="18"/>
    <x v="0"/>
    <x v="0"/>
    <x v="833"/>
    <n v="1"/>
  </r>
  <r>
    <x v="307"/>
    <x v="0"/>
    <s v="2023-2024"/>
    <x v="1"/>
    <x v="43"/>
    <x v="1"/>
    <x v="1"/>
    <x v="43"/>
    <x v="0"/>
    <x v="2"/>
    <x v="9"/>
    <x v="9"/>
    <x v="833"/>
    <n v="1"/>
  </r>
  <r>
    <x v="128"/>
    <x v="2"/>
    <s v="2024-2025"/>
    <x v="1"/>
    <x v="4"/>
    <x v="1"/>
    <x v="1"/>
    <x v="4"/>
    <x v="0"/>
    <x v="4"/>
    <x v="9"/>
    <x v="9"/>
    <x v="833"/>
    <n v="1"/>
  </r>
  <r>
    <x v="638"/>
    <x v="0"/>
    <s v="2023-2024"/>
    <x v="0"/>
    <x v="11"/>
    <x v="5"/>
    <x v="5"/>
    <x v="11"/>
    <x v="0"/>
    <x v="9"/>
    <x v="0"/>
    <x v="0"/>
    <x v="833"/>
    <n v="1"/>
  </r>
  <r>
    <x v="13"/>
    <x v="0"/>
    <s v="2023-2024"/>
    <x v="1"/>
    <x v="82"/>
    <x v="3"/>
    <x v="3"/>
    <x v="82"/>
    <x v="0"/>
    <x v="17"/>
    <x v="0"/>
    <x v="0"/>
    <x v="833"/>
    <n v="1"/>
  </r>
  <r>
    <x v="57"/>
    <x v="0"/>
    <s v="2023-2024"/>
    <x v="1"/>
    <x v="20"/>
    <x v="4"/>
    <x v="4"/>
    <x v="20"/>
    <x v="0"/>
    <x v="8"/>
    <x v="3"/>
    <x v="3"/>
    <x v="833"/>
    <n v="1"/>
  </r>
  <r>
    <x v="440"/>
    <x v="0"/>
    <s v="2023-2024"/>
    <x v="0"/>
    <x v="21"/>
    <x v="3"/>
    <x v="3"/>
    <x v="21"/>
    <x v="0"/>
    <x v="10"/>
    <x v="0"/>
    <x v="0"/>
    <x v="833"/>
    <n v="1"/>
  </r>
  <r>
    <x v="462"/>
    <x v="1"/>
    <s v="2022-2023"/>
    <x v="0"/>
    <x v="96"/>
    <x v="4"/>
    <x v="4"/>
    <x v="96"/>
    <x v="0"/>
    <x v="16"/>
    <x v="0"/>
    <x v="0"/>
    <x v="833"/>
    <n v="1"/>
  </r>
  <r>
    <x v="438"/>
    <x v="1"/>
    <s v="2022-2023"/>
    <x v="0"/>
    <x v="25"/>
    <x v="4"/>
    <x v="4"/>
    <x v="25"/>
    <x v="0"/>
    <x v="8"/>
    <x v="7"/>
    <x v="7"/>
    <x v="834"/>
    <n v="1"/>
  </r>
  <r>
    <x v="654"/>
    <x v="2"/>
    <s v="2024-2025"/>
    <x v="1"/>
    <x v="17"/>
    <x v="3"/>
    <x v="3"/>
    <x v="17"/>
    <x v="0"/>
    <x v="12"/>
    <x v="1"/>
    <x v="1"/>
    <x v="835"/>
    <n v="1"/>
  </r>
  <r>
    <x v="152"/>
    <x v="0"/>
    <s v="2023-2024"/>
    <x v="0"/>
    <x v="17"/>
    <x v="3"/>
    <x v="3"/>
    <x v="17"/>
    <x v="0"/>
    <x v="12"/>
    <x v="3"/>
    <x v="3"/>
    <x v="836"/>
    <n v="1"/>
  </r>
  <r>
    <x v="414"/>
    <x v="0"/>
    <s v="2023-2024"/>
    <x v="1"/>
    <x v="51"/>
    <x v="4"/>
    <x v="4"/>
    <x v="51"/>
    <x v="0"/>
    <x v="16"/>
    <x v="3"/>
    <x v="3"/>
    <x v="836"/>
    <n v="1"/>
  </r>
  <r>
    <x v="552"/>
    <x v="2"/>
    <s v="2024-2025"/>
    <x v="0"/>
    <x v="3"/>
    <x v="3"/>
    <x v="3"/>
    <x v="3"/>
    <x v="0"/>
    <x v="3"/>
    <x v="0"/>
    <x v="0"/>
    <x v="837"/>
    <n v="1"/>
  </r>
  <r>
    <x v="275"/>
    <x v="2"/>
    <s v="2024-2025"/>
    <x v="0"/>
    <x v="39"/>
    <x v="0"/>
    <x v="0"/>
    <x v="39"/>
    <x v="0"/>
    <x v="14"/>
    <x v="1"/>
    <x v="1"/>
    <x v="838"/>
    <n v="1"/>
  </r>
  <r>
    <x v="175"/>
    <x v="1"/>
    <s v="2022-2023"/>
    <x v="1"/>
    <x v="50"/>
    <x v="4"/>
    <x v="4"/>
    <x v="50"/>
    <x v="0"/>
    <x v="6"/>
    <x v="0"/>
    <x v="0"/>
    <x v="839"/>
    <n v="1"/>
  </r>
  <r>
    <x v="16"/>
    <x v="1"/>
    <s v="2022-2023"/>
    <x v="1"/>
    <x v="42"/>
    <x v="3"/>
    <x v="3"/>
    <x v="42"/>
    <x v="0"/>
    <x v="12"/>
    <x v="6"/>
    <x v="6"/>
    <x v="840"/>
    <n v="1"/>
  </r>
  <r>
    <x v="629"/>
    <x v="1"/>
    <s v="2022-2023"/>
    <x v="0"/>
    <x v="40"/>
    <x v="4"/>
    <x v="4"/>
    <x v="40"/>
    <x v="0"/>
    <x v="8"/>
    <x v="6"/>
    <x v="6"/>
    <x v="841"/>
    <n v="1"/>
  </r>
  <r>
    <x v="372"/>
    <x v="0"/>
    <s v="2023-2024"/>
    <x v="1"/>
    <x v="19"/>
    <x v="1"/>
    <x v="1"/>
    <x v="19"/>
    <x v="0"/>
    <x v="11"/>
    <x v="4"/>
    <x v="4"/>
    <x v="842"/>
    <n v="1"/>
  </r>
  <r>
    <x v="302"/>
    <x v="0"/>
    <s v="2023-2024"/>
    <x v="1"/>
    <x v="81"/>
    <x v="3"/>
    <x v="3"/>
    <x v="81"/>
    <x v="0"/>
    <x v="17"/>
    <x v="7"/>
    <x v="7"/>
    <x v="843"/>
    <n v="1"/>
  </r>
  <r>
    <x v="55"/>
    <x v="0"/>
    <s v="2023-2024"/>
    <x v="1"/>
    <x v="3"/>
    <x v="3"/>
    <x v="3"/>
    <x v="3"/>
    <x v="0"/>
    <x v="3"/>
    <x v="4"/>
    <x v="4"/>
    <x v="844"/>
    <n v="1"/>
  </r>
  <r>
    <x v="617"/>
    <x v="2"/>
    <s v="2024-2025"/>
    <x v="0"/>
    <x v="68"/>
    <x v="7"/>
    <x v="7"/>
    <x v="68"/>
    <x v="0"/>
    <x v="19"/>
    <x v="8"/>
    <x v="8"/>
    <x v="845"/>
    <n v="1"/>
  </r>
  <r>
    <x v="447"/>
    <x v="0"/>
    <s v="2023-2024"/>
    <x v="1"/>
    <x v="83"/>
    <x v="0"/>
    <x v="0"/>
    <x v="83"/>
    <x v="0"/>
    <x v="0"/>
    <x v="2"/>
    <x v="2"/>
    <x v="845"/>
    <n v="1"/>
  </r>
  <r>
    <x v="214"/>
    <x v="2"/>
    <s v="2024-2025"/>
    <x v="1"/>
    <x v="46"/>
    <x v="3"/>
    <x v="3"/>
    <x v="46"/>
    <x v="0"/>
    <x v="17"/>
    <x v="7"/>
    <x v="7"/>
    <x v="845"/>
    <n v="1"/>
  </r>
  <r>
    <x v="655"/>
    <x v="0"/>
    <s v="2023-2024"/>
    <x v="1"/>
    <x v="7"/>
    <x v="4"/>
    <x v="4"/>
    <x v="7"/>
    <x v="0"/>
    <x v="6"/>
    <x v="7"/>
    <x v="7"/>
    <x v="846"/>
    <n v="1"/>
  </r>
  <r>
    <x v="182"/>
    <x v="1"/>
    <s v="2022-2023"/>
    <x v="1"/>
    <x v="72"/>
    <x v="4"/>
    <x v="4"/>
    <x v="72"/>
    <x v="0"/>
    <x v="16"/>
    <x v="3"/>
    <x v="3"/>
    <x v="846"/>
    <n v="1"/>
  </r>
  <r>
    <x v="537"/>
    <x v="1"/>
    <s v="2022-2023"/>
    <x v="1"/>
    <x v="82"/>
    <x v="3"/>
    <x v="3"/>
    <x v="82"/>
    <x v="0"/>
    <x v="17"/>
    <x v="9"/>
    <x v="9"/>
    <x v="847"/>
    <n v="1"/>
  </r>
  <r>
    <x v="389"/>
    <x v="2"/>
    <s v="2024-2025"/>
    <x v="1"/>
    <x v="14"/>
    <x v="1"/>
    <x v="1"/>
    <x v="14"/>
    <x v="0"/>
    <x v="11"/>
    <x v="9"/>
    <x v="9"/>
    <x v="847"/>
    <n v="1"/>
  </r>
  <r>
    <x v="501"/>
    <x v="1"/>
    <s v="2022-2023"/>
    <x v="1"/>
    <x v="42"/>
    <x v="3"/>
    <x v="3"/>
    <x v="42"/>
    <x v="0"/>
    <x v="12"/>
    <x v="3"/>
    <x v="3"/>
    <x v="848"/>
    <n v="1"/>
  </r>
  <r>
    <x v="656"/>
    <x v="1"/>
    <s v="2022-2023"/>
    <x v="1"/>
    <x v="23"/>
    <x v="1"/>
    <x v="1"/>
    <x v="23"/>
    <x v="0"/>
    <x v="11"/>
    <x v="2"/>
    <x v="2"/>
    <x v="848"/>
    <n v="1"/>
  </r>
  <r>
    <x v="452"/>
    <x v="0"/>
    <s v="2023-2024"/>
    <x v="1"/>
    <x v="0"/>
    <x v="0"/>
    <x v="0"/>
    <x v="0"/>
    <x v="0"/>
    <x v="0"/>
    <x v="2"/>
    <x v="2"/>
    <x v="849"/>
    <n v="1"/>
  </r>
  <r>
    <x v="25"/>
    <x v="1"/>
    <s v="2022-2023"/>
    <x v="0"/>
    <x v="30"/>
    <x v="4"/>
    <x v="4"/>
    <x v="30"/>
    <x v="0"/>
    <x v="6"/>
    <x v="3"/>
    <x v="3"/>
    <x v="850"/>
    <n v="1"/>
  </r>
  <r>
    <x v="657"/>
    <x v="0"/>
    <s v="2023-2024"/>
    <x v="1"/>
    <x v="80"/>
    <x v="0"/>
    <x v="0"/>
    <x v="80"/>
    <x v="0"/>
    <x v="14"/>
    <x v="5"/>
    <x v="5"/>
    <x v="851"/>
    <n v="1"/>
  </r>
  <r>
    <x v="522"/>
    <x v="0"/>
    <s v="2023-2024"/>
    <x v="1"/>
    <x v="50"/>
    <x v="4"/>
    <x v="4"/>
    <x v="50"/>
    <x v="0"/>
    <x v="6"/>
    <x v="6"/>
    <x v="6"/>
    <x v="851"/>
    <n v="1"/>
  </r>
  <r>
    <x v="569"/>
    <x v="1"/>
    <s v="2022-2023"/>
    <x v="1"/>
    <x v="55"/>
    <x v="3"/>
    <x v="3"/>
    <x v="55"/>
    <x v="0"/>
    <x v="17"/>
    <x v="4"/>
    <x v="4"/>
    <x v="852"/>
    <n v="1"/>
  </r>
  <r>
    <x v="602"/>
    <x v="0"/>
    <s v="2023-2024"/>
    <x v="0"/>
    <x v="11"/>
    <x v="5"/>
    <x v="5"/>
    <x v="11"/>
    <x v="0"/>
    <x v="9"/>
    <x v="2"/>
    <x v="2"/>
    <x v="853"/>
    <n v="1"/>
  </r>
  <r>
    <x v="539"/>
    <x v="2"/>
    <s v="2024-2025"/>
    <x v="1"/>
    <x v="49"/>
    <x v="4"/>
    <x v="4"/>
    <x v="49"/>
    <x v="0"/>
    <x v="6"/>
    <x v="6"/>
    <x v="6"/>
    <x v="853"/>
    <n v="1"/>
  </r>
  <r>
    <x v="275"/>
    <x v="2"/>
    <s v="2024-2025"/>
    <x v="1"/>
    <x v="23"/>
    <x v="1"/>
    <x v="1"/>
    <x v="23"/>
    <x v="0"/>
    <x v="11"/>
    <x v="3"/>
    <x v="3"/>
    <x v="854"/>
    <n v="1"/>
  </r>
  <r>
    <x v="540"/>
    <x v="2"/>
    <s v="2024-2025"/>
    <x v="1"/>
    <x v="36"/>
    <x v="4"/>
    <x v="4"/>
    <x v="36"/>
    <x v="0"/>
    <x v="6"/>
    <x v="9"/>
    <x v="9"/>
    <x v="855"/>
    <n v="1"/>
  </r>
  <r>
    <x v="600"/>
    <x v="0"/>
    <s v="2023-2024"/>
    <x v="0"/>
    <x v="95"/>
    <x v="7"/>
    <x v="7"/>
    <x v="95"/>
    <x v="0"/>
    <x v="19"/>
    <x v="6"/>
    <x v="6"/>
    <x v="856"/>
    <n v="1"/>
  </r>
  <r>
    <x v="544"/>
    <x v="0"/>
    <s v="2023-2024"/>
    <x v="1"/>
    <x v="56"/>
    <x v="1"/>
    <x v="1"/>
    <x v="56"/>
    <x v="0"/>
    <x v="11"/>
    <x v="6"/>
    <x v="6"/>
    <x v="857"/>
    <n v="1"/>
  </r>
  <r>
    <x v="200"/>
    <x v="2"/>
    <s v="2024-2025"/>
    <x v="1"/>
    <x v="53"/>
    <x v="3"/>
    <x v="3"/>
    <x v="53"/>
    <x v="0"/>
    <x v="10"/>
    <x v="8"/>
    <x v="8"/>
    <x v="858"/>
    <n v="1"/>
  </r>
  <r>
    <x v="199"/>
    <x v="0"/>
    <s v="2023-2024"/>
    <x v="0"/>
    <x v="87"/>
    <x v="2"/>
    <x v="2"/>
    <x v="87"/>
    <x v="0"/>
    <x v="2"/>
    <x v="7"/>
    <x v="7"/>
    <x v="859"/>
    <n v="1"/>
  </r>
  <r>
    <x v="127"/>
    <x v="1"/>
    <s v="2022-2023"/>
    <x v="1"/>
    <x v="7"/>
    <x v="4"/>
    <x v="4"/>
    <x v="7"/>
    <x v="0"/>
    <x v="6"/>
    <x v="5"/>
    <x v="5"/>
    <x v="860"/>
    <n v="1"/>
  </r>
  <r>
    <x v="210"/>
    <x v="0"/>
    <s v="2023-2024"/>
    <x v="0"/>
    <x v="8"/>
    <x v="1"/>
    <x v="1"/>
    <x v="8"/>
    <x v="0"/>
    <x v="4"/>
    <x v="2"/>
    <x v="2"/>
    <x v="861"/>
    <n v="1"/>
  </r>
  <r>
    <x v="6"/>
    <x v="1"/>
    <s v="2022-2023"/>
    <x v="1"/>
    <x v="46"/>
    <x v="3"/>
    <x v="3"/>
    <x v="46"/>
    <x v="0"/>
    <x v="17"/>
    <x v="4"/>
    <x v="4"/>
    <x v="862"/>
    <n v="1"/>
  </r>
  <r>
    <x v="519"/>
    <x v="2"/>
    <s v="2024-2025"/>
    <x v="0"/>
    <x v="60"/>
    <x v="1"/>
    <x v="1"/>
    <x v="60"/>
    <x v="0"/>
    <x v="2"/>
    <x v="1"/>
    <x v="1"/>
    <x v="863"/>
    <n v="1"/>
  </r>
  <r>
    <x v="364"/>
    <x v="2"/>
    <s v="2024-2025"/>
    <x v="0"/>
    <x v="27"/>
    <x v="4"/>
    <x v="4"/>
    <x v="27"/>
    <x v="0"/>
    <x v="7"/>
    <x v="7"/>
    <x v="7"/>
    <x v="864"/>
    <n v="1"/>
  </r>
  <r>
    <x v="141"/>
    <x v="0"/>
    <s v="2023-2024"/>
    <x v="0"/>
    <x v="84"/>
    <x v="3"/>
    <x v="3"/>
    <x v="84"/>
    <x v="0"/>
    <x v="3"/>
    <x v="3"/>
    <x v="3"/>
    <x v="865"/>
    <n v="1"/>
  </r>
  <r>
    <x v="658"/>
    <x v="2"/>
    <s v="2024-2025"/>
    <x v="1"/>
    <x v="53"/>
    <x v="3"/>
    <x v="3"/>
    <x v="53"/>
    <x v="0"/>
    <x v="10"/>
    <x v="3"/>
    <x v="3"/>
    <x v="866"/>
    <n v="1"/>
  </r>
  <r>
    <x v="395"/>
    <x v="1"/>
    <s v="2022-2023"/>
    <x v="0"/>
    <x v="44"/>
    <x v="4"/>
    <x v="4"/>
    <x v="44"/>
    <x v="0"/>
    <x v="16"/>
    <x v="6"/>
    <x v="6"/>
    <x v="867"/>
    <n v="1"/>
  </r>
  <r>
    <x v="215"/>
    <x v="2"/>
    <s v="2024-2025"/>
    <x v="0"/>
    <x v="37"/>
    <x v="1"/>
    <x v="1"/>
    <x v="37"/>
    <x v="0"/>
    <x v="11"/>
    <x v="3"/>
    <x v="3"/>
    <x v="868"/>
    <n v="1"/>
  </r>
  <r>
    <x v="272"/>
    <x v="1"/>
    <s v="2022-2023"/>
    <x v="0"/>
    <x v="31"/>
    <x v="1"/>
    <x v="1"/>
    <x v="31"/>
    <x v="0"/>
    <x v="4"/>
    <x v="8"/>
    <x v="8"/>
    <x v="869"/>
    <n v="1"/>
  </r>
  <r>
    <x v="489"/>
    <x v="0"/>
    <s v="2023-2024"/>
    <x v="0"/>
    <x v="43"/>
    <x v="1"/>
    <x v="1"/>
    <x v="43"/>
    <x v="0"/>
    <x v="2"/>
    <x v="6"/>
    <x v="6"/>
    <x v="870"/>
    <n v="1"/>
  </r>
  <r>
    <x v="659"/>
    <x v="2"/>
    <s v="2024-2025"/>
    <x v="1"/>
    <x v="36"/>
    <x v="4"/>
    <x v="4"/>
    <x v="36"/>
    <x v="0"/>
    <x v="6"/>
    <x v="6"/>
    <x v="6"/>
    <x v="871"/>
    <n v="1"/>
  </r>
  <r>
    <x v="7"/>
    <x v="0"/>
    <s v="2023-2024"/>
    <x v="1"/>
    <x v="71"/>
    <x v="6"/>
    <x v="6"/>
    <x v="71"/>
    <x v="0"/>
    <x v="13"/>
    <x v="9"/>
    <x v="9"/>
    <x v="872"/>
    <n v="1"/>
  </r>
  <r>
    <x v="46"/>
    <x v="2"/>
    <s v="2024-2025"/>
    <x v="0"/>
    <x v="27"/>
    <x v="4"/>
    <x v="4"/>
    <x v="27"/>
    <x v="0"/>
    <x v="7"/>
    <x v="6"/>
    <x v="6"/>
    <x v="873"/>
    <n v="1"/>
  </r>
  <r>
    <x v="658"/>
    <x v="2"/>
    <s v="2024-2025"/>
    <x v="0"/>
    <x v="34"/>
    <x v="4"/>
    <x v="4"/>
    <x v="34"/>
    <x v="0"/>
    <x v="7"/>
    <x v="3"/>
    <x v="3"/>
    <x v="874"/>
    <n v="1"/>
  </r>
  <r>
    <x v="450"/>
    <x v="1"/>
    <s v="2022-2023"/>
    <x v="1"/>
    <x v="80"/>
    <x v="0"/>
    <x v="0"/>
    <x v="80"/>
    <x v="0"/>
    <x v="14"/>
    <x v="6"/>
    <x v="6"/>
    <x v="874"/>
    <n v="1"/>
  </r>
  <r>
    <x v="174"/>
    <x v="0"/>
    <s v="2023-2024"/>
    <x v="0"/>
    <x v="92"/>
    <x v="3"/>
    <x v="3"/>
    <x v="92"/>
    <x v="0"/>
    <x v="3"/>
    <x v="3"/>
    <x v="3"/>
    <x v="875"/>
    <n v="1"/>
  </r>
  <r>
    <x v="77"/>
    <x v="1"/>
    <s v="2022-2023"/>
    <x v="0"/>
    <x v="6"/>
    <x v="0"/>
    <x v="0"/>
    <x v="6"/>
    <x v="0"/>
    <x v="0"/>
    <x v="4"/>
    <x v="4"/>
    <x v="876"/>
    <n v="1"/>
  </r>
  <r>
    <x v="29"/>
    <x v="0"/>
    <s v="2023-2024"/>
    <x v="1"/>
    <x v="77"/>
    <x v="5"/>
    <x v="5"/>
    <x v="77"/>
    <x v="0"/>
    <x v="9"/>
    <x v="4"/>
    <x v="4"/>
    <x v="877"/>
    <n v="1"/>
  </r>
  <r>
    <x v="439"/>
    <x v="0"/>
    <s v="2023-2024"/>
    <x v="0"/>
    <x v="89"/>
    <x v="4"/>
    <x v="4"/>
    <x v="89"/>
    <x v="0"/>
    <x v="6"/>
    <x v="7"/>
    <x v="7"/>
    <x v="878"/>
    <n v="1"/>
  </r>
  <r>
    <x v="504"/>
    <x v="2"/>
    <s v="2024-2025"/>
    <x v="0"/>
    <x v="22"/>
    <x v="1"/>
    <x v="1"/>
    <x v="22"/>
    <x v="0"/>
    <x v="2"/>
    <x v="3"/>
    <x v="3"/>
    <x v="879"/>
    <n v="1"/>
  </r>
  <r>
    <x v="194"/>
    <x v="2"/>
    <s v="2024-2025"/>
    <x v="1"/>
    <x v="22"/>
    <x v="1"/>
    <x v="1"/>
    <x v="22"/>
    <x v="0"/>
    <x v="2"/>
    <x v="3"/>
    <x v="3"/>
    <x v="880"/>
    <n v="1"/>
  </r>
  <r>
    <x v="213"/>
    <x v="1"/>
    <s v="2022-2023"/>
    <x v="0"/>
    <x v="88"/>
    <x v="6"/>
    <x v="6"/>
    <x v="88"/>
    <x v="0"/>
    <x v="13"/>
    <x v="4"/>
    <x v="4"/>
    <x v="881"/>
    <n v="1"/>
  </r>
  <r>
    <x v="646"/>
    <x v="0"/>
    <s v="2023-2024"/>
    <x v="1"/>
    <x v="23"/>
    <x v="1"/>
    <x v="1"/>
    <x v="23"/>
    <x v="0"/>
    <x v="11"/>
    <x v="4"/>
    <x v="4"/>
    <x v="882"/>
    <n v="1"/>
  </r>
  <r>
    <x v="28"/>
    <x v="2"/>
    <s v="2024-2025"/>
    <x v="1"/>
    <x v="76"/>
    <x v="1"/>
    <x v="1"/>
    <x v="76"/>
    <x v="0"/>
    <x v="5"/>
    <x v="8"/>
    <x v="8"/>
    <x v="883"/>
    <n v="1"/>
  </r>
  <r>
    <x v="2"/>
    <x v="1"/>
    <s v="2022-2023"/>
    <x v="1"/>
    <x v="83"/>
    <x v="0"/>
    <x v="0"/>
    <x v="83"/>
    <x v="0"/>
    <x v="0"/>
    <x v="6"/>
    <x v="6"/>
    <x v="884"/>
    <n v="1"/>
  </r>
  <r>
    <x v="549"/>
    <x v="1"/>
    <s v="2022-2023"/>
    <x v="1"/>
    <x v="50"/>
    <x v="4"/>
    <x v="4"/>
    <x v="50"/>
    <x v="0"/>
    <x v="6"/>
    <x v="7"/>
    <x v="7"/>
    <x v="885"/>
    <n v="1"/>
  </r>
  <r>
    <x v="355"/>
    <x v="0"/>
    <s v="2023-2024"/>
    <x v="0"/>
    <x v="88"/>
    <x v="6"/>
    <x v="6"/>
    <x v="88"/>
    <x v="0"/>
    <x v="13"/>
    <x v="7"/>
    <x v="7"/>
    <x v="886"/>
    <n v="1"/>
  </r>
  <r>
    <x v="452"/>
    <x v="0"/>
    <s v="2023-2024"/>
    <x v="1"/>
    <x v="18"/>
    <x v="6"/>
    <x v="6"/>
    <x v="18"/>
    <x v="0"/>
    <x v="13"/>
    <x v="6"/>
    <x v="6"/>
    <x v="887"/>
    <n v="1"/>
  </r>
  <r>
    <x v="461"/>
    <x v="2"/>
    <s v="2024-2025"/>
    <x v="0"/>
    <x v="95"/>
    <x v="7"/>
    <x v="7"/>
    <x v="95"/>
    <x v="0"/>
    <x v="19"/>
    <x v="3"/>
    <x v="3"/>
    <x v="888"/>
    <n v="1"/>
  </r>
  <r>
    <x v="165"/>
    <x v="0"/>
    <s v="2023-2024"/>
    <x v="0"/>
    <x v="13"/>
    <x v="1"/>
    <x v="1"/>
    <x v="13"/>
    <x v="0"/>
    <x v="1"/>
    <x v="3"/>
    <x v="3"/>
    <x v="889"/>
    <n v="1"/>
  </r>
  <r>
    <x v="194"/>
    <x v="2"/>
    <s v="2024-2025"/>
    <x v="0"/>
    <x v="5"/>
    <x v="1"/>
    <x v="1"/>
    <x v="5"/>
    <x v="0"/>
    <x v="5"/>
    <x v="1"/>
    <x v="1"/>
    <x v="890"/>
    <n v="1"/>
  </r>
  <r>
    <x v="378"/>
    <x v="1"/>
    <s v="2022-2023"/>
    <x v="0"/>
    <x v="75"/>
    <x v="0"/>
    <x v="0"/>
    <x v="75"/>
    <x v="0"/>
    <x v="20"/>
    <x v="9"/>
    <x v="9"/>
    <x v="891"/>
    <n v="1"/>
  </r>
  <r>
    <x v="456"/>
    <x v="0"/>
    <s v="2023-2024"/>
    <x v="0"/>
    <x v="71"/>
    <x v="6"/>
    <x v="6"/>
    <x v="71"/>
    <x v="0"/>
    <x v="13"/>
    <x v="7"/>
    <x v="7"/>
    <x v="892"/>
    <n v="1"/>
  </r>
  <r>
    <x v="272"/>
    <x v="1"/>
    <s v="2022-2023"/>
    <x v="0"/>
    <x v="12"/>
    <x v="3"/>
    <x v="3"/>
    <x v="12"/>
    <x v="0"/>
    <x v="10"/>
    <x v="6"/>
    <x v="6"/>
    <x v="893"/>
    <n v="1"/>
  </r>
  <r>
    <x v="56"/>
    <x v="2"/>
    <s v="2024-2025"/>
    <x v="1"/>
    <x v="79"/>
    <x v="6"/>
    <x v="6"/>
    <x v="79"/>
    <x v="0"/>
    <x v="18"/>
    <x v="3"/>
    <x v="3"/>
    <x v="894"/>
    <n v="1"/>
  </r>
  <r>
    <x v="298"/>
    <x v="1"/>
    <s v="2022-2023"/>
    <x v="1"/>
    <x v="90"/>
    <x v="3"/>
    <x v="3"/>
    <x v="90"/>
    <x v="0"/>
    <x v="17"/>
    <x v="2"/>
    <x v="2"/>
    <x v="895"/>
    <n v="1"/>
  </r>
  <r>
    <x v="79"/>
    <x v="0"/>
    <s v="2023-2024"/>
    <x v="1"/>
    <x v="79"/>
    <x v="6"/>
    <x v="6"/>
    <x v="79"/>
    <x v="0"/>
    <x v="18"/>
    <x v="4"/>
    <x v="4"/>
    <x v="896"/>
    <n v="1"/>
  </r>
  <r>
    <x v="407"/>
    <x v="1"/>
    <s v="2022-2023"/>
    <x v="1"/>
    <x v="56"/>
    <x v="1"/>
    <x v="1"/>
    <x v="56"/>
    <x v="0"/>
    <x v="11"/>
    <x v="0"/>
    <x v="0"/>
    <x v="897"/>
    <n v="1"/>
  </r>
  <r>
    <x v="488"/>
    <x v="2"/>
    <s v="2024-2025"/>
    <x v="1"/>
    <x v="26"/>
    <x v="0"/>
    <x v="0"/>
    <x v="26"/>
    <x v="0"/>
    <x v="14"/>
    <x v="3"/>
    <x v="3"/>
    <x v="898"/>
    <n v="1"/>
  </r>
  <r>
    <x v="455"/>
    <x v="0"/>
    <s v="2023-2024"/>
    <x v="0"/>
    <x v="60"/>
    <x v="1"/>
    <x v="1"/>
    <x v="60"/>
    <x v="0"/>
    <x v="2"/>
    <x v="5"/>
    <x v="5"/>
    <x v="899"/>
    <n v="1"/>
  </r>
  <r>
    <x v="358"/>
    <x v="1"/>
    <s v="2022-2023"/>
    <x v="1"/>
    <x v="52"/>
    <x v="3"/>
    <x v="3"/>
    <x v="52"/>
    <x v="0"/>
    <x v="10"/>
    <x v="7"/>
    <x v="7"/>
    <x v="900"/>
    <n v="1"/>
  </r>
  <r>
    <x v="415"/>
    <x v="2"/>
    <s v="2024-2025"/>
    <x v="1"/>
    <x v="80"/>
    <x v="0"/>
    <x v="0"/>
    <x v="80"/>
    <x v="0"/>
    <x v="14"/>
    <x v="1"/>
    <x v="1"/>
    <x v="901"/>
    <n v="1"/>
  </r>
  <r>
    <x v="294"/>
    <x v="1"/>
    <s v="2022-2023"/>
    <x v="0"/>
    <x v="35"/>
    <x v="3"/>
    <x v="3"/>
    <x v="35"/>
    <x v="0"/>
    <x v="15"/>
    <x v="1"/>
    <x v="1"/>
    <x v="901"/>
    <n v="1"/>
  </r>
  <r>
    <x v="660"/>
    <x v="0"/>
    <s v="2023-2024"/>
    <x v="0"/>
    <x v="90"/>
    <x v="3"/>
    <x v="3"/>
    <x v="90"/>
    <x v="0"/>
    <x v="17"/>
    <x v="4"/>
    <x v="4"/>
    <x v="902"/>
    <n v="1"/>
  </r>
  <r>
    <x v="594"/>
    <x v="1"/>
    <s v="2022-2023"/>
    <x v="0"/>
    <x v="63"/>
    <x v="1"/>
    <x v="1"/>
    <x v="63"/>
    <x v="0"/>
    <x v="5"/>
    <x v="0"/>
    <x v="0"/>
    <x v="903"/>
    <n v="1"/>
  </r>
  <r>
    <x v="160"/>
    <x v="0"/>
    <s v="2023-2024"/>
    <x v="1"/>
    <x v="77"/>
    <x v="5"/>
    <x v="5"/>
    <x v="77"/>
    <x v="0"/>
    <x v="9"/>
    <x v="3"/>
    <x v="3"/>
    <x v="904"/>
    <n v="1"/>
  </r>
  <r>
    <x v="661"/>
    <x v="0"/>
    <s v="2023-2024"/>
    <x v="0"/>
    <x v="88"/>
    <x v="6"/>
    <x v="6"/>
    <x v="88"/>
    <x v="0"/>
    <x v="13"/>
    <x v="3"/>
    <x v="3"/>
    <x v="905"/>
    <n v="1"/>
  </r>
  <r>
    <x v="616"/>
    <x v="0"/>
    <s v="2023-2024"/>
    <x v="1"/>
    <x v="72"/>
    <x v="4"/>
    <x v="4"/>
    <x v="72"/>
    <x v="0"/>
    <x v="16"/>
    <x v="7"/>
    <x v="7"/>
    <x v="906"/>
    <n v="1"/>
  </r>
  <r>
    <x v="356"/>
    <x v="0"/>
    <s v="2023-2024"/>
    <x v="0"/>
    <x v="22"/>
    <x v="1"/>
    <x v="1"/>
    <x v="22"/>
    <x v="0"/>
    <x v="2"/>
    <x v="3"/>
    <x v="3"/>
    <x v="907"/>
    <n v="1"/>
  </r>
  <r>
    <x v="219"/>
    <x v="1"/>
    <s v="2022-2023"/>
    <x v="0"/>
    <x v="8"/>
    <x v="1"/>
    <x v="1"/>
    <x v="8"/>
    <x v="0"/>
    <x v="4"/>
    <x v="7"/>
    <x v="7"/>
    <x v="908"/>
    <n v="1"/>
  </r>
  <r>
    <x v="583"/>
    <x v="2"/>
    <s v="2024-2025"/>
    <x v="1"/>
    <x v="57"/>
    <x v="6"/>
    <x v="6"/>
    <x v="57"/>
    <x v="0"/>
    <x v="13"/>
    <x v="1"/>
    <x v="1"/>
    <x v="909"/>
    <n v="1"/>
  </r>
  <r>
    <x v="153"/>
    <x v="1"/>
    <s v="2022-2023"/>
    <x v="0"/>
    <x v="7"/>
    <x v="4"/>
    <x v="4"/>
    <x v="7"/>
    <x v="0"/>
    <x v="6"/>
    <x v="1"/>
    <x v="1"/>
    <x v="910"/>
    <n v="1"/>
  </r>
  <r>
    <x v="653"/>
    <x v="0"/>
    <s v="2023-2024"/>
    <x v="1"/>
    <x v="83"/>
    <x v="0"/>
    <x v="0"/>
    <x v="83"/>
    <x v="0"/>
    <x v="0"/>
    <x v="7"/>
    <x v="7"/>
    <x v="911"/>
    <n v="1"/>
  </r>
  <r>
    <x v="134"/>
    <x v="0"/>
    <s v="2023-2024"/>
    <x v="1"/>
    <x v="50"/>
    <x v="4"/>
    <x v="4"/>
    <x v="50"/>
    <x v="0"/>
    <x v="6"/>
    <x v="5"/>
    <x v="5"/>
    <x v="912"/>
    <n v="1"/>
  </r>
  <r>
    <x v="383"/>
    <x v="0"/>
    <s v="2023-2024"/>
    <x v="1"/>
    <x v="4"/>
    <x v="1"/>
    <x v="1"/>
    <x v="4"/>
    <x v="0"/>
    <x v="4"/>
    <x v="1"/>
    <x v="1"/>
    <x v="913"/>
    <n v="1"/>
  </r>
  <r>
    <x v="628"/>
    <x v="0"/>
    <s v="2023-2024"/>
    <x v="0"/>
    <x v="5"/>
    <x v="1"/>
    <x v="1"/>
    <x v="5"/>
    <x v="0"/>
    <x v="5"/>
    <x v="2"/>
    <x v="2"/>
    <x v="914"/>
    <n v="1"/>
  </r>
  <r>
    <x v="415"/>
    <x v="2"/>
    <s v="2024-2025"/>
    <x v="0"/>
    <x v="5"/>
    <x v="1"/>
    <x v="1"/>
    <x v="5"/>
    <x v="0"/>
    <x v="5"/>
    <x v="3"/>
    <x v="3"/>
    <x v="915"/>
    <n v="1"/>
  </r>
  <r>
    <x v="123"/>
    <x v="2"/>
    <s v="2024-2025"/>
    <x v="0"/>
    <x v="67"/>
    <x v="3"/>
    <x v="3"/>
    <x v="67"/>
    <x v="0"/>
    <x v="15"/>
    <x v="3"/>
    <x v="3"/>
    <x v="916"/>
    <n v="1"/>
  </r>
  <r>
    <x v="168"/>
    <x v="0"/>
    <s v="2023-2024"/>
    <x v="0"/>
    <x v="8"/>
    <x v="1"/>
    <x v="1"/>
    <x v="8"/>
    <x v="0"/>
    <x v="4"/>
    <x v="1"/>
    <x v="1"/>
    <x v="917"/>
    <n v="1"/>
  </r>
  <r>
    <x v="3"/>
    <x v="0"/>
    <s v="2023-2024"/>
    <x v="0"/>
    <x v="59"/>
    <x v="3"/>
    <x v="3"/>
    <x v="59"/>
    <x v="0"/>
    <x v="3"/>
    <x v="1"/>
    <x v="1"/>
    <x v="917"/>
    <n v="1"/>
  </r>
  <r>
    <x v="269"/>
    <x v="1"/>
    <s v="2022-2023"/>
    <x v="1"/>
    <x v="33"/>
    <x v="4"/>
    <x v="4"/>
    <x v="33"/>
    <x v="0"/>
    <x v="8"/>
    <x v="9"/>
    <x v="9"/>
    <x v="917"/>
    <n v="1"/>
  </r>
  <r>
    <x v="624"/>
    <x v="2"/>
    <s v="2024-2025"/>
    <x v="1"/>
    <x v="18"/>
    <x v="6"/>
    <x v="6"/>
    <x v="18"/>
    <x v="0"/>
    <x v="13"/>
    <x v="4"/>
    <x v="4"/>
    <x v="918"/>
    <n v="1"/>
  </r>
  <r>
    <x v="182"/>
    <x v="1"/>
    <s v="2022-2023"/>
    <x v="1"/>
    <x v="42"/>
    <x v="3"/>
    <x v="3"/>
    <x v="42"/>
    <x v="0"/>
    <x v="12"/>
    <x v="4"/>
    <x v="4"/>
    <x v="919"/>
    <n v="1"/>
  </r>
  <r>
    <x v="145"/>
    <x v="0"/>
    <s v="2023-2024"/>
    <x v="1"/>
    <x v="30"/>
    <x v="4"/>
    <x v="4"/>
    <x v="30"/>
    <x v="0"/>
    <x v="6"/>
    <x v="4"/>
    <x v="4"/>
    <x v="919"/>
    <n v="1"/>
  </r>
  <r>
    <x v="600"/>
    <x v="0"/>
    <s v="2023-2024"/>
    <x v="0"/>
    <x v="29"/>
    <x v="4"/>
    <x v="4"/>
    <x v="29"/>
    <x v="0"/>
    <x v="8"/>
    <x v="7"/>
    <x v="7"/>
    <x v="920"/>
    <n v="1"/>
  </r>
  <r>
    <x v="192"/>
    <x v="1"/>
    <s v="2022-2023"/>
    <x v="1"/>
    <x v="29"/>
    <x v="4"/>
    <x v="4"/>
    <x v="29"/>
    <x v="0"/>
    <x v="8"/>
    <x v="2"/>
    <x v="2"/>
    <x v="921"/>
    <n v="1"/>
  </r>
  <r>
    <x v="343"/>
    <x v="0"/>
    <s v="2023-2024"/>
    <x v="0"/>
    <x v="37"/>
    <x v="1"/>
    <x v="1"/>
    <x v="37"/>
    <x v="0"/>
    <x v="11"/>
    <x v="3"/>
    <x v="3"/>
    <x v="922"/>
    <n v="1"/>
  </r>
  <r>
    <x v="467"/>
    <x v="0"/>
    <s v="2023-2024"/>
    <x v="1"/>
    <x v="20"/>
    <x v="4"/>
    <x v="4"/>
    <x v="20"/>
    <x v="0"/>
    <x v="8"/>
    <x v="3"/>
    <x v="3"/>
    <x v="923"/>
    <n v="1"/>
  </r>
  <r>
    <x v="93"/>
    <x v="2"/>
    <s v="2024-2025"/>
    <x v="0"/>
    <x v="67"/>
    <x v="3"/>
    <x v="3"/>
    <x v="67"/>
    <x v="0"/>
    <x v="15"/>
    <x v="9"/>
    <x v="9"/>
    <x v="924"/>
    <n v="1"/>
  </r>
  <r>
    <x v="551"/>
    <x v="0"/>
    <s v="2023-2024"/>
    <x v="0"/>
    <x v="75"/>
    <x v="0"/>
    <x v="0"/>
    <x v="75"/>
    <x v="0"/>
    <x v="20"/>
    <x v="9"/>
    <x v="9"/>
    <x v="924"/>
    <n v="1"/>
  </r>
  <r>
    <x v="231"/>
    <x v="0"/>
    <s v="2023-2024"/>
    <x v="0"/>
    <x v="31"/>
    <x v="1"/>
    <x v="1"/>
    <x v="31"/>
    <x v="0"/>
    <x v="4"/>
    <x v="1"/>
    <x v="1"/>
    <x v="925"/>
    <n v="1"/>
  </r>
  <r>
    <x v="76"/>
    <x v="2"/>
    <s v="2024-2025"/>
    <x v="1"/>
    <x v="24"/>
    <x v="1"/>
    <x v="1"/>
    <x v="24"/>
    <x v="0"/>
    <x v="4"/>
    <x v="3"/>
    <x v="3"/>
    <x v="926"/>
    <n v="1"/>
  </r>
  <r>
    <x v="595"/>
    <x v="0"/>
    <s v="2023-2024"/>
    <x v="0"/>
    <x v="89"/>
    <x v="4"/>
    <x v="4"/>
    <x v="89"/>
    <x v="0"/>
    <x v="6"/>
    <x v="3"/>
    <x v="3"/>
    <x v="927"/>
    <n v="1"/>
  </r>
  <r>
    <x v="371"/>
    <x v="2"/>
    <s v="2024-2025"/>
    <x v="1"/>
    <x v="46"/>
    <x v="3"/>
    <x v="3"/>
    <x v="46"/>
    <x v="0"/>
    <x v="17"/>
    <x v="4"/>
    <x v="4"/>
    <x v="928"/>
    <n v="1"/>
  </r>
  <r>
    <x v="76"/>
    <x v="2"/>
    <s v="2024-2025"/>
    <x v="0"/>
    <x v="5"/>
    <x v="1"/>
    <x v="1"/>
    <x v="5"/>
    <x v="0"/>
    <x v="5"/>
    <x v="2"/>
    <x v="2"/>
    <x v="929"/>
    <n v="1"/>
  </r>
  <r>
    <x v="270"/>
    <x v="0"/>
    <s v="2023-2024"/>
    <x v="0"/>
    <x v="34"/>
    <x v="4"/>
    <x v="4"/>
    <x v="34"/>
    <x v="0"/>
    <x v="7"/>
    <x v="0"/>
    <x v="0"/>
    <x v="930"/>
    <n v="1"/>
  </r>
  <r>
    <x v="585"/>
    <x v="0"/>
    <s v="2023-2024"/>
    <x v="0"/>
    <x v="6"/>
    <x v="0"/>
    <x v="0"/>
    <x v="6"/>
    <x v="0"/>
    <x v="0"/>
    <x v="0"/>
    <x v="0"/>
    <x v="930"/>
    <n v="1"/>
  </r>
  <r>
    <x v="49"/>
    <x v="2"/>
    <s v="2024-2025"/>
    <x v="1"/>
    <x v="93"/>
    <x v="4"/>
    <x v="4"/>
    <x v="93"/>
    <x v="0"/>
    <x v="16"/>
    <x v="4"/>
    <x v="4"/>
    <x v="930"/>
    <n v="1"/>
  </r>
  <r>
    <x v="321"/>
    <x v="0"/>
    <s v="2023-2024"/>
    <x v="0"/>
    <x v="58"/>
    <x v="0"/>
    <x v="0"/>
    <x v="58"/>
    <x v="0"/>
    <x v="0"/>
    <x v="0"/>
    <x v="0"/>
    <x v="930"/>
    <n v="1"/>
  </r>
  <r>
    <x v="258"/>
    <x v="0"/>
    <s v="2023-2024"/>
    <x v="1"/>
    <x v="60"/>
    <x v="1"/>
    <x v="1"/>
    <x v="60"/>
    <x v="0"/>
    <x v="2"/>
    <x v="0"/>
    <x v="0"/>
    <x v="930"/>
    <n v="1"/>
  </r>
  <r>
    <x v="662"/>
    <x v="2"/>
    <s v="2024-2025"/>
    <x v="1"/>
    <x v="24"/>
    <x v="1"/>
    <x v="1"/>
    <x v="24"/>
    <x v="0"/>
    <x v="4"/>
    <x v="3"/>
    <x v="3"/>
    <x v="930"/>
    <n v="1"/>
  </r>
  <r>
    <x v="311"/>
    <x v="0"/>
    <s v="2023-2024"/>
    <x v="1"/>
    <x v="55"/>
    <x v="3"/>
    <x v="3"/>
    <x v="55"/>
    <x v="0"/>
    <x v="17"/>
    <x v="0"/>
    <x v="0"/>
    <x v="930"/>
    <n v="1"/>
  </r>
  <r>
    <x v="87"/>
    <x v="0"/>
    <s v="2023-2024"/>
    <x v="1"/>
    <x v="17"/>
    <x v="3"/>
    <x v="3"/>
    <x v="17"/>
    <x v="0"/>
    <x v="12"/>
    <x v="7"/>
    <x v="7"/>
    <x v="931"/>
    <n v="1"/>
  </r>
  <r>
    <x v="246"/>
    <x v="2"/>
    <s v="2024-2025"/>
    <x v="1"/>
    <x v="9"/>
    <x v="4"/>
    <x v="4"/>
    <x v="9"/>
    <x v="0"/>
    <x v="7"/>
    <x v="3"/>
    <x v="3"/>
    <x v="932"/>
    <n v="1"/>
  </r>
  <r>
    <x v="43"/>
    <x v="1"/>
    <s v="2022-2023"/>
    <x v="1"/>
    <x v="71"/>
    <x v="6"/>
    <x v="6"/>
    <x v="71"/>
    <x v="0"/>
    <x v="13"/>
    <x v="1"/>
    <x v="1"/>
    <x v="933"/>
    <n v="1"/>
  </r>
  <r>
    <x v="572"/>
    <x v="0"/>
    <s v="2023-2024"/>
    <x v="0"/>
    <x v="27"/>
    <x v="4"/>
    <x v="4"/>
    <x v="27"/>
    <x v="0"/>
    <x v="7"/>
    <x v="3"/>
    <x v="3"/>
    <x v="934"/>
    <n v="1"/>
  </r>
  <r>
    <x v="399"/>
    <x v="0"/>
    <s v="2023-2024"/>
    <x v="1"/>
    <x v="52"/>
    <x v="3"/>
    <x v="3"/>
    <x v="52"/>
    <x v="0"/>
    <x v="10"/>
    <x v="3"/>
    <x v="3"/>
    <x v="935"/>
    <n v="1"/>
  </r>
  <r>
    <x v="144"/>
    <x v="1"/>
    <s v="2022-2023"/>
    <x v="1"/>
    <x v="86"/>
    <x v="0"/>
    <x v="0"/>
    <x v="86"/>
    <x v="0"/>
    <x v="20"/>
    <x v="1"/>
    <x v="1"/>
    <x v="936"/>
    <n v="1"/>
  </r>
  <r>
    <x v="269"/>
    <x v="1"/>
    <s v="2022-2023"/>
    <x v="0"/>
    <x v="68"/>
    <x v="7"/>
    <x v="7"/>
    <x v="68"/>
    <x v="0"/>
    <x v="19"/>
    <x v="3"/>
    <x v="3"/>
    <x v="937"/>
    <n v="1"/>
  </r>
  <r>
    <x v="369"/>
    <x v="0"/>
    <s v="2023-2024"/>
    <x v="1"/>
    <x v="78"/>
    <x v="1"/>
    <x v="1"/>
    <x v="78"/>
    <x v="0"/>
    <x v="4"/>
    <x v="5"/>
    <x v="5"/>
    <x v="938"/>
    <n v="1"/>
  </r>
  <r>
    <x v="233"/>
    <x v="1"/>
    <s v="2022-2023"/>
    <x v="0"/>
    <x v="88"/>
    <x v="6"/>
    <x v="6"/>
    <x v="88"/>
    <x v="0"/>
    <x v="13"/>
    <x v="1"/>
    <x v="1"/>
    <x v="938"/>
    <n v="1"/>
  </r>
  <r>
    <x v="81"/>
    <x v="0"/>
    <s v="2023-2024"/>
    <x v="1"/>
    <x v="22"/>
    <x v="1"/>
    <x v="1"/>
    <x v="22"/>
    <x v="0"/>
    <x v="2"/>
    <x v="4"/>
    <x v="4"/>
    <x v="939"/>
    <n v="1"/>
  </r>
  <r>
    <x v="291"/>
    <x v="2"/>
    <s v="2024-2025"/>
    <x v="1"/>
    <x v="36"/>
    <x v="4"/>
    <x v="4"/>
    <x v="36"/>
    <x v="0"/>
    <x v="6"/>
    <x v="8"/>
    <x v="8"/>
    <x v="940"/>
    <n v="1"/>
  </r>
  <r>
    <x v="306"/>
    <x v="2"/>
    <s v="2024-2025"/>
    <x v="1"/>
    <x v="33"/>
    <x v="4"/>
    <x v="4"/>
    <x v="33"/>
    <x v="0"/>
    <x v="8"/>
    <x v="4"/>
    <x v="4"/>
    <x v="941"/>
    <n v="1"/>
  </r>
  <r>
    <x v="299"/>
    <x v="1"/>
    <s v="2022-2023"/>
    <x v="0"/>
    <x v="10"/>
    <x v="4"/>
    <x v="4"/>
    <x v="10"/>
    <x v="0"/>
    <x v="8"/>
    <x v="3"/>
    <x v="3"/>
    <x v="942"/>
    <n v="1"/>
  </r>
  <r>
    <x v="586"/>
    <x v="0"/>
    <s v="2023-2024"/>
    <x v="0"/>
    <x v="65"/>
    <x v="1"/>
    <x v="1"/>
    <x v="65"/>
    <x v="0"/>
    <x v="4"/>
    <x v="2"/>
    <x v="2"/>
    <x v="943"/>
    <n v="1"/>
  </r>
  <r>
    <x v="379"/>
    <x v="2"/>
    <s v="2024-2025"/>
    <x v="0"/>
    <x v="34"/>
    <x v="4"/>
    <x v="4"/>
    <x v="34"/>
    <x v="0"/>
    <x v="7"/>
    <x v="8"/>
    <x v="8"/>
    <x v="944"/>
    <n v="1"/>
  </r>
  <r>
    <x v="86"/>
    <x v="1"/>
    <s v="2022-2023"/>
    <x v="1"/>
    <x v="79"/>
    <x v="6"/>
    <x v="6"/>
    <x v="79"/>
    <x v="0"/>
    <x v="18"/>
    <x v="2"/>
    <x v="2"/>
    <x v="945"/>
    <n v="1"/>
  </r>
  <r>
    <x v="622"/>
    <x v="0"/>
    <s v="2023-2024"/>
    <x v="0"/>
    <x v="51"/>
    <x v="4"/>
    <x v="4"/>
    <x v="51"/>
    <x v="0"/>
    <x v="16"/>
    <x v="4"/>
    <x v="4"/>
    <x v="946"/>
    <n v="1"/>
  </r>
  <r>
    <x v="359"/>
    <x v="0"/>
    <s v="2023-2024"/>
    <x v="0"/>
    <x v="5"/>
    <x v="1"/>
    <x v="1"/>
    <x v="5"/>
    <x v="0"/>
    <x v="5"/>
    <x v="3"/>
    <x v="3"/>
    <x v="947"/>
    <n v="1"/>
  </r>
  <r>
    <x v="653"/>
    <x v="0"/>
    <s v="2023-2024"/>
    <x v="0"/>
    <x v="2"/>
    <x v="2"/>
    <x v="2"/>
    <x v="2"/>
    <x v="0"/>
    <x v="2"/>
    <x v="0"/>
    <x v="0"/>
    <x v="948"/>
    <n v="1"/>
  </r>
  <r>
    <x v="40"/>
    <x v="0"/>
    <s v="2023-2024"/>
    <x v="1"/>
    <x v="50"/>
    <x v="4"/>
    <x v="4"/>
    <x v="50"/>
    <x v="0"/>
    <x v="6"/>
    <x v="4"/>
    <x v="4"/>
    <x v="949"/>
    <n v="1"/>
  </r>
  <r>
    <x v="634"/>
    <x v="1"/>
    <s v="2022-2023"/>
    <x v="0"/>
    <x v="2"/>
    <x v="2"/>
    <x v="2"/>
    <x v="2"/>
    <x v="0"/>
    <x v="2"/>
    <x v="4"/>
    <x v="4"/>
    <x v="950"/>
    <n v="1"/>
  </r>
  <r>
    <x v="13"/>
    <x v="0"/>
    <s v="2023-2024"/>
    <x v="1"/>
    <x v="82"/>
    <x v="3"/>
    <x v="3"/>
    <x v="82"/>
    <x v="0"/>
    <x v="17"/>
    <x v="7"/>
    <x v="7"/>
    <x v="951"/>
    <n v="1"/>
  </r>
  <r>
    <x v="59"/>
    <x v="0"/>
    <s v="2023-2024"/>
    <x v="0"/>
    <x v="3"/>
    <x v="3"/>
    <x v="3"/>
    <x v="3"/>
    <x v="0"/>
    <x v="3"/>
    <x v="7"/>
    <x v="7"/>
    <x v="952"/>
    <n v="1"/>
  </r>
  <r>
    <x v="173"/>
    <x v="0"/>
    <s v="2023-2024"/>
    <x v="1"/>
    <x v="30"/>
    <x v="4"/>
    <x v="4"/>
    <x v="30"/>
    <x v="0"/>
    <x v="6"/>
    <x v="7"/>
    <x v="7"/>
    <x v="953"/>
    <n v="1"/>
  </r>
  <r>
    <x v="426"/>
    <x v="2"/>
    <s v="2024-2025"/>
    <x v="0"/>
    <x v="90"/>
    <x v="3"/>
    <x v="3"/>
    <x v="90"/>
    <x v="0"/>
    <x v="17"/>
    <x v="3"/>
    <x v="3"/>
    <x v="954"/>
    <n v="1"/>
  </r>
  <r>
    <x v="68"/>
    <x v="2"/>
    <s v="2024-2025"/>
    <x v="0"/>
    <x v="28"/>
    <x v="1"/>
    <x v="1"/>
    <x v="28"/>
    <x v="0"/>
    <x v="11"/>
    <x v="5"/>
    <x v="5"/>
    <x v="955"/>
    <n v="1"/>
  </r>
  <r>
    <x v="60"/>
    <x v="0"/>
    <s v="2023-2024"/>
    <x v="0"/>
    <x v="69"/>
    <x v="4"/>
    <x v="4"/>
    <x v="69"/>
    <x v="0"/>
    <x v="6"/>
    <x v="5"/>
    <x v="5"/>
    <x v="956"/>
    <n v="1"/>
  </r>
  <r>
    <x v="449"/>
    <x v="0"/>
    <s v="2023-2024"/>
    <x v="1"/>
    <x v="55"/>
    <x v="3"/>
    <x v="3"/>
    <x v="55"/>
    <x v="0"/>
    <x v="17"/>
    <x v="3"/>
    <x v="3"/>
    <x v="957"/>
    <n v="1"/>
  </r>
  <r>
    <x v="461"/>
    <x v="2"/>
    <s v="2024-2025"/>
    <x v="1"/>
    <x v="44"/>
    <x v="4"/>
    <x v="4"/>
    <x v="44"/>
    <x v="0"/>
    <x v="16"/>
    <x v="3"/>
    <x v="3"/>
    <x v="958"/>
    <n v="1"/>
  </r>
  <r>
    <x v="663"/>
    <x v="0"/>
    <s v="2023-2024"/>
    <x v="0"/>
    <x v="61"/>
    <x v="6"/>
    <x v="6"/>
    <x v="61"/>
    <x v="0"/>
    <x v="18"/>
    <x v="5"/>
    <x v="5"/>
    <x v="959"/>
    <n v="1"/>
  </r>
  <r>
    <x v="114"/>
    <x v="0"/>
    <s v="2023-2024"/>
    <x v="1"/>
    <x v="20"/>
    <x v="4"/>
    <x v="4"/>
    <x v="20"/>
    <x v="0"/>
    <x v="8"/>
    <x v="1"/>
    <x v="1"/>
    <x v="960"/>
    <n v="1"/>
  </r>
  <r>
    <x v="2"/>
    <x v="1"/>
    <s v="2022-2023"/>
    <x v="1"/>
    <x v="17"/>
    <x v="3"/>
    <x v="3"/>
    <x v="17"/>
    <x v="0"/>
    <x v="12"/>
    <x v="0"/>
    <x v="0"/>
    <x v="961"/>
    <n v="1"/>
  </r>
  <r>
    <x v="112"/>
    <x v="0"/>
    <s v="2023-2024"/>
    <x v="1"/>
    <x v="0"/>
    <x v="0"/>
    <x v="0"/>
    <x v="0"/>
    <x v="0"/>
    <x v="0"/>
    <x v="7"/>
    <x v="7"/>
    <x v="962"/>
    <n v="1"/>
  </r>
  <r>
    <x v="32"/>
    <x v="0"/>
    <s v="2023-2024"/>
    <x v="1"/>
    <x v="18"/>
    <x v="6"/>
    <x v="6"/>
    <x v="18"/>
    <x v="0"/>
    <x v="13"/>
    <x v="2"/>
    <x v="2"/>
    <x v="963"/>
    <n v="1"/>
  </r>
  <r>
    <x v="664"/>
    <x v="0"/>
    <s v="2023-2024"/>
    <x v="1"/>
    <x v="53"/>
    <x v="3"/>
    <x v="3"/>
    <x v="53"/>
    <x v="0"/>
    <x v="10"/>
    <x v="4"/>
    <x v="4"/>
    <x v="964"/>
    <n v="1"/>
  </r>
  <r>
    <x v="640"/>
    <x v="0"/>
    <s v="2023-2024"/>
    <x v="1"/>
    <x v="3"/>
    <x v="3"/>
    <x v="3"/>
    <x v="3"/>
    <x v="0"/>
    <x v="3"/>
    <x v="9"/>
    <x v="9"/>
    <x v="965"/>
    <n v="1"/>
  </r>
  <r>
    <x v="211"/>
    <x v="2"/>
    <s v="2024-2025"/>
    <x v="1"/>
    <x v="53"/>
    <x v="3"/>
    <x v="3"/>
    <x v="53"/>
    <x v="0"/>
    <x v="10"/>
    <x v="8"/>
    <x v="8"/>
    <x v="965"/>
    <n v="1"/>
  </r>
  <r>
    <x v="665"/>
    <x v="0"/>
    <s v="2023-2024"/>
    <x v="1"/>
    <x v="54"/>
    <x v="4"/>
    <x v="4"/>
    <x v="54"/>
    <x v="0"/>
    <x v="7"/>
    <x v="7"/>
    <x v="7"/>
    <x v="966"/>
    <n v="1"/>
  </r>
  <r>
    <x v="614"/>
    <x v="1"/>
    <s v="2022-2023"/>
    <x v="1"/>
    <x v="35"/>
    <x v="3"/>
    <x v="3"/>
    <x v="35"/>
    <x v="0"/>
    <x v="15"/>
    <x v="3"/>
    <x v="3"/>
    <x v="967"/>
    <n v="1"/>
  </r>
  <r>
    <x v="38"/>
    <x v="0"/>
    <s v="2023-2024"/>
    <x v="0"/>
    <x v="65"/>
    <x v="1"/>
    <x v="1"/>
    <x v="65"/>
    <x v="0"/>
    <x v="4"/>
    <x v="2"/>
    <x v="2"/>
    <x v="968"/>
    <n v="1"/>
  </r>
  <r>
    <x v="611"/>
    <x v="0"/>
    <s v="2023-2024"/>
    <x v="1"/>
    <x v="24"/>
    <x v="1"/>
    <x v="1"/>
    <x v="24"/>
    <x v="0"/>
    <x v="4"/>
    <x v="5"/>
    <x v="5"/>
    <x v="969"/>
    <n v="1"/>
  </r>
  <r>
    <x v="600"/>
    <x v="0"/>
    <s v="2023-2024"/>
    <x v="0"/>
    <x v="27"/>
    <x v="4"/>
    <x v="4"/>
    <x v="27"/>
    <x v="0"/>
    <x v="7"/>
    <x v="6"/>
    <x v="6"/>
    <x v="970"/>
    <n v="1"/>
  </r>
  <r>
    <x v="407"/>
    <x v="1"/>
    <s v="2022-2023"/>
    <x v="1"/>
    <x v="14"/>
    <x v="1"/>
    <x v="1"/>
    <x v="14"/>
    <x v="0"/>
    <x v="11"/>
    <x v="6"/>
    <x v="6"/>
    <x v="971"/>
    <n v="1"/>
  </r>
  <r>
    <x v="312"/>
    <x v="1"/>
    <s v="2022-2023"/>
    <x v="1"/>
    <x v="35"/>
    <x v="3"/>
    <x v="3"/>
    <x v="35"/>
    <x v="0"/>
    <x v="15"/>
    <x v="6"/>
    <x v="6"/>
    <x v="971"/>
    <n v="1"/>
  </r>
  <r>
    <x v="416"/>
    <x v="0"/>
    <s v="2023-2024"/>
    <x v="0"/>
    <x v="49"/>
    <x v="4"/>
    <x v="4"/>
    <x v="49"/>
    <x v="0"/>
    <x v="6"/>
    <x v="5"/>
    <x v="5"/>
    <x v="972"/>
    <n v="1"/>
  </r>
  <r>
    <x v="253"/>
    <x v="0"/>
    <s v="2023-2024"/>
    <x v="1"/>
    <x v="54"/>
    <x v="4"/>
    <x v="4"/>
    <x v="54"/>
    <x v="0"/>
    <x v="7"/>
    <x v="4"/>
    <x v="4"/>
    <x v="972"/>
    <n v="1"/>
  </r>
  <r>
    <x v="482"/>
    <x v="2"/>
    <s v="2024-2025"/>
    <x v="1"/>
    <x v="45"/>
    <x v="3"/>
    <x v="3"/>
    <x v="45"/>
    <x v="0"/>
    <x v="15"/>
    <x v="1"/>
    <x v="1"/>
    <x v="973"/>
    <n v="1"/>
  </r>
  <r>
    <x v="635"/>
    <x v="0"/>
    <s v="2023-2024"/>
    <x v="1"/>
    <x v="25"/>
    <x v="4"/>
    <x v="4"/>
    <x v="25"/>
    <x v="0"/>
    <x v="8"/>
    <x v="1"/>
    <x v="1"/>
    <x v="974"/>
    <n v="1"/>
  </r>
  <r>
    <x v="663"/>
    <x v="0"/>
    <s v="2023-2024"/>
    <x v="0"/>
    <x v="76"/>
    <x v="1"/>
    <x v="1"/>
    <x v="76"/>
    <x v="0"/>
    <x v="5"/>
    <x v="1"/>
    <x v="1"/>
    <x v="974"/>
    <n v="1"/>
  </r>
  <r>
    <x v="167"/>
    <x v="2"/>
    <s v="2024-2025"/>
    <x v="1"/>
    <x v="45"/>
    <x v="3"/>
    <x v="3"/>
    <x v="45"/>
    <x v="0"/>
    <x v="15"/>
    <x v="3"/>
    <x v="3"/>
    <x v="975"/>
    <n v="1"/>
  </r>
  <r>
    <x v="537"/>
    <x v="1"/>
    <s v="2022-2023"/>
    <x v="0"/>
    <x v="45"/>
    <x v="3"/>
    <x v="3"/>
    <x v="45"/>
    <x v="0"/>
    <x v="15"/>
    <x v="3"/>
    <x v="3"/>
    <x v="976"/>
    <n v="1"/>
  </r>
  <r>
    <x v="564"/>
    <x v="0"/>
    <s v="2023-2024"/>
    <x v="1"/>
    <x v="78"/>
    <x v="1"/>
    <x v="1"/>
    <x v="78"/>
    <x v="0"/>
    <x v="4"/>
    <x v="7"/>
    <x v="7"/>
    <x v="977"/>
    <n v="1"/>
  </r>
  <r>
    <x v="649"/>
    <x v="1"/>
    <s v="2022-2023"/>
    <x v="1"/>
    <x v="77"/>
    <x v="5"/>
    <x v="5"/>
    <x v="77"/>
    <x v="0"/>
    <x v="9"/>
    <x v="5"/>
    <x v="5"/>
    <x v="978"/>
    <n v="1"/>
  </r>
  <r>
    <x v="81"/>
    <x v="0"/>
    <s v="2023-2024"/>
    <x v="1"/>
    <x v="72"/>
    <x v="4"/>
    <x v="4"/>
    <x v="72"/>
    <x v="0"/>
    <x v="16"/>
    <x v="4"/>
    <x v="4"/>
    <x v="979"/>
    <n v="1"/>
  </r>
  <r>
    <x v="435"/>
    <x v="0"/>
    <s v="2023-2024"/>
    <x v="1"/>
    <x v="4"/>
    <x v="1"/>
    <x v="1"/>
    <x v="4"/>
    <x v="0"/>
    <x v="4"/>
    <x v="3"/>
    <x v="3"/>
    <x v="980"/>
    <n v="1"/>
  </r>
  <r>
    <x v="280"/>
    <x v="2"/>
    <s v="2024-2025"/>
    <x v="1"/>
    <x v="74"/>
    <x v="1"/>
    <x v="1"/>
    <x v="74"/>
    <x v="0"/>
    <x v="1"/>
    <x v="4"/>
    <x v="4"/>
    <x v="981"/>
    <n v="1"/>
  </r>
  <r>
    <x v="160"/>
    <x v="0"/>
    <s v="2023-2024"/>
    <x v="1"/>
    <x v="16"/>
    <x v="0"/>
    <x v="0"/>
    <x v="16"/>
    <x v="0"/>
    <x v="0"/>
    <x v="3"/>
    <x v="3"/>
    <x v="982"/>
    <n v="1"/>
  </r>
  <r>
    <x v="235"/>
    <x v="1"/>
    <s v="2022-2023"/>
    <x v="0"/>
    <x v="52"/>
    <x v="3"/>
    <x v="3"/>
    <x v="52"/>
    <x v="0"/>
    <x v="10"/>
    <x v="0"/>
    <x v="0"/>
    <x v="983"/>
    <n v="1"/>
  </r>
  <r>
    <x v="421"/>
    <x v="0"/>
    <s v="2023-2024"/>
    <x v="0"/>
    <x v="35"/>
    <x v="3"/>
    <x v="3"/>
    <x v="35"/>
    <x v="0"/>
    <x v="15"/>
    <x v="0"/>
    <x v="0"/>
    <x v="983"/>
    <n v="1"/>
  </r>
  <r>
    <x v="666"/>
    <x v="2"/>
    <s v="2024-2025"/>
    <x v="1"/>
    <x v="18"/>
    <x v="6"/>
    <x v="6"/>
    <x v="18"/>
    <x v="0"/>
    <x v="13"/>
    <x v="3"/>
    <x v="3"/>
    <x v="984"/>
    <n v="1"/>
  </r>
  <r>
    <x v="540"/>
    <x v="2"/>
    <s v="2024-2025"/>
    <x v="1"/>
    <x v="15"/>
    <x v="1"/>
    <x v="1"/>
    <x v="15"/>
    <x v="0"/>
    <x v="5"/>
    <x v="6"/>
    <x v="6"/>
    <x v="985"/>
    <n v="1"/>
  </r>
  <r>
    <x v="344"/>
    <x v="1"/>
    <s v="2022-2023"/>
    <x v="0"/>
    <x v="9"/>
    <x v="4"/>
    <x v="4"/>
    <x v="9"/>
    <x v="0"/>
    <x v="7"/>
    <x v="9"/>
    <x v="9"/>
    <x v="986"/>
    <n v="1"/>
  </r>
  <r>
    <x v="347"/>
    <x v="0"/>
    <s v="2023-2024"/>
    <x v="0"/>
    <x v="27"/>
    <x v="4"/>
    <x v="4"/>
    <x v="27"/>
    <x v="0"/>
    <x v="7"/>
    <x v="2"/>
    <x v="2"/>
    <x v="987"/>
    <n v="1"/>
  </r>
  <r>
    <x v="560"/>
    <x v="0"/>
    <s v="2023-2024"/>
    <x v="1"/>
    <x v="72"/>
    <x v="4"/>
    <x v="4"/>
    <x v="72"/>
    <x v="0"/>
    <x v="16"/>
    <x v="2"/>
    <x v="2"/>
    <x v="988"/>
    <n v="1"/>
  </r>
  <r>
    <x v="104"/>
    <x v="0"/>
    <s v="2023-2024"/>
    <x v="0"/>
    <x v="40"/>
    <x v="4"/>
    <x v="4"/>
    <x v="40"/>
    <x v="0"/>
    <x v="8"/>
    <x v="6"/>
    <x v="6"/>
    <x v="989"/>
    <n v="1"/>
  </r>
  <r>
    <x v="471"/>
    <x v="2"/>
    <s v="2024-2025"/>
    <x v="1"/>
    <x v="57"/>
    <x v="6"/>
    <x v="6"/>
    <x v="57"/>
    <x v="0"/>
    <x v="13"/>
    <x v="2"/>
    <x v="2"/>
    <x v="990"/>
    <n v="1"/>
  </r>
  <r>
    <x v="443"/>
    <x v="1"/>
    <s v="2022-2023"/>
    <x v="0"/>
    <x v="84"/>
    <x v="3"/>
    <x v="3"/>
    <x v="84"/>
    <x v="0"/>
    <x v="3"/>
    <x v="1"/>
    <x v="1"/>
    <x v="990"/>
    <n v="1"/>
  </r>
  <r>
    <x v="500"/>
    <x v="1"/>
    <s v="2022-2023"/>
    <x v="1"/>
    <x v="50"/>
    <x v="4"/>
    <x v="4"/>
    <x v="50"/>
    <x v="0"/>
    <x v="6"/>
    <x v="3"/>
    <x v="3"/>
    <x v="991"/>
    <n v="1"/>
  </r>
  <r>
    <x v="24"/>
    <x v="0"/>
    <s v="2023-2024"/>
    <x v="1"/>
    <x v="17"/>
    <x v="3"/>
    <x v="3"/>
    <x v="17"/>
    <x v="0"/>
    <x v="12"/>
    <x v="2"/>
    <x v="2"/>
    <x v="992"/>
    <n v="1"/>
  </r>
  <r>
    <x v="15"/>
    <x v="0"/>
    <s v="2023-2024"/>
    <x v="1"/>
    <x v="72"/>
    <x v="4"/>
    <x v="4"/>
    <x v="72"/>
    <x v="0"/>
    <x v="16"/>
    <x v="7"/>
    <x v="7"/>
    <x v="993"/>
    <n v="1"/>
  </r>
  <r>
    <x v="136"/>
    <x v="0"/>
    <s v="2023-2024"/>
    <x v="1"/>
    <x v="96"/>
    <x v="4"/>
    <x v="4"/>
    <x v="96"/>
    <x v="0"/>
    <x v="16"/>
    <x v="3"/>
    <x v="3"/>
    <x v="994"/>
    <n v="1"/>
  </r>
  <r>
    <x v="603"/>
    <x v="2"/>
    <s v="2024-2025"/>
    <x v="0"/>
    <x v="69"/>
    <x v="4"/>
    <x v="4"/>
    <x v="69"/>
    <x v="0"/>
    <x v="6"/>
    <x v="4"/>
    <x v="4"/>
    <x v="995"/>
    <n v="1"/>
  </r>
  <r>
    <x v="503"/>
    <x v="0"/>
    <s v="2023-2024"/>
    <x v="0"/>
    <x v="39"/>
    <x v="0"/>
    <x v="0"/>
    <x v="39"/>
    <x v="0"/>
    <x v="14"/>
    <x v="1"/>
    <x v="1"/>
    <x v="996"/>
    <n v="1"/>
  </r>
  <r>
    <x v="53"/>
    <x v="0"/>
    <s v="2023-2024"/>
    <x v="1"/>
    <x v="93"/>
    <x v="4"/>
    <x v="4"/>
    <x v="93"/>
    <x v="0"/>
    <x v="16"/>
    <x v="0"/>
    <x v="0"/>
    <x v="997"/>
    <n v="1"/>
  </r>
  <r>
    <x v="436"/>
    <x v="2"/>
    <s v="2024-2025"/>
    <x v="1"/>
    <x v="72"/>
    <x v="4"/>
    <x v="4"/>
    <x v="72"/>
    <x v="0"/>
    <x v="16"/>
    <x v="2"/>
    <x v="2"/>
    <x v="998"/>
    <n v="1"/>
  </r>
  <r>
    <x v="390"/>
    <x v="0"/>
    <s v="2023-2024"/>
    <x v="1"/>
    <x v="70"/>
    <x v="4"/>
    <x v="4"/>
    <x v="70"/>
    <x v="0"/>
    <x v="8"/>
    <x v="5"/>
    <x v="5"/>
    <x v="999"/>
    <n v="1"/>
  </r>
  <r>
    <x v="358"/>
    <x v="1"/>
    <s v="2022-2023"/>
    <x v="0"/>
    <x v="96"/>
    <x v="4"/>
    <x v="4"/>
    <x v="96"/>
    <x v="0"/>
    <x v="16"/>
    <x v="3"/>
    <x v="3"/>
    <x v="1000"/>
    <n v="1"/>
  </r>
  <r>
    <x v="229"/>
    <x v="1"/>
    <s v="2022-2023"/>
    <x v="0"/>
    <x v="86"/>
    <x v="0"/>
    <x v="0"/>
    <x v="86"/>
    <x v="0"/>
    <x v="20"/>
    <x v="3"/>
    <x v="3"/>
    <x v="1001"/>
    <n v="1"/>
  </r>
  <r>
    <x v="667"/>
    <x v="0"/>
    <s v="2023-2024"/>
    <x v="1"/>
    <x v="56"/>
    <x v="1"/>
    <x v="1"/>
    <x v="56"/>
    <x v="0"/>
    <x v="11"/>
    <x v="6"/>
    <x v="6"/>
    <x v="1002"/>
    <n v="1"/>
  </r>
  <r>
    <x v="613"/>
    <x v="2"/>
    <s v="2024-2025"/>
    <x v="0"/>
    <x v="65"/>
    <x v="1"/>
    <x v="1"/>
    <x v="65"/>
    <x v="0"/>
    <x v="4"/>
    <x v="4"/>
    <x v="4"/>
    <x v="1003"/>
    <n v="1"/>
  </r>
  <r>
    <x v="173"/>
    <x v="0"/>
    <s v="2023-2024"/>
    <x v="0"/>
    <x v="76"/>
    <x v="1"/>
    <x v="1"/>
    <x v="76"/>
    <x v="0"/>
    <x v="5"/>
    <x v="5"/>
    <x v="5"/>
    <x v="1004"/>
    <n v="1"/>
  </r>
  <r>
    <x v="61"/>
    <x v="1"/>
    <s v="2022-2023"/>
    <x v="0"/>
    <x v="5"/>
    <x v="1"/>
    <x v="1"/>
    <x v="5"/>
    <x v="0"/>
    <x v="5"/>
    <x v="1"/>
    <x v="1"/>
    <x v="1005"/>
    <n v="1"/>
  </r>
  <r>
    <x v="499"/>
    <x v="0"/>
    <s v="2023-2024"/>
    <x v="1"/>
    <x v="47"/>
    <x v="1"/>
    <x v="1"/>
    <x v="47"/>
    <x v="0"/>
    <x v="4"/>
    <x v="1"/>
    <x v="1"/>
    <x v="1005"/>
    <n v="1"/>
  </r>
  <r>
    <x v="544"/>
    <x v="0"/>
    <s v="2023-2024"/>
    <x v="0"/>
    <x v="40"/>
    <x v="4"/>
    <x v="4"/>
    <x v="40"/>
    <x v="0"/>
    <x v="8"/>
    <x v="4"/>
    <x v="4"/>
    <x v="1006"/>
    <n v="1"/>
  </r>
  <r>
    <x v="54"/>
    <x v="0"/>
    <s v="2023-2024"/>
    <x v="0"/>
    <x v="48"/>
    <x v="3"/>
    <x v="3"/>
    <x v="48"/>
    <x v="0"/>
    <x v="15"/>
    <x v="1"/>
    <x v="1"/>
    <x v="1007"/>
    <n v="1"/>
  </r>
  <r>
    <x v="87"/>
    <x v="0"/>
    <s v="2023-2024"/>
    <x v="0"/>
    <x v="64"/>
    <x v="1"/>
    <x v="1"/>
    <x v="64"/>
    <x v="0"/>
    <x v="1"/>
    <x v="8"/>
    <x v="8"/>
    <x v="1008"/>
    <n v="1"/>
  </r>
  <r>
    <x v="246"/>
    <x v="2"/>
    <s v="2024-2025"/>
    <x v="0"/>
    <x v="61"/>
    <x v="6"/>
    <x v="6"/>
    <x v="61"/>
    <x v="0"/>
    <x v="18"/>
    <x v="3"/>
    <x v="3"/>
    <x v="1009"/>
    <n v="1"/>
  </r>
  <r>
    <x v="144"/>
    <x v="1"/>
    <s v="2022-2023"/>
    <x v="0"/>
    <x v="69"/>
    <x v="4"/>
    <x v="4"/>
    <x v="69"/>
    <x v="0"/>
    <x v="6"/>
    <x v="8"/>
    <x v="8"/>
    <x v="1010"/>
    <n v="1"/>
  </r>
  <r>
    <x v="250"/>
    <x v="0"/>
    <s v="2023-2024"/>
    <x v="0"/>
    <x v="26"/>
    <x v="0"/>
    <x v="0"/>
    <x v="26"/>
    <x v="0"/>
    <x v="14"/>
    <x v="7"/>
    <x v="7"/>
    <x v="1011"/>
    <n v="1"/>
  </r>
  <r>
    <x v="90"/>
    <x v="2"/>
    <s v="2024-2025"/>
    <x v="1"/>
    <x v="15"/>
    <x v="1"/>
    <x v="1"/>
    <x v="15"/>
    <x v="0"/>
    <x v="5"/>
    <x v="4"/>
    <x v="4"/>
    <x v="1012"/>
    <n v="1"/>
  </r>
  <r>
    <x v="668"/>
    <x v="2"/>
    <s v="2024-2025"/>
    <x v="1"/>
    <x v="52"/>
    <x v="3"/>
    <x v="3"/>
    <x v="52"/>
    <x v="0"/>
    <x v="10"/>
    <x v="1"/>
    <x v="1"/>
    <x v="1013"/>
    <n v="1"/>
  </r>
  <r>
    <x v="214"/>
    <x v="2"/>
    <s v="2024-2025"/>
    <x v="0"/>
    <x v="57"/>
    <x v="6"/>
    <x v="6"/>
    <x v="57"/>
    <x v="0"/>
    <x v="13"/>
    <x v="6"/>
    <x v="6"/>
    <x v="1014"/>
    <n v="1"/>
  </r>
  <r>
    <x v="406"/>
    <x v="2"/>
    <s v="2024-2025"/>
    <x v="0"/>
    <x v="21"/>
    <x v="3"/>
    <x v="3"/>
    <x v="21"/>
    <x v="0"/>
    <x v="10"/>
    <x v="2"/>
    <x v="2"/>
    <x v="1015"/>
    <n v="1"/>
  </r>
  <r>
    <x v="539"/>
    <x v="2"/>
    <s v="2024-2025"/>
    <x v="1"/>
    <x v="35"/>
    <x v="3"/>
    <x v="3"/>
    <x v="35"/>
    <x v="0"/>
    <x v="15"/>
    <x v="9"/>
    <x v="9"/>
    <x v="1016"/>
    <n v="1"/>
  </r>
  <r>
    <x v="314"/>
    <x v="0"/>
    <s v="2023-2024"/>
    <x v="0"/>
    <x v="89"/>
    <x v="4"/>
    <x v="4"/>
    <x v="89"/>
    <x v="0"/>
    <x v="6"/>
    <x v="3"/>
    <x v="3"/>
    <x v="1017"/>
    <n v="1"/>
  </r>
  <r>
    <x v="541"/>
    <x v="0"/>
    <s v="2023-2024"/>
    <x v="1"/>
    <x v="24"/>
    <x v="1"/>
    <x v="1"/>
    <x v="24"/>
    <x v="0"/>
    <x v="4"/>
    <x v="6"/>
    <x v="6"/>
    <x v="1018"/>
    <n v="1"/>
  </r>
  <r>
    <x v="493"/>
    <x v="1"/>
    <s v="2022-2023"/>
    <x v="0"/>
    <x v="24"/>
    <x v="1"/>
    <x v="1"/>
    <x v="24"/>
    <x v="0"/>
    <x v="4"/>
    <x v="2"/>
    <x v="2"/>
    <x v="1019"/>
    <n v="1"/>
  </r>
  <r>
    <x v="198"/>
    <x v="2"/>
    <s v="2024-2025"/>
    <x v="1"/>
    <x v="80"/>
    <x v="0"/>
    <x v="0"/>
    <x v="80"/>
    <x v="0"/>
    <x v="14"/>
    <x v="0"/>
    <x v="0"/>
    <x v="1020"/>
    <n v="1"/>
  </r>
  <r>
    <x v="669"/>
    <x v="1"/>
    <s v="2022-2023"/>
    <x v="0"/>
    <x v="94"/>
    <x v="5"/>
    <x v="5"/>
    <x v="94"/>
    <x v="0"/>
    <x v="9"/>
    <x v="2"/>
    <x v="2"/>
    <x v="1021"/>
    <n v="1"/>
  </r>
  <r>
    <x v="469"/>
    <x v="1"/>
    <s v="2022-2023"/>
    <x v="0"/>
    <x v="11"/>
    <x v="5"/>
    <x v="5"/>
    <x v="11"/>
    <x v="0"/>
    <x v="9"/>
    <x v="4"/>
    <x v="4"/>
    <x v="1022"/>
    <n v="1"/>
  </r>
  <r>
    <x v="500"/>
    <x v="1"/>
    <s v="2022-2023"/>
    <x v="0"/>
    <x v="57"/>
    <x v="6"/>
    <x v="6"/>
    <x v="57"/>
    <x v="0"/>
    <x v="13"/>
    <x v="3"/>
    <x v="3"/>
    <x v="1023"/>
    <n v="1"/>
  </r>
  <r>
    <x v="56"/>
    <x v="2"/>
    <s v="2024-2025"/>
    <x v="0"/>
    <x v="21"/>
    <x v="3"/>
    <x v="3"/>
    <x v="21"/>
    <x v="0"/>
    <x v="10"/>
    <x v="0"/>
    <x v="0"/>
    <x v="1024"/>
    <n v="1"/>
  </r>
  <r>
    <x v="95"/>
    <x v="1"/>
    <s v="2022-2023"/>
    <x v="0"/>
    <x v="59"/>
    <x v="3"/>
    <x v="3"/>
    <x v="59"/>
    <x v="0"/>
    <x v="3"/>
    <x v="1"/>
    <x v="1"/>
    <x v="1025"/>
    <n v="1"/>
  </r>
  <r>
    <x v="635"/>
    <x v="0"/>
    <s v="2023-2024"/>
    <x v="0"/>
    <x v="31"/>
    <x v="1"/>
    <x v="1"/>
    <x v="31"/>
    <x v="0"/>
    <x v="4"/>
    <x v="0"/>
    <x v="0"/>
    <x v="1026"/>
    <n v="1"/>
  </r>
  <r>
    <x v="376"/>
    <x v="1"/>
    <s v="2022-2023"/>
    <x v="1"/>
    <x v="48"/>
    <x v="3"/>
    <x v="3"/>
    <x v="48"/>
    <x v="0"/>
    <x v="15"/>
    <x v="6"/>
    <x v="6"/>
    <x v="1027"/>
    <n v="1"/>
  </r>
  <r>
    <x v="117"/>
    <x v="2"/>
    <s v="2024-2025"/>
    <x v="1"/>
    <x v="70"/>
    <x v="4"/>
    <x v="4"/>
    <x v="70"/>
    <x v="0"/>
    <x v="8"/>
    <x v="7"/>
    <x v="7"/>
    <x v="1028"/>
    <n v="1"/>
  </r>
  <r>
    <x v="114"/>
    <x v="0"/>
    <s v="2023-2024"/>
    <x v="1"/>
    <x v="93"/>
    <x v="4"/>
    <x v="4"/>
    <x v="93"/>
    <x v="0"/>
    <x v="16"/>
    <x v="3"/>
    <x v="3"/>
    <x v="1029"/>
    <n v="1"/>
  </r>
  <r>
    <x v="670"/>
    <x v="0"/>
    <s v="2023-2024"/>
    <x v="0"/>
    <x v="18"/>
    <x v="6"/>
    <x v="6"/>
    <x v="18"/>
    <x v="0"/>
    <x v="13"/>
    <x v="0"/>
    <x v="0"/>
    <x v="1029"/>
    <n v="1"/>
  </r>
  <r>
    <x v="217"/>
    <x v="0"/>
    <s v="2023-2024"/>
    <x v="1"/>
    <x v="50"/>
    <x v="4"/>
    <x v="4"/>
    <x v="50"/>
    <x v="0"/>
    <x v="6"/>
    <x v="3"/>
    <x v="3"/>
    <x v="1029"/>
    <n v="1"/>
  </r>
  <r>
    <x v="671"/>
    <x v="1"/>
    <s v="2022-2023"/>
    <x v="1"/>
    <x v="53"/>
    <x v="3"/>
    <x v="3"/>
    <x v="53"/>
    <x v="0"/>
    <x v="10"/>
    <x v="0"/>
    <x v="0"/>
    <x v="1029"/>
    <n v="1"/>
  </r>
  <r>
    <x v="672"/>
    <x v="0"/>
    <s v="2023-2024"/>
    <x v="1"/>
    <x v="18"/>
    <x v="6"/>
    <x v="6"/>
    <x v="18"/>
    <x v="0"/>
    <x v="13"/>
    <x v="3"/>
    <x v="3"/>
    <x v="1030"/>
    <n v="1"/>
  </r>
  <r>
    <x v="596"/>
    <x v="0"/>
    <s v="2023-2024"/>
    <x v="1"/>
    <x v="50"/>
    <x v="4"/>
    <x v="4"/>
    <x v="50"/>
    <x v="0"/>
    <x v="6"/>
    <x v="7"/>
    <x v="7"/>
    <x v="1031"/>
    <n v="1"/>
  </r>
  <r>
    <x v="1"/>
    <x v="0"/>
    <s v="2023-2024"/>
    <x v="0"/>
    <x v="13"/>
    <x v="1"/>
    <x v="1"/>
    <x v="13"/>
    <x v="0"/>
    <x v="1"/>
    <x v="4"/>
    <x v="4"/>
    <x v="1032"/>
    <n v="1"/>
  </r>
  <r>
    <x v="278"/>
    <x v="0"/>
    <s v="2023-2024"/>
    <x v="0"/>
    <x v="67"/>
    <x v="3"/>
    <x v="3"/>
    <x v="67"/>
    <x v="0"/>
    <x v="15"/>
    <x v="8"/>
    <x v="8"/>
    <x v="1033"/>
    <n v="1"/>
  </r>
  <r>
    <x v="673"/>
    <x v="2"/>
    <s v="2024-2025"/>
    <x v="1"/>
    <x v="80"/>
    <x v="0"/>
    <x v="0"/>
    <x v="80"/>
    <x v="0"/>
    <x v="14"/>
    <x v="1"/>
    <x v="1"/>
    <x v="1034"/>
    <n v="1"/>
  </r>
  <r>
    <x v="252"/>
    <x v="1"/>
    <s v="2022-2023"/>
    <x v="0"/>
    <x v="15"/>
    <x v="1"/>
    <x v="1"/>
    <x v="15"/>
    <x v="0"/>
    <x v="5"/>
    <x v="1"/>
    <x v="1"/>
    <x v="1034"/>
    <n v="1"/>
  </r>
  <r>
    <x v="649"/>
    <x v="1"/>
    <s v="2022-2023"/>
    <x v="0"/>
    <x v="96"/>
    <x v="4"/>
    <x v="4"/>
    <x v="96"/>
    <x v="0"/>
    <x v="16"/>
    <x v="1"/>
    <x v="1"/>
    <x v="1034"/>
    <n v="1"/>
  </r>
  <r>
    <x v="324"/>
    <x v="0"/>
    <s v="2023-2024"/>
    <x v="0"/>
    <x v="61"/>
    <x v="6"/>
    <x v="6"/>
    <x v="61"/>
    <x v="0"/>
    <x v="18"/>
    <x v="2"/>
    <x v="2"/>
    <x v="1035"/>
    <n v="1"/>
  </r>
  <r>
    <x v="159"/>
    <x v="0"/>
    <s v="2023-2024"/>
    <x v="0"/>
    <x v="16"/>
    <x v="0"/>
    <x v="0"/>
    <x v="16"/>
    <x v="0"/>
    <x v="0"/>
    <x v="4"/>
    <x v="4"/>
    <x v="1036"/>
    <n v="1"/>
  </r>
  <r>
    <x v="445"/>
    <x v="0"/>
    <s v="2023-2024"/>
    <x v="1"/>
    <x v="16"/>
    <x v="0"/>
    <x v="0"/>
    <x v="16"/>
    <x v="0"/>
    <x v="0"/>
    <x v="4"/>
    <x v="4"/>
    <x v="1037"/>
    <n v="1"/>
  </r>
  <r>
    <x v="651"/>
    <x v="0"/>
    <s v="2023-2024"/>
    <x v="0"/>
    <x v="64"/>
    <x v="1"/>
    <x v="1"/>
    <x v="64"/>
    <x v="0"/>
    <x v="1"/>
    <x v="3"/>
    <x v="3"/>
    <x v="1038"/>
    <n v="1"/>
  </r>
  <r>
    <x v="353"/>
    <x v="1"/>
    <s v="2022-2023"/>
    <x v="1"/>
    <x v="80"/>
    <x v="0"/>
    <x v="0"/>
    <x v="80"/>
    <x v="0"/>
    <x v="14"/>
    <x v="0"/>
    <x v="0"/>
    <x v="1038"/>
    <n v="1"/>
  </r>
  <r>
    <x v="129"/>
    <x v="0"/>
    <s v="2023-2024"/>
    <x v="1"/>
    <x v="20"/>
    <x v="4"/>
    <x v="4"/>
    <x v="20"/>
    <x v="0"/>
    <x v="8"/>
    <x v="9"/>
    <x v="9"/>
    <x v="1038"/>
    <n v="1"/>
  </r>
  <r>
    <x v="573"/>
    <x v="1"/>
    <s v="2022-2023"/>
    <x v="1"/>
    <x v="16"/>
    <x v="0"/>
    <x v="0"/>
    <x v="16"/>
    <x v="0"/>
    <x v="0"/>
    <x v="2"/>
    <x v="2"/>
    <x v="1039"/>
    <n v="1"/>
  </r>
  <r>
    <x v="335"/>
    <x v="1"/>
    <s v="2022-2023"/>
    <x v="1"/>
    <x v="45"/>
    <x v="3"/>
    <x v="3"/>
    <x v="45"/>
    <x v="0"/>
    <x v="15"/>
    <x v="1"/>
    <x v="1"/>
    <x v="1040"/>
    <n v="1"/>
  </r>
  <r>
    <x v="395"/>
    <x v="1"/>
    <s v="2022-2023"/>
    <x v="0"/>
    <x v="21"/>
    <x v="3"/>
    <x v="3"/>
    <x v="21"/>
    <x v="0"/>
    <x v="10"/>
    <x v="3"/>
    <x v="3"/>
    <x v="1041"/>
    <n v="1"/>
  </r>
  <r>
    <x v="305"/>
    <x v="0"/>
    <s v="2023-2024"/>
    <x v="1"/>
    <x v="56"/>
    <x v="1"/>
    <x v="1"/>
    <x v="56"/>
    <x v="0"/>
    <x v="11"/>
    <x v="2"/>
    <x v="2"/>
    <x v="1042"/>
    <n v="1"/>
  </r>
  <r>
    <x v="674"/>
    <x v="2"/>
    <s v="2024-2025"/>
    <x v="0"/>
    <x v="91"/>
    <x v="1"/>
    <x v="1"/>
    <x v="91"/>
    <x v="0"/>
    <x v="5"/>
    <x v="2"/>
    <x v="2"/>
    <x v="1043"/>
    <n v="1"/>
  </r>
  <r>
    <x v="607"/>
    <x v="0"/>
    <s v="2023-2024"/>
    <x v="1"/>
    <x v="74"/>
    <x v="1"/>
    <x v="1"/>
    <x v="74"/>
    <x v="0"/>
    <x v="1"/>
    <x v="7"/>
    <x v="7"/>
    <x v="1044"/>
    <n v="1"/>
  </r>
  <r>
    <x v="675"/>
    <x v="2"/>
    <s v="2024-2025"/>
    <x v="0"/>
    <x v="34"/>
    <x v="4"/>
    <x v="4"/>
    <x v="34"/>
    <x v="0"/>
    <x v="7"/>
    <x v="6"/>
    <x v="6"/>
    <x v="1045"/>
    <n v="1"/>
  </r>
  <r>
    <x v="406"/>
    <x v="2"/>
    <s v="2024-2025"/>
    <x v="1"/>
    <x v="86"/>
    <x v="0"/>
    <x v="0"/>
    <x v="86"/>
    <x v="0"/>
    <x v="20"/>
    <x v="6"/>
    <x v="6"/>
    <x v="1046"/>
    <n v="1"/>
  </r>
  <r>
    <x v="223"/>
    <x v="1"/>
    <s v="2022-2023"/>
    <x v="1"/>
    <x v="82"/>
    <x v="3"/>
    <x v="3"/>
    <x v="82"/>
    <x v="0"/>
    <x v="17"/>
    <x v="6"/>
    <x v="6"/>
    <x v="1046"/>
    <n v="1"/>
  </r>
  <r>
    <x v="384"/>
    <x v="1"/>
    <s v="2022-2023"/>
    <x v="0"/>
    <x v="18"/>
    <x v="6"/>
    <x v="6"/>
    <x v="18"/>
    <x v="0"/>
    <x v="13"/>
    <x v="9"/>
    <x v="9"/>
    <x v="1047"/>
    <n v="1"/>
  </r>
  <r>
    <x v="632"/>
    <x v="2"/>
    <s v="2024-2025"/>
    <x v="1"/>
    <x v="41"/>
    <x v="5"/>
    <x v="5"/>
    <x v="41"/>
    <x v="0"/>
    <x v="9"/>
    <x v="7"/>
    <x v="7"/>
    <x v="1048"/>
    <n v="1"/>
  </r>
  <r>
    <x v="675"/>
    <x v="2"/>
    <s v="2024-2025"/>
    <x v="1"/>
    <x v="55"/>
    <x v="3"/>
    <x v="3"/>
    <x v="55"/>
    <x v="0"/>
    <x v="17"/>
    <x v="3"/>
    <x v="3"/>
    <x v="1049"/>
    <n v="1"/>
  </r>
  <r>
    <x v="546"/>
    <x v="2"/>
    <s v="2024-2025"/>
    <x v="0"/>
    <x v="8"/>
    <x v="1"/>
    <x v="1"/>
    <x v="8"/>
    <x v="0"/>
    <x v="4"/>
    <x v="3"/>
    <x v="3"/>
    <x v="1050"/>
    <n v="1"/>
  </r>
  <r>
    <x v="173"/>
    <x v="0"/>
    <s v="2023-2024"/>
    <x v="0"/>
    <x v="3"/>
    <x v="3"/>
    <x v="3"/>
    <x v="3"/>
    <x v="0"/>
    <x v="3"/>
    <x v="1"/>
    <x v="1"/>
    <x v="1051"/>
    <n v="1"/>
  </r>
  <r>
    <x v="308"/>
    <x v="1"/>
    <s v="2022-2023"/>
    <x v="0"/>
    <x v="44"/>
    <x v="4"/>
    <x v="4"/>
    <x v="44"/>
    <x v="0"/>
    <x v="16"/>
    <x v="2"/>
    <x v="2"/>
    <x v="1052"/>
    <n v="1"/>
  </r>
  <r>
    <x v="132"/>
    <x v="0"/>
    <s v="2023-2024"/>
    <x v="1"/>
    <x v="42"/>
    <x v="3"/>
    <x v="3"/>
    <x v="42"/>
    <x v="0"/>
    <x v="12"/>
    <x v="2"/>
    <x v="2"/>
    <x v="1053"/>
    <n v="1"/>
  </r>
  <r>
    <x v="663"/>
    <x v="0"/>
    <s v="2023-2024"/>
    <x v="0"/>
    <x v="15"/>
    <x v="1"/>
    <x v="1"/>
    <x v="15"/>
    <x v="0"/>
    <x v="5"/>
    <x v="2"/>
    <x v="2"/>
    <x v="1053"/>
    <n v="1"/>
  </r>
  <r>
    <x v="3"/>
    <x v="0"/>
    <s v="2023-2024"/>
    <x v="1"/>
    <x v="74"/>
    <x v="1"/>
    <x v="1"/>
    <x v="74"/>
    <x v="0"/>
    <x v="1"/>
    <x v="3"/>
    <x v="3"/>
    <x v="1054"/>
    <n v="1"/>
  </r>
  <r>
    <x v="535"/>
    <x v="1"/>
    <s v="2022-2023"/>
    <x v="0"/>
    <x v="18"/>
    <x v="6"/>
    <x v="6"/>
    <x v="18"/>
    <x v="0"/>
    <x v="13"/>
    <x v="4"/>
    <x v="4"/>
    <x v="1055"/>
    <n v="1"/>
  </r>
  <r>
    <x v="612"/>
    <x v="0"/>
    <s v="2023-2024"/>
    <x v="0"/>
    <x v="51"/>
    <x v="4"/>
    <x v="4"/>
    <x v="51"/>
    <x v="0"/>
    <x v="16"/>
    <x v="4"/>
    <x v="4"/>
    <x v="1056"/>
    <n v="1"/>
  </r>
  <r>
    <x v="598"/>
    <x v="1"/>
    <s v="2022-2023"/>
    <x v="1"/>
    <x v="74"/>
    <x v="1"/>
    <x v="1"/>
    <x v="74"/>
    <x v="0"/>
    <x v="1"/>
    <x v="1"/>
    <x v="1"/>
    <x v="1057"/>
    <n v="1"/>
  </r>
  <r>
    <x v="457"/>
    <x v="1"/>
    <s v="2022-2023"/>
    <x v="0"/>
    <x v="39"/>
    <x v="0"/>
    <x v="0"/>
    <x v="39"/>
    <x v="0"/>
    <x v="14"/>
    <x v="9"/>
    <x v="9"/>
    <x v="1058"/>
    <n v="1"/>
  </r>
  <r>
    <x v="224"/>
    <x v="1"/>
    <s v="2022-2023"/>
    <x v="1"/>
    <x v="9"/>
    <x v="4"/>
    <x v="4"/>
    <x v="9"/>
    <x v="0"/>
    <x v="7"/>
    <x v="0"/>
    <x v="0"/>
    <x v="1059"/>
    <n v="1"/>
  </r>
  <r>
    <x v="542"/>
    <x v="2"/>
    <s v="2024-2025"/>
    <x v="1"/>
    <x v="74"/>
    <x v="1"/>
    <x v="1"/>
    <x v="74"/>
    <x v="0"/>
    <x v="1"/>
    <x v="1"/>
    <x v="1"/>
    <x v="1060"/>
    <n v="1"/>
  </r>
  <r>
    <x v="676"/>
    <x v="1"/>
    <s v="2022-2023"/>
    <x v="0"/>
    <x v="10"/>
    <x v="4"/>
    <x v="4"/>
    <x v="10"/>
    <x v="0"/>
    <x v="8"/>
    <x v="6"/>
    <x v="6"/>
    <x v="1061"/>
    <n v="1"/>
  </r>
  <r>
    <x v="480"/>
    <x v="0"/>
    <s v="2023-2024"/>
    <x v="0"/>
    <x v="64"/>
    <x v="1"/>
    <x v="1"/>
    <x v="64"/>
    <x v="0"/>
    <x v="1"/>
    <x v="6"/>
    <x v="6"/>
    <x v="1062"/>
    <n v="1"/>
  </r>
  <r>
    <x v="260"/>
    <x v="1"/>
    <s v="2022-2023"/>
    <x v="1"/>
    <x v="4"/>
    <x v="1"/>
    <x v="1"/>
    <x v="4"/>
    <x v="0"/>
    <x v="4"/>
    <x v="6"/>
    <x v="6"/>
    <x v="1062"/>
    <n v="1"/>
  </r>
  <r>
    <x v="132"/>
    <x v="0"/>
    <s v="2023-2024"/>
    <x v="1"/>
    <x v="28"/>
    <x v="1"/>
    <x v="1"/>
    <x v="28"/>
    <x v="0"/>
    <x v="11"/>
    <x v="3"/>
    <x v="3"/>
    <x v="1063"/>
    <n v="1"/>
  </r>
  <r>
    <x v="194"/>
    <x v="2"/>
    <s v="2024-2025"/>
    <x v="1"/>
    <x v="60"/>
    <x v="1"/>
    <x v="1"/>
    <x v="60"/>
    <x v="0"/>
    <x v="2"/>
    <x v="3"/>
    <x v="3"/>
    <x v="1064"/>
    <n v="1"/>
  </r>
  <r>
    <x v="81"/>
    <x v="0"/>
    <s v="2023-2024"/>
    <x v="1"/>
    <x v="43"/>
    <x v="1"/>
    <x v="1"/>
    <x v="43"/>
    <x v="0"/>
    <x v="2"/>
    <x v="4"/>
    <x v="4"/>
    <x v="1065"/>
    <n v="1"/>
  </r>
  <r>
    <x v="515"/>
    <x v="0"/>
    <s v="2023-2024"/>
    <x v="0"/>
    <x v="62"/>
    <x v="0"/>
    <x v="0"/>
    <x v="62"/>
    <x v="0"/>
    <x v="14"/>
    <x v="3"/>
    <x v="3"/>
    <x v="1066"/>
    <n v="1"/>
  </r>
  <r>
    <x v="114"/>
    <x v="0"/>
    <s v="2023-2024"/>
    <x v="1"/>
    <x v="3"/>
    <x v="3"/>
    <x v="3"/>
    <x v="3"/>
    <x v="0"/>
    <x v="3"/>
    <x v="3"/>
    <x v="3"/>
    <x v="1067"/>
    <n v="1"/>
  </r>
  <r>
    <x v="551"/>
    <x v="0"/>
    <s v="2023-2024"/>
    <x v="0"/>
    <x v="94"/>
    <x v="5"/>
    <x v="5"/>
    <x v="94"/>
    <x v="0"/>
    <x v="9"/>
    <x v="3"/>
    <x v="3"/>
    <x v="1068"/>
    <n v="1"/>
  </r>
  <r>
    <x v="288"/>
    <x v="1"/>
    <s v="2022-2023"/>
    <x v="1"/>
    <x v="23"/>
    <x v="1"/>
    <x v="1"/>
    <x v="23"/>
    <x v="0"/>
    <x v="11"/>
    <x v="1"/>
    <x v="1"/>
    <x v="1069"/>
    <n v="1"/>
  </r>
  <r>
    <x v="599"/>
    <x v="2"/>
    <s v="2024-2025"/>
    <x v="0"/>
    <x v="31"/>
    <x v="1"/>
    <x v="1"/>
    <x v="31"/>
    <x v="0"/>
    <x v="4"/>
    <x v="6"/>
    <x v="6"/>
    <x v="1070"/>
    <n v="1"/>
  </r>
  <r>
    <x v="587"/>
    <x v="0"/>
    <s v="2023-2024"/>
    <x v="1"/>
    <x v="48"/>
    <x v="3"/>
    <x v="3"/>
    <x v="48"/>
    <x v="0"/>
    <x v="15"/>
    <x v="2"/>
    <x v="2"/>
    <x v="1071"/>
    <n v="1"/>
  </r>
  <r>
    <x v="206"/>
    <x v="2"/>
    <s v="2024-2025"/>
    <x v="0"/>
    <x v="51"/>
    <x v="4"/>
    <x v="4"/>
    <x v="51"/>
    <x v="0"/>
    <x v="16"/>
    <x v="7"/>
    <x v="7"/>
    <x v="1072"/>
    <n v="1"/>
  </r>
  <r>
    <x v="677"/>
    <x v="0"/>
    <s v="2023-2024"/>
    <x v="1"/>
    <x v="79"/>
    <x v="6"/>
    <x v="6"/>
    <x v="79"/>
    <x v="0"/>
    <x v="18"/>
    <x v="0"/>
    <x v="0"/>
    <x v="1073"/>
    <n v="1"/>
  </r>
  <r>
    <x v="115"/>
    <x v="0"/>
    <s v="2023-2024"/>
    <x v="1"/>
    <x v="70"/>
    <x v="4"/>
    <x v="4"/>
    <x v="70"/>
    <x v="0"/>
    <x v="8"/>
    <x v="2"/>
    <x v="2"/>
    <x v="1074"/>
    <n v="1"/>
  </r>
  <r>
    <x v="2"/>
    <x v="1"/>
    <s v="2022-2023"/>
    <x v="1"/>
    <x v="87"/>
    <x v="2"/>
    <x v="2"/>
    <x v="87"/>
    <x v="0"/>
    <x v="2"/>
    <x v="2"/>
    <x v="2"/>
    <x v="1075"/>
    <n v="1"/>
  </r>
  <r>
    <x v="579"/>
    <x v="0"/>
    <s v="2023-2024"/>
    <x v="0"/>
    <x v="11"/>
    <x v="5"/>
    <x v="5"/>
    <x v="11"/>
    <x v="0"/>
    <x v="9"/>
    <x v="1"/>
    <x v="1"/>
    <x v="1076"/>
    <n v="1"/>
  </r>
  <r>
    <x v="522"/>
    <x v="0"/>
    <s v="2023-2024"/>
    <x v="0"/>
    <x v="13"/>
    <x v="1"/>
    <x v="1"/>
    <x v="13"/>
    <x v="0"/>
    <x v="1"/>
    <x v="4"/>
    <x v="4"/>
    <x v="1077"/>
    <n v="1"/>
  </r>
  <r>
    <x v="325"/>
    <x v="1"/>
    <s v="2022-2023"/>
    <x v="0"/>
    <x v="77"/>
    <x v="5"/>
    <x v="5"/>
    <x v="77"/>
    <x v="0"/>
    <x v="9"/>
    <x v="2"/>
    <x v="2"/>
    <x v="1078"/>
    <n v="1"/>
  </r>
  <r>
    <x v="653"/>
    <x v="0"/>
    <s v="2023-2024"/>
    <x v="0"/>
    <x v="21"/>
    <x v="3"/>
    <x v="3"/>
    <x v="21"/>
    <x v="0"/>
    <x v="10"/>
    <x v="4"/>
    <x v="4"/>
    <x v="1079"/>
    <n v="1"/>
  </r>
  <r>
    <x v="597"/>
    <x v="0"/>
    <s v="2023-2024"/>
    <x v="1"/>
    <x v="4"/>
    <x v="1"/>
    <x v="1"/>
    <x v="4"/>
    <x v="0"/>
    <x v="4"/>
    <x v="2"/>
    <x v="2"/>
    <x v="1080"/>
    <n v="1"/>
  </r>
  <r>
    <x v="595"/>
    <x v="0"/>
    <s v="2023-2024"/>
    <x v="0"/>
    <x v="19"/>
    <x v="1"/>
    <x v="1"/>
    <x v="19"/>
    <x v="0"/>
    <x v="11"/>
    <x v="1"/>
    <x v="1"/>
    <x v="1081"/>
    <n v="1"/>
  </r>
  <r>
    <x v="506"/>
    <x v="0"/>
    <s v="2023-2024"/>
    <x v="0"/>
    <x v="2"/>
    <x v="2"/>
    <x v="2"/>
    <x v="2"/>
    <x v="0"/>
    <x v="2"/>
    <x v="2"/>
    <x v="2"/>
    <x v="1082"/>
    <n v="1"/>
  </r>
  <r>
    <x v="572"/>
    <x v="0"/>
    <s v="2023-2024"/>
    <x v="0"/>
    <x v="92"/>
    <x v="3"/>
    <x v="3"/>
    <x v="92"/>
    <x v="0"/>
    <x v="3"/>
    <x v="7"/>
    <x v="7"/>
    <x v="1083"/>
    <n v="1"/>
  </r>
  <r>
    <x v="419"/>
    <x v="2"/>
    <s v="2024-2025"/>
    <x v="1"/>
    <x v="92"/>
    <x v="3"/>
    <x v="3"/>
    <x v="92"/>
    <x v="0"/>
    <x v="3"/>
    <x v="2"/>
    <x v="2"/>
    <x v="1084"/>
    <n v="1"/>
  </r>
  <r>
    <x v="118"/>
    <x v="1"/>
    <s v="2022-2023"/>
    <x v="0"/>
    <x v="37"/>
    <x v="1"/>
    <x v="1"/>
    <x v="37"/>
    <x v="0"/>
    <x v="11"/>
    <x v="2"/>
    <x v="2"/>
    <x v="1085"/>
    <n v="1"/>
  </r>
  <r>
    <x v="231"/>
    <x v="0"/>
    <s v="2023-2024"/>
    <x v="1"/>
    <x v="70"/>
    <x v="4"/>
    <x v="4"/>
    <x v="70"/>
    <x v="0"/>
    <x v="8"/>
    <x v="3"/>
    <x v="3"/>
    <x v="1086"/>
    <n v="1"/>
  </r>
  <r>
    <x v="334"/>
    <x v="2"/>
    <s v="2024-2025"/>
    <x v="0"/>
    <x v="55"/>
    <x v="3"/>
    <x v="3"/>
    <x v="55"/>
    <x v="0"/>
    <x v="17"/>
    <x v="7"/>
    <x v="7"/>
    <x v="1087"/>
    <n v="1"/>
  </r>
  <r>
    <x v="274"/>
    <x v="0"/>
    <s v="2023-2024"/>
    <x v="1"/>
    <x v="43"/>
    <x v="1"/>
    <x v="1"/>
    <x v="43"/>
    <x v="0"/>
    <x v="2"/>
    <x v="1"/>
    <x v="1"/>
    <x v="1088"/>
    <n v="1"/>
  </r>
  <r>
    <x v="339"/>
    <x v="2"/>
    <s v="2024-2025"/>
    <x v="1"/>
    <x v="4"/>
    <x v="1"/>
    <x v="1"/>
    <x v="4"/>
    <x v="0"/>
    <x v="4"/>
    <x v="0"/>
    <x v="0"/>
    <x v="1089"/>
    <n v="1"/>
  </r>
  <r>
    <x v="439"/>
    <x v="0"/>
    <s v="2023-2024"/>
    <x v="1"/>
    <x v="72"/>
    <x v="4"/>
    <x v="4"/>
    <x v="72"/>
    <x v="0"/>
    <x v="16"/>
    <x v="5"/>
    <x v="5"/>
    <x v="1090"/>
    <n v="1"/>
  </r>
  <r>
    <x v="65"/>
    <x v="2"/>
    <s v="2024-2025"/>
    <x v="1"/>
    <x v="72"/>
    <x v="4"/>
    <x v="4"/>
    <x v="72"/>
    <x v="0"/>
    <x v="16"/>
    <x v="3"/>
    <x v="3"/>
    <x v="1091"/>
    <n v="1"/>
  </r>
  <r>
    <x v="248"/>
    <x v="0"/>
    <s v="2023-2024"/>
    <x v="0"/>
    <x v="70"/>
    <x v="4"/>
    <x v="4"/>
    <x v="70"/>
    <x v="0"/>
    <x v="8"/>
    <x v="7"/>
    <x v="7"/>
    <x v="1092"/>
    <n v="1"/>
  </r>
  <r>
    <x v="299"/>
    <x v="1"/>
    <s v="2022-2023"/>
    <x v="1"/>
    <x v="4"/>
    <x v="1"/>
    <x v="1"/>
    <x v="4"/>
    <x v="0"/>
    <x v="4"/>
    <x v="2"/>
    <x v="2"/>
    <x v="1093"/>
    <n v="1"/>
  </r>
  <r>
    <x v="603"/>
    <x v="2"/>
    <s v="2024-2025"/>
    <x v="1"/>
    <x v="19"/>
    <x v="1"/>
    <x v="1"/>
    <x v="19"/>
    <x v="0"/>
    <x v="11"/>
    <x v="8"/>
    <x v="8"/>
    <x v="1094"/>
    <n v="1"/>
  </r>
  <r>
    <x v="319"/>
    <x v="0"/>
    <s v="2023-2024"/>
    <x v="0"/>
    <x v="85"/>
    <x v="0"/>
    <x v="0"/>
    <x v="85"/>
    <x v="0"/>
    <x v="20"/>
    <x v="3"/>
    <x v="3"/>
    <x v="1095"/>
    <n v="1"/>
  </r>
  <r>
    <x v="678"/>
    <x v="1"/>
    <s v="2022-2023"/>
    <x v="1"/>
    <x v="30"/>
    <x v="4"/>
    <x v="4"/>
    <x v="30"/>
    <x v="0"/>
    <x v="6"/>
    <x v="0"/>
    <x v="0"/>
    <x v="1096"/>
    <n v="1"/>
  </r>
  <r>
    <x v="319"/>
    <x v="0"/>
    <s v="2023-2024"/>
    <x v="0"/>
    <x v="66"/>
    <x v="3"/>
    <x v="3"/>
    <x v="66"/>
    <x v="0"/>
    <x v="12"/>
    <x v="6"/>
    <x v="6"/>
    <x v="1097"/>
    <n v="1"/>
  </r>
  <r>
    <x v="286"/>
    <x v="0"/>
    <s v="2023-2024"/>
    <x v="1"/>
    <x v="52"/>
    <x v="3"/>
    <x v="3"/>
    <x v="52"/>
    <x v="0"/>
    <x v="10"/>
    <x v="4"/>
    <x v="4"/>
    <x v="1098"/>
    <n v="1"/>
  </r>
  <r>
    <x v="474"/>
    <x v="0"/>
    <s v="2023-2024"/>
    <x v="0"/>
    <x v="1"/>
    <x v="1"/>
    <x v="1"/>
    <x v="1"/>
    <x v="0"/>
    <x v="1"/>
    <x v="5"/>
    <x v="5"/>
    <x v="1099"/>
    <n v="1"/>
  </r>
  <r>
    <x v="440"/>
    <x v="0"/>
    <s v="2023-2024"/>
    <x v="0"/>
    <x v="34"/>
    <x v="4"/>
    <x v="4"/>
    <x v="34"/>
    <x v="0"/>
    <x v="7"/>
    <x v="3"/>
    <x v="3"/>
    <x v="1100"/>
    <n v="1"/>
  </r>
  <r>
    <x v="498"/>
    <x v="0"/>
    <s v="2023-2024"/>
    <x v="1"/>
    <x v="14"/>
    <x v="1"/>
    <x v="1"/>
    <x v="14"/>
    <x v="0"/>
    <x v="11"/>
    <x v="0"/>
    <x v="0"/>
    <x v="1101"/>
    <n v="1"/>
  </r>
  <r>
    <x v="523"/>
    <x v="1"/>
    <s v="2022-2023"/>
    <x v="1"/>
    <x v="22"/>
    <x v="1"/>
    <x v="1"/>
    <x v="22"/>
    <x v="0"/>
    <x v="2"/>
    <x v="3"/>
    <x v="3"/>
    <x v="1102"/>
    <n v="1"/>
  </r>
  <r>
    <x v="620"/>
    <x v="1"/>
    <s v="2022-2023"/>
    <x v="1"/>
    <x v="23"/>
    <x v="1"/>
    <x v="1"/>
    <x v="23"/>
    <x v="0"/>
    <x v="11"/>
    <x v="7"/>
    <x v="7"/>
    <x v="1103"/>
    <n v="1"/>
  </r>
  <r>
    <x v="404"/>
    <x v="1"/>
    <s v="2022-2023"/>
    <x v="1"/>
    <x v="47"/>
    <x v="1"/>
    <x v="1"/>
    <x v="47"/>
    <x v="0"/>
    <x v="4"/>
    <x v="6"/>
    <x v="6"/>
    <x v="1104"/>
    <n v="1"/>
  </r>
  <r>
    <x v="543"/>
    <x v="0"/>
    <s v="2023-2024"/>
    <x v="0"/>
    <x v="52"/>
    <x v="3"/>
    <x v="3"/>
    <x v="52"/>
    <x v="0"/>
    <x v="10"/>
    <x v="1"/>
    <x v="1"/>
    <x v="1104"/>
    <n v="1"/>
  </r>
  <r>
    <x v="36"/>
    <x v="2"/>
    <s v="2024-2025"/>
    <x v="0"/>
    <x v="51"/>
    <x v="4"/>
    <x v="4"/>
    <x v="51"/>
    <x v="0"/>
    <x v="16"/>
    <x v="6"/>
    <x v="6"/>
    <x v="1105"/>
    <n v="1"/>
  </r>
  <r>
    <x v="44"/>
    <x v="0"/>
    <s v="2023-2024"/>
    <x v="0"/>
    <x v="67"/>
    <x v="3"/>
    <x v="3"/>
    <x v="67"/>
    <x v="0"/>
    <x v="15"/>
    <x v="9"/>
    <x v="9"/>
    <x v="1106"/>
    <n v="1"/>
  </r>
  <r>
    <x v="624"/>
    <x v="2"/>
    <s v="2024-2025"/>
    <x v="0"/>
    <x v="25"/>
    <x v="4"/>
    <x v="4"/>
    <x v="25"/>
    <x v="0"/>
    <x v="8"/>
    <x v="0"/>
    <x v="0"/>
    <x v="1107"/>
    <n v="1"/>
  </r>
  <r>
    <x v="561"/>
    <x v="0"/>
    <s v="2023-2024"/>
    <x v="1"/>
    <x v="70"/>
    <x v="4"/>
    <x v="4"/>
    <x v="70"/>
    <x v="0"/>
    <x v="8"/>
    <x v="4"/>
    <x v="4"/>
    <x v="1107"/>
    <n v="1"/>
  </r>
  <r>
    <x v="395"/>
    <x v="1"/>
    <s v="2022-2023"/>
    <x v="0"/>
    <x v="7"/>
    <x v="4"/>
    <x v="4"/>
    <x v="7"/>
    <x v="0"/>
    <x v="6"/>
    <x v="9"/>
    <x v="9"/>
    <x v="1108"/>
    <n v="1"/>
  </r>
  <r>
    <x v="679"/>
    <x v="0"/>
    <s v="2023-2024"/>
    <x v="0"/>
    <x v="33"/>
    <x v="4"/>
    <x v="4"/>
    <x v="33"/>
    <x v="0"/>
    <x v="8"/>
    <x v="3"/>
    <x v="3"/>
    <x v="1109"/>
    <n v="1"/>
  </r>
  <r>
    <x v="432"/>
    <x v="0"/>
    <s v="2023-2024"/>
    <x v="0"/>
    <x v="27"/>
    <x v="4"/>
    <x v="4"/>
    <x v="27"/>
    <x v="0"/>
    <x v="7"/>
    <x v="4"/>
    <x v="4"/>
    <x v="1110"/>
    <n v="1"/>
  </r>
  <r>
    <x v="530"/>
    <x v="1"/>
    <s v="2022-2023"/>
    <x v="0"/>
    <x v="64"/>
    <x v="1"/>
    <x v="1"/>
    <x v="64"/>
    <x v="0"/>
    <x v="1"/>
    <x v="3"/>
    <x v="3"/>
    <x v="1111"/>
    <n v="1"/>
  </r>
  <r>
    <x v="370"/>
    <x v="2"/>
    <s v="2024-2025"/>
    <x v="0"/>
    <x v="26"/>
    <x v="0"/>
    <x v="0"/>
    <x v="26"/>
    <x v="0"/>
    <x v="14"/>
    <x v="3"/>
    <x v="3"/>
    <x v="1112"/>
    <n v="1"/>
  </r>
  <r>
    <x v="462"/>
    <x v="1"/>
    <s v="2022-2023"/>
    <x v="0"/>
    <x v="44"/>
    <x v="4"/>
    <x v="4"/>
    <x v="44"/>
    <x v="0"/>
    <x v="16"/>
    <x v="3"/>
    <x v="3"/>
    <x v="1113"/>
    <n v="1"/>
  </r>
  <r>
    <x v="107"/>
    <x v="1"/>
    <s v="2022-2023"/>
    <x v="0"/>
    <x v="84"/>
    <x v="3"/>
    <x v="3"/>
    <x v="84"/>
    <x v="0"/>
    <x v="3"/>
    <x v="1"/>
    <x v="1"/>
    <x v="1113"/>
    <n v="1"/>
  </r>
  <r>
    <x v="668"/>
    <x v="2"/>
    <s v="2024-2025"/>
    <x v="1"/>
    <x v="41"/>
    <x v="5"/>
    <x v="5"/>
    <x v="41"/>
    <x v="0"/>
    <x v="9"/>
    <x v="6"/>
    <x v="6"/>
    <x v="1114"/>
    <n v="1"/>
  </r>
  <r>
    <x v="537"/>
    <x v="1"/>
    <s v="2022-2023"/>
    <x v="1"/>
    <x v="16"/>
    <x v="0"/>
    <x v="0"/>
    <x v="16"/>
    <x v="0"/>
    <x v="0"/>
    <x v="9"/>
    <x v="9"/>
    <x v="1115"/>
    <n v="1"/>
  </r>
  <r>
    <x v="680"/>
    <x v="0"/>
    <s v="2023-2024"/>
    <x v="0"/>
    <x v="73"/>
    <x v="6"/>
    <x v="6"/>
    <x v="73"/>
    <x v="0"/>
    <x v="18"/>
    <x v="3"/>
    <x v="3"/>
    <x v="1116"/>
    <n v="1"/>
  </r>
  <r>
    <x v="183"/>
    <x v="0"/>
    <s v="2023-2024"/>
    <x v="1"/>
    <x v="77"/>
    <x v="5"/>
    <x v="5"/>
    <x v="77"/>
    <x v="0"/>
    <x v="9"/>
    <x v="6"/>
    <x v="6"/>
    <x v="1117"/>
    <n v="1"/>
  </r>
  <r>
    <x v="417"/>
    <x v="2"/>
    <s v="2024-2025"/>
    <x v="1"/>
    <x v="87"/>
    <x v="2"/>
    <x v="2"/>
    <x v="87"/>
    <x v="0"/>
    <x v="2"/>
    <x v="5"/>
    <x v="5"/>
    <x v="1118"/>
    <n v="1"/>
  </r>
  <r>
    <x v="537"/>
    <x v="1"/>
    <s v="2022-2023"/>
    <x v="0"/>
    <x v="85"/>
    <x v="0"/>
    <x v="0"/>
    <x v="85"/>
    <x v="0"/>
    <x v="20"/>
    <x v="9"/>
    <x v="9"/>
    <x v="1119"/>
    <n v="1"/>
  </r>
  <r>
    <x v="150"/>
    <x v="0"/>
    <s v="2023-2024"/>
    <x v="0"/>
    <x v="33"/>
    <x v="4"/>
    <x v="4"/>
    <x v="33"/>
    <x v="0"/>
    <x v="8"/>
    <x v="2"/>
    <x v="2"/>
    <x v="1120"/>
    <n v="1"/>
  </r>
  <r>
    <x v="343"/>
    <x v="0"/>
    <s v="2023-2024"/>
    <x v="1"/>
    <x v="47"/>
    <x v="1"/>
    <x v="1"/>
    <x v="47"/>
    <x v="0"/>
    <x v="4"/>
    <x v="4"/>
    <x v="4"/>
    <x v="1121"/>
    <n v="1"/>
  </r>
  <r>
    <x v="583"/>
    <x v="2"/>
    <s v="2024-2025"/>
    <x v="1"/>
    <x v="33"/>
    <x v="4"/>
    <x v="4"/>
    <x v="33"/>
    <x v="0"/>
    <x v="8"/>
    <x v="1"/>
    <x v="1"/>
    <x v="1122"/>
    <n v="1"/>
  </r>
  <r>
    <x v="473"/>
    <x v="1"/>
    <s v="2022-2023"/>
    <x v="1"/>
    <x v="36"/>
    <x v="4"/>
    <x v="4"/>
    <x v="36"/>
    <x v="0"/>
    <x v="6"/>
    <x v="1"/>
    <x v="1"/>
    <x v="1123"/>
    <n v="1"/>
  </r>
  <r>
    <x v="11"/>
    <x v="0"/>
    <s v="2023-2024"/>
    <x v="1"/>
    <x v="93"/>
    <x v="4"/>
    <x v="4"/>
    <x v="93"/>
    <x v="0"/>
    <x v="16"/>
    <x v="1"/>
    <x v="1"/>
    <x v="1123"/>
    <n v="1"/>
  </r>
  <r>
    <x v="433"/>
    <x v="0"/>
    <s v="2023-2024"/>
    <x v="1"/>
    <x v="33"/>
    <x v="4"/>
    <x v="4"/>
    <x v="33"/>
    <x v="0"/>
    <x v="8"/>
    <x v="0"/>
    <x v="0"/>
    <x v="1124"/>
    <n v="1"/>
  </r>
  <r>
    <x v="82"/>
    <x v="2"/>
    <s v="2024-2025"/>
    <x v="1"/>
    <x v="72"/>
    <x v="4"/>
    <x v="4"/>
    <x v="72"/>
    <x v="0"/>
    <x v="16"/>
    <x v="0"/>
    <x v="0"/>
    <x v="1125"/>
    <n v="1"/>
  </r>
  <r>
    <x v="352"/>
    <x v="0"/>
    <s v="2023-2024"/>
    <x v="0"/>
    <x v="6"/>
    <x v="0"/>
    <x v="0"/>
    <x v="6"/>
    <x v="0"/>
    <x v="0"/>
    <x v="3"/>
    <x v="3"/>
    <x v="1126"/>
    <n v="1"/>
  </r>
  <r>
    <x v="287"/>
    <x v="0"/>
    <s v="2023-2024"/>
    <x v="0"/>
    <x v="61"/>
    <x v="6"/>
    <x v="6"/>
    <x v="61"/>
    <x v="0"/>
    <x v="18"/>
    <x v="3"/>
    <x v="3"/>
    <x v="1127"/>
    <n v="1"/>
  </r>
  <r>
    <x v="107"/>
    <x v="1"/>
    <s v="2022-2023"/>
    <x v="0"/>
    <x v="58"/>
    <x v="0"/>
    <x v="0"/>
    <x v="58"/>
    <x v="0"/>
    <x v="0"/>
    <x v="3"/>
    <x v="3"/>
    <x v="1127"/>
    <n v="1"/>
  </r>
  <r>
    <x v="368"/>
    <x v="2"/>
    <s v="2024-2025"/>
    <x v="0"/>
    <x v="34"/>
    <x v="4"/>
    <x v="4"/>
    <x v="34"/>
    <x v="0"/>
    <x v="7"/>
    <x v="9"/>
    <x v="9"/>
    <x v="1128"/>
    <n v="1"/>
  </r>
  <r>
    <x v="342"/>
    <x v="0"/>
    <s v="2023-2024"/>
    <x v="0"/>
    <x v="31"/>
    <x v="1"/>
    <x v="1"/>
    <x v="31"/>
    <x v="0"/>
    <x v="4"/>
    <x v="9"/>
    <x v="9"/>
    <x v="1128"/>
    <n v="1"/>
  </r>
  <r>
    <x v="321"/>
    <x v="0"/>
    <s v="2023-2024"/>
    <x v="0"/>
    <x v="31"/>
    <x v="1"/>
    <x v="1"/>
    <x v="31"/>
    <x v="0"/>
    <x v="4"/>
    <x v="3"/>
    <x v="3"/>
    <x v="1129"/>
    <n v="1"/>
  </r>
  <r>
    <x v="549"/>
    <x v="1"/>
    <s v="2022-2023"/>
    <x v="0"/>
    <x v="27"/>
    <x v="4"/>
    <x v="4"/>
    <x v="27"/>
    <x v="0"/>
    <x v="7"/>
    <x v="1"/>
    <x v="1"/>
    <x v="1130"/>
    <n v="1"/>
  </r>
  <r>
    <x v="409"/>
    <x v="0"/>
    <s v="2023-2024"/>
    <x v="1"/>
    <x v="53"/>
    <x v="3"/>
    <x v="3"/>
    <x v="53"/>
    <x v="0"/>
    <x v="10"/>
    <x v="2"/>
    <x v="2"/>
    <x v="1131"/>
    <n v="1"/>
  </r>
  <r>
    <x v="493"/>
    <x v="1"/>
    <s v="2022-2023"/>
    <x v="0"/>
    <x v="49"/>
    <x v="4"/>
    <x v="4"/>
    <x v="49"/>
    <x v="0"/>
    <x v="6"/>
    <x v="7"/>
    <x v="7"/>
    <x v="1132"/>
    <n v="1"/>
  </r>
  <r>
    <x v="298"/>
    <x v="1"/>
    <s v="2022-2023"/>
    <x v="0"/>
    <x v="5"/>
    <x v="1"/>
    <x v="1"/>
    <x v="5"/>
    <x v="0"/>
    <x v="5"/>
    <x v="2"/>
    <x v="2"/>
    <x v="1133"/>
    <n v="1"/>
  </r>
  <r>
    <x v="103"/>
    <x v="1"/>
    <s v="2022-2023"/>
    <x v="1"/>
    <x v="4"/>
    <x v="1"/>
    <x v="1"/>
    <x v="4"/>
    <x v="0"/>
    <x v="4"/>
    <x v="2"/>
    <x v="2"/>
    <x v="1134"/>
    <n v="1"/>
  </r>
  <r>
    <x v="524"/>
    <x v="0"/>
    <s v="2023-2024"/>
    <x v="0"/>
    <x v="26"/>
    <x v="0"/>
    <x v="0"/>
    <x v="26"/>
    <x v="0"/>
    <x v="14"/>
    <x v="6"/>
    <x v="6"/>
    <x v="1135"/>
    <n v="1"/>
  </r>
  <r>
    <x v="330"/>
    <x v="0"/>
    <s v="2023-2024"/>
    <x v="0"/>
    <x v="96"/>
    <x v="4"/>
    <x v="4"/>
    <x v="96"/>
    <x v="0"/>
    <x v="16"/>
    <x v="7"/>
    <x v="7"/>
    <x v="1136"/>
    <n v="1"/>
  </r>
  <r>
    <x v="303"/>
    <x v="1"/>
    <s v="2022-2023"/>
    <x v="1"/>
    <x v="46"/>
    <x v="3"/>
    <x v="3"/>
    <x v="46"/>
    <x v="0"/>
    <x v="17"/>
    <x v="2"/>
    <x v="2"/>
    <x v="1137"/>
    <n v="1"/>
  </r>
  <r>
    <x v="633"/>
    <x v="1"/>
    <s v="2022-2023"/>
    <x v="1"/>
    <x v="3"/>
    <x v="3"/>
    <x v="3"/>
    <x v="3"/>
    <x v="0"/>
    <x v="3"/>
    <x v="7"/>
    <x v="7"/>
    <x v="1138"/>
    <n v="1"/>
  </r>
  <r>
    <x v="600"/>
    <x v="0"/>
    <s v="2023-2024"/>
    <x v="0"/>
    <x v="48"/>
    <x v="3"/>
    <x v="3"/>
    <x v="48"/>
    <x v="0"/>
    <x v="15"/>
    <x v="2"/>
    <x v="2"/>
    <x v="1139"/>
    <n v="1"/>
  </r>
  <r>
    <x v="252"/>
    <x v="1"/>
    <s v="2022-2023"/>
    <x v="0"/>
    <x v="8"/>
    <x v="1"/>
    <x v="1"/>
    <x v="8"/>
    <x v="0"/>
    <x v="4"/>
    <x v="3"/>
    <x v="3"/>
    <x v="1140"/>
    <n v="1"/>
  </r>
  <r>
    <x v="266"/>
    <x v="1"/>
    <s v="2022-2023"/>
    <x v="1"/>
    <x v="48"/>
    <x v="3"/>
    <x v="3"/>
    <x v="48"/>
    <x v="0"/>
    <x v="15"/>
    <x v="3"/>
    <x v="3"/>
    <x v="1140"/>
    <n v="1"/>
  </r>
  <r>
    <x v="681"/>
    <x v="2"/>
    <s v="2024-2025"/>
    <x v="1"/>
    <x v="76"/>
    <x v="1"/>
    <x v="1"/>
    <x v="76"/>
    <x v="0"/>
    <x v="5"/>
    <x v="8"/>
    <x v="8"/>
    <x v="1141"/>
    <n v="1"/>
  </r>
  <r>
    <x v="351"/>
    <x v="0"/>
    <s v="2023-2024"/>
    <x v="1"/>
    <x v="56"/>
    <x v="1"/>
    <x v="1"/>
    <x v="56"/>
    <x v="0"/>
    <x v="11"/>
    <x v="5"/>
    <x v="5"/>
    <x v="1142"/>
    <n v="1"/>
  </r>
  <r>
    <x v="682"/>
    <x v="1"/>
    <s v="2022-2023"/>
    <x v="1"/>
    <x v="20"/>
    <x v="4"/>
    <x v="4"/>
    <x v="20"/>
    <x v="0"/>
    <x v="8"/>
    <x v="7"/>
    <x v="7"/>
    <x v="1143"/>
    <n v="1"/>
  </r>
  <r>
    <x v="274"/>
    <x v="0"/>
    <s v="2023-2024"/>
    <x v="0"/>
    <x v="38"/>
    <x v="3"/>
    <x v="3"/>
    <x v="38"/>
    <x v="0"/>
    <x v="12"/>
    <x v="5"/>
    <x v="5"/>
    <x v="1144"/>
    <n v="1"/>
  </r>
  <r>
    <x v="525"/>
    <x v="2"/>
    <s v="2024-2025"/>
    <x v="1"/>
    <x v="43"/>
    <x v="1"/>
    <x v="1"/>
    <x v="43"/>
    <x v="0"/>
    <x v="2"/>
    <x v="7"/>
    <x v="7"/>
    <x v="1145"/>
    <n v="1"/>
  </r>
  <r>
    <x v="112"/>
    <x v="0"/>
    <s v="2023-2024"/>
    <x v="1"/>
    <x v="23"/>
    <x v="1"/>
    <x v="1"/>
    <x v="23"/>
    <x v="0"/>
    <x v="11"/>
    <x v="6"/>
    <x v="6"/>
    <x v="1146"/>
    <n v="1"/>
  </r>
  <r>
    <x v="630"/>
    <x v="0"/>
    <s v="2023-2024"/>
    <x v="0"/>
    <x v="15"/>
    <x v="1"/>
    <x v="1"/>
    <x v="15"/>
    <x v="0"/>
    <x v="5"/>
    <x v="9"/>
    <x v="9"/>
    <x v="1147"/>
    <n v="1"/>
  </r>
  <r>
    <x v="446"/>
    <x v="2"/>
    <s v="2024-2025"/>
    <x v="0"/>
    <x v="22"/>
    <x v="1"/>
    <x v="1"/>
    <x v="22"/>
    <x v="0"/>
    <x v="2"/>
    <x v="6"/>
    <x v="6"/>
    <x v="1148"/>
    <n v="1"/>
  </r>
  <r>
    <x v="458"/>
    <x v="2"/>
    <s v="2024-2025"/>
    <x v="1"/>
    <x v="92"/>
    <x v="3"/>
    <x v="3"/>
    <x v="92"/>
    <x v="0"/>
    <x v="3"/>
    <x v="3"/>
    <x v="3"/>
    <x v="1149"/>
    <n v="1"/>
  </r>
  <r>
    <x v="36"/>
    <x v="2"/>
    <s v="2024-2025"/>
    <x v="0"/>
    <x v="38"/>
    <x v="3"/>
    <x v="3"/>
    <x v="38"/>
    <x v="0"/>
    <x v="12"/>
    <x v="3"/>
    <x v="3"/>
    <x v="1150"/>
    <n v="1"/>
  </r>
  <r>
    <x v="315"/>
    <x v="0"/>
    <s v="2023-2024"/>
    <x v="0"/>
    <x v="38"/>
    <x v="3"/>
    <x v="3"/>
    <x v="38"/>
    <x v="0"/>
    <x v="12"/>
    <x v="2"/>
    <x v="2"/>
    <x v="1151"/>
    <n v="1"/>
  </r>
  <r>
    <x v="282"/>
    <x v="2"/>
    <s v="2024-2025"/>
    <x v="1"/>
    <x v="41"/>
    <x v="5"/>
    <x v="5"/>
    <x v="41"/>
    <x v="0"/>
    <x v="9"/>
    <x v="3"/>
    <x v="3"/>
    <x v="1152"/>
    <n v="1"/>
  </r>
  <r>
    <x v="580"/>
    <x v="0"/>
    <s v="2023-2024"/>
    <x v="1"/>
    <x v="93"/>
    <x v="4"/>
    <x v="4"/>
    <x v="93"/>
    <x v="0"/>
    <x v="16"/>
    <x v="3"/>
    <x v="3"/>
    <x v="1153"/>
    <n v="1"/>
  </r>
  <r>
    <x v="602"/>
    <x v="0"/>
    <s v="2023-2024"/>
    <x v="1"/>
    <x v="78"/>
    <x v="1"/>
    <x v="1"/>
    <x v="78"/>
    <x v="0"/>
    <x v="4"/>
    <x v="0"/>
    <x v="0"/>
    <x v="1154"/>
    <n v="1"/>
  </r>
  <r>
    <x v="501"/>
    <x v="1"/>
    <s v="2022-2023"/>
    <x v="0"/>
    <x v="25"/>
    <x v="4"/>
    <x v="4"/>
    <x v="25"/>
    <x v="0"/>
    <x v="8"/>
    <x v="3"/>
    <x v="3"/>
    <x v="1155"/>
    <n v="1"/>
  </r>
  <r>
    <x v="540"/>
    <x v="2"/>
    <s v="2024-2025"/>
    <x v="1"/>
    <x v="93"/>
    <x v="4"/>
    <x v="4"/>
    <x v="93"/>
    <x v="0"/>
    <x v="16"/>
    <x v="5"/>
    <x v="5"/>
    <x v="1156"/>
    <n v="1"/>
  </r>
  <r>
    <x v="157"/>
    <x v="2"/>
    <s v="2024-2025"/>
    <x v="0"/>
    <x v="69"/>
    <x v="4"/>
    <x v="4"/>
    <x v="69"/>
    <x v="0"/>
    <x v="6"/>
    <x v="1"/>
    <x v="1"/>
    <x v="1157"/>
    <n v="1"/>
  </r>
  <r>
    <x v="45"/>
    <x v="0"/>
    <s v="2023-2024"/>
    <x v="1"/>
    <x v="17"/>
    <x v="3"/>
    <x v="3"/>
    <x v="17"/>
    <x v="0"/>
    <x v="12"/>
    <x v="1"/>
    <x v="1"/>
    <x v="1157"/>
    <n v="1"/>
  </r>
  <r>
    <x v="399"/>
    <x v="0"/>
    <s v="2023-2024"/>
    <x v="0"/>
    <x v="46"/>
    <x v="3"/>
    <x v="3"/>
    <x v="46"/>
    <x v="0"/>
    <x v="17"/>
    <x v="1"/>
    <x v="1"/>
    <x v="1158"/>
    <n v="1"/>
  </r>
  <r>
    <x v="307"/>
    <x v="0"/>
    <s v="2023-2024"/>
    <x v="1"/>
    <x v="43"/>
    <x v="1"/>
    <x v="1"/>
    <x v="43"/>
    <x v="0"/>
    <x v="2"/>
    <x v="4"/>
    <x v="4"/>
    <x v="1159"/>
    <n v="1"/>
  </r>
  <r>
    <x v="683"/>
    <x v="0"/>
    <s v="2023-2024"/>
    <x v="1"/>
    <x v="36"/>
    <x v="4"/>
    <x v="4"/>
    <x v="36"/>
    <x v="0"/>
    <x v="6"/>
    <x v="8"/>
    <x v="8"/>
    <x v="1160"/>
    <n v="1"/>
  </r>
  <r>
    <x v="56"/>
    <x v="2"/>
    <s v="2024-2025"/>
    <x v="0"/>
    <x v="15"/>
    <x v="1"/>
    <x v="1"/>
    <x v="15"/>
    <x v="0"/>
    <x v="5"/>
    <x v="6"/>
    <x v="6"/>
    <x v="1161"/>
    <n v="1"/>
  </r>
  <r>
    <x v="684"/>
    <x v="2"/>
    <s v="2024-2025"/>
    <x v="0"/>
    <x v="27"/>
    <x v="4"/>
    <x v="4"/>
    <x v="27"/>
    <x v="0"/>
    <x v="7"/>
    <x v="7"/>
    <x v="7"/>
    <x v="1162"/>
    <n v="1"/>
  </r>
  <r>
    <x v="226"/>
    <x v="0"/>
    <s v="2023-2024"/>
    <x v="0"/>
    <x v="37"/>
    <x v="1"/>
    <x v="1"/>
    <x v="37"/>
    <x v="0"/>
    <x v="11"/>
    <x v="7"/>
    <x v="7"/>
    <x v="1163"/>
    <n v="1"/>
  </r>
  <r>
    <x v="198"/>
    <x v="2"/>
    <s v="2024-2025"/>
    <x v="0"/>
    <x v="59"/>
    <x v="3"/>
    <x v="3"/>
    <x v="59"/>
    <x v="0"/>
    <x v="3"/>
    <x v="2"/>
    <x v="2"/>
    <x v="1164"/>
    <n v="1"/>
  </r>
  <r>
    <x v="562"/>
    <x v="1"/>
    <s v="2022-2023"/>
    <x v="0"/>
    <x v="6"/>
    <x v="0"/>
    <x v="0"/>
    <x v="6"/>
    <x v="0"/>
    <x v="0"/>
    <x v="1"/>
    <x v="1"/>
    <x v="1165"/>
    <n v="1"/>
  </r>
  <r>
    <x v="261"/>
    <x v="1"/>
    <s v="2022-2023"/>
    <x v="1"/>
    <x v="43"/>
    <x v="1"/>
    <x v="1"/>
    <x v="43"/>
    <x v="0"/>
    <x v="2"/>
    <x v="8"/>
    <x v="8"/>
    <x v="1166"/>
    <n v="1"/>
  </r>
  <r>
    <x v="685"/>
    <x v="0"/>
    <s v="2023-2024"/>
    <x v="1"/>
    <x v="43"/>
    <x v="1"/>
    <x v="1"/>
    <x v="43"/>
    <x v="0"/>
    <x v="2"/>
    <x v="1"/>
    <x v="1"/>
    <x v="1167"/>
    <n v="1"/>
  </r>
  <r>
    <x v="50"/>
    <x v="0"/>
    <s v="2023-2024"/>
    <x v="0"/>
    <x v="55"/>
    <x v="3"/>
    <x v="3"/>
    <x v="55"/>
    <x v="0"/>
    <x v="17"/>
    <x v="4"/>
    <x v="4"/>
    <x v="1168"/>
    <n v="1"/>
  </r>
  <r>
    <x v="481"/>
    <x v="2"/>
    <s v="2024-2025"/>
    <x v="0"/>
    <x v="76"/>
    <x v="1"/>
    <x v="1"/>
    <x v="76"/>
    <x v="0"/>
    <x v="5"/>
    <x v="9"/>
    <x v="9"/>
    <x v="1169"/>
    <n v="1"/>
  </r>
  <r>
    <x v="371"/>
    <x v="2"/>
    <s v="2024-2025"/>
    <x v="0"/>
    <x v="95"/>
    <x v="7"/>
    <x v="7"/>
    <x v="95"/>
    <x v="0"/>
    <x v="19"/>
    <x v="7"/>
    <x v="7"/>
    <x v="1170"/>
    <n v="1"/>
  </r>
  <r>
    <x v="35"/>
    <x v="0"/>
    <s v="2023-2024"/>
    <x v="0"/>
    <x v="15"/>
    <x v="1"/>
    <x v="1"/>
    <x v="15"/>
    <x v="0"/>
    <x v="5"/>
    <x v="9"/>
    <x v="9"/>
    <x v="1171"/>
    <n v="1"/>
  </r>
  <r>
    <x v="508"/>
    <x v="0"/>
    <s v="2023-2024"/>
    <x v="0"/>
    <x v="13"/>
    <x v="1"/>
    <x v="1"/>
    <x v="13"/>
    <x v="0"/>
    <x v="1"/>
    <x v="5"/>
    <x v="5"/>
    <x v="1172"/>
    <n v="1"/>
  </r>
  <r>
    <x v="448"/>
    <x v="0"/>
    <s v="2023-2024"/>
    <x v="0"/>
    <x v="49"/>
    <x v="4"/>
    <x v="4"/>
    <x v="49"/>
    <x v="0"/>
    <x v="6"/>
    <x v="7"/>
    <x v="7"/>
    <x v="1173"/>
    <n v="1"/>
  </r>
  <r>
    <x v="125"/>
    <x v="2"/>
    <s v="2024-2025"/>
    <x v="0"/>
    <x v="91"/>
    <x v="1"/>
    <x v="1"/>
    <x v="91"/>
    <x v="0"/>
    <x v="5"/>
    <x v="5"/>
    <x v="5"/>
    <x v="1174"/>
    <n v="1"/>
  </r>
  <r>
    <x v="686"/>
    <x v="1"/>
    <s v="2022-2023"/>
    <x v="1"/>
    <x v="1"/>
    <x v="1"/>
    <x v="1"/>
    <x v="1"/>
    <x v="0"/>
    <x v="1"/>
    <x v="6"/>
    <x v="6"/>
    <x v="1175"/>
    <n v="1"/>
  </r>
  <r>
    <x v="670"/>
    <x v="0"/>
    <s v="2023-2024"/>
    <x v="0"/>
    <x v="12"/>
    <x v="3"/>
    <x v="3"/>
    <x v="12"/>
    <x v="0"/>
    <x v="10"/>
    <x v="3"/>
    <x v="3"/>
    <x v="1176"/>
    <n v="1"/>
  </r>
  <r>
    <x v="173"/>
    <x v="0"/>
    <s v="2023-2024"/>
    <x v="1"/>
    <x v="35"/>
    <x v="3"/>
    <x v="3"/>
    <x v="35"/>
    <x v="0"/>
    <x v="15"/>
    <x v="3"/>
    <x v="3"/>
    <x v="1177"/>
    <n v="1"/>
  </r>
  <r>
    <x v="542"/>
    <x v="2"/>
    <s v="2024-2025"/>
    <x v="1"/>
    <x v="17"/>
    <x v="3"/>
    <x v="3"/>
    <x v="17"/>
    <x v="0"/>
    <x v="12"/>
    <x v="3"/>
    <x v="3"/>
    <x v="1178"/>
    <n v="1"/>
  </r>
  <r>
    <x v="495"/>
    <x v="2"/>
    <s v="2024-2025"/>
    <x v="1"/>
    <x v="22"/>
    <x v="1"/>
    <x v="1"/>
    <x v="22"/>
    <x v="0"/>
    <x v="2"/>
    <x v="0"/>
    <x v="0"/>
    <x v="1179"/>
    <n v="1"/>
  </r>
  <r>
    <x v="429"/>
    <x v="1"/>
    <s v="2022-2023"/>
    <x v="0"/>
    <x v="64"/>
    <x v="1"/>
    <x v="1"/>
    <x v="64"/>
    <x v="0"/>
    <x v="1"/>
    <x v="3"/>
    <x v="3"/>
    <x v="1180"/>
    <n v="1"/>
  </r>
  <r>
    <x v="436"/>
    <x v="2"/>
    <s v="2024-2025"/>
    <x v="0"/>
    <x v="68"/>
    <x v="7"/>
    <x v="7"/>
    <x v="68"/>
    <x v="0"/>
    <x v="19"/>
    <x v="9"/>
    <x v="9"/>
    <x v="1181"/>
    <n v="1"/>
  </r>
  <r>
    <x v="389"/>
    <x v="2"/>
    <s v="2024-2025"/>
    <x v="0"/>
    <x v="62"/>
    <x v="0"/>
    <x v="0"/>
    <x v="62"/>
    <x v="0"/>
    <x v="14"/>
    <x v="3"/>
    <x v="3"/>
    <x v="1182"/>
    <n v="1"/>
  </r>
  <r>
    <x v="607"/>
    <x v="0"/>
    <s v="2023-2024"/>
    <x v="0"/>
    <x v="19"/>
    <x v="1"/>
    <x v="1"/>
    <x v="19"/>
    <x v="0"/>
    <x v="11"/>
    <x v="2"/>
    <x v="2"/>
    <x v="1183"/>
    <n v="1"/>
  </r>
  <r>
    <x v="637"/>
    <x v="1"/>
    <s v="2022-2023"/>
    <x v="0"/>
    <x v="27"/>
    <x v="4"/>
    <x v="4"/>
    <x v="27"/>
    <x v="0"/>
    <x v="7"/>
    <x v="3"/>
    <x v="3"/>
    <x v="1184"/>
    <n v="1"/>
  </r>
  <r>
    <x v="546"/>
    <x v="2"/>
    <s v="2024-2025"/>
    <x v="0"/>
    <x v="68"/>
    <x v="7"/>
    <x v="7"/>
    <x v="68"/>
    <x v="0"/>
    <x v="19"/>
    <x v="4"/>
    <x v="4"/>
    <x v="1185"/>
    <n v="1"/>
  </r>
  <r>
    <x v="628"/>
    <x v="0"/>
    <s v="2023-2024"/>
    <x v="0"/>
    <x v="68"/>
    <x v="7"/>
    <x v="7"/>
    <x v="68"/>
    <x v="0"/>
    <x v="19"/>
    <x v="5"/>
    <x v="5"/>
    <x v="1186"/>
    <n v="1"/>
  </r>
  <r>
    <x v="656"/>
    <x v="1"/>
    <s v="2022-2023"/>
    <x v="0"/>
    <x v="26"/>
    <x v="0"/>
    <x v="0"/>
    <x v="26"/>
    <x v="0"/>
    <x v="14"/>
    <x v="6"/>
    <x v="6"/>
    <x v="1187"/>
    <n v="1"/>
  </r>
  <r>
    <x v="248"/>
    <x v="0"/>
    <s v="2023-2024"/>
    <x v="0"/>
    <x v="51"/>
    <x v="4"/>
    <x v="4"/>
    <x v="51"/>
    <x v="0"/>
    <x v="16"/>
    <x v="6"/>
    <x v="6"/>
    <x v="1188"/>
    <n v="1"/>
  </r>
  <r>
    <x v="560"/>
    <x v="0"/>
    <s v="2023-2024"/>
    <x v="1"/>
    <x v="14"/>
    <x v="1"/>
    <x v="1"/>
    <x v="14"/>
    <x v="0"/>
    <x v="11"/>
    <x v="9"/>
    <x v="9"/>
    <x v="1189"/>
    <n v="1"/>
  </r>
  <r>
    <x v="166"/>
    <x v="0"/>
    <s v="2023-2024"/>
    <x v="1"/>
    <x v="47"/>
    <x v="1"/>
    <x v="1"/>
    <x v="47"/>
    <x v="0"/>
    <x v="4"/>
    <x v="8"/>
    <x v="8"/>
    <x v="1190"/>
    <n v="1"/>
  </r>
  <r>
    <x v="383"/>
    <x v="0"/>
    <s v="2023-2024"/>
    <x v="0"/>
    <x v="34"/>
    <x v="4"/>
    <x v="4"/>
    <x v="34"/>
    <x v="0"/>
    <x v="7"/>
    <x v="5"/>
    <x v="5"/>
    <x v="1191"/>
    <n v="1"/>
  </r>
  <r>
    <x v="454"/>
    <x v="0"/>
    <s v="2023-2024"/>
    <x v="0"/>
    <x v="51"/>
    <x v="4"/>
    <x v="4"/>
    <x v="51"/>
    <x v="0"/>
    <x v="16"/>
    <x v="1"/>
    <x v="1"/>
    <x v="1192"/>
    <n v="1"/>
  </r>
  <r>
    <x v="204"/>
    <x v="0"/>
    <s v="2023-2024"/>
    <x v="1"/>
    <x v="0"/>
    <x v="0"/>
    <x v="0"/>
    <x v="0"/>
    <x v="0"/>
    <x v="0"/>
    <x v="6"/>
    <x v="6"/>
    <x v="1193"/>
    <n v="1"/>
  </r>
  <r>
    <x v="170"/>
    <x v="0"/>
    <s v="2023-2024"/>
    <x v="0"/>
    <x v="18"/>
    <x v="6"/>
    <x v="6"/>
    <x v="18"/>
    <x v="0"/>
    <x v="13"/>
    <x v="7"/>
    <x v="7"/>
    <x v="1194"/>
    <n v="1"/>
  </r>
  <r>
    <x v="375"/>
    <x v="0"/>
    <s v="2023-2024"/>
    <x v="0"/>
    <x v="8"/>
    <x v="1"/>
    <x v="1"/>
    <x v="8"/>
    <x v="0"/>
    <x v="4"/>
    <x v="6"/>
    <x v="6"/>
    <x v="1195"/>
    <n v="1"/>
  </r>
  <r>
    <x v="687"/>
    <x v="0"/>
    <s v="2023-2024"/>
    <x v="1"/>
    <x v="14"/>
    <x v="1"/>
    <x v="1"/>
    <x v="14"/>
    <x v="0"/>
    <x v="11"/>
    <x v="1"/>
    <x v="1"/>
    <x v="1196"/>
    <n v="1"/>
  </r>
  <r>
    <x v="103"/>
    <x v="1"/>
    <s v="2022-2023"/>
    <x v="1"/>
    <x v="43"/>
    <x v="1"/>
    <x v="1"/>
    <x v="43"/>
    <x v="0"/>
    <x v="2"/>
    <x v="6"/>
    <x v="6"/>
    <x v="1197"/>
    <n v="1"/>
  </r>
  <r>
    <x v="504"/>
    <x v="2"/>
    <s v="2024-2025"/>
    <x v="0"/>
    <x v="49"/>
    <x v="4"/>
    <x v="4"/>
    <x v="49"/>
    <x v="0"/>
    <x v="6"/>
    <x v="1"/>
    <x v="1"/>
    <x v="1198"/>
    <n v="1"/>
  </r>
  <r>
    <x v="448"/>
    <x v="0"/>
    <s v="2023-2024"/>
    <x v="1"/>
    <x v="14"/>
    <x v="1"/>
    <x v="1"/>
    <x v="14"/>
    <x v="0"/>
    <x v="11"/>
    <x v="3"/>
    <x v="3"/>
    <x v="1199"/>
    <n v="1"/>
  </r>
  <r>
    <x v="530"/>
    <x v="1"/>
    <s v="2022-2023"/>
    <x v="1"/>
    <x v="87"/>
    <x v="2"/>
    <x v="2"/>
    <x v="87"/>
    <x v="0"/>
    <x v="2"/>
    <x v="9"/>
    <x v="9"/>
    <x v="1200"/>
    <n v="1"/>
  </r>
  <r>
    <x v="688"/>
    <x v="0"/>
    <s v="2023-2024"/>
    <x v="0"/>
    <x v="11"/>
    <x v="5"/>
    <x v="5"/>
    <x v="11"/>
    <x v="0"/>
    <x v="9"/>
    <x v="2"/>
    <x v="2"/>
    <x v="1201"/>
    <n v="1"/>
  </r>
  <r>
    <x v="620"/>
    <x v="1"/>
    <s v="2022-2023"/>
    <x v="1"/>
    <x v="78"/>
    <x v="1"/>
    <x v="1"/>
    <x v="78"/>
    <x v="0"/>
    <x v="4"/>
    <x v="3"/>
    <x v="3"/>
    <x v="1202"/>
    <n v="1"/>
  </r>
  <r>
    <x v="328"/>
    <x v="2"/>
    <s v="2024-2025"/>
    <x v="1"/>
    <x v="53"/>
    <x v="3"/>
    <x v="3"/>
    <x v="53"/>
    <x v="0"/>
    <x v="10"/>
    <x v="8"/>
    <x v="8"/>
    <x v="1203"/>
    <n v="1"/>
  </r>
  <r>
    <x v="658"/>
    <x v="2"/>
    <s v="2024-2025"/>
    <x v="0"/>
    <x v="19"/>
    <x v="1"/>
    <x v="1"/>
    <x v="19"/>
    <x v="0"/>
    <x v="11"/>
    <x v="1"/>
    <x v="1"/>
    <x v="1204"/>
    <n v="1"/>
  </r>
  <r>
    <x v="83"/>
    <x v="1"/>
    <s v="2022-2023"/>
    <x v="1"/>
    <x v="29"/>
    <x v="4"/>
    <x v="4"/>
    <x v="29"/>
    <x v="0"/>
    <x v="8"/>
    <x v="2"/>
    <x v="2"/>
    <x v="1205"/>
    <n v="1"/>
  </r>
  <r>
    <x v="689"/>
    <x v="1"/>
    <s v="2022-2023"/>
    <x v="0"/>
    <x v="62"/>
    <x v="0"/>
    <x v="0"/>
    <x v="62"/>
    <x v="0"/>
    <x v="14"/>
    <x v="3"/>
    <x v="3"/>
    <x v="1206"/>
    <n v="1"/>
  </r>
  <r>
    <x v="609"/>
    <x v="0"/>
    <s v="2023-2024"/>
    <x v="0"/>
    <x v="84"/>
    <x v="3"/>
    <x v="3"/>
    <x v="84"/>
    <x v="0"/>
    <x v="3"/>
    <x v="4"/>
    <x v="4"/>
    <x v="1207"/>
    <n v="1"/>
  </r>
  <r>
    <x v="9"/>
    <x v="0"/>
    <s v="2023-2024"/>
    <x v="1"/>
    <x v="93"/>
    <x v="4"/>
    <x v="4"/>
    <x v="93"/>
    <x v="0"/>
    <x v="16"/>
    <x v="2"/>
    <x v="2"/>
    <x v="1208"/>
    <n v="1"/>
  </r>
  <r>
    <x v="29"/>
    <x v="0"/>
    <s v="2023-2024"/>
    <x v="0"/>
    <x v="26"/>
    <x v="0"/>
    <x v="0"/>
    <x v="26"/>
    <x v="0"/>
    <x v="14"/>
    <x v="4"/>
    <x v="4"/>
    <x v="1209"/>
    <n v="1"/>
  </r>
  <r>
    <x v="246"/>
    <x v="2"/>
    <s v="2024-2025"/>
    <x v="1"/>
    <x v="29"/>
    <x v="4"/>
    <x v="4"/>
    <x v="29"/>
    <x v="0"/>
    <x v="8"/>
    <x v="2"/>
    <x v="2"/>
    <x v="1210"/>
    <n v="1"/>
  </r>
  <r>
    <x v="594"/>
    <x v="1"/>
    <s v="2022-2023"/>
    <x v="0"/>
    <x v="49"/>
    <x v="4"/>
    <x v="4"/>
    <x v="49"/>
    <x v="0"/>
    <x v="6"/>
    <x v="9"/>
    <x v="9"/>
    <x v="1211"/>
    <n v="1"/>
  </r>
  <r>
    <x v="8"/>
    <x v="0"/>
    <s v="2023-2024"/>
    <x v="1"/>
    <x v="42"/>
    <x v="3"/>
    <x v="3"/>
    <x v="42"/>
    <x v="0"/>
    <x v="12"/>
    <x v="9"/>
    <x v="9"/>
    <x v="1212"/>
    <n v="1"/>
  </r>
  <r>
    <x v="687"/>
    <x v="0"/>
    <s v="2023-2024"/>
    <x v="0"/>
    <x v="25"/>
    <x v="4"/>
    <x v="4"/>
    <x v="25"/>
    <x v="0"/>
    <x v="8"/>
    <x v="8"/>
    <x v="8"/>
    <x v="1213"/>
    <n v="1"/>
  </r>
  <r>
    <x v="536"/>
    <x v="1"/>
    <s v="2022-2023"/>
    <x v="0"/>
    <x v="39"/>
    <x v="0"/>
    <x v="0"/>
    <x v="39"/>
    <x v="0"/>
    <x v="14"/>
    <x v="1"/>
    <x v="1"/>
    <x v="1214"/>
    <n v="1"/>
  </r>
  <r>
    <x v="690"/>
    <x v="1"/>
    <s v="2022-2023"/>
    <x v="1"/>
    <x v="80"/>
    <x v="0"/>
    <x v="0"/>
    <x v="80"/>
    <x v="0"/>
    <x v="14"/>
    <x v="3"/>
    <x v="3"/>
    <x v="1215"/>
    <n v="1"/>
  </r>
  <r>
    <x v="276"/>
    <x v="0"/>
    <s v="2023-2024"/>
    <x v="1"/>
    <x v="71"/>
    <x v="6"/>
    <x v="6"/>
    <x v="71"/>
    <x v="0"/>
    <x v="13"/>
    <x v="2"/>
    <x v="2"/>
    <x v="1216"/>
    <n v="1"/>
  </r>
  <r>
    <x v="239"/>
    <x v="0"/>
    <s v="2023-2024"/>
    <x v="1"/>
    <x v="36"/>
    <x v="4"/>
    <x v="4"/>
    <x v="36"/>
    <x v="0"/>
    <x v="6"/>
    <x v="4"/>
    <x v="4"/>
    <x v="1217"/>
    <n v="1"/>
  </r>
  <r>
    <x v="581"/>
    <x v="0"/>
    <s v="2023-2024"/>
    <x v="1"/>
    <x v="42"/>
    <x v="3"/>
    <x v="3"/>
    <x v="42"/>
    <x v="0"/>
    <x v="12"/>
    <x v="4"/>
    <x v="4"/>
    <x v="1218"/>
    <n v="1"/>
  </r>
  <r>
    <x v="556"/>
    <x v="0"/>
    <s v="2023-2024"/>
    <x v="1"/>
    <x v="57"/>
    <x v="6"/>
    <x v="6"/>
    <x v="57"/>
    <x v="0"/>
    <x v="13"/>
    <x v="2"/>
    <x v="2"/>
    <x v="1219"/>
    <n v="1"/>
  </r>
  <r>
    <x v="663"/>
    <x v="0"/>
    <s v="2023-2024"/>
    <x v="0"/>
    <x v="69"/>
    <x v="4"/>
    <x v="4"/>
    <x v="69"/>
    <x v="0"/>
    <x v="6"/>
    <x v="8"/>
    <x v="8"/>
    <x v="1220"/>
    <n v="1"/>
  </r>
  <r>
    <x v="335"/>
    <x v="1"/>
    <s v="2022-2023"/>
    <x v="1"/>
    <x v="79"/>
    <x v="6"/>
    <x v="6"/>
    <x v="79"/>
    <x v="0"/>
    <x v="18"/>
    <x v="1"/>
    <x v="1"/>
    <x v="1221"/>
    <n v="1"/>
  </r>
  <r>
    <x v="203"/>
    <x v="0"/>
    <s v="2023-2024"/>
    <x v="0"/>
    <x v="36"/>
    <x v="4"/>
    <x v="4"/>
    <x v="36"/>
    <x v="0"/>
    <x v="6"/>
    <x v="0"/>
    <x v="0"/>
    <x v="1222"/>
    <n v="1"/>
  </r>
  <r>
    <x v="691"/>
    <x v="2"/>
    <s v="2024-2025"/>
    <x v="1"/>
    <x v="96"/>
    <x v="4"/>
    <x v="4"/>
    <x v="96"/>
    <x v="0"/>
    <x v="16"/>
    <x v="1"/>
    <x v="1"/>
    <x v="1222"/>
    <n v="1"/>
  </r>
  <r>
    <x v="206"/>
    <x v="2"/>
    <s v="2024-2025"/>
    <x v="1"/>
    <x v="58"/>
    <x v="0"/>
    <x v="0"/>
    <x v="58"/>
    <x v="0"/>
    <x v="0"/>
    <x v="3"/>
    <x v="3"/>
    <x v="1223"/>
    <n v="1"/>
  </r>
  <r>
    <x v="413"/>
    <x v="2"/>
    <s v="2024-2025"/>
    <x v="0"/>
    <x v="45"/>
    <x v="3"/>
    <x v="3"/>
    <x v="45"/>
    <x v="0"/>
    <x v="15"/>
    <x v="2"/>
    <x v="2"/>
    <x v="1224"/>
    <n v="1"/>
  </r>
  <r>
    <x v="188"/>
    <x v="0"/>
    <s v="2023-2024"/>
    <x v="1"/>
    <x v="56"/>
    <x v="1"/>
    <x v="1"/>
    <x v="56"/>
    <x v="0"/>
    <x v="11"/>
    <x v="7"/>
    <x v="7"/>
    <x v="1225"/>
    <n v="1"/>
  </r>
  <r>
    <x v="45"/>
    <x v="0"/>
    <s v="2023-2024"/>
    <x v="0"/>
    <x v="69"/>
    <x v="4"/>
    <x v="4"/>
    <x v="69"/>
    <x v="0"/>
    <x v="6"/>
    <x v="4"/>
    <x v="4"/>
    <x v="1226"/>
    <n v="1"/>
  </r>
  <r>
    <x v="94"/>
    <x v="0"/>
    <s v="2023-2024"/>
    <x v="1"/>
    <x v="80"/>
    <x v="0"/>
    <x v="0"/>
    <x v="80"/>
    <x v="0"/>
    <x v="14"/>
    <x v="7"/>
    <x v="7"/>
    <x v="1227"/>
    <n v="1"/>
  </r>
  <r>
    <x v="662"/>
    <x v="2"/>
    <s v="2024-2025"/>
    <x v="1"/>
    <x v="48"/>
    <x v="3"/>
    <x v="3"/>
    <x v="48"/>
    <x v="0"/>
    <x v="15"/>
    <x v="4"/>
    <x v="4"/>
    <x v="1228"/>
    <n v="1"/>
  </r>
  <r>
    <x v="240"/>
    <x v="2"/>
    <s v="2024-2025"/>
    <x v="1"/>
    <x v="30"/>
    <x v="4"/>
    <x v="4"/>
    <x v="30"/>
    <x v="0"/>
    <x v="6"/>
    <x v="2"/>
    <x v="2"/>
    <x v="1229"/>
    <n v="1"/>
  </r>
  <r>
    <x v="133"/>
    <x v="1"/>
    <s v="2022-2023"/>
    <x v="0"/>
    <x v="65"/>
    <x v="1"/>
    <x v="1"/>
    <x v="65"/>
    <x v="0"/>
    <x v="4"/>
    <x v="0"/>
    <x v="0"/>
    <x v="1230"/>
    <n v="1"/>
  </r>
  <r>
    <x v="143"/>
    <x v="2"/>
    <s v="2024-2025"/>
    <x v="0"/>
    <x v="76"/>
    <x v="1"/>
    <x v="1"/>
    <x v="76"/>
    <x v="0"/>
    <x v="5"/>
    <x v="1"/>
    <x v="1"/>
    <x v="1230"/>
    <n v="1"/>
  </r>
  <r>
    <x v="220"/>
    <x v="0"/>
    <s v="2023-2024"/>
    <x v="0"/>
    <x v="94"/>
    <x v="5"/>
    <x v="5"/>
    <x v="94"/>
    <x v="0"/>
    <x v="9"/>
    <x v="3"/>
    <x v="3"/>
    <x v="1231"/>
    <n v="1"/>
  </r>
  <r>
    <x v="136"/>
    <x v="0"/>
    <s v="2023-2024"/>
    <x v="1"/>
    <x v="17"/>
    <x v="3"/>
    <x v="3"/>
    <x v="17"/>
    <x v="0"/>
    <x v="12"/>
    <x v="2"/>
    <x v="2"/>
    <x v="1232"/>
    <n v="1"/>
  </r>
  <r>
    <x v="539"/>
    <x v="2"/>
    <s v="2024-2025"/>
    <x v="0"/>
    <x v="16"/>
    <x v="0"/>
    <x v="0"/>
    <x v="16"/>
    <x v="0"/>
    <x v="0"/>
    <x v="2"/>
    <x v="2"/>
    <x v="1233"/>
    <n v="1"/>
  </r>
  <r>
    <x v="18"/>
    <x v="0"/>
    <s v="2023-2024"/>
    <x v="1"/>
    <x v="11"/>
    <x v="5"/>
    <x v="5"/>
    <x v="11"/>
    <x v="0"/>
    <x v="9"/>
    <x v="4"/>
    <x v="4"/>
    <x v="1234"/>
    <n v="1"/>
  </r>
  <r>
    <x v="413"/>
    <x v="2"/>
    <s v="2024-2025"/>
    <x v="1"/>
    <x v="79"/>
    <x v="6"/>
    <x v="6"/>
    <x v="79"/>
    <x v="0"/>
    <x v="18"/>
    <x v="6"/>
    <x v="6"/>
    <x v="1235"/>
    <n v="1"/>
  </r>
  <r>
    <x v="692"/>
    <x v="0"/>
    <s v="2023-2024"/>
    <x v="0"/>
    <x v="44"/>
    <x v="4"/>
    <x v="4"/>
    <x v="44"/>
    <x v="0"/>
    <x v="16"/>
    <x v="9"/>
    <x v="9"/>
    <x v="1236"/>
    <n v="1"/>
  </r>
  <r>
    <x v="406"/>
    <x v="2"/>
    <s v="2024-2025"/>
    <x v="1"/>
    <x v="45"/>
    <x v="3"/>
    <x v="3"/>
    <x v="45"/>
    <x v="0"/>
    <x v="15"/>
    <x v="5"/>
    <x v="5"/>
    <x v="1237"/>
    <n v="1"/>
  </r>
  <r>
    <x v="251"/>
    <x v="2"/>
    <s v="2024-2025"/>
    <x v="1"/>
    <x v="71"/>
    <x v="6"/>
    <x v="6"/>
    <x v="71"/>
    <x v="0"/>
    <x v="13"/>
    <x v="4"/>
    <x v="4"/>
    <x v="1238"/>
    <n v="1"/>
  </r>
  <r>
    <x v="24"/>
    <x v="0"/>
    <s v="2023-2024"/>
    <x v="1"/>
    <x v="43"/>
    <x v="1"/>
    <x v="1"/>
    <x v="43"/>
    <x v="0"/>
    <x v="2"/>
    <x v="9"/>
    <x v="9"/>
    <x v="1239"/>
    <n v="1"/>
  </r>
  <r>
    <x v="600"/>
    <x v="0"/>
    <s v="2023-2024"/>
    <x v="0"/>
    <x v="21"/>
    <x v="3"/>
    <x v="3"/>
    <x v="21"/>
    <x v="0"/>
    <x v="10"/>
    <x v="2"/>
    <x v="2"/>
    <x v="1240"/>
    <n v="1"/>
  </r>
  <r>
    <x v="693"/>
    <x v="0"/>
    <s v="2023-2024"/>
    <x v="0"/>
    <x v="94"/>
    <x v="5"/>
    <x v="5"/>
    <x v="94"/>
    <x v="0"/>
    <x v="9"/>
    <x v="4"/>
    <x v="4"/>
    <x v="1241"/>
    <n v="1"/>
  </r>
  <r>
    <x v="487"/>
    <x v="0"/>
    <s v="2023-2024"/>
    <x v="0"/>
    <x v="6"/>
    <x v="0"/>
    <x v="0"/>
    <x v="6"/>
    <x v="0"/>
    <x v="0"/>
    <x v="7"/>
    <x v="7"/>
    <x v="1242"/>
    <n v="1"/>
  </r>
  <r>
    <x v="606"/>
    <x v="0"/>
    <s v="2023-2024"/>
    <x v="0"/>
    <x v="40"/>
    <x v="4"/>
    <x v="4"/>
    <x v="40"/>
    <x v="0"/>
    <x v="8"/>
    <x v="8"/>
    <x v="8"/>
    <x v="1243"/>
    <n v="1"/>
  </r>
  <r>
    <x v="86"/>
    <x v="1"/>
    <s v="2022-2023"/>
    <x v="0"/>
    <x v="44"/>
    <x v="4"/>
    <x v="4"/>
    <x v="44"/>
    <x v="0"/>
    <x v="16"/>
    <x v="7"/>
    <x v="7"/>
    <x v="1244"/>
    <n v="1"/>
  </r>
  <r>
    <x v="623"/>
    <x v="1"/>
    <s v="2022-2023"/>
    <x v="1"/>
    <x v="62"/>
    <x v="0"/>
    <x v="0"/>
    <x v="62"/>
    <x v="0"/>
    <x v="14"/>
    <x v="7"/>
    <x v="7"/>
    <x v="1245"/>
    <n v="1"/>
  </r>
  <r>
    <x v="262"/>
    <x v="2"/>
    <s v="2024-2025"/>
    <x v="1"/>
    <x v="3"/>
    <x v="3"/>
    <x v="3"/>
    <x v="3"/>
    <x v="0"/>
    <x v="3"/>
    <x v="3"/>
    <x v="3"/>
    <x v="1246"/>
    <n v="1"/>
  </r>
  <r>
    <x v="210"/>
    <x v="0"/>
    <s v="2023-2024"/>
    <x v="1"/>
    <x v="14"/>
    <x v="1"/>
    <x v="1"/>
    <x v="14"/>
    <x v="0"/>
    <x v="11"/>
    <x v="3"/>
    <x v="3"/>
    <x v="1247"/>
    <n v="1"/>
  </r>
  <r>
    <x v="336"/>
    <x v="0"/>
    <s v="2023-2024"/>
    <x v="0"/>
    <x v="35"/>
    <x v="3"/>
    <x v="3"/>
    <x v="35"/>
    <x v="0"/>
    <x v="15"/>
    <x v="3"/>
    <x v="3"/>
    <x v="1248"/>
    <n v="1"/>
  </r>
  <r>
    <x v="137"/>
    <x v="2"/>
    <s v="2024-2025"/>
    <x v="1"/>
    <x v="76"/>
    <x v="1"/>
    <x v="1"/>
    <x v="76"/>
    <x v="0"/>
    <x v="5"/>
    <x v="1"/>
    <x v="1"/>
    <x v="1249"/>
    <n v="1"/>
  </r>
  <r>
    <x v="35"/>
    <x v="0"/>
    <s v="2023-2024"/>
    <x v="1"/>
    <x v="83"/>
    <x v="0"/>
    <x v="0"/>
    <x v="83"/>
    <x v="0"/>
    <x v="0"/>
    <x v="0"/>
    <x v="0"/>
    <x v="1250"/>
    <n v="1"/>
  </r>
  <r>
    <x v="86"/>
    <x v="1"/>
    <s v="2022-2023"/>
    <x v="0"/>
    <x v="39"/>
    <x v="0"/>
    <x v="0"/>
    <x v="39"/>
    <x v="0"/>
    <x v="14"/>
    <x v="3"/>
    <x v="3"/>
    <x v="1251"/>
    <n v="1"/>
  </r>
  <r>
    <x v="682"/>
    <x v="1"/>
    <s v="2022-2023"/>
    <x v="1"/>
    <x v="70"/>
    <x v="4"/>
    <x v="4"/>
    <x v="70"/>
    <x v="0"/>
    <x v="8"/>
    <x v="3"/>
    <x v="3"/>
    <x v="1251"/>
    <n v="1"/>
  </r>
  <r>
    <x v="655"/>
    <x v="0"/>
    <s v="2023-2024"/>
    <x v="1"/>
    <x v="20"/>
    <x v="4"/>
    <x v="4"/>
    <x v="20"/>
    <x v="0"/>
    <x v="8"/>
    <x v="5"/>
    <x v="5"/>
    <x v="1252"/>
    <n v="1"/>
  </r>
  <r>
    <x v="641"/>
    <x v="0"/>
    <s v="2023-2024"/>
    <x v="0"/>
    <x v="41"/>
    <x v="5"/>
    <x v="5"/>
    <x v="41"/>
    <x v="0"/>
    <x v="9"/>
    <x v="2"/>
    <x v="2"/>
    <x v="1253"/>
    <n v="1"/>
  </r>
  <r>
    <x v="292"/>
    <x v="0"/>
    <s v="2023-2024"/>
    <x v="1"/>
    <x v="54"/>
    <x v="4"/>
    <x v="4"/>
    <x v="54"/>
    <x v="0"/>
    <x v="7"/>
    <x v="6"/>
    <x v="6"/>
    <x v="1254"/>
    <n v="1"/>
  </r>
  <r>
    <x v="576"/>
    <x v="0"/>
    <s v="2023-2024"/>
    <x v="1"/>
    <x v="87"/>
    <x v="2"/>
    <x v="2"/>
    <x v="87"/>
    <x v="0"/>
    <x v="2"/>
    <x v="2"/>
    <x v="2"/>
    <x v="1255"/>
    <n v="1"/>
  </r>
  <r>
    <x v="233"/>
    <x v="1"/>
    <s v="2022-2023"/>
    <x v="0"/>
    <x v="67"/>
    <x v="3"/>
    <x v="3"/>
    <x v="67"/>
    <x v="0"/>
    <x v="15"/>
    <x v="1"/>
    <x v="1"/>
    <x v="1256"/>
    <n v="1"/>
  </r>
  <r>
    <x v="417"/>
    <x v="2"/>
    <s v="2024-2025"/>
    <x v="0"/>
    <x v="57"/>
    <x v="6"/>
    <x v="6"/>
    <x v="57"/>
    <x v="0"/>
    <x v="13"/>
    <x v="0"/>
    <x v="0"/>
    <x v="1257"/>
    <n v="1"/>
  </r>
  <r>
    <x v="611"/>
    <x v="0"/>
    <s v="2023-2024"/>
    <x v="0"/>
    <x v="15"/>
    <x v="1"/>
    <x v="1"/>
    <x v="15"/>
    <x v="0"/>
    <x v="5"/>
    <x v="4"/>
    <x v="4"/>
    <x v="1258"/>
    <n v="1"/>
  </r>
  <r>
    <x v="289"/>
    <x v="1"/>
    <s v="2022-2023"/>
    <x v="1"/>
    <x v="32"/>
    <x v="6"/>
    <x v="6"/>
    <x v="32"/>
    <x v="0"/>
    <x v="13"/>
    <x v="9"/>
    <x v="9"/>
    <x v="1258"/>
    <n v="1"/>
  </r>
  <r>
    <x v="102"/>
    <x v="0"/>
    <s v="2023-2024"/>
    <x v="0"/>
    <x v="69"/>
    <x v="4"/>
    <x v="4"/>
    <x v="69"/>
    <x v="0"/>
    <x v="6"/>
    <x v="3"/>
    <x v="3"/>
    <x v="1259"/>
    <n v="1"/>
  </r>
  <r>
    <x v="620"/>
    <x v="1"/>
    <s v="2022-2023"/>
    <x v="1"/>
    <x v="78"/>
    <x v="1"/>
    <x v="1"/>
    <x v="78"/>
    <x v="0"/>
    <x v="4"/>
    <x v="9"/>
    <x v="9"/>
    <x v="1260"/>
    <n v="1"/>
  </r>
  <r>
    <x v="94"/>
    <x v="0"/>
    <s v="2023-2024"/>
    <x v="0"/>
    <x v="91"/>
    <x v="1"/>
    <x v="1"/>
    <x v="91"/>
    <x v="0"/>
    <x v="5"/>
    <x v="9"/>
    <x v="9"/>
    <x v="1261"/>
    <n v="1"/>
  </r>
  <r>
    <x v="612"/>
    <x v="0"/>
    <s v="2023-2024"/>
    <x v="1"/>
    <x v="3"/>
    <x v="3"/>
    <x v="3"/>
    <x v="3"/>
    <x v="0"/>
    <x v="3"/>
    <x v="3"/>
    <x v="3"/>
    <x v="1262"/>
    <n v="1"/>
  </r>
  <r>
    <x v="404"/>
    <x v="1"/>
    <s v="2022-2023"/>
    <x v="0"/>
    <x v="76"/>
    <x v="1"/>
    <x v="1"/>
    <x v="76"/>
    <x v="0"/>
    <x v="5"/>
    <x v="9"/>
    <x v="9"/>
    <x v="1263"/>
    <n v="1"/>
  </r>
  <r>
    <x v="274"/>
    <x v="0"/>
    <s v="2023-2024"/>
    <x v="1"/>
    <x v="25"/>
    <x v="4"/>
    <x v="4"/>
    <x v="25"/>
    <x v="0"/>
    <x v="8"/>
    <x v="4"/>
    <x v="4"/>
    <x v="1264"/>
    <n v="1"/>
  </r>
  <r>
    <x v="307"/>
    <x v="0"/>
    <s v="2023-2024"/>
    <x v="0"/>
    <x v="65"/>
    <x v="1"/>
    <x v="1"/>
    <x v="65"/>
    <x v="0"/>
    <x v="4"/>
    <x v="6"/>
    <x v="6"/>
    <x v="1265"/>
    <n v="1"/>
  </r>
  <r>
    <x v="307"/>
    <x v="0"/>
    <s v="2023-2024"/>
    <x v="0"/>
    <x v="6"/>
    <x v="0"/>
    <x v="0"/>
    <x v="6"/>
    <x v="0"/>
    <x v="0"/>
    <x v="5"/>
    <x v="5"/>
    <x v="1266"/>
    <n v="1"/>
  </r>
  <r>
    <x v="465"/>
    <x v="1"/>
    <s v="2022-2023"/>
    <x v="0"/>
    <x v="36"/>
    <x v="4"/>
    <x v="4"/>
    <x v="36"/>
    <x v="0"/>
    <x v="6"/>
    <x v="1"/>
    <x v="1"/>
    <x v="1267"/>
    <n v="1"/>
  </r>
  <r>
    <x v="522"/>
    <x v="0"/>
    <s v="2023-2024"/>
    <x v="0"/>
    <x v="15"/>
    <x v="1"/>
    <x v="1"/>
    <x v="15"/>
    <x v="0"/>
    <x v="5"/>
    <x v="1"/>
    <x v="1"/>
    <x v="1268"/>
    <n v="1"/>
  </r>
  <r>
    <x v="130"/>
    <x v="1"/>
    <s v="2022-2023"/>
    <x v="0"/>
    <x v="38"/>
    <x v="3"/>
    <x v="3"/>
    <x v="38"/>
    <x v="0"/>
    <x v="12"/>
    <x v="7"/>
    <x v="7"/>
    <x v="1269"/>
    <n v="1"/>
  </r>
  <r>
    <x v="324"/>
    <x v="0"/>
    <s v="2023-2024"/>
    <x v="0"/>
    <x v="2"/>
    <x v="2"/>
    <x v="2"/>
    <x v="2"/>
    <x v="0"/>
    <x v="2"/>
    <x v="8"/>
    <x v="8"/>
    <x v="1270"/>
    <n v="1"/>
  </r>
  <r>
    <x v="56"/>
    <x v="2"/>
    <s v="2024-2025"/>
    <x v="0"/>
    <x v="54"/>
    <x v="4"/>
    <x v="4"/>
    <x v="54"/>
    <x v="0"/>
    <x v="7"/>
    <x v="9"/>
    <x v="9"/>
    <x v="1271"/>
    <n v="1"/>
  </r>
  <r>
    <x v="603"/>
    <x v="2"/>
    <s v="2024-2025"/>
    <x v="0"/>
    <x v="31"/>
    <x v="1"/>
    <x v="1"/>
    <x v="31"/>
    <x v="0"/>
    <x v="4"/>
    <x v="7"/>
    <x v="7"/>
    <x v="1272"/>
    <n v="1"/>
  </r>
  <r>
    <x v="3"/>
    <x v="0"/>
    <s v="2023-2024"/>
    <x v="1"/>
    <x v="17"/>
    <x v="3"/>
    <x v="3"/>
    <x v="17"/>
    <x v="0"/>
    <x v="12"/>
    <x v="3"/>
    <x v="3"/>
    <x v="1273"/>
    <n v="1"/>
  </r>
  <r>
    <x v="42"/>
    <x v="0"/>
    <s v="2023-2024"/>
    <x v="0"/>
    <x v="15"/>
    <x v="1"/>
    <x v="1"/>
    <x v="15"/>
    <x v="0"/>
    <x v="5"/>
    <x v="9"/>
    <x v="9"/>
    <x v="1274"/>
    <n v="1"/>
  </r>
  <r>
    <x v="641"/>
    <x v="0"/>
    <s v="2023-2024"/>
    <x v="0"/>
    <x v="61"/>
    <x v="6"/>
    <x v="6"/>
    <x v="61"/>
    <x v="0"/>
    <x v="18"/>
    <x v="6"/>
    <x v="6"/>
    <x v="1275"/>
    <n v="1"/>
  </r>
  <r>
    <x v="0"/>
    <x v="0"/>
    <s v="2023-2024"/>
    <x v="1"/>
    <x v="11"/>
    <x v="5"/>
    <x v="5"/>
    <x v="11"/>
    <x v="0"/>
    <x v="9"/>
    <x v="3"/>
    <x v="3"/>
    <x v="1276"/>
    <n v="1"/>
  </r>
  <r>
    <x v="325"/>
    <x v="1"/>
    <s v="2022-2023"/>
    <x v="1"/>
    <x v="24"/>
    <x v="1"/>
    <x v="1"/>
    <x v="24"/>
    <x v="0"/>
    <x v="4"/>
    <x v="9"/>
    <x v="9"/>
    <x v="1277"/>
    <n v="1"/>
  </r>
  <r>
    <x v="491"/>
    <x v="0"/>
    <s v="2023-2024"/>
    <x v="0"/>
    <x v="40"/>
    <x v="4"/>
    <x v="4"/>
    <x v="40"/>
    <x v="0"/>
    <x v="8"/>
    <x v="1"/>
    <x v="1"/>
    <x v="1278"/>
    <n v="1"/>
  </r>
  <r>
    <x v="194"/>
    <x v="2"/>
    <s v="2024-2025"/>
    <x v="1"/>
    <x v="32"/>
    <x v="6"/>
    <x v="6"/>
    <x v="32"/>
    <x v="0"/>
    <x v="13"/>
    <x v="0"/>
    <x v="0"/>
    <x v="1279"/>
    <n v="1"/>
  </r>
  <r>
    <x v="367"/>
    <x v="0"/>
    <s v="2023-2024"/>
    <x v="0"/>
    <x v="66"/>
    <x v="3"/>
    <x v="3"/>
    <x v="66"/>
    <x v="0"/>
    <x v="12"/>
    <x v="1"/>
    <x v="1"/>
    <x v="1280"/>
    <n v="1"/>
  </r>
  <r>
    <x v="584"/>
    <x v="1"/>
    <s v="2022-2023"/>
    <x v="0"/>
    <x v="85"/>
    <x v="0"/>
    <x v="0"/>
    <x v="85"/>
    <x v="0"/>
    <x v="20"/>
    <x v="1"/>
    <x v="1"/>
    <x v="1281"/>
    <n v="1"/>
  </r>
  <r>
    <x v="397"/>
    <x v="0"/>
    <s v="2023-2024"/>
    <x v="0"/>
    <x v="35"/>
    <x v="3"/>
    <x v="3"/>
    <x v="35"/>
    <x v="0"/>
    <x v="15"/>
    <x v="1"/>
    <x v="1"/>
    <x v="1282"/>
    <n v="1"/>
  </r>
  <r>
    <x v="543"/>
    <x v="0"/>
    <s v="2023-2024"/>
    <x v="0"/>
    <x v="95"/>
    <x v="7"/>
    <x v="7"/>
    <x v="95"/>
    <x v="0"/>
    <x v="19"/>
    <x v="1"/>
    <x v="1"/>
    <x v="1283"/>
    <n v="1"/>
  </r>
  <r>
    <x v="694"/>
    <x v="2"/>
    <s v="2024-2025"/>
    <x v="1"/>
    <x v="46"/>
    <x v="3"/>
    <x v="3"/>
    <x v="46"/>
    <x v="0"/>
    <x v="17"/>
    <x v="0"/>
    <x v="0"/>
    <x v="1283"/>
    <n v="1"/>
  </r>
  <r>
    <x v="660"/>
    <x v="0"/>
    <s v="2023-2024"/>
    <x v="0"/>
    <x v="88"/>
    <x v="6"/>
    <x v="6"/>
    <x v="88"/>
    <x v="0"/>
    <x v="13"/>
    <x v="3"/>
    <x v="3"/>
    <x v="1284"/>
    <n v="1"/>
  </r>
  <r>
    <x v="375"/>
    <x v="0"/>
    <s v="2023-2024"/>
    <x v="0"/>
    <x v="48"/>
    <x v="3"/>
    <x v="3"/>
    <x v="48"/>
    <x v="0"/>
    <x v="15"/>
    <x v="3"/>
    <x v="3"/>
    <x v="1285"/>
    <n v="1"/>
  </r>
  <r>
    <x v="240"/>
    <x v="2"/>
    <s v="2024-2025"/>
    <x v="0"/>
    <x v="2"/>
    <x v="2"/>
    <x v="2"/>
    <x v="2"/>
    <x v="0"/>
    <x v="2"/>
    <x v="2"/>
    <x v="2"/>
    <x v="1286"/>
    <n v="1"/>
  </r>
  <r>
    <x v="644"/>
    <x v="0"/>
    <s v="2023-2024"/>
    <x v="1"/>
    <x v="9"/>
    <x v="4"/>
    <x v="4"/>
    <x v="9"/>
    <x v="0"/>
    <x v="7"/>
    <x v="3"/>
    <x v="3"/>
    <x v="1287"/>
    <n v="1"/>
  </r>
  <r>
    <x v="500"/>
    <x v="1"/>
    <s v="2022-2023"/>
    <x v="1"/>
    <x v="60"/>
    <x v="1"/>
    <x v="1"/>
    <x v="60"/>
    <x v="0"/>
    <x v="2"/>
    <x v="1"/>
    <x v="1"/>
    <x v="1288"/>
    <n v="1"/>
  </r>
  <r>
    <x v="525"/>
    <x v="2"/>
    <s v="2024-2025"/>
    <x v="0"/>
    <x v="10"/>
    <x v="4"/>
    <x v="4"/>
    <x v="10"/>
    <x v="0"/>
    <x v="8"/>
    <x v="0"/>
    <x v="0"/>
    <x v="1289"/>
    <n v="1"/>
  </r>
  <r>
    <x v="568"/>
    <x v="2"/>
    <s v="2024-2025"/>
    <x v="0"/>
    <x v="15"/>
    <x v="1"/>
    <x v="1"/>
    <x v="15"/>
    <x v="0"/>
    <x v="5"/>
    <x v="3"/>
    <x v="3"/>
    <x v="1290"/>
    <n v="1"/>
  </r>
  <r>
    <x v="606"/>
    <x v="0"/>
    <s v="2023-2024"/>
    <x v="1"/>
    <x v="74"/>
    <x v="1"/>
    <x v="1"/>
    <x v="74"/>
    <x v="0"/>
    <x v="1"/>
    <x v="9"/>
    <x v="9"/>
    <x v="1291"/>
    <n v="1"/>
  </r>
  <r>
    <x v="384"/>
    <x v="1"/>
    <s v="2022-2023"/>
    <x v="0"/>
    <x v="10"/>
    <x v="4"/>
    <x v="4"/>
    <x v="10"/>
    <x v="0"/>
    <x v="8"/>
    <x v="6"/>
    <x v="6"/>
    <x v="1292"/>
    <n v="1"/>
  </r>
  <r>
    <x v="557"/>
    <x v="0"/>
    <s v="2023-2024"/>
    <x v="0"/>
    <x v="37"/>
    <x v="1"/>
    <x v="1"/>
    <x v="37"/>
    <x v="0"/>
    <x v="11"/>
    <x v="3"/>
    <x v="3"/>
    <x v="1293"/>
    <n v="1"/>
  </r>
  <r>
    <x v="588"/>
    <x v="0"/>
    <s v="2023-2024"/>
    <x v="1"/>
    <x v="85"/>
    <x v="0"/>
    <x v="0"/>
    <x v="85"/>
    <x v="0"/>
    <x v="20"/>
    <x v="4"/>
    <x v="4"/>
    <x v="1294"/>
    <n v="1"/>
  </r>
  <r>
    <x v="26"/>
    <x v="1"/>
    <s v="2022-2023"/>
    <x v="1"/>
    <x v="80"/>
    <x v="0"/>
    <x v="0"/>
    <x v="80"/>
    <x v="0"/>
    <x v="14"/>
    <x v="5"/>
    <x v="5"/>
    <x v="1295"/>
    <n v="1"/>
  </r>
  <r>
    <x v="385"/>
    <x v="1"/>
    <s v="2022-2023"/>
    <x v="0"/>
    <x v="88"/>
    <x v="6"/>
    <x v="6"/>
    <x v="88"/>
    <x v="0"/>
    <x v="13"/>
    <x v="9"/>
    <x v="9"/>
    <x v="1296"/>
    <n v="1"/>
  </r>
  <r>
    <x v="458"/>
    <x v="2"/>
    <s v="2024-2025"/>
    <x v="0"/>
    <x v="2"/>
    <x v="2"/>
    <x v="2"/>
    <x v="2"/>
    <x v="0"/>
    <x v="2"/>
    <x v="1"/>
    <x v="1"/>
    <x v="1297"/>
    <n v="1"/>
  </r>
  <r>
    <x v="251"/>
    <x v="2"/>
    <s v="2024-2025"/>
    <x v="0"/>
    <x v="54"/>
    <x v="4"/>
    <x v="4"/>
    <x v="54"/>
    <x v="0"/>
    <x v="7"/>
    <x v="5"/>
    <x v="5"/>
    <x v="1298"/>
    <n v="1"/>
  </r>
  <r>
    <x v="241"/>
    <x v="0"/>
    <s v="2023-2024"/>
    <x v="1"/>
    <x v="51"/>
    <x v="4"/>
    <x v="4"/>
    <x v="51"/>
    <x v="0"/>
    <x v="16"/>
    <x v="2"/>
    <x v="2"/>
    <x v="1299"/>
    <n v="1"/>
  </r>
  <r>
    <x v="417"/>
    <x v="2"/>
    <s v="2024-2025"/>
    <x v="1"/>
    <x v="9"/>
    <x v="4"/>
    <x v="4"/>
    <x v="9"/>
    <x v="0"/>
    <x v="7"/>
    <x v="9"/>
    <x v="9"/>
    <x v="1300"/>
    <n v="1"/>
  </r>
  <r>
    <x v="177"/>
    <x v="1"/>
    <s v="2022-2023"/>
    <x v="1"/>
    <x v="33"/>
    <x v="4"/>
    <x v="4"/>
    <x v="33"/>
    <x v="0"/>
    <x v="8"/>
    <x v="2"/>
    <x v="2"/>
    <x v="1301"/>
    <n v="1"/>
  </r>
  <r>
    <x v="464"/>
    <x v="2"/>
    <s v="2024-2025"/>
    <x v="0"/>
    <x v="16"/>
    <x v="0"/>
    <x v="0"/>
    <x v="16"/>
    <x v="0"/>
    <x v="0"/>
    <x v="1"/>
    <x v="1"/>
    <x v="1302"/>
    <n v="1"/>
  </r>
  <r>
    <x v="393"/>
    <x v="0"/>
    <s v="2023-2024"/>
    <x v="0"/>
    <x v="94"/>
    <x v="5"/>
    <x v="5"/>
    <x v="94"/>
    <x v="0"/>
    <x v="9"/>
    <x v="0"/>
    <x v="0"/>
    <x v="1303"/>
    <n v="1"/>
  </r>
  <r>
    <x v="163"/>
    <x v="0"/>
    <s v="2023-2024"/>
    <x v="1"/>
    <x v="24"/>
    <x v="1"/>
    <x v="1"/>
    <x v="24"/>
    <x v="0"/>
    <x v="4"/>
    <x v="3"/>
    <x v="3"/>
    <x v="1304"/>
    <n v="1"/>
  </r>
  <r>
    <x v="652"/>
    <x v="2"/>
    <s v="2024-2025"/>
    <x v="1"/>
    <x v="7"/>
    <x v="4"/>
    <x v="4"/>
    <x v="7"/>
    <x v="0"/>
    <x v="6"/>
    <x v="3"/>
    <x v="3"/>
    <x v="1305"/>
    <n v="1"/>
  </r>
  <r>
    <x v="560"/>
    <x v="0"/>
    <s v="2023-2024"/>
    <x v="0"/>
    <x v="39"/>
    <x v="0"/>
    <x v="0"/>
    <x v="39"/>
    <x v="0"/>
    <x v="14"/>
    <x v="8"/>
    <x v="8"/>
    <x v="1306"/>
    <n v="1"/>
  </r>
  <r>
    <x v="618"/>
    <x v="1"/>
    <s v="2022-2023"/>
    <x v="1"/>
    <x v="28"/>
    <x v="1"/>
    <x v="1"/>
    <x v="28"/>
    <x v="0"/>
    <x v="11"/>
    <x v="4"/>
    <x v="4"/>
    <x v="1307"/>
    <n v="1"/>
  </r>
  <r>
    <x v="418"/>
    <x v="2"/>
    <s v="2024-2025"/>
    <x v="0"/>
    <x v="54"/>
    <x v="4"/>
    <x v="4"/>
    <x v="54"/>
    <x v="0"/>
    <x v="7"/>
    <x v="4"/>
    <x v="4"/>
    <x v="1308"/>
    <n v="1"/>
  </r>
  <r>
    <x v="470"/>
    <x v="0"/>
    <s v="2023-2024"/>
    <x v="0"/>
    <x v="45"/>
    <x v="3"/>
    <x v="3"/>
    <x v="45"/>
    <x v="0"/>
    <x v="15"/>
    <x v="7"/>
    <x v="7"/>
    <x v="1309"/>
    <n v="1"/>
  </r>
  <r>
    <x v="538"/>
    <x v="2"/>
    <s v="2024-2025"/>
    <x v="0"/>
    <x v="67"/>
    <x v="3"/>
    <x v="3"/>
    <x v="67"/>
    <x v="0"/>
    <x v="15"/>
    <x v="4"/>
    <x v="4"/>
    <x v="1310"/>
    <n v="1"/>
  </r>
  <r>
    <x v="213"/>
    <x v="1"/>
    <s v="2022-2023"/>
    <x v="0"/>
    <x v="94"/>
    <x v="5"/>
    <x v="5"/>
    <x v="94"/>
    <x v="0"/>
    <x v="9"/>
    <x v="3"/>
    <x v="3"/>
    <x v="1311"/>
    <n v="1"/>
  </r>
  <r>
    <x v="137"/>
    <x v="2"/>
    <s v="2024-2025"/>
    <x v="1"/>
    <x v="75"/>
    <x v="0"/>
    <x v="0"/>
    <x v="75"/>
    <x v="0"/>
    <x v="20"/>
    <x v="4"/>
    <x v="4"/>
    <x v="1312"/>
    <n v="1"/>
  </r>
  <r>
    <x v="232"/>
    <x v="1"/>
    <s v="2022-2023"/>
    <x v="0"/>
    <x v="35"/>
    <x v="3"/>
    <x v="3"/>
    <x v="35"/>
    <x v="0"/>
    <x v="15"/>
    <x v="4"/>
    <x v="4"/>
    <x v="1313"/>
    <n v="1"/>
  </r>
  <r>
    <x v="695"/>
    <x v="0"/>
    <s v="2023-2024"/>
    <x v="1"/>
    <x v="83"/>
    <x v="0"/>
    <x v="0"/>
    <x v="83"/>
    <x v="0"/>
    <x v="0"/>
    <x v="2"/>
    <x v="2"/>
    <x v="1314"/>
    <n v="1"/>
  </r>
  <r>
    <x v="610"/>
    <x v="0"/>
    <s v="2023-2024"/>
    <x v="0"/>
    <x v="75"/>
    <x v="0"/>
    <x v="0"/>
    <x v="75"/>
    <x v="0"/>
    <x v="20"/>
    <x v="3"/>
    <x v="3"/>
    <x v="1315"/>
    <n v="1"/>
  </r>
  <r>
    <x v="1"/>
    <x v="0"/>
    <s v="2023-2024"/>
    <x v="0"/>
    <x v="31"/>
    <x v="1"/>
    <x v="1"/>
    <x v="31"/>
    <x v="0"/>
    <x v="4"/>
    <x v="3"/>
    <x v="3"/>
    <x v="1316"/>
    <n v="1"/>
  </r>
  <r>
    <x v="370"/>
    <x v="2"/>
    <s v="2024-2025"/>
    <x v="1"/>
    <x v="70"/>
    <x v="4"/>
    <x v="4"/>
    <x v="70"/>
    <x v="0"/>
    <x v="8"/>
    <x v="6"/>
    <x v="6"/>
    <x v="1317"/>
    <n v="1"/>
  </r>
  <r>
    <x v="4"/>
    <x v="0"/>
    <s v="2023-2024"/>
    <x v="1"/>
    <x v="29"/>
    <x v="4"/>
    <x v="4"/>
    <x v="29"/>
    <x v="0"/>
    <x v="8"/>
    <x v="9"/>
    <x v="9"/>
    <x v="1318"/>
    <n v="1"/>
  </r>
  <r>
    <x v="692"/>
    <x v="0"/>
    <s v="2023-2024"/>
    <x v="0"/>
    <x v="15"/>
    <x v="1"/>
    <x v="1"/>
    <x v="15"/>
    <x v="0"/>
    <x v="5"/>
    <x v="2"/>
    <x v="2"/>
    <x v="1319"/>
    <n v="1"/>
  </r>
  <r>
    <x v="24"/>
    <x v="0"/>
    <s v="2023-2024"/>
    <x v="0"/>
    <x v="12"/>
    <x v="3"/>
    <x v="3"/>
    <x v="12"/>
    <x v="0"/>
    <x v="10"/>
    <x v="5"/>
    <x v="5"/>
    <x v="1320"/>
    <n v="1"/>
  </r>
  <r>
    <x v="334"/>
    <x v="2"/>
    <s v="2024-2025"/>
    <x v="0"/>
    <x v="59"/>
    <x v="3"/>
    <x v="3"/>
    <x v="59"/>
    <x v="0"/>
    <x v="3"/>
    <x v="6"/>
    <x v="6"/>
    <x v="1321"/>
    <n v="1"/>
  </r>
  <r>
    <x v="365"/>
    <x v="0"/>
    <s v="2023-2024"/>
    <x v="0"/>
    <x v="86"/>
    <x v="0"/>
    <x v="0"/>
    <x v="86"/>
    <x v="0"/>
    <x v="20"/>
    <x v="3"/>
    <x v="3"/>
    <x v="1322"/>
    <n v="1"/>
  </r>
  <r>
    <x v="17"/>
    <x v="0"/>
    <s v="2023-2024"/>
    <x v="0"/>
    <x v="79"/>
    <x v="6"/>
    <x v="6"/>
    <x v="79"/>
    <x v="0"/>
    <x v="18"/>
    <x v="4"/>
    <x v="4"/>
    <x v="1323"/>
    <n v="1"/>
  </r>
  <r>
    <x v="301"/>
    <x v="1"/>
    <s v="2022-2023"/>
    <x v="0"/>
    <x v="15"/>
    <x v="1"/>
    <x v="1"/>
    <x v="15"/>
    <x v="0"/>
    <x v="5"/>
    <x v="3"/>
    <x v="3"/>
    <x v="1324"/>
    <n v="1"/>
  </r>
  <r>
    <x v="544"/>
    <x v="0"/>
    <s v="2023-2024"/>
    <x v="0"/>
    <x v="5"/>
    <x v="1"/>
    <x v="1"/>
    <x v="5"/>
    <x v="0"/>
    <x v="5"/>
    <x v="8"/>
    <x v="8"/>
    <x v="1325"/>
    <n v="1"/>
  </r>
  <r>
    <x v="235"/>
    <x v="1"/>
    <s v="2022-2023"/>
    <x v="0"/>
    <x v="61"/>
    <x v="6"/>
    <x v="6"/>
    <x v="61"/>
    <x v="0"/>
    <x v="18"/>
    <x v="4"/>
    <x v="4"/>
    <x v="1326"/>
    <n v="1"/>
  </r>
  <r>
    <x v="371"/>
    <x v="2"/>
    <s v="2024-2025"/>
    <x v="1"/>
    <x v="43"/>
    <x v="1"/>
    <x v="1"/>
    <x v="43"/>
    <x v="0"/>
    <x v="2"/>
    <x v="1"/>
    <x v="1"/>
    <x v="1327"/>
    <n v="1"/>
  </r>
  <r>
    <x v="510"/>
    <x v="1"/>
    <s v="2022-2023"/>
    <x v="0"/>
    <x v="69"/>
    <x v="4"/>
    <x v="4"/>
    <x v="69"/>
    <x v="0"/>
    <x v="6"/>
    <x v="8"/>
    <x v="8"/>
    <x v="1328"/>
    <n v="1"/>
  </r>
  <r>
    <x v="406"/>
    <x v="2"/>
    <s v="2024-2025"/>
    <x v="1"/>
    <x v="53"/>
    <x v="3"/>
    <x v="3"/>
    <x v="53"/>
    <x v="0"/>
    <x v="10"/>
    <x v="4"/>
    <x v="4"/>
    <x v="1329"/>
    <n v="1"/>
  </r>
  <r>
    <x v="360"/>
    <x v="2"/>
    <s v="2024-2025"/>
    <x v="0"/>
    <x v="61"/>
    <x v="6"/>
    <x v="6"/>
    <x v="61"/>
    <x v="0"/>
    <x v="18"/>
    <x v="7"/>
    <x v="7"/>
    <x v="1330"/>
    <n v="1"/>
  </r>
  <r>
    <x v="61"/>
    <x v="1"/>
    <s v="2022-2023"/>
    <x v="0"/>
    <x v="61"/>
    <x v="6"/>
    <x v="6"/>
    <x v="61"/>
    <x v="0"/>
    <x v="18"/>
    <x v="6"/>
    <x v="6"/>
    <x v="1331"/>
    <n v="1"/>
  </r>
  <r>
    <x v="500"/>
    <x v="1"/>
    <s v="2022-2023"/>
    <x v="1"/>
    <x v="24"/>
    <x v="1"/>
    <x v="1"/>
    <x v="24"/>
    <x v="0"/>
    <x v="4"/>
    <x v="4"/>
    <x v="4"/>
    <x v="1332"/>
    <n v="1"/>
  </r>
  <r>
    <x v="308"/>
    <x v="1"/>
    <s v="2022-2023"/>
    <x v="0"/>
    <x v="2"/>
    <x v="2"/>
    <x v="2"/>
    <x v="2"/>
    <x v="0"/>
    <x v="2"/>
    <x v="7"/>
    <x v="7"/>
    <x v="1333"/>
    <n v="1"/>
  </r>
  <r>
    <x v="560"/>
    <x v="0"/>
    <s v="2023-2024"/>
    <x v="0"/>
    <x v="69"/>
    <x v="4"/>
    <x v="4"/>
    <x v="69"/>
    <x v="0"/>
    <x v="6"/>
    <x v="7"/>
    <x v="7"/>
    <x v="1334"/>
    <n v="1"/>
  </r>
  <r>
    <x v="493"/>
    <x v="1"/>
    <s v="2022-2023"/>
    <x v="1"/>
    <x v="42"/>
    <x v="3"/>
    <x v="3"/>
    <x v="42"/>
    <x v="0"/>
    <x v="12"/>
    <x v="3"/>
    <x v="3"/>
    <x v="1335"/>
    <n v="1"/>
  </r>
  <r>
    <x v="521"/>
    <x v="0"/>
    <s v="2023-2024"/>
    <x v="0"/>
    <x v="64"/>
    <x v="1"/>
    <x v="1"/>
    <x v="64"/>
    <x v="0"/>
    <x v="1"/>
    <x v="5"/>
    <x v="5"/>
    <x v="1336"/>
    <n v="1"/>
  </r>
  <r>
    <x v="696"/>
    <x v="1"/>
    <s v="2022-2023"/>
    <x v="0"/>
    <x v="79"/>
    <x v="6"/>
    <x v="6"/>
    <x v="79"/>
    <x v="0"/>
    <x v="18"/>
    <x v="2"/>
    <x v="2"/>
    <x v="1337"/>
    <n v="1"/>
  </r>
  <r>
    <x v="637"/>
    <x v="1"/>
    <s v="2022-2023"/>
    <x v="1"/>
    <x v="9"/>
    <x v="4"/>
    <x v="4"/>
    <x v="9"/>
    <x v="0"/>
    <x v="7"/>
    <x v="2"/>
    <x v="2"/>
    <x v="1338"/>
    <n v="1"/>
  </r>
  <r>
    <x v="619"/>
    <x v="0"/>
    <s v="2023-2024"/>
    <x v="1"/>
    <x v="83"/>
    <x v="0"/>
    <x v="0"/>
    <x v="83"/>
    <x v="0"/>
    <x v="0"/>
    <x v="3"/>
    <x v="3"/>
    <x v="1339"/>
    <n v="1"/>
  </r>
  <r>
    <x v="404"/>
    <x v="1"/>
    <s v="2022-2023"/>
    <x v="1"/>
    <x v="74"/>
    <x v="1"/>
    <x v="1"/>
    <x v="74"/>
    <x v="0"/>
    <x v="1"/>
    <x v="5"/>
    <x v="5"/>
    <x v="1340"/>
    <n v="1"/>
  </r>
  <r>
    <x v="274"/>
    <x v="0"/>
    <s v="2023-2024"/>
    <x v="0"/>
    <x v="39"/>
    <x v="0"/>
    <x v="0"/>
    <x v="39"/>
    <x v="0"/>
    <x v="14"/>
    <x v="3"/>
    <x v="3"/>
    <x v="1341"/>
    <n v="1"/>
  </r>
  <r>
    <x v="32"/>
    <x v="0"/>
    <s v="2023-2024"/>
    <x v="1"/>
    <x v="78"/>
    <x v="1"/>
    <x v="1"/>
    <x v="78"/>
    <x v="0"/>
    <x v="4"/>
    <x v="3"/>
    <x v="3"/>
    <x v="1342"/>
    <n v="1"/>
  </r>
  <r>
    <x v="559"/>
    <x v="0"/>
    <s v="2023-2024"/>
    <x v="0"/>
    <x v="91"/>
    <x v="1"/>
    <x v="1"/>
    <x v="91"/>
    <x v="0"/>
    <x v="5"/>
    <x v="5"/>
    <x v="5"/>
    <x v="1343"/>
    <n v="1"/>
  </r>
  <r>
    <x v="196"/>
    <x v="0"/>
    <s v="2023-2024"/>
    <x v="0"/>
    <x v="44"/>
    <x v="4"/>
    <x v="4"/>
    <x v="44"/>
    <x v="0"/>
    <x v="16"/>
    <x v="1"/>
    <x v="1"/>
    <x v="1343"/>
    <n v="1"/>
  </r>
  <r>
    <x v="341"/>
    <x v="1"/>
    <s v="2022-2023"/>
    <x v="1"/>
    <x v="11"/>
    <x v="5"/>
    <x v="5"/>
    <x v="11"/>
    <x v="0"/>
    <x v="9"/>
    <x v="5"/>
    <x v="5"/>
    <x v="1344"/>
    <n v="1"/>
  </r>
  <r>
    <x v="496"/>
    <x v="2"/>
    <s v="2024-2025"/>
    <x v="1"/>
    <x v="81"/>
    <x v="3"/>
    <x v="3"/>
    <x v="81"/>
    <x v="0"/>
    <x v="17"/>
    <x v="7"/>
    <x v="7"/>
    <x v="1345"/>
    <n v="1"/>
  </r>
  <r>
    <x v="39"/>
    <x v="0"/>
    <s v="2023-2024"/>
    <x v="0"/>
    <x v="55"/>
    <x v="3"/>
    <x v="3"/>
    <x v="55"/>
    <x v="0"/>
    <x v="17"/>
    <x v="2"/>
    <x v="2"/>
    <x v="1346"/>
    <n v="1"/>
  </r>
  <r>
    <x v="585"/>
    <x v="0"/>
    <s v="2023-2024"/>
    <x v="0"/>
    <x v="48"/>
    <x v="3"/>
    <x v="3"/>
    <x v="48"/>
    <x v="0"/>
    <x v="15"/>
    <x v="0"/>
    <x v="0"/>
    <x v="1347"/>
    <n v="1"/>
  </r>
  <r>
    <x v="455"/>
    <x v="0"/>
    <s v="2023-2024"/>
    <x v="0"/>
    <x v="93"/>
    <x v="4"/>
    <x v="4"/>
    <x v="93"/>
    <x v="0"/>
    <x v="16"/>
    <x v="7"/>
    <x v="7"/>
    <x v="1348"/>
    <n v="1"/>
  </r>
  <r>
    <x v="214"/>
    <x v="2"/>
    <s v="2024-2025"/>
    <x v="0"/>
    <x v="6"/>
    <x v="0"/>
    <x v="0"/>
    <x v="6"/>
    <x v="0"/>
    <x v="0"/>
    <x v="3"/>
    <x v="3"/>
    <x v="1349"/>
    <n v="1"/>
  </r>
  <r>
    <x v="53"/>
    <x v="0"/>
    <s v="2023-2024"/>
    <x v="0"/>
    <x v="12"/>
    <x v="3"/>
    <x v="3"/>
    <x v="12"/>
    <x v="0"/>
    <x v="10"/>
    <x v="5"/>
    <x v="5"/>
    <x v="1350"/>
    <n v="1"/>
  </r>
  <r>
    <x v="450"/>
    <x v="1"/>
    <s v="2022-2023"/>
    <x v="1"/>
    <x v="78"/>
    <x v="1"/>
    <x v="1"/>
    <x v="78"/>
    <x v="0"/>
    <x v="4"/>
    <x v="7"/>
    <x v="7"/>
    <x v="1351"/>
    <n v="1"/>
  </r>
  <r>
    <x v="697"/>
    <x v="1"/>
    <s v="2022-2023"/>
    <x v="1"/>
    <x v="50"/>
    <x v="4"/>
    <x v="4"/>
    <x v="50"/>
    <x v="0"/>
    <x v="6"/>
    <x v="0"/>
    <x v="0"/>
    <x v="1352"/>
    <n v="1"/>
  </r>
  <r>
    <x v="157"/>
    <x v="2"/>
    <s v="2024-2025"/>
    <x v="0"/>
    <x v="38"/>
    <x v="3"/>
    <x v="3"/>
    <x v="38"/>
    <x v="0"/>
    <x v="12"/>
    <x v="4"/>
    <x v="4"/>
    <x v="1353"/>
    <n v="1"/>
  </r>
  <r>
    <x v="591"/>
    <x v="2"/>
    <s v="2024-2025"/>
    <x v="0"/>
    <x v="41"/>
    <x v="5"/>
    <x v="5"/>
    <x v="41"/>
    <x v="0"/>
    <x v="9"/>
    <x v="0"/>
    <x v="0"/>
    <x v="1353"/>
    <n v="1"/>
  </r>
  <r>
    <x v="206"/>
    <x v="2"/>
    <s v="2024-2025"/>
    <x v="1"/>
    <x v="82"/>
    <x v="3"/>
    <x v="3"/>
    <x v="82"/>
    <x v="0"/>
    <x v="17"/>
    <x v="2"/>
    <x v="2"/>
    <x v="1354"/>
    <n v="1"/>
  </r>
  <r>
    <x v="326"/>
    <x v="0"/>
    <s v="2023-2024"/>
    <x v="0"/>
    <x v="6"/>
    <x v="0"/>
    <x v="0"/>
    <x v="6"/>
    <x v="0"/>
    <x v="0"/>
    <x v="2"/>
    <x v="2"/>
    <x v="1355"/>
    <n v="1"/>
  </r>
  <r>
    <x v="556"/>
    <x v="0"/>
    <s v="2023-2024"/>
    <x v="0"/>
    <x v="13"/>
    <x v="1"/>
    <x v="1"/>
    <x v="13"/>
    <x v="0"/>
    <x v="1"/>
    <x v="6"/>
    <x v="6"/>
    <x v="1356"/>
    <n v="1"/>
  </r>
  <r>
    <x v="698"/>
    <x v="2"/>
    <s v="2024-2025"/>
    <x v="0"/>
    <x v="58"/>
    <x v="0"/>
    <x v="0"/>
    <x v="58"/>
    <x v="0"/>
    <x v="0"/>
    <x v="2"/>
    <x v="2"/>
    <x v="1357"/>
    <n v="1"/>
  </r>
  <r>
    <x v="274"/>
    <x v="0"/>
    <s v="2023-2024"/>
    <x v="1"/>
    <x v="43"/>
    <x v="1"/>
    <x v="1"/>
    <x v="43"/>
    <x v="0"/>
    <x v="2"/>
    <x v="1"/>
    <x v="1"/>
    <x v="1358"/>
    <n v="1"/>
  </r>
  <r>
    <x v="211"/>
    <x v="2"/>
    <s v="2024-2025"/>
    <x v="0"/>
    <x v="95"/>
    <x v="7"/>
    <x v="7"/>
    <x v="95"/>
    <x v="0"/>
    <x v="19"/>
    <x v="7"/>
    <x v="7"/>
    <x v="1359"/>
    <n v="1"/>
  </r>
  <r>
    <x v="602"/>
    <x v="0"/>
    <s v="2023-2024"/>
    <x v="1"/>
    <x v="10"/>
    <x v="4"/>
    <x v="4"/>
    <x v="10"/>
    <x v="0"/>
    <x v="8"/>
    <x v="3"/>
    <x v="3"/>
    <x v="1360"/>
    <n v="1"/>
  </r>
  <r>
    <x v="411"/>
    <x v="1"/>
    <s v="2022-2023"/>
    <x v="0"/>
    <x v="7"/>
    <x v="4"/>
    <x v="4"/>
    <x v="7"/>
    <x v="0"/>
    <x v="6"/>
    <x v="8"/>
    <x v="8"/>
    <x v="1361"/>
    <n v="1"/>
  </r>
  <r>
    <x v="240"/>
    <x v="2"/>
    <s v="2024-2025"/>
    <x v="0"/>
    <x v="88"/>
    <x v="6"/>
    <x v="6"/>
    <x v="88"/>
    <x v="0"/>
    <x v="13"/>
    <x v="4"/>
    <x v="4"/>
    <x v="1362"/>
    <n v="1"/>
  </r>
  <r>
    <x v="522"/>
    <x v="0"/>
    <s v="2023-2024"/>
    <x v="0"/>
    <x v="26"/>
    <x v="0"/>
    <x v="0"/>
    <x v="26"/>
    <x v="0"/>
    <x v="14"/>
    <x v="8"/>
    <x v="8"/>
    <x v="1363"/>
    <n v="1"/>
  </r>
  <r>
    <x v="447"/>
    <x v="0"/>
    <s v="2023-2024"/>
    <x v="1"/>
    <x v="45"/>
    <x v="3"/>
    <x v="3"/>
    <x v="45"/>
    <x v="0"/>
    <x v="15"/>
    <x v="3"/>
    <x v="3"/>
    <x v="1364"/>
    <n v="1"/>
  </r>
  <r>
    <x v="364"/>
    <x v="2"/>
    <s v="2024-2025"/>
    <x v="0"/>
    <x v="34"/>
    <x v="4"/>
    <x v="4"/>
    <x v="34"/>
    <x v="0"/>
    <x v="7"/>
    <x v="9"/>
    <x v="9"/>
    <x v="1365"/>
    <n v="1"/>
  </r>
  <r>
    <x v="304"/>
    <x v="1"/>
    <s v="2022-2023"/>
    <x v="0"/>
    <x v="88"/>
    <x v="6"/>
    <x v="6"/>
    <x v="88"/>
    <x v="0"/>
    <x v="13"/>
    <x v="5"/>
    <x v="5"/>
    <x v="1366"/>
    <n v="1"/>
  </r>
  <r>
    <x v="65"/>
    <x v="2"/>
    <s v="2024-2025"/>
    <x v="1"/>
    <x v="0"/>
    <x v="0"/>
    <x v="0"/>
    <x v="0"/>
    <x v="0"/>
    <x v="0"/>
    <x v="3"/>
    <x v="3"/>
    <x v="1367"/>
    <n v="1"/>
  </r>
  <r>
    <x v="597"/>
    <x v="0"/>
    <s v="2023-2024"/>
    <x v="0"/>
    <x v="92"/>
    <x v="3"/>
    <x v="3"/>
    <x v="92"/>
    <x v="0"/>
    <x v="3"/>
    <x v="1"/>
    <x v="1"/>
    <x v="1368"/>
    <n v="1"/>
  </r>
  <r>
    <x v="47"/>
    <x v="2"/>
    <s v="2024-2025"/>
    <x v="0"/>
    <x v="40"/>
    <x v="4"/>
    <x v="4"/>
    <x v="40"/>
    <x v="0"/>
    <x v="8"/>
    <x v="8"/>
    <x v="8"/>
    <x v="1369"/>
    <n v="1"/>
  </r>
  <r>
    <x v="465"/>
    <x v="1"/>
    <s v="2022-2023"/>
    <x v="0"/>
    <x v="95"/>
    <x v="7"/>
    <x v="7"/>
    <x v="95"/>
    <x v="0"/>
    <x v="19"/>
    <x v="1"/>
    <x v="1"/>
    <x v="1370"/>
    <n v="1"/>
  </r>
  <r>
    <x v="427"/>
    <x v="0"/>
    <s v="2023-2024"/>
    <x v="0"/>
    <x v="21"/>
    <x v="3"/>
    <x v="3"/>
    <x v="21"/>
    <x v="0"/>
    <x v="10"/>
    <x v="1"/>
    <x v="1"/>
    <x v="1371"/>
    <n v="1"/>
  </r>
  <r>
    <x v="446"/>
    <x v="2"/>
    <s v="2024-2025"/>
    <x v="1"/>
    <x v="32"/>
    <x v="6"/>
    <x v="6"/>
    <x v="32"/>
    <x v="0"/>
    <x v="13"/>
    <x v="7"/>
    <x v="7"/>
    <x v="1372"/>
    <n v="1"/>
  </r>
  <r>
    <x v="311"/>
    <x v="0"/>
    <s v="2023-2024"/>
    <x v="0"/>
    <x v="26"/>
    <x v="0"/>
    <x v="0"/>
    <x v="26"/>
    <x v="0"/>
    <x v="14"/>
    <x v="3"/>
    <x v="3"/>
    <x v="1373"/>
    <n v="1"/>
  </r>
  <r>
    <x v="317"/>
    <x v="0"/>
    <s v="2023-2024"/>
    <x v="1"/>
    <x v="52"/>
    <x v="3"/>
    <x v="3"/>
    <x v="52"/>
    <x v="0"/>
    <x v="10"/>
    <x v="3"/>
    <x v="3"/>
    <x v="1374"/>
    <n v="1"/>
  </r>
  <r>
    <x v="342"/>
    <x v="0"/>
    <s v="2023-2024"/>
    <x v="0"/>
    <x v="13"/>
    <x v="1"/>
    <x v="1"/>
    <x v="13"/>
    <x v="0"/>
    <x v="1"/>
    <x v="5"/>
    <x v="5"/>
    <x v="1375"/>
    <n v="1"/>
  </r>
  <r>
    <x v="462"/>
    <x v="1"/>
    <s v="2022-2023"/>
    <x v="0"/>
    <x v="11"/>
    <x v="5"/>
    <x v="5"/>
    <x v="11"/>
    <x v="0"/>
    <x v="9"/>
    <x v="5"/>
    <x v="5"/>
    <x v="1376"/>
    <n v="1"/>
  </r>
  <r>
    <x v="306"/>
    <x v="2"/>
    <s v="2024-2025"/>
    <x v="0"/>
    <x v="51"/>
    <x v="4"/>
    <x v="4"/>
    <x v="51"/>
    <x v="0"/>
    <x v="16"/>
    <x v="7"/>
    <x v="7"/>
    <x v="1377"/>
    <n v="1"/>
  </r>
  <r>
    <x v="118"/>
    <x v="1"/>
    <s v="2022-2023"/>
    <x v="0"/>
    <x v="55"/>
    <x v="3"/>
    <x v="3"/>
    <x v="55"/>
    <x v="0"/>
    <x v="17"/>
    <x v="5"/>
    <x v="5"/>
    <x v="1377"/>
    <n v="1"/>
  </r>
  <r>
    <x v="327"/>
    <x v="0"/>
    <s v="2023-2024"/>
    <x v="1"/>
    <x v="4"/>
    <x v="1"/>
    <x v="1"/>
    <x v="4"/>
    <x v="0"/>
    <x v="4"/>
    <x v="1"/>
    <x v="1"/>
    <x v="1378"/>
    <n v="1"/>
  </r>
  <r>
    <x v="435"/>
    <x v="0"/>
    <s v="2023-2024"/>
    <x v="1"/>
    <x v="9"/>
    <x v="4"/>
    <x v="4"/>
    <x v="9"/>
    <x v="0"/>
    <x v="7"/>
    <x v="1"/>
    <x v="1"/>
    <x v="1379"/>
    <n v="1"/>
  </r>
  <r>
    <x v="380"/>
    <x v="0"/>
    <s v="2023-2024"/>
    <x v="1"/>
    <x v="33"/>
    <x v="4"/>
    <x v="4"/>
    <x v="33"/>
    <x v="0"/>
    <x v="8"/>
    <x v="3"/>
    <x v="3"/>
    <x v="1380"/>
    <n v="1"/>
  </r>
  <r>
    <x v="275"/>
    <x v="2"/>
    <s v="2024-2025"/>
    <x v="1"/>
    <x v="29"/>
    <x v="4"/>
    <x v="4"/>
    <x v="29"/>
    <x v="0"/>
    <x v="8"/>
    <x v="3"/>
    <x v="3"/>
    <x v="1381"/>
    <n v="1"/>
  </r>
  <r>
    <x v="312"/>
    <x v="1"/>
    <s v="2022-2023"/>
    <x v="0"/>
    <x v="79"/>
    <x v="6"/>
    <x v="6"/>
    <x v="79"/>
    <x v="0"/>
    <x v="18"/>
    <x v="7"/>
    <x v="7"/>
    <x v="1382"/>
    <n v="1"/>
  </r>
  <r>
    <x v="270"/>
    <x v="0"/>
    <s v="2023-2024"/>
    <x v="0"/>
    <x v="48"/>
    <x v="3"/>
    <x v="3"/>
    <x v="48"/>
    <x v="0"/>
    <x v="15"/>
    <x v="7"/>
    <x v="7"/>
    <x v="1383"/>
    <n v="1"/>
  </r>
  <r>
    <x v="599"/>
    <x v="2"/>
    <s v="2024-2025"/>
    <x v="0"/>
    <x v="12"/>
    <x v="3"/>
    <x v="3"/>
    <x v="12"/>
    <x v="0"/>
    <x v="10"/>
    <x v="6"/>
    <x v="6"/>
    <x v="1384"/>
    <n v="1"/>
  </r>
  <r>
    <x v="535"/>
    <x v="1"/>
    <s v="2022-2023"/>
    <x v="0"/>
    <x v="94"/>
    <x v="5"/>
    <x v="5"/>
    <x v="94"/>
    <x v="0"/>
    <x v="9"/>
    <x v="5"/>
    <x v="5"/>
    <x v="1385"/>
    <n v="1"/>
  </r>
  <r>
    <x v="456"/>
    <x v="0"/>
    <s v="2023-2024"/>
    <x v="0"/>
    <x v="26"/>
    <x v="0"/>
    <x v="0"/>
    <x v="26"/>
    <x v="0"/>
    <x v="14"/>
    <x v="9"/>
    <x v="9"/>
    <x v="1386"/>
    <n v="1"/>
  </r>
  <r>
    <x v="653"/>
    <x v="0"/>
    <s v="2023-2024"/>
    <x v="1"/>
    <x v="0"/>
    <x v="0"/>
    <x v="0"/>
    <x v="0"/>
    <x v="0"/>
    <x v="0"/>
    <x v="4"/>
    <x v="4"/>
    <x v="1387"/>
    <n v="1"/>
  </r>
  <r>
    <x v="664"/>
    <x v="0"/>
    <s v="2023-2024"/>
    <x v="0"/>
    <x v="80"/>
    <x v="0"/>
    <x v="0"/>
    <x v="80"/>
    <x v="0"/>
    <x v="14"/>
    <x v="2"/>
    <x v="2"/>
    <x v="1388"/>
    <n v="1"/>
  </r>
  <r>
    <x v="630"/>
    <x v="0"/>
    <s v="2023-2024"/>
    <x v="1"/>
    <x v="20"/>
    <x v="4"/>
    <x v="4"/>
    <x v="20"/>
    <x v="0"/>
    <x v="8"/>
    <x v="6"/>
    <x v="6"/>
    <x v="1389"/>
    <n v="1"/>
  </r>
  <r>
    <x v="152"/>
    <x v="0"/>
    <s v="2023-2024"/>
    <x v="1"/>
    <x v="32"/>
    <x v="6"/>
    <x v="6"/>
    <x v="32"/>
    <x v="0"/>
    <x v="13"/>
    <x v="3"/>
    <x v="3"/>
    <x v="1390"/>
    <n v="1"/>
  </r>
  <r>
    <x v="32"/>
    <x v="0"/>
    <s v="2023-2024"/>
    <x v="1"/>
    <x v="0"/>
    <x v="0"/>
    <x v="0"/>
    <x v="0"/>
    <x v="0"/>
    <x v="0"/>
    <x v="3"/>
    <x v="3"/>
    <x v="1391"/>
    <n v="1"/>
  </r>
  <r>
    <x v="287"/>
    <x v="0"/>
    <s v="2023-2024"/>
    <x v="0"/>
    <x v="21"/>
    <x v="3"/>
    <x v="3"/>
    <x v="21"/>
    <x v="0"/>
    <x v="10"/>
    <x v="9"/>
    <x v="9"/>
    <x v="1392"/>
    <n v="1"/>
  </r>
  <r>
    <x v="261"/>
    <x v="1"/>
    <s v="2022-2023"/>
    <x v="0"/>
    <x v="85"/>
    <x v="0"/>
    <x v="0"/>
    <x v="85"/>
    <x v="0"/>
    <x v="20"/>
    <x v="8"/>
    <x v="8"/>
    <x v="1393"/>
    <n v="1"/>
  </r>
  <r>
    <x v="152"/>
    <x v="0"/>
    <s v="2023-2024"/>
    <x v="1"/>
    <x v="29"/>
    <x v="4"/>
    <x v="4"/>
    <x v="29"/>
    <x v="0"/>
    <x v="8"/>
    <x v="5"/>
    <x v="5"/>
    <x v="1394"/>
    <n v="1"/>
  </r>
  <r>
    <x v="178"/>
    <x v="0"/>
    <s v="2023-2024"/>
    <x v="0"/>
    <x v="91"/>
    <x v="1"/>
    <x v="1"/>
    <x v="91"/>
    <x v="0"/>
    <x v="5"/>
    <x v="6"/>
    <x v="6"/>
    <x v="1395"/>
    <n v="1"/>
  </r>
  <r>
    <x v="48"/>
    <x v="0"/>
    <s v="2023-2024"/>
    <x v="1"/>
    <x v="0"/>
    <x v="0"/>
    <x v="0"/>
    <x v="0"/>
    <x v="0"/>
    <x v="0"/>
    <x v="9"/>
    <x v="9"/>
    <x v="1396"/>
    <n v="1"/>
  </r>
  <r>
    <x v="646"/>
    <x v="0"/>
    <s v="2023-2024"/>
    <x v="1"/>
    <x v="82"/>
    <x v="3"/>
    <x v="3"/>
    <x v="82"/>
    <x v="0"/>
    <x v="17"/>
    <x v="9"/>
    <x v="9"/>
    <x v="1396"/>
    <n v="1"/>
  </r>
  <r>
    <x v="359"/>
    <x v="0"/>
    <s v="2023-2024"/>
    <x v="0"/>
    <x v="1"/>
    <x v="1"/>
    <x v="1"/>
    <x v="1"/>
    <x v="0"/>
    <x v="1"/>
    <x v="9"/>
    <x v="9"/>
    <x v="1397"/>
    <n v="1"/>
  </r>
  <r>
    <x v="277"/>
    <x v="2"/>
    <s v="2024-2025"/>
    <x v="0"/>
    <x v="21"/>
    <x v="3"/>
    <x v="3"/>
    <x v="21"/>
    <x v="0"/>
    <x v="10"/>
    <x v="3"/>
    <x v="3"/>
    <x v="1398"/>
    <n v="1"/>
  </r>
  <r>
    <x v="350"/>
    <x v="1"/>
    <s v="2022-2023"/>
    <x v="1"/>
    <x v="52"/>
    <x v="3"/>
    <x v="3"/>
    <x v="52"/>
    <x v="0"/>
    <x v="10"/>
    <x v="9"/>
    <x v="9"/>
    <x v="1399"/>
    <n v="1"/>
  </r>
  <r>
    <x v="694"/>
    <x v="2"/>
    <s v="2024-2025"/>
    <x v="0"/>
    <x v="55"/>
    <x v="3"/>
    <x v="3"/>
    <x v="55"/>
    <x v="0"/>
    <x v="17"/>
    <x v="9"/>
    <x v="9"/>
    <x v="1399"/>
    <n v="1"/>
  </r>
  <r>
    <x v="55"/>
    <x v="0"/>
    <s v="2023-2024"/>
    <x v="1"/>
    <x v="17"/>
    <x v="3"/>
    <x v="3"/>
    <x v="17"/>
    <x v="0"/>
    <x v="12"/>
    <x v="5"/>
    <x v="5"/>
    <x v="1400"/>
    <n v="1"/>
  </r>
  <r>
    <x v="636"/>
    <x v="0"/>
    <s v="2023-2024"/>
    <x v="0"/>
    <x v="20"/>
    <x v="4"/>
    <x v="4"/>
    <x v="20"/>
    <x v="0"/>
    <x v="8"/>
    <x v="4"/>
    <x v="4"/>
    <x v="1401"/>
    <n v="1"/>
  </r>
  <r>
    <x v="127"/>
    <x v="1"/>
    <s v="2022-2023"/>
    <x v="0"/>
    <x v="31"/>
    <x v="1"/>
    <x v="1"/>
    <x v="31"/>
    <x v="0"/>
    <x v="4"/>
    <x v="4"/>
    <x v="4"/>
    <x v="1402"/>
    <n v="1"/>
  </r>
  <r>
    <x v="379"/>
    <x v="2"/>
    <s v="2024-2025"/>
    <x v="0"/>
    <x v="66"/>
    <x v="3"/>
    <x v="3"/>
    <x v="66"/>
    <x v="0"/>
    <x v="12"/>
    <x v="2"/>
    <x v="2"/>
    <x v="1403"/>
    <n v="1"/>
  </r>
  <r>
    <x v="78"/>
    <x v="0"/>
    <s v="2023-2024"/>
    <x v="0"/>
    <x v="88"/>
    <x v="6"/>
    <x v="6"/>
    <x v="88"/>
    <x v="0"/>
    <x v="13"/>
    <x v="3"/>
    <x v="3"/>
    <x v="1404"/>
    <n v="1"/>
  </r>
  <r>
    <x v="699"/>
    <x v="2"/>
    <s v="2024-2025"/>
    <x v="1"/>
    <x v="28"/>
    <x v="1"/>
    <x v="1"/>
    <x v="28"/>
    <x v="0"/>
    <x v="11"/>
    <x v="2"/>
    <x v="2"/>
    <x v="1405"/>
    <n v="1"/>
  </r>
  <r>
    <x v="641"/>
    <x v="0"/>
    <s v="2023-2024"/>
    <x v="1"/>
    <x v="46"/>
    <x v="3"/>
    <x v="3"/>
    <x v="46"/>
    <x v="0"/>
    <x v="17"/>
    <x v="7"/>
    <x v="7"/>
    <x v="1406"/>
    <n v="1"/>
  </r>
  <r>
    <x v="99"/>
    <x v="0"/>
    <s v="2023-2024"/>
    <x v="1"/>
    <x v="90"/>
    <x v="3"/>
    <x v="3"/>
    <x v="90"/>
    <x v="0"/>
    <x v="17"/>
    <x v="3"/>
    <x v="3"/>
    <x v="1407"/>
    <n v="1"/>
  </r>
  <r>
    <x v="700"/>
    <x v="2"/>
    <s v="2024-2025"/>
    <x v="1"/>
    <x v="28"/>
    <x v="1"/>
    <x v="1"/>
    <x v="28"/>
    <x v="0"/>
    <x v="11"/>
    <x v="3"/>
    <x v="3"/>
    <x v="1408"/>
    <n v="1"/>
  </r>
  <r>
    <x v="692"/>
    <x v="0"/>
    <s v="2023-2024"/>
    <x v="1"/>
    <x v="28"/>
    <x v="1"/>
    <x v="1"/>
    <x v="28"/>
    <x v="0"/>
    <x v="11"/>
    <x v="3"/>
    <x v="3"/>
    <x v="1409"/>
    <n v="1"/>
  </r>
  <r>
    <x v="463"/>
    <x v="0"/>
    <s v="2023-2024"/>
    <x v="1"/>
    <x v="30"/>
    <x v="4"/>
    <x v="4"/>
    <x v="30"/>
    <x v="0"/>
    <x v="6"/>
    <x v="4"/>
    <x v="4"/>
    <x v="1410"/>
    <n v="1"/>
  </r>
  <r>
    <x v="3"/>
    <x v="0"/>
    <s v="2023-2024"/>
    <x v="1"/>
    <x v="33"/>
    <x v="4"/>
    <x v="4"/>
    <x v="33"/>
    <x v="0"/>
    <x v="8"/>
    <x v="7"/>
    <x v="7"/>
    <x v="1411"/>
    <n v="1"/>
  </r>
  <r>
    <x v="296"/>
    <x v="0"/>
    <s v="2023-2024"/>
    <x v="1"/>
    <x v="30"/>
    <x v="4"/>
    <x v="4"/>
    <x v="30"/>
    <x v="0"/>
    <x v="6"/>
    <x v="5"/>
    <x v="5"/>
    <x v="1412"/>
    <n v="1"/>
  </r>
  <r>
    <x v="639"/>
    <x v="1"/>
    <s v="2022-2023"/>
    <x v="0"/>
    <x v="37"/>
    <x v="1"/>
    <x v="1"/>
    <x v="37"/>
    <x v="0"/>
    <x v="11"/>
    <x v="2"/>
    <x v="2"/>
    <x v="1413"/>
    <n v="1"/>
  </r>
  <r>
    <x v="701"/>
    <x v="2"/>
    <s v="2024-2025"/>
    <x v="1"/>
    <x v="24"/>
    <x v="1"/>
    <x v="1"/>
    <x v="24"/>
    <x v="0"/>
    <x v="4"/>
    <x v="4"/>
    <x v="4"/>
    <x v="1414"/>
    <n v="1"/>
  </r>
  <r>
    <x v="319"/>
    <x v="0"/>
    <s v="2023-2024"/>
    <x v="1"/>
    <x v="0"/>
    <x v="0"/>
    <x v="0"/>
    <x v="0"/>
    <x v="0"/>
    <x v="0"/>
    <x v="1"/>
    <x v="1"/>
    <x v="1415"/>
    <n v="1"/>
  </r>
  <r>
    <x v="353"/>
    <x v="1"/>
    <s v="2022-2023"/>
    <x v="1"/>
    <x v="28"/>
    <x v="1"/>
    <x v="1"/>
    <x v="28"/>
    <x v="0"/>
    <x v="11"/>
    <x v="1"/>
    <x v="1"/>
    <x v="1416"/>
    <n v="1"/>
  </r>
  <r>
    <x v="353"/>
    <x v="1"/>
    <s v="2022-2023"/>
    <x v="1"/>
    <x v="28"/>
    <x v="1"/>
    <x v="1"/>
    <x v="28"/>
    <x v="0"/>
    <x v="11"/>
    <x v="8"/>
    <x v="8"/>
    <x v="1417"/>
    <n v="1"/>
  </r>
  <r>
    <x v="333"/>
    <x v="1"/>
    <s v="2022-2023"/>
    <x v="1"/>
    <x v="55"/>
    <x v="3"/>
    <x v="3"/>
    <x v="55"/>
    <x v="0"/>
    <x v="17"/>
    <x v="0"/>
    <x v="0"/>
    <x v="1418"/>
    <n v="1"/>
  </r>
  <r>
    <x v="520"/>
    <x v="0"/>
    <s v="2023-2024"/>
    <x v="0"/>
    <x v="93"/>
    <x v="4"/>
    <x v="4"/>
    <x v="93"/>
    <x v="0"/>
    <x v="16"/>
    <x v="9"/>
    <x v="9"/>
    <x v="1419"/>
    <n v="1"/>
  </r>
  <r>
    <x v="199"/>
    <x v="0"/>
    <s v="2023-2024"/>
    <x v="0"/>
    <x v="43"/>
    <x v="1"/>
    <x v="1"/>
    <x v="43"/>
    <x v="0"/>
    <x v="2"/>
    <x v="9"/>
    <x v="9"/>
    <x v="1420"/>
    <n v="1"/>
  </r>
  <r>
    <x v="171"/>
    <x v="1"/>
    <s v="2022-2023"/>
    <x v="0"/>
    <x v="12"/>
    <x v="3"/>
    <x v="3"/>
    <x v="12"/>
    <x v="0"/>
    <x v="10"/>
    <x v="3"/>
    <x v="3"/>
    <x v="1421"/>
    <n v="1"/>
  </r>
  <r>
    <x v="2"/>
    <x v="1"/>
    <s v="2022-2023"/>
    <x v="0"/>
    <x v="35"/>
    <x v="3"/>
    <x v="3"/>
    <x v="35"/>
    <x v="0"/>
    <x v="15"/>
    <x v="6"/>
    <x v="6"/>
    <x v="1422"/>
    <n v="1"/>
  </r>
  <r>
    <x v="55"/>
    <x v="0"/>
    <s v="2023-2024"/>
    <x v="0"/>
    <x v="73"/>
    <x v="6"/>
    <x v="6"/>
    <x v="73"/>
    <x v="0"/>
    <x v="18"/>
    <x v="9"/>
    <x v="9"/>
    <x v="1423"/>
    <n v="1"/>
  </r>
  <r>
    <x v="449"/>
    <x v="0"/>
    <s v="2023-2024"/>
    <x v="0"/>
    <x v="5"/>
    <x v="1"/>
    <x v="1"/>
    <x v="5"/>
    <x v="0"/>
    <x v="5"/>
    <x v="0"/>
    <x v="0"/>
    <x v="1424"/>
    <n v="1"/>
  </r>
  <r>
    <x v="603"/>
    <x v="2"/>
    <s v="2024-2025"/>
    <x v="0"/>
    <x v="53"/>
    <x v="3"/>
    <x v="3"/>
    <x v="53"/>
    <x v="0"/>
    <x v="10"/>
    <x v="0"/>
    <x v="0"/>
    <x v="1425"/>
    <n v="1"/>
  </r>
  <r>
    <x v="88"/>
    <x v="0"/>
    <s v="2023-2024"/>
    <x v="1"/>
    <x v="70"/>
    <x v="4"/>
    <x v="4"/>
    <x v="70"/>
    <x v="0"/>
    <x v="8"/>
    <x v="5"/>
    <x v="5"/>
    <x v="1426"/>
    <n v="1"/>
  </r>
  <r>
    <x v="33"/>
    <x v="2"/>
    <s v="2024-2025"/>
    <x v="1"/>
    <x v="92"/>
    <x v="3"/>
    <x v="3"/>
    <x v="92"/>
    <x v="0"/>
    <x v="3"/>
    <x v="7"/>
    <x v="7"/>
    <x v="1427"/>
    <n v="1"/>
  </r>
  <r>
    <x v="511"/>
    <x v="2"/>
    <s v="2024-2025"/>
    <x v="1"/>
    <x v="41"/>
    <x v="5"/>
    <x v="5"/>
    <x v="41"/>
    <x v="0"/>
    <x v="9"/>
    <x v="6"/>
    <x v="6"/>
    <x v="1428"/>
    <n v="1"/>
  </r>
  <r>
    <x v="701"/>
    <x v="2"/>
    <s v="2024-2025"/>
    <x v="0"/>
    <x v="5"/>
    <x v="1"/>
    <x v="1"/>
    <x v="5"/>
    <x v="0"/>
    <x v="5"/>
    <x v="1"/>
    <x v="1"/>
    <x v="1429"/>
    <n v="1"/>
  </r>
  <r>
    <x v="541"/>
    <x v="0"/>
    <s v="2023-2024"/>
    <x v="1"/>
    <x v="55"/>
    <x v="3"/>
    <x v="3"/>
    <x v="55"/>
    <x v="0"/>
    <x v="17"/>
    <x v="6"/>
    <x v="6"/>
    <x v="1430"/>
    <n v="1"/>
  </r>
  <r>
    <x v="408"/>
    <x v="1"/>
    <s v="2022-2023"/>
    <x v="1"/>
    <x v="42"/>
    <x v="3"/>
    <x v="3"/>
    <x v="42"/>
    <x v="0"/>
    <x v="12"/>
    <x v="5"/>
    <x v="5"/>
    <x v="1431"/>
    <n v="1"/>
  </r>
  <r>
    <x v="235"/>
    <x v="1"/>
    <s v="2022-2023"/>
    <x v="1"/>
    <x v="0"/>
    <x v="0"/>
    <x v="0"/>
    <x v="0"/>
    <x v="0"/>
    <x v="0"/>
    <x v="1"/>
    <x v="1"/>
    <x v="1432"/>
    <n v="1"/>
  </r>
  <r>
    <x v="425"/>
    <x v="2"/>
    <s v="2024-2025"/>
    <x v="0"/>
    <x v="2"/>
    <x v="2"/>
    <x v="2"/>
    <x v="2"/>
    <x v="0"/>
    <x v="2"/>
    <x v="4"/>
    <x v="4"/>
    <x v="1433"/>
    <n v="1"/>
  </r>
  <r>
    <x v="240"/>
    <x v="2"/>
    <s v="2024-2025"/>
    <x v="0"/>
    <x v="10"/>
    <x v="4"/>
    <x v="4"/>
    <x v="10"/>
    <x v="0"/>
    <x v="8"/>
    <x v="8"/>
    <x v="8"/>
    <x v="1434"/>
    <n v="1"/>
  </r>
  <r>
    <x v="197"/>
    <x v="0"/>
    <s v="2023-2024"/>
    <x v="0"/>
    <x v="5"/>
    <x v="1"/>
    <x v="1"/>
    <x v="5"/>
    <x v="0"/>
    <x v="5"/>
    <x v="9"/>
    <x v="9"/>
    <x v="1435"/>
    <n v="1"/>
  </r>
  <r>
    <x v="233"/>
    <x v="1"/>
    <s v="2022-2023"/>
    <x v="1"/>
    <x v="28"/>
    <x v="1"/>
    <x v="1"/>
    <x v="28"/>
    <x v="0"/>
    <x v="11"/>
    <x v="3"/>
    <x v="3"/>
    <x v="1436"/>
    <n v="1"/>
  </r>
  <r>
    <x v="203"/>
    <x v="0"/>
    <s v="2023-2024"/>
    <x v="1"/>
    <x v="72"/>
    <x v="4"/>
    <x v="4"/>
    <x v="72"/>
    <x v="0"/>
    <x v="16"/>
    <x v="0"/>
    <x v="0"/>
    <x v="1437"/>
    <n v="1"/>
  </r>
  <r>
    <x v="589"/>
    <x v="0"/>
    <s v="2023-2024"/>
    <x v="1"/>
    <x v="1"/>
    <x v="1"/>
    <x v="1"/>
    <x v="1"/>
    <x v="0"/>
    <x v="1"/>
    <x v="3"/>
    <x v="3"/>
    <x v="1438"/>
    <n v="1"/>
  </r>
  <r>
    <x v="664"/>
    <x v="0"/>
    <s v="2023-2024"/>
    <x v="1"/>
    <x v="17"/>
    <x v="3"/>
    <x v="3"/>
    <x v="17"/>
    <x v="0"/>
    <x v="12"/>
    <x v="9"/>
    <x v="9"/>
    <x v="1439"/>
    <n v="1"/>
  </r>
  <r>
    <x v="372"/>
    <x v="0"/>
    <s v="2023-2024"/>
    <x v="0"/>
    <x v="49"/>
    <x v="4"/>
    <x v="4"/>
    <x v="49"/>
    <x v="0"/>
    <x v="6"/>
    <x v="6"/>
    <x v="6"/>
    <x v="1440"/>
    <n v="1"/>
  </r>
  <r>
    <x v="27"/>
    <x v="0"/>
    <s v="2023-2024"/>
    <x v="0"/>
    <x v="5"/>
    <x v="1"/>
    <x v="1"/>
    <x v="5"/>
    <x v="0"/>
    <x v="5"/>
    <x v="9"/>
    <x v="9"/>
    <x v="1441"/>
    <n v="1"/>
  </r>
  <r>
    <x v="435"/>
    <x v="0"/>
    <s v="2023-2024"/>
    <x v="1"/>
    <x v="43"/>
    <x v="1"/>
    <x v="1"/>
    <x v="43"/>
    <x v="0"/>
    <x v="2"/>
    <x v="8"/>
    <x v="8"/>
    <x v="1442"/>
    <n v="1"/>
  </r>
  <r>
    <x v="108"/>
    <x v="1"/>
    <s v="2022-2023"/>
    <x v="1"/>
    <x v="10"/>
    <x v="4"/>
    <x v="4"/>
    <x v="10"/>
    <x v="0"/>
    <x v="8"/>
    <x v="1"/>
    <x v="1"/>
    <x v="1443"/>
    <n v="1"/>
  </r>
  <r>
    <x v="689"/>
    <x v="1"/>
    <s v="2022-2023"/>
    <x v="0"/>
    <x v="40"/>
    <x v="4"/>
    <x v="4"/>
    <x v="40"/>
    <x v="0"/>
    <x v="8"/>
    <x v="3"/>
    <x v="3"/>
    <x v="1444"/>
    <n v="1"/>
  </r>
  <r>
    <x v="198"/>
    <x v="2"/>
    <s v="2024-2025"/>
    <x v="0"/>
    <x v="64"/>
    <x v="1"/>
    <x v="1"/>
    <x v="64"/>
    <x v="0"/>
    <x v="1"/>
    <x v="2"/>
    <x v="2"/>
    <x v="1445"/>
    <n v="1"/>
  </r>
  <r>
    <x v="399"/>
    <x v="0"/>
    <s v="2023-2024"/>
    <x v="0"/>
    <x v="17"/>
    <x v="3"/>
    <x v="3"/>
    <x v="17"/>
    <x v="0"/>
    <x v="12"/>
    <x v="5"/>
    <x v="5"/>
    <x v="1446"/>
    <n v="1"/>
  </r>
  <r>
    <x v="7"/>
    <x v="0"/>
    <s v="2023-2024"/>
    <x v="1"/>
    <x v="92"/>
    <x v="3"/>
    <x v="3"/>
    <x v="92"/>
    <x v="0"/>
    <x v="3"/>
    <x v="7"/>
    <x v="7"/>
    <x v="1447"/>
    <n v="1"/>
  </r>
  <r>
    <x v="52"/>
    <x v="2"/>
    <s v="2024-2025"/>
    <x v="1"/>
    <x v="82"/>
    <x v="3"/>
    <x v="3"/>
    <x v="82"/>
    <x v="0"/>
    <x v="17"/>
    <x v="4"/>
    <x v="4"/>
    <x v="1448"/>
    <n v="1"/>
  </r>
  <r>
    <x v="698"/>
    <x v="2"/>
    <s v="2024-2025"/>
    <x v="1"/>
    <x v="0"/>
    <x v="0"/>
    <x v="0"/>
    <x v="0"/>
    <x v="0"/>
    <x v="0"/>
    <x v="3"/>
    <x v="3"/>
    <x v="1449"/>
    <n v="1"/>
  </r>
  <r>
    <x v="218"/>
    <x v="1"/>
    <s v="2022-2023"/>
    <x v="0"/>
    <x v="65"/>
    <x v="1"/>
    <x v="1"/>
    <x v="65"/>
    <x v="0"/>
    <x v="4"/>
    <x v="3"/>
    <x v="3"/>
    <x v="1450"/>
    <n v="1"/>
  </r>
  <r>
    <x v="587"/>
    <x v="0"/>
    <s v="2023-2024"/>
    <x v="0"/>
    <x v="27"/>
    <x v="4"/>
    <x v="4"/>
    <x v="27"/>
    <x v="0"/>
    <x v="7"/>
    <x v="3"/>
    <x v="3"/>
    <x v="1451"/>
    <n v="1"/>
  </r>
  <r>
    <x v="586"/>
    <x v="0"/>
    <s v="2023-2024"/>
    <x v="0"/>
    <x v="86"/>
    <x v="0"/>
    <x v="0"/>
    <x v="86"/>
    <x v="0"/>
    <x v="20"/>
    <x v="5"/>
    <x v="5"/>
    <x v="1452"/>
    <n v="1"/>
  </r>
  <r>
    <x v="668"/>
    <x v="2"/>
    <s v="2024-2025"/>
    <x v="0"/>
    <x v="36"/>
    <x v="4"/>
    <x v="4"/>
    <x v="36"/>
    <x v="0"/>
    <x v="6"/>
    <x v="3"/>
    <x v="3"/>
    <x v="1453"/>
    <n v="1"/>
  </r>
  <r>
    <x v="344"/>
    <x v="1"/>
    <s v="2022-2023"/>
    <x v="0"/>
    <x v="7"/>
    <x v="4"/>
    <x v="4"/>
    <x v="7"/>
    <x v="0"/>
    <x v="6"/>
    <x v="2"/>
    <x v="2"/>
    <x v="1454"/>
    <n v="1"/>
  </r>
  <r>
    <x v="702"/>
    <x v="0"/>
    <s v="2023-2024"/>
    <x v="1"/>
    <x v="82"/>
    <x v="3"/>
    <x v="3"/>
    <x v="82"/>
    <x v="0"/>
    <x v="17"/>
    <x v="1"/>
    <x v="1"/>
    <x v="1455"/>
    <n v="1"/>
  </r>
  <r>
    <x v="434"/>
    <x v="0"/>
    <s v="2023-2024"/>
    <x v="0"/>
    <x v="16"/>
    <x v="0"/>
    <x v="0"/>
    <x v="16"/>
    <x v="0"/>
    <x v="0"/>
    <x v="4"/>
    <x v="4"/>
    <x v="1456"/>
    <n v="1"/>
  </r>
  <r>
    <x v="699"/>
    <x v="2"/>
    <s v="2024-2025"/>
    <x v="0"/>
    <x v="75"/>
    <x v="0"/>
    <x v="0"/>
    <x v="75"/>
    <x v="0"/>
    <x v="20"/>
    <x v="7"/>
    <x v="7"/>
    <x v="1457"/>
    <n v="1"/>
  </r>
  <r>
    <x v="450"/>
    <x v="1"/>
    <s v="2022-2023"/>
    <x v="1"/>
    <x v="71"/>
    <x v="6"/>
    <x v="6"/>
    <x v="71"/>
    <x v="0"/>
    <x v="13"/>
    <x v="5"/>
    <x v="5"/>
    <x v="1458"/>
    <n v="1"/>
  </r>
  <r>
    <x v="324"/>
    <x v="0"/>
    <s v="2023-2024"/>
    <x v="0"/>
    <x v="63"/>
    <x v="1"/>
    <x v="1"/>
    <x v="63"/>
    <x v="0"/>
    <x v="5"/>
    <x v="8"/>
    <x v="8"/>
    <x v="1459"/>
    <n v="1"/>
  </r>
  <r>
    <x v="613"/>
    <x v="2"/>
    <s v="2024-2025"/>
    <x v="0"/>
    <x v="63"/>
    <x v="1"/>
    <x v="1"/>
    <x v="63"/>
    <x v="0"/>
    <x v="5"/>
    <x v="7"/>
    <x v="7"/>
    <x v="1460"/>
    <n v="1"/>
  </r>
  <r>
    <x v="33"/>
    <x v="2"/>
    <s v="2024-2025"/>
    <x v="1"/>
    <x v="29"/>
    <x v="4"/>
    <x v="4"/>
    <x v="29"/>
    <x v="0"/>
    <x v="8"/>
    <x v="6"/>
    <x v="6"/>
    <x v="1461"/>
    <n v="1"/>
  </r>
  <r>
    <x v="424"/>
    <x v="0"/>
    <s v="2023-2024"/>
    <x v="0"/>
    <x v="60"/>
    <x v="1"/>
    <x v="1"/>
    <x v="60"/>
    <x v="0"/>
    <x v="2"/>
    <x v="0"/>
    <x v="0"/>
    <x v="1462"/>
    <n v="1"/>
  </r>
  <r>
    <x v="1"/>
    <x v="0"/>
    <s v="2023-2024"/>
    <x v="1"/>
    <x v="28"/>
    <x v="1"/>
    <x v="1"/>
    <x v="28"/>
    <x v="0"/>
    <x v="11"/>
    <x v="6"/>
    <x v="6"/>
    <x v="1463"/>
    <n v="1"/>
  </r>
  <r>
    <x v="361"/>
    <x v="2"/>
    <s v="2024-2025"/>
    <x v="1"/>
    <x v="75"/>
    <x v="0"/>
    <x v="0"/>
    <x v="75"/>
    <x v="0"/>
    <x v="20"/>
    <x v="2"/>
    <x v="2"/>
    <x v="1464"/>
    <n v="1"/>
  </r>
  <r>
    <x v="256"/>
    <x v="0"/>
    <s v="2023-2024"/>
    <x v="0"/>
    <x v="55"/>
    <x v="3"/>
    <x v="3"/>
    <x v="55"/>
    <x v="0"/>
    <x v="17"/>
    <x v="3"/>
    <x v="3"/>
    <x v="1465"/>
    <n v="1"/>
  </r>
  <r>
    <x v="304"/>
    <x v="1"/>
    <s v="2022-2023"/>
    <x v="0"/>
    <x v="90"/>
    <x v="3"/>
    <x v="3"/>
    <x v="90"/>
    <x v="0"/>
    <x v="17"/>
    <x v="3"/>
    <x v="3"/>
    <x v="1466"/>
    <n v="1"/>
  </r>
  <r>
    <x v="65"/>
    <x v="2"/>
    <s v="2024-2025"/>
    <x v="0"/>
    <x v="69"/>
    <x v="4"/>
    <x v="4"/>
    <x v="69"/>
    <x v="0"/>
    <x v="6"/>
    <x v="3"/>
    <x v="3"/>
    <x v="1467"/>
    <n v="1"/>
  </r>
  <r>
    <x v="703"/>
    <x v="0"/>
    <s v="2023-2024"/>
    <x v="0"/>
    <x v="73"/>
    <x v="6"/>
    <x v="6"/>
    <x v="73"/>
    <x v="0"/>
    <x v="18"/>
    <x v="6"/>
    <x v="6"/>
    <x v="1468"/>
    <n v="1"/>
  </r>
  <r>
    <x v="440"/>
    <x v="0"/>
    <s v="2023-2024"/>
    <x v="0"/>
    <x v="85"/>
    <x v="0"/>
    <x v="0"/>
    <x v="85"/>
    <x v="0"/>
    <x v="20"/>
    <x v="1"/>
    <x v="1"/>
    <x v="1469"/>
    <n v="1"/>
  </r>
  <r>
    <x v="120"/>
    <x v="2"/>
    <s v="2024-2025"/>
    <x v="0"/>
    <x v="26"/>
    <x v="0"/>
    <x v="0"/>
    <x v="26"/>
    <x v="0"/>
    <x v="14"/>
    <x v="8"/>
    <x v="8"/>
    <x v="1470"/>
    <n v="1"/>
  </r>
  <r>
    <x v="455"/>
    <x v="0"/>
    <s v="2023-2024"/>
    <x v="1"/>
    <x v="0"/>
    <x v="0"/>
    <x v="0"/>
    <x v="0"/>
    <x v="0"/>
    <x v="0"/>
    <x v="2"/>
    <x v="2"/>
    <x v="1471"/>
    <n v="1"/>
  </r>
  <r>
    <x v="447"/>
    <x v="0"/>
    <s v="2023-2024"/>
    <x v="0"/>
    <x v="20"/>
    <x v="4"/>
    <x v="4"/>
    <x v="20"/>
    <x v="0"/>
    <x v="8"/>
    <x v="4"/>
    <x v="4"/>
    <x v="1472"/>
    <n v="1"/>
  </r>
  <r>
    <x v="603"/>
    <x v="2"/>
    <s v="2024-2025"/>
    <x v="0"/>
    <x v="25"/>
    <x v="4"/>
    <x v="4"/>
    <x v="25"/>
    <x v="0"/>
    <x v="8"/>
    <x v="1"/>
    <x v="1"/>
    <x v="1473"/>
    <n v="1"/>
  </r>
  <r>
    <x v="366"/>
    <x v="1"/>
    <s v="2022-2023"/>
    <x v="0"/>
    <x v="21"/>
    <x v="3"/>
    <x v="3"/>
    <x v="21"/>
    <x v="0"/>
    <x v="10"/>
    <x v="3"/>
    <x v="3"/>
    <x v="1474"/>
    <n v="1"/>
  </r>
  <r>
    <x v="415"/>
    <x v="2"/>
    <s v="2024-2025"/>
    <x v="0"/>
    <x v="2"/>
    <x v="2"/>
    <x v="2"/>
    <x v="2"/>
    <x v="0"/>
    <x v="2"/>
    <x v="0"/>
    <x v="0"/>
    <x v="1475"/>
    <n v="1"/>
  </r>
  <r>
    <x v="613"/>
    <x v="2"/>
    <s v="2024-2025"/>
    <x v="0"/>
    <x v="94"/>
    <x v="5"/>
    <x v="5"/>
    <x v="94"/>
    <x v="0"/>
    <x v="9"/>
    <x v="7"/>
    <x v="7"/>
    <x v="1476"/>
    <n v="1"/>
  </r>
  <r>
    <x v="511"/>
    <x v="2"/>
    <s v="2024-2025"/>
    <x v="0"/>
    <x v="58"/>
    <x v="0"/>
    <x v="0"/>
    <x v="58"/>
    <x v="0"/>
    <x v="0"/>
    <x v="9"/>
    <x v="9"/>
    <x v="1477"/>
    <n v="1"/>
  </r>
  <r>
    <x v="691"/>
    <x v="2"/>
    <s v="2024-2025"/>
    <x v="0"/>
    <x v="63"/>
    <x v="1"/>
    <x v="1"/>
    <x v="63"/>
    <x v="0"/>
    <x v="5"/>
    <x v="5"/>
    <x v="5"/>
    <x v="1478"/>
    <n v="1"/>
  </r>
  <r>
    <x v="47"/>
    <x v="2"/>
    <s v="2024-2025"/>
    <x v="0"/>
    <x v="19"/>
    <x v="1"/>
    <x v="1"/>
    <x v="19"/>
    <x v="0"/>
    <x v="11"/>
    <x v="6"/>
    <x v="6"/>
    <x v="1479"/>
    <n v="1"/>
  </r>
  <r>
    <x v="704"/>
    <x v="0"/>
    <s v="2023-2024"/>
    <x v="0"/>
    <x v="15"/>
    <x v="1"/>
    <x v="1"/>
    <x v="15"/>
    <x v="0"/>
    <x v="5"/>
    <x v="1"/>
    <x v="1"/>
    <x v="1480"/>
    <n v="1"/>
  </r>
  <r>
    <x v="94"/>
    <x v="0"/>
    <s v="2023-2024"/>
    <x v="0"/>
    <x v="90"/>
    <x v="3"/>
    <x v="3"/>
    <x v="90"/>
    <x v="0"/>
    <x v="17"/>
    <x v="1"/>
    <x v="1"/>
    <x v="1481"/>
    <n v="1"/>
  </r>
  <r>
    <x v="186"/>
    <x v="2"/>
    <s v="2024-2025"/>
    <x v="0"/>
    <x v="84"/>
    <x v="3"/>
    <x v="3"/>
    <x v="84"/>
    <x v="0"/>
    <x v="3"/>
    <x v="9"/>
    <x v="9"/>
    <x v="1482"/>
    <n v="1"/>
  </r>
  <r>
    <x v="589"/>
    <x v="0"/>
    <s v="2023-2024"/>
    <x v="0"/>
    <x v="83"/>
    <x v="0"/>
    <x v="0"/>
    <x v="83"/>
    <x v="0"/>
    <x v="0"/>
    <x v="1"/>
    <x v="1"/>
    <x v="1483"/>
    <n v="1"/>
  </r>
  <r>
    <x v="33"/>
    <x v="2"/>
    <s v="2024-2025"/>
    <x v="1"/>
    <x v="9"/>
    <x v="4"/>
    <x v="4"/>
    <x v="9"/>
    <x v="0"/>
    <x v="7"/>
    <x v="0"/>
    <x v="0"/>
    <x v="1484"/>
    <n v="1"/>
  </r>
  <r>
    <x v="465"/>
    <x v="1"/>
    <s v="2022-2023"/>
    <x v="1"/>
    <x v="4"/>
    <x v="1"/>
    <x v="1"/>
    <x v="4"/>
    <x v="0"/>
    <x v="4"/>
    <x v="3"/>
    <x v="3"/>
    <x v="1485"/>
    <n v="1"/>
  </r>
  <r>
    <x v="705"/>
    <x v="0"/>
    <s v="2023-2024"/>
    <x v="0"/>
    <x v="59"/>
    <x v="3"/>
    <x v="3"/>
    <x v="59"/>
    <x v="0"/>
    <x v="3"/>
    <x v="8"/>
    <x v="8"/>
    <x v="1485"/>
    <n v="1"/>
  </r>
  <r>
    <x v="214"/>
    <x v="2"/>
    <s v="2024-2025"/>
    <x v="0"/>
    <x v="73"/>
    <x v="6"/>
    <x v="6"/>
    <x v="73"/>
    <x v="0"/>
    <x v="18"/>
    <x v="6"/>
    <x v="6"/>
    <x v="1486"/>
    <n v="1"/>
  </r>
  <r>
    <x v="679"/>
    <x v="0"/>
    <s v="2023-2024"/>
    <x v="1"/>
    <x v="17"/>
    <x v="3"/>
    <x v="3"/>
    <x v="17"/>
    <x v="0"/>
    <x v="12"/>
    <x v="0"/>
    <x v="0"/>
    <x v="1487"/>
    <n v="1"/>
  </r>
  <r>
    <x v="385"/>
    <x v="1"/>
    <s v="2022-2023"/>
    <x v="0"/>
    <x v="49"/>
    <x v="4"/>
    <x v="4"/>
    <x v="49"/>
    <x v="0"/>
    <x v="6"/>
    <x v="7"/>
    <x v="7"/>
    <x v="1488"/>
    <n v="1"/>
  </r>
  <r>
    <x v="177"/>
    <x v="1"/>
    <s v="2022-2023"/>
    <x v="1"/>
    <x v="33"/>
    <x v="4"/>
    <x v="4"/>
    <x v="33"/>
    <x v="0"/>
    <x v="8"/>
    <x v="3"/>
    <x v="3"/>
    <x v="1489"/>
    <n v="1"/>
  </r>
  <r>
    <x v="211"/>
    <x v="2"/>
    <s v="2024-2025"/>
    <x v="0"/>
    <x v="77"/>
    <x v="5"/>
    <x v="5"/>
    <x v="77"/>
    <x v="0"/>
    <x v="9"/>
    <x v="3"/>
    <x v="3"/>
    <x v="1490"/>
    <n v="1"/>
  </r>
  <r>
    <x v="353"/>
    <x v="1"/>
    <s v="2022-2023"/>
    <x v="0"/>
    <x v="42"/>
    <x v="3"/>
    <x v="3"/>
    <x v="42"/>
    <x v="0"/>
    <x v="12"/>
    <x v="5"/>
    <x v="5"/>
    <x v="1491"/>
    <n v="1"/>
  </r>
  <r>
    <x v="522"/>
    <x v="0"/>
    <s v="2023-2024"/>
    <x v="0"/>
    <x v="95"/>
    <x v="7"/>
    <x v="7"/>
    <x v="95"/>
    <x v="0"/>
    <x v="19"/>
    <x v="2"/>
    <x v="2"/>
    <x v="1492"/>
    <n v="1"/>
  </r>
  <r>
    <x v="588"/>
    <x v="0"/>
    <s v="2023-2024"/>
    <x v="0"/>
    <x v="34"/>
    <x v="4"/>
    <x v="4"/>
    <x v="34"/>
    <x v="0"/>
    <x v="7"/>
    <x v="4"/>
    <x v="4"/>
    <x v="1493"/>
    <n v="1"/>
  </r>
  <r>
    <x v="585"/>
    <x v="0"/>
    <s v="2023-2024"/>
    <x v="1"/>
    <x v="4"/>
    <x v="1"/>
    <x v="1"/>
    <x v="4"/>
    <x v="0"/>
    <x v="4"/>
    <x v="1"/>
    <x v="1"/>
    <x v="1494"/>
    <n v="1"/>
  </r>
  <r>
    <x v="690"/>
    <x v="1"/>
    <s v="2022-2023"/>
    <x v="0"/>
    <x v="47"/>
    <x v="1"/>
    <x v="1"/>
    <x v="47"/>
    <x v="0"/>
    <x v="4"/>
    <x v="1"/>
    <x v="1"/>
    <x v="1495"/>
    <n v="1"/>
  </r>
  <r>
    <x v="72"/>
    <x v="2"/>
    <s v="2024-2025"/>
    <x v="1"/>
    <x v="9"/>
    <x v="4"/>
    <x v="4"/>
    <x v="9"/>
    <x v="0"/>
    <x v="7"/>
    <x v="2"/>
    <x v="2"/>
    <x v="1496"/>
    <n v="1"/>
  </r>
  <r>
    <x v="158"/>
    <x v="0"/>
    <s v="2023-2024"/>
    <x v="0"/>
    <x v="61"/>
    <x v="6"/>
    <x v="6"/>
    <x v="61"/>
    <x v="0"/>
    <x v="18"/>
    <x v="9"/>
    <x v="9"/>
    <x v="1497"/>
    <n v="1"/>
  </r>
  <r>
    <x v="649"/>
    <x v="1"/>
    <s v="2022-2023"/>
    <x v="0"/>
    <x v="5"/>
    <x v="1"/>
    <x v="1"/>
    <x v="5"/>
    <x v="0"/>
    <x v="5"/>
    <x v="1"/>
    <x v="1"/>
    <x v="1498"/>
    <n v="1"/>
  </r>
  <r>
    <x v="620"/>
    <x v="1"/>
    <s v="2022-2023"/>
    <x v="0"/>
    <x v="35"/>
    <x v="3"/>
    <x v="3"/>
    <x v="35"/>
    <x v="0"/>
    <x v="15"/>
    <x v="4"/>
    <x v="4"/>
    <x v="1499"/>
    <n v="1"/>
  </r>
  <r>
    <x v="76"/>
    <x v="2"/>
    <s v="2024-2025"/>
    <x v="0"/>
    <x v="88"/>
    <x v="6"/>
    <x v="6"/>
    <x v="88"/>
    <x v="0"/>
    <x v="13"/>
    <x v="1"/>
    <x v="1"/>
    <x v="1500"/>
    <n v="1"/>
  </r>
  <r>
    <x v="706"/>
    <x v="1"/>
    <s v="2022-2023"/>
    <x v="0"/>
    <x v="66"/>
    <x v="3"/>
    <x v="3"/>
    <x v="66"/>
    <x v="0"/>
    <x v="12"/>
    <x v="5"/>
    <x v="5"/>
    <x v="1501"/>
    <n v="1"/>
  </r>
  <r>
    <x v="58"/>
    <x v="2"/>
    <s v="2024-2025"/>
    <x v="1"/>
    <x v="32"/>
    <x v="6"/>
    <x v="6"/>
    <x v="32"/>
    <x v="0"/>
    <x v="13"/>
    <x v="4"/>
    <x v="4"/>
    <x v="1502"/>
    <n v="1"/>
  </r>
  <r>
    <x v="175"/>
    <x v="1"/>
    <s v="2022-2023"/>
    <x v="0"/>
    <x v="58"/>
    <x v="0"/>
    <x v="0"/>
    <x v="58"/>
    <x v="0"/>
    <x v="0"/>
    <x v="7"/>
    <x v="7"/>
    <x v="1503"/>
    <n v="1"/>
  </r>
  <r>
    <x v="707"/>
    <x v="1"/>
    <s v="2022-2023"/>
    <x v="0"/>
    <x v="51"/>
    <x v="4"/>
    <x v="4"/>
    <x v="51"/>
    <x v="0"/>
    <x v="16"/>
    <x v="3"/>
    <x v="3"/>
    <x v="1504"/>
    <n v="1"/>
  </r>
  <r>
    <x v="521"/>
    <x v="0"/>
    <s v="2023-2024"/>
    <x v="1"/>
    <x v="82"/>
    <x v="3"/>
    <x v="3"/>
    <x v="82"/>
    <x v="0"/>
    <x v="17"/>
    <x v="0"/>
    <x v="0"/>
    <x v="1505"/>
    <n v="1"/>
  </r>
  <r>
    <x v="174"/>
    <x v="0"/>
    <s v="2023-2024"/>
    <x v="0"/>
    <x v="37"/>
    <x v="1"/>
    <x v="1"/>
    <x v="37"/>
    <x v="0"/>
    <x v="11"/>
    <x v="7"/>
    <x v="7"/>
    <x v="1506"/>
    <n v="1"/>
  </r>
  <r>
    <x v="564"/>
    <x v="0"/>
    <s v="2023-2024"/>
    <x v="0"/>
    <x v="45"/>
    <x v="3"/>
    <x v="3"/>
    <x v="45"/>
    <x v="0"/>
    <x v="15"/>
    <x v="0"/>
    <x v="0"/>
    <x v="1507"/>
    <n v="1"/>
  </r>
  <r>
    <x v="645"/>
    <x v="0"/>
    <s v="2023-2024"/>
    <x v="1"/>
    <x v="9"/>
    <x v="4"/>
    <x v="4"/>
    <x v="9"/>
    <x v="0"/>
    <x v="7"/>
    <x v="8"/>
    <x v="8"/>
    <x v="1508"/>
    <n v="1"/>
  </r>
  <r>
    <x v="156"/>
    <x v="2"/>
    <s v="2024-2025"/>
    <x v="1"/>
    <x v="23"/>
    <x v="1"/>
    <x v="1"/>
    <x v="23"/>
    <x v="0"/>
    <x v="11"/>
    <x v="0"/>
    <x v="0"/>
    <x v="1509"/>
    <n v="1"/>
  </r>
  <r>
    <x v="469"/>
    <x v="1"/>
    <s v="2022-2023"/>
    <x v="1"/>
    <x v="36"/>
    <x v="4"/>
    <x v="4"/>
    <x v="36"/>
    <x v="0"/>
    <x v="6"/>
    <x v="1"/>
    <x v="1"/>
    <x v="1510"/>
    <n v="1"/>
  </r>
  <r>
    <x v="691"/>
    <x v="2"/>
    <s v="2024-2025"/>
    <x v="0"/>
    <x v="65"/>
    <x v="1"/>
    <x v="1"/>
    <x v="65"/>
    <x v="0"/>
    <x v="4"/>
    <x v="1"/>
    <x v="1"/>
    <x v="1511"/>
    <n v="1"/>
  </r>
  <r>
    <x v="307"/>
    <x v="0"/>
    <s v="2023-2024"/>
    <x v="1"/>
    <x v="81"/>
    <x v="3"/>
    <x v="3"/>
    <x v="81"/>
    <x v="0"/>
    <x v="17"/>
    <x v="3"/>
    <x v="3"/>
    <x v="1512"/>
    <n v="1"/>
  </r>
  <r>
    <x v="439"/>
    <x v="0"/>
    <s v="2023-2024"/>
    <x v="1"/>
    <x v="96"/>
    <x v="4"/>
    <x v="4"/>
    <x v="96"/>
    <x v="0"/>
    <x v="16"/>
    <x v="4"/>
    <x v="4"/>
    <x v="1513"/>
    <n v="1"/>
  </r>
  <r>
    <x v="190"/>
    <x v="1"/>
    <s v="2022-2023"/>
    <x v="1"/>
    <x v="22"/>
    <x v="1"/>
    <x v="1"/>
    <x v="22"/>
    <x v="0"/>
    <x v="2"/>
    <x v="7"/>
    <x v="7"/>
    <x v="1514"/>
    <n v="1"/>
  </r>
  <r>
    <x v="161"/>
    <x v="0"/>
    <s v="2023-2024"/>
    <x v="1"/>
    <x v="33"/>
    <x v="4"/>
    <x v="4"/>
    <x v="33"/>
    <x v="0"/>
    <x v="8"/>
    <x v="4"/>
    <x v="4"/>
    <x v="1515"/>
    <n v="1"/>
  </r>
  <r>
    <x v="600"/>
    <x v="0"/>
    <s v="2023-2024"/>
    <x v="0"/>
    <x v="12"/>
    <x v="3"/>
    <x v="3"/>
    <x v="12"/>
    <x v="0"/>
    <x v="10"/>
    <x v="8"/>
    <x v="8"/>
    <x v="1516"/>
    <n v="1"/>
  </r>
  <r>
    <x v="41"/>
    <x v="1"/>
    <s v="2022-2023"/>
    <x v="1"/>
    <x v="70"/>
    <x v="4"/>
    <x v="4"/>
    <x v="70"/>
    <x v="0"/>
    <x v="8"/>
    <x v="0"/>
    <x v="0"/>
    <x v="1517"/>
    <n v="1"/>
  </r>
  <r>
    <x v="196"/>
    <x v="0"/>
    <s v="2023-2024"/>
    <x v="1"/>
    <x v="30"/>
    <x v="4"/>
    <x v="4"/>
    <x v="30"/>
    <x v="0"/>
    <x v="6"/>
    <x v="3"/>
    <x v="3"/>
    <x v="1517"/>
    <n v="1"/>
  </r>
  <r>
    <x v="610"/>
    <x v="0"/>
    <s v="2023-2024"/>
    <x v="0"/>
    <x v="35"/>
    <x v="3"/>
    <x v="3"/>
    <x v="35"/>
    <x v="0"/>
    <x v="15"/>
    <x v="3"/>
    <x v="3"/>
    <x v="1518"/>
    <n v="1"/>
  </r>
  <r>
    <x v="708"/>
    <x v="1"/>
    <s v="2022-2023"/>
    <x v="0"/>
    <x v="95"/>
    <x v="7"/>
    <x v="7"/>
    <x v="95"/>
    <x v="0"/>
    <x v="19"/>
    <x v="9"/>
    <x v="9"/>
    <x v="1519"/>
    <n v="1"/>
  </r>
  <r>
    <x v="623"/>
    <x v="1"/>
    <s v="2022-2023"/>
    <x v="0"/>
    <x v="61"/>
    <x v="6"/>
    <x v="6"/>
    <x v="61"/>
    <x v="0"/>
    <x v="18"/>
    <x v="9"/>
    <x v="9"/>
    <x v="1520"/>
    <n v="1"/>
  </r>
  <r>
    <x v="316"/>
    <x v="0"/>
    <s v="2023-2024"/>
    <x v="1"/>
    <x v="81"/>
    <x v="3"/>
    <x v="3"/>
    <x v="81"/>
    <x v="0"/>
    <x v="17"/>
    <x v="5"/>
    <x v="5"/>
    <x v="1521"/>
    <n v="1"/>
  </r>
  <r>
    <x v="667"/>
    <x v="0"/>
    <s v="2023-2024"/>
    <x v="1"/>
    <x v="41"/>
    <x v="5"/>
    <x v="5"/>
    <x v="41"/>
    <x v="0"/>
    <x v="9"/>
    <x v="7"/>
    <x v="7"/>
    <x v="1522"/>
    <n v="1"/>
  </r>
  <r>
    <x v="235"/>
    <x v="1"/>
    <s v="2022-2023"/>
    <x v="0"/>
    <x v="23"/>
    <x v="1"/>
    <x v="1"/>
    <x v="23"/>
    <x v="0"/>
    <x v="11"/>
    <x v="1"/>
    <x v="1"/>
    <x v="1522"/>
    <n v="1"/>
  </r>
  <r>
    <x v="549"/>
    <x v="1"/>
    <s v="2022-2023"/>
    <x v="0"/>
    <x v="66"/>
    <x v="3"/>
    <x v="3"/>
    <x v="66"/>
    <x v="0"/>
    <x v="12"/>
    <x v="9"/>
    <x v="9"/>
    <x v="1523"/>
    <n v="1"/>
  </r>
  <r>
    <x v="444"/>
    <x v="0"/>
    <s v="2023-2024"/>
    <x v="0"/>
    <x v="27"/>
    <x v="4"/>
    <x v="4"/>
    <x v="27"/>
    <x v="0"/>
    <x v="7"/>
    <x v="1"/>
    <x v="1"/>
    <x v="1523"/>
    <n v="1"/>
  </r>
  <r>
    <x v="93"/>
    <x v="2"/>
    <s v="2024-2025"/>
    <x v="0"/>
    <x v="49"/>
    <x v="4"/>
    <x v="4"/>
    <x v="49"/>
    <x v="0"/>
    <x v="6"/>
    <x v="4"/>
    <x v="4"/>
    <x v="1524"/>
    <n v="1"/>
  </r>
  <r>
    <x v="299"/>
    <x v="1"/>
    <s v="2022-2023"/>
    <x v="0"/>
    <x v="76"/>
    <x v="1"/>
    <x v="1"/>
    <x v="76"/>
    <x v="0"/>
    <x v="5"/>
    <x v="2"/>
    <x v="2"/>
    <x v="1525"/>
    <n v="1"/>
  </r>
  <r>
    <x v="334"/>
    <x v="2"/>
    <s v="2024-2025"/>
    <x v="1"/>
    <x v="70"/>
    <x v="4"/>
    <x v="4"/>
    <x v="70"/>
    <x v="0"/>
    <x v="8"/>
    <x v="9"/>
    <x v="9"/>
    <x v="1526"/>
    <n v="1"/>
  </r>
  <r>
    <x v="543"/>
    <x v="0"/>
    <s v="2023-2024"/>
    <x v="0"/>
    <x v="70"/>
    <x v="4"/>
    <x v="4"/>
    <x v="70"/>
    <x v="0"/>
    <x v="8"/>
    <x v="1"/>
    <x v="1"/>
    <x v="1527"/>
    <n v="1"/>
  </r>
  <r>
    <x v="86"/>
    <x v="1"/>
    <s v="2022-2023"/>
    <x v="0"/>
    <x v="5"/>
    <x v="1"/>
    <x v="1"/>
    <x v="5"/>
    <x v="0"/>
    <x v="5"/>
    <x v="4"/>
    <x v="4"/>
    <x v="1528"/>
    <n v="1"/>
  </r>
  <r>
    <x v="543"/>
    <x v="0"/>
    <s v="2023-2024"/>
    <x v="1"/>
    <x v="85"/>
    <x v="0"/>
    <x v="0"/>
    <x v="85"/>
    <x v="0"/>
    <x v="20"/>
    <x v="4"/>
    <x v="4"/>
    <x v="1528"/>
    <n v="1"/>
  </r>
  <r>
    <x v="421"/>
    <x v="0"/>
    <s v="2023-2024"/>
    <x v="0"/>
    <x v="42"/>
    <x v="3"/>
    <x v="3"/>
    <x v="42"/>
    <x v="0"/>
    <x v="12"/>
    <x v="3"/>
    <x v="3"/>
    <x v="1529"/>
    <n v="1"/>
  </r>
  <r>
    <x v="401"/>
    <x v="2"/>
    <s v="2024-2025"/>
    <x v="1"/>
    <x v="32"/>
    <x v="6"/>
    <x v="6"/>
    <x v="32"/>
    <x v="0"/>
    <x v="13"/>
    <x v="7"/>
    <x v="7"/>
    <x v="1530"/>
    <n v="1"/>
  </r>
  <r>
    <x v="0"/>
    <x v="0"/>
    <s v="2023-2024"/>
    <x v="0"/>
    <x v="10"/>
    <x v="4"/>
    <x v="4"/>
    <x v="10"/>
    <x v="0"/>
    <x v="8"/>
    <x v="8"/>
    <x v="8"/>
    <x v="1531"/>
    <n v="1"/>
  </r>
  <r>
    <x v="428"/>
    <x v="0"/>
    <s v="2023-2024"/>
    <x v="0"/>
    <x v="73"/>
    <x v="6"/>
    <x v="6"/>
    <x v="73"/>
    <x v="0"/>
    <x v="18"/>
    <x v="2"/>
    <x v="2"/>
    <x v="1532"/>
    <n v="1"/>
  </r>
  <r>
    <x v="709"/>
    <x v="0"/>
    <s v="2023-2024"/>
    <x v="0"/>
    <x v="38"/>
    <x v="3"/>
    <x v="3"/>
    <x v="38"/>
    <x v="0"/>
    <x v="12"/>
    <x v="6"/>
    <x v="6"/>
    <x v="1533"/>
    <n v="1"/>
  </r>
  <r>
    <x v="330"/>
    <x v="0"/>
    <s v="2023-2024"/>
    <x v="0"/>
    <x v="88"/>
    <x v="6"/>
    <x v="6"/>
    <x v="88"/>
    <x v="0"/>
    <x v="13"/>
    <x v="4"/>
    <x v="4"/>
    <x v="1534"/>
    <n v="1"/>
  </r>
  <r>
    <x v="331"/>
    <x v="0"/>
    <s v="2023-2024"/>
    <x v="1"/>
    <x v="56"/>
    <x v="1"/>
    <x v="1"/>
    <x v="56"/>
    <x v="0"/>
    <x v="11"/>
    <x v="8"/>
    <x v="8"/>
    <x v="1535"/>
    <n v="1"/>
  </r>
  <r>
    <x v="481"/>
    <x v="2"/>
    <s v="2024-2025"/>
    <x v="0"/>
    <x v="62"/>
    <x v="0"/>
    <x v="0"/>
    <x v="62"/>
    <x v="0"/>
    <x v="14"/>
    <x v="3"/>
    <x v="3"/>
    <x v="1536"/>
    <n v="1"/>
  </r>
  <r>
    <x v="616"/>
    <x v="0"/>
    <s v="2023-2024"/>
    <x v="1"/>
    <x v="7"/>
    <x v="4"/>
    <x v="4"/>
    <x v="7"/>
    <x v="0"/>
    <x v="6"/>
    <x v="1"/>
    <x v="1"/>
    <x v="1537"/>
    <n v="1"/>
  </r>
  <r>
    <x v="687"/>
    <x v="0"/>
    <s v="2023-2024"/>
    <x v="0"/>
    <x v="44"/>
    <x v="4"/>
    <x v="4"/>
    <x v="44"/>
    <x v="0"/>
    <x v="16"/>
    <x v="7"/>
    <x v="7"/>
    <x v="1538"/>
    <n v="1"/>
  </r>
  <r>
    <x v="459"/>
    <x v="0"/>
    <s v="2023-2024"/>
    <x v="0"/>
    <x v="65"/>
    <x v="1"/>
    <x v="1"/>
    <x v="65"/>
    <x v="0"/>
    <x v="4"/>
    <x v="3"/>
    <x v="3"/>
    <x v="1539"/>
    <n v="1"/>
  </r>
  <r>
    <x v="403"/>
    <x v="0"/>
    <s v="2023-2024"/>
    <x v="1"/>
    <x v="96"/>
    <x v="4"/>
    <x v="4"/>
    <x v="96"/>
    <x v="0"/>
    <x v="16"/>
    <x v="5"/>
    <x v="5"/>
    <x v="1540"/>
    <n v="1"/>
  </r>
  <r>
    <x v="710"/>
    <x v="1"/>
    <s v="2022-2023"/>
    <x v="0"/>
    <x v="73"/>
    <x v="6"/>
    <x v="6"/>
    <x v="73"/>
    <x v="0"/>
    <x v="18"/>
    <x v="4"/>
    <x v="4"/>
    <x v="1541"/>
    <n v="1"/>
  </r>
  <r>
    <x v="527"/>
    <x v="1"/>
    <s v="2022-2023"/>
    <x v="1"/>
    <x v="72"/>
    <x v="4"/>
    <x v="4"/>
    <x v="72"/>
    <x v="0"/>
    <x v="16"/>
    <x v="4"/>
    <x v="4"/>
    <x v="1542"/>
    <n v="1"/>
  </r>
  <r>
    <x v="350"/>
    <x v="1"/>
    <s v="2022-2023"/>
    <x v="1"/>
    <x v="0"/>
    <x v="0"/>
    <x v="0"/>
    <x v="0"/>
    <x v="0"/>
    <x v="0"/>
    <x v="0"/>
    <x v="0"/>
    <x v="1543"/>
    <n v="1"/>
  </r>
  <r>
    <x v="556"/>
    <x v="0"/>
    <s v="2023-2024"/>
    <x v="1"/>
    <x v="32"/>
    <x v="6"/>
    <x v="6"/>
    <x v="32"/>
    <x v="0"/>
    <x v="13"/>
    <x v="4"/>
    <x v="4"/>
    <x v="1544"/>
    <n v="1"/>
  </r>
  <r>
    <x v="490"/>
    <x v="0"/>
    <s v="2023-2024"/>
    <x v="0"/>
    <x v="15"/>
    <x v="1"/>
    <x v="1"/>
    <x v="15"/>
    <x v="0"/>
    <x v="5"/>
    <x v="6"/>
    <x v="6"/>
    <x v="1545"/>
    <n v="1"/>
  </r>
  <r>
    <x v="606"/>
    <x v="0"/>
    <s v="2023-2024"/>
    <x v="0"/>
    <x v="21"/>
    <x v="3"/>
    <x v="3"/>
    <x v="21"/>
    <x v="0"/>
    <x v="10"/>
    <x v="5"/>
    <x v="5"/>
    <x v="1546"/>
    <n v="1"/>
  </r>
  <r>
    <x v="460"/>
    <x v="1"/>
    <s v="2022-2023"/>
    <x v="0"/>
    <x v="63"/>
    <x v="1"/>
    <x v="1"/>
    <x v="63"/>
    <x v="0"/>
    <x v="5"/>
    <x v="5"/>
    <x v="5"/>
    <x v="1547"/>
    <n v="1"/>
  </r>
  <r>
    <x v="326"/>
    <x v="0"/>
    <s v="2023-2024"/>
    <x v="1"/>
    <x v="68"/>
    <x v="7"/>
    <x v="7"/>
    <x v="68"/>
    <x v="0"/>
    <x v="19"/>
    <x v="5"/>
    <x v="5"/>
    <x v="1548"/>
    <n v="1"/>
  </r>
  <r>
    <x v="155"/>
    <x v="2"/>
    <s v="2024-2025"/>
    <x v="1"/>
    <x v="14"/>
    <x v="1"/>
    <x v="1"/>
    <x v="14"/>
    <x v="0"/>
    <x v="11"/>
    <x v="3"/>
    <x v="3"/>
    <x v="1549"/>
    <n v="1"/>
  </r>
  <r>
    <x v="449"/>
    <x v="0"/>
    <s v="2023-2024"/>
    <x v="0"/>
    <x v="3"/>
    <x v="3"/>
    <x v="3"/>
    <x v="3"/>
    <x v="0"/>
    <x v="3"/>
    <x v="2"/>
    <x v="2"/>
    <x v="1550"/>
    <n v="1"/>
  </r>
  <r>
    <x v="263"/>
    <x v="0"/>
    <s v="2023-2024"/>
    <x v="1"/>
    <x v="42"/>
    <x v="3"/>
    <x v="3"/>
    <x v="42"/>
    <x v="0"/>
    <x v="12"/>
    <x v="0"/>
    <x v="0"/>
    <x v="1551"/>
    <n v="1"/>
  </r>
  <r>
    <x v="544"/>
    <x v="0"/>
    <s v="2023-2024"/>
    <x v="0"/>
    <x v="77"/>
    <x v="5"/>
    <x v="5"/>
    <x v="77"/>
    <x v="0"/>
    <x v="9"/>
    <x v="0"/>
    <x v="0"/>
    <x v="1552"/>
    <n v="1"/>
  </r>
  <r>
    <x v="711"/>
    <x v="2"/>
    <s v="2024-2025"/>
    <x v="0"/>
    <x v="6"/>
    <x v="0"/>
    <x v="0"/>
    <x v="6"/>
    <x v="0"/>
    <x v="0"/>
    <x v="2"/>
    <x v="2"/>
    <x v="1553"/>
    <n v="1"/>
  </r>
  <r>
    <x v="220"/>
    <x v="0"/>
    <s v="2023-2024"/>
    <x v="1"/>
    <x v="25"/>
    <x v="4"/>
    <x v="4"/>
    <x v="25"/>
    <x v="0"/>
    <x v="8"/>
    <x v="5"/>
    <x v="5"/>
    <x v="1554"/>
    <n v="1"/>
  </r>
  <r>
    <x v="152"/>
    <x v="0"/>
    <s v="2023-2024"/>
    <x v="0"/>
    <x v="23"/>
    <x v="1"/>
    <x v="1"/>
    <x v="23"/>
    <x v="0"/>
    <x v="11"/>
    <x v="3"/>
    <x v="3"/>
    <x v="1555"/>
    <n v="1"/>
  </r>
  <r>
    <x v="486"/>
    <x v="1"/>
    <s v="2022-2023"/>
    <x v="0"/>
    <x v="2"/>
    <x v="2"/>
    <x v="2"/>
    <x v="2"/>
    <x v="0"/>
    <x v="2"/>
    <x v="9"/>
    <x v="9"/>
    <x v="1556"/>
    <n v="1"/>
  </r>
  <r>
    <x v="712"/>
    <x v="0"/>
    <s v="2023-2024"/>
    <x v="0"/>
    <x v="42"/>
    <x v="3"/>
    <x v="3"/>
    <x v="42"/>
    <x v="0"/>
    <x v="12"/>
    <x v="2"/>
    <x v="2"/>
    <x v="1557"/>
    <n v="1"/>
  </r>
  <r>
    <x v="344"/>
    <x v="1"/>
    <s v="2022-2023"/>
    <x v="1"/>
    <x v="85"/>
    <x v="0"/>
    <x v="0"/>
    <x v="85"/>
    <x v="0"/>
    <x v="20"/>
    <x v="6"/>
    <x v="6"/>
    <x v="1558"/>
    <n v="1"/>
  </r>
  <r>
    <x v="659"/>
    <x v="2"/>
    <s v="2024-2025"/>
    <x v="0"/>
    <x v="16"/>
    <x v="0"/>
    <x v="0"/>
    <x v="16"/>
    <x v="0"/>
    <x v="0"/>
    <x v="3"/>
    <x v="3"/>
    <x v="1559"/>
    <n v="1"/>
  </r>
  <r>
    <x v="259"/>
    <x v="2"/>
    <s v="2024-2025"/>
    <x v="1"/>
    <x v="93"/>
    <x v="4"/>
    <x v="4"/>
    <x v="93"/>
    <x v="0"/>
    <x v="16"/>
    <x v="6"/>
    <x v="6"/>
    <x v="1560"/>
    <n v="1"/>
  </r>
  <r>
    <x v="454"/>
    <x v="0"/>
    <s v="2023-2024"/>
    <x v="0"/>
    <x v="85"/>
    <x v="0"/>
    <x v="0"/>
    <x v="85"/>
    <x v="0"/>
    <x v="20"/>
    <x v="1"/>
    <x v="1"/>
    <x v="1561"/>
    <n v="1"/>
  </r>
  <r>
    <x v="521"/>
    <x v="0"/>
    <s v="2023-2024"/>
    <x v="0"/>
    <x v="44"/>
    <x v="4"/>
    <x v="4"/>
    <x v="44"/>
    <x v="0"/>
    <x v="16"/>
    <x v="3"/>
    <x v="3"/>
    <x v="1562"/>
    <n v="1"/>
  </r>
  <r>
    <x v="133"/>
    <x v="1"/>
    <s v="2022-2023"/>
    <x v="0"/>
    <x v="86"/>
    <x v="0"/>
    <x v="0"/>
    <x v="86"/>
    <x v="0"/>
    <x v="20"/>
    <x v="4"/>
    <x v="4"/>
    <x v="1563"/>
    <n v="1"/>
  </r>
  <r>
    <x v="587"/>
    <x v="0"/>
    <s v="2023-2024"/>
    <x v="1"/>
    <x v="25"/>
    <x v="4"/>
    <x v="4"/>
    <x v="25"/>
    <x v="0"/>
    <x v="8"/>
    <x v="8"/>
    <x v="8"/>
    <x v="1564"/>
    <n v="1"/>
  </r>
  <r>
    <x v="232"/>
    <x v="1"/>
    <s v="2022-2023"/>
    <x v="1"/>
    <x v="24"/>
    <x v="1"/>
    <x v="1"/>
    <x v="24"/>
    <x v="0"/>
    <x v="4"/>
    <x v="4"/>
    <x v="4"/>
    <x v="1565"/>
    <n v="1"/>
  </r>
  <r>
    <x v="590"/>
    <x v="0"/>
    <s v="2023-2024"/>
    <x v="0"/>
    <x v="65"/>
    <x v="1"/>
    <x v="1"/>
    <x v="65"/>
    <x v="0"/>
    <x v="4"/>
    <x v="9"/>
    <x v="9"/>
    <x v="1566"/>
    <n v="1"/>
  </r>
  <r>
    <x v="34"/>
    <x v="2"/>
    <s v="2024-2025"/>
    <x v="0"/>
    <x v="68"/>
    <x v="7"/>
    <x v="7"/>
    <x v="68"/>
    <x v="0"/>
    <x v="19"/>
    <x v="6"/>
    <x v="6"/>
    <x v="1567"/>
    <n v="1"/>
  </r>
  <r>
    <x v="136"/>
    <x v="0"/>
    <s v="2023-2024"/>
    <x v="0"/>
    <x v="41"/>
    <x v="5"/>
    <x v="5"/>
    <x v="41"/>
    <x v="0"/>
    <x v="9"/>
    <x v="4"/>
    <x v="4"/>
    <x v="1568"/>
    <n v="1"/>
  </r>
  <r>
    <x v="713"/>
    <x v="2"/>
    <s v="2024-2025"/>
    <x v="1"/>
    <x v="74"/>
    <x v="1"/>
    <x v="1"/>
    <x v="74"/>
    <x v="0"/>
    <x v="1"/>
    <x v="4"/>
    <x v="4"/>
    <x v="1569"/>
    <n v="1"/>
  </r>
  <r>
    <x v="291"/>
    <x v="2"/>
    <s v="2024-2025"/>
    <x v="0"/>
    <x v="60"/>
    <x v="1"/>
    <x v="1"/>
    <x v="60"/>
    <x v="0"/>
    <x v="2"/>
    <x v="2"/>
    <x v="2"/>
    <x v="1570"/>
    <n v="1"/>
  </r>
  <r>
    <x v="321"/>
    <x v="0"/>
    <s v="2023-2024"/>
    <x v="1"/>
    <x v="9"/>
    <x v="4"/>
    <x v="4"/>
    <x v="9"/>
    <x v="0"/>
    <x v="7"/>
    <x v="5"/>
    <x v="5"/>
    <x v="1571"/>
    <n v="1"/>
  </r>
  <r>
    <x v="607"/>
    <x v="0"/>
    <s v="2023-2024"/>
    <x v="1"/>
    <x v="88"/>
    <x v="6"/>
    <x v="6"/>
    <x v="88"/>
    <x v="0"/>
    <x v="13"/>
    <x v="0"/>
    <x v="0"/>
    <x v="1572"/>
    <n v="1"/>
  </r>
  <r>
    <x v="197"/>
    <x v="0"/>
    <s v="2023-2024"/>
    <x v="1"/>
    <x v="71"/>
    <x v="6"/>
    <x v="6"/>
    <x v="71"/>
    <x v="0"/>
    <x v="13"/>
    <x v="4"/>
    <x v="4"/>
    <x v="1573"/>
    <n v="1"/>
  </r>
  <r>
    <x v="264"/>
    <x v="0"/>
    <s v="2023-2024"/>
    <x v="0"/>
    <x v="6"/>
    <x v="0"/>
    <x v="0"/>
    <x v="6"/>
    <x v="0"/>
    <x v="0"/>
    <x v="0"/>
    <x v="0"/>
    <x v="1574"/>
    <n v="1"/>
  </r>
  <r>
    <x v="507"/>
    <x v="0"/>
    <s v="2023-2024"/>
    <x v="0"/>
    <x v="41"/>
    <x v="5"/>
    <x v="5"/>
    <x v="41"/>
    <x v="0"/>
    <x v="9"/>
    <x v="1"/>
    <x v="1"/>
    <x v="1575"/>
    <n v="1"/>
  </r>
  <r>
    <x v="297"/>
    <x v="2"/>
    <s v="2024-2025"/>
    <x v="1"/>
    <x v="4"/>
    <x v="1"/>
    <x v="1"/>
    <x v="4"/>
    <x v="0"/>
    <x v="4"/>
    <x v="0"/>
    <x v="0"/>
    <x v="1576"/>
    <n v="1"/>
  </r>
  <r>
    <x v="92"/>
    <x v="0"/>
    <s v="2023-2024"/>
    <x v="1"/>
    <x v="11"/>
    <x v="5"/>
    <x v="5"/>
    <x v="11"/>
    <x v="0"/>
    <x v="9"/>
    <x v="9"/>
    <x v="9"/>
    <x v="1577"/>
    <n v="1"/>
  </r>
  <r>
    <x v="566"/>
    <x v="0"/>
    <s v="2023-2024"/>
    <x v="1"/>
    <x v="17"/>
    <x v="3"/>
    <x v="3"/>
    <x v="17"/>
    <x v="0"/>
    <x v="12"/>
    <x v="4"/>
    <x v="4"/>
    <x v="1578"/>
    <n v="1"/>
  </r>
  <r>
    <x v="101"/>
    <x v="2"/>
    <s v="2024-2025"/>
    <x v="1"/>
    <x v="85"/>
    <x v="0"/>
    <x v="0"/>
    <x v="85"/>
    <x v="0"/>
    <x v="20"/>
    <x v="2"/>
    <x v="2"/>
    <x v="1579"/>
    <n v="1"/>
  </r>
  <r>
    <x v="352"/>
    <x v="0"/>
    <s v="2023-2024"/>
    <x v="0"/>
    <x v="60"/>
    <x v="1"/>
    <x v="1"/>
    <x v="60"/>
    <x v="0"/>
    <x v="2"/>
    <x v="7"/>
    <x v="7"/>
    <x v="1580"/>
    <n v="1"/>
  </r>
  <r>
    <x v="363"/>
    <x v="2"/>
    <s v="2024-2025"/>
    <x v="0"/>
    <x v="36"/>
    <x v="4"/>
    <x v="4"/>
    <x v="36"/>
    <x v="0"/>
    <x v="6"/>
    <x v="5"/>
    <x v="5"/>
    <x v="1581"/>
    <n v="1"/>
  </r>
  <r>
    <x v="283"/>
    <x v="0"/>
    <s v="2023-2024"/>
    <x v="0"/>
    <x v="73"/>
    <x v="6"/>
    <x v="6"/>
    <x v="73"/>
    <x v="0"/>
    <x v="18"/>
    <x v="7"/>
    <x v="7"/>
    <x v="1582"/>
    <n v="1"/>
  </r>
  <r>
    <x v="543"/>
    <x v="0"/>
    <s v="2023-2024"/>
    <x v="1"/>
    <x v="81"/>
    <x v="3"/>
    <x v="3"/>
    <x v="81"/>
    <x v="0"/>
    <x v="17"/>
    <x v="6"/>
    <x v="6"/>
    <x v="1583"/>
    <n v="1"/>
  </r>
  <r>
    <x v="92"/>
    <x v="0"/>
    <s v="2023-2024"/>
    <x v="0"/>
    <x v="20"/>
    <x v="4"/>
    <x v="4"/>
    <x v="20"/>
    <x v="0"/>
    <x v="8"/>
    <x v="4"/>
    <x v="4"/>
    <x v="1584"/>
    <n v="1"/>
  </r>
  <r>
    <x v="355"/>
    <x v="0"/>
    <s v="2023-2024"/>
    <x v="1"/>
    <x v="53"/>
    <x v="3"/>
    <x v="3"/>
    <x v="53"/>
    <x v="0"/>
    <x v="10"/>
    <x v="2"/>
    <x v="2"/>
    <x v="1585"/>
    <n v="1"/>
  </r>
  <r>
    <x v="626"/>
    <x v="2"/>
    <s v="2024-2025"/>
    <x v="0"/>
    <x v="73"/>
    <x v="6"/>
    <x v="6"/>
    <x v="73"/>
    <x v="0"/>
    <x v="18"/>
    <x v="4"/>
    <x v="4"/>
    <x v="1586"/>
    <n v="1"/>
  </r>
  <r>
    <x v="281"/>
    <x v="0"/>
    <s v="2023-2024"/>
    <x v="0"/>
    <x v="18"/>
    <x v="6"/>
    <x v="6"/>
    <x v="18"/>
    <x v="0"/>
    <x v="13"/>
    <x v="5"/>
    <x v="5"/>
    <x v="1587"/>
    <n v="1"/>
  </r>
  <r>
    <x v="555"/>
    <x v="2"/>
    <s v="2024-2025"/>
    <x v="0"/>
    <x v="34"/>
    <x v="4"/>
    <x v="4"/>
    <x v="34"/>
    <x v="0"/>
    <x v="7"/>
    <x v="8"/>
    <x v="8"/>
    <x v="1588"/>
    <n v="1"/>
  </r>
  <r>
    <x v="291"/>
    <x v="2"/>
    <s v="2024-2025"/>
    <x v="0"/>
    <x v="79"/>
    <x v="6"/>
    <x v="6"/>
    <x v="79"/>
    <x v="0"/>
    <x v="18"/>
    <x v="7"/>
    <x v="7"/>
    <x v="1589"/>
    <n v="1"/>
  </r>
  <r>
    <x v="662"/>
    <x v="2"/>
    <s v="2024-2025"/>
    <x v="0"/>
    <x v="58"/>
    <x v="0"/>
    <x v="0"/>
    <x v="58"/>
    <x v="0"/>
    <x v="0"/>
    <x v="5"/>
    <x v="5"/>
    <x v="1590"/>
    <n v="1"/>
  </r>
  <r>
    <x v="523"/>
    <x v="1"/>
    <s v="2022-2023"/>
    <x v="0"/>
    <x v="84"/>
    <x v="3"/>
    <x v="3"/>
    <x v="84"/>
    <x v="0"/>
    <x v="3"/>
    <x v="4"/>
    <x v="4"/>
    <x v="1591"/>
    <n v="1"/>
  </r>
  <r>
    <x v="293"/>
    <x v="0"/>
    <s v="2023-2024"/>
    <x v="0"/>
    <x v="54"/>
    <x v="4"/>
    <x v="4"/>
    <x v="54"/>
    <x v="0"/>
    <x v="7"/>
    <x v="7"/>
    <x v="7"/>
    <x v="1592"/>
    <n v="1"/>
  </r>
  <r>
    <x v="365"/>
    <x v="0"/>
    <s v="2023-2024"/>
    <x v="1"/>
    <x v="53"/>
    <x v="3"/>
    <x v="3"/>
    <x v="53"/>
    <x v="0"/>
    <x v="10"/>
    <x v="1"/>
    <x v="1"/>
    <x v="1593"/>
    <n v="1"/>
  </r>
  <r>
    <x v="216"/>
    <x v="0"/>
    <s v="2023-2024"/>
    <x v="0"/>
    <x v="16"/>
    <x v="0"/>
    <x v="0"/>
    <x v="16"/>
    <x v="0"/>
    <x v="0"/>
    <x v="4"/>
    <x v="4"/>
    <x v="1594"/>
    <n v="1"/>
  </r>
  <r>
    <x v="223"/>
    <x v="1"/>
    <s v="2022-2023"/>
    <x v="0"/>
    <x v="20"/>
    <x v="4"/>
    <x v="4"/>
    <x v="20"/>
    <x v="0"/>
    <x v="8"/>
    <x v="7"/>
    <x v="7"/>
    <x v="1595"/>
    <n v="1"/>
  </r>
  <r>
    <x v="647"/>
    <x v="0"/>
    <s v="2023-2024"/>
    <x v="0"/>
    <x v="62"/>
    <x v="0"/>
    <x v="0"/>
    <x v="62"/>
    <x v="0"/>
    <x v="14"/>
    <x v="1"/>
    <x v="1"/>
    <x v="1596"/>
    <n v="1"/>
  </r>
  <r>
    <x v="306"/>
    <x v="2"/>
    <s v="2024-2025"/>
    <x v="1"/>
    <x v="71"/>
    <x v="6"/>
    <x v="6"/>
    <x v="71"/>
    <x v="0"/>
    <x v="13"/>
    <x v="6"/>
    <x v="6"/>
    <x v="1597"/>
    <n v="1"/>
  </r>
  <r>
    <x v="371"/>
    <x v="2"/>
    <s v="2024-2025"/>
    <x v="1"/>
    <x v="46"/>
    <x v="3"/>
    <x v="3"/>
    <x v="46"/>
    <x v="0"/>
    <x v="17"/>
    <x v="5"/>
    <x v="5"/>
    <x v="1598"/>
    <n v="1"/>
  </r>
  <r>
    <x v="87"/>
    <x v="0"/>
    <s v="2023-2024"/>
    <x v="0"/>
    <x v="71"/>
    <x v="6"/>
    <x v="6"/>
    <x v="71"/>
    <x v="0"/>
    <x v="13"/>
    <x v="3"/>
    <x v="3"/>
    <x v="1599"/>
    <n v="1"/>
  </r>
  <r>
    <x v="395"/>
    <x v="1"/>
    <s v="2022-2023"/>
    <x v="1"/>
    <x v="9"/>
    <x v="4"/>
    <x v="4"/>
    <x v="9"/>
    <x v="0"/>
    <x v="7"/>
    <x v="2"/>
    <x v="2"/>
    <x v="1600"/>
    <n v="1"/>
  </r>
  <r>
    <x v="221"/>
    <x v="0"/>
    <s v="2023-2024"/>
    <x v="0"/>
    <x v="2"/>
    <x v="2"/>
    <x v="2"/>
    <x v="2"/>
    <x v="0"/>
    <x v="2"/>
    <x v="7"/>
    <x v="7"/>
    <x v="1601"/>
    <n v="1"/>
  </r>
  <r>
    <x v="596"/>
    <x v="0"/>
    <s v="2023-2024"/>
    <x v="0"/>
    <x v="6"/>
    <x v="0"/>
    <x v="0"/>
    <x v="6"/>
    <x v="0"/>
    <x v="0"/>
    <x v="1"/>
    <x v="1"/>
    <x v="1602"/>
    <n v="1"/>
  </r>
  <r>
    <x v="19"/>
    <x v="0"/>
    <s v="2023-2024"/>
    <x v="1"/>
    <x v="79"/>
    <x v="6"/>
    <x v="6"/>
    <x v="79"/>
    <x v="0"/>
    <x v="18"/>
    <x v="1"/>
    <x v="1"/>
    <x v="1603"/>
    <n v="1"/>
  </r>
  <r>
    <x v="113"/>
    <x v="2"/>
    <s v="2024-2025"/>
    <x v="1"/>
    <x v="75"/>
    <x v="0"/>
    <x v="0"/>
    <x v="75"/>
    <x v="0"/>
    <x v="20"/>
    <x v="5"/>
    <x v="5"/>
    <x v="1604"/>
    <n v="1"/>
  </r>
  <r>
    <x v="681"/>
    <x v="2"/>
    <s v="2024-2025"/>
    <x v="0"/>
    <x v="8"/>
    <x v="1"/>
    <x v="1"/>
    <x v="8"/>
    <x v="0"/>
    <x v="4"/>
    <x v="6"/>
    <x v="6"/>
    <x v="1605"/>
    <n v="1"/>
  </r>
  <r>
    <x v="606"/>
    <x v="0"/>
    <s v="2023-2024"/>
    <x v="0"/>
    <x v="15"/>
    <x v="1"/>
    <x v="1"/>
    <x v="15"/>
    <x v="0"/>
    <x v="5"/>
    <x v="3"/>
    <x v="3"/>
    <x v="1606"/>
    <n v="1"/>
  </r>
  <r>
    <x v="622"/>
    <x v="0"/>
    <s v="2023-2024"/>
    <x v="0"/>
    <x v="68"/>
    <x v="7"/>
    <x v="7"/>
    <x v="68"/>
    <x v="0"/>
    <x v="19"/>
    <x v="9"/>
    <x v="9"/>
    <x v="1607"/>
    <n v="1"/>
  </r>
  <r>
    <x v="493"/>
    <x v="1"/>
    <s v="2022-2023"/>
    <x v="1"/>
    <x v="14"/>
    <x v="1"/>
    <x v="1"/>
    <x v="14"/>
    <x v="0"/>
    <x v="11"/>
    <x v="6"/>
    <x v="6"/>
    <x v="1608"/>
    <n v="1"/>
  </r>
  <r>
    <x v="155"/>
    <x v="2"/>
    <s v="2024-2025"/>
    <x v="0"/>
    <x v="30"/>
    <x v="4"/>
    <x v="4"/>
    <x v="30"/>
    <x v="0"/>
    <x v="6"/>
    <x v="1"/>
    <x v="1"/>
    <x v="1609"/>
    <n v="1"/>
  </r>
  <r>
    <x v="322"/>
    <x v="0"/>
    <s v="2023-2024"/>
    <x v="0"/>
    <x v="78"/>
    <x v="1"/>
    <x v="1"/>
    <x v="78"/>
    <x v="0"/>
    <x v="4"/>
    <x v="1"/>
    <x v="1"/>
    <x v="1610"/>
    <n v="1"/>
  </r>
  <r>
    <x v="394"/>
    <x v="0"/>
    <s v="2023-2024"/>
    <x v="1"/>
    <x v="56"/>
    <x v="1"/>
    <x v="1"/>
    <x v="56"/>
    <x v="0"/>
    <x v="11"/>
    <x v="3"/>
    <x v="3"/>
    <x v="1611"/>
    <n v="1"/>
  </r>
  <r>
    <x v="330"/>
    <x v="0"/>
    <s v="2023-2024"/>
    <x v="0"/>
    <x v="64"/>
    <x v="1"/>
    <x v="1"/>
    <x v="64"/>
    <x v="0"/>
    <x v="1"/>
    <x v="6"/>
    <x v="6"/>
    <x v="1612"/>
    <n v="1"/>
  </r>
  <r>
    <x v="403"/>
    <x v="0"/>
    <s v="2023-2024"/>
    <x v="1"/>
    <x v="14"/>
    <x v="1"/>
    <x v="1"/>
    <x v="14"/>
    <x v="0"/>
    <x v="11"/>
    <x v="4"/>
    <x v="4"/>
    <x v="1613"/>
    <n v="1"/>
  </r>
  <r>
    <x v="351"/>
    <x v="0"/>
    <s v="2023-2024"/>
    <x v="0"/>
    <x v="89"/>
    <x v="4"/>
    <x v="4"/>
    <x v="89"/>
    <x v="0"/>
    <x v="6"/>
    <x v="7"/>
    <x v="7"/>
    <x v="1614"/>
    <n v="1"/>
  </r>
  <r>
    <x v="321"/>
    <x v="0"/>
    <s v="2023-2024"/>
    <x v="1"/>
    <x v="19"/>
    <x v="1"/>
    <x v="1"/>
    <x v="19"/>
    <x v="0"/>
    <x v="11"/>
    <x v="2"/>
    <x v="2"/>
    <x v="1615"/>
    <n v="1"/>
  </r>
  <r>
    <x v="287"/>
    <x v="0"/>
    <s v="2023-2024"/>
    <x v="1"/>
    <x v="24"/>
    <x v="1"/>
    <x v="1"/>
    <x v="24"/>
    <x v="0"/>
    <x v="4"/>
    <x v="4"/>
    <x v="4"/>
    <x v="1616"/>
    <n v="1"/>
  </r>
  <r>
    <x v="167"/>
    <x v="2"/>
    <s v="2024-2025"/>
    <x v="0"/>
    <x v="77"/>
    <x v="5"/>
    <x v="5"/>
    <x v="77"/>
    <x v="0"/>
    <x v="9"/>
    <x v="3"/>
    <x v="3"/>
    <x v="1617"/>
    <n v="1"/>
  </r>
  <r>
    <x v="347"/>
    <x v="0"/>
    <s v="2023-2024"/>
    <x v="1"/>
    <x v="75"/>
    <x v="0"/>
    <x v="0"/>
    <x v="75"/>
    <x v="0"/>
    <x v="20"/>
    <x v="4"/>
    <x v="4"/>
    <x v="1618"/>
    <n v="1"/>
  </r>
  <r>
    <x v="586"/>
    <x v="0"/>
    <s v="2023-2024"/>
    <x v="0"/>
    <x v="89"/>
    <x v="4"/>
    <x v="4"/>
    <x v="89"/>
    <x v="0"/>
    <x v="6"/>
    <x v="2"/>
    <x v="2"/>
    <x v="1619"/>
    <n v="1"/>
  </r>
  <r>
    <x v="273"/>
    <x v="1"/>
    <s v="2022-2023"/>
    <x v="1"/>
    <x v="36"/>
    <x v="4"/>
    <x v="4"/>
    <x v="36"/>
    <x v="0"/>
    <x v="6"/>
    <x v="8"/>
    <x v="8"/>
    <x v="1620"/>
    <n v="1"/>
  </r>
  <r>
    <x v="326"/>
    <x v="0"/>
    <s v="2023-2024"/>
    <x v="0"/>
    <x v="26"/>
    <x v="0"/>
    <x v="0"/>
    <x v="26"/>
    <x v="0"/>
    <x v="14"/>
    <x v="0"/>
    <x v="0"/>
    <x v="1621"/>
    <n v="1"/>
  </r>
  <r>
    <x v="127"/>
    <x v="1"/>
    <s v="2022-2023"/>
    <x v="1"/>
    <x v="3"/>
    <x v="3"/>
    <x v="3"/>
    <x v="3"/>
    <x v="0"/>
    <x v="3"/>
    <x v="5"/>
    <x v="5"/>
    <x v="1622"/>
    <n v="1"/>
  </r>
  <r>
    <x v="231"/>
    <x v="0"/>
    <s v="2023-2024"/>
    <x v="1"/>
    <x v="43"/>
    <x v="1"/>
    <x v="1"/>
    <x v="43"/>
    <x v="0"/>
    <x v="2"/>
    <x v="2"/>
    <x v="2"/>
    <x v="1623"/>
    <n v="1"/>
  </r>
  <r>
    <x v="433"/>
    <x v="0"/>
    <s v="2023-2024"/>
    <x v="0"/>
    <x v="59"/>
    <x v="3"/>
    <x v="3"/>
    <x v="59"/>
    <x v="0"/>
    <x v="3"/>
    <x v="1"/>
    <x v="1"/>
    <x v="1624"/>
    <n v="1"/>
  </r>
  <r>
    <x v="559"/>
    <x v="0"/>
    <s v="2023-2024"/>
    <x v="1"/>
    <x v="83"/>
    <x v="0"/>
    <x v="0"/>
    <x v="83"/>
    <x v="0"/>
    <x v="0"/>
    <x v="1"/>
    <x v="1"/>
    <x v="1625"/>
    <n v="1"/>
  </r>
  <r>
    <x v="255"/>
    <x v="0"/>
    <s v="2023-2024"/>
    <x v="0"/>
    <x v="41"/>
    <x v="5"/>
    <x v="5"/>
    <x v="41"/>
    <x v="0"/>
    <x v="9"/>
    <x v="0"/>
    <x v="0"/>
    <x v="1626"/>
    <n v="1"/>
  </r>
  <r>
    <x v="510"/>
    <x v="1"/>
    <s v="2022-2023"/>
    <x v="0"/>
    <x v="86"/>
    <x v="0"/>
    <x v="0"/>
    <x v="86"/>
    <x v="0"/>
    <x v="20"/>
    <x v="3"/>
    <x v="3"/>
    <x v="1627"/>
    <n v="1"/>
  </r>
  <r>
    <x v="450"/>
    <x v="1"/>
    <s v="2022-2023"/>
    <x v="0"/>
    <x v="47"/>
    <x v="1"/>
    <x v="1"/>
    <x v="47"/>
    <x v="0"/>
    <x v="4"/>
    <x v="4"/>
    <x v="4"/>
    <x v="1628"/>
    <n v="1"/>
  </r>
  <r>
    <x v="188"/>
    <x v="0"/>
    <s v="2023-2024"/>
    <x v="0"/>
    <x v="89"/>
    <x v="4"/>
    <x v="4"/>
    <x v="89"/>
    <x v="0"/>
    <x v="6"/>
    <x v="9"/>
    <x v="9"/>
    <x v="1629"/>
    <n v="1"/>
  </r>
  <r>
    <x v="479"/>
    <x v="2"/>
    <s v="2024-2025"/>
    <x v="0"/>
    <x v="95"/>
    <x v="7"/>
    <x v="7"/>
    <x v="95"/>
    <x v="0"/>
    <x v="19"/>
    <x v="9"/>
    <x v="9"/>
    <x v="1630"/>
    <n v="1"/>
  </r>
  <r>
    <x v="315"/>
    <x v="0"/>
    <s v="2023-2024"/>
    <x v="1"/>
    <x v="81"/>
    <x v="3"/>
    <x v="3"/>
    <x v="81"/>
    <x v="0"/>
    <x v="17"/>
    <x v="9"/>
    <x v="9"/>
    <x v="1630"/>
    <n v="1"/>
  </r>
  <r>
    <x v="284"/>
    <x v="2"/>
    <s v="2024-2025"/>
    <x v="0"/>
    <x v="59"/>
    <x v="3"/>
    <x v="3"/>
    <x v="59"/>
    <x v="0"/>
    <x v="3"/>
    <x v="6"/>
    <x v="6"/>
    <x v="1630"/>
    <n v="1"/>
  </r>
  <r>
    <x v="691"/>
    <x v="2"/>
    <s v="2024-2025"/>
    <x v="1"/>
    <x v="14"/>
    <x v="1"/>
    <x v="1"/>
    <x v="14"/>
    <x v="0"/>
    <x v="11"/>
    <x v="5"/>
    <x v="5"/>
    <x v="1631"/>
    <n v="1"/>
  </r>
  <r>
    <x v="569"/>
    <x v="1"/>
    <s v="2022-2023"/>
    <x v="0"/>
    <x v="26"/>
    <x v="0"/>
    <x v="0"/>
    <x v="26"/>
    <x v="0"/>
    <x v="14"/>
    <x v="2"/>
    <x v="2"/>
    <x v="1632"/>
    <n v="1"/>
  </r>
  <r>
    <x v="553"/>
    <x v="2"/>
    <s v="2024-2025"/>
    <x v="0"/>
    <x v="39"/>
    <x v="0"/>
    <x v="0"/>
    <x v="39"/>
    <x v="0"/>
    <x v="14"/>
    <x v="3"/>
    <x v="3"/>
    <x v="1633"/>
    <n v="1"/>
  </r>
  <r>
    <x v="209"/>
    <x v="2"/>
    <s v="2024-2025"/>
    <x v="0"/>
    <x v="49"/>
    <x v="4"/>
    <x v="4"/>
    <x v="49"/>
    <x v="0"/>
    <x v="6"/>
    <x v="0"/>
    <x v="0"/>
    <x v="1634"/>
    <n v="1"/>
  </r>
  <r>
    <x v="221"/>
    <x v="0"/>
    <s v="2023-2024"/>
    <x v="0"/>
    <x v="62"/>
    <x v="0"/>
    <x v="0"/>
    <x v="62"/>
    <x v="0"/>
    <x v="14"/>
    <x v="4"/>
    <x v="4"/>
    <x v="1635"/>
    <n v="1"/>
  </r>
  <r>
    <x v="106"/>
    <x v="0"/>
    <s v="2023-2024"/>
    <x v="0"/>
    <x v="89"/>
    <x v="4"/>
    <x v="4"/>
    <x v="89"/>
    <x v="0"/>
    <x v="6"/>
    <x v="0"/>
    <x v="0"/>
    <x v="1636"/>
    <n v="1"/>
  </r>
  <r>
    <x v="428"/>
    <x v="0"/>
    <s v="2023-2024"/>
    <x v="0"/>
    <x v="50"/>
    <x v="4"/>
    <x v="4"/>
    <x v="50"/>
    <x v="0"/>
    <x v="6"/>
    <x v="2"/>
    <x v="2"/>
    <x v="1637"/>
    <n v="1"/>
  </r>
  <r>
    <x v="332"/>
    <x v="0"/>
    <s v="2023-2024"/>
    <x v="0"/>
    <x v="52"/>
    <x v="3"/>
    <x v="3"/>
    <x v="52"/>
    <x v="0"/>
    <x v="10"/>
    <x v="5"/>
    <x v="5"/>
    <x v="1638"/>
    <n v="1"/>
  </r>
  <r>
    <x v="514"/>
    <x v="1"/>
    <s v="2022-2023"/>
    <x v="0"/>
    <x v="2"/>
    <x v="2"/>
    <x v="2"/>
    <x v="2"/>
    <x v="0"/>
    <x v="2"/>
    <x v="3"/>
    <x v="3"/>
    <x v="1639"/>
    <n v="1"/>
  </r>
  <r>
    <x v="260"/>
    <x v="1"/>
    <s v="2022-2023"/>
    <x v="0"/>
    <x v="76"/>
    <x v="1"/>
    <x v="1"/>
    <x v="76"/>
    <x v="0"/>
    <x v="5"/>
    <x v="1"/>
    <x v="1"/>
    <x v="1640"/>
    <n v="1"/>
  </r>
  <r>
    <x v="490"/>
    <x v="0"/>
    <s v="2023-2024"/>
    <x v="0"/>
    <x v="16"/>
    <x v="0"/>
    <x v="0"/>
    <x v="16"/>
    <x v="0"/>
    <x v="0"/>
    <x v="1"/>
    <x v="1"/>
    <x v="1641"/>
    <n v="1"/>
  </r>
  <r>
    <x v="499"/>
    <x v="0"/>
    <s v="2023-2024"/>
    <x v="1"/>
    <x v="0"/>
    <x v="0"/>
    <x v="0"/>
    <x v="0"/>
    <x v="0"/>
    <x v="0"/>
    <x v="3"/>
    <x v="3"/>
    <x v="1642"/>
    <n v="1"/>
  </r>
  <r>
    <x v="65"/>
    <x v="2"/>
    <s v="2024-2025"/>
    <x v="0"/>
    <x v="13"/>
    <x v="1"/>
    <x v="1"/>
    <x v="13"/>
    <x v="0"/>
    <x v="1"/>
    <x v="6"/>
    <x v="6"/>
    <x v="1643"/>
    <n v="1"/>
  </r>
  <r>
    <x v="556"/>
    <x v="0"/>
    <s v="2023-2024"/>
    <x v="0"/>
    <x v="48"/>
    <x v="3"/>
    <x v="3"/>
    <x v="48"/>
    <x v="0"/>
    <x v="15"/>
    <x v="5"/>
    <x v="5"/>
    <x v="1644"/>
    <n v="1"/>
  </r>
  <r>
    <x v="366"/>
    <x v="1"/>
    <s v="2022-2023"/>
    <x v="1"/>
    <x v="70"/>
    <x v="4"/>
    <x v="4"/>
    <x v="70"/>
    <x v="0"/>
    <x v="8"/>
    <x v="7"/>
    <x v="7"/>
    <x v="1645"/>
    <n v="1"/>
  </r>
  <r>
    <x v="42"/>
    <x v="0"/>
    <s v="2023-2024"/>
    <x v="0"/>
    <x v="40"/>
    <x v="4"/>
    <x v="4"/>
    <x v="40"/>
    <x v="0"/>
    <x v="8"/>
    <x v="3"/>
    <x v="3"/>
    <x v="1646"/>
    <n v="1"/>
  </r>
  <r>
    <x v="63"/>
    <x v="1"/>
    <s v="2022-2023"/>
    <x v="0"/>
    <x v="8"/>
    <x v="1"/>
    <x v="1"/>
    <x v="8"/>
    <x v="0"/>
    <x v="4"/>
    <x v="4"/>
    <x v="4"/>
    <x v="1647"/>
    <n v="1"/>
  </r>
  <r>
    <x v="619"/>
    <x v="0"/>
    <s v="2023-2024"/>
    <x v="0"/>
    <x v="37"/>
    <x v="1"/>
    <x v="1"/>
    <x v="37"/>
    <x v="0"/>
    <x v="11"/>
    <x v="3"/>
    <x v="3"/>
    <x v="1648"/>
    <n v="1"/>
  </r>
  <r>
    <x v="86"/>
    <x v="1"/>
    <s v="2022-2023"/>
    <x v="0"/>
    <x v="38"/>
    <x v="3"/>
    <x v="3"/>
    <x v="38"/>
    <x v="0"/>
    <x v="12"/>
    <x v="3"/>
    <x v="3"/>
    <x v="1649"/>
    <n v="1"/>
  </r>
  <r>
    <x v="593"/>
    <x v="0"/>
    <s v="2023-2024"/>
    <x v="0"/>
    <x v="38"/>
    <x v="3"/>
    <x v="3"/>
    <x v="38"/>
    <x v="0"/>
    <x v="12"/>
    <x v="0"/>
    <x v="0"/>
    <x v="1650"/>
    <n v="1"/>
  </r>
  <r>
    <x v="132"/>
    <x v="0"/>
    <s v="2023-2024"/>
    <x v="1"/>
    <x v="22"/>
    <x v="1"/>
    <x v="1"/>
    <x v="22"/>
    <x v="0"/>
    <x v="2"/>
    <x v="6"/>
    <x v="6"/>
    <x v="1651"/>
    <n v="1"/>
  </r>
  <r>
    <x v="19"/>
    <x v="0"/>
    <s v="2023-2024"/>
    <x v="1"/>
    <x v="83"/>
    <x v="0"/>
    <x v="0"/>
    <x v="83"/>
    <x v="0"/>
    <x v="0"/>
    <x v="9"/>
    <x v="9"/>
    <x v="1652"/>
    <n v="1"/>
  </r>
  <r>
    <x v="412"/>
    <x v="0"/>
    <s v="2023-2024"/>
    <x v="0"/>
    <x v="16"/>
    <x v="0"/>
    <x v="0"/>
    <x v="16"/>
    <x v="0"/>
    <x v="0"/>
    <x v="3"/>
    <x v="3"/>
    <x v="1653"/>
    <n v="1"/>
  </r>
  <r>
    <x v="396"/>
    <x v="0"/>
    <s v="2023-2024"/>
    <x v="0"/>
    <x v="91"/>
    <x v="1"/>
    <x v="1"/>
    <x v="91"/>
    <x v="0"/>
    <x v="5"/>
    <x v="3"/>
    <x v="3"/>
    <x v="1654"/>
    <n v="1"/>
  </r>
  <r>
    <x v="440"/>
    <x v="0"/>
    <s v="2023-2024"/>
    <x v="0"/>
    <x v="1"/>
    <x v="1"/>
    <x v="1"/>
    <x v="1"/>
    <x v="0"/>
    <x v="1"/>
    <x v="6"/>
    <x v="6"/>
    <x v="1655"/>
    <n v="1"/>
  </r>
  <r>
    <x v="9"/>
    <x v="0"/>
    <s v="2023-2024"/>
    <x v="0"/>
    <x v="51"/>
    <x v="4"/>
    <x v="4"/>
    <x v="51"/>
    <x v="0"/>
    <x v="16"/>
    <x v="3"/>
    <x v="3"/>
    <x v="1656"/>
    <n v="1"/>
  </r>
  <r>
    <x v="322"/>
    <x v="0"/>
    <s v="2023-2024"/>
    <x v="1"/>
    <x v="74"/>
    <x v="1"/>
    <x v="1"/>
    <x v="74"/>
    <x v="0"/>
    <x v="1"/>
    <x v="3"/>
    <x v="3"/>
    <x v="1657"/>
    <n v="1"/>
  </r>
  <r>
    <x v="273"/>
    <x v="1"/>
    <s v="2022-2023"/>
    <x v="1"/>
    <x v="9"/>
    <x v="4"/>
    <x v="4"/>
    <x v="9"/>
    <x v="0"/>
    <x v="7"/>
    <x v="6"/>
    <x v="6"/>
    <x v="1658"/>
    <n v="1"/>
  </r>
  <r>
    <x v="230"/>
    <x v="1"/>
    <s v="2022-2023"/>
    <x v="0"/>
    <x v="49"/>
    <x v="4"/>
    <x v="4"/>
    <x v="49"/>
    <x v="0"/>
    <x v="6"/>
    <x v="9"/>
    <x v="9"/>
    <x v="1659"/>
    <n v="1"/>
  </r>
  <r>
    <x v="56"/>
    <x v="2"/>
    <s v="2024-2025"/>
    <x v="0"/>
    <x v="61"/>
    <x v="6"/>
    <x v="6"/>
    <x v="61"/>
    <x v="0"/>
    <x v="18"/>
    <x v="7"/>
    <x v="7"/>
    <x v="1660"/>
    <n v="1"/>
  </r>
  <r>
    <x v="456"/>
    <x v="0"/>
    <s v="2023-2024"/>
    <x v="0"/>
    <x v="89"/>
    <x v="4"/>
    <x v="4"/>
    <x v="89"/>
    <x v="0"/>
    <x v="6"/>
    <x v="4"/>
    <x v="4"/>
    <x v="1661"/>
    <n v="1"/>
  </r>
  <r>
    <x v="516"/>
    <x v="2"/>
    <s v="2024-2025"/>
    <x v="0"/>
    <x v="67"/>
    <x v="3"/>
    <x v="3"/>
    <x v="67"/>
    <x v="0"/>
    <x v="15"/>
    <x v="5"/>
    <x v="5"/>
    <x v="1662"/>
    <n v="1"/>
  </r>
  <r>
    <x v="60"/>
    <x v="0"/>
    <s v="2023-2024"/>
    <x v="0"/>
    <x v="2"/>
    <x v="2"/>
    <x v="2"/>
    <x v="2"/>
    <x v="0"/>
    <x v="2"/>
    <x v="6"/>
    <x v="6"/>
    <x v="1663"/>
    <n v="1"/>
  </r>
  <r>
    <x v="135"/>
    <x v="0"/>
    <s v="2023-2024"/>
    <x v="0"/>
    <x v="65"/>
    <x v="1"/>
    <x v="1"/>
    <x v="65"/>
    <x v="0"/>
    <x v="4"/>
    <x v="6"/>
    <x v="6"/>
    <x v="1664"/>
    <n v="1"/>
  </r>
  <r>
    <x v="375"/>
    <x v="0"/>
    <s v="2023-2024"/>
    <x v="0"/>
    <x v="39"/>
    <x v="0"/>
    <x v="0"/>
    <x v="39"/>
    <x v="0"/>
    <x v="14"/>
    <x v="4"/>
    <x v="4"/>
    <x v="1665"/>
    <n v="1"/>
  </r>
  <r>
    <x v="714"/>
    <x v="0"/>
    <s v="2023-2024"/>
    <x v="0"/>
    <x v="92"/>
    <x v="3"/>
    <x v="3"/>
    <x v="92"/>
    <x v="0"/>
    <x v="3"/>
    <x v="3"/>
    <x v="3"/>
    <x v="1666"/>
    <n v="1"/>
  </r>
  <r>
    <x v="581"/>
    <x v="0"/>
    <s v="2023-2024"/>
    <x v="0"/>
    <x v="41"/>
    <x v="5"/>
    <x v="5"/>
    <x v="41"/>
    <x v="0"/>
    <x v="9"/>
    <x v="4"/>
    <x v="4"/>
    <x v="1667"/>
    <n v="1"/>
  </r>
  <r>
    <x v="694"/>
    <x v="2"/>
    <s v="2024-2025"/>
    <x v="1"/>
    <x v="85"/>
    <x v="0"/>
    <x v="0"/>
    <x v="85"/>
    <x v="0"/>
    <x v="20"/>
    <x v="6"/>
    <x v="6"/>
    <x v="1668"/>
    <n v="1"/>
  </r>
  <r>
    <x v="44"/>
    <x v="0"/>
    <s v="2023-2024"/>
    <x v="0"/>
    <x v="91"/>
    <x v="1"/>
    <x v="1"/>
    <x v="91"/>
    <x v="0"/>
    <x v="5"/>
    <x v="3"/>
    <x v="3"/>
    <x v="1669"/>
    <n v="1"/>
  </r>
  <r>
    <x v="652"/>
    <x v="2"/>
    <s v="2024-2025"/>
    <x v="0"/>
    <x v="73"/>
    <x v="6"/>
    <x v="6"/>
    <x v="73"/>
    <x v="0"/>
    <x v="18"/>
    <x v="0"/>
    <x v="0"/>
    <x v="1670"/>
    <n v="1"/>
  </r>
  <r>
    <x v="15"/>
    <x v="0"/>
    <s v="2023-2024"/>
    <x v="0"/>
    <x v="15"/>
    <x v="1"/>
    <x v="1"/>
    <x v="15"/>
    <x v="0"/>
    <x v="5"/>
    <x v="5"/>
    <x v="5"/>
    <x v="1671"/>
    <n v="1"/>
  </r>
  <r>
    <x v="450"/>
    <x v="1"/>
    <s v="2022-2023"/>
    <x v="1"/>
    <x v="30"/>
    <x v="4"/>
    <x v="4"/>
    <x v="30"/>
    <x v="0"/>
    <x v="6"/>
    <x v="0"/>
    <x v="0"/>
    <x v="1672"/>
    <n v="1"/>
  </r>
  <r>
    <x v="709"/>
    <x v="0"/>
    <s v="2023-2024"/>
    <x v="1"/>
    <x v="65"/>
    <x v="1"/>
    <x v="1"/>
    <x v="65"/>
    <x v="0"/>
    <x v="4"/>
    <x v="9"/>
    <x v="9"/>
    <x v="1673"/>
    <n v="1"/>
  </r>
  <r>
    <x v="656"/>
    <x v="1"/>
    <s v="2022-2023"/>
    <x v="1"/>
    <x v="83"/>
    <x v="0"/>
    <x v="0"/>
    <x v="83"/>
    <x v="0"/>
    <x v="0"/>
    <x v="4"/>
    <x v="4"/>
    <x v="1674"/>
    <n v="1"/>
  </r>
  <r>
    <x v="67"/>
    <x v="2"/>
    <s v="2024-2025"/>
    <x v="0"/>
    <x v="15"/>
    <x v="1"/>
    <x v="1"/>
    <x v="15"/>
    <x v="0"/>
    <x v="5"/>
    <x v="3"/>
    <x v="3"/>
    <x v="1675"/>
    <n v="1"/>
  </r>
  <r>
    <x v="348"/>
    <x v="1"/>
    <s v="2022-2023"/>
    <x v="1"/>
    <x v="87"/>
    <x v="2"/>
    <x v="2"/>
    <x v="87"/>
    <x v="0"/>
    <x v="2"/>
    <x v="4"/>
    <x v="4"/>
    <x v="1676"/>
    <n v="1"/>
  </r>
  <r>
    <x v="266"/>
    <x v="1"/>
    <s v="2022-2023"/>
    <x v="0"/>
    <x v="66"/>
    <x v="3"/>
    <x v="3"/>
    <x v="66"/>
    <x v="0"/>
    <x v="12"/>
    <x v="4"/>
    <x v="4"/>
    <x v="1677"/>
    <n v="1"/>
  </r>
  <r>
    <x v="566"/>
    <x v="0"/>
    <s v="2023-2024"/>
    <x v="1"/>
    <x v="32"/>
    <x v="6"/>
    <x v="6"/>
    <x v="32"/>
    <x v="0"/>
    <x v="13"/>
    <x v="4"/>
    <x v="4"/>
    <x v="1677"/>
    <n v="1"/>
  </r>
  <r>
    <x v="494"/>
    <x v="2"/>
    <s v="2024-2025"/>
    <x v="1"/>
    <x v="32"/>
    <x v="6"/>
    <x v="6"/>
    <x v="32"/>
    <x v="0"/>
    <x v="13"/>
    <x v="5"/>
    <x v="5"/>
    <x v="1678"/>
    <n v="1"/>
  </r>
  <r>
    <x v="438"/>
    <x v="1"/>
    <s v="2022-2023"/>
    <x v="1"/>
    <x v="46"/>
    <x v="3"/>
    <x v="3"/>
    <x v="46"/>
    <x v="0"/>
    <x v="17"/>
    <x v="3"/>
    <x v="3"/>
    <x v="1679"/>
    <n v="1"/>
  </r>
  <r>
    <x v="644"/>
    <x v="0"/>
    <s v="2023-2024"/>
    <x v="0"/>
    <x v="89"/>
    <x v="4"/>
    <x v="4"/>
    <x v="89"/>
    <x v="0"/>
    <x v="6"/>
    <x v="9"/>
    <x v="9"/>
    <x v="1680"/>
    <n v="1"/>
  </r>
  <r>
    <x v="596"/>
    <x v="0"/>
    <s v="2023-2024"/>
    <x v="1"/>
    <x v="22"/>
    <x v="1"/>
    <x v="1"/>
    <x v="22"/>
    <x v="0"/>
    <x v="2"/>
    <x v="2"/>
    <x v="2"/>
    <x v="1681"/>
    <n v="1"/>
  </r>
  <r>
    <x v="522"/>
    <x v="0"/>
    <s v="2023-2024"/>
    <x v="0"/>
    <x v="2"/>
    <x v="2"/>
    <x v="2"/>
    <x v="2"/>
    <x v="0"/>
    <x v="2"/>
    <x v="7"/>
    <x v="7"/>
    <x v="1682"/>
    <n v="1"/>
  </r>
  <r>
    <x v="339"/>
    <x v="2"/>
    <s v="2024-2025"/>
    <x v="0"/>
    <x v="40"/>
    <x v="4"/>
    <x v="4"/>
    <x v="40"/>
    <x v="0"/>
    <x v="8"/>
    <x v="6"/>
    <x v="6"/>
    <x v="1683"/>
    <n v="1"/>
  </r>
  <r>
    <x v="510"/>
    <x v="1"/>
    <s v="2022-2023"/>
    <x v="0"/>
    <x v="54"/>
    <x v="4"/>
    <x v="4"/>
    <x v="54"/>
    <x v="0"/>
    <x v="7"/>
    <x v="3"/>
    <x v="3"/>
    <x v="1684"/>
    <n v="1"/>
  </r>
  <r>
    <x v="205"/>
    <x v="0"/>
    <s v="2023-2024"/>
    <x v="0"/>
    <x v="91"/>
    <x v="1"/>
    <x v="1"/>
    <x v="91"/>
    <x v="0"/>
    <x v="5"/>
    <x v="3"/>
    <x v="3"/>
    <x v="1685"/>
    <n v="1"/>
  </r>
  <r>
    <x v="237"/>
    <x v="0"/>
    <s v="2023-2024"/>
    <x v="0"/>
    <x v="30"/>
    <x v="4"/>
    <x v="4"/>
    <x v="30"/>
    <x v="0"/>
    <x v="6"/>
    <x v="4"/>
    <x v="4"/>
    <x v="1686"/>
    <n v="1"/>
  </r>
  <r>
    <x v="401"/>
    <x v="2"/>
    <s v="2024-2025"/>
    <x v="0"/>
    <x v="55"/>
    <x v="3"/>
    <x v="3"/>
    <x v="55"/>
    <x v="0"/>
    <x v="17"/>
    <x v="7"/>
    <x v="7"/>
    <x v="1687"/>
    <n v="1"/>
  </r>
  <r>
    <x v="95"/>
    <x v="1"/>
    <s v="2022-2023"/>
    <x v="1"/>
    <x v="4"/>
    <x v="1"/>
    <x v="1"/>
    <x v="4"/>
    <x v="0"/>
    <x v="4"/>
    <x v="5"/>
    <x v="5"/>
    <x v="1688"/>
    <n v="1"/>
  </r>
  <r>
    <x v="628"/>
    <x v="0"/>
    <s v="2023-2024"/>
    <x v="0"/>
    <x v="26"/>
    <x v="0"/>
    <x v="0"/>
    <x v="26"/>
    <x v="0"/>
    <x v="14"/>
    <x v="1"/>
    <x v="1"/>
    <x v="1689"/>
    <n v="1"/>
  </r>
  <r>
    <x v="69"/>
    <x v="0"/>
    <s v="2023-2024"/>
    <x v="0"/>
    <x v="88"/>
    <x v="6"/>
    <x v="6"/>
    <x v="88"/>
    <x v="0"/>
    <x v="13"/>
    <x v="2"/>
    <x v="2"/>
    <x v="1690"/>
    <n v="1"/>
  </r>
  <r>
    <x v="408"/>
    <x v="1"/>
    <s v="2022-2023"/>
    <x v="1"/>
    <x v="29"/>
    <x v="4"/>
    <x v="4"/>
    <x v="29"/>
    <x v="0"/>
    <x v="8"/>
    <x v="1"/>
    <x v="1"/>
    <x v="1691"/>
    <n v="1"/>
  </r>
  <r>
    <x v="578"/>
    <x v="2"/>
    <s v="2024-2025"/>
    <x v="0"/>
    <x v="89"/>
    <x v="4"/>
    <x v="4"/>
    <x v="89"/>
    <x v="0"/>
    <x v="6"/>
    <x v="7"/>
    <x v="7"/>
    <x v="1692"/>
    <n v="1"/>
  </r>
  <r>
    <x v="577"/>
    <x v="0"/>
    <s v="2023-2024"/>
    <x v="1"/>
    <x v="28"/>
    <x v="1"/>
    <x v="1"/>
    <x v="28"/>
    <x v="0"/>
    <x v="11"/>
    <x v="0"/>
    <x v="0"/>
    <x v="1693"/>
    <n v="1"/>
  </r>
  <r>
    <x v="487"/>
    <x v="0"/>
    <s v="2023-2024"/>
    <x v="0"/>
    <x v="49"/>
    <x v="4"/>
    <x v="4"/>
    <x v="49"/>
    <x v="0"/>
    <x v="6"/>
    <x v="3"/>
    <x v="3"/>
    <x v="1694"/>
    <n v="1"/>
  </r>
  <r>
    <x v="609"/>
    <x v="0"/>
    <s v="2023-2024"/>
    <x v="1"/>
    <x v="29"/>
    <x v="4"/>
    <x v="4"/>
    <x v="29"/>
    <x v="0"/>
    <x v="8"/>
    <x v="3"/>
    <x v="3"/>
    <x v="1695"/>
    <n v="1"/>
  </r>
  <r>
    <x v="169"/>
    <x v="0"/>
    <s v="2023-2024"/>
    <x v="0"/>
    <x v="94"/>
    <x v="5"/>
    <x v="5"/>
    <x v="94"/>
    <x v="0"/>
    <x v="9"/>
    <x v="6"/>
    <x v="6"/>
    <x v="1696"/>
    <n v="1"/>
  </r>
  <r>
    <x v="601"/>
    <x v="0"/>
    <s v="2023-2024"/>
    <x v="1"/>
    <x v="7"/>
    <x v="4"/>
    <x v="4"/>
    <x v="7"/>
    <x v="0"/>
    <x v="6"/>
    <x v="1"/>
    <x v="1"/>
    <x v="1697"/>
    <n v="1"/>
  </r>
  <r>
    <x v="304"/>
    <x v="1"/>
    <s v="2022-2023"/>
    <x v="0"/>
    <x v="39"/>
    <x v="0"/>
    <x v="0"/>
    <x v="39"/>
    <x v="0"/>
    <x v="14"/>
    <x v="4"/>
    <x v="4"/>
    <x v="1698"/>
    <n v="1"/>
  </r>
  <r>
    <x v="301"/>
    <x v="1"/>
    <s v="2022-2023"/>
    <x v="0"/>
    <x v="59"/>
    <x v="3"/>
    <x v="3"/>
    <x v="59"/>
    <x v="0"/>
    <x v="3"/>
    <x v="6"/>
    <x v="6"/>
    <x v="1698"/>
    <n v="1"/>
  </r>
  <r>
    <x v="579"/>
    <x v="0"/>
    <s v="2023-2024"/>
    <x v="0"/>
    <x v="51"/>
    <x v="4"/>
    <x v="4"/>
    <x v="51"/>
    <x v="0"/>
    <x v="16"/>
    <x v="5"/>
    <x v="5"/>
    <x v="1699"/>
    <n v="1"/>
  </r>
  <r>
    <x v="231"/>
    <x v="0"/>
    <s v="2023-2024"/>
    <x v="0"/>
    <x v="31"/>
    <x v="1"/>
    <x v="1"/>
    <x v="31"/>
    <x v="0"/>
    <x v="4"/>
    <x v="5"/>
    <x v="5"/>
    <x v="1700"/>
    <n v="1"/>
  </r>
  <r>
    <x v="648"/>
    <x v="1"/>
    <s v="2022-2023"/>
    <x v="0"/>
    <x v="79"/>
    <x v="6"/>
    <x v="6"/>
    <x v="79"/>
    <x v="0"/>
    <x v="18"/>
    <x v="5"/>
    <x v="5"/>
    <x v="1701"/>
    <n v="1"/>
  </r>
  <r>
    <x v="59"/>
    <x v="0"/>
    <s v="2023-2024"/>
    <x v="0"/>
    <x v="12"/>
    <x v="3"/>
    <x v="3"/>
    <x v="12"/>
    <x v="0"/>
    <x v="10"/>
    <x v="2"/>
    <x v="2"/>
    <x v="1702"/>
    <n v="1"/>
  </r>
  <r>
    <x v="695"/>
    <x v="0"/>
    <s v="2023-2024"/>
    <x v="1"/>
    <x v="33"/>
    <x v="4"/>
    <x v="4"/>
    <x v="33"/>
    <x v="0"/>
    <x v="8"/>
    <x v="7"/>
    <x v="7"/>
    <x v="1703"/>
    <n v="1"/>
  </r>
  <r>
    <x v="83"/>
    <x v="1"/>
    <s v="2022-2023"/>
    <x v="0"/>
    <x v="3"/>
    <x v="3"/>
    <x v="3"/>
    <x v="3"/>
    <x v="0"/>
    <x v="3"/>
    <x v="5"/>
    <x v="5"/>
    <x v="1704"/>
    <n v="1"/>
  </r>
  <r>
    <x v="628"/>
    <x v="0"/>
    <s v="2023-2024"/>
    <x v="0"/>
    <x v="48"/>
    <x v="3"/>
    <x v="3"/>
    <x v="48"/>
    <x v="0"/>
    <x v="15"/>
    <x v="3"/>
    <x v="3"/>
    <x v="1705"/>
    <n v="1"/>
  </r>
  <r>
    <x v="702"/>
    <x v="0"/>
    <s v="2023-2024"/>
    <x v="0"/>
    <x v="84"/>
    <x v="3"/>
    <x v="3"/>
    <x v="84"/>
    <x v="0"/>
    <x v="3"/>
    <x v="1"/>
    <x v="1"/>
    <x v="1706"/>
    <n v="1"/>
  </r>
  <r>
    <x v="240"/>
    <x v="2"/>
    <s v="2024-2025"/>
    <x v="0"/>
    <x v="55"/>
    <x v="3"/>
    <x v="3"/>
    <x v="55"/>
    <x v="0"/>
    <x v="17"/>
    <x v="7"/>
    <x v="7"/>
    <x v="1707"/>
    <n v="1"/>
  </r>
  <r>
    <x v="505"/>
    <x v="1"/>
    <s v="2022-2023"/>
    <x v="0"/>
    <x v="31"/>
    <x v="1"/>
    <x v="1"/>
    <x v="31"/>
    <x v="0"/>
    <x v="4"/>
    <x v="6"/>
    <x v="6"/>
    <x v="1708"/>
    <n v="1"/>
  </r>
  <r>
    <x v="276"/>
    <x v="0"/>
    <s v="2023-2024"/>
    <x v="0"/>
    <x v="79"/>
    <x v="6"/>
    <x v="6"/>
    <x v="79"/>
    <x v="0"/>
    <x v="18"/>
    <x v="9"/>
    <x v="9"/>
    <x v="1709"/>
    <n v="1"/>
  </r>
  <r>
    <x v="641"/>
    <x v="0"/>
    <s v="2023-2024"/>
    <x v="0"/>
    <x v="64"/>
    <x v="1"/>
    <x v="1"/>
    <x v="64"/>
    <x v="0"/>
    <x v="1"/>
    <x v="8"/>
    <x v="8"/>
    <x v="1710"/>
    <n v="1"/>
  </r>
  <r>
    <x v="325"/>
    <x v="1"/>
    <s v="2022-2023"/>
    <x v="0"/>
    <x v="49"/>
    <x v="4"/>
    <x v="4"/>
    <x v="49"/>
    <x v="0"/>
    <x v="6"/>
    <x v="5"/>
    <x v="5"/>
    <x v="1711"/>
    <n v="1"/>
  </r>
  <r>
    <x v="578"/>
    <x v="2"/>
    <s v="2024-2025"/>
    <x v="1"/>
    <x v="65"/>
    <x v="1"/>
    <x v="1"/>
    <x v="65"/>
    <x v="0"/>
    <x v="4"/>
    <x v="2"/>
    <x v="2"/>
    <x v="1712"/>
    <n v="1"/>
  </r>
  <r>
    <x v="186"/>
    <x v="2"/>
    <s v="2024-2025"/>
    <x v="0"/>
    <x v="56"/>
    <x v="1"/>
    <x v="1"/>
    <x v="56"/>
    <x v="0"/>
    <x v="11"/>
    <x v="2"/>
    <x v="2"/>
    <x v="1713"/>
    <n v="1"/>
  </r>
  <r>
    <x v="75"/>
    <x v="2"/>
    <s v="2024-2025"/>
    <x v="0"/>
    <x v="48"/>
    <x v="3"/>
    <x v="3"/>
    <x v="48"/>
    <x v="0"/>
    <x v="15"/>
    <x v="3"/>
    <x v="3"/>
    <x v="1714"/>
    <n v="1"/>
  </r>
  <r>
    <x v="89"/>
    <x v="0"/>
    <s v="2023-2024"/>
    <x v="1"/>
    <x v="70"/>
    <x v="4"/>
    <x v="4"/>
    <x v="70"/>
    <x v="0"/>
    <x v="8"/>
    <x v="9"/>
    <x v="9"/>
    <x v="1715"/>
    <n v="1"/>
  </r>
  <r>
    <x v="513"/>
    <x v="2"/>
    <s v="2024-2025"/>
    <x v="1"/>
    <x v="74"/>
    <x v="1"/>
    <x v="1"/>
    <x v="74"/>
    <x v="0"/>
    <x v="1"/>
    <x v="0"/>
    <x v="0"/>
    <x v="1716"/>
    <n v="1"/>
  </r>
  <r>
    <x v="647"/>
    <x v="0"/>
    <s v="2023-2024"/>
    <x v="0"/>
    <x v="13"/>
    <x v="1"/>
    <x v="1"/>
    <x v="13"/>
    <x v="0"/>
    <x v="1"/>
    <x v="6"/>
    <x v="6"/>
    <x v="1717"/>
    <n v="1"/>
  </r>
  <r>
    <x v="504"/>
    <x v="2"/>
    <s v="2024-2025"/>
    <x v="1"/>
    <x v="29"/>
    <x v="4"/>
    <x v="4"/>
    <x v="29"/>
    <x v="0"/>
    <x v="8"/>
    <x v="4"/>
    <x v="4"/>
    <x v="1718"/>
    <n v="1"/>
  </r>
  <r>
    <x v="393"/>
    <x v="0"/>
    <s v="2023-2024"/>
    <x v="0"/>
    <x v="73"/>
    <x v="6"/>
    <x v="6"/>
    <x v="73"/>
    <x v="0"/>
    <x v="18"/>
    <x v="3"/>
    <x v="3"/>
    <x v="1719"/>
    <n v="1"/>
  </r>
  <r>
    <x v="573"/>
    <x v="1"/>
    <s v="2022-2023"/>
    <x v="1"/>
    <x v="33"/>
    <x v="4"/>
    <x v="4"/>
    <x v="33"/>
    <x v="0"/>
    <x v="8"/>
    <x v="6"/>
    <x v="6"/>
    <x v="1720"/>
    <n v="1"/>
  </r>
  <r>
    <x v="221"/>
    <x v="0"/>
    <s v="2023-2024"/>
    <x v="0"/>
    <x v="52"/>
    <x v="3"/>
    <x v="3"/>
    <x v="52"/>
    <x v="0"/>
    <x v="10"/>
    <x v="9"/>
    <x v="9"/>
    <x v="1721"/>
    <n v="1"/>
  </r>
  <r>
    <x v="20"/>
    <x v="0"/>
    <s v="2023-2024"/>
    <x v="0"/>
    <x v="31"/>
    <x v="1"/>
    <x v="1"/>
    <x v="31"/>
    <x v="0"/>
    <x v="4"/>
    <x v="1"/>
    <x v="1"/>
    <x v="1722"/>
    <n v="1"/>
  </r>
  <r>
    <x v="76"/>
    <x v="2"/>
    <s v="2024-2025"/>
    <x v="1"/>
    <x v="24"/>
    <x v="1"/>
    <x v="1"/>
    <x v="24"/>
    <x v="0"/>
    <x v="4"/>
    <x v="2"/>
    <x v="2"/>
    <x v="1723"/>
    <n v="1"/>
  </r>
  <r>
    <x v="457"/>
    <x v="1"/>
    <s v="2022-2023"/>
    <x v="1"/>
    <x v="87"/>
    <x v="2"/>
    <x v="2"/>
    <x v="87"/>
    <x v="0"/>
    <x v="2"/>
    <x v="4"/>
    <x v="4"/>
    <x v="1724"/>
    <n v="1"/>
  </r>
  <r>
    <x v="453"/>
    <x v="0"/>
    <s v="2023-2024"/>
    <x v="0"/>
    <x v="5"/>
    <x v="1"/>
    <x v="1"/>
    <x v="5"/>
    <x v="0"/>
    <x v="5"/>
    <x v="5"/>
    <x v="5"/>
    <x v="1725"/>
    <n v="1"/>
  </r>
  <r>
    <x v="546"/>
    <x v="2"/>
    <s v="2024-2025"/>
    <x v="0"/>
    <x v="49"/>
    <x v="4"/>
    <x v="4"/>
    <x v="49"/>
    <x v="0"/>
    <x v="6"/>
    <x v="0"/>
    <x v="0"/>
    <x v="1726"/>
    <n v="1"/>
  </r>
  <r>
    <x v="477"/>
    <x v="1"/>
    <s v="2022-2023"/>
    <x v="1"/>
    <x v="46"/>
    <x v="3"/>
    <x v="3"/>
    <x v="46"/>
    <x v="0"/>
    <x v="17"/>
    <x v="4"/>
    <x v="4"/>
    <x v="1727"/>
    <n v="1"/>
  </r>
  <r>
    <x v="607"/>
    <x v="0"/>
    <s v="2023-2024"/>
    <x v="0"/>
    <x v="91"/>
    <x v="1"/>
    <x v="1"/>
    <x v="91"/>
    <x v="0"/>
    <x v="5"/>
    <x v="6"/>
    <x v="6"/>
    <x v="1728"/>
    <n v="1"/>
  </r>
  <r>
    <x v="332"/>
    <x v="0"/>
    <s v="2023-2024"/>
    <x v="0"/>
    <x v="40"/>
    <x v="4"/>
    <x v="4"/>
    <x v="40"/>
    <x v="0"/>
    <x v="8"/>
    <x v="4"/>
    <x v="4"/>
    <x v="1729"/>
    <n v="1"/>
  </r>
  <r>
    <x v="429"/>
    <x v="1"/>
    <s v="2022-2023"/>
    <x v="0"/>
    <x v="40"/>
    <x v="4"/>
    <x v="4"/>
    <x v="40"/>
    <x v="0"/>
    <x v="8"/>
    <x v="0"/>
    <x v="0"/>
    <x v="1730"/>
    <n v="1"/>
  </r>
  <r>
    <x v="253"/>
    <x v="0"/>
    <s v="2023-2024"/>
    <x v="0"/>
    <x v="92"/>
    <x v="3"/>
    <x v="3"/>
    <x v="92"/>
    <x v="0"/>
    <x v="3"/>
    <x v="4"/>
    <x v="4"/>
    <x v="1731"/>
    <n v="1"/>
  </r>
  <r>
    <x v="286"/>
    <x v="0"/>
    <s v="2023-2024"/>
    <x v="0"/>
    <x v="58"/>
    <x v="0"/>
    <x v="0"/>
    <x v="58"/>
    <x v="0"/>
    <x v="0"/>
    <x v="1"/>
    <x v="1"/>
    <x v="1732"/>
    <n v="1"/>
  </r>
  <r>
    <x v="384"/>
    <x v="1"/>
    <s v="2022-2023"/>
    <x v="0"/>
    <x v="35"/>
    <x v="3"/>
    <x v="3"/>
    <x v="35"/>
    <x v="0"/>
    <x v="15"/>
    <x v="1"/>
    <x v="1"/>
    <x v="1733"/>
    <n v="1"/>
  </r>
  <r>
    <x v="208"/>
    <x v="0"/>
    <s v="2023-2024"/>
    <x v="1"/>
    <x v="74"/>
    <x v="1"/>
    <x v="1"/>
    <x v="74"/>
    <x v="0"/>
    <x v="1"/>
    <x v="6"/>
    <x v="6"/>
    <x v="1734"/>
    <n v="1"/>
  </r>
  <r>
    <x v="5"/>
    <x v="0"/>
    <s v="2023-2024"/>
    <x v="0"/>
    <x v="31"/>
    <x v="1"/>
    <x v="1"/>
    <x v="31"/>
    <x v="0"/>
    <x v="4"/>
    <x v="1"/>
    <x v="1"/>
    <x v="1735"/>
    <n v="1"/>
  </r>
  <r>
    <x v="319"/>
    <x v="0"/>
    <s v="2023-2024"/>
    <x v="0"/>
    <x v="66"/>
    <x v="3"/>
    <x v="3"/>
    <x v="66"/>
    <x v="0"/>
    <x v="12"/>
    <x v="4"/>
    <x v="4"/>
    <x v="1736"/>
    <n v="1"/>
  </r>
  <r>
    <x v="362"/>
    <x v="0"/>
    <s v="2023-2024"/>
    <x v="0"/>
    <x v="82"/>
    <x v="3"/>
    <x v="3"/>
    <x v="82"/>
    <x v="0"/>
    <x v="17"/>
    <x v="5"/>
    <x v="5"/>
    <x v="1737"/>
    <n v="1"/>
  </r>
  <r>
    <x v="494"/>
    <x v="2"/>
    <s v="2024-2025"/>
    <x v="0"/>
    <x v="44"/>
    <x v="4"/>
    <x v="4"/>
    <x v="44"/>
    <x v="0"/>
    <x v="16"/>
    <x v="0"/>
    <x v="0"/>
    <x v="1738"/>
    <n v="1"/>
  </r>
  <r>
    <x v="9"/>
    <x v="0"/>
    <s v="2023-2024"/>
    <x v="0"/>
    <x v="38"/>
    <x v="3"/>
    <x v="3"/>
    <x v="38"/>
    <x v="0"/>
    <x v="12"/>
    <x v="0"/>
    <x v="0"/>
    <x v="1739"/>
    <n v="1"/>
  </r>
  <r>
    <x v="588"/>
    <x v="0"/>
    <s v="2023-2024"/>
    <x v="0"/>
    <x v="13"/>
    <x v="1"/>
    <x v="1"/>
    <x v="13"/>
    <x v="0"/>
    <x v="1"/>
    <x v="2"/>
    <x v="2"/>
    <x v="1740"/>
    <n v="1"/>
  </r>
  <r>
    <x v="496"/>
    <x v="2"/>
    <s v="2024-2025"/>
    <x v="0"/>
    <x v="90"/>
    <x v="3"/>
    <x v="3"/>
    <x v="90"/>
    <x v="0"/>
    <x v="17"/>
    <x v="3"/>
    <x v="3"/>
    <x v="1741"/>
    <n v="1"/>
  </r>
  <r>
    <x v="541"/>
    <x v="0"/>
    <s v="2023-2024"/>
    <x v="0"/>
    <x v="1"/>
    <x v="1"/>
    <x v="1"/>
    <x v="1"/>
    <x v="0"/>
    <x v="1"/>
    <x v="3"/>
    <x v="3"/>
    <x v="1742"/>
    <n v="1"/>
  </r>
  <r>
    <x v="349"/>
    <x v="1"/>
    <s v="2022-2023"/>
    <x v="0"/>
    <x v="39"/>
    <x v="0"/>
    <x v="0"/>
    <x v="39"/>
    <x v="0"/>
    <x v="14"/>
    <x v="3"/>
    <x v="3"/>
    <x v="1743"/>
    <n v="1"/>
  </r>
  <r>
    <x v="436"/>
    <x v="2"/>
    <s v="2024-2025"/>
    <x v="0"/>
    <x v="26"/>
    <x v="0"/>
    <x v="0"/>
    <x v="26"/>
    <x v="0"/>
    <x v="14"/>
    <x v="9"/>
    <x v="9"/>
    <x v="1744"/>
    <n v="1"/>
  </r>
  <r>
    <x v="50"/>
    <x v="0"/>
    <s v="2023-2024"/>
    <x v="1"/>
    <x v="88"/>
    <x v="6"/>
    <x v="6"/>
    <x v="88"/>
    <x v="0"/>
    <x v="13"/>
    <x v="3"/>
    <x v="3"/>
    <x v="1745"/>
    <n v="1"/>
  </r>
  <r>
    <x v="431"/>
    <x v="0"/>
    <s v="2023-2024"/>
    <x v="1"/>
    <x v="80"/>
    <x v="0"/>
    <x v="0"/>
    <x v="80"/>
    <x v="0"/>
    <x v="14"/>
    <x v="9"/>
    <x v="9"/>
    <x v="1746"/>
    <n v="1"/>
  </r>
  <r>
    <x v="551"/>
    <x v="0"/>
    <s v="2023-2024"/>
    <x v="1"/>
    <x v="28"/>
    <x v="1"/>
    <x v="1"/>
    <x v="28"/>
    <x v="0"/>
    <x v="11"/>
    <x v="4"/>
    <x v="4"/>
    <x v="1747"/>
    <n v="1"/>
  </r>
  <r>
    <x v="362"/>
    <x v="0"/>
    <s v="2023-2024"/>
    <x v="0"/>
    <x v="33"/>
    <x v="4"/>
    <x v="4"/>
    <x v="33"/>
    <x v="0"/>
    <x v="8"/>
    <x v="4"/>
    <x v="4"/>
    <x v="1748"/>
    <n v="1"/>
  </r>
  <r>
    <x v="59"/>
    <x v="0"/>
    <s v="2023-2024"/>
    <x v="0"/>
    <x v="48"/>
    <x v="3"/>
    <x v="3"/>
    <x v="48"/>
    <x v="0"/>
    <x v="15"/>
    <x v="4"/>
    <x v="4"/>
    <x v="1749"/>
    <n v="1"/>
  </r>
  <r>
    <x v="411"/>
    <x v="1"/>
    <s v="2022-2023"/>
    <x v="0"/>
    <x v="35"/>
    <x v="3"/>
    <x v="3"/>
    <x v="35"/>
    <x v="0"/>
    <x v="15"/>
    <x v="0"/>
    <x v="0"/>
    <x v="1750"/>
    <n v="1"/>
  </r>
  <r>
    <x v="345"/>
    <x v="1"/>
    <s v="2022-2023"/>
    <x v="0"/>
    <x v="6"/>
    <x v="0"/>
    <x v="0"/>
    <x v="6"/>
    <x v="0"/>
    <x v="0"/>
    <x v="5"/>
    <x v="5"/>
    <x v="1751"/>
    <n v="1"/>
  </r>
  <r>
    <x v="446"/>
    <x v="2"/>
    <s v="2024-2025"/>
    <x v="1"/>
    <x v="11"/>
    <x v="5"/>
    <x v="5"/>
    <x v="11"/>
    <x v="0"/>
    <x v="9"/>
    <x v="4"/>
    <x v="4"/>
    <x v="1752"/>
    <n v="1"/>
  </r>
  <r>
    <x v="417"/>
    <x v="2"/>
    <s v="2024-2025"/>
    <x v="0"/>
    <x v="84"/>
    <x v="3"/>
    <x v="3"/>
    <x v="84"/>
    <x v="0"/>
    <x v="3"/>
    <x v="0"/>
    <x v="0"/>
    <x v="1753"/>
    <n v="1"/>
  </r>
  <r>
    <x v="215"/>
    <x v="2"/>
    <s v="2024-2025"/>
    <x v="1"/>
    <x v="7"/>
    <x v="4"/>
    <x v="4"/>
    <x v="7"/>
    <x v="0"/>
    <x v="6"/>
    <x v="0"/>
    <x v="0"/>
    <x v="1754"/>
    <n v="1"/>
  </r>
  <r>
    <x v="175"/>
    <x v="1"/>
    <s v="2022-2023"/>
    <x v="0"/>
    <x v="52"/>
    <x v="3"/>
    <x v="3"/>
    <x v="52"/>
    <x v="0"/>
    <x v="10"/>
    <x v="5"/>
    <x v="5"/>
    <x v="1755"/>
    <n v="1"/>
  </r>
  <r>
    <x v="351"/>
    <x v="0"/>
    <s v="2023-2024"/>
    <x v="1"/>
    <x v="14"/>
    <x v="1"/>
    <x v="1"/>
    <x v="14"/>
    <x v="0"/>
    <x v="11"/>
    <x v="5"/>
    <x v="5"/>
    <x v="1756"/>
    <n v="1"/>
  </r>
  <r>
    <x v="412"/>
    <x v="0"/>
    <s v="2023-2024"/>
    <x v="0"/>
    <x v="67"/>
    <x v="3"/>
    <x v="3"/>
    <x v="67"/>
    <x v="0"/>
    <x v="15"/>
    <x v="0"/>
    <x v="0"/>
    <x v="1757"/>
    <n v="1"/>
  </r>
  <r>
    <x v="283"/>
    <x v="0"/>
    <s v="2023-2024"/>
    <x v="0"/>
    <x v="65"/>
    <x v="1"/>
    <x v="1"/>
    <x v="65"/>
    <x v="0"/>
    <x v="4"/>
    <x v="1"/>
    <x v="1"/>
    <x v="1758"/>
    <n v="1"/>
  </r>
  <r>
    <x v="311"/>
    <x v="0"/>
    <s v="2023-2024"/>
    <x v="1"/>
    <x v="83"/>
    <x v="0"/>
    <x v="0"/>
    <x v="83"/>
    <x v="0"/>
    <x v="0"/>
    <x v="5"/>
    <x v="5"/>
    <x v="1759"/>
    <n v="1"/>
  </r>
  <r>
    <x v="245"/>
    <x v="0"/>
    <s v="2023-2024"/>
    <x v="0"/>
    <x v="95"/>
    <x v="7"/>
    <x v="7"/>
    <x v="95"/>
    <x v="0"/>
    <x v="19"/>
    <x v="4"/>
    <x v="4"/>
    <x v="1760"/>
    <n v="1"/>
  </r>
  <r>
    <x v="155"/>
    <x v="2"/>
    <s v="2024-2025"/>
    <x v="0"/>
    <x v="23"/>
    <x v="1"/>
    <x v="1"/>
    <x v="23"/>
    <x v="0"/>
    <x v="11"/>
    <x v="1"/>
    <x v="1"/>
    <x v="1761"/>
    <n v="1"/>
  </r>
  <r>
    <x v="554"/>
    <x v="0"/>
    <s v="2023-2024"/>
    <x v="0"/>
    <x v="84"/>
    <x v="3"/>
    <x v="3"/>
    <x v="84"/>
    <x v="0"/>
    <x v="3"/>
    <x v="2"/>
    <x v="2"/>
    <x v="1762"/>
    <n v="1"/>
  </r>
  <r>
    <x v="608"/>
    <x v="2"/>
    <s v="2024-2025"/>
    <x v="1"/>
    <x v="22"/>
    <x v="1"/>
    <x v="1"/>
    <x v="22"/>
    <x v="0"/>
    <x v="2"/>
    <x v="5"/>
    <x v="5"/>
    <x v="1763"/>
    <n v="1"/>
  </r>
  <r>
    <x v="471"/>
    <x v="2"/>
    <s v="2024-2025"/>
    <x v="0"/>
    <x v="19"/>
    <x v="1"/>
    <x v="1"/>
    <x v="19"/>
    <x v="0"/>
    <x v="11"/>
    <x v="5"/>
    <x v="5"/>
    <x v="1764"/>
    <n v="1"/>
  </r>
  <r>
    <x v="213"/>
    <x v="1"/>
    <s v="2022-2023"/>
    <x v="0"/>
    <x v="92"/>
    <x v="3"/>
    <x v="3"/>
    <x v="92"/>
    <x v="0"/>
    <x v="3"/>
    <x v="5"/>
    <x v="5"/>
    <x v="1765"/>
    <n v="1"/>
  </r>
  <r>
    <x v="656"/>
    <x v="1"/>
    <s v="2022-2023"/>
    <x v="0"/>
    <x v="90"/>
    <x v="3"/>
    <x v="3"/>
    <x v="90"/>
    <x v="0"/>
    <x v="17"/>
    <x v="7"/>
    <x v="7"/>
    <x v="1766"/>
    <n v="1"/>
  </r>
  <r>
    <x v="640"/>
    <x v="0"/>
    <s v="2023-2024"/>
    <x v="0"/>
    <x v="2"/>
    <x v="2"/>
    <x v="2"/>
    <x v="2"/>
    <x v="0"/>
    <x v="2"/>
    <x v="9"/>
    <x v="9"/>
    <x v="1767"/>
    <n v="1"/>
  </r>
  <r>
    <x v="21"/>
    <x v="1"/>
    <s v="2022-2023"/>
    <x v="0"/>
    <x v="65"/>
    <x v="1"/>
    <x v="1"/>
    <x v="65"/>
    <x v="0"/>
    <x v="4"/>
    <x v="4"/>
    <x v="4"/>
    <x v="1768"/>
    <n v="1"/>
  </r>
  <r>
    <x v="598"/>
    <x v="1"/>
    <s v="2022-2023"/>
    <x v="0"/>
    <x v="12"/>
    <x v="3"/>
    <x v="3"/>
    <x v="12"/>
    <x v="0"/>
    <x v="10"/>
    <x v="1"/>
    <x v="1"/>
    <x v="1769"/>
    <n v="1"/>
  </r>
  <r>
    <x v="300"/>
    <x v="2"/>
    <s v="2024-2025"/>
    <x v="1"/>
    <x v="46"/>
    <x v="3"/>
    <x v="3"/>
    <x v="46"/>
    <x v="0"/>
    <x v="17"/>
    <x v="7"/>
    <x v="7"/>
    <x v="1770"/>
    <n v="1"/>
  </r>
  <r>
    <x v="112"/>
    <x v="0"/>
    <s v="2023-2024"/>
    <x v="0"/>
    <x v="37"/>
    <x v="1"/>
    <x v="1"/>
    <x v="37"/>
    <x v="0"/>
    <x v="11"/>
    <x v="5"/>
    <x v="5"/>
    <x v="1771"/>
    <n v="1"/>
  </r>
  <r>
    <x v="576"/>
    <x v="0"/>
    <s v="2023-2024"/>
    <x v="0"/>
    <x v="57"/>
    <x v="6"/>
    <x v="6"/>
    <x v="57"/>
    <x v="0"/>
    <x v="13"/>
    <x v="4"/>
    <x v="4"/>
    <x v="1772"/>
    <n v="1"/>
  </r>
  <r>
    <x v="259"/>
    <x v="2"/>
    <s v="2024-2025"/>
    <x v="1"/>
    <x v="46"/>
    <x v="3"/>
    <x v="3"/>
    <x v="46"/>
    <x v="0"/>
    <x v="17"/>
    <x v="3"/>
    <x v="3"/>
    <x v="1773"/>
    <n v="1"/>
  </r>
  <r>
    <x v="187"/>
    <x v="1"/>
    <s v="2022-2023"/>
    <x v="1"/>
    <x v="0"/>
    <x v="0"/>
    <x v="0"/>
    <x v="0"/>
    <x v="0"/>
    <x v="0"/>
    <x v="7"/>
    <x v="7"/>
    <x v="1774"/>
    <n v="1"/>
  </r>
  <r>
    <x v="46"/>
    <x v="2"/>
    <s v="2024-2025"/>
    <x v="1"/>
    <x v="88"/>
    <x v="6"/>
    <x v="6"/>
    <x v="88"/>
    <x v="0"/>
    <x v="13"/>
    <x v="9"/>
    <x v="9"/>
    <x v="1775"/>
    <n v="1"/>
  </r>
  <r>
    <x v="326"/>
    <x v="0"/>
    <s v="2023-2024"/>
    <x v="0"/>
    <x v="62"/>
    <x v="0"/>
    <x v="0"/>
    <x v="62"/>
    <x v="0"/>
    <x v="14"/>
    <x v="0"/>
    <x v="0"/>
    <x v="1776"/>
    <n v="1"/>
  </r>
  <r>
    <x v="264"/>
    <x v="0"/>
    <s v="2023-2024"/>
    <x v="1"/>
    <x v="36"/>
    <x v="4"/>
    <x v="4"/>
    <x v="36"/>
    <x v="0"/>
    <x v="6"/>
    <x v="2"/>
    <x v="2"/>
    <x v="1777"/>
    <n v="1"/>
  </r>
  <r>
    <x v="584"/>
    <x v="1"/>
    <s v="2022-2023"/>
    <x v="1"/>
    <x v="96"/>
    <x v="4"/>
    <x v="4"/>
    <x v="96"/>
    <x v="0"/>
    <x v="16"/>
    <x v="2"/>
    <x v="2"/>
    <x v="1778"/>
    <n v="1"/>
  </r>
  <r>
    <x v="687"/>
    <x v="0"/>
    <s v="2023-2024"/>
    <x v="0"/>
    <x v="3"/>
    <x v="3"/>
    <x v="3"/>
    <x v="3"/>
    <x v="0"/>
    <x v="3"/>
    <x v="0"/>
    <x v="0"/>
    <x v="1779"/>
    <n v="1"/>
  </r>
  <r>
    <x v="270"/>
    <x v="0"/>
    <s v="2023-2024"/>
    <x v="0"/>
    <x v="95"/>
    <x v="7"/>
    <x v="7"/>
    <x v="95"/>
    <x v="0"/>
    <x v="19"/>
    <x v="9"/>
    <x v="9"/>
    <x v="1780"/>
    <n v="1"/>
  </r>
  <r>
    <x v="666"/>
    <x v="2"/>
    <s v="2024-2025"/>
    <x v="0"/>
    <x v="41"/>
    <x v="5"/>
    <x v="5"/>
    <x v="41"/>
    <x v="0"/>
    <x v="9"/>
    <x v="3"/>
    <x v="3"/>
    <x v="1781"/>
    <n v="1"/>
  </r>
  <r>
    <x v="116"/>
    <x v="2"/>
    <s v="2024-2025"/>
    <x v="0"/>
    <x v="31"/>
    <x v="1"/>
    <x v="1"/>
    <x v="31"/>
    <x v="0"/>
    <x v="4"/>
    <x v="4"/>
    <x v="4"/>
    <x v="1782"/>
    <n v="1"/>
  </r>
  <r>
    <x v="179"/>
    <x v="0"/>
    <s v="2023-2024"/>
    <x v="0"/>
    <x v="92"/>
    <x v="3"/>
    <x v="3"/>
    <x v="92"/>
    <x v="0"/>
    <x v="3"/>
    <x v="0"/>
    <x v="0"/>
    <x v="1783"/>
    <n v="1"/>
  </r>
  <r>
    <x v="524"/>
    <x v="0"/>
    <s v="2023-2024"/>
    <x v="0"/>
    <x v="90"/>
    <x v="3"/>
    <x v="3"/>
    <x v="90"/>
    <x v="0"/>
    <x v="17"/>
    <x v="3"/>
    <x v="3"/>
    <x v="1784"/>
    <n v="1"/>
  </r>
  <r>
    <x v="413"/>
    <x v="2"/>
    <s v="2024-2025"/>
    <x v="0"/>
    <x v="1"/>
    <x v="1"/>
    <x v="1"/>
    <x v="1"/>
    <x v="0"/>
    <x v="1"/>
    <x v="3"/>
    <x v="3"/>
    <x v="1785"/>
    <n v="1"/>
  </r>
  <r>
    <x v="211"/>
    <x v="2"/>
    <s v="2024-2025"/>
    <x v="0"/>
    <x v="39"/>
    <x v="0"/>
    <x v="0"/>
    <x v="39"/>
    <x v="0"/>
    <x v="14"/>
    <x v="6"/>
    <x v="6"/>
    <x v="1786"/>
    <n v="1"/>
  </r>
  <r>
    <x v="546"/>
    <x v="2"/>
    <s v="2024-2025"/>
    <x v="1"/>
    <x v="57"/>
    <x v="6"/>
    <x v="6"/>
    <x v="57"/>
    <x v="0"/>
    <x v="13"/>
    <x v="4"/>
    <x v="4"/>
    <x v="1787"/>
    <n v="1"/>
  </r>
  <r>
    <x v="550"/>
    <x v="0"/>
    <s v="2023-2024"/>
    <x v="1"/>
    <x v="85"/>
    <x v="0"/>
    <x v="0"/>
    <x v="85"/>
    <x v="0"/>
    <x v="20"/>
    <x v="3"/>
    <x v="3"/>
    <x v="1788"/>
    <n v="1"/>
  </r>
  <r>
    <x v="635"/>
    <x v="0"/>
    <s v="2023-2024"/>
    <x v="1"/>
    <x v="43"/>
    <x v="1"/>
    <x v="1"/>
    <x v="43"/>
    <x v="0"/>
    <x v="2"/>
    <x v="3"/>
    <x v="3"/>
    <x v="1789"/>
    <n v="1"/>
  </r>
  <r>
    <x v="227"/>
    <x v="0"/>
    <s v="2023-2024"/>
    <x v="0"/>
    <x v="26"/>
    <x v="0"/>
    <x v="0"/>
    <x v="26"/>
    <x v="0"/>
    <x v="14"/>
    <x v="1"/>
    <x v="1"/>
    <x v="1790"/>
    <n v="1"/>
  </r>
  <r>
    <x v="378"/>
    <x v="1"/>
    <s v="2022-2023"/>
    <x v="1"/>
    <x v="17"/>
    <x v="3"/>
    <x v="3"/>
    <x v="17"/>
    <x v="0"/>
    <x v="12"/>
    <x v="7"/>
    <x v="7"/>
    <x v="1791"/>
    <n v="1"/>
  </r>
  <r>
    <x v="334"/>
    <x v="2"/>
    <s v="2024-2025"/>
    <x v="0"/>
    <x v="85"/>
    <x v="0"/>
    <x v="0"/>
    <x v="85"/>
    <x v="0"/>
    <x v="20"/>
    <x v="1"/>
    <x v="1"/>
    <x v="1792"/>
    <n v="1"/>
  </r>
  <r>
    <x v="350"/>
    <x v="1"/>
    <s v="2022-2023"/>
    <x v="0"/>
    <x v="26"/>
    <x v="0"/>
    <x v="0"/>
    <x v="26"/>
    <x v="0"/>
    <x v="14"/>
    <x v="2"/>
    <x v="2"/>
    <x v="1793"/>
    <n v="1"/>
  </r>
  <r>
    <x v="519"/>
    <x v="2"/>
    <s v="2024-2025"/>
    <x v="0"/>
    <x v="63"/>
    <x v="1"/>
    <x v="1"/>
    <x v="63"/>
    <x v="0"/>
    <x v="5"/>
    <x v="1"/>
    <x v="1"/>
    <x v="1794"/>
    <n v="1"/>
  </r>
  <r>
    <x v="269"/>
    <x v="1"/>
    <s v="2022-2023"/>
    <x v="0"/>
    <x v="16"/>
    <x v="0"/>
    <x v="0"/>
    <x v="16"/>
    <x v="0"/>
    <x v="0"/>
    <x v="7"/>
    <x v="7"/>
    <x v="1795"/>
    <n v="1"/>
  </r>
  <r>
    <x v="446"/>
    <x v="2"/>
    <s v="2024-2025"/>
    <x v="0"/>
    <x v="47"/>
    <x v="1"/>
    <x v="1"/>
    <x v="47"/>
    <x v="0"/>
    <x v="4"/>
    <x v="6"/>
    <x v="6"/>
    <x v="1796"/>
    <n v="1"/>
  </r>
  <r>
    <x v="124"/>
    <x v="2"/>
    <s v="2024-2025"/>
    <x v="0"/>
    <x v="12"/>
    <x v="3"/>
    <x v="3"/>
    <x v="12"/>
    <x v="0"/>
    <x v="10"/>
    <x v="4"/>
    <x v="4"/>
    <x v="1797"/>
    <n v="1"/>
  </r>
  <r>
    <x v="407"/>
    <x v="1"/>
    <s v="2022-2023"/>
    <x v="1"/>
    <x v="88"/>
    <x v="6"/>
    <x v="6"/>
    <x v="88"/>
    <x v="0"/>
    <x v="13"/>
    <x v="2"/>
    <x v="2"/>
    <x v="1798"/>
    <n v="1"/>
  </r>
  <r>
    <x v="446"/>
    <x v="2"/>
    <s v="2024-2025"/>
    <x v="0"/>
    <x v="55"/>
    <x v="3"/>
    <x v="3"/>
    <x v="55"/>
    <x v="0"/>
    <x v="17"/>
    <x v="9"/>
    <x v="9"/>
    <x v="1799"/>
    <n v="1"/>
  </r>
  <r>
    <x v="702"/>
    <x v="0"/>
    <s v="2023-2024"/>
    <x v="0"/>
    <x v="52"/>
    <x v="3"/>
    <x v="3"/>
    <x v="52"/>
    <x v="0"/>
    <x v="10"/>
    <x v="3"/>
    <x v="3"/>
    <x v="1800"/>
    <n v="1"/>
  </r>
  <r>
    <x v="609"/>
    <x v="0"/>
    <s v="2023-2024"/>
    <x v="0"/>
    <x v="52"/>
    <x v="3"/>
    <x v="3"/>
    <x v="52"/>
    <x v="0"/>
    <x v="10"/>
    <x v="6"/>
    <x v="6"/>
    <x v="1801"/>
    <n v="1"/>
  </r>
  <r>
    <x v="79"/>
    <x v="0"/>
    <s v="2023-2024"/>
    <x v="0"/>
    <x v="92"/>
    <x v="3"/>
    <x v="3"/>
    <x v="92"/>
    <x v="0"/>
    <x v="3"/>
    <x v="9"/>
    <x v="9"/>
    <x v="1802"/>
    <n v="1"/>
  </r>
  <r>
    <x v="124"/>
    <x v="2"/>
    <s v="2024-2025"/>
    <x v="1"/>
    <x v="0"/>
    <x v="0"/>
    <x v="0"/>
    <x v="0"/>
    <x v="0"/>
    <x v="0"/>
    <x v="5"/>
    <x v="5"/>
    <x v="1803"/>
    <n v="1"/>
  </r>
  <r>
    <x v="715"/>
    <x v="2"/>
    <s v="2024-2025"/>
    <x v="0"/>
    <x v="13"/>
    <x v="1"/>
    <x v="1"/>
    <x v="13"/>
    <x v="0"/>
    <x v="1"/>
    <x v="2"/>
    <x v="2"/>
    <x v="1804"/>
    <n v="1"/>
  </r>
  <r>
    <x v="294"/>
    <x v="1"/>
    <s v="2022-2023"/>
    <x v="1"/>
    <x v="87"/>
    <x v="2"/>
    <x v="2"/>
    <x v="87"/>
    <x v="0"/>
    <x v="2"/>
    <x v="0"/>
    <x v="0"/>
    <x v="1805"/>
    <n v="1"/>
  </r>
  <r>
    <x v="407"/>
    <x v="1"/>
    <s v="2022-2023"/>
    <x v="0"/>
    <x v="90"/>
    <x v="3"/>
    <x v="3"/>
    <x v="90"/>
    <x v="0"/>
    <x v="17"/>
    <x v="2"/>
    <x v="2"/>
    <x v="1806"/>
    <n v="1"/>
  </r>
  <r>
    <x v="424"/>
    <x v="0"/>
    <s v="2023-2024"/>
    <x v="0"/>
    <x v="39"/>
    <x v="0"/>
    <x v="0"/>
    <x v="39"/>
    <x v="0"/>
    <x v="14"/>
    <x v="2"/>
    <x v="2"/>
    <x v="1807"/>
    <n v="1"/>
  </r>
  <r>
    <x v="441"/>
    <x v="0"/>
    <s v="2023-2024"/>
    <x v="1"/>
    <x v="7"/>
    <x v="4"/>
    <x v="4"/>
    <x v="7"/>
    <x v="0"/>
    <x v="6"/>
    <x v="6"/>
    <x v="6"/>
    <x v="1808"/>
    <n v="1"/>
  </r>
  <r>
    <x v="21"/>
    <x v="1"/>
    <s v="2022-2023"/>
    <x v="0"/>
    <x v="67"/>
    <x v="3"/>
    <x v="3"/>
    <x v="67"/>
    <x v="0"/>
    <x v="15"/>
    <x v="6"/>
    <x v="6"/>
    <x v="1809"/>
    <n v="1"/>
  </r>
  <r>
    <x v="530"/>
    <x v="1"/>
    <s v="2022-2023"/>
    <x v="0"/>
    <x v="86"/>
    <x v="0"/>
    <x v="0"/>
    <x v="86"/>
    <x v="0"/>
    <x v="20"/>
    <x v="9"/>
    <x v="9"/>
    <x v="1810"/>
    <n v="1"/>
  </r>
  <r>
    <x v="510"/>
    <x v="1"/>
    <s v="2022-2023"/>
    <x v="0"/>
    <x v="5"/>
    <x v="1"/>
    <x v="1"/>
    <x v="5"/>
    <x v="0"/>
    <x v="5"/>
    <x v="2"/>
    <x v="2"/>
    <x v="1811"/>
    <n v="1"/>
  </r>
  <r>
    <x v="626"/>
    <x v="2"/>
    <s v="2024-2025"/>
    <x v="0"/>
    <x v="66"/>
    <x v="3"/>
    <x v="3"/>
    <x v="66"/>
    <x v="0"/>
    <x v="12"/>
    <x v="7"/>
    <x v="7"/>
    <x v="1812"/>
    <n v="1"/>
  </r>
  <r>
    <x v="699"/>
    <x v="2"/>
    <s v="2024-2025"/>
    <x v="0"/>
    <x v="64"/>
    <x v="1"/>
    <x v="1"/>
    <x v="64"/>
    <x v="0"/>
    <x v="1"/>
    <x v="5"/>
    <x v="5"/>
    <x v="1813"/>
    <n v="1"/>
  </r>
  <r>
    <x v="211"/>
    <x v="2"/>
    <s v="2024-2025"/>
    <x v="1"/>
    <x v="22"/>
    <x v="1"/>
    <x v="1"/>
    <x v="22"/>
    <x v="0"/>
    <x v="2"/>
    <x v="9"/>
    <x v="9"/>
    <x v="1814"/>
    <n v="1"/>
  </r>
  <r>
    <x v="99"/>
    <x v="0"/>
    <s v="2023-2024"/>
    <x v="0"/>
    <x v="95"/>
    <x v="7"/>
    <x v="7"/>
    <x v="95"/>
    <x v="0"/>
    <x v="19"/>
    <x v="5"/>
    <x v="5"/>
    <x v="1815"/>
    <n v="1"/>
  </r>
  <r>
    <x v="233"/>
    <x v="1"/>
    <s v="2022-2023"/>
    <x v="0"/>
    <x v="18"/>
    <x v="6"/>
    <x v="6"/>
    <x v="18"/>
    <x v="0"/>
    <x v="13"/>
    <x v="3"/>
    <x v="3"/>
    <x v="1816"/>
    <n v="1"/>
  </r>
  <r>
    <x v="389"/>
    <x v="2"/>
    <s v="2024-2025"/>
    <x v="0"/>
    <x v="2"/>
    <x v="2"/>
    <x v="2"/>
    <x v="2"/>
    <x v="0"/>
    <x v="2"/>
    <x v="2"/>
    <x v="2"/>
    <x v="1817"/>
    <n v="1"/>
  </r>
  <r>
    <x v="447"/>
    <x v="0"/>
    <s v="2023-2024"/>
    <x v="1"/>
    <x v="82"/>
    <x v="3"/>
    <x v="3"/>
    <x v="82"/>
    <x v="0"/>
    <x v="17"/>
    <x v="3"/>
    <x v="3"/>
    <x v="1818"/>
    <n v="1"/>
  </r>
  <r>
    <x v="217"/>
    <x v="0"/>
    <s v="2023-2024"/>
    <x v="0"/>
    <x v="28"/>
    <x v="1"/>
    <x v="1"/>
    <x v="28"/>
    <x v="0"/>
    <x v="11"/>
    <x v="5"/>
    <x v="5"/>
    <x v="1819"/>
    <n v="1"/>
  </r>
  <r>
    <x v="439"/>
    <x v="0"/>
    <s v="2023-2024"/>
    <x v="1"/>
    <x v="56"/>
    <x v="1"/>
    <x v="1"/>
    <x v="56"/>
    <x v="0"/>
    <x v="11"/>
    <x v="5"/>
    <x v="5"/>
    <x v="1820"/>
    <n v="1"/>
  </r>
  <r>
    <x v="48"/>
    <x v="0"/>
    <s v="2023-2024"/>
    <x v="1"/>
    <x v="52"/>
    <x v="3"/>
    <x v="3"/>
    <x v="52"/>
    <x v="0"/>
    <x v="10"/>
    <x v="2"/>
    <x v="2"/>
    <x v="1821"/>
    <n v="1"/>
  </r>
  <r>
    <x v="125"/>
    <x v="2"/>
    <s v="2024-2025"/>
    <x v="1"/>
    <x v="81"/>
    <x v="3"/>
    <x v="3"/>
    <x v="81"/>
    <x v="0"/>
    <x v="17"/>
    <x v="5"/>
    <x v="5"/>
    <x v="1822"/>
    <n v="1"/>
  </r>
  <r>
    <x v="43"/>
    <x v="1"/>
    <s v="2022-2023"/>
    <x v="0"/>
    <x v="84"/>
    <x v="3"/>
    <x v="3"/>
    <x v="84"/>
    <x v="0"/>
    <x v="3"/>
    <x v="2"/>
    <x v="2"/>
    <x v="1823"/>
    <n v="1"/>
  </r>
  <r>
    <x v="429"/>
    <x v="1"/>
    <s v="2022-2023"/>
    <x v="0"/>
    <x v="47"/>
    <x v="1"/>
    <x v="1"/>
    <x v="47"/>
    <x v="0"/>
    <x v="4"/>
    <x v="2"/>
    <x v="2"/>
    <x v="1824"/>
    <n v="1"/>
  </r>
  <r>
    <x v="693"/>
    <x v="0"/>
    <s v="2023-2024"/>
    <x v="1"/>
    <x v="70"/>
    <x v="4"/>
    <x v="4"/>
    <x v="70"/>
    <x v="0"/>
    <x v="8"/>
    <x v="1"/>
    <x v="1"/>
    <x v="1825"/>
    <n v="1"/>
  </r>
  <r>
    <x v="555"/>
    <x v="2"/>
    <s v="2024-2025"/>
    <x v="0"/>
    <x v="10"/>
    <x v="4"/>
    <x v="4"/>
    <x v="10"/>
    <x v="0"/>
    <x v="8"/>
    <x v="5"/>
    <x v="5"/>
    <x v="1826"/>
    <n v="1"/>
  </r>
  <r>
    <x v="549"/>
    <x v="1"/>
    <s v="2022-2023"/>
    <x v="1"/>
    <x v="85"/>
    <x v="0"/>
    <x v="0"/>
    <x v="85"/>
    <x v="0"/>
    <x v="20"/>
    <x v="3"/>
    <x v="3"/>
    <x v="1827"/>
    <n v="1"/>
  </r>
  <r>
    <x v="73"/>
    <x v="1"/>
    <s v="2022-2023"/>
    <x v="0"/>
    <x v="2"/>
    <x v="2"/>
    <x v="2"/>
    <x v="2"/>
    <x v="0"/>
    <x v="2"/>
    <x v="3"/>
    <x v="3"/>
    <x v="1828"/>
    <n v="1"/>
  </r>
  <r>
    <x v="620"/>
    <x v="1"/>
    <s v="2022-2023"/>
    <x v="0"/>
    <x v="63"/>
    <x v="1"/>
    <x v="1"/>
    <x v="63"/>
    <x v="0"/>
    <x v="5"/>
    <x v="6"/>
    <x v="6"/>
    <x v="1829"/>
    <n v="1"/>
  </r>
  <r>
    <x v="193"/>
    <x v="2"/>
    <s v="2024-2025"/>
    <x v="0"/>
    <x v="72"/>
    <x v="4"/>
    <x v="4"/>
    <x v="72"/>
    <x v="0"/>
    <x v="16"/>
    <x v="7"/>
    <x v="7"/>
    <x v="1830"/>
    <n v="1"/>
  </r>
  <r>
    <x v="344"/>
    <x v="1"/>
    <s v="2022-2023"/>
    <x v="0"/>
    <x v="18"/>
    <x v="6"/>
    <x v="6"/>
    <x v="18"/>
    <x v="0"/>
    <x v="13"/>
    <x v="7"/>
    <x v="7"/>
    <x v="1831"/>
    <n v="1"/>
  </r>
  <r>
    <x v="397"/>
    <x v="0"/>
    <s v="2023-2024"/>
    <x v="0"/>
    <x v="50"/>
    <x v="4"/>
    <x v="4"/>
    <x v="50"/>
    <x v="0"/>
    <x v="6"/>
    <x v="4"/>
    <x v="4"/>
    <x v="1832"/>
    <n v="1"/>
  </r>
  <r>
    <x v="113"/>
    <x v="2"/>
    <s v="2024-2025"/>
    <x v="1"/>
    <x v="75"/>
    <x v="0"/>
    <x v="0"/>
    <x v="75"/>
    <x v="0"/>
    <x v="20"/>
    <x v="3"/>
    <x v="3"/>
    <x v="1833"/>
    <n v="1"/>
  </r>
  <r>
    <x v="434"/>
    <x v="0"/>
    <s v="2023-2024"/>
    <x v="0"/>
    <x v="71"/>
    <x v="6"/>
    <x v="6"/>
    <x v="71"/>
    <x v="0"/>
    <x v="13"/>
    <x v="7"/>
    <x v="7"/>
    <x v="1834"/>
    <n v="1"/>
  </r>
  <r>
    <x v="179"/>
    <x v="0"/>
    <s v="2023-2024"/>
    <x v="0"/>
    <x v="1"/>
    <x v="1"/>
    <x v="1"/>
    <x v="1"/>
    <x v="0"/>
    <x v="1"/>
    <x v="7"/>
    <x v="7"/>
    <x v="1835"/>
    <n v="1"/>
  </r>
  <r>
    <x v="428"/>
    <x v="0"/>
    <s v="2023-2024"/>
    <x v="0"/>
    <x v="27"/>
    <x v="4"/>
    <x v="4"/>
    <x v="27"/>
    <x v="0"/>
    <x v="7"/>
    <x v="6"/>
    <x v="6"/>
    <x v="1836"/>
    <n v="1"/>
  </r>
  <r>
    <x v="420"/>
    <x v="1"/>
    <s v="2022-2023"/>
    <x v="1"/>
    <x v="75"/>
    <x v="0"/>
    <x v="0"/>
    <x v="75"/>
    <x v="0"/>
    <x v="20"/>
    <x v="4"/>
    <x v="4"/>
    <x v="1837"/>
    <n v="1"/>
  </r>
  <r>
    <x v="95"/>
    <x v="1"/>
    <s v="2022-2023"/>
    <x v="0"/>
    <x v="41"/>
    <x v="5"/>
    <x v="5"/>
    <x v="41"/>
    <x v="0"/>
    <x v="9"/>
    <x v="2"/>
    <x v="2"/>
    <x v="1838"/>
    <n v="1"/>
  </r>
  <r>
    <x v="519"/>
    <x v="2"/>
    <s v="2024-2025"/>
    <x v="0"/>
    <x v="87"/>
    <x v="2"/>
    <x v="2"/>
    <x v="87"/>
    <x v="0"/>
    <x v="2"/>
    <x v="3"/>
    <x v="3"/>
    <x v="1839"/>
    <n v="1"/>
  </r>
  <r>
    <x v="574"/>
    <x v="2"/>
    <s v="2024-2025"/>
    <x v="0"/>
    <x v="39"/>
    <x v="0"/>
    <x v="0"/>
    <x v="39"/>
    <x v="0"/>
    <x v="14"/>
    <x v="0"/>
    <x v="0"/>
    <x v="1840"/>
    <n v="1"/>
  </r>
  <r>
    <x v="560"/>
    <x v="0"/>
    <s v="2023-2024"/>
    <x v="0"/>
    <x v="10"/>
    <x v="4"/>
    <x v="4"/>
    <x v="10"/>
    <x v="0"/>
    <x v="8"/>
    <x v="9"/>
    <x v="9"/>
    <x v="1841"/>
    <n v="1"/>
  </r>
  <r>
    <x v="234"/>
    <x v="2"/>
    <s v="2024-2025"/>
    <x v="1"/>
    <x v="14"/>
    <x v="1"/>
    <x v="1"/>
    <x v="14"/>
    <x v="0"/>
    <x v="11"/>
    <x v="2"/>
    <x v="2"/>
    <x v="1842"/>
    <n v="1"/>
  </r>
  <r>
    <x v="706"/>
    <x v="1"/>
    <s v="2022-2023"/>
    <x v="0"/>
    <x v="47"/>
    <x v="1"/>
    <x v="1"/>
    <x v="47"/>
    <x v="0"/>
    <x v="4"/>
    <x v="5"/>
    <x v="5"/>
    <x v="1843"/>
    <n v="1"/>
  </r>
  <r>
    <x v="420"/>
    <x v="1"/>
    <s v="2022-2023"/>
    <x v="0"/>
    <x v="16"/>
    <x v="0"/>
    <x v="0"/>
    <x v="16"/>
    <x v="0"/>
    <x v="0"/>
    <x v="5"/>
    <x v="5"/>
    <x v="1844"/>
    <n v="1"/>
  </r>
  <r>
    <x v="393"/>
    <x v="0"/>
    <s v="2023-2024"/>
    <x v="0"/>
    <x v="19"/>
    <x v="1"/>
    <x v="1"/>
    <x v="19"/>
    <x v="0"/>
    <x v="11"/>
    <x v="1"/>
    <x v="1"/>
    <x v="1845"/>
    <n v="1"/>
  </r>
  <r>
    <x v="276"/>
    <x v="0"/>
    <s v="2023-2024"/>
    <x v="0"/>
    <x v="76"/>
    <x v="1"/>
    <x v="1"/>
    <x v="76"/>
    <x v="0"/>
    <x v="5"/>
    <x v="6"/>
    <x v="6"/>
    <x v="1846"/>
    <n v="1"/>
  </r>
  <r>
    <x v="277"/>
    <x v="2"/>
    <s v="2024-2025"/>
    <x v="0"/>
    <x v="59"/>
    <x v="3"/>
    <x v="3"/>
    <x v="59"/>
    <x v="0"/>
    <x v="3"/>
    <x v="1"/>
    <x v="1"/>
    <x v="1847"/>
    <n v="1"/>
  </r>
  <r>
    <x v="330"/>
    <x v="0"/>
    <s v="2023-2024"/>
    <x v="0"/>
    <x v="49"/>
    <x v="4"/>
    <x v="4"/>
    <x v="49"/>
    <x v="0"/>
    <x v="6"/>
    <x v="1"/>
    <x v="1"/>
    <x v="1848"/>
    <n v="1"/>
  </r>
  <r>
    <x v="225"/>
    <x v="0"/>
    <s v="2023-2024"/>
    <x v="0"/>
    <x v="89"/>
    <x v="4"/>
    <x v="4"/>
    <x v="89"/>
    <x v="0"/>
    <x v="6"/>
    <x v="4"/>
    <x v="4"/>
    <x v="1849"/>
    <n v="1"/>
  </r>
  <r>
    <x v="287"/>
    <x v="0"/>
    <s v="2023-2024"/>
    <x v="0"/>
    <x v="18"/>
    <x v="6"/>
    <x v="6"/>
    <x v="18"/>
    <x v="0"/>
    <x v="13"/>
    <x v="0"/>
    <x v="0"/>
    <x v="1850"/>
    <n v="1"/>
  </r>
  <r>
    <x v="129"/>
    <x v="0"/>
    <s v="2023-2024"/>
    <x v="0"/>
    <x v="62"/>
    <x v="0"/>
    <x v="0"/>
    <x v="62"/>
    <x v="0"/>
    <x v="14"/>
    <x v="5"/>
    <x v="5"/>
    <x v="1851"/>
    <n v="1"/>
  </r>
  <r>
    <x v="379"/>
    <x v="2"/>
    <s v="2024-2025"/>
    <x v="0"/>
    <x v="38"/>
    <x v="3"/>
    <x v="3"/>
    <x v="38"/>
    <x v="0"/>
    <x v="12"/>
    <x v="7"/>
    <x v="7"/>
    <x v="1852"/>
    <n v="1"/>
  </r>
  <r>
    <x v="281"/>
    <x v="0"/>
    <s v="2023-2024"/>
    <x v="0"/>
    <x v="10"/>
    <x v="4"/>
    <x v="4"/>
    <x v="10"/>
    <x v="0"/>
    <x v="8"/>
    <x v="2"/>
    <x v="2"/>
    <x v="1853"/>
    <n v="1"/>
  </r>
  <r>
    <x v="685"/>
    <x v="0"/>
    <s v="2023-2024"/>
    <x v="0"/>
    <x v="84"/>
    <x v="3"/>
    <x v="3"/>
    <x v="84"/>
    <x v="0"/>
    <x v="3"/>
    <x v="1"/>
    <x v="1"/>
    <x v="1854"/>
    <n v="1"/>
  </r>
  <r>
    <x v="314"/>
    <x v="0"/>
    <s v="2023-2024"/>
    <x v="1"/>
    <x v="43"/>
    <x v="1"/>
    <x v="1"/>
    <x v="43"/>
    <x v="0"/>
    <x v="2"/>
    <x v="1"/>
    <x v="1"/>
    <x v="1855"/>
    <n v="1"/>
  </r>
  <r>
    <x v="264"/>
    <x v="0"/>
    <s v="2023-2024"/>
    <x v="0"/>
    <x v="19"/>
    <x v="1"/>
    <x v="1"/>
    <x v="19"/>
    <x v="0"/>
    <x v="11"/>
    <x v="3"/>
    <x v="3"/>
    <x v="1856"/>
    <n v="1"/>
  </r>
  <r>
    <x v="420"/>
    <x v="1"/>
    <s v="2022-2023"/>
    <x v="0"/>
    <x v="47"/>
    <x v="1"/>
    <x v="1"/>
    <x v="47"/>
    <x v="0"/>
    <x v="4"/>
    <x v="5"/>
    <x v="5"/>
    <x v="1857"/>
    <n v="1"/>
  </r>
  <r>
    <x v="589"/>
    <x v="0"/>
    <s v="2023-2024"/>
    <x v="1"/>
    <x v="9"/>
    <x v="4"/>
    <x v="4"/>
    <x v="9"/>
    <x v="0"/>
    <x v="7"/>
    <x v="1"/>
    <x v="1"/>
    <x v="1858"/>
    <n v="1"/>
  </r>
  <r>
    <x v="577"/>
    <x v="0"/>
    <s v="2023-2024"/>
    <x v="0"/>
    <x v="83"/>
    <x v="0"/>
    <x v="0"/>
    <x v="83"/>
    <x v="0"/>
    <x v="0"/>
    <x v="3"/>
    <x v="3"/>
    <x v="1859"/>
    <n v="1"/>
  </r>
  <r>
    <x v="582"/>
    <x v="0"/>
    <s v="2023-2024"/>
    <x v="0"/>
    <x v="35"/>
    <x v="3"/>
    <x v="3"/>
    <x v="35"/>
    <x v="0"/>
    <x v="15"/>
    <x v="5"/>
    <x v="5"/>
    <x v="1860"/>
    <n v="1"/>
  </r>
  <r>
    <x v="386"/>
    <x v="1"/>
    <s v="2022-2023"/>
    <x v="0"/>
    <x v="84"/>
    <x v="3"/>
    <x v="3"/>
    <x v="84"/>
    <x v="0"/>
    <x v="3"/>
    <x v="8"/>
    <x v="8"/>
    <x v="1861"/>
    <n v="1"/>
  </r>
  <r>
    <x v="72"/>
    <x v="2"/>
    <s v="2024-2025"/>
    <x v="0"/>
    <x v="3"/>
    <x v="3"/>
    <x v="3"/>
    <x v="3"/>
    <x v="0"/>
    <x v="3"/>
    <x v="2"/>
    <x v="2"/>
    <x v="1862"/>
    <n v="1"/>
  </r>
  <r>
    <x v="389"/>
    <x v="2"/>
    <s v="2024-2025"/>
    <x v="0"/>
    <x v="83"/>
    <x v="0"/>
    <x v="0"/>
    <x v="83"/>
    <x v="0"/>
    <x v="0"/>
    <x v="0"/>
    <x v="0"/>
    <x v="1863"/>
    <n v="1"/>
  </r>
  <r>
    <x v="713"/>
    <x v="2"/>
    <s v="2024-2025"/>
    <x v="0"/>
    <x v="63"/>
    <x v="1"/>
    <x v="1"/>
    <x v="63"/>
    <x v="0"/>
    <x v="5"/>
    <x v="3"/>
    <x v="3"/>
    <x v="1864"/>
    <n v="1"/>
  </r>
  <r>
    <x v="432"/>
    <x v="0"/>
    <s v="2023-2024"/>
    <x v="0"/>
    <x v="83"/>
    <x v="0"/>
    <x v="0"/>
    <x v="83"/>
    <x v="0"/>
    <x v="0"/>
    <x v="5"/>
    <x v="5"/>
    <x v="1865"/>
    <n v="1"/>
  </r>
  <r>
    <x v="280"/>
    <x v="2"/>
    <s v="2024-2025"/>
    <x v="0"/>
    <x v="80"/>
    <x v="0"/>
    <x v="0"/>
    <x v="80"/>
    <x v="0"/>
    <x v="14"/>
    <x v="4"/>
    <x v="4"/>
    <x v="1866"/>
    <n v="1"/>
  </r>
  <r>
    <x v="569"/>
    <x v="1"/>
    <s v="2022-2023"/>
    <x v="0"/>
    <x v="12"/>
    <x v="3"/>
    <x v="3"/>
    <x v="12"/>
    <x v="0"/>
    <x v="10"/>
    <x v="9"/>
    <x v="9"/>
    <x v="1867"/>
    <n v="1"/>
  </r>
  <r>
    <x v="551"/>
    <x v="0"/>
    <s v="2023-2024"/>
    <x v="0"/>
    <x v="66"/>
    <x v="3"/>
    <x v="3"/>
    <x v="66"/>
    <x v="0"/>
    <x v="12"/>
    <x v="3"/>
    <x v="3"/>
    <x v="1868"/>
    <n v="1"/>
  </r>
  <r>
    <x v="427"/>
    <x v="0"/>
    <s v="2023-2024"/>
    <x v="0"/>
    <x v="84"/>
    <x v="3"/>
    <x v="3"/>
    <x v="84"/>
    <x v="0"/>
    <x v="3"/>
    <x v="5"/>
    <x v="5"/>
    <x v="1869"/>
    <n v="1"/>
  </r>
  <r>
    <x v="146"/>
    <x v="2"/>
    <s v="2024-2025"/>
    <x v="0"/>
    <x v="4"/>
    <x v="1"/>
    <x v="1"/>
    <x v="4"/>
    <x v="0"/>
    <x v="4"/>
    <x v="5"/>
    <x v="5"/>
    <x v="1870"/>
    <n v="1"/>
  </r>
  <r>
    <x v="645"/>
    <x v="0"/>
    <s v="2023-2024"/>
    <x v="0"/>
    <x v="12"/>
    <x v="3"/>
    <x v="3"/>
    <x v="12"/>
    <x v="0"/>
    <x v="10"/>
    <x v="3"/>
    <x v="3"/>
    <x v="1871"/>
    <n v="1"/>
  </r>
  <r>
    <x v="601"/>
    <x v="0"/>
    <s v="2023-2024"/>
    <x v="1"/>
    <x v="28"/>
    <x v="1"/>
    <x v="1"/>
    <x v="28"/>
    <x v="0"/>
    <x v="11"/>
    <x v="2"/>
    <x v="2"/>
    <x v="1872"/>
    <n v="1"/>
  </r>
  <r>
    <x v="40"/>
    <x v="0"/>
    <s v="2023-2024"/>
    <x v="0"/>
    <x v="40"/>
    <x v="4"/>
    <x v="4"/>
    <x v="40"/>
    <x v="0"/>
    <x v="8"/>
    <x v="1"/>
    <x v="1"/>
    <x v="1873"/>
    <n v="1"/>
  </r>
  <r>
    <x v="320"/>
    <x v="2"/>
    <s v="2024-2025"/>
    <x v="0"/>
    <x v="68"/>
    <x v="7"/>
    <x v="7"/>
    <x v="68"/>
    <x v="0"/>
    <x v="19"/>
    <x v="1"/>
    <x v="1"/>
    <x v="1874"/>
    <n v="1"/>
  </r>
  <r>
    <x v="494"/>
    <x v="2"/>
    <s v="2024-2025"/>
    <x v="0"/>
    <x v="63"/>
    <x v="1"/>
    <x v="1"/>
    <x v="63"/>
    <x v="0"/>
    <x v="5"/>
    <x v="1"/>
    <x v="1"/>
    <x v="1875"/>
    <n v="1"/>
  </r>
  <r>
    <x v="37"/>
    <x v="2"/>
    <s v="2024-2025"/>
    <x v="0"/>
    <x v="79"/>
    <x v="6"/>
    <x v="6"/>
    <x v="79"/>
    <x v="0"/>
    <x v="18"/>
    <x v="9"/>
    <x v="9"/>
    <x v="1876"/>
    <n v="1"/>
  </r>
  <r>
    <x v="641"/>
    <x v="0"/>
    <s v="2023-2024"/>
    <x v="0"/>
    <x v="92"/>
    <x v="3"/>
    <x v="3"/>
    <x v="92"/>
    <x v="0"/>
    <x v="3"/>
    <x v="4"/>
    <x v="4"/>
    <x v="1877"/>
    <n v="1"/>
  </r>
  <r>
    <x v="716"/>
    <x v="0"/>
    <s v="2023-2024"/>
    <x v="0"/>
    <x v="68"/>
    <x v="7"/>
    <x v="7"/>
    <x v="68"/>
    <x v="0"/>
    <x v="19"/>
    <x v="8"/>
    <x v="8"/>
    <x v="1878"/>
    <n v="1"/>
  </r>
  <r>
    <x v="209"/>
    <x v="2"/>
    <s v="2024-2025"/>
    <x v="0"/>
    <x v="84"/>
    <x v="3"/>
    <x v="3"/>
    <x v="84"/>
    <x v="0"/>
    <x v="3"/>
    <x v="3"/>
    <x v="3"/>
    <x v="1879"/>
    <n v="1"/>
  </r>
  <r>
    <x v="180"/>
    <x v="1"/>
    <s v="2022-2023"/>
    <x v="1"/>
    <x v="74"/>
    <x v="1"/>
    <x v="1"/>
    <x v="74"/>
    <x v="0"/>
    <x v="1"/>
    <x v="7"/>
    <x v="7"/>
    <x v="1880"/>
    <n v="1"/>
  </r>
  <r>
    <x v="672"/>
    <x v="0"/>
    <s v="2023-2024"/>
    <x v="0"/>
    <x v="88"/>
    <x v="6"/>
    <x v="6"/>
    <x v="88"/>
    <x v="0"/>
    <x v="13"/>
    <x v="4"/>
    <x v="4"/>
    <x v="1881"/>
    <n v="1"/>
  </r>
  <r>
    <x v="168"/>
    <x v="0"/>
    <s v="2023-2024"/>
    <x v="0"/>
    <x v="58"/>
    <x v="0"/>
    <x v="0"/>
    <x v="58"/>
    <x v="0"/>
    <x v="0"/>
    <x v="2"/>
    <x v="2"/>
    <x v="1882"/>
    <n v="1"/>
  </r>
  <r>
    <x v="492"/>
    <x v="1"/>
    <s v="2022-2023"/>
    <x v="0"/>
    <x v="39"/>
    <x v="0"/>
    <x v="0"/>
    <x v="39"/>
    <x v="0"/>
    <x v="14"/>
    <x v="4"/>
    <x v="4"/>
    <x v="1883"/>
    <n v="1"/>
  </r>
  <r>
    <x v="397"/>
    <x v="0"/>
    <s v="2023-2024"/>
    <x v="0"/>
    <x v="8"/>
    <x v="1"/>
    <x v="1"/>
    <x v="8"/>
    <x v="0"/>
    <x v="4"/>
    <x v="4"/>
    <x v="4"/>
    <x v="1883"/>
    <n v="1"/>
  </r>
  <r>
    <x v="695"/>
    <x v="0"/>
    <s v="2023-2024"/>
    <x v="0"/>
    <x v="4"/>
    <x v="1"/>
    <x v="1"/>
    <x v="4"/>
    <x v="0"/>
    <x v="4"/>
    <x v="6"/>
    <x v="6"/>
    <x v="1884"/>
    <n v="1"/>
  </r>
  <r>
    <x v="699"/>
    <x v="2"/>
    <s v="2024-2025"/>
    <x v="0"/>
    <x v="58"/>
    <x v="0"/>
    <x v="0"/>
    <x v="58"/>
    <x v="0"/>
    <x v="0"/>
    <x v="4"/>
    <x v="4"/>
    <x v="1885"/>
    <n v="1"/>
  </r>
  <r>
    <x v="129"/>
    <x v="0"/>
    <s v="2023-2024"/>
    <x v="0"/>
    <x v="89"/>
    <x v="4"/>
    <x v="4"/>
    <x v="89"/>
    <x v="0"/>
    <x v="6"/>
    <x v="5"/>
    <x v="5"/>
    <x v="1886"/>
    <n v="1"/>
  </r>
  <r>
    <x v="454"/>
    <x v="0"/>
    <s v="2023-2024"/>
    <x v="0"/>
    <x v="64"/>
    <x v="1"/>
    <x v="1"/>
    <x v="64"/>
    <x v="0"/>
    <x v="1"/>
    <x v="9"/>
    <x v="9"/>
    <x v="1887"/>
    <n v="1"/>
  </r>
  <r>
    <x v="594"/>
    <x v="1"/>
    <s v="2022-2023"/>
    <x v="0"/>
    <x v="64"/>
    <x v="1"/>
    <x v="1"/>
    <x v="64"/>
    <x v="0"/>
    <x v="1"/>
    <x v="1"/>
    <x v="1"/>
    <x v="1888"/>
    <n v="1"/>
  </r>
  <r>
    <x v="632"/>
    <x v="2"/>
    <s v="2024-2025"/>
    <x v="1"/>
    <x v="7"/>
    <x v="4"/>
    <x v="4"/>
    <x v="7"/>
    <x v="0"/>
    <x v="6"/>
    <x v="5"/>
    <x v="5"/>
    <x v="1889"/>
    <n v="1"/>
  </r>
  <r>
    <x v="502"/>
    <x v="0"/>
    <s v="2023-2024"/>
    <x v="1"/>
    <x v="69"/>
    <x v="4"/>
    <x v="4"/>
    <x v="69"/>
    <x v="0"/>
    <x v="6"/>
    <x v="1"/>
    <x v="1"/>
    <x v="1890"/>
    <n v="1"/>
  </r>
  <r>
    <x v="607"/>
    <x v="0"/>
    <s v="2023-2024"/>
    <x v="1"/>
    <x v="50"/>
    <x v="4"/>
    <x v="4"/>
    <x v="50"/>
    <x v="0"/>
    <x v="6"/>
    <x v="5"/>
    <x v="5"/>
    <x v="1891"/>
    <n v="1"/>
  </r>
  <r>
    <x v="717"/>
    <x v="2"/>
    <s v="2024-2025"/>
    <x v="0"/>
    <x v="56"/>
    <x v="1"/>
    <x v="1"/>
    <x v="56"/>
    <x v="0"/>
    <x v="11"/>
    <x v="3"/>
    <x v="3"/>
    <x v="1892"/>
    <n v="1"/>
  </r>
  <r>
    <x v="153"/>
    <x v="1"/>
    <s v="2022-2023"/>
    <x v="0"/>
    <x v="87"/>
    <x v="2"/>
    <x v="2"/>
    <x v="87"/>
    <x v="0"/>
    <x v="2"/>
    <x v="2"/>
    <x v="2"/>
    <x v="1893"/>
    <n v="1"/>
  </r>
  <r>
    <x v="432"/>
    <x v="0"/>
    <s v="2023-2024"/>
    <x v="0"/>
    <x v="78"/>
    <x v="1"/>
    <x v="1"/>
    <x v="78"/>
    <x v="0"/>
    <x v="4"/>
    <x v="2"/>
    <x v="2"/>
    <x v="1894"/>
    <n v="1"/>
  </r>
  <r>
    <x v="255"/>
    <x v="0"/>
    <s v="2023-2024"/>
    <x v="0"/>
    <x v="5"/>
    <x v="1"/>
    <x v="1"/>
    <x v="5"/>
    <x v="0"/>
    <x v="5"/>
    <x v="6"/>
    <x v="6"/>
    <x v="1895"/>
    <n v="1"/>
  </r>
  <r>
    <x v="293"/>
    <x v="0"/>
    <s v="2023-2024"/>
    <x v="0"/>
    <x v="16"/>
    <x v="0"/>
    <x v="0"/>
    <x v="16"/>
    <x v="0"/>
    <x v="0"/>
    <x v="2"/>
    <x v="2"/>
    <x v="1896"/>
    <n v="1"/>
  </r>
  <r>
    <x v="420"/>
    <x v="1"/>
    <s v="2022-2023"/>
    <x v="1"/>
    <x v="33"/>
    <x v="4"/>
    <x v="4"/>
    <x v="33"/>
    <x v="0"/>
    <x v="8"/>
    <x v="6"/>
    <x v="6"/>
    <x v="1897"/>
    <n v="1"/>
  </r>
  <r>
    <x v="72"/>
    <x v="2"/>
    <s v="2024-2025"/>
    <x v="1"/>
    <x v="21"/>
    <x v="3"/>
    <x v="3"/>
    <x v="21"/>
    <x v="0"/>
    <x v="10"/>
    <x v="7"/>
    <x v="7"/>
    <x v="1898"/>
    <n v="1"/>
  </r>
  <r>
    <x v="673"/>
    <x v="2"/>
    <s v="2024-2025"/>
    <x v="0"/>
    <x v="62"/>
    <x v="0"/>
    <x v="0"/>
    <x v="62"/>
    <x v="0"/>
    <x v="14"/>
    <x v="5"/>
    <x v="5"/>
    <x v="1899"/>
    <n v="1"/>
  </r>
  <r>
    <x v="696"/>
    <x v="1"/>
    <s v="2022-2023"/>
    <x v="0"/>
    <x v="78"/>
    <x v="1"/>
    <x v="1"/>
    <x v="78"/>
    <x v="0"/>
    <x v="4"/>
    <x v="7"/>
    <x v="7"/>
    <x v="1900"/>
    <n v="1"/>
  </r>
  <r>
    <x v="254"/>
    <x v="2"/>
    <s v="2024-2025"/>
    <x v="1"/>
    <x v="23"/>
    <x v="1"/>
    <x v="1"/>
    <x v="23"/>
    <x v="0"/>
    <x v="11"/>
    <x v="8"/>
    <x v="8"/>
    <x v="1901"/>
    <n v="1"/>
  </r>
  <r>
    <x v="297"/>
    <x v="2"/>
    <s v="2024-2025"/>
    <x v="0"/>
    <x v="52"/>
    <x v="3"/>
    <x v="3"/>
    <x v="52"/>
    <x v="0"/>
    <x v="10"/>
    <x v="4"/>
    <x v="4"/>
    <x v="1902"/>
    <n v="1"/>
  </r>
  <r>
    <x v="619"/>
    <x v="0"/>
    <s v="2023-2024"/>
    <x v="0"/>
    <x v="95"/>
    <x v="7"/>
    <x v="7"/>
    <x v="95"/>
    <x v="0"/>
    <x v="19"/>
    <x v="5"/>
    <x v="5"/>
    <x v="1903"/>
    <n v="1"/>
  </r>
  <r>
    <x v="433"/>
    <x v="0"/>
    <s v="2023-2024"/>
    <x v="0"/>
    <x v="45"/>
    <x v="3"/>
    <x v="3"/>
    <x v="45"/>
    <x v="0"/>
    <x v="15"/>
    <x v="3"/>
    <x v="3"/>
    <x v="1904"/>
    <n v="1"/>
  </r>
  <r>
    <x v="216"/>
    <x v="0"/>
    <s v="2023-2024"/>
    <x v="0"/>
    <x v="76"/>
    <x v="1"/>
    <x v="1"/>
    <x v="76"/>
    <x v="0"/>
    <x v="5"/>
    <x v="2"/>
    <x v="2"/>
    <x v="1905"/>
    <n v="1"/>
  </r>
  <r>
    <x v="309"/>
    <x v="0"/>
    <s v="2023-2024"/>
    <x v="0"/>
    <x v="30"/>
    <x v="4"/>
    <x v="4"/>
    <x v="30"/>
    <x v="0"/>
    <x v="6"/>
    <x v="7"/>
    <x v="7"/>
    <x v="1906"/>
    <n v="1"/>
  </r>
  <r>
    <x v="667"/>
    <x v="0"/>
    <s v="2023-2024"/>
    <x v="0"/>
    <x v="56"/>
    <x v="1"/>
    <x v="1"/>
    <x v="56"/>
    <x v="0"/>
    <x v="11"/>
    <x v="9"/>
    <x v="9"/>
    <x v="1907"/>
    <n v="1"/>
  </r>
  <r>
    <x v="579"/>
    <x v="0"/>
    <s v="2023-2024"/>
    <x v="1"/>
    <x v="46"/>
    <x v="3"/>
    <x v="3"/>
    <x v="46"/>
    <x v="0"/>
    <x v="17"/>
    <x v="4"/>
    <x v="4"/>
    <x v="1908"/>
    <n v="1"/>
  </r>
  <r>
    <x v="375"/>
    <x v="0"/>
    <s v="2023-2024"/>
    <x v="0"/>
    <x v="58"/>
    <x v="0"/>
    <x v="0"/>
    <x v="58"/>
    <x v="0"/>
    <x v="0"/>
    <x v="0"/>
    <x v="0"/>
    <x v="1909"/>
    <n v="1"/>
  </r>
  <r>
    <x v="383"/>
    <x v="0"/>
    <s v="2023-2024"/>
    <x v="1"/>
    <x v="0"/>
    <x v="0"/>
    <x v="0"/>
    <x v="0"/>
    <x v="0"/>
    <x v="0"/>
    <x v="5"/>
    <x v="5"/>
    <x v="1910"/>
    <n v="1"/>
  </r>
  <r>
    <x v="555"/>
    <x v="2"/>
    <s v="2024-2025"/>
    <x v="0"/>
    <x v="60"/>
    <x v="1"/>
    <x v="1"/>
    <x v="60"/>
    <x v="0"/>
    <x v="2"/>
    <x v="2"/>
    <x v="2"/>
    <x v="1911"/>
    <n v="1"/>
  </r>
  <r>
    <x v="321"/>
    <x v="0"/>
    <s v="2023-2024"/>
    <x v="0"/>
    <x v="26"/>
    <x v="0"/>
    <x v="0"/>
    <x v="26"/>
    <x v="0"/>
    <x v="14"/>
    <x v="5"/>
    <x v="5"/>
    <x v="1912"/>
    <n v="1"/>
  </r>
  <r>
    <x v="213"/>
    <x v="1"/>
    <s v="2022-2023"/>
    <x v="0"/>
    <x v="67"/>
    <x v="3"/>
    <x v="3"/>
    <x v="67"/>
    <x v="0"/>
    <x v="15"/>
    <x v="2"/>
    <x v="2"/>
    <x v="1913"/>
    <n v="1"/>
  </r>
  <r>
    <x v="585"/>
    <x v="0"/>
    <s v="2023-2024"/>
    <x v="0"/>
    <x v="50"/>
    <x v="4"/>
    <x v="4"/>
    <x v="50"/>
    <x v="0"/>
    <x v="6"/>
    <x v="7"/>
    <x v="7"/>
    <x v="1914"/>
    <n v="1"/>
  </r>
  <r>
    <x v="612"/>
    <x v="0"/>
    <s v="2023-2024"/>
    <x v="0"/>
    <x v="47"/>
    <x v="1"/>
    <x v="1"/>
    <x v="47"/>
    <x v="0"/>
    <x v="4"/>
    <x v="3"/>
    <x v="3"/>
    <x v="1915"/>
    <n v="1"/>
  </r>
  <r>
    <x v="531"/>
    <x v="0"/>
    <s v="2023-2024"/>
    <x v="0"/>
    <x v="59"/>
    <x v="3"/>
    <x v="3"/>
    <x v="59"/>
    <x v="0"/>
    <x v="3"/>
    <x v="2"/>
    <x v="2"/>
    <x v="1916"/>
    <n v="1"/>
  </r>
  <r>
    <x v="367"/>
    <x v="0"/>
    <s v="2023-2024"/>
    <x v="1"/>
    <x v="74"/>
    <x v="1"/>
    <x v="1"/>
    <x v="74"/>
    <x v="0"/>
    <x v="1"/>
    <x v="3"/>
    <x v="3"/>
    <x v="1917"/>
    <n v="1"/>
  </r>
  <r>
    <x v="628"/>
    <x v="0"/>
    <s v="2023-2024"/>
    <x v="0"/>
    <x v="53"/>
    <x v="3"/>
    <x v="3"/>
    <x v="53"/>
    <x v="0"/>
    <x v="10"/>
    <x v="9"/>
    <x v="9"/>
    <x v="1918"/>
    <n v="1"/>
  </r>
  <r>
    <x v="547"/>
    <x v="0"/>
    <s v="2023-2024"/>
    <x v="0"/>
    <x v="90"/>
    <x v="3"/>
    <x v="3"/>
    <x v="90"/>
    <x v="0"/>
    <x v="17"/>
    <x v="1"/>
    <x v="1"/>
    <x v="1919"/>
    <n v="1"/>
  </r>
  <r>
    <x v="192"/>
    <x v="1"/>
    <s v="2022-2023"/>
    <x v="0"/>
    <x v="89"/>
    <x v="4"/>
    <x v="4"/>
    <x v="89"/>
    <x v="0"/>
    <x v="6"/>
    <x v="1"/>
    <x v="1"/>
    <x v="1920"/>
    <n v="1"/>
  </r>
  <r>
    <x v="560"/>
    <x v="0"/>
    <s v="2023-2024"/>
    <x v="0"/>
    <x v="87"/>
    <x v="2"/>
    <x v="2"/>
    <x v="87"/>
    <x v="0"/>
    <x v="2"/>
    <x v="4"/>
    <x v="4"/>
    <x v="1921"/>
    <n v="1"/>
  </r>
  <r>
    <x v="489"/>
    <x v="0"/>
    <s v="2023-2024"/>
    <x v="0"/>
    <x v="53"/>
    <x v="3"/>
    <x v="3"/>
    <x v="53"/>
    <x v="0"/>
    <x v="10"/>
    <x v="6"/>
    <x v="6"/>
    <x v="1922"/>
    <n v="1"/>
  </r>
  <r>
    <x v="404"/>
    <x v="1"/>
    <s v="2022-2023"/>
    <x v="0"/>
    <x v="9"/>
    <x v="4"/>
    <x v="4"/>
    <x v="9"/>
    <x v="0"/>
    <x v="7"/>
    <x v="4"/>
    <x v="4"/>
    <x v="1923"/>
    <n v="1"/>
  </r>
  <r>
    <x v="37"/>
    <x v="2"/>
    <s v="2024-2025"/>
    <x v="1"/>
    <x v="7"/>
    <x v="4"/>
    <x v="4"/>
    <x v="7"/>
    <x v="0"/>
    <x v="6"/>
    <x v="6"/>
    <x v="6"/>
    <x v="1924"/>
    <n v="1"/>
  </r>
  <r>
    <x v="87"/>
    <x v="0"/>
    <s v="2023-2024"/>
    <x v="1"/>
    <x v="38"/>
    <x v="3"/>
    <x v="3"/>
    <x v="38"/>
    <x v="0"/>
    <x v="12"/>
    <x v="6"/>
    <x v="6"/>
    <x v="1925"/>
    <n v="1"/>
  </r>
  <r>
    <x v="258"/>
    <x v="0"/>
    <s v="2023-2024"/>
    <x v="0"/>
    <x v="65"/>
    <x v="1"/>
    <x v="1"/>
    <x v="65"/>
    <x v="0"/>
    <x v="4"/>
    <x v="4"/>
    <x v="4"/>
    <x v="1926"/>
    <n v="1"/>
  </r>
  <r>
    <x v="305"/>
    <x v="0"/>
    <s v="2023-2024"/>
    <x v="0"/>
    <x v="67"/>
    <x v="3"/>
    <x v="3"/>
    <x v="67"/>
    <x v="0"/>
    <x v="15"/>
    <x v="3"/>
    <x v="3"/>
    <x v="1927"/>
    <n v="1"/>
  </r>
  <r>
    <x v="638"/>
    <x v="0"/>
    <s v="2023-2024"/>
    <x v="0"/>
    <x v="37"/>
    <x v="1"/>
    <x v="1"/>
    <x v="37"/>
    <x v="0"/>
    <x v="11"/>
    <x v="6"/>
    <x v="6"/>
    <x v="1928"/>
    <n v="1"/>
  </r>
  <r>
    <x v="323"/>
    <x v="0"/>
    <s v="2023-2024"/>
    <x v="0"/>
    <x v="86"/>
    <x v="0"/>
    <x v="0"/>
    <x v="86"/>
    <x v="0"/>
    <x v="20"/>
    <x v="9"/>
    <x v="9"/>
    <x v="1929"/>
    <n v="1"/>
  </r>
  <r>
    <x v="398"/>
    <x v="0"/>
    <s v="2023-2024"/>
    <x v="0"/>
    <x v="35"/>
    <x v="3"/>
    <x v="3"/>
    <x v="35"/>
    <x v="0"/>
    <x v="15"/>
    <x v="3"/>
    <x v="3"/>
    <x v="1930"/>
    <n v="1"/>
  </r>
  <r>
    <x v="497"/>
    <x v="0"/>
    <s v="2023-2024"/>
    <x v="0"/>
    <x v="41"/>
    <x v="5"/>
    <x v="5"/>
    <x v="41"/>
    <x v="0"/>
    <x v="9"/>
    <x v="7"/>
    <x v="7"/>
    <x v="1931"/>
    <n v="1"/>
  </r>
  <r>
    <x v="238"/>
    <x v="2"/>
    <s v="2024-2025"/>
    <x v="0"/>
    <x v="36"/>
    <x v="4"/>
    <x v="4"/>
    <x v="36"/>
    <x v="0"/>
    <x v="6"/>
    <x v="1"/>
    <x v="1"/>
    <x v="1932"/>
    <n v="1"/>
  </r>
  <r>
    <x v="447"/>
    <x v="0"/>
    <s v="2023-2024"/>
    <x v="0"/>
    <x v="12"/>
    <x v="3"/>
    <x v="3"/>
    <x v="12"/>
    <x v="0"/>
    <x v="10"/>
    <x v="1"/>
    <x v="1"/>
    <x v="1933"/>
    <n v="1"/>
  </r>
  <r>
    <x v="665"/>
    <x v="0"/>
    <s v="2023-2024"/>
    <x v="0"/>
    <x v="91"/>
    <x v="1"/>
    <x v="1"/>
    <x v="91"/>
    <x v="0"/>
    <x v="5"/>
    <x v="7"/>
    <x v="7"/>
    <x v="1934"/>
    <n v="1"/>
  </r>
  <r>
    <x v="447"/>
    <x v="0"/>
    <s v="2023-2024"/>
    <x v="0"/>
    <x v="36"/>
    <x v="4"/>
    <x v="4"/>
    <x v="36"/>
    <x v="0"/>
    <x v="6"/>
    <x v="3"/>
    <x v="3"/>
    <x v="1935"/>
    <n v="1"/>
  </r>
  <r>
    <x v="117"/>
    <x v="2"/>
    <s v="2024-2025"/>
    <x v="0"/>
    <x v="44"/>
    <x v="4"/>
    <x v="4"/>
    <x v="44"/>
    <x v="0"/>
    <x v="16"/>
    <x v="5"/>
    <x v="5"/>
    <x v="1936"/>
    <n v="1"/>
  </r>
  <r>
    <x v="421"/>
    <x v="0"/>
    <s v="2023-2024"/>
    <x v="0"/>
    <x v="79"/>
    <x v="6"/>
    <x v="6"/>
    <x v="79"/>
    <x v="0"/>
    <x v="18"/>
    <x v="4"/>
    <x v="4"/>
    <x v="1937"/>
    <n v="1"/>
  </r>
  <r>
    <x v="546"/>
    <x v="2"/>
    <s v="2024-2025"/>
    <x v="0"/>
    <x v="77"/>
    <x v="5"/>
    <x v="5"/>
    <x v="77"/>
    <x v="0"/>
    <x v="9"/>
    <x v="9"/>
    <x v="9"/>
    <x v="1938"/>
    <n v="1"/>
  </r>
  <r>
    <x v="619"/>
    <x v="0"/>
    <s v="2023-2024"/>
    <x v="1"/>
    <x v="75"/>
    <x v="0"/>
    <x v="0"/>
    <x v="75"/>
    <x v="0"/>
    <x v="20"/>
    <x v="7"/>
    <x v="7"/>
    <x v="1939"/>
    <n v="1"/>
  </r>
  <r>
    <x v="199"/>
    <x v="0"/>
    <s v="2023-2024"/>
    <x v="0"/>
    <x v="90"/>
    <x v="3"/>
    <x v="3"/>
    <x v="90"/>
    <x v="0"/>
    <x v="17"/>
    <x v="4"/>
    <x v="4"/>
    <x v="1940"/>
    <n v="1"/>
  </r>
  <r>
    <x v="585"/>
    <x v="0"/>
    <s v="2023-2024"/>
    <x v="0"/>
    <x v="87"/>
    <x v="2"/>
    <x v="2"/>
    <x v="87"/>
    <x v="0"/>
    <x v="2"/>
    <x v="3"/>
    <x v="3"/>
    <x v="1941"/>
    <n v="1"/>
  </r>
  <r>
    <x v="28"/>
    <x v="2"/>
    <s v="2024-2025"/>
    <x v="0"/>
    <x v="13"/>
    <x v="1"/>
    <x v="1"/>
    <x v="13"/>
    <x v="0"/>
    <x v="1"/>
    <x v="3"/>
    <x v="3"/>
    <x v="1942"/>
    <n v="1"/>
  </r>
  <r>
    <x v="412"/>
    <x v="0"/>
    <s v="2023-2024"/>
    <x v="0"/>
    <x v="31"/>
    <x v="1"/>
    <x v="1"/>
    <x v="31"/>
    <x v="0"/>
    <x v="4"/>
    <x v="1"/>
    <x v="1"/>
    <x v="1943"/>
    <n v="1"/>
  </r>
  <r>
    <x v="116"/>
    <x v="2"/>
    <s v="2024-2025"/>
    <x v="0"/>
    <x v="83"/>
    <x v="0"/>
    <x v="0"/>
    <x v="83"/>
    <x v="0"/>
    <x v="0"/>
    <x v="1"/>
    <x v="1"/>
    <x v="1944"/>
    <n v="1"/>
  </r>
  <r>
    <x v="40"/>
    <x v="0"/>
    <s v="2023-2024"/>
    <x v="1"/>
    <x v="85"/>
    <x v="0"/>
    <x v="0"/>
    <x v="85"/>
    <x v="0"/>
    <x v="20"/>
    <x v="5"/>
    <x v="5"/>
    <x v="1945"/>
    <n v="1"/>
  </r>
  <r>
    <x v="679"/>
    <x v="0"/>
    <s v="2023-2024"/>
    <x v="0"/>
    <x v="23"/>
    <x v="1"/>
    <x v="1"/>
    <x v="23"/>
    <x v="0"/>
    <x v="11"/>
    <x v="4"/>
    <x v="4"/>
    <x v="1946"/>
    <n v="1"/>
  </r>
  <r>
    <x v="349"/>
    <x v="1"/>
    <s v="2022-2023"/>
    <x v="0"/>
    <x v="40"/>
    <x v="4"/>
    <x v="4"/>
    <x v="40"/>
    <x v="0"/>
    <x v="8"/>
    <x v="2"/>
    <x v="2"/>
    <x v="1947"/>
    <n v="1"/>
  </r>
  <r>
    <x v="134"/>
    <x v="0"/>
    <s v="2023-2024"/>
    <x v="1"/>
    <x v="3"/>
    <x v="3"/>
    <x v="3"/>
    <x v="3"/>
    <x v="0"/>
    <x v="3"/>
    <x v="0"/>
    <x v="0"/>
    <x v="1948"/>
    <n v="1"/>
  </r>
  <r>
    <x v="702"/>
    <x v="0"/>
    <s v="2023-2024"/>
    <x v="0"/>
    <x v="70"/>
    <x v="4"/>
    <x v="4"/>
    <x v="70"/>
    <x v="0"/>
    <x v="8"/>
    <x v="9"/>
    <x v="9"/>
    <x v="1949"/>
    <n v="1"/>
  </r>
  <r>
    <x v="567"/>
    <x v="0"/>
    <s v="2023-2024"/>
    <x v="0"/>
    <x v="57"/>
    <x v="6"/>
    <x v="6"/>
    <x v="57"/>
    <x v="0"/>
    <x v="13"/>
    <x v="7"/>
    <x v="7"/>
    <x v="1950"/>
    <n v="1"/>
  </r>
  <r>
    <x v="109"/>
    <x v="0"/>
    <s v="2023-2024"/>
    <x v="0"/>
    <x v="90"/>
    <x v="3"/>
    <x v="3"/>
    <x v="90"/>
    <x v="0"/>
    <x v="17"/>
    <x v="0"/>
    <x v="0"/>
    <x v="1951"/>
    <n v="1"/>
  </r>
  <r>
    <x v="609"/>
    <x v="0"/>
    <s v="2023-2024"/>
    <x v="0"/>
    <x v="1"/>
    <x v="1"/>
    <x v="1"/>
    <x v="1"/>
    <x v="0"/>
    <x v="1"/>
    <x v="3"/>
    <x v="3"/>
    <x v="1952"/>
    <n v="1"/>
  </r>
  <r>
    <x v="482"/>
    <x v="2"/>
    <s v="2024-2025"/>
    <x v="1"/>
    <x v="21"/>
    <x v="3"/>
    <x v="3"/>
    <x v="21"/>
    <x v="0"/>
    <x v="10"/>
    <x v="4"/>
    <x v="4"/>
    <x v="1953"/>
    <n v="1"/>
  </r>
  <r>
    <x v="598"/>
    <x v="1"/>
    <s v="2022-2023"/>
    <x v="0"/>
    <x v="80"/>
    <x v="0"/>
    <x v="0"/>
    <x v="80"/>
    <x v="0"/>
    <x v="14"/>
    <x v="7"/>
    <x v="7"/>
    <x v="1954"/>
    <n v="1"/>
  </r>
  <r>
    <x v="397"/>
    <x v="0"/>
    <s v="2023-2024"/>
    <x v="0"/>
    <x v="34"/>
    <x v="4"/>
    <x v="4"/>
    <x v="34"/>
    <x v="0"/>
    <x v="7"/>
    <x v="3"/>
    <x v="3"/>
    <x v="1955"/>
    <n v="1"/>
  </r>
  <r>
    <x v="311"/>
    <x v="0"/>
    <s v="2023-2024"/>
    <x v="0"/>
    <x v="19"/>
    <x v="1"/>
    <x v="1"/>
    <x v="19"/>
    <x v="0"/>
    <x v="11"/>
    <x v="1"/>
    <x v="1"/>
    <x v="1956"/>
    <n v="1"/>
  </r>
  <r>
    <x v="507"/>
    <x v="0"/>
    <s v="2023-2024"/>
    <x v="0"/>
    <x v="19"/>
    <x v="1"/>
    <x v="1"/>
    <x v="19"/>
    <x v="0"/>
    <x v="11"/>
    <x v="5"/>
    <x v="5"/>
    <x v="1957"/>
    <n v="1"/>
  </r>
  <r>
    <x v="634"/>
    <x v="1"/>
    <s v="2022-2023"/>
    <x v="1"/>
    <x v="75"/>
    <x v="0"/>
    <x v="0"/>
    <x v="75"/>
    <x v="0"/>
    <x v="20"/>
    <x v="3"/>
    <x v="3"/>
    <x v="1958"/>
    <n v="1"/>
  </r>
  <r>
    <x v="347"/>
    <x v="0"/>
    <s v="2023-2024"/>
    <x v="0"/>
    <x v="65"/>
    <x v="1"/>
    <x v="1"/>
    <x v="65"/>
    <x v="0"/>
    <x v="4"/>
    <x v="7"/>
    <x v="7"/>
    <x v="1959"/>
    <n v="1"/>
  </r>
  <r>
    <x v="630"/>
    <x v="0"/>
    <s v="2023-2024"/>
    <x v="1"/>
    <x v="81"/>
    <x v="3"/>
    <x v="3"/>
    <x v="81"/>
    <x v="0"/>
    <x v="17"/>
    <x v="0"/>
    <x v="0"/>
    <x v="1960"/>
    <n v="1"/>
  </r>
  <r>
    <x v="551"/>
    <x v="0"/>
    <s v="2023-2024"/>
    <x v="0"/>
    <x v="64"/>
    <x v="1"/>
    <x v="1"/>
    <x v="64"/>
    <x v="0"/>
    <x v="1"/>
    <x v="3"/>
    <x v="3"/>
    <x v="1961"/>
    <n v="1"/>
  </r>
  <r>
    <x v="663"/>
    <x v="0"/>
    <s v="2023-2024"/>
    <x v="0"/>
    <x v="56"/>
    <x v="1"/>
    <x v="1"/>
    <x v="56"/>
    <x v="0"/>
    <x v="11"/>
    <x v="6"/>
    <x v="6"/>
    <x v="1962"/>
    <n v="1"/>
  </r>
  <r>
    <x v="114"/>
    <x v="0"/>
    <s v="2023-2024"/>
    <x v="0"/>
    <x v="48"/>
    <x v="3"/>
    <x v="3"/>
    <x v="48"/>
    <x v="0"/>
    <x v="15"/>
    <x v="1"/>
    <x v="1"/>
    <x v="1963"/>
    <n v="1"/>
  </r>
  <r>
    <x v="628"/>
    <x v="0"/>
    <s v="2023-2024"/>
    <x v="1"/>
    <x v="85"/>
    <x v="0"/>
    <x v="0"/>
    <x v="85"/>
    <x v="0"/>
    <x v="20"/>
    <x v="0"/>
    <x v="0"/>
    <x v="1964"/>
    <n v="1"/>
  </r>
  <r>
    <x v="105"/>
    <x v="0"/>
    <s v="2023-2024"/>
    <x v="0"/>
    <x v="59"/>
    <x v="3"/>
    <x v="3"/>
    <x v="59"/>
    <x v="0"/>
    <x v="3"/>
    <x v="5"/>
    <x v="5"/>
    <x v="1965"/>
    <n v="1"/>
  </r>
  <r>
    <x v="453"/>
    <x v="0"/>
    <s v="2023-2024"/>
    <x v="0"/>
    <x v="2"/>
    <x v="2"/>
    <x v="2"/>
    <x v="2"/>
    <x v="0"/>
    <x v="2"/>
    <x v="3"/>
    <x v="3"/>
    <x v="1966"/>
    <n v="1"/>
  </r>
  <r>
    <x v="467"/>
    <x v="0"/>
    <s v="2023-2024"/>
    <x v="1"/>
    <x v="87"/>
    <x v="2"/>
    <x v="2"/>
    <x v="87"/>
    <x v="0"/>
    <x v="2"/>
    <x v="1"/>
    <x v="1"/>
    <x v="1967"/>
    <n v="1"/>
  </r>
  <r>
    <x v="520"/>
    <x v="0"/>
    <s v="2023-2024"/>
    <x v="0"/>
    <x v="10"/>
    <x v="4"/>
    <x v="4"/>
    <x v="10"/>
    <x v="0"/>
    <x v="8"/>
    <x v="2"/>
    <x v="2"/>
    <x v="1968"/>
    <n v="1"/>
  </r>
  <r>
    <x v="676"/>
    <x v="1"/>
    <s v="2022-2023"/>
    <x v="1"/>
    <x v="4"/>
    <x v="1"/>
    <x v="1"/>
    <x v="4"/>
    <x v="0"/>
    <x v="4"/>
    <x v="5"/>
    <x v="5"/>
    <x v="1969"/>
    <n v="1"/>
  </r>
  <r>
    <x v="355"/>
    <x v="0"/>
    <s v="2023-2024"/>
    <x v="1"/>
    <x v="74"/>
    <x v="1"/>
    <x v="1"/>
    <x v="74"/>
    <x v="0"/>
    <x v="1"/>
    <x v="4"/>
    <x v="4"/>
    <x v="1970"/>
    <n v="1"/>
  </r>
  <r>
    <x v="500"/>
    <x v="1"/>
    <s v="2022-2023"/>
    <x v="1"/>
    <x v="4"/>
    <x v="1"/>
    <x v="1"/>
    <x v="4"/>
    <x v="0"/>
    <x v="4"/>
    <x v="2"/>
    <x v="2"/>
    <x v="1971"/>
    <n v="1"/>
  </r>
  <r>
    <x v="445"/>
    <x v="0"/>
    <s v="2023-2024"/>
    <x v="0"/>
    <x v="66"/>
    <x v="3"/>
    <x v="3"/>
    <x v="66"/>
    <x v="0"/>
    <x v="12"/>
    <x v="7"/>
    <x v="7"/>
    <x v="1972"/>
    <n v="1"/>
  </r>
  <r>
    <x v="572"/>
    <x v="0"/>
    <s v="2023-2024"/>
    <x v="1"/>
    <x v="21"/>
    <x v="3"/>
    <x v="3"/>
    <x v="21"/>
    <x v="0"/>
    <x v="10"/>
    <x v="2"/>
    <x v="2"/>
    <x v="1973"/>
    <n v="1"/>
  </r>
  <r>
    <x v="199"/>
    <x v="0"/>
    <s v="2023-2024"/>
    <x v="0"/>
    <x v="86"/>
    <x v="0"/>
    <x v="0"/>
    <x v="86"/>
    <x v="0"/>
    <x v="20"/>
    <x v="7"/>
    <x v="7"/>
    <x v="1974"/>
    <n v="1"/>
  </r>
  <r>
    <x v="44"/>
    <x v="0"/>
    <s v="2023-2024"/>
    <x v="0"/>
    <x v="53"/>
    <x v="3"/>
    <x v="3"/>
    <x v="53"/>
    <x v="0"/>
    <x v="10"/>
    <x v="1"/>
    <x v="1"/>
    <x v="1975"/>
    <n v="1"/>
  </r>
  <r>
    <x v="358"/>
    <x v="1"/>
    <s v="2022-2023"/>
    <x v="0"/>
    <x v="3"/>
    <x v="3"/>
    <x v="3"/>
    <x v="3"/>
    <x v="0"/>
    <x v="3"/>
    <x v="3"/>
    <x v="3"/>
    <x v="1976"/>
    <n v="1"/>
  </r>
  <r>
    <x v="475"/>
    <x v="0"/>
    <s v="2023-2024"/>
    <x v="1"/>
    <x v="68"/>
    <x v="7"/>
    <x v="7"/>
    <x v="68"/>
    <x v="0"/>
    <x v="19"/>
    <x v="3"/>
    <x v="3"/>
    <x v="1977"/>
    <n v="1"/>
  </r>
  <r>
    <x v="244"/>
    <x v="0"/>
    <s v="2023-2024"/>
    <x v="1"/>
    <x v="9"/>
    <x v="4"/>
    <x v="4"/>
    <x v="9"/>
    <x v="0"/>
    <x v="7"/>
    <x v="8"/>
    <x v="8"/>
    <x v="1978"/>
    <n v="1"/>
  </r>
  <r>
    <x v="280"/>
    <x v="2"/>
    <s v="2024-2025"/>
    <x v="0"/>
    <x v="63"/>
    <x v="1"/>
    <x v="1"/>
    <x v="63"/>
    <x v="0"/>
    <x v="5"/>
    <x v="3"/>
    <x v="3"/>
    <x v="1979"/>
    <n v="1"/>
  </r>
  <r>
    <x v="132"/>
    <x v="0"/>
    <s v="2023-2024"/>
    <x v="0"/>
    <x v="92"/>
    <x v="3"/>
    <x v="3"/>
    <x v="92"/>
    <x v="0"/>
    <x v="3"/>
    <x v="1"/>
    <x v="1"/>
    <x v="1980"/>
    <n v="1"/>
  </r>
  <r>
    <x v="626"/>
    <x v="2"/>
    <s v="2024-2025"/>
    <x v="1"/>
    <x v="11"/>
    <x v="5"/>
    <x v="5"/>
    <x v="11"/>
    <x v="0"/>
    <x v="9"/>
    <x v="0"/>
    <x v="0"/>
    <x v="1981"/>
    <n v="1"/>
  </r>
  <r>
    <x v="109"/>
    <x v="0"/>
    <s v="2023-2024"/>
    <x v="0"/>
    <x v="47"/>
    <x v="1"/>
    <x v="1"/>
    <x v="47"/>
    <x v="0"/>
    <x v="4"/>
    <x v="1"/>
    <x v="1"/>
    <x v="1982"/>
    <n v="1"/>
  </r>
  <r>
    <x v="543"/>
    <x v="0"/>
    <s v="2023-2024"/>
    <x v="1"/>
    <x v="24"/>
    <x v="1"/>
    <x v="1"/>
    <x v="24"/>
    <x v="0"/>
    <x v="4"/>
    <x v="7"/>
    <x v="7"/>
    <x v="1983"/>
    <n v="1"/>
  </r>
  <r>
    <x v="481"/>
    <x v="2"/>
    <s v="2024-2025"/>
    <x v="0"/>
    <x v="91"/>
    <x v="1"/>
    <x v="1"/>
    <x v="91"/>
    <x v="0"/>
    <x v="5"/>
    <x v="0"/>
    <x v="0"/>
    <x v="1984"/>
    <n v="1"/>
  </r>
  <r>
    <x v="413"/>
    <x v="2"/>
    <s v="2024-2025"/>
    <x v="0"/>
    <x v="76"/>
    <x v="1"/>
    <x v="1"/>
    <x v="76"/>
    <x v="0"/>
    <x v="5"/>
    <x v="3"/>
    <x v="3"/>
    <x v="1985"/>
    <n v="1"/>
  </r>
  <r>
    <x v="185"/>
    <x v="0"/>
    <s v="2023-2024"/>
    <x v="0"/>
    <x v="36"/>
    <x v="4"/>
    <x v="4"/>
    <x v="36"/>
    <x v="0"/>
    <x v="6"/>
    <x v="0"/>
    <x v="0"/>
    <x v="1986"/>
    <n v="1"/>
  </r>
  <r>
    <x v="423"/>
    <x v="1"/>
    <s v="2022-2023"/>
    <x v="1"/>
    <x v="4"/>
    <x v="1"/>
    <x v="1"/>
    <x v="4"/>
    <x v="0"/>
    <x v="4"/>
    <x v="9"/>
    <x v="9"/>
    <x v="1987"/>
    <n v="1"/>
  </r>
  <r>
    <x v="336"/>
    <x v="0"/>
    <s v="2023-2024"/>
    <x v="0"/>
    <x v="53"/>
    <x v="3"/>
    <x v="3"/>
    <x v="53"/>
    <x v="0"/>
    <x v="10"/>
    <x v="5"/>
    <x v="5"/>
    <x v="1988"/>
    <n v="1"/>
  </r>
  <r>
    <x v="607"/>
    <x v="0"/>
    <s v="2023-2024"/>
    <x v="1"/>
    <x v="28"/>
    <x v="1"/>
    <x v="1"/>
    <x v="28"/>
    <x v="0"/>
    <x v="11"/>
    <x v="3"/>
    <x v="3"/>
    <x v="1989"/>
    <n v="1"/>
  </r>
  <r>
    <x v="205"/>
    <x v="0"/>
    <s v="2023-2024"/>
    <x v="0"/>
    <x v="73"/>
    <x v="6"/>
    <x v="6"/>
    <x v="73"/>
    <x v="0"/>
    <x v="18"/>
    <x v="0"/>
    <x v="0"/>
    <x v="1990"/>
    <n v="1"/>
  </r>
  <r>
    <x v="135"/>
    <x v="0"/>
    <s v="2023-2024"/>
    <x v="0"/>
    <x v="47"/>
    <x v="1"/>
    <x v="1"/>
    <x v="47"/>
    <x v="0"/>
    <x v="4"/>
    <x v="6"/>
    <x v="6"/>
    <x v="1991"/>
    <n v="1"/>
  </r>
  <r>
    <x v="161"/>
    <x v="0"/>
    <s v="2023-2024"/>
    <x v="0"/>
    <x v="55"/>
    <x v="3"/>
    <x v="3"/>
    <x v="55"/>
    <x v="0"/>
    <x v="17"/>
    <x v="3"/>
    <x v="3"/>
    <x v="1992"/>
    <n v="1"/>
  </r>
  <r>
    <x v="503"/>
    <x v="0"/>
    <s v="2023-2024"/>
    <x v="0"/>
    <x v="54"/>
    <x v="4"/>
    <x v="4"/>
    <x v="54"/>
    <x v="0"/>
    <x v="7"/>
    <x v="4"/>
    <x v="4"/>
    <x v="1993"/>
    <n v="1"/>
  </r>
  <r>
    <x v="306"/>
    <x v="2"/>
    <s v="2024-2025"/>
    <x v="0"/>
    <x v="31"/>
    <x v="1"/>
    <x v="1"/>
    <x v="31"/>
    <x v="0"/>
    <x v="4"/>
    <x v="3"/>
    <x v="3"/>
    <x v="1994"/>
    <n v="1"/>
  </r>
  <r>
    <x v="392"/>
    <x v="2"/>
    <s v="2024-2025"/>
    <x v="0"/>
    <x v="13"/>
    <x v="1"/>
    <x v="1"/>
    <x v="13"/>
    <x v="0"/>
    <x v="1"/>
    <x v="1"/>
    <x v="1"/>
    <x v="1995"/>
    <n v="1"/>
  </r>
  <r>
    <x v="64"/>
    <x v="1"/>
    <s v="2022-2023"/>
    <x v="1"/>
    <x v="22"/>
    <x v="1"/>
    <x v="1"/>
    <x v="22"/>
    <x v="0"/>
    <x v="2"/>
    <x v="4"/>
    <x v="4"/>
    <x v="1996"/>
    <n v="1"/>
  </r>
  <r>
    <x v="504"/>
    <x v="2"/>
    <s v="2024-2025"/>
    <x v="0"/>
    <x v="56"/>
    <x v="1"/>
    <x v="1"/>
    <x v="56"/>
    <x v="0"/>
    <x v="11"/>
    <x v="1"/>
    <x v="1"/>
    <x v="1997"/>
    <n v="1"/>
  </r>
  <r>
    <x v="248"/>
    <x v="0"/>
    <s v="2023-2024"/>
    <x v="0"/>
    <x v="48"/>
    <x v="3"/>
    <x v="3"/>
    <x v="48"/>
    <x v="0"/>
    <x v="15"/>
    <x v="9"/>
    <x v="9"/>
    <x v="1998"/>
    <n v="1"/>
  </r>
  <r>
    <x v="313"/>
    <x v="0"/>
    <s v="2023-2024"/>
    <x v="1"/>
    <x v="96"/>
    <x v="4"/>
    <x v="4"/>
    <x v="96"/>
    <x v="0"/>
    <x v="16"/>
    <x v="4"/>
    <x v="4"/>
    <x v="1999"/>
    <n v="1"/>
  </r>
  <r>
    <x v="79"/>
    <x v="0"/>
    <s v="2023-2024"/>
    <x v="0"/>
    <x v="1"/>
    <x v="1"/>
    <x v="1"/>
    <x v="1"/>
    <x v="0"/>
    <x v="1"/>
    <x v="5"/>
    <x v="5"/>
    <x v="2000"/>
    <n v="1"/>
  </r>
  <r>
    <x v="718"/>
    <x v="0"/>
    <s v="2023-2024"/>
    <x v="0"/>
    <x v="32"/>
    <x v="6"/>
    <x v="6"/>
    <x v="32"/>
    <x v="0"/>
    <x v="13"/>
    <x v="9"/>
    <x v="9"/>
    <x v="2001"/>
    <n v="1"/>
  </r>
  <r>
    <x v="608"/>
    <x v="2"/>
    <s v="2024-2025"/>
    <x v="0"/>
    <x v="78"/>
    <x v="1"/>
    <x v="1"/>
    <x v="78"/>
    <x v="0"/>
    <x v="4"/>
    <x v="3"/>
    <x v="3"/>
    <x v="2002"/>
    <n v="1"/>
  </r>
  <r>
    <x v="166"/>
    <x v="0"/>
    <s v="2023-2024"/>
    <x v="0"/>
    <x v="27"/>
    <x v="4"/>
    <x v="4"/>
    <x v="27"/>
    <x v="0"/>
    <x v="7"/>
    <x v="5"/>
    <x v="5"/>
    <x v="2003"/>
    <n v="1"/>
  </r>
  <r>
    <x v="72"/>
    <x v="2"/>
    <s v="2024-2025"/>
    <x v="0"/>
    <x v="60"/>
    <x v="1"/>
    <x v="1"/>
    <x v="60"/>
    <x v="0"/>
    <x v="2"/>
    <x v="1"/>
    <x v="1"/>
    <x v="2004"/>
    <n v="1"/>
  </r>
  <r>
    <x v="550"/>
    <x v="0"/>
    <s v="2023-2024"/>
    <x v="1"/>
    <x v="76"/>
    <x v="1"/>
    <x v="1"/>
    <x v="76"/>
    <x v="0"/>
    <x v="5"/>
    <x v="1"/>
    <x v="1"/>
    <x v="2005"/>
    <n v="1"/>
  </r>
  <r>
    <x v="564"/>
    <x v="0"/>
    <s v="2023-2024"/>
    <x v="0"/>
    <x v="84"/>
    <x v="3"/>
    <x v="3"/>
    <x v="84"/>
    <x v="0"/>
    <x v="3"/>
    <x v="7"/>
    <x v="7"/>
    <x v="2006"/>
    <n v="1"/>
  </r>
  <r>
    <x v="543"/>
    <x v="0"/>
    <s v="2023-2024"/>
    <x v="1"/>
    <x v="24"/>
    <x v="1"/>
    <x v="1"/>
    <x v="24"/>
    <x v="0"/>
    <x v="4"/>
    <x v="0"/>
    <x v="0"/>
    <x v="2007"/>
    <n v="1"/>
  </r>
  <r>
    <x v="632"/>
    <x v="2"/>
    <s v="2024-2025"/>
    <x v="0"/>
    <x v="60"/>
    <x v="1"/>
    <x v="1"/>
    <x v="60"/>
    <x v="0"/>
    <x v="2"/>
    <x v="7"/>
    <x v="7"/>
    <x v="2008"/>
    <n v="1"/>
  </r>
  <r>
    <x v="518"/>
    <x v="0"/>
    <s v="2023-2024"/>
    <x v="0"/>
    <x v="47"/>
    <x v="1"/>
    <x v="1"/>
    <x v="47"/>
    <x v="0"/>
    <x v="4"/>
    <x v="2"/>
    <x v="2"/>
    <x v="2009"/>
    <n v="1"/>
  </r>
  <r>
    <x v="129"/>
    <x v="0"/>
    <s v="2023-2024"/>
    <x v="1"/>
    <x v="40"/>
    <x v="4"/>
    <x v="4"/>
    <x v="40"/>
    <x v="0"/>
    <x v="8"/>
    <x v="3"/>
    <x v="3"/>
    <x v="2010"/>
    <n v="1"/>
  </r>
  <r>
    <x v="171"/>
    <x v="1"/>
    <s v="2022-2023"/>
    <x v="0"/>
    <x v="19"/>
    <x v="1"/>
    <x v="1"/>
    <x v="19"/>
    <x v="0"/>
    <x v="11"/>
    <x v="3"/>
    <x v="3"/>
    <x v="2011"/>
    <n v="1"/>
  </r>
  <r>
    <x v="285"/>
    <x v="1"/>
    <s v="2022-2023"/>
    <x v="0"/>
    <x v="40"/>
    <x v="4"/>
    <x v="4"/>
    <x v="40"/>
    <x v="0"/>
    <x v="8"/>
    <x v="1"/>
    <x v="1"/>
    <x v="2012"/>
    <n v="1"/>
  </r>
  <r>
    <x v="21"/>
    <x v="1"/>
    <s v="2022-2023"/>
    <x v="0"/>
    <x v="23"/>
    <x v="1"/>
    <x v="1"/>
    <x v="23"/>
    <x v="0"/>
    <x v="11"/>
    <x v="6"/>
    <x v="6"/>
    <x v="2013"/>
    <n v="1"/>
  </r>
  <r>
    <x v="52"/>
    <x v="2"/>
    <s v="2024-2025"/>
    <x v="1"/>
    <x v="65"/>
    <x v="1"/>
    <x v="1"/>
    <x v="65"/>
    <x v="0"/>
    <x v="4"/>
    <x v="5"/>
    <x v="5"/>
    <x v="2014"/>
    <n v="1"/>
  </r>
  <r>
    <x v="425"/>
    <x v="2"/>
    <s v="2024-2025"/>
    <x v="0"/>
    <x v="76"/>
    <x v="1"/>
    <x v="1"/>
    <x v="76"/>
    <x v="0"/>
    <x v="5"/>
    <x v="9"/>
    <x v="9"/>
    <x v="2015"/>
    <n v="1"/>
  </r>
  <r>
    <x v="82"/>
    <x v="2"/>
    <s v="2024-2025"/>
    <x v="0"/>
    <x v="78"/>
    <x v="1"/>
    <x v="1"/>
    <x v="78"/>
    <x v="0"/>
    <x v="4"/>
    <x v="1"/>
    <x v="1"/>
    <x v="2016"/>
    <n v="1"/>
  </r>
  <r>
    <x v="690"/>
    <x v="1"/>
    <s v="2022-2023"/>
    <x v="0"/>
    <x v="90"/>
    <x v="3"/>
    <x v="3"/>
    <x v="90"/>
    <x v="0"/>
    <x v="17"/>
    <x v="3"/>
    <x v="3"/>
    <x v="2017"/>
    <n v="1"/>
  </r>
  <r>
    <x v="91"/>
    <x v="0"/>
    <s v="2023-2024"/>
    <x v="0"/>
    <x v="1"/>
    <x v="1"/>
    <x v="1"/>
    <x v="1"/>
    <x v="0"/>
    <x v="1"/>
    <x v="6"/>
    <x v="6"/>
    <x v="2018"/>
    <n v="1"/>
  </r>
  <r>
    <x v="276"/>
    <x v="0"/>
    <s v="2023-2024"/>
    <x v="1"/>
    <x v="29"/>
    <x v="4"/>
    <x v="4"/>
    <x v="29"/>
    <x v="0"/>
    <x v="8"/>
    <x v="3"/>
    <x v="3"/>
    <x v="2019"/>
    <n v="1"/>
  </r>
  <r>
    <x v="549"/>
    <x v="1"/>
    <s v="2022-2023"/>
    <x v="1"/>
    <x v="11"/>
    <x v="5"/>
    <x v="5"/>
    <x v="11"/>
    <x v="0"/>
    <x v="9"/>
    <x v="4"/>
    <x v="4"/>
    <x v="2020"/>
    <n v="1"/>
  </r>
  <r>
    <x v="115"/>
    <x v="0"/>
    <s v="2023-2024"/>
    <x v="0"/>
    <x v="56"/>
    <x v="1"/>
    <x v="1"/>
    <x v="56"/>
    <x v="0"/>
    <x v="11"/>
    <x v="1"/>
    <x v="1"/>
    <x v="2021"/>
    <n v="1"/>
  </r>
  <r>
    <x v="205"/>
    <x v="0"/>
    <s v="2023-2024"/>
    <x v="0"/>
    <x v="80"/>
    <x v="0"/>
    <x v="0"/>
    <x v="80"/>
    <x v="0"/>
    <x v="14"/>
    <x v="3"/>
    <x v="3"/>
    <x v="2022"/>
    <n v="1"/>
  </r>
  <r>
    <x v="65"/>
    <x v="2"/>
    <s v="2024-2025"/>
    <x v="0"/>
    <x v="39"/>
    <x v="0"/>
    <x v="0"/>
    <x v="39"/>
    <x v="0"/>
    <x v="14"/>
    <x v="4"/>
    <x v="4"/>
    <x v="2023"/>
    <n v="1"/>
  </r>
  <r>
    <x v="681"/>
    <x v="2"/>
    <s v="2024-2025"/>
    <x v="0"/>
    <x v="70"/>
    <x v="4"/>
    <x v="4"/>
    <x v="70"/>
    <x v="0"/>
    <x v="8"/>
    <x v="4"/>
    <x v="4"/>
    <x v="2024"/>
    <n v="1"/>
  </r>
  <r>
    <x v="403"/>
    <x v="0"/>
    <s v="2023-2024"/>
    <x v="0"/>
    <x v="51"/>
    <x v="4"/>
    <x v="4"/>
    <x v="51"/>
    <x v="0"/>
    <x v="16"/>
    <x v="9"/>
    <x v="9"/>
    <x v="2025"/>
    <n v="1"/>
  </r>
  <r>
    <x v="171"/>
    <x v="1"/>
    <s v="2022-2023"/>
    <x v="1"/>
    <x v="65"/>
    <x v="1"/>
    <x v="1"/>
    <x v="65"/>
    <x v="0"/>
    <x v="4"/>
    <x v="3"/>
    <x v="3"/>
    <x v="2026"/>
    <n v="1"/>
  </r>
  <r>
    <x v="495"/>
    <x v="2"/>
    <s v="2024-2025"/>
    <x v="0"/>
    <x v="27"/>
    <x v="4"/>
    <x v="4"/>
    <x v="27"/>
    <x v="0"/>
    <x v="7"/>
    <x v="3"/>
    <x v="3"/>
    <x v="2027"/>
    <n v="1"/>
  </r>
  <r>
    <x v="21"/>
    <x v="1"/>
    <s v="2022-2023"/>
    <x v="0"/>
    <x v="55"/>
    <x v="3"/>
    <x v="3"/>
    <x v="55"/>
    <x v="0"/>
    <x v="17"/>
    <x v="9"/>
    <x v="9"/>
    <x v="2028"/>
    <n v="1"/>
  </r>
  <r>
    <x v="684"/>
    <x v="2"/>
    <s v="2024-2025"/>
    <x v="1"/>
    <x v="21"/>
    <x v="3"/>
    <x v="3"/>
    <x v="21"/>
    <x v="0"/>
    <x v="10"/>
    <x v="4"/>
    <x v="4"/>
    <x v="2029"/>
    <n v="1"/>
  </r>
  <r>
    <x v="662"/>
    <x v="2"/>
    <s v="2024-2025"/>
    <x v="0"/>
    <x v="15"/>
    <x v="1"/>
    <x v="1"/>
    <x v="15"/>
    <x v="0"/>
    <x v="5"/>
    <x v="2"/>
    <x v="2"/>
    <x v="2030"/>
    <n v="1"/>
  </r>
  <r>
    <x v="172"/>
    <x v="1"/>
    <s v="2022-2023"/>
    <x v="0"/>
    <x v="15"/>
    <x v="1"/>
    <x v="1"/>
    <x v="15"/>
    <x v="0"/>
    <x v="5"/>
    <x v="7"/>
    <x v="7"/>
    <x v="2031"/>
    <n v="1"/>
  </r>
  <r>
    <x v="521"/>
    <x v="0"/>
    <s v="2023-2024"/>
    <x v="1"/>
    <x v="75"/>
    <x v="0"/>
    <x v="0"/>
    <x v="75"/>
    <x v="0"/>
    <x v="20"/>
    <x v="0"/>
    <x v="0"/>
    <x v="2032"/>
    <n v="1"/>
  </r>
  <r>
    <x v="389"/>
    <x v="2"/>
    <s v="2024-2025"/>
    <x v="0"/>
    <x v="80"/>
    <x v="0"/>
    <x v="0"/>
    <x v="80"/>
    <x v="0"/>
    <x v="14"/>
    <x v="4"/>
    <x v="4"/>
    <x v="2033"/>
    <n v="1"/>
  </r>
  <r>
    <x v="368"/>
    <x v="2"/>
    <s v="2024-2025"/>
    <x v="0"/>
    <x v="32"/>
    <x v="6"/>
    <x v="6"/>
    <x v="32"/>
    <x v="0"/>
    <x v="13"/>
    <x v="3"/>
    <x v="3"/>
    <x v="2034"/>
    <n v="1"/>
  </r>
  <r>
    <x v="655"/>
    <x v="0"/>
    <s v="2023-2024"/>
    <x v="1"/>
    <x v="11"/>
    <x v="5"/>
    <x v="5"/>
    <x v="11"/>
    <x v="0"/>
    <x v="9"/>
    <x v="9"/>
    <x v="9"/>
    <x v="2035"/>
    <n v="1"/>
  </r>
  <r>
    <x v="583"/>
    <x v="2"/>
    <s v="2024-2025"/>
    <x v="0"/>
    <x v="77"/>
    <x v="5"/>
    <x v="5"/>
    <x v="77"/>
    <x v="0"/>
    <x v="9"/>
    <x v="4"/>
    <x v="4"/>
    <x v="2036"/>
    <n v="1"/>
  </r>
  <r>
    <x v="494"/>
    <x v="2"/>
    <s v="2024-2025"/>
    <x v="1"/>
    <x v="29"/>
    <x v="4"/>
    <x v="4"/>
    <x v="29"/>
    <x v="0"/>
    <x v="8"/>
    <x v="0"/>
    <x v="0"/>
    <x v="2037"/>
    <n v="1"/>
  </r>
  <r>
    <x v="482"/>
    <x v="2"/>
    <s v="2024-2025"/>
    <x v="1"/>
    <x v="14"/>
    <x v="1"/>
    <x v="1"/>
    <x v="14"/>
    <x v="0"/>
    <x v="11"/>
    <x v="4"/>
    <x v="4"/>
    <x v="2038"/>
    <n v="1"/>
  </r>
  <r>
    <x v="341"/>
    <x v="1"/>
    <s v="2022-2023"/>
    <x v="0"/>
    <x v="50"/>
    <x v="4"/>
    <x v="4"/>
    <x v="50"/>
    <x v="0"/>
    <x v="6"/>
    <x v="3"/>
    <x v="3"/>
    <x v="2039"/>
    <n v="1"/>
  </r>
  <r>
    <x v="698"/>
    <x v="2"/>
    <s v="2024-2025"/>
    <x v="0"/>
    <x v="45"/>
    <x v="3"/>
    <x v="3"/>
    <x v="45"/>
    <x v="0"/>
    <x v="15"/>
    <x v="9"/>
    <x v="9"/>
    <x v="2040"/>
    <n v="1"/>
  </r>
  <r>
    <x v="140"/>
    <x v="0"/>
    <s v="2023-2024"/>
    <x v="0"/>
    <x v="45"/>
    <x v="3"/>
    <x v="3"/>
    <x v="45"/>
    <x v="0"/>
    <x v="15"/>
    <x v="5"/>
    <x v="5"/>
    <x v="2041"/>
    <n v="1"/>
  </r>
  <r>
    <x v="408"/>
    <x v="1"/>
    <s v="2022-2023"/>
    <x v="0"/>
    <x v="94"/>
    <x v="5"/>
    <x v="5"/>
    <x v="94"/>
    <x v="0"/>
    <x v="9"/>
    <x v="7"/>
    <x v="7"/>
    <x v="2042"/>
    <n v="1"/>
  </r>
  <r>
    <x v="244"/>
    <x v="0"/>
    <s v="2023-2024"/>
    <x v="0"/>
    <x v="80"/>
    <x v="0"/>
    <x v="0"/>
    <x v="80"/>
    <x v="0"/>
    <x v="14"/>
    <x v="5"/>
    <x v="5"/>
    <x v="2043"/>
    <n v="1"/>
  </r>
  <r>
    <x v="78"/>
    <x v="0"/>
    <s v="2023-2024"/>
    <x v="0"/>
    <x v="60"/>
    <x v="1"/>
    <x v="1"/>
    <x v="60"/>
    <x v="0"/>
    <x v="2"/>
    <x v="5"/>
    <x v="5"/>
    <x v="2044"/>
    <n v="1"/>
  </r>
  <r>
    <x v="497"/>
    <x v="0"/>
    <s v="2023-2024"/>
    <x v="0"/>
    <x v="64"/>
    <x v="1"/>
    <x v="1"/>
    <x v="64"/>
    <x v="0"/>
    <x v="1"/>
    <x v="6"/>
    <x v="6"/>
    <x v="2045"/>
    <n v="1"/>
  </r>
  <r>
    <x v="258"/>
    <x v="0"/>
    <s v="2023-2024"/>
    <x v="0"/>
    <x v="63"/>
    <x v="1"/>
    <x v="1"/>
    <x v="63"/>
    <x v="0"/>
    <x v="5"/>
    <x v="6"/>
    <x v="6"/>
    <x v="2046"/>
    <n v="1"/>
  </r>
  <r>
    <x v="214"/>
    <x v="2"/>
    <s v="2024-2025"/>
    <x v="1"/>
    <x v="96"/>
    <x v="4"/>
    <x v="4"/>
    <x v="96"/>
    <x v="0"/>
    <x v="16"/>
    <x v="3"/>
    <x v="3"/>
    <x v="2047"/>
    <n v="1"/>
  </r>
  <r>
    <x v="186"/>
    <x v="2"/>
    <s v="2024-2025"/>
    <x v="0"/>
    <x v="58"/>
    <x v="0"/>
    <x v="0"/>
    <x v="58"/>
    <x v="0"/>
    <x v="0"/>
    <x v="3"/>
    <x v="3"/>
    <x v="2048"/>
    <n v="1"/>
  </r>
  <r>
    <x v="586"/>
    <x v="0"/>
    <s v="2023-2024"/>
    <x v="0"/>
    <x v="77"/>
    <x v="5"/>
    <x v="5"/>
    <x v="77"/>
    <x v="0"/>
    <x v="9"/>
    <x v="0"/>
    <x v="0"/>
    <x v="2049"/>
    <n v="1"/>
  </r>
  <r>
    <x v="514"/>
    <x v="1"/>
    <s v="2022-2023"/>
    <x v="0"/>
    <x v="62"/>
    <x v="0"/>
    <x v="0"/>
    <x v="62"/>
    <x v="0"/>
    <x v="14"/>
    <x v="0"/>
    <x v="0"/>
    <x v="2050"/>
    <n v="1"/>
  </r>
  <r>
    <x v="525"/>
    <x v="2"/>
    <s v="2024-2025"/>
    <x v="1"/>
    <x v="40"/>
    <x v="4"/>
    <x v="4"/>
    <x v="40"/>
    <x v="0"/>
    <x v="8"/>
    <x v="5"/>
    <x v="5"/>
    <x v="2051"/>
    <n v="1"/>
  </r>
  <r>
    <x v="373"/>
    <x v="0"/>
    <s v="2023-2024"/>
    <x v="0"/>
    <x v="53"/>
    <x v="3"/>
    <x v="3"/>
    <x v="53"/>
    <x v="0"/>
    <x v="10"/>
    <x v="2"/>
    <x v="2"/>
    <x v="2052"/>
    <n v="1"/>
  </r>
  <r>
    <x v="38"/>
    <x v="0"/>
    <s v="2023-2024"/>
    <x v="1"/>
    <x v="25"/>
    <x v="4"/>
    <x v="4"/>
    <x v="25"/>
    <x v="0"/>
    <x v="8"/>
    <x v="2"/>
    <x v="2"/>
    <x v="2053"/>
    <n v="1"/>
  </r>
  <r>
    <x v="669"/>
    <x v="1"/>
    <s v="2022-2023"/>
    <x v="0"/>
    <x v="43"/>
    <x v="1"/>
    <x v="1"/>
    <x v="43"/>
    <x v="0"/>
    <x v="2"/>
    <x v="5"/>
    <x v="5"/>
    <x v="2054"/>
    <n v="1"/>
  </r>
  <r>
    <x v="260"/>
    <x v="1"/>
    <s v="2022-2023"/>
    <x v="0"/>
    <x v="10"/>
    <x v="4"/>
    <x v="4"/>
    <x v="10"/>
    <x v="0"/>
    <x v="8"/>
    <x v="7"/>
    <x v="7"/>
    <x v="2055"/>
    <n v="1"/>
  </r>
  <r>
    <x v="268"/>
    <x v="0"/>
    <s v="2023-2024"/>
    <x v="1"/>
    <x v="85"/>
    <x v="0"/>
    <x v="0"/>
    <x v="85"/>
    <x v="0"/>
    <x v="20"/>
    <x v="7"/>
    <x v="7"/>
    <x v="2056"/>
    <n v="1"/>
  </r>
  <r>
    <x v="604"/>
    <x v="2"/>
    <s v="2024-2025"/>
    <x v="1"/>
    <x v="9"/>
    <x v="4"/>
    <x v="4"/>
    <x v="9"/>
    <x v="0"/>
    <x v="7"/>
    <x v="3"/>
    <x v="3"/>
    <x v="2057"/>
    <n v="1"/>
  </r>
  <r>
    <x v="376"/>
    <x v="1"/>
    <s v="2022-2023"/>
    <x v="1"/>
    <x v="88"/>
    <x v="6"/>
    <x v="6"/>
    <x v="88"/>
    <x v="0"/>
    <x v="13"/>
    <x v="0"/>
    <x v="0"/>
    <x v="2058"/>
    <n v="1"/>
  </r>
  <r>
    <x v="658"/>
    <x v="2"/>
    <s v="2024-2025"/>
    <x v="0"/>
    <x v="34"/>
    <x v="4"/>
    <x v="4"/>
    <x v="34"/>
    <x v="0"/>
    <x v="7"/>
    <x v="1"/>
    <x v="1"/>
    <x v="2059"/>
    <n v="1"/>
  </r>
  <r>
    <x v="151"/>
    <x v="2"/>
    <s v="2024-2025"/>
    <x v="0"/>
    <x v="53"/>
    <x v="3"/>
    <x v="3"/>
    <x v="53"/>
    <x v="0"/>
    <x v="10"/>
    <x v="1"/>
    <x v="1"/>
    <x v="2060"/>
    <n v="1"/>
  </r>
  <r>
    <x v="503"/>
    <x v="0"/>
    <s v="2023-2024"/>
    <x v="0"/>
    <x v="95"/>
    <x v="7"/>
    <x v="7"/>
    <x v="95"/>
    <x v="0"/>
    <x v="19"/>
    <x v="0"/>
    <x v="0"/>
    <x v="2061"/>
    <n v="1"/>
  </r>
  <r>
    <x v="72"/>
    <x v="2"/>
    <s v="2024-2025"/>
    <x v="1"/>
    <x v="9"/>
    <x v="4"/>
    <x v="4"/>
    <x v="9"/>
    <x v="0"/>
    <x v="7"/>
    <x v="3"/>
    <x v="3"/>
    <x v="2062"/>
    <n v="1"/>
  </r>
  <r>
    <x v="104"/>
    <x v="0"/>
    <s v="2023-2024"/>
    <x v="0"/>
    <x v="63"/>
    <x v="1"/>
    <x v="1"/>
    <x v="63"/>
    <x v="0"/>
    <x v="5"/>
    <x v="3"/>
    <x v="3"/>
    <x v="2063"/>
    <n v="1"/>
  </r>
  <r>
    <x v="556"/>
    <x v="0"/>
    <s v="2023-2024"/>
    <x v="1"/>
    <x v="11"/>
    <x v="5"/>
    <x v="5"/>
    <x v="11"/>
    <x v="0"/>
    <x v="9"/>
    <x v="2"/>
    <x v="2"/>
    <x v="2064"/>
    <n v="1"/>
  </r>
  <r>
    <x v="226"/>
    <x v="0"/>
    <s v="2023-2024"/>
    <x v="0"/>
    <x v="52"/>
    <x v="3"/>
    <x v="3"/>
    <x v="52"/>
    <x v="0"/>
    <x v="10"/>
    <x v="3"/>
    <x v="3"/>
    <x v="2065"/>
    <n v="1"/>
  </r>
  <r>
    <x v="272"/>
    <x v="1"/>
    <s v="2022-2023"/>
    <x v="0"/>
    <x v="77"/>
    <x v="5"/>
    <x v="5"/>
    <x v="77"/>
    <x v="0"/>
    <x v="9"/>
    <x v="5"/>
    <x v="5"/>
    <x v="2066"/>
    <n v="1"/>
  </r>
  <r>
    <x v="301"/>
    <x v="1"/>
    <s v="2022-2023"/>
    <x v="0"/>
    <x v="50"/>
    <x v="4"/>
    <x v="4"/>
    <x v="50"/>
    <x v="0"/>
    <x v="6"/>
    <x v="1"/>
    <x v="1"/>
    <x v="2067"/>
    <n v="1"/>
  </r>
  <r>
    <x v="443"/>
    <x v="1"/>
    <s v="2022-2023"/>
    <x v="0"/>
    <x v="59"/>
    <x v="3"/>
    <x v="3"/>
    <x v="59"/>
    <x v="0"/>
    <x v="3"/>
    <x v="0"/>
    <x v="0"/>
    <x v="2068"/>
    <n v="1"/>
  </r>
  <r>
    <x v="549"/>
    <x v="1"/>
    <s v="2022-2023"/>
    <x v="0"/>
    <x v="34"/>
    <x v="4"/>
    <x v="4"/>
    <x v="34"/>
    <x v="0"/>
    <x v="7"/>
    <x v="7"/>
    <x v="7"/>
    <x v="2069"/>
    <n v="1"/>
  </r>
  <r>
    <x v="440"/>
    <x v="0"/>
    <s v="2023-2024"/>
    <x v="0"/>
    <x v="69"/>
    <x v="4"/>
    <x v="4"/>
    <x v="69"/>
    <x v="0"/>
    <x v="6"/>
    <x v="6"/>
    <x v="6"/>
    <x v="2070"/>
    <n v="1"/>
  </r>
  <r>
    <x v="36"/>
    <x v="2"/>
    <s v="2024-2025"/>
    <x v="0"/>
    <x v="31"/>
    <x v="1"/>
    <x v="1"/>
    <x v="31"/>
    <x v="0"/>
    <x v="4"/>
    <x v="2"/>
    <x v="2"/>
    <x v="2071"/>
    <n v="1"/>
  </r>
  <r>
    <x v="97"/>
    <x v="0"/>
    <s v="2023-2024"/>
    <x v="0"/>
    <x v="79"/>
    <x v="6"/>
    <x v="6"/>
    <x v="79"/>
    <x v="0"/>
    <x v="18"/>
    <x v="1"/>
    <x v="1"/>
    <x v="2072"/>
    <n v="1"/>
  </r>
  <r>
    <x v="655"/>
    <x v="0"/>
    <s v="2023-2024"/>
    <x v="1"/>
    <x v="8"/>
    <x v="1"/>
    <x v="1"/>
    <x v="8"/>
    <x v="0"/>
    <x v="4"/>
    <x v="7"/>
    <x v="7"/>
    <x v="2073"/>
    <n v="1"/>
  </r>
  <r>
    <x v="688"/>
    <x v="0"/>
    <s v="2023-2024"/>
    <x v="0"/>
    <x v="48"/>
    <x v="3"/>
    <x v="3"/>
    <x v="48"/>
    <x v="0"/>
    <x v="15"/>
    <x v="1"/>
    <x v="1"/>
    <x v="2074"/>
    <n v="1"/>
  </r>
  <r>
    <x v="648"/>
    <x v="1"/>
    <s v="2022-2023"/>
    <x v="0"/>
    <x v="62"/>
    <x v="0"/>
    <x v="0"/>
    <x v="62"/>
    <x v="0"/>
    <x v="14"/>
    <x v="7"/>
    <x v="7"/>
    <x v="2075"/>
    <n v="1"/>
  </r>
  <r>
    <x v="532"/>
    <x v="1"/>
    <s v="2022-2023"/>
    <x v="0"/>
    <x v="16"/>
    <x v="0"/>
    <x v="0"/>
    <x v="16"/>
    <x v="0"/>
    <x v="0"/>
    <x v="0"/>
    <x v="0"/>
    <x v="2076"/>
    <n v="1"/>
  </r>
  <r>
    <x v="282"/>
    <x v="2"/>
    <s v="2024-2025"/>
    <x v="0"/>
    <x v="5"/>
    <x v="1"/>
    <x v="1"/>
    <x v="5"/>
    <x v="0"/>
    <x v="5"/>
    <x v="4"/>
    <x v="4"/>
    <x v="2077"/>
    <n v="1"/>
  </r>
  <r>
    <x v="341"/>
    <x v="1"/>
    <s v="2022-2023"/>
    <x v="1"/>
    <x v="96"/>
    <x v="4"/>
    <x v="4"/>
    <x v="96"/>
    <x v="0"/>
    <x v="16"/>
    <x v="0"/>
    <x v="0"/>
    <x v="2078"/>
    <n v="1"/>
  </r>
  <r>
    <x v="595"/>
    <x v="0"/>
    <s v="2023-2024"/>
    <x v="1"/>
    <x v="25"/>
    <x v="4"/>
    <x v="4"/>
    <x v="25"/>
    <x v="0"/>
    <x v="8"/>
    <x v="6"/>
    <x v="6"/>
    <x v="2079"/>
    <n v="1"/>
  </r>
  <r>
    <x v="18"/>
    <x v="0"/>
    <s v="2023-2024"/>
    <x v="0"/>
    <x v="30"/>
    <x v="4"/>
    <x v="4"/>
    <x v="30"/>
    <x v="0"/>
    <x v="6"/>
    <x v="9"/>
    <x v="9"/>
    <x v="2080"/>
    <n v="1"/>
  </r>
  <r>
    <x v="435"/>
    <x v="0"/>
    <s v="2023-2024"/>
    <x v="0"/>
    <x v="35"/>
    <x v="3"/>
    <x v="3"/>
    <x v="35"/>
    <x v="0"/>
    <x v="15"/>
    <x v="6"/>
    <x v="6"/>
    <x v="2081"/>
    <n v="1"/>
  </r>
  <r>
    <x v="453"/>
    <x v="0"/>
    <s v="2023-2024"/>
    <x v="0"/>
    <x v="10"/>
    <x v="4"/>
    <x v="4"/>
    <x v="10"/>
    <x v="0"/>
    <x v="8"/>
    <x v="3"/>
    <x v="3"/>
    <x v="2082"/>
    <n v="1"/>
  </r>
  <r>
    <x v="620"/>
    <x v="1"/>
    <s v="2022-2023"/>
    <x v="0"/>
    <x v="12"/>
    <x v="3"/>
    <x v="3"/>
    <x v="12"/>
    <x v="0"/>
    <x v="10"/>
    <x v="1"/>
    <x v="1"/>
    <x v="2083"/>
    <n v="1"/>
  </r>
  <r>
    <x v="140"/>
    <x v="0"/>
    <s v="2023-2024"/>
    <x v="0"/>
    <x v="27"/>
    <x v="4"/>
    <x v="4"/>
    <x v="27"/>
    <x v="0"/>
    <x v="7"/>
    <x v="3"/>
    <x v="3"/>
    <x v="2084"/>
    <n v="1"/>
  </r>
  <r>
    <x v="277"/>
    <x v="2"/>
    <s v="2024-2025"/>
    <x v="1"/>
    <x v="81"/>
    <x v="3"/>
    <x v="3"/>
    <x v="81"/>
    <x v="0"/>
    <x v="17"/>
    <x v="2"/>
    <x v="2"/>
    <x v="2085"/>
    <n v="1"/>
  </r>
  <r>
    <x v="259"/>
    <x v="2"/>
    <s v="2024-2025"/>
    <x v="0"/>
    <x v="37"/>
    <x v="1"/>
    <x v="1"/>
    <x v="37"/>
    <x v="0"/>
    <x v="11"/>
    <x v="7"/>
    <x v="7"/>
    <x v="2086"/>
    <n v="1"/>
  </r>
  <r>
    <x v="136"/>
    <x v="0"/>
    <s v="2023-2024"/>
    <x v="0"/>
    <x v="15"/>
    <x v="1"/>
    <x v="1"/>
    <x v="15"/>
    <x v="0"/>
    <x v="5"/>
    <x v="3"/>
    <x v="3"/>
    <x v="2087"/>
    <n v="1"/>
  </r>
  <r>
    <x v="371"/>
    <x v="2"/>
    <s v="2024-2025"/>
    <x v="0"/>
    <x v="35"/>
    <x v="3"/>
    <x v="3"/>
    <x v="35"/>
    <x v="0"/>
    <x v="15"/>
    <x v="1"/>
    <x v="1"/>
    <x v="2088"/>
    <n v="1"/>
  </r>
  <r>
    <x v="635"/>
    <x v="0"/>
    <s v="2023-2024"/>
    <x v="1"/>
    <x v="81"/>
    <x v="3"/>
    <x v="3"/>
    <x v="81"/>
    <x v="0"/>
    <x v="17"/>
    <x v="7"/>
    <x v="7"/>
    <x v="2089"/>
    <n v="1"/>
  </r>
  <r>
    <x v="549"/>
    <x v="1"/>
    <s v="2022-2023"/>
    <x v="0"/>
    <x v="10"/>
    <x v="4"/>
    <x v="4"/>
    <x v="10"/>
    <x v="0"/>
    <x v="8"/>
    <x v="4"/>
    <x v="4"/>
    <x v="2090"/>
    <n v="1"/>
  </r>
  <r>
    <x v="426"/>
    <x v="2"/>
    <s v="2024-2025"/>
    <x v="0"/>
    <x v="56"/>
    <x v="1"/>
    <x v="1"/>
    <x v="56"/>
    <x v="0"/>
    <x v="11"/>
    <x v="2"/>
    <x v="2"/>
    <x v="2091"/>
    <n v="1"/>
  </r>
  <r>
    <x v="714"/>
    <x v="0"/>
    <s v="2023-2024"/>
    <x v="1"/>
    <x v="88"/>
    <x v="6"/>
    <x v="6"/>
    <x v="88"/>
    <x v="0"/>
    <x v="13"/>
    <x v="5"/>
    <x v="5"/>
    <x v="2092"/>
    <n v="1"/>
  </r>
  <r>
    <x v="560"/>
    <x v="0"/>
    <s v="2023-2024"/>
    <x v="0"/>
    <x v="28"/>
    <x v="1"/>
    <x v="1"/>
    <x v="28"/>
    <x v="0"/>
    <x v="11"/>
    <x v="1"/>
    <x v="1"/>
    <x v="2093"/>
    <n v="1"/>
  </r>
  <r>
    <x v="465"/>
    <x v="1"/>
    <s v="2022-2023"/>
    <x v="1"/>
    <x v="55"/>
    <x v="3"/>
    <x v="3"/>
    <x v="55"/>
    <x v="0"/>
    <x v="17"/>
    <x v="4"/>
    <x v="4"/>
    <x v="2094"/>
    <n v="1"/>
  </r>
  <r>
    <x v="385"/>
    <x v="1"/>
    <s v="2022-2023"/>
    <x v="0"/>
    <x v="3"/>
    <x v="3"/>
    <x v="3"/>
    <x v="3"/>
    <x v="0"/>
    <x v="3"/>
    <x v="4"/>
    <x v="4"/>
    <x v="2095"/>
    <n v="1"/>
  </r>
  <r>
    <x v="98"/>
    <x v="2"/>
    <s v="2024-2025"/>
    <x v="0"/>
    <x v="6"/>
    <x v="0"/>
    <x v="0"/>
    <x v="6"/>
    <x v="0"/>
    <x v="0"/>
    <x v="7"/>
    <x v="7"/>
    <x v="2096"/>
    <n v="1"/>
  </r>
  <r>
    <x v="142"/>
    <x v="1"/>
    <s v="2022-2023"/>
    <x v="1"/>
    <x v="82"/>
    <x v="3"/>
    <x v="3"/>
    <x v="82"/>
    <x v="0"/>
    <x v="17"/>
    <x v="7"/>
    <x v="7"/>
    <x v="2097"/>
    <n v="1"/>
  </r>
  <r>
    <x v="177"/>
    <x v="1"/>
    <s v="2022-2023"/>
    <x v="0"/>
    <x v="33"/>
    <x v="4"/>
    <x v="4"/>
    <x v="33"/>
    <x v="0"/>
    <x v="8"/>
    <x v="5"/>
    <x v="5"/>
    <x v="2098"/>
    <n v="1"/>
  </r>
  <r>
    <x v="231"/>
    <x v="0"/>
    <s v="2023-2024"/>
    <x v="0"/>
    <x v="23"/>
    <x v="1"/>
    <x v="1"/>
    <x v="23"/>
    <x v="0"/>
    <x v="11"/>
    <x v="9"/>
    <x v="9"/>
    <x v="2099"/>
    <n v="1"/>
  </r>
  <r>
    <x v="225"/>
    <x v="0"/>
    <s v="2023-2024"/>
    <x v="0"/>
    <x v="6"/>
    <x v="0"/>
    <x v="0"/>
    <x v="6"/>
    <x v="0"/>
    <x v="0"/>
    <x v="4"/>
    <x v="4"/>
    <x v="2100"/>
    <n v="1"/>
  </r>
  <r>
    <x v="152"/>
    <x v="0"/>
    <s v="2023-2024"/>
    <x v="0"/>
    <x v="12"/>
    <x v="3"/>
    <x v="3"/>
    <x v="12"/>
    <x v="0"/>
    <x v="10"/>
    <x v="5"/>
    <x v="5"/>
    <x v="2101"/>
    <n v="1"/>
  </r>
  <r>
    <x v="201"/>
    <x v="1"/>
    <s v="2022-2023"/>
    <x v="0"/>
    <x v="76"/>
    <x v="1"/>
    <x v="1"/>
    <x v="76"/>
    <x v="0"/>
    <x v="5"/>
    <x v="7"/>
    <x v="7"/>
    <x v="2102"/>
    <n v="1"/>
  </r>
  <r>
    <x v="682"/>
    <x v="1"/>
    <s v="2022-2023"/>
    <x v="0"/>
    <x v="13"/>
    <x v="1"/>
    <x v="1"/>
    <x v="13"/>
    <x v="0"/>
    <x v="1"/>
    <x v="3"/>
    <x v="3"/>
    <x v="2103"/>
    <n v="1"/>
  </r>
  <r>
    <x v="348"/>
    <x v="1"/>
    <s v="2022-2023"/>
    <x v="0"/>
    <x v="27"/>
    <x v="4"/>
    <x v="4"/>
    <x v="27"/>
    <x v="0"/>
    <x v="7"/>
    <x v="8"/>
    <x v="8"/>
    <x v="2104"/>
    <n v="1"/>
  </r>
  <r>
    <x v="495"/>
    <x v="2"/>
    <s v="2024-2025"/>
    <x v="0"/>
    <x v="94"/>
    <x v="5"/>
    <x v="5"/>
    <x v="94"/>
    <x v="0"/>
    <x v="9"/>
    <x v="3"/>
    <x v="3"/>
    <x v="2105"/>
    <n v="1"/>
  </r>
  <r>
    <x v="420"/>
    <x v="1"/>
    <s v="2022-2023"/>
    <x v="0"/>
    <x v="92"/>
    <x v="3"/>
    <x v="3"/>
    <x v="92"/>
    <x v="0"/>
    <x v="3"/>
    <x v="5"/>
    <x v="5"/>
    <x v="2106"/>
    <n v="1"/>
  </r>
  <r>
    <x v="224"/>
    <x v="1"/>
    <s v="2022-2023"/>
    <x v="1"/>
    <x v="68"/>
    <x v="7"/>
    <x v="7"/>
    <x v="68"/>
    <x v="0"/>
    <x v="19"/>
    <x v="1"/>
    <x v="1"/>
    <x v="2107"/>
    <n v="1"/>
  </r>
  <r>
    <x v="552"/>
    <x v="2"/>
    <s v="2024-2025"/>
    <x v="0"/>
    <x v="78"/>
    <x v="1"/>
    <x v="1"/>
    <x v="78"/>
    <x v="0"/>
    <x v="4"/>
    <x v="2"/>
    <x v="2"/>
    <x v="2108"/>
    <n v="1"/>
  </r>
  <r>
    <x v="221"/>
    <x v="0"/>
    <s v="2023-2024"/>
    <x v="0"/>
    <x v="49"/>
    <x v="4"/>
    <x v="4"/>
    <x v="49"/>
    <x v="0"/>
    <x v="6"/>
    <x v="4"/>
    <x v="4"/>
    <x v="2109"/>
    <n v="1"/>
  </r>
  <r>
    <x v="59"/>
    <x v="0"/>
    <s v="2023-2024"/>
    <x v="0"/>
    <x v="62"/>
    <x v="0"/>
    <x v="0"/>
    <x v="62"/>
    <x v="0"/>
    <x v="14"/>
    <x v="9"/>
    <x v="9"/>
    <x v="2110"/>
    <n v="1"/>
  </r>
  <r>
    <x v="592"/>
    <x v="1"/>
    <s v="2022-2023"/>
    <x v="0"/>
    <x v="80"/>
    <x v="0"/>
    <x v="0"/>
    <x v="80"/>
    <x v="0"/>
    <x v="14"/>
    <x v="1"/>
    <x v="1"/>
    <x v="2111"/>
    <n v="1"/>
  </r>
  <r>
    <x v="533"/>
    <x v="1"/>
    <s v="2022-2023"/>
    <x v="0"/>
    <x v="78"/>
    <x v="1"/>
    <x v="1"/>
    <x v="78"/>
    <x v="0"/>
    <x v="4"/>
    <x v="5"/>
    <x v="5"/>
    <x v="2112"/>
    <n v="1"/>
  </r>
  <r>
    <x v="504"/>
    <x v="2"/>
    <s v="2024-2025"/>
    <x v="0"/>
    <x v="15"/>
    <x v="1"/>
    <x v="1"/>
    <x v="15"/>
    <x v="0"/>
    <x v="5"/>
    <x v="3"/>
    <x v="3"/>
    <x v="2113"/>
    <n v="1"/>
  </r>
  <r>
    <x v="18"/>
    <x v="0"/>
    <s v="2023-2024"/>
    <x v="0"/>
    <x v="42"/>
    <x v="3"/>
    <x v="3"/>
    <x v="42"/>
    <x v="0"/>
    <x v="12"/>
    <x v="1"/>
    <x v="1"/>
    <x v="2114"/>
    <n v="1"/>
  </r>
  <r>
    <x v="98"/>
    <x v="2"/>
    <s v="2024-2025"/>
    <x v="0"/>
    <x v="69"/>
    <x v="4"/>
    <x v="4"/>
    <x v="69"/>
    <x v="0"/>
    <x v="6"/>
    <x v="1"/>
    <x v="1"/>
    <x v="2115"/>
    <n v="1"/>
  </r>
  <r>
    <x v="684"/>
    <x v="2"/>
    <s v="2024-2025"/>
    <x v="0"/>
    <x v="39"/>
    <x v="0"/>
    <x v="0"/>
    <x v="39"/>
    <x v="0"/>
    <x v="14"/>
    <x v="6"/>
    <x v="6"/>
    <x v="2116"/>
    <n v="1"/>
  </r>
  <r>
    <x v="500"/>
    <x v="1"/>
    <s v="2022-2023"/>
    <x v="0"/>
    <x v="31"/>
    <x v="1"/>
    <x v="1"/>
    <x v="31"/>
    <x v="0"/>
    <x v="4"/>
    <x v="0"/>
    <x v="0"/>
    <x v="2117"/>
    <n v="1"/>
  </r>
  <r>
    <x v="167"/>
    <x v="2"/>
    <s v="2024-2025"/>
    <x v="1"/>
    <x v="8"/>
    <x v="1"/>
    <x v="1"/>
    <x v="8"/>
    <x v="0"/>
    <x v="4"/>
    <x v="0"/>
    <x v="0"/>
    <x v="2118"/>
    <n v="1"/>
  </r>
  <r>
    <x v="294"/>
    <x v="1"/>
    <s v="2022-2023"/>
    <x v="0"/>
    <x v="63"/>
    <x v="1"/>
    <x v="1"/>
    <x v="63"/>
    <x v="0"/>
    <x v="5"/>
    <x v="0"/>
    <x v="0"/>
    <x v="2119"/>
    <n v="1"/>
  </r>
  <r>
    <x v="248"/>
    <x v="0"/>
    <s v="2023-2024"/>
    <x v="1"/>
    <x v="89"/>
    <x v="4"/>
    <x v="4"/>
    <x v="89"/>
    <x v="0"/>
    <x v="6"/>
    <x v="1"/>
    <x v="1"/>
    <x v="2120"/>
    <n v="1"/>
  </r>
  <r>
    <x v="440"/>
    <x v="0"/>
    <s v="2023-2024"/>
    <x v="0"/>
    <x v="35"/>
    <x v="3"/>
    <x v="3"/>
    <x v="35"/>
    <x v="0"/>
    <x v="15"/>
    <x v="2"/>
    <x v="2"/>
    <x v="2121"/>
    <n v="1"/>
  </r>
  <r>
    <x v="427"/>
    <x v="0"/>
    <s v="2023-2024"/>
    <x v="0"/>
    <x v="31"/>
    <x v="1"/>
    <x v="1"/>
    <x v="31"/>
    <x v="0"/>
    <x v="4"/>
    <x v="3"/>
    <x v="3"/>
    <x v="2122"/>
    <n v="1"/>
  </r>
  <r>
    <x v="274"/>
    <x v="0"/>
    <s v="2023-2024"/>
    <x v="1"/>
    <x v="25"/>
    <x v="4"/>
    <x v="4"/>
    <x v="25"/>
    <x v="0"/>
    <x v="8"/>
    <x v="3"/>
    <x v="3"/>
    <x v="2123"/>
    <n v="1"/>
  </r>
  <r>
    <x v="700"/>
    <x v="2"/>
    <s v="2024-2025"/>
    <x v="1"/>
    <x v="81"/>
    <x v="3"/>
    <x v="3"/>
    <x v="81"/>
    <x v="0"/>
    <x v="17"/>
    <x v="4"/>
    <x v="4"/>
    <x v="2124"/>
    <n v="1"/>
  </r>
  <r>
    <x v="356"/>
    <x v="0"/>
    <s v="2023-2024"/>
    <x v="0"/>
    <x v="87"/>
    <x v="2"/>
    <x v="2"/>
    <x v="87"/>
    <x v="0"/>
    <x v="2"/>
    <x v="7"/>
    <x v="7"/>
    <x v="2125"/>
    <n v="1"/>
  </r>
  <r>
    <x v="190"/>
    <x v="1"/>
    <s v="2022-2023"/>
    <x v="0"/>
    <x v="79"/>
    <x v="6"/>
    <x v="6"/>
    <x v="79"/>
    <x v="0"/>
    <x v="18"/>
    <x v="1"/>
    <x v="1"/>
    <x v="2126"/>
    <n v="1"/>
  </r>
  <r>
    <x v="548"/>
    <x v="1"/>
    <s v="2022-2023"/>
    <x v="0"/>
    <x v="12"/>
    <x v="3"/>
    <x v="3"/>
    <x v="12"/>
    <x v="0"/>
    <x v="10"/>
    <x v="2"/>
    <x v="2"/>
    <x v="2127"/>
    <n v="1"/>
  </r>
  <r>
    <x v="80"/>
    <x v="1"/>
    <s v="2022-2023"/>
    <x v="0"/>
    <x v="94"/>
    <x v="5"/>
    <x v="5"/>
    <x v="94"/>
    <x v="0"/>
    <x v="9"/>
    <x v="6"/>
    <x v="6"/>
    <x v="2128"/>
    <n v="1"/>
  </r>
  <r>
    <x v="391"/>
    <x v="2"/>
    <s v="2024-2025"/>
    <x v="0"/>
    <x v="15"/>
    <x v="1"/>
    <x v="1"/>
    <x v="15"/>
    <x v="0"/>
    <x v="5"/>
    <x v="5"/>
    <x v="5"/>
    <x v="2129"/>
    <n v="1"/>
  </r>
  <r>
    <x v="447"/>
    <x v="0"/>
    <s v="2023-2024"/>
    <x v="1"/>
    <x v="11"/>
    <x v="5"/>
    <x v="5"/>
    <x v="11"/>
    <x v="0"/>
    <x v="9"/>
    <x v="7"/>
    <x v="7"/>
    <x v="2130"/>
    <n v="1"/>
  </r>
  <r>
    <x v="295"/>
    <x v="0"/>
    <s v="2023-2024"/>
    <x v="0"/>
    <x v="41"/>
    <x v="5"/>
    <x v="5"/>
    <x v="41"/>
    <x v="0"/>
    <x v="9"/>
    <x v="4"/>
    <x v="4"/>
    <x v="2131"/>
    <n v="1"/>
  </r>
  <r>
    <x v="92"/>
    <x v="0"/>
    <s v="2023-2024"/>
    <x v="0"/>
    <x v="79"/>
    <x v="6"/>
    <x v="6"/>
    <x v="79"/>
    <x v="0"/>
    <x v="18"/>
    <x v="0"/>
    <x v="0"/>
    <x v="2132"/>
    <n v="1"/>
  </r>
  <r>
    <x v="114"/>
    <x v="0"/>
    <s v="2023-2024"/>
    <x v="0"/>
    <x v="67"/>
    <x v="3"/>
    <x v="3"/>
    <x v="67"/>
    <x v="0"/>
    <x v="15"/>
    <x v="5"/>
    <x v="5"/>
    <x v="2133"/>
    <n v="1"/>
  </r>
  <r>
    <x v="551"/>
    <x v="0"/>
    <s v="2023-2024"/>
    <x v="0"/>
    <x v="94"/>
    <x v="5"/>
    <x v="5"/>
    <x v="94"/>
    <x v="0"/>
    <x v="9"/>
    <x v="4"/>
    <x v="4"/>
    <x v="2134"/>
    <n v="1"/>
  </r>
  <r>
    <x v="233"/>
    <x v="1"/>
    <s v="2022-2023"/>
    <x v="0"/>
    <x v="1"/>
    <x v="1"/>
    <x v="1"/>
    <x v="1"/>
    <x v="0"/>
    <x v="1"/>
    <x v="3"/>
    <x v="3"/>
    <x v="2135"/>
    <n v="1"/>
  </r>
  <r>
    <x v="492"/>
    <x v="1"/>
    <s v="2022-2023"/>
    <x v="0"/>
    <x v="9"/>
    <x v="4"/>
    <x v="4"/>
    <x v="9"/>
    <x v="0"/>
    <x v="7"/>
    <x v="2"/>
    <x v="2"/>
    <x v="2136"/>
    <n v="1"/>
  </r>
  <r>
    <x v="279"/>
    <x v="2"/>
    <s v="2024-2025"/>
    <x v="0"/>
    <x v="84"/>
    <x v="3"/>
    <x v="3"/>
    <x v="84"/>
    <x v="0"/>
    <x v="3"/>
    <x v="3"/>
    <x v="3"/>
    <x v="2137"/>
    <n v="1"/>
  </r>
  <r>
    <x v="311"/>
    <x v="0"/>
    <s v="2023-2024"/>
    <x v="0"/>
    <x v="94"/>
    <x v="5"/>
    <x v="5"/>
    <x v="94"/>
    <x v="0"/>
    <x v="9"/>
    <x v="9"/>
    <x v="9"/>
    <x v="2138"/>
    <n v="1"/>
  </r>
  <r>
    <x v="406"/>
    <x v="2"/>
    <s v="2024-2025"/>
    <x v="1"/>
    <x v="89"/>
    <x v="4"/>
    <x v="4"/>
    <x v="89"/>
    <x v="0"/>
    <x v="6"/>
    <x v="3"/>
    <x v="3"/>
    <x v="2139"/>
    <n v="1"/>
  </r>
  <r>
    <x v="364"/>
    <x v="2"/>
    <s v="2024-2025"/>
    <x v="0"/>
    <x v="48"/>
    <x v="3"/>
    <x v="3"/>
    <x v="48"/>
    <x v="0"/>
    <x v="15"/>
    <x v="4"/>
    <x v="4"/>
    <x v="2140"/>
    <n v="1"/>
  </r>
  <r>
    <x v="572"/>
    <x v="0"/>
    <s v="2023-2024"/>
    <x v="1"/>
    <x v="93"/>
    <x v="4"/>
    <x v="4"/>
    <x v="93"/>
    <x v="0"/>
    <x v="16"/>
    <x v="4"/>
    <x v="4"/>
    <x v="2141"/>
    <n v="1"/>
  </r>
  <r>
    <x v="55"/>
    <x v="0"/>
    <s v="2023-2024"/>
    <x v="0"/>
    <x v="92"/>
    <x v="3"/>
    <x v="3"/>
    <x v="92"/>
    <x v="0"/>
    <x v="3"/>
    <x v="9"/>
    <x v="9"/>
    <x v="2141"/>
    <n v="1"/>
  </r>
  <r>
    <x v="419"/>
    <x v="2"/>
    <s v="2024-2025"/>
    <x v="0"/>
    <x v="4"/>
    <x v="1"/>
    <x v="1"/>
    <x v="4"/>
    <x v="0"/>
    <x v="4"/>
    <x v="3"/>
    <x v="3"/>
    <x v="2142"/>
    <n v="1"/>
  </r>
  <r>
    <x v="244"/>
    <x v="0"/>
    <s v="2023-2024"/>
    <x v="0"/>
    <x v="20"/>
    <x v="4"/>
    <x v="4"/>
    <x v="20"/>
    <x v="0"/>
    <x v="8"/>
    <x v="2"/>
    <x v="2"/>
    <x v="2143"/>
    <n v="1"/>
  </r>
  <r>
    <x v="675"/>
    <x v="2"/>
    <s v="2024-2025"/>
    <x v="1"/>
    <x v="29"/>
    <x v="4"/>
    <x v="4"/>
    <x v="29"/>
    <x v="0"/>
    <x v="8"/>
    <x v="7"/>
    <x v="7"/>
    <x v="2144"/>
    <n v="1"/>
  </r>
  <r>
    <x v="689"/>
    <x v="1"/>
    <s v="2022-2023"/>
    <x v="0"/>
    <x v="18"/>
    <x v="6"/>
    <x v="6"/>
    <x v="18"/>
    <x v="0"/>
    <x v="13"/>
    <x v="0"/>
    <x v="0"/>
    <x v="2145"/>
    <n v="1"/>
  </r>
  <r>
    <x v="324"/>
    <x v="0"/>
    <s v="2023-2024"/>
    <x v="0"/>
    <x v="9"/>
    <x v="4"/>
    <x v="4"/>
    <x v="9"/>
    <x v="0"/>
    <x v="7"/>
    <x v="6"/>
    <x v="6"/>
    <x v="2146"/>
    <n v="1"/>
  </r>
  <r>
    <x v="37"/>
    <x v="2"/>
    <s v="2024-2025"/>
    <x v="1"/>
    <x v="65"/>
    <x v="1"/>
    <x v="1"/>
    <x v="65"/>
    <x v="0"/>
    <x v="4"/>
    <x v="9"/>
    <x v="9"/>
    <x v="2147"/>
    <n v="1"/>
  </r>
  <r>
    <x v="47"/>
    <x v="2"/>
    <s v="2024-2025"/>
    <x v="1"/>
    <x v="25"/>
    <x v="4"/>
    <x v="4"/>
    <x v="25"/>
    <x v="0"/>
    <x v="8"/>
    <x v="5"/>
    <x v="5"/>
    <x v="2148"/>
    <n v="1"/>
  </r>
  <r>
    <x v="404"/>
    <x v="1"/>
    <s v="2022-2023"/>
    <x v="0"/>
    <x v="48"/>
    <x v="3"/>
    <x v="3"/>
    <x v="48"/>
    <x v="0"/>
    <x v="15"/>
    <x v="7"/>
    <x v="7"/>
    <x v="2149"/>
    <n v="1"/>
  </r>
  <r>
    <x v="438"/>
    <x v="1"/>
    <s v="2022-2023"/>
    <x v="1"/>
    <x v="14"/>
    <x v="1"/>
    <x v="1"/>
    <x v="14"/>
    <x v="0"/>
    <x v="11"/>
    <x v="4"/>
    <x v="4"/>
    <x v="2150"/>
    <n v="1"/>
  </r>
  <r>
    <x v="368"/>
    <x v="2"/>
    <s v="2024-2025"/>
    <x v="0"/>
    <x v="7"/>
    <x v="4"/>
    <x v="4"/>
    <x v="7"/>
    <x v="0"/>
    <x v="6"/>
    <x v="6"/>
    <x v="6"/>
    <x v="2151"/>
    <n v="1"/>
  </r>
  <r>
    <x v="224"/>
    <x v="1"/>
    <s v="2022-2023"/>
    <x v="0"/>
    <x v="63"/>
    <x v="1"/>
    <x v="1"/>
    <x v="63"/>
    <x v="0"/>
    <x v="5"/>
    <x v="2"/>
    <x v="2"/>
    <x v="2152"/>
    <n v="1"/>
  </r>
  <r>
    <x v="182"/>
    <x v="1"/>
    <s v="2022-2023"/>
    <x v="0"/>
    <x v="48"/>
    <x v="3"/>
    <x v="3"/>
    <x v="48"/>
    <x v="0"/>
    <x v="15"/>
    <x v="9"/>
    <x v="9"/>
    <x v="2153"/>
    <n v="1"/>
  </r>
  <r>
    <x v="523"/>
    <x v="1"/>
    <s v="2022-2023"/>
    <x v="0"/>
    <x v="19"/>
    <x v="1"/>
    <x v="1"/>
    <x v="19"/>
    <x v="0"/>
    <x v="11"/>
    <x v="0"/>
    <x v="0"/>
    <x v="2154"/>
    <n v="1"/>
  </r>
  <r>
    <x v="341"/>
    <x v="1"/>
    <s v="2022-2023"/>
    <x v="0"/>
    <x v="86"/>
    <x v="0"/>
    <x v="0"/>
    <x v="86"/>
    <x v="0"/>
    <x v="20"/>
    <x v="4"/>
    <x v="4"/>
    <x v="2155"/>
    <n v="1"/>
  </r>
  <r>
    <x v="658"/>
    <x v="2"/>
    <s v="2024-2025"/>
    <x v="0"/>
    <x v="27"/>
    <x v="4"/>
    <x v="4"/>
    <x v="27"/>
    <x v="0"/>
    <x v="7"/>
    <x v="4"/>
    <x v="4"/>
    <x v="2156"/>
    <n v="1"/>
  </r>
  <r>
    <x v="547"/>
    <x v="0"/>
    <s v="2023-2024"/>
    <x v="1"/>
    <x v="81"/>
    <x v="3"/>
    <x v="3"/>
    <x v="81"/>
    <x v="0"/>
    <x v="17"/>
    <x v="4"/>
    <x v="4"/>
    <x v="2157"/>
    <n v="1"/>
  </r>
  <r>
    <x v="493"/>
    <x v="1"/>
    <s v="2022-2023"/>
    <x v="1"/>
    <x v="14"/>
    <x v="1"/>
    <x v="1"/>
    <x v="14"/>
    <x v="0"/>
    <x v="11"/>
    <x v="9"/>
    <x v="9"/>
    <x v="2158"/>
    <n v="1"/>
  </r>
  <r>
    <x v="510"/>
    <x v="1"/>
    <s v="2022-2023"/>
    <x v="0"/>
    <x v="19"/>
    <x v="1"/>
    <x v="1"/>
    <x v="19"/>
    <x v="0"/>
    <x v="11"/>
    <x v="3"/>
    <x v="3"/>
    <x v="2159"/>
    <n v="1"/>
  </r>
  <r>
    <x v="290"/>
    <x v="0"/>
    <s v="2023-2024"/>
    <x v="0"/>
    <x v="78"/>
    <x v="1"/>
    <x v="1"/>
    <x v="78"/>
    <x v="0"/>
    <x v="4"/>
    <x v="3"/>
    <x v="3"/>
    <x v="2160"/>
    <n v="1"/>
  </r>
  <r>
    <x v="664"/>
    <x v="0"/>
    <s v="2023-2024"/>
    <x v="0"/>
    <x v="64"/>
    <x v="1"/>
    <x v="1"/>
    <x v="64"/>
    <x v="0"/>
    <x v="1"/>
    <x v="1"/>
    <x v="1"/>
    <x v="2161"/>
    <n v="1"/>
  </r>
  <r>
    <x v="687"/>
    <x v="0"/>
    <s v="2023-2024"/>
    <x v="0"/>
    <x v="87"/>
    <x v="2"/>
    <x v="2"/>
    <x v="87"/>
    <x v="0"/>
    <x v="2"/>
    <x v="3"/>
    <x v="3"/>
    <x v="2162"/>
    <n v="1"/>
  </r>
  <r>
    <x v="452"/>
    <x v="0"/>
    <s v="2023-2024"/>
    <x v="0"/>
    <x v="76"/>
    <x v="1"/>
    <x v="1"/>
    <x v="76"/>
    <x v="0"/>
    <x v="5"/>
    <x v="5"/>
    <x v="5"/>
    <x v="2163"/>
    <n v="1"/>
  </r>
  <r>
    <x v="182"/>
    <x v="1"/>
    <s v="2022-2023"/>
    <x v="1"/>
    <x v="81"/>
    <x v="3"/>
    <x v="3"/>
    <x v="81"/>
    <x v="0"/>
    <x v="17"/>
    <x v="6"/>
    <x v="6"/>
    <x v="2164"/>
    <n v="1"/>
  </r>
  <r>
    <x v="65"/>
    <x v="2"/>
    <s v="2024-2025"/>
    <x v="0"/>
    <x v="53"/>
    <x v="3"/>
    <x v="3"/>
    <x v="53"/>
    <x v="0"/>
    <x v="10"/>
    <x v="7"/>
    <x v="7"/>
    <x v="2165"/>
    <n v="1"/>
  </r>
  <r>
    <x v="90"/>
    <x v="2"/>
    <s v="2024-2025"/>
    <x v="0"/>
    <x v="30"/>
    <x v="4"/>
    <x v="4"/>
    <x v="30"/>
    <x v="0"/>
    <x v="6"/>
    <x v="1"/>
    <x v="1"/>
    <x v="2166"/>
    <n v="1"/>
  </r>
  <r>
    <x v="651"/>
    <x v="0"/>
    <s v="2023-2024"/>
    <x v="0"/>
    <x v="94"/>
    <x v="5"/>
    <x v="5"/>
    <x v="94"/>
    <x v="0"/>
    <x v="9"/>
    <x v="9"/>
    <x v="9"/>
    <x v="2167"/>
    <n v="1"/>
  </r>
  <r>
    <x v="34"/>
    <x v="2"/>
    <s v="2024-2025"/>
    <x v="1"/>
    <x v="68"/>
    <x v="7"/>
    <x v="7"/>
    <x v="68"/>
    <x v="0"/>
    <x v="19"/>
    <x v="6"/>
    <x v="6"/>
    <x v="2168"/>
    <n v="1"/>
  </r>
  <r>
    <x v="493"/>
    <x v="1"/>
    <s v="2022-2023"/>
    <x v="1"/>
    <x v="38"/>
    <x v="3"/>
    <x v="3"/>
    <x v="38"/>
    <x v="0"/>
    <x v="12"/>
    <x v="9"/>
    <x v="9"/>
    <x v="2169"/>
    <n v="1"/>
  </r>
  <r>
    <x v="408"/>
    <x v="1"/>
    <s v="2022-2023"/>
    <x v="0"/>
    <x v="72"/>
    <x v="4"/>
    <x v="4"/>
    <x v="72"/>
    <x v="0"/>
    <x v="16"/>
    <x v="4"/>
    <x v="4"/>
    <x v="2170"/>
    <n v="1"/>
  </r>
  <r>
    <x v="90"/>
    <x v="2"/>
    <s v="2024-2025"/>
    <x v="0"/>
    <x v="57"/>
    <x v="6"/>
    <x v="6"/>
    <x v="57"/>
    <x v="0"/>
    <x v="13"/>
    <x v="7"/>
    <x v="7"/>
    <x v="2171"/>
    <n v="1"/>
  </r>
  <r>
    <x v="614"/>
    <x v="1"/>
    <s v="2022-2023"/>
    <x v="0"/>
    <x v="82"/>
    <x v="3"/>
    <x v="3"/>
    <x v="82"/>
    <x v="0"/>
    <x v="17"/>
    <x v="2"/>
    <x v="2"/>
    <x v="2172"/>
    <n v="1"/>
  </r>
  <r>
    <x v="11"/>
    <x v="0"/>
    <s v="2023-2024"/>
    <x v="0"/>
    <x v="64"/>
    <x v="1"/>
    <x v="1"/>
    <x v="64"/>
    <x v="0"/>
    <x v="1"/>
    <x v="1"/>
    <x v="1"/>
    <x v="2173"/>
    <n v="1"/>
  </r>
  <r>
    <x v="226"/>
    <x v="0"/>
    <s v="2023-2024"/>
    <x v="0"/>
    <x v="77"/>
    <x v="5"/>
    <x v="5"/>
    <x v="77"/>
    <x v="0"/>
    <x v="9"/>
    <x v="7"/>
    <x v="7"/>
    <x v="2174"/>
    <n v="1"/>
  </r>
  <r>
    <x v="252"/>
    <x v="1"/>
    <s v="2022-2023"/>
    <x v="1"/>
    <x v="28"/>
    <x v="1"/>
    <x v="1"/>
    <x v="28"/>
    <x v="0"/>
    <x v="11"/>
    <x v="7"/>
    <x v="7"/>
    <x v="2175"/>
    <n v="1"/>
  </r>
  <r>
    <x v="427"/>
    <x v="0"/>
    <s v="2023-2024"/>
    <x v="1"/>
    <x v="30"/>
    <x v="4"/>
    <x v="4"/>
    <x v="30"/>
    <x v="0"/>
    <x v="6"/>
    <x v="9"/>
    <x v="9"/>
    <x v="2176"/>
    <n v="1"/>
  </r>
  <r>
    <x v="459"/>
    <x v="0"/>
    <s v="2023-2024"/>
    <x v="0"/>
    <x v="37"/>
    <x v="1"/>
    <x v="1"/>
    <x v="37"/>
    <x v="0"/>
    <x v="11"/>
    <x v="0"/>
    <x v="0"/>
    <x v="2177"/>
    <n v="1"/>
  </r>
  <r>
    <x v="139"/>
    <x v="2"/>
    <s v="2024-2025"/>
    <x v="1"/>
    <x v="25"/>
    <x v="4"/>
    <x v="4"/>
    <x v="25"/>
    <x v="0"/>
    <x v="8"/>
    <x v="0"/>
    <x v="0"/>
    <x v="2178"/>
    <n v="1"/>
  </r>
  <r>
    <x v="338"/>
    <x v="0"/>
    <s v="2023-2024"/>
    <x v="0"/>
    <x v="12"/>
    <x v="3"/>
    <x v="3"/>
    <x v="12"/>
    <x v="0"/>
    <x v="10"/>
    <x v="3"/>
    <x v="3"/>
    <x v="2179"/>
    <n v="1"/>
  </r>
  <r>
    <x v="91"/>
    <x v="0"/>
    <s v="2023-2024"/>
    <x v="0"/>
    <x v="3"/>
    <x v="3"/>
    <x v="3"/>
    <x v="3"/>
    <x v="0"/>
    <x v="3"/>
    <x v="4"/>
    <x v="4"/>
    <x v="2180"/>
    <n v="1"/>
  </r>
  <r>
    <x v="584"/>
    <x v="1"/>
    <s v="2022-2023"/>
    <x v="0"/>
    <x v="23"/>
    <x v="1"/>
    <x v="1"/>
    <x v="23"/>
    <x v="0"/>
    <x v="11"/>
    <x v="5"/>
    <x v="5"/>
    <x v="2181"/>
    <n v="1"/>
  </r>
  <r>
    <x v="460"/>
    <x v="1"/>
    <s v="2022-2023"/>
    <x v="0"/>
    <x v="49"/>
    <x v="4"/>
    <x v="4"/>
    <x v="49"/>
    <x v="0"/>
    <x v="6"/>
    <x v="3"/>
    <x v="3"/>
    <x v="2182"/>
    <n v="1"/>
  </r>
  <r>
    <x v="665"/>
    <x v="0"/>
    <s v="2023-2024"/>
    <x v="0"/>
    <x v="31"/>
    <x v="1"/>
    <x v="1"/>
    <x v="31"/>
    <x v="0"/>
    <x v="4"/>
    <x v="2"/>
    <x v="2"/>
    <x v="2183"/>
    <n v="1"/>
  </r>
  <r>
    <x v="271"/>
    <x v="1"/>
    <s v="2022-2023"/>
    <x v="0"/>
    <x v="40"/>
    <x v="4"/>
    <x v="4"/>
    <x v="40"/>
    <x v="0"/>
    <x v="8"/>
    <x v="3"/>
    <x v="3"/>
    <x v="2184"/>
    <n v="1"/>
  </r>
  <r>
    <x v="329"/>
    <x v="0"/>
    <s v="2023-2024"/>
    <x v="0"/>
    <x v="76"/>
    <x v="1"/>
    <x v="1"/>
    <x v="76"/>
    <x v="0"/>
    <x v="5"/>
    <x v="3"/>
    <x v="3"/>
    <x v="2185"/>
    <n v="1"/>
  </r>
  <r>
    <x v="719"/>
    <x v="0"/>
    <s v="2023-2024"/>
    <x v="0"/>
    <x v="53"/>
    <x v="3"/>
    <x v="3"/>
    <x v="53"/>
    <x v="0"/>
    <x v="10"/>
    <x v="3"/>
    <x v="3"/>
    <x v="2186"/>
    <n v="1"/>
  </r>
  <r>
    <x v="398"/>
    <x v="0"/>
    <s v="2023-2024"/>
    <x v="1"/>
    <x v="22"/>
    <x v="1"/>
    <x v="1"/>
    <x v="22"/>
    <x v="0"/>
    <x v="2"/>
    <x v="0"/>
    <x v="0"/>
    <x v="2187"/>
    <n v="1"/>
  </r>
  <r>
    <x v="275"/>
    <x v="2"/>
    <s v="2024-2025"/>
    <x v="0"/>
    <x v="92"/>
    <x v="3"/>
    <x v="3"/>
    <x v="92"/>
    <x v="0"/>
    <x v="3"/>
    <x v="4"/>
    <x v="4"/>
    <x v="2188"/>
    <n v="1"/>
  </r>
  <r>
    <x v="516"/>
    <x v="2"/>
    <s v="2024-2025"/>
    <x v="0"/>
    <x v="36"/>
    <x v="4"/>
    <x v="4"/>
    <x v="36"/>
    <x v="0"/>
    <x v="6"/>
    <x v="5"/>
    <x v="5"/>
    <x v="2189"/>
    <n v="1"/>
  </r>
  <r>
    <x v="257"/>
    <x v="1"/>
    <s v="2022-2023"/>
    <x v="0"/>
    <x v="50"/>
    <x v="4"/>
    <x v="4"/>
    <x v="50"/>
    <x v="0"/>
    <x v="6"/>
    <x v="9"/>
    <x v="9"/>
    <x v="2190"/>
    <n v="1"/>
  </r>
  <r>
    <x v="181"/>
    <x v="0"/>
    <s v="2023-2024"/>
    <x v="0"/>
    <x v="52"/>
    <x v="3"/>
    <x v="3"/>
    <x v="52"/>
    <x v="0"/>
    <x v="10"/>
    <x v="0"/>
    <x v="0"/>
    <x v="2191"/>
    <n v="1"/>
  </r>
  <r>
    <x v="715"/>
    <x v="2"/>
    <s v="2024-2025"/>
    <x v="0"/>
    <x v="47"/>
    <x v="1"/>
    <x v="1"/>
    <x v="47"/>
    <x v="0"/>
    <x v="4"/>
    <x v="3"/>
    <x v="3"/>
    <x v="2192"/>
    <n v="1"/>
  </r>
  <r>
    <x v="110"/>
    <x v="2"/>
    <s v="2024-2025"/>
    <x v="1"/>
    <x v="9"/>
    <x v="4"/>
    <x v="4"/>
    <x v="9"/>
    <x v="0"/>
    <x v="7"/>
    <x v="7"/>
    <x v="7"/>
    <x v="2193"/>
    <n v="1"/>
  </r>
  <r>
    <x v="688"/>
    <x v="0"/>
    <s v="2023-2024"/>
    <x v="0"/>
    <x v="27"/>
    <x v="4"/>
    <x v="4"/>
    <x v="27"/>
    <x v="0"/>
    <x v="7"/>
    <x v="1"/>
    <x v="1"/>
    <x v="2194"/>
    <n v="1"/>
  </r>
  <r>
    <x v="223"/>
    <x v="1"/>
    <s v="2022-2023"/>
    <x v="0"/>
    <x v="87"/>
    <x v="2"/>
    <x v="2"/>
    <x v="87"/>
    <x v="0"/>
    <x v="2"/>
    <x v="1"/>
    <x v="1"/>
    <x v="2195"/>
    <n v="1"/>
  </r>
  <r>
    <x v="532"/>
    <x v="1"/>
    <s v="2022-2023"/>
    <x v="0"/>
    <x v="31"/>
    <x v="1"/>
    <x v="1"/>
    <x v="31"/>
    <x v="0"/>
    <x v="4"/>
    <x v="2"/>
    <x v="2"/>
    <x v="2196"/>
    <n v="1"/>
  </r>
  <r>
    <x v="40"/>
    <x v="0"/>
    <s v="2023-2024"/>
    <x v="0"/>
    <x v="28"/>
    <x v="1"/>
    <x v="1"/>
    <x v="28"/>
    <x v="0"/>
    <x v="11"/>
    <x v="2"/>
    <x v="2"/>
    <x v="2197"/>
    <n v="1"/>
  </r>
  <r>
    <x v="100"/>
    <x v="0"/>
    <s v="2023-2024"/>
    <x v="0"/>
    <x v="10"/>
    <x v="4"/>
    <x v="4"/>
    <x v="10"/>
    <x v="0"/>
    <x v="8"/>
    <x v="7"/>
    <x v="7"/>
    <x v="2198"/>
    <n v="1"/>
  </r>
  <r>
    <x v="473"/>
    <x v="1"/>
    <s v="2022-2023"/>
    <x v="0"/>
    <x v="48"/>
    <x v="3"/>
    <x v="3"/>
    <x v="48"/>
    <x v="0"/>
    <x v="15"/>
    <x v="9"/>
    <x v="9"/>
    <x v="2199"/>
    <n v="1"/>
  </r>
  <r>
    <x v="100"/>
    <x v="0"/>
    <s v="2023-2024"/>
    <x v="0"/>
    <x v="27"/>
    <x v="4"/>
    <x v="4"/>
    <x v="27"/>
    <x v="0"/>
    <x v="7"/>
    <x v="9"/>
    <x v="9"/>
    <x v="2200"/>
    <n v="1"/>
  </r>
  <r>
    <x v="176"/>
    <x v="2"/>
    <s v="2024-2025"/>
    <x v="1"/>
    <x v="8"/>
    <x v="1"/>
    <x v="1"/>
    <x v="8"/>
    <x v="0"/>
    <x v="4"/>
    <x v="2"/>
    <x v="2"/>
    <x v="2201"/>
    <n v="1"/>
  </r>
  <r>
    <x v="235"/>
    <x v="1"/>
    <s v="2022-2023"/>
    <x v="0"/>
    <x v="28"/>
    <x v="1"/>
    <x v="1"/>
    <x v="28"/>
    <x v="0"/>
    <x v="11"/>
    <x v="1"/>
    <x v="1"/>
    <x v="2202"/>
    <n v="1"/>
  </r>
  <r>
    <x v="235"/>
    <x v="1"/>
    <s v="2022-2023"/>
    <x v="0"/>
    <x v="69"/>
    <x v="4"/>
    <x v="4"/>
    <x v="69"/>
    <x v="0"/>
    <x v="6"/>
    <x v="9"/>
    <x v="9"/>
    <x v="2203"/>
    <n v="1"/>
  </r>
  <r>
    <x v="663"/>
    <x v="0"/>
    <s v="2023-2024"/>
    <x v="0"/>
    <x v="5"/>
    <x v="1"/>
    <x v="1"/>
    <x v="5"/>
    <x v="0"/>
    <x v="5"/>
    <x v="6"/>
    <x v="6"/>
    <x v="2204"/>
    <n v="1"/>
  </r>
  <r>
    <x v="440"/>
    <x v="0"/>
    <s v="2023-2024"/>
    <x v="1"/>
    <x v="22"/>
    <x v="1"/>
    <x v="1"/>
    <x v="22"/>
    <x v="0"/>
    <x v="2"/>
    <x v="7"/>
    <x v="7"/>
    <x v="2205"/>
    <n v="1"/>
  </r>
  <r>
    <x v="321"/>
    <x v="0"/>
    <s v="2023-2024"/>
    <x v="0"/>
    <x v="70"/>
    <x v="4"/>
    <x v="4"/>
    <x v="70"/>
    <x v="0"/>
    <x v="8"/>
    <x v="0"/>
    <x v="0"/>
    <x v="2206"/>
    <n v="1"/>
  </r>
  <r>
    <x v="607"/>
    <x v="0"/>
    <s v="2023-2024"/>
    <x v="0"/>
    <x v="63"/>
    <x v="1"/>
    <x v="1"/>
    <x v="63"/>
    <x v="0"/>
    <x v="5"/>
    <x v="2"/>
    <x v="2"/>
    <x v="2207"/>
    <n v="1"/>
  </r>
  <r>
    <x v="570"/>
    <x v="0"/>
    <s v="2023-2024"/>
    <x v="0"/>
    <x v="42"/>
    <x v="3"/>
    <x v="3"/>
    <x v="42"/>
    <x v="0"/>
    <x v="12"/>
    <x v="7"/>
    <x v="7"/>
    <x v="2208"/>
    <n v="1"/>
  </r>
  <r>
    <x v="663"/>
    <x v="0"/>
    <s v="2023-2024"/>
    <x v="0"/>
    <x v="7"/>
    <x v="4"/>
    <x v="4"/>
    <x v="7"/>
    <x v="0"/>
    <x v="6"/>
    <x v="2"/>
    <x v="2"/>
    <x v="2209"/>
    <n v="1"/>
  </r>
  <r>
    <x v="285"/>
    <x v="1"/>
    <s v="2022-2023"/>
    <x v="0"/>
    <x v="28"/>
    <x v="1"/>
    <x v="1"/>
    <x v="28"/>
    <x v="0"/>
    <x v="11"/>
    <x v="9"/>
    <x v="9"/>
    <x v="2210"/>
    <n v="1"/>
  </r>
  <r>
    <x v="591"/>
    <x v="2"/>
    <s v="2024-2025"/>
    <x v="1"/>
    <x v="93"/>
    <x v="4"/>
    <x v="4"/>
    <x v="93"/>
    <x v="0"/>
    <x v="16"/>
    <x v="0"/>
    <x v="0"/>
    <x v="2211"/>
    <n v="1"/>
  </r>
  <r>
    <x v="111"/>
    <x v="0"/>
    <s v="2023-2024"/>
    <x v="0"/>
    <x v="63"/>
    <x v="1"/>
    <x v="1"/>
    <x v="63"/>
    <x v="0"/>
    <x v="5"/>
    <x v="1"/>
    <x v="1"/>
    <x v="2212"/>
    <n v="1"/>
  </r>
  <r>
    <x v="308"/>
    <x v="1"/>
    <s v="2022-2023"/>
    <x v="0"/>
    <x v="66"/>
    <x v="3"/>
    <x v="3"/>
    <x v="66"/>
    <x v="0"/>
    <x v="12"/>
    <x v="4"/>
    <x v="4"/>
    <x v="2213"/>
    <n v="1"/>
  </r>
  <r>
    <x v="604"/>
    <x v="2"/>
    <s v="2024-2025"/>
    <x v="0"/>
    <x v="37"/>
    <x v="1"/>
    <x v="1"/>
    <x v="37"/>
    <x v="0"/>
    <x v="11"/>
    <x v="4"/>
    <x v="4"/>
    <x v="2214"/>
    <n v="1"/>
  </r>
  <r>
    <x v="505"/>
    <x v="1"/>
    <s v="2022-2023"/>
    <x v="0"/>
    <x v="44"/>
    <x v="4"/>
    <x v="4"/>
    <x v="44"/>
    <x v="0"/>
    <x v="16"/>
    <x v="9"/>
    <x v="9"/>
    <x v="2215"/>
    <n v="1"/>
  </r>
  <r>
    <x v="437"/>
    <x v="1"/>
    <s v="2022-2023"/>
    <x v="0"/>
    <x v="32"/>
    <x v="6"/>
    <x v="6"/>
    <x v="32"/>
    <x v="0"/>
    <x v="13"/>
    <x v="5"/>
    <x v="5"/>
    <x v="2216"/>
    <n v="1"/>
  </r>
  <r>
    <x v="418"/>
    <x v="2"/>
    <s v="2024-2025"/>
    <x v="0"/>
    <x v="52"/>
    <x v="3"/>
    <x v="3"/>
    <x v="52"/>
    <x v="0"/>
    <x v="10"/>
    <x v="4"/>
    <x v="4"/>
    <x v="2217"/>
    <n v="1"/>
  </r>
  <r>
    <x v="95"/>
    <x v="1"/>
    <s v="2022-2023"/>
    <x v="1"/>
    <x v="68"/>
    <x v="7"/>
    <x v="7"/>
    <x v="68"/>
    <x v="0"/>
    <x v="19"/>
    <x v="3"/>
    <x v="3"/>
    <x v="2218"/>
    <n v="1"/>
  </r>
  <r>
    <x v="422"/>
    <x v="0"/>
    <s v="2023-2024"/>
    <x v="1"/>
    <x v="93"/>
    <x v="4"/>
    <x v="4"/>
    <x v="93"/>
    <x v="0"/>
    <x v="16"/>
    <x v="9"/>
    <x v="9"/>
    <x v="2219"/>
    <n v="1"/>
  </r>
  <r>
    <x v="77"/>
    <x v="1"/>
    <s v="2022-2023"/>
    <x v="1"/>
    <x v="85"/>
    <x v="0"/>
    <x v="0"/>
    <x v="85"/>
    <x v="0"/>
    <x v="20"/>
    <x v="4"/>
    <x v="4"/>
    <x v="2220"/>
    <n v="1"/>
  </r>
  <r>
    <x v="263"/>
    <x v="0"/>
    <s v="2023-2024"/>
    <x v="1"/>
    <x v="4"/>
    <x v="1"/>
    <x v="1"/>
    <x v="4"/>
    <x v="0"/>
    <x v="4"/>
    <x v="1"/>
    <x v="1"/>
    <x v="2221"/>
    <n v="1"/>
  </r>
  <r>
    <x v="81"/>
    <x v="0"/>
    <s v="2023-2024"/>
    <x v="1"/>
    <x v="68"/>
    <x v="7"/>
    <x v="7"/>
    <x v="68"/>
    <x v="0"/>
    <x v="19"/>
    <x v="7"/>
    <x v="7"/>
    <x v="2222"/>
    <n v="1"/>
  </r>
  <r>
    <x v="113"/>
    <x v="2"/>
    <s v="2024-2025"/>
    <x v="1"/>
    <x v="46"/>
    <x v="3"/>
    <x v="3"/>
    <x v="46"/>
    <x v="0"/>
    <x v="17"/>
    <x v="0"/>
    <x v="0"/>
    <x v="2223"/>
    <n v="1"/>
  </r>
  <r>
    <x v="673"/>
    <x v="2"/>
    <s v="2024-2025"/>
    <x v="1"/>
    <x v="29"/>
    <x v="4"/>
    <x v="4"/>
    <x v="29"/>
    <x v="0"/>
    <x v="8"/>
    <x v="4"/>
    <x v="4"/>
    <x v="2224"/>
    <n v="1"/>
  </r>
  <r>
    <x v="49"/>
    <x v="2"/>
    <s v="2024-2025"/>
    <x v="0"/>
    <x v="44"/>
    <x v="4"/>
    <x v="4"/>
    <x v="44"/>
    <x v="0"/>
    <x v="16"/>
    <x v="1"/>
    <x v="1"/>
    <x v="2225"/>
    <n v="1"/>
  </r>
  <r>
    <x v="530"/>
    <x v="1"/>
    <s v="2022-2023"/>
    <x v="1"/>
    <x v="68"/>
    <x v="7"/>
    <x v="7"/>
    <x v="68"/>
    <x v="0"/>
    <x v="19"/>
    <x v="0"/>
    <x v="0"/>
    <x v="2226"/>
    <n v="1"/>
  </r>
  <r>
    <x v="330"/>
    <x v="0"/>
    <s v="2023-2024"/>
    <x v="0"/>
    <x v="42"/>
    <x v="3"/>
    <x v="3"/>
    <x v="42"/>
    <x v="0"/>
    <x v="12"/>
    <x v="5"/>
    <x v="5"/>
    <x v="2227"/>
    <n v="1"/>
  </r>
  <r>
    <x v="54"/>
    <x v="0"/>
    <s v="2023-2024"/>
    <x v="0"/>
    <x v="75"/>
    <x v="0"/>
    <x v="0"/>
    <x v="75"/>
    <x v="0"/>
    <x v="20"/>
    <x v="4"/>
    <x v="4"/>
    <x v="2228"/>
    <n v="1"/>
  </r>
  <r>
    <x v="103"/>
    <x v="1"/>
    <s v="2022-2023"/>
    <x v="0"/>
    <x v="39"/>
    <x v="0"/>
    <x v="0"/>
    <x v="39"/>
    <x v="0"/>
    <x v="14"/>
    <x v="5"/>
    <x v="5"/>
    <x v="2229"/>
    <n v="1"/>
  </r>
  <r>
    <x v="3"/>
    <x v="0"/>
    <s v="2023-2024"/>
    <x v="1"/>
    <x v="93"/>
    <x v="4"/>
    <x v="4"/>
    <x v="93"/>
    <x v="0"/>
    <x v="16"/>
    <x v="9"/>
    <x v="9"/>
    <x v="2230"/>
    <n v="1"/>
  </r>
  <r>
    <x v="157"/>
    <x v="2"/>
    <s v="2024-2025"/>
    <x v="0"/>
    <x v="19"/>
    <x v="1"/>
    <x v="1"/>
    <x v="19"/>
    <x v="0"/>
    <x v="11"/>
    <x v="3"/>
    <x v="3"/>
    <x v="2231"/>
    <n v="1"/>
  </r>
  <r>
    <x v="699"/>
    <x v="2"/>
    <s v="2024-2025"/>
    <x v="0"/>
    <x v="70"/>
    <x v="4"/>
    <x v="4"/>
    <x v="70"/>
    <x v="0"/>
    <x v="8"/>
    <x v="4"/>
    <x v="4"/>
    <x v="2232"/>
    <n v="1"/>
  </r>
  <r>
    <x v="52"/>
    <x v="2"/>
    <s v="2024-2025"/>
    <x v="0"/>
    <x v="19"/>
    <x v="1"/>
    <x v="1"/>
    <x v="19"/>
    <x v="0"/>
    <x v="11"/>
    <x v="2"/>
    <x v="2"/>
    <x v="2233"/>
    <n v="1"/>
  </r>
  <r>
    <x v="147"/>
    <x v="0"/>
    <s v="2023-2024"/>
    <x v="0"/>
    <x v="95"/>
    <x v="7"/>
    <x v="7"/>
    <x v="95"/>
    <x v="0"/>
    <x v="19"/>
    <x v="1"/>
    <x v="1"/>
    <x v="2234"/>
    <n v="1"/>
  </r>
  <r>
    <x v="692"/>
    <x v="0"/>
    <s v="2023-2024"/>
    <x v="0"/>
    <x v="54"/>
    <x v="4"/>
    <x v="4"/>
    <x v="54"/>
    <x v="0"/>
    <x v="7"/>
    <x v="5"/>
    <x v="5"/>
    <x v="2235"/>
    <n v="1"/>
  </r>
  <r>
    <x v="701"/>
    <x v="2"/>
    <s v="2024-2025"/>
    <x v="0"/>
    <x v="45"/>
    <x v="3"/>
    <x v="3"/>
    <x v="45"/>
    <x v="0"/>
    <x v="15"/>
    <x v="4"/>
    <x v="4"/>
    <x v="2236"/>
    <n v="1"/>
  </r>
  <r>
    <x v="245"/>
    <x v="0"/>
    <s v="2023-2024"/>
    <x v="1"/>
    <x v="4"/>
    <x v="1"/>
    <x v="1"/>
    <x v="4"/>
    <x v="0"/>
    <x v="4"/>
    <x v="3"/>
    <x v="3"/>
    <x v="2237"/>
    <n v="1"/>
  </r>
  <r>
    <x v="221"/>
    <x v="0"/>
    <s v="2023-2024"/>
    <x v="0"/>
    <x v="54"/>
    <x v="4"/>
    <x v="4"/>
    <x v="54"/>
    <x v="0"/>
    <x v="7"/>
    <x v="0"/>
    <x v="0"/>
    <x v="2238"/>
    <n v="1"/>
  </r>
  <r>
    <x v="634"/>
    <x v="1"/>
    <s v="2022-2023"/>
    <x v="0"/>
    <x v="52"/>
    <x v="3"/>
    <x v="3"/>
    <x v="52"/>
    <x v="0"/>
    <x v="10"/>
    <x v="6"/>
    <x v="6"/>
    <x v="2239"/>
    <n v="1"/>
  </r>
  <r>
    <x v="457"/>
    <x v="1"/>
    <s v="2022-2023"/>
    <x v="0"/>
    <x v="23"/>
    <x v="1"/>
    <x v="1"/>
    <x v="23"/>
    <x v="0"/>
    <x v="11"/>
    <x v="3"/>
    <x v="3"/>
    <x v="2240"/>
    <n v="1"/>
  </r>
  <r>
    <x v="369"/>
    <x v="0"/>
    <s v="2023-2024"/>
    <x v="0"/>
    <x v="95"/>
    <x v="7"/>
    <x v="7"/>
    <x v="95"/>
    <x v="0"/>
    <x v="19"/>
    <x v="4"/>
    <x v="4"/>
    <x v="2241"/>
    <n v="1"/>
  </r>
  <r>
    <x v="242"/>
    <x v="1"/>
    <s v="2022-2023"/>
    <x v="1"/>
    <x v="8"/>
    <x v="1"/>
    <x v="1"/>
    <x v="8"/>
    <x v="0"/>
    <x v="4"/>
    <x v="5"/>
    <x v="5"/>
    <x v="2242"/>
    <n v="1"/>
  </r>
  <r>
    <x v="76"/>
    <x v="2"/>
    <s v="2024-2025"/>
    <x v="0"/>
    <x v="73"/>
    <x v="6"/>
    <x v="6"/>
    <x v="73"/>
    <x v="0"/>
    <x v="18"/>
    <x v="5"/>
    <x v="5"/>
    <x v="2243"/>
    <n v="1"/>
  </r>
  <r>
    <x v="141"/>
    <x v="0"/>
    <s v="2023-2024"/>
    <x v="0"/>
    <x v="82"/>
    <x v="3"/>
    <x v="3"/>
    <x v="82"/>
    <x v="0"/>
    <x v="17"/>
    <x v="4"/>
    <x v="4"/>
    <x v="2244"/>
    <n v="1"/>
  </r>
  <r>
    <x v="702"/>
    <x v="0"/>
    <s v="2023-2024"/>
    <x v="0"/>
    <x v="71"/>
    <x v="6"/>
    <x v="6"/>
    <x v="71"/>
    <x v="0"/>
    <x v="13"/>
    <x v="0"/>
    <x v="0"/>
    <x v="2245"/>
    <n v="1"/>
  </r>
  <r>
    <x v="547"/>
    <x v="0"/>
    <s v="2023-2024"/>
    <x v="0"/>
    <x v="19"/>
    <x v="1"/>
    <x v="1"/>
    <x v="19"/>
    <x v="0"/>
    <x v="11"/>
    <x v="7"/>
    <x v="7"/>
    <x v="2246"/>
    <n v="1"/>
  </r>
  <r>
    <x v="114"/>
    <x v="0"/>
    <s v="2023-2024"/>
    <x v="0"/>
    <x v="83"/>
    <x v="0"/>
    <x v="0"/>
    <x v="83"/>
    <x v="0"/>
    <x v="0"/>
    <x v="4"/>
    <x v="4"/>
    <x v="2247"/>
    <n v="1"/>
  </r>
  <r>
    <x v="461"/>
    <x v="2"/>
    <s v="2024-2025"/>
    <x v="0"/>
    <x v="63"/>
    <x v="1"/>
    <x v="1"/>
    <x v="63"/>
    <x v="0"/>
    <x v="5"/>
    <x v="3"/>
    <x v="3"/>
    <x v="2248"/>
    <n v="1"/>
  </r>
  <r>
    <x v="455"/>
    <x v="0"/>
    <s v="2023-2024"/>
    <x v="0"/>
    <x v="44"/>
    <x v="4"/>
    <x v="4"/>
    <x v="44"/>
    <x v="0"/>
    <x v="16"/>
    <x v="4"/>
    <x v="4"/>
    <x v="2249"/>
    <n v="1"/>
  </r>
  <r>
    <x v="619"/>
    <x v="0"/>
    <s v="2023-2024"/>
    <x v="0"/>
    <x v="51"/>
    <x v="4"/>
    <x v="4"/>
    <x v="51"/>
    <x v="0"/>
    <x v="16"/>
    <x v="4"/>
    <x v="4"/>
    <x v="2250"/>
    <n v="1"/>
  </r>
  <r>
    <x v="489"/>
    <x v="0"/>
    <s v="2023-2024"/>
    <x v="0"/>
    <x v="53"/>
    <x v="3"/>
    <x v="3"/>
    <x v="53"/>
    <x v="0"/>
    <x v="10"/>
    <x v="5"/>
    <x v="5"/>
    <x v="2251"/>
    <n v="1"/>
  </r>
  <r>
    <x v="289"/>
    <x v="1"/>
    <s v="2022-2023"/>
    <x v="0"/>
    <x v="2"/>
    <x v="2"/>
    <x v="2"/>
    <x v="2"/>
    <x v="0"/>
    <x v="2"/>
    <x v="0"/>
    <x v="0"/>
    <x v="2252"/>
    <n v="1"/>
  </r>
  <r>
    <x v="421"/>
    <x v="0"/>
    <s v="2023-2024"/>
    <x v="0"/>
    <x v="33"/>
    <x v="4"/>
    <x v="4"/>
    <x v="33"/>
    <x v="0"/>
    <x v="8"/>
    <x v="4"/>
    <x v="4"/>
    <x v="2253"/>
    <n v="1"/>
  </r>
  <r>
    <x v="260"/>
    <x v="1"/>
    <s v="2022-2023"/>
    <x v="0"/>
    <x v="4"/>
    <x v="1"/>
    <x v="1"/>
    <x v="4"/>
    <x v="0"/>
    <x v="4"/>
    <x v="1"/>
    <x v="1"/>
    <x v="2254"/>
    <n v="1"/>
  </r>
  <r>
    <x v="528"/>
    <x v="1"/>
    <s v="2022-2023"/>
    <x v="0"/>
    <x v="20"/>
    <x v="4"/>
    <x v="4"/>
    <x v="20"/>
    <x v="0"/>
    <x v="8"/>
    <x v="0"/>
    <x v="0"/>
    <x v="2255"/>
    <n v="1"/>
  </r>
  <r>
    <x v="648"/>
    <x v="1"/>
    <s v="2022-2023"/>
    <x v="0"/>
    <x v="13"/>
    <x v="1"/>
    <x v="1"/>
    <x v="13"/>
    <x v="0"/>
    <x v="1"/>
    <x v="3"/>
    <x v="3"/>
    <x v="2256"/>
    <n v="1"/>
  </r>
  <r>
    <x v="40"/>
    <x v="0"/>
    <s v="2023-2024"/>
    <x v="0"/>
    <x v="12"/>
    <x v="3"/>
    <x v="3"/>
    <x v="12"/>
    <x v="0"/>
    <x v="10"/>
    <x v="4"/>
    <x v="4"/>
    <x v="2257"/>
    <n v="1"/>
  </r>
  <r>
    <x v="259"/>
    <x v="2"/>
    <s v="2024-2025"/>
    <x v="0"/>
    <x v="70"/>
    <x v="4"/>
    <x v="4"/>
    <x v="70"/>
    <x v="0"/>
    <x v="8"/>
    <x v="5"/>
    <x v="5"/>
    <x v="2258"/>
    <n v="1"/>
  </r>
  <r>
    <x v="350"/>
    <x v="1"/>
    <s v="2022-2023"/>
    <x v="0"/>
    <x v="33"/>
    <x v="4"/>
    <x v="4"/>
    <x v="33"/>
    <x v="0"/>
    <x v="8"/>
    <x v="2"/>
    <x v="2"/>
    <x v="2259"/>
    <n v="1"/>
  </r>
  <r>
    <x v="302"/>
    <x v="0"/>
    <s v="2023-2024"/>
    <x v="0"/>
    <x v="86"/>
    <x v="0"/>
    <x v="0"/>
    <x v="86"/>
    <x v="0"/>
    <x v="20"/>
    <x v="4"/>
    <x v="4"/>
    <x v="2260"/>
    <n v="1"/>
  </r>
  <r>
    <x v="325"/>
    <x v="1"/>
    <s v="2022-2023"/>
    <x v="0"/>
    <x v="16"/>
    <x v="0"/>
    <x v="0"/>
    <x v="16"/>
    <x v="0"/>
    <x v="0"/>
    <x v="7"/>
    <x v="7"/>
    <x v="2261"/>
    <n v="1"/>
  </r>
  <r>
    <x v="404"/>
    <x v="1"/>
    <s v="2022-2023"/>
    <x v="0"/>
    <x v="72"/>
    <x v="4"/>
    <x v="4"/>
    <x v="72"/>
    <x v="0"/>
    <x v="16"/>
    <x v="5"/>
    <x v="5"/>
    <x v="2262"/>
    <n v="1"/>
  </r>
  <r>
    <x v="687"/>
    <x v="0"/>
    <s v="2023-2024"/>
    <x v="1"/>
    <x v="40"/>
    <x v="4"/>
    <x v="4"/>
    <x v="40"/>
    <x v="0"/>
    <x v="8"/>
    <x v="9"/>
    <x v="9"/>
    <x v="2263"/>
    <n v="1"/>
  </r>
  <r>
    <x v="553"/>
    <x v="2"/>
    <s v="2024-2025"/>
    <x v="1"/>
    <x v="93"/>
    <x v="4"/>
    <x v="4"/>
    <x v="93"/>
    <x v="0"/>
    <x v="16"/>
    <x v="7"/>
    <x v="7"/>
    <x v="2264"/>
    <n v="1"/>
  </r>
  <r>
    <x v="379"/>
    <x v="2"/>
    <s v="2024-2025"/>
    <x v="0"/>
    <x v="23"/>
    <x v="1"/>
    <x v="1"/>
    <x v="23"/>
    <x v="0"/>
    <x v="11"/>
    <x v="3"/>
    <x v="3"/>
    <x v="2265"/>
    <n v="1"/>
  </r>
  <r>
    <x v="420"/>
    <x v="1"/>
    <s v="2022-2023"/>
    <x v="1"/>
    <x v="11"/>
    <x v="5"/>
    <x v="5"/>
    <x v="11"/>
    <x v="0"/>
    <x v="9"/>
    <x v="4"/>
    <x v="4"/>
    <x v="2266"/>
    <n v="1"/>
  </r>
  <r>
    <x v="496"/>
    <x v="2"/>
    <s v="2024-2025"/>
    <x v="0"/>
    <x v="87"/>
    <x v="2"/>
    <x v="2"/>
    <x v="87"/>
    <x v="0"/>
    <x v="2"/>
    <x v="9"/>
    <x v="9"/>
    <x v="2267"/>
    <n v="1"/>
  </r>
  <r>
    <x v="430"/>
    <x v="0"/>
    <s v="2023-2024"/>
    <x v="0"/>
    <x v="54"/>
    <x v="4"/>
    <x v="4"/>
    <x v="54"/>
    <x v="0"/>
    <x v="7"/>
    <x v="9"/>
    <x v="9"/>
    <x v="2268"/>
    <n v="1"/>
  </r>
  <r>
    <x v="45"/>
    <x v="0"/>
    <s v="2023-2024"/>
    <x v="0"/>
    <x v="47"/>
    <x v="1"/>
    <x v="1"/>
    <x v="47"/>
    <x v="0"/>
    <x v="4"/>
    <x v="2"/>
    <x v="2"/>
    <x v="2269"/>
    <n v="1"/>
  </r>
  <r>
    <x v="570"/>
    <x v="0"/>
    <s v="2023-2024"/>
    <x v="0"/>
    <x v="61"/>
    <x v="6"/>
    <x v="6"/>
    <x v="61"/>
    <x v="0"/>
    <x v="18"/>
    <x v="0"/>
    <x v="0"/>
    <x v="2270"/>
    <n v="1"/>
  </r>
  <r>
    <x v="557"/>
    <x v="0"/>
    <s v="2023-2024"/>
    <x v="0"/>
    <x v="53"/>
    <x v="3"/>
    <x v="3"/>
    <x v="53"/>
    <x v="0"/>
    <x v="10"/>
    <x v="3"/>
    <x v="3"/>
    <x v="2271"/>
    <n v="1"/>
  </r>
  <r>
    <x v="380"/>
    <x v="0"/>
    <s v="2023-2024"/>
    <x v="0"/>
    <x v="23"/>
    <x v="1"/>
    <x v="1"/>
    <x v="23"/>
    <x v="0"/>
    <x v="11"/>
    <x v="6"/>
    <x v="6"/>
    <x v="2272"/>
    <n v="1"/>
  </r>
  <r>
    <x v="569"/>
    <x v="1"/>
    <s v="2022-2023"/>
    <x v="0"/>
    <x v="73"/>
    <x v="6"/>
    <x v="6"/>
    <x v="73"/>
    <x v="0"/>
    <x v="18"/>
    <x v="7"/>
    <x v="7"/>
    <x v="2273"/>
    <n v="1"/>
  </r>
  <r>
    <x v="408"/>
    <x v="1"/>
    <s v="2022-2023"/>
    <x v="0"/>
    <x v="94"/>
    <x v="5"/>
    <x v="5"/>
    <x v="94"/>
    <x v="0"/>
    <x v="9"/>
    <x v="5"/>
    <x v="5"/>
    <x v="2274"/>
    <n v="1"/>
  </r>
  <r>
    <x v="67"/>
    <x v="2"/>
    <s v="2024-2025"/>
    <x v="0"/>
    <x v="36"/>
    <x v="4"/>
    <x v="4"/>
    <x v="36"/>
    <x v="0"/>
    <x v="6"/>
    <x v="7"/>
    <x v="7"/>
    <x v="2275"/>
    <n v="1"/>
  </r>
  <r>
    <x v="345"/>
    <x v="1"/>
    <s v="2022-2023"/>
    <x v="1"/>
    <x v="44"/>
    <x v="4"/>
    <x v="4"/>
    <x v="44"/>
    <x v="0"/>
    <x v="16"/>
    <x v="3"/>
    <x v="3"/>
    <x v="2276"/>
    <n v="1"/>
  </r>
  <r>
    <x v="470"/>
    <x v="0"/>
    <s v="2023-2024"/>
    <x v="0"/>
    <x v="34"/>
    <x v="4"/>
    <x v="4"/>
    <x v="34"/>
    <x v="0"/>
    <x v="7"/>
    <x v="2"/>
    <x v="2"/>
    <x v="2277"/>
    <n v="1"/>
  </r>
  <r>
    <x v="187"/>
    <x v="1"/>
    <s v="2022-2023"/>
    <x v="0"/>
    <x v="19"/>
    <x v="1"/>
    <x v="1"/>
    <x v="19"/>
    <x v="0"/>
    <x v="11"/>
    <x v="3"/>
    <x v="3"/>
    <x v="2278"/>
    <n v="1"/>
  </r>
  <r>
    <x v="695"/>
    <x v="0"/>
    <s v="2023-2024"/>
    <x v="1"/>
    <x v="88"/>
    <x v="6"/>
    <x v="6"/>
    <x v="88"/>
    <x v="0"/>
    <x v="13"/>
    <x v="7"/>
    <x v="7"/>
    <x v="2279"/>
    <n v="1"/>
  </r>
  <r>
    <x v="161"/>
    <x v="0"/>
    <s v="2023-2024"/>
    <x v="0"/>
    <x v="27"/>
    <x v="4"/>
    <x v="4"/>
    <x v="27"/>
    <x v="0"/>
    <x v="7"/>
    <x v="0"/>
    <x v="0"/>
    <x v="2280"/>
    <n v="1"/>
  </r>
  <r>
    <x v="532"/>
    <x v="1"/>
    <s v="2022-2023"/>
    <x v="1"/>
    <x v="93"/>
    <x v="4"/>
    <x v="4"/>
    <x v="93"/>
    <x v="0"/>
    <x v="16"/>
    <x v="1"/>
    <x v="1"/>
    <x v="2281"/>
    <n v="1"/>
  </r>
  <r>
    <x v="599"/>
    <x v="2"/>
    <s v="2024-2025"/>
    <x v="0"/>
    <x v="60"/>
    <x v="1"/>
    <x v="1"/>
    <x v="60"/>
    <x v="0"/>
    <x v="2"/>
    <x v="3"/>
    <x v="3"/>
    <x v="2282"/>
    <n v="1"/>
  </r>
  <r>
    <x v="629"/>
    <x v="1"/>
    <s v="2022-2023"/>
    <x v="0"/>
    <x v="10"/>
    <x v="4"/>
    <x v="4"/>
    <x v="10"/>
    <x v="0"/>
    <x v="8"/>
    <x v="3"/>
    <x v="3"/>
    <x v="2283"/>
    <n v="1"/>
  </r>
  <r>
    <x v="315"/>
    <x v="0"/>
    <s v="2023-2024"/>
    <x v="0"/>
    <x v="15"/>
    <x v="1"/>
    <x v="1"/>
    <x v="15"/>
    <x v="0"/>
    <x v="5"/>
    <x v="1"/>
    <x v="1"/>
    <x v="2284"/>
    <n v="1"/>
  </r>
  <r>
    <x v="241"/>
    <x v="0"/>
    <s v="2023-2024"/>
    <x v="0"/>
    <x v="4"/>
    <x v="1"/>
    <x v="1"/>
    <x v="4"/>
    <x v="0"/>
    <x v="4"/>
    <x v="4"/>
    <x v="4"/>
    <x v="2285"/>
    <n v="1"/>
  </r>
  <r>
    <x v="449"/>
    <x v="0"/>
    <s v="2023-2024"/>
    <x v="1"/>
    <x v="25"/>
    <x v="4"/>
    <x v="4"/>
    <x v="25"/>
    <x v="0"/>
    <x v="8"/>
    <x v="3"/>
    <x v="3"/>
    <x v="2286"/>
    <n v="1"/>
  </r>
  <r>
    <x v="427"/>
    <x v="0"/>
    <s v="2023-2024"/>
    <x v="0"/>
    <x v="90"/>
    <x v="3"/>
    <x v="3"/>
    <x v="90"/>
    <x v="0"/>
    <x v="17"/>
    <x v="4"/>
    <x v="4"/>
    <x v="2287"/>
    <n v="1"/>
  </r>
  <r>
    <x v="379"/>
    <x v="2"/>
    <s v="2024-2025"/>
    <x v="0"/>
    <x v="77"/>
    <x v="5"/>
    <x v="5"/>
    <x v="77"/>
    <x v="0"/>
    <x v="9"/>
    <x v="1"/>
    <x v="1"/>
    <x v="2288"/>
    <n v="1"/>
  </r>
  <r>
    <x v="14"/>
    <x v="0"/>
    <s v="2023-2024"/>
    <x v="0"/>
    <x v="84"/>
    <x v="3"/>
    <x v="3"/>
    <x v="84"/>
    <x v="0"/>
    <x v="3"/>
    <x v="9"/>
    <x v="9"/>
    <x v="2289"/>
    <n v="1"/>
  </r>
  <r>
    <x v="143"/>
    <x v="2"/>
    <s v="2024-2025"/>
    <x v="0"/>
    <x v="86"/>
    <x v="0"/>
    <x v="0"/>
    <x v="86"/>
    <x v="0"/>
    <x v="20"/>
    <x v="0"/>
    <x v="0"/>
    <x v="2290"/>
    <n v="1"/>
  </r>
  <r>
    <x v="530"/>
    <x v="1"/>
    <s v="2022-2023"/>
    <x v="0"/>
    <x v="83"/>
    <x v="0"/>
    <x v="0"/>
    <x v="83"/>
    <x v="0"/>
    <x v="0"/>
    <x v="7"/>
    <x v="7"/>
    <x v="2291"/>
    <n v="1"/>
  </r>
  <r>
    <x v="648"/>
    <x v="1"/>
    <s v="2022-2023"/>
    <x v="0"/>
    <x v="62"/>
    <x v="0"/>
    <x v="0"/>
    <x v="62"/>
    <x v="0"/>
    <x v="14"/>
    <x v="4"/>
    <x v="4"/>
    <x v="2292"/>
    <n v="1"/>
  </r>
  <r>
    <x v="261"/>
    <x v="1"/>
    <s v="2022-2023"/>
    <x v="0"/>
    <x v="52"/>
    <x v="3"/>
    <x v="3"/>
    <x v="52"/>
    <x v="0"/>
    <x v="10"/>
    <x v="9"/>
    <x v="9"/>
    <x v="2293"/>
    <n v="1"/>
  </r>
  <r>
    <x v="499"/>
    <x v="0"/>
    <s v="2023-2024"/>
    <x v="0"/>
    <x v="91"/>
    <x v="1"/>
    <x v="1"/>
    <x v="91"/>
    <x v="0"/>
    <x v="5"/>
    <x v="4"/>
    <x v="4"/>
    <x v="2294"/>
    <n v="1"/>
  </r>
  <r>
    <x v="208"/>
    <x v="0"/>
    <s v="2023-2024"/>
    <x v="0"/>
    <x v="62"/>
    <x v="0"/>
    <x v="0"/>
    <x v="62"/>
    <x v="0"/>
    <x v="14"/>
    <x v="1"/>
    <x v="1"/>
    <x v="2295"/>
    <n v="1"/>
  </r>
  <r>
    <x v="386"/>
    <x v="1"/>
    <s v="2022-2023"/>
    <x v="0"/>
    <x v="1"/>
    <x v="1"/>
    <x v="1"/>
    <x v="1"/>
    <x v="0"/>
    <x v="1"/>
    <x v="4"/>
    <x v="4"/>
    <x v="2296"/>
    <n v="1"/>
  </r>
  <r>
    <x v="62"/>
    <x v="0"/>
    <s v="2023-2024"/>
    <x v="0"/>
    <x v="59"/>
    <x v="3"/>
    <x v="3"/>
    <x v="59"/>
    <x v="0"/>
    <x v="3"/>
    <x v="3"/>
    <x v="3"/>
    <x v="2297"/>
    <n v="1"/>
  </r>
  <r>
    <x v="535"/>
    <x v="1"/>
    <s v="2022-2023"/>
    <x v="0"/>
    <x v="52"/>
    <x v="3"/>
    <x v="3"/>
    <x v="52"/>
    <x v="0"/>
    <x v="10"/>
    <x v="1"/>
    <x v="1"/>
    <x v="2298"/>
    <n v="1"/>
  </r>
  <r>
    <x v="121"/>
    <x v="0"/>
    <s v="2023-2024"/>
    <x v="0"/>
    <x v="56"/>
    <x v="1"/>
    <x v="1"/>
    <x v="56"/>
    <x v="0"/>
    <x v="11"/>
    <x v="3"/>
    <x v="3"/>
    <x v="2299"/>
    <n v="1"/>
  </r>
  <r>
    <x v="144"/>
    <x v="1"/>
    <s v="2022-2023"/>
    <x v="0"/>
    <x v="67"/>
    <x v="3"/>
    <x v="3"/>
    <x v="67"/>
    <x v="0"/>
    <x v="15"/>
    <x v="3"/>
    <x v="3"/>
    <x v="2300"/>
    <n v="1"/>
  </r>
  <r>
    <x v="249"/>
    <x v="1"/>
    <s v="2022-2023"/>
    <x v="0"/>
    <x v="57"/>
    <x v="6"/>
    <x v="6"/>
    <x v="57"/>
    <x v="0"/>
    <x v="13"/>
    <x v="9"/>
    <x v="9"/>
    <x v="2301"/>
    <n v="1"/>
  </r>
  <r>
    <x v="571"/>
    <x v="1"/>
    <s v="2022-2023"/>
    <x v="0"/>
    <x v="13"/>
    <x v="1"/>
    <x v="1"/>
    <x v="13"/>
    <x v="0"/>
    <x v="1"/>
    <x v="0"/>
    <x v="0"/>
    <x v="2302"/>
    <n v="1"/>
  </r>
  <r>
    <x v="20"/>
    <x v="0"/>
    <s v="2023-2024"/>
    <x v="0"/>
    <x v="71"/>
    <x v="6"/>
    <x v="6"/>
    <x v="71"/>
    <x v="0"/>
    <x v="13"/>
    <x v="7"/>
    <x v="7"/>
    <x v="2303"/>
    <n v="1"/>
  </r>
  <r>
    <x v="318"/>
    <x v="0"/>
    <s v="2023-2024"/>
    <x v="0"/>
    <x v="36"/>
    <x v="4"/>
    <x v="4"/>
    <x v="36"/>
    <x v="0"/>
    <x v="6"/>
    <x v="2"/>
    <x v="2"/>
    <x v="2304"/>
    <n v="1"/>
  </r>
  <r>
    <x v="225"/>
    <x v="0"/>
    <s v="2023-2024"/>
    <x v="1"/>
    <x v="74"/>
    <x v="1"/>
    <x v="1"/>
    <x v="74"/>
    <x v="0"/>
    <x v="1"/>
    <x v="4"/>
    <x v="4"/>
    <x v="2305"/>
    <n v="1"/>
  </r>
  <r>
    <x v="239"/>
    <x v="0"/>
    <s v="2023-2024"/>
    <x v="0"/>
    <x v="43"/>
    <x v="1"/>
    <x v="1"/>
    <x v="43"/>
    <x v="0"/>
    <x v="2"/>
    <x v="5"/>
    <x v="5"/>
    <x v="2306"/>
    <n v="1"/>
  </r>
  <r>
    <x v="502"/>
    <x v="0"/>
    <s v="2023-2024"/>
    <x v="0"/>
    <x v="69"/>
    <x v="4"/>
    <x v="4"/>
    <x v="69"/>
    <x v="0"/>
    <x v="6"/>
    <x v="1"/>
    <x v="1"/>
    <x v="2307"/>
    <n v="1"/>
  </r>
  <r>
    <x v="591"/>
    <x v="2"/>
    <s v="2024-2025"/>
    <x v="0"/>
    <x v="45"/>
    <x v="3"/>
    <x v="3"/>
    <x v="45"/>
    <x v="0"/>
    <x v="15"/>
    <x v="4"/>
    <x v="4"/>
    <x v="2308"/>
    <n v="1"/>
  </r>
  <r>
    <x v="465"/>
    <x v="1"/>
    <s v="2022-2023"/>
    <x v="1"/>
    <x v="17"/>
    <x v="3"/>
    <x v="3"/>
    <x v="17"/>
    <x v="0"/>
    <x v="12"/>
    <x v="4"/>
    <x v="4"/>
    <x v="2309"/>
    <n v="1"/>
  </r>
  <r>
    <x v="275"/>
    <x v="2"/>
    <s v="2024-2025"/>
    <x v="0"/>
    <x v="64"/>
    <x v="1"/>
    <x v="1"/>
    <x v="64"/>
    <x v="0"/>
    <x v="1"/>
    <x v="2"/>
    <x v="2"/>
    <x v="2310"/>
    <n v="1"/>
  </r>
  <r>
    <x v="612"/>
    <x v="0"/>
    <s v="2023-2024"/>
    <x v="0"/>
    <x v="46"/>
    <x v="3"/>
    <x v="3"/>
    <x v="46"/>
    <x v="0"/>
    <x v="17"/>
    <x v="9"/>
    <x v="9"/>
    <x v="2311"/>
    <n v="1"/>
  </r>
  <r>
    <x v="717"/>
    <x v="2"/>
    <s v="2024-2025"/>
    <x v="1"/>
    <x v="8"/>
    <x v="1"/>
    <x v="1"/>
    <x v="8"/>
    <x v="0"/>
    <x v="4"/>
    <x v="4"/>
    <x v="4"/>
    <x v="2312"/>
    <n v="1"/>
  </r>
  <r>
    <x v="66"/>
    <x v="1"/>
    <s v="2022-2023"/>
    <x v="0"/>
    <x v="19"/>
    <x v="1"/>
    <x v="1"/>
    <x v="19"/>
    <x v="0"/>
    <x v="11"/>
    <x v="2"/>
    <x v="2"/>
    <x v="2313"/>
    <n v="1"/>
  </r>
  <r>
    <x v="299"/>
    <x v="1"/>
    <s v="2022-2023"/>
    <x v="0"/>
    <x v="6"/>
    <x v="0"/>
    <x v="0"/>
    <x v="6"/>
    <x v="0"/>
    <x v="0"/>
    <x v="5"/>
    <x v="5"/>
    <x v="2314"/>
    <n v="1"/>
  </r>
  <r>
    <x v="335"/>
    <x v="1"/>
    <s v="2022-2023"/>
    <x v="0"/>
    <x v="57"/>
    <x v="6"/>
    <x v="6"/>
    <x v="57"/>
    <x v="0"/>
    <x v="13"/>
    <x v="0"/>
    <x v="0"/>
    <x v="2315"/>
    <n v="1"/>
  </r>
  <r>
    <x v="402"/>
    <x v="0"/>
    <s v="2023-2024"/>
    <x v="0"/>
    <x v="79"/>
    <x v="6"/>
    <x v="6"/>
    <x v="79"/>
    <x v="0"/>
    <x v="18"/>
    <x v="9"/>
    <x v="9"/>
    <x v="2316"/>
    <n v="1"/>
  </r>
  <r>
    <x v="621"/>
    <x v="0"/>
    <s v="2023-2024"/>
    <x v="1"/>
    <x v="93"/>
    <x v="4"/>
    <x v="4"/>
    <x v="93"/>
    <x v="0"/>
    <x v="16"/>
    <x v="5"/>
    <x v="5"/>
    <x v="2317"/>
    <n v="1"/>
  </r>
  <r>
    <x v="435"/>
    <x v="0"/>
    <s v="2023-2024"/>
    <x v="0"/>
    <x v="32"/>
    <x v="6"/>
    <x v="6"/>
    <x v="32"/>
    <x v="0"/>
    <x v="13"/>
    <x v="0"/>
    <x v="0"/>
    <x v="2318"/>
    <n v="1"/>
  </r>
  <r>
    <x v="86"/>
    <x v="1"/>
    <s v="2022-2023"/>
    <x v="0"/>
    <x v="1"/>
    <x v="1"/>
    <x v="1"/>
    <x v="1"/>
    <x v="0"/>
    <x v="1"/>
    <x v="7"/>
    <x v="7"/>
    <x v="2319"/>
    <n v="1"/>
  </r>
  <r>
    <x v="63"/>
    <x v="1"/>
    <s v="2022-2023"/>
    <x v="0"/>
    <x v="80"/>
    <x v="0"/>
    <x v="0"/>
    <x v="80"/>
    <x v="0"/>
    <x v="14"/>
    <x v="2"/>
    <x v="2"/>
    <x v="2320"/>
    <n v="1"/>
  </r>
  <r>
    <x v="361"/>
    <x v="2"/>
    <s v="2024-2025"/>
    <x v="0"/>
    <x v="15"/>
    <x v="1"/>
    <x v="1"/>
    <x v="15"/>
    <x v="0"/>
    <x v="5"/>
    <x v="2"/>
    <x v="2"/>
    <x v="2321"/>
    <n v="1"/>
  </r>
  <r>
    <x v="610"/>
    <x v="0"/>
    <s v="2023-2024"/>
    <x v="0"/>
    <x v="58"/>
    <x v="0"/>
    <x v="0"/>
    <x v="58"/>
    <x v="0"/>
    <x v="0"/>
    <x v="9"/>
    <x v="9"/>
    <x v="2322"/>
    <n v="1"/>
  </r>
  <r>
    <x v="43"/>
    <x v="1"/>
    <s v="2022-2023"/>
    <x v="0"/>
    <x v="36"/>
    <x v="4"/>
    <x v="4"/>
    <x v="36"/>
    <x v="0"/>
    <x v="6"/>
    <x v="3"/>
    <x v="3"/>
    <x v="2323"/>
    <n v="1"/>
  </r>
  <r>
    <x v="259"/>
    <x v="2"/>
    <s v="2024-2025"/>
    <x v="0"/>
    <x v="58"/>
    <x v="0"/>
    <x v="0"/>
    <x v="58"/>
    <x v="0"/>
    <x v="0"/>
    <x v="5"/>
    <x v="5"/>
    <x v="2324"/>
    <n v="1"/>
  </r>
  <r>
    <x v="51"/>
    <x v="0"/>
    <s v="2023-2024"/>
    <x v="0"/>
    <x v="56"/>
    <x v="1"/>
    <x v="1"/>
    <x v="56"/>
    <x v="0"/>
    <x v="11"/>
    <x v="2"/>
    <x v="2"/>
    <x v="2325"/>
    <n v="1"/>
  </r>
  <r>
    <x v="707"/>
    <x v="1"/>
    <s v="2022-2023"/>
    <x v="1"/>
    <x v="24"/>
    <x v="1"/>
    <x v="1"/>
    <x v="24"/>
    <x v="0"/>
    <x v="4"/>
    <x v="1"/>
    <x v="1"/>
    <x v="2326"/>
    <n v="1"/>
  </r>
  <r>
    <x v="11"/>
    <x v="0"/>
    <s v="2023-2024"/>
    <x v="1"/>
    <x v="29"/>
    <x v="4"/>
    <x v="4"/>
    <x v="29"/>
    <x v="0"/>
    <x v="8"/>
    <x v="5"/>
    <x v="5"/>
    <x v="2327"/>
    <n v="1"/>
  </r>
  <r>
    <x v="21"/>
    <x v="1"/>
    <s v="2022-2023"/>
    <x v="0"/>
    <x v="33"/>
    <x v="4"/>
    <x v="4"/>
    <x v="33"/>
    <x v="0"/>
    <x v="8"/>
    <x v="0"/>
    <x v="0"/>
    <x v="2328"/>
    <n v="1"/>
  </r>
  <r>
    <x v="83"/>
    <x v="1"/>
    <s v="2022-2023"/>
    <x v="0"/>
    <x v="5"/>
    <x v="1"/>
    <x v="1"/>
    <x v="5"/>
    <x v="0"/>
    <x v="5"/>
    <x v="2"/>
    <x v="2"/>
    <x v="2329"/>
    <n v="1"/>
  </r>
  <r>
    <x v="342"/>
    <x v="0"/>
    <s v="2023-2024"/>
    <x v="0"/>
    <x v="57"/>
    <x v="6"/>
    <x v="6"/>
    <x v="57"/>
    <x v="0"/>
    <x v="13"/>
    <x v="4"/>
    <x v="4"/>
    <x v="2330"/>
    <n v="1"/>
  </r>
  <r>
    <x v="311"/>
    <x v="0"/>
    <s v="2023-2024"/>
    <x v="0"/>
    <x v="44"/>
    <x v="4"/>
    <x v="4"/>
    <x v="44"/>
    <x v="0"/>
    <x v="16"/>
    <x v="1"/>
    <x v="1"/>
    <x v="2331"/>
    <n v="1"/>
  </r>
  <r>
    <x v="101"/>
    <x v="2"/>
    <s v="2024-2025"/>
    <x v="0"/>
    <x v="57"/>
    <x v="6"/>
    <x v="6"/>
    <x v="57"/>
    <x v="0"/>
    <x v="13"/>
    <x v="3"/>
    <x v="3"/>
    <x v="2332"/>
    <n v="1"/>
  </r>
  <r>
    <x v="149"/>
    <x v="2"/>
    <s v="2024-2025"/>
    <x v="0"/>
    <x v="1"/>
    <x v="1"/>
    <x v="1"/>
    <x v="1"/>
    <x v="0"/>
    <x v="1"/>
    <x v="4"/>
    <x v="4"/>
    <x v="2333"/>
    <n v="1"/>
  </r>
  <r>
    <x v="574"/>
    <x v="2"/>
    <s v="2024-2025"/>
    <x v="0"/>
    <x v="60"/>
    <x v="1"/>
    <x v="1"/>
    <x v="60"/>
    <x v="0"/>
    <x v="2"/>
    <x v="6"/>
    <x v="6"/>
    <x v="2334"/>
    <n v="1"/>
  </r>
  <r>
    <x v="34"/>
    <x v="2"/>
    <s v="2024-2025"/>
    <x v="0"/>
    <x v="32"/>
    <x v="6"/>
    <x v="6"/>
    <x v="32"/>
    <x v="0"/>
    <x v="13"/>
    <x v="4"/>
    <x v="4"/>
    <x v="2335"/>
    <n v="1"/>
  </r>
  <r>
    <x v="334"/>
    <x v="2"/>
    <s v="2024-2025"/>
    <x v="0"/>
    <x v="53"/>
    <x v="3"/>
    <x v="3"/>
    <x v="53"/>
    <x v="0"/>
    <x v="10"/>
    <x v="5"/>
    <x v="5"/>
    <x v="2336"/>
    <n v="1"/>
  </r>
  <r>
    <x v="386"/>
    <x v="1"/>
    <s v="2022-2023"/>
    <x v="0"/>
    <x v="37"/>
    <x v="1"/>
    <x v="1"/>
    <x v="37"/>
    <x v="0"/>
    <x v="11"/>
    <x v="9"/>
    <x v="9"/>
    <x v="2337"/>
    <n v="1"/>
  </r>
  <r>
    <x v="581"/>
    <x v="0"/>
    <s v="2023-2024"/>
    <x v="1"/>
    <x v="29"/>
    <x v="4"/>
    <x v="4"/>
    <x v="29"/>
    <x v="0"/>
    <x v="8"/>
    <x v="3"/>
    <x v="3"/>
    <x v="2338"/>
    <n v="1"/>
  </r>
  <r>
    <x v="555"/>
    <x v="2"/>
    <s v="2024-2025"/>
    <x v="0"/>
    <x v="26"/>
    <x v="0"/>
    <x v="0"/>
    <x v="26"/>
    <x v="0"/>
    <x v="14"/>
    <x v="3"/>
    <x v="3"/>
    <x v="2339"/>
    <n v="1"/>
  </r>
  <r>
    <x v="429"/>
    <x v="1"/>
    <s v="2022-2023"/>
    <x v="0"/>
    <x v="71"/>
    <x v="6"/>
    <x v="6"/>
    <x v="71"/>
    <x v="0"/>
    <x v="13"/>
    <x v="4"/>
    <x v="4"/>
    <x v="2340"/>
    <n v="1"/>
  </r>
  <r>
    <x v="247"/>
    <x v="2"/>
    <s v="2024-2025"/>
    <x v="0"/>
    <x v="59"/>
    <x v="3"/>
    <x v="3"/>
    <x v="59"/>
    <x v="0"/>
    <x v="3"/>
    <x v="3"/>
    <x v="3"/>
    <x v="2341"/>
    <n v="1"/>
  </r>
  <r>
    <x v="58"/>
    <x v="2"/>
    <s v="2024-2025"/>
    <x v="0"/>
    <x v="2"/>
    <x v="2"/>
    <x v="2"/>
    <x v="2"/>
    <x v="0"/>
    <x v="2"/>
    <x v="4"/>
    <x v="4"/>
    <x v="2342"/>
    <n v="1"/>
  </r>
  <r>
    <x v="643"/>
    <x v="0"/>
    <s v="2023-2024"/>
    <x v="0"/>
    <x v="64"/>
    <x v="1"/>
    <x v="1"/>
    <x v="64"/>
    <x v="0"/>
    <x v="1"/>
    <x v="2"/>
    <x v="2"/>
    <x v="2343"/>
    <n v="1"/>
  </r>
  <r>
    <x v="156"/>
    <x v="2"/>
    <s v="2024-2025"/>
    <x v="0"/>
    <x v="27"/>
    <x v="4"/>
    <x v="4"/>
    <x v="27"/>
    <x v="0"/>
    <x v="7"/>
    <x v="3"/>
    <x v="3"/>
    <x v="2344"/>
    <n v="1"/>
  </r>
  <r>
    <x v="555"/>
    <x v="2"/>
    <s v="2024-2025"/>
    <x v="0"/>
    <x v="73"/>
    <x v="6"/>
    <x v="6"/>
    <x v="73"/>
    <x v="0"/>
    <x v="18"/>
    <x v="1"/>
    <x v="1"/>
    <x v="2345"/>
    <n v="1"/>
  </r>
  <r>
    <x v="110"/>
    <x v="2"/>
    <s v="2024-2025"/>
    <x v="0"/>
    <x v="62"/>
    <x v="0"/>
    <x v="0"/>
    <x v="62"/>
    <x v="0"/>
    <x v="14"/>
    <x v="4"/>
    <x v="4"/>
    <x v="2346"/>
    <n v="1"/>
  </r>
  <r>
    <x v="239"/>
    <x v="0"/>
    <s v="2023-2024"/>
    <x v="0"/>
    <x v="5"/>
    <x v="1"/>
    <x v="1"/>
    <x v="5"/>
    <x v="0"/>
    <x v="5"/>
    <x v="7"/>
    <x v="7"/>
    <x v="2347"/>
    <n v="1"/>
  </r>
  <r>
    <x v="637"/>
    <x v="1"/>
    <s v="2022-2023"/>
    <x v="0"/>
    <x v="45"/>
    <x v="3"/>
    <x v="3"/>
    <x v="45"/>
    <x v="0"/>
    <x v="15"/>
    <x v="1"/>
    <x v="1"/>
    <x v="2348"/>
    <n v="1"/>
  </r>
  <r>
    <x v="703"/>
    <x v="0"/>
    <s v="2023-2024"/>
    <x v="0"/>
    <x v="67"/>
    <x v="3"/>
    <x v="3"/>
    <x v="67"/>
    <x v="0"/>
    <x v="15"/>
    <x v="2"/>
    <x v="2"/>
    <x v="2349"/>
    <n v="1"/>
  </r>
  <r>
    <x v="289"/>
    <x v="1"/>
    <s v="2022-2023"/>
    <x v="0"/>
    <x v="23"/>
    <x v="1"/>
    <x v="1"/>
    <x v="23"/>
    <x v="0"/>
    <x v="11"/>
    <x v="2"/>
    <x v="2"/>
    <x v="2350"/>
    <n v="1"/>
  </r>
  <r>
    <x v="461"/>
    <x v="2"/>
    <s v="2024-2025"/>
    <x v="0"/>
    <x v="3"/>
    <x v="3"/>
    <x v="3"/>
    <x v="3"/>
    <x v="0"/>
    <x v="3"/>
    <x v="1"/>
    <x v="1"/>
    <x v="2351"/>
    <n v="1"/>
  </r>
  <r>
    <x v="564"/>
    <x v="0"/>
    <s v="2023-2024"/>
    <x v="0"/>
    <x v="55"/>
    <x v="3"/>
    <x v="3"/>
    <x v="55"/>
    <x v="0"/>
    <x v="17"/>
    <x v="5"/>
    <x v="5"/>
    <x v="2352"/>
    <n v="1"/>
  </r>
  <r>
    <x v="124"/>
    <x v="2"/>
    <s v="2024-2025"/>
    <x v="0"/>
    <x v="52"/>
    <x v="3"/>
    <x v="3"/>
    <x v="52"/>
    <x v="0"/>
    <x v="10"/>
    <x v="2"/>
    <x v="2"/>
    <x v="2353"/>
    <n v="1"/>
  </r>
  <r>
    <x v="709"/>
    <x v="0"/>
    <s v="2023-2024"/>
    <x v="0"/>
    <x v="52"/>
    <x v="3"/>
    <x v="3"/>
    <x v="52"/>
    <x v="0"/>
    <x v="10"/>
    <x v="7"/>
    <x v="7"/>
    <x v="2354"/>
    <n v="1"/>
  </r>
  <r>
    <x v="290"/>
    <x v="0"/>
    <s v="2023-2024"/>
    <x v="1"/>
    <x v="74"/>
    <x v="1"/>
    <x v="1"/>
    <x v="74"/>
    <x v="0"/>
    <x v="1"/>
    <x v="5"/>
    <x v="5"/>
    <x v="2355"/>
    <n v="1"/>
  </r>
  <r>
    <x v="125"/>
    <x v="2"/>
    <s v="2024-2025"/>
    <x v="0"/>
    <x v="37"/>
    <x v="1"/>
    <x v="1"/>
    <x v="37"/>
    <x v="0"/>
    <x v="11"/>
    <x v="1"/>
    <x v="1"/>
    <x v="2356"/>
    <n v="1"/>
  </r>
  <r>
    <x v="387"/>
    <x v="2"/>
    <s v="2024-2025"/>
    <x v="0"/>
    <x v="70"/>
    <x v="4"/>
    <x v="4"/>
    <x v="70"/>
    <x v="0"/>
    <x v="8"/>
    <x v="4"/>
    <x v="4"/>
    <x v="2357"/>
    <n v="1"/>
  </r>
  <r>
    <x v="51"/>
    <x v="0"/>
    <s v="2023-2024"/>
    <x v="0"/>
    <x v="67"/>
    <x v="3"/>
    <x v="3"/>
    <x v="67"/>
    <x v="0"/>
    <x v="15"/>
    <x v="2"/>
    <x v="2"/>
    <x v="2358"/>
    <n v="1"/>
  </r>
  <r>
    <x v="448"/>
    <x v="0"/>
    <s v="2023-2024"/>
    <x v="0"/>
    <x v="72"/>
    <x v="4"/>
    <x v="4"/>
    <x v="72"/>
    <x v="0"/>
    <x v="16"/>
    <x v="5"/>
    <x v="5"/>
    <x v="2359"/>
    <n v="1"/>
  </r>
  <r>
    <x v="95"/>
    <x v="1"/>
    <s v="2022-2023"/>
    <x v="0"/>
    <x v="19"/>
    <x v="1"/>
    <x v="1"/>
    <x v="19"/>
    <x v="0"/>
    <x v="11"/>
    <x v="0"/>
    <x v="0"/>
    <x v="2360"/>
    <n v="1"/>
  </r>
  <r>
    <x v="122"/>
    <x v="1"/>
    <s v="2022-2023"/>
    <x v="0"/>
    <x v="54"/>
    <x v="4"/>
    <x v="4"/>
    <x v="54"/>
    <x v="0"/>
    <x v="7"/>
    <x v="4"/>
    <x v="4"/>
    <x v="2361"/>
    <n v="1"/>
  </r>
  <r>
    <x v="653"/>
    <x v="0"/>
    <s v="2023-2024"/>
    <x v="0"/>
    <x v="80"/>
    <x v="0"/>
    <x v="0"/>
    <x v="80"/>
    <x v="0"/>
    <x v="14"/>
    <x v="0"/>
    <x v="0"/>
    <x v="2362"/>
    <n v="1"/>
  </r>
  <r>
    <x v="557"/>
    <x v="0"/>
    <s v="2023-2024"/>
    <x v="1"/>
    <x v="93"/>
    <x v="4"/>
    <x v="4"/>
    <x v="93"/>
    <x v="0"/>
    <x v="16"/>
    <x v="4"/>
    <x v="4"/>
    <x v="2363"/>
    <n v="1"/>
  </r>
  <r>
    <x v="410"/>
    <x v="1"/>
    <s v="2022-2023"/>
    <x v="0"/>
    <x v="10"/>
    <x v="4"/>
    <x v="4"/>
    <x v="10"/>
    <x v="0"/>
    <x v="8"/>
    <x v="6"/>
    <x v="6"/>
    <x v="2364"/>
    <n v="1"/>
  </r>
  <r>
    <x v="72"/>
    <x v="2"/>
    <s v="2024-2025"/>
    <x v="0"/>
    <x v="78"/>
    <x v="1"/>
    <x v="1"/>
    <x v="78"/>
    <x v="0"/>
    <x v="4"/>
    <x v="9"/>
    <x v="9"/>
    <x v="2365"/>
    <n v="1"/>
  </r>
  <r>
    <x v="321"/>
    <x v="0"/>
    <s v="2023-2024"/>
    <x v="1"/>
    <x v="68"/>
    <x v="7"/>
    <x v="7"/>
    <x v="68"/>
    <x v="0"/>
    <x v="19"/>
    <x v="9"/>
    <x v="9"/>
    <x v="2366"/>
    <n v="1"/>
  </r>
  <r>
    <x v="410"/>
    <x v="1"/>
    <s v="2022-2023"/>
    <x v="0"/>
    <x v="60"/>
    <x v="1"/>
    <x v="1"/>
    <x v="60"/>
    <x v="0"/>
    <x v="2"/>
    <x v="0"/>
    <x v="0"/>
    <x v="2367"/>
    <n v="1"/>
  </r>
  <r>
    <x v="603"/>
    <x v="2"/>
    <s v="2024-2025"/>
    <x v="1"/>
    <x v="40"/>
    <x v="4"/>
    <x v="4"/>
    <x v="40"/>
    <x v="0"/>
    <x v="8"/>
    <x v="2"/>
    <x v="2"/>
    <x v="2368"/>
    <n v="1"/>
  </r>
  <r>
    <x v="101"/>
    <x v="2"/>
    <s v="2024-2025"/>
    <x v="0"/>
    <x v="72"/>
    <x v="4"/>
    <x v="4"/>
    <x v="72"/>
    <x v="0"/>
    <x v="16"/>
    <x v="9"/>
    <x v="9"/>
    <x v="2368"/>
    <n v="1"/>
  </r>
  <r>
    <x v="542"/>
    <x v="2"/>
    <s v="2024-2025"/>
    <x v="0"/>
    <x v="27"/>
    <x v="4"/>
    <x v="4"/>
    <x v="27"/>
    <x v="0"/>
    <x v="7"/>
    <x v="2"/>
    <x v="2"/>
    <x v="2369"/>
    <n v="1"/>
  </r>
  <r>
    <x v="408"/>
    <x v="1"/>
    <s v="2022-2023"/>
    <x v="0"/>
    <x v="63"/>
    <x v="1"/>
    <x v="1"/>
    <x v="63"/>
    <x v="0"/>
    <x v="5"/>
    <x v="3"/>
    <x v="3"/>
    <x v="2370"/>
    <n v="1"/>
  </r>
  <r>
    <x v="60"/>
    <x v="0"/>
    <s v="2023-2024"/>
    <x v="1"/>
    <x v="75"/>
    <x v="0"/>
    <x v="0"/>
    <x v="75"/>
    <x v="0"/>
    <x v="20"/>
    <x v="5"/>
    <x v="5"/>
    <x v="2371"/>
    <n v="1"/>
  </r>
  <r>
    <x v="570"/>
    <x v="0"/>
    <s v="2023-2024"/>
    <x v="0"/>
    <x v="1"/>
    <x v="1"/>
    <x v="1"/>
    <x v="1"/>
    <x v="0"/>
    <x v="1"/>
    <x v="0"/>
    <x v="0"/>
    <x v="2372"/>
    <n v="1"/>
  </r>
  <r>
    <x v="303"/>
    <x v="1"/>
    <s v="2022-2023"/>
    <x v="0"/>
    <x v="70"/>
    <x v="4"/>
    <x v="4"/>
    <x v="70"/>
    <x v="0"/>
    <x v="8"/>
    <x v="1"/>
    <x v="1"/>
    <x v="2373"/>
    <n v="1"/>
  </r>
  <r>
    <x v="523"/>
    <x v="1"/>
    <s v="2022-2023"/>
    <x v="0"/>
    <x v="25"/>
    <x v="4"/>
    <x v="4"/>
    <x v="25"/>
    <x v="0"/>
    <x v="8"/>
    <x v="1"/>
    <x v="1"/>
    <x v="2374"/>
    <n v="1"/>
  </r>
  <r>
    <x v="211"/>
    <x v="2"/>
    <s v="2024-2025"/>
    <x v="0"/>
    <x v="61"/>
    <x v="6"/>
    <x v="6"/>
    <x v="61"/>
    <x v="0"/>
    <x v="18"/>
    <x v="4"/>
    <x v="4"/>
    <x v="2375"/>
    <n v="1"/>
  </r>
  <r>
    <x v="212"/>
    <x v="0"/>
    <s v="2023-2024"/>
    <x v="0"/>
    <x v="90"/>
    <x v="3"/>
    <x v="3"/>
    <x v="90"/>
    <x v="0"/>
    <x v="17"/>
    <x v="4"/>
    <x v="4"/>
    <x v="2376"/>
    <n v="1"/>
  </r>
  <r>
    <x v="597"/>
    <x v="0"/>
    <s v="2023-2024"/>
    <x v="0"/>
    <x v="20"/>
    <x v="4"/>
    <x v="4"/>
    <x v="20"/>
    <x v="0"/>
    <x v="8"/>
    <x v="9"/>
    <x v="9"/>
    <x v="2377"/>
    <n v="1"/>
  </r>
  <r>
    <x v="633"/>
    <x v="1"/>
    <s v="2022-2023"/>
    <x v="1"/>
    <x v="11"/>
    <x v="5"/>
    <x v="5"/>
    <x v="11"/>
    <x v="0"/>
    <x v="9"/>
    <x v="5"/>
    <x v="5"/>
    <x v="2378"/>
    <n v="1"/>
  </r>
  <r>
    <x v="364"/>
    <x v="2"/>
    <s v="2024-2025"/>
    <x v="0"/>
    <x v="83"/>
    <x v="0"/>
    <x v="0"/>
    <x v="83"/>
    <x v="0"/>
    <x v="0"/>
    <x v="1"/>
    <x v="1"/>
    <x v="2379"/>
    <n v="1"/>
  </r>
  <r>
    <x v="618"/>
    <x v="1"/>
    <s v="2022-2023"/>
    <x v="1"/>
    <x v="89"/>
    <x v="4"/>
    <x v="4"/>
    <x v="89"/>
    <x v="0"/>
    <x v="6"/>
    <x v="0"/>
    <x v="0"/>
    <x v="2380"/>
    <n v="1"/>
  </r>
  <r>
    <x v="601"/>
    <x v="0"/>
    <s v="2023-2024"/>
    <x v="1"/>
    <x v="25"/>
    <x v="4"/>
    <x v="4"/>
    <x v="25"/>
    <x v="0"/>
    <x v="8"/>
    <x v="7"/>
    <x v="7"/>
    <x v="2381"/>
    <n v="1"/>
  </r>
  <r>
    <x v="131"/>
    <x v="1"/>
    <s v="2022-2023"/>
    <x v="0"/>
    <x v="15"/>
    <x v="1"/>
    <x v="1"/>
    <x v="15"/>
    <x v="0"/>
    <x v="5"/>
    <x v="7"/>
    <x v="7"/>
    <x v="2382"/>
    <n v="1"/>
  </r>
  <r>
    <x v="579"/>
    <x v="0"/>
    <s v="2023-2024"/>
    <x v="0"/>
    <x v="70"/>
    <x v="4"/>
    <x v="4"/>
    <x v="70"/>
    <x v="0"/>
    <x v="8"/>
    <x v="0"/>
    <x v="0"/>
    <x v="2383"/>
    <n v="1"/>
  </r>
  <r>
    <x v="321"/>
    <x v="0"/>
    <s v="2023-2024"/>
    <x v="1"/>
    <x v="34"/>
    <x v="4"/>
    <x v="4"/>
    <x v="34"/>
    <x v="0"/>
    <x v="7"/>
    <x v="1"/>
    <x v="1"/>
    <x v="2384"/>
    <n v="1"/>
  </r>
  <r>
    <x v="0"/>
    <x v="0"/>
    <s v="2023-2024"/>
    <x v="0"/>
    <x v="86"/>
    <x v="0"/>
    <x v="0"/>
    <x v="86"/>
    <x v="0"/>
    <x v="20"/>
    <x v="4"/>
    <x v="4"/>
    <x v="2385"/>
    <n v="1"/>
  </r>
  <r>
    <x v="454"/>
    <x v="0"/>
    <s v="2023-2024"/>
    <x v="1"/>
    <x v="89"/>
    <x v="4"/>
    <x v="4"/>
    <x v="89"/>
    <x v="0"/>
    <x v="6"/>
    <x v="9"/>
    <x v="9"/>
    <x v="2386"/>
    <n v="1"/>
  </r>
  <r>
    <x v="50"/>
    <x v="0"/>
    <s v="2023-2024"/>
    <x v="0"/>
    <x v="39"/>
    <x v="0"/>
    <x v="0"/>
    <x v="39"/>
    <x v="0"/>
    <x v="14"/>
    <x v="8"/>
    <x v="8"/>
    <x v="2387"/>
    <n v="1"/>
  </r>
  <r>
    <x v="98"/>
    <x v="2"/>
    <s v="2024-2025"/>
    <x v="0"/>
    <x v="31"/>
    <x v="1"/>
    <x v="1"/>
    <x v="31"/>
    <x v="0"/>
    <x v="4"/>
    <x v="7"/>
    <x v="7"/>
    <x v="2388"/>
    <n v="1"/>
  </r>
  <r>
    <x v="596"/>
    <x v="0"/>
    <s v="2023-2024"/>
    <x v="0"/>
    <x v="41"/>
    <x v="5"/>
    <x v="5"/>
    <x v="41"/>
    <x v="0"/>
    <x v="9"/>
    <x v="5"/>
    <x v="5"/>
    <x v="2389"/>
    <n v="1"/>
  </r>
  <r>
    <x v="269"/>
    <x v="1"/>
    <s v="2022-2023"/>
    <x v="0"/>
    <x v="53"/>
    <x v="3"/>
    <x v="3"/>
    <x v="53"/>
    <x v="0"/>
    <x v="10"/>
    <x v="3"/>
    <x v="3"/>
    <x v="2390"/>
    <n v="1"/>
  </r>
  <r>
    <x v="118"/>
    <x v="1"/>
    <s v="2022-2023"/>
    <x v="1"/>
    <x v="89"/>
    <x v="4"/>
    <x v="4"/>
    <x v="89"/>
    <x v="0"/>
    <x v="6"/>
    <x v="3"/>
    <x v="3"/>
    <x v="2391"/>
    <n v="1"/>
  </r>
  <r>
    <x v="163"/>
    <x v="0"/>
    <s v="2023-2024"/>
    <x v="0"/>
    <x v="7"/>
    <x v="4"/>
    <x v="4"/>
    <x v="7"/>
    <x v="0"/>
    <x v="6"/>
    <x v="9"/>
    <x v="9"/>
    <x v="2392"/>
    <n v="1"/>
  </r>
  <r>
    <x v="379"/>
    <x v="2"/>
    <s v="2024-2025"/>
    <x v="1"/>
    <x v="29"/>
    <x v="4"/>
    <x v="4"/>
    <x v="29"/>
    <x v="0"/>
    <x v="8"/>
    <x v="0"/>
    <x v="0"/>
    <x v="2393"/>
    <n v="1"/>
  </r>
  <r>
    <x v="180"/>
    <x v="1"/>
    <s v="2022-2023"/>
    <x v="0"/>
    <x v="9"/>
    <x v="4"/>
    <x v="4"/>
    <x v="9"/>
    <x v="0"/>
    <x v="7"/>
    <x v="3"/>
    <x v="3"/>
    <x v="2394"/>
    <n v="1"/>
  </r>
  <r>
    <x v="16"/>
    <x v="1"/>
    <s v="2022-2023"/>
    <x v="0"/>
    <x v="5"/>
    <x v="1"/>
    <x v="1"/>
    <x v="5"/>
    <x v="0"/>
    <x v="5"/>
    <x v="8"/>
    <x v="8"/>
    <x v="2395"/>
    <n v="1"/>
  </r>
  <r>
    <x v="718"/>
    <x v="0"/>
    <s v="2023-2024"/>
    <x v="0"/>
    <x v="73"/>
    <x v="6"/>
    <x v="6"/>
    <x v="73"/>
    <x v="0"/>
    <x v="18"/>
    <x v="4"/>
    <x v="4"/>
    <x v="2396"/>
    <n v="1"/>
  </r>
  <r>
    <x v="386"/>
    <x v="1"/>
    <s v="2022-2023"/>
    <x v="0"/>
    <x v="66"/>
    <x v="3"/>
    <x v="3"/>
    <x v="66"/>
    <x v="0"/>
    <x v="12"/>
    <x v="5"/>
    <x v="5"/>
    <x v="2397"/>
    <n v="1"/>
  </r>
  <r>
    <x v="137"/>
    <x v="2"/>
    <s v="2024-2025"/>
    <x v="1"/>
    <x v="56"/>
    <x v="1"/>
    <x v="1"/>
    <x v="56"/>
    <x v="0"/>
    <x v="11"/>
    <x v="7"/>
    <x v="7"/>
    <x v="2398"/>
    <n v="1"/>
  </r>
  <r>
    <x v="620"/>
    <x v="1"/>
    <s v="2022-2023"/>
    <x v="0"/>
    <x v="66"/>
    <x v="3"/>
    <x v="3"/>
    <x v="66"/>
    <x v="0"/>
    <x v="12"/>
    <x v="4"/>
    <x v="4"/>
    <x v="2399"/>
    <n v="1"/>
  </r>
  <r>
    <x v="193"/>
    <x v="2"/>
    <s v="2024-2025"/>
    <x v="0"/>
    <x v="6"/>
    <x v="0"/>
    <x v="0"/>
    <x v="6"/>
    <x v="0"/>
    <x v="0"/>
    <x v="9"/>
    <x v="9"/>
    <x v="2400"/>
    <n v="1"/>
  </r>
  <r>
    <x v="335"/>
    <x v="1"/>
    <s v="2022-2023"/>
    <x v="0"/>
    <x v="43"/>
    <x v="1"/>
    <x v="1"/>
    <x v="43"/>
    <x v="0"/>
    <x v="2"/>
    <x v="7"/>
    <x v="7"/>
    <x v="2401"/>
    <n v="1"/>
  </r>
  <r>
    <x v="707"/>
    <x v="1"/>
    <s v="2022-2023"/>
    <x v="0"/>
    <x v="19"/>
    <x v="1"/>
    <x v="1"/>
    <x v="19"/>
    <x v="0"/>
    <x v="11"/>
    <x v="7"/>
    <x v="7"/>
    <x v="2402"/>
    <n v="1"/>
  </r>
  <r>
    <x v="384"/>
    <x v="1"/>
    <s v="2022-2023"/>
    <x v="0"/>
    <x v="37"/>
    <x v="1"/>
    <x v="1"/>
    <x v="37"/>
    <x v="0"/>
    <x v="11"/>
    <x v="9"/>
    <x v="9"/>
    <x v="2403"/>
    <n v="1"/>
  </r>
  <r>
    <x v="166"/>
    <x v="0"/>
    <s v="2023-2024"/>
    <x v="0"/>
    <x v="39"/>
    <x v="0"/>
    <x v="0"/>
    <x v="39"/>
    <x v="0"/>
    <x v="14"/>
    <x v="3"/>
    <x v="3"/>
    <x v="2404"/>
    <n v="1"/>
  </r>
  <r>
    <x v="527"/>
    <x v="1"/>
    <s v="2022-2023"/>
    <x v="0"/>
    <x v="56"/>
    <x v="1"/>
    <x v="1"/>
    <x v="56"/>
    <x v="0"/>
    <x v="11"/>
    <x v="4"/>
    <x v="4"/>
    <x v="2405"/>
    <n v="1"/>
  </r>
  <r>
    <x v="34"/>
    <x v="2"/>
    <s v="2024-2025"/>
    <x v="0"/>
    <x v="7"/>
    <x v="4"/>
    <x v="4"/>
    <x v="7"/>
    <x v="0"/>
    <x v="6"/>
    <x v="2"/>
    <x v="2"/>
    <x v="2406"/>
    <n v="1"/>
  </r>
  <r>
    <x v="90"/>
    <x v="2"/>
    <s v="2024-2025"/>
    <x v="0"/>
    <x v="2"/>
    <x v="2"/>
    <x v="2"/>
    <x v="2"/>
    <x v="0"/>
    <x v="2"/>
    <x v="5"/>
    <x v="5"/>
    <x v="2407"/>
    <n v="1"/>
  </r>
  <r>
    <x v="224"/>
    <x v="1"/>
    <s v="2022-2023"/>
    <x v="0"/>
    <x v="93"/>
    <x v="4"/>
    <x v="4"/>
    <x v="93"/>
    <x v="0"/>
    <x v="16"/>
    <x v="7"/>
    <x v="7"/>
    <x v="2408"/>
    <n v="1"/>
  </r>
  <r>
    <x v="383"/>
    <x v="0"/>
    <s v="2023-2024"/>
    <x v="0"/>
    <x v="20"/>
    <x v="4"/>
    <x v="4"/>
    <x v="20"/>
    <x v="0"/>
    <x v="8"/>
    <x v="3"/>
    <x v="3"/>
    <x v="2409"/>
    <n v="1"/>
  </r>
  <r>
    <x v="42"/>
    <x v="0"/>
    <s v="2023-2024"/>
    <x v="0"/>
    <x v="58"/>
    <x v="0"/>
    <x v="0"/>
    <x v="58"/>
    <x v="0"/>
    <x v="0"/>
    <x v="1"/>
    <x v="1"/>
    <x v="2410"/>
    <n v="1"/>
  </r>
  <r>
    <x v="503"/>
    <x v="0"/>
    <s v="2023-2024"/>
    <x v="1"/>
    <x v="0"/>
    <x v="0"/>
    <x v="0"/>
    <x v="0"/>
    <x v="0"/>
    <x v="0"/>
    <x v="1"/>
    <x v="1"/>
    <x v="2411"/>
    <n v="1"/>
  </r>
  <r>
    <x v="618"/>
    <x v="1"/>
    <s v="2022-2023"/>
    <x v="0"/>
    <x v="31"/>
    <x v="1"/>
    <x v="1"/>
    <x v="31"/>
    <x v="0"/>
    <x v="4"/>
    <x v="6"/>
    <x v="6"/>
    <x v="2412"/>
    <n v="1"/>
  </r>
  <r>
    <x v="540"/>
    <x v="2"/>
    <s v="2024-2025"/>
    <x v="0"/>
    <x v="61"/>
    <x v="6"/>
    <x v="6"/>
    <x v="61"/>
    <x v="0"/>
    <x v="18"/>
    <x v="5"/>
    <x v="5"/>
    <x v="2413"/>
    <n v="1"/>
  </r>
  <r>
    <x v="137"/>
    <x v="2"/>
    <s v="2024-2025"/>
    <x v="0"/>
    <x v="60"/>
    <x v="1"/>
    <x v="1"/>
    <x v="60"/>
    <x v="0"/>
    <x v="2"/>
    <x v="9"/>
    <x v="9"/>
    <x v="2414"/>
    <n v="1"/>
  </r>
  <r>
    <x v="355"/>
    <x v="0"/>
    <s v="2023-2024"/>
    <x v="1"/>
    <x v="68"/>
    <x v="7"/>
    <x v="7"/>
    <x v="68"/>
    <x v="0"/>
    <x v="19"/>
    <x v="7"/>
    <x v="7"/>
    <x v="2415"/>
    <n v="1"/>
  </r>
  <r>
    <x v="631"/>
    <x v="2"/>
    <s v="2024-2025"/>
    <x v="1"/>
    <x v="46"/>
    <x v="3"/>
    <x v="3"/>
    <x v="46"/>
    <x v="0"/>
    <x v="17"/>
    <x v="9"/>
    <x v="9"/>
    <x v="2416"/>
    <n v="1"/>
  </r>
  <r>
    <x v="73"/>
    <x v="1"/>
    <s v="2022-2023"/>
    <x v="0"/>
    <x v="31"/>
    <x v="1"/>
    <x v="1"/>
    <x v="31"/>
    <x v="0"/>
    <x v="4"/>
    <x v="3"/>
    <x v="3"/>
    <x v="2417"/>
    <n v="1"/>
  </r>
  <r>
    <x v="174"/>
    <x v="0"/>
    <s v="2023-2024"/>
    <x v="0"/>
    <x v="28"/>
    <x v="1"/>
    <x v="1"/>
    <x v="28"/>
    <x v="0"/>
    <x v="11"/>
    <x v="3"/>
    <x v="3"/>
    <x v="2418"/>
    <n v="1"/>
  </r>
  <r>
    <x v="260"/>
    <x v="1"/>
    <s v="2022-2023"/>
    <x v="0"/>
    <x v="9"/>
    <x v="4"/>
    <x v="4"/>
    <x v="9"/>
    <x v="0"/>
    <x v="7"/>
    <x v="5"/>
    <x v="5"/>
    <x v="2419"/>
    <n v="1"/>
  </r>
  <r>
    <x v="147"/>
    <x v="0"/>
    <s v="2023-2024"/>
    <x v="0"/>
    <x v="83"/>
    <x v="0"/>
    <x v="0"/>
    <x v="83"/>
    <x v="0"/>
    <x v="0"/>
    <x v="4"/>
    <x v="4"/>
    <x v="2420"/>
    <n v="1"/>
  </r>
  <r>
    <x v="431"/>
    <x v="0"/>
    <s v="2023-2024"/>
    <x v="0"/>
    <x v="64"/>
    <x v="1"/>
    <x v="1"/>
    <x v="64"/>
    <x v="0"/>
    <x v="1"/>
    <x v="3"/>
    <x v="3"/>
    <x v="2421"/>
    <n v="1"/>
  </r>
  <r>
    <x v="146"/>
    <x v="2"/>
    <s v="2024-2025"/>
    <x v="1"/>
    <x v="72"/>
    <x v="4"/>
    <x v="4"/>
    <x v="72"/>
    <x v="0"/>
    <x v="16"/>
    <x v="4"/>
    <x v="4"/>
    <x v="2422"/>
    <n v="1"/>
  </r>
  <r>
    <x v="73"/>
    <x v="1"/>
    <s v="2022-2023"/>
    <x v="0"/>
    <x v="71"/>
    <x v="6"/>
    <x v="6"/>
    <x v="71"/>
    <x v="0"/>
    <x v="13"/>
    <x v="1"/>
    <x v="1"/>
    <x v="2423"/>
    <n v="1"/>
  </r>
  <r>
    <x v="114"/>
    <x v="0"/>
    <s v="2023-2024"/>
    <x v="0"/>
    <x v="23"/>
    <x v="1"/>
    <x v="1"/>
    <x v="23"/>
    <x v="0"/>
    <x v="11"/>
    <x v="3"/>
    <x v="3"/>
    <x v="2424"/>
    <n v="1"/>
  </r>
  <r>
    <x v="129"/>
    <x v="0"/>
    <s v="2023-2024"/>
    <x v="0"/>
    <x v="2"/>
    <x v="2"/>
    <x v="2"/>
    <x v="2"/>
    <x v="0"/>
    <x v="2"/>
    <x v="3"/>
    <x v="3"/>
    <x v="2425"/>
    <n v="1"/>
  </r>
  <r>
    <x v="425"/>
    <x v="2"/>
    <s v="2024-2025"/>
    <x v="1"/>
    <x v="21"/>
    <x v="3"/>
    <x v="3"/>
    <x v="21"/>
    <x v="0"/>
    <x v="10"/>
    <x v="9"/>
    <x v="9"/>
    <x v="2426"/>
    <n v="1"/>
  </r>
  <r>
    <x v="291"/>
    <x v="2"/>
    <s v="2024-2025"/>
    <x v="0"/>
    <x v="82"/>
    <x v="3"/>
    <x v="3"/>
    <x v="82"/>
    <x v="0"/>
    <x v="17"/>
    <x v="4"/>
    <x v="4"/>
    <x v="2427"/>
    <n v="1"/>
  </r>
  <r>
    <x v="329"/>
    <x v="0"/>
    <s v="2023-2024"/>
    <x v="0"/>
    <x v="52"/>
    <x v="3"/>
    <x v="3"/>
    <x v="52"/>
    <x v="0"/>
    <x v="10"/>
    <x v="2"/>
    <x v="2"/>
    <x v="2428"/>
    <n v="1"/>
  </r>
  <r>
    <x v="667"/>
    <x v="0"/>
    <s v="2023-2024"/>
    <x v="1"/>
    <x v="14"/>
    <x v="1"/>
    <x v="1"/>
    <x v="14"/>
    <x v="0"/>
    <x v="11"/>
    <x v="2"/>
    <x v="2"/>
    <x v="2429"/>
    <n v="1"/>
  </r>
  <r>
    <x v="245"/>
    <x v="0"/>
    <s v="2023-2024"/>
    <x v="0"/>
    <x v="77"/>
    <x v="5"/>
    <x v="5"/>
    <x v="77"/>
    <x v="0"/>
    <x v="9"/>
    <x v="4"/>
    <x v="4"/>
    <x v="2430"/>
    <n v="1"/>
  </r>
  <r>
    <x v="603"/>
    <x v="2"/>
    <s v="2024-2025"/>
    <x v="0"/>
    <x v="12"/>
    <x v="3"/>
    <x v="3"/>
    <x v="12"/>
    <x v="0"/>
    <x v="10"/>
    <x v="2"/>
    <x v="2"/>
    <x v="2431"/>
    <n v="1"/>
  </r>
  <r>
    <x v="506"/>
    <x v="0"/>
    <s v="2023-2024"/>
    <x v="1"/>
    <x v="88"/>
    <x v="6"/>
    <x v="6"/>
    <x v="88"/>
    <x v="0"/>
    <x v="13"/>
    <x v="5"/>
    <x v="5"/>
    <x v="2432"/>
    <n v="1"/>
  </r>
  <r>
    <x v="712"/>
    <x v="0"/>
    <s v="2023-2024"/>
    <x v="1"/>
    <x v="81"/>
    <x v="3"/>
    <x v="3"/>
    <x v="81"/>
    <x v="0"/>
    <x v="17"/>
    <x v="9"/>
    <x v="9"/>
    <x v="2433"/>
    <n v="1"/>
  </r>
  <r>
    <x v="466"/>
    <x v="2"/>
    <s v="2024-2025"/>
    <x v="0"/>
    <x v="49"/>
    <x v="4"/>
    <x v="4"/>
    <x v="49"/>
    <x v="0"/>
    <x v="6"/>
    <x v="9"/>
    <x v="9"/>
    <x v="2434"/>
    <n v="1"/>
  </r>
  <r>
    <x v="525"/>
    <x v="2"/>
    <s v="2024-2025"/>
    <x v="1"/>
    <x v="68"/>
    <x v="7"/>
    <x v="7"/>
    <x v="68"/>
    <x v="0"/>
    <x v="19"/>
    <x v="6"/>
    <x v="6"/>
    <x v="2435"/>
    <n v="1"/>
  </r>
  <r>
    <x v="578"/>
    <x v="2"/>
    <s v="2024-2025"/>
    <x v="1"/>
    <x v="38"/>
    <x v="3"/>
    <x v="3"/>
    <x v="38"/>
    <x v="0"/>
    <x v="12"/>
    <x v="4"/>
    <x v="4"/>
    <x v="2436"/>
    <n v="1"/>
  </r>
  <r>
    <x v="193"/>
    <x v="2"/>
    <s v="2024-2025"/>
    <x v="0"/>
    <x v="91"/>
    <x v="1"/>
    <x v="1"/>
    <x v="91"/>
    <x v="0"/>
    <x v="5"/>
    <x v="4"/>
    <x v="4"/>
    <x v="2437"/>
    <n v="1"/>
  </r>
  <r>
    <x v="596"/>
    <x v="0"/>
    <s v="2023-2024"/>
    <x v="0"/>
    <x v="67"/>
    <x v="3"/>
    <x v="3"/>
    <x v="67"/>
    <x v="0"/>
    <x v="15"/>
    <x v="1"/>
    <x v="1"/>
    <x v="2438"/>
    <n v="1"/>
  </r>
  <r>
    <x v="212"/>
    <x v="0"/>
    <s v="2023-2024"/>
    <x v="0"/>
    <x v="39"/>
    <x v="0"/>
    <x v="0"/>
    <x v="39"/>
    <x v="0"/>
    <x v="14"/>
    <x v="5"/>
    <x v="5"/>
    <x v="2439"/>
    <n v="1"/>
  </r>
  <r>
    <x v="361"/>
    <x v="2"/>
    <s v="2024-2025"/>
    <x v="0"/>
    <x v="16"/>
    <x v="0"/>
    <x v="0"/>
    <x v="16"/>
    <x v="0"/>
    <x v="0"/>
    <x v="3"/>
    <x v="3"/>
    <x v="2440"/>
    <n v="1"/>
  </r>
  <r>
    <x v="697"/>
    <x v="1"/>
    <s v="2022-2023"/>
    <x v="0"/>
    <x v="16"/>
    <x v="0"/>
    <x v="0"/>
    <x v="16"/>
    <x v="0"/>
    <x v="0"/>
    <x v="0"/>
    <x v="0"/>
    <x v="2441"/>
    <n v="1"/>
  </r>
  <r>
    <x v="383"/>
    <x v="0"/>
    <s v="2023-2024"/>
    <x v="0"/>
    <x v="35"/>
    <x v="3"/>
    <x v="3"/>
    <x v="35"/>
    <x v="0"/>
    <x v="15"/>
    <x v="5"/>
    <x v="5"/>
    <x v="2442"/>
    <n v="1"/>
  </r>
  <r>
    <x v="355"/>
    <x v="0"/>
    <s v="2023-2024"/>
    <x v="0"/>
    <x v="77"/>
    <x v="5"/>
    <x v="5"/>
    <x v="77"/>
    <x v="0"/>
    <x v="9"/>
    <x v="1"/>
    <x v="1"/>
    <x v="2443"/>
    <n v="1"/>
  </r>
  <r>
    <x v="589"/>
    <x v="0"/>
    <s v="2023-2024"/>
    <x v="0"/>
    <x v="66"/>
    <x v="3"/>
    <x v="3"/>
    <x v="66"/>
    <x v="0"/>
    <x v="12"/>
    <x v="0"/>
    <x v="0"/>
    <x v="2444"/>
    <n v="1"/>
  </r>
  <r>
    <x v="438"/>
    <x v="1"/>
    <s v="2022-2023"/>
    <x v="0"/>
    <x v="3"/>
    <x v="3"/>
    <x v="3"/>
    <x v="3"/>
    <x v="0"/>
    <x v="3"/>
    <x v="7"/>
    <x v="7"/>
    <x v="2445"/>
    <n v="1"/>
  </r>
  <r>
    <x v="465"/>
    <x v="1"/>
    <s v="2022-2023"/>
    <x v="1"/>
    <x v="88"/>
    <x v="6"/>
    <x v="6"/>
    <x v="88"/>
    <x v="0"/>
    <x v="13"/>
    <x v="1"/>
    <x v="1"/>
    <x v="2446"/>
    <n v="1"/>
  </r>
  <r>
    <x v="271"/>
    <x v="1"/>
    <s v="2022-2023"/>
    <x v="0"/>
    <x v="59"/>
    <x v="3"/>
    <x v="3"/>
    <x v="59"/>
    <x v="0"/>
    <x v="3"/>
    <x v="2"/>
    <x v="2"/>
    <x v="2447"/>
    <n v="1"/>
  </r>
  <r>
    <x v="249"/>
    <x v="1"/>
    <s v="2022-2023"/>
    <x v="0"/>
    <x v="45"/>
    <x v="3"/>
    <x v="3"/>
    <x v="45"/>
    <x v="0"/>
    <x v="15"/>
    <x v="9"/>
    <x v="9"/>
    <x v="2448"/>
    <n v="1"/>
  </r>
  <r>
    <x v="268"/>
    <x v="0"/>
    <s v="2023-2024"/>
    <x v="0"/>
    <x v="42"/>
    <x v="3"/>
    <x v="3"/>
    <x v="42"/>
    <x v="0"/>
    <x v="12"/>
    <x v="0"/>
    <x v="0"/>
    <x v="2449"/>
    <n v="1"/>
  </r>
  <r>
    <x v="242"/>
    <x v="1"/>
    <s v="2022-2023"/>
    <x v="0"/>
    <x v="34"/>
    <x v="4"/>
    <x v="4"/>
    <x v="34"/>
    <x v="0"/>
    <x v="7"/>
    <x v="5"/>
    <x v="5"/>
    <x v="2450"/>
    <n v="1"/>
  </r>
  <r>
    <x v="430"/>
    <x v="0"/>
    <s v="2023-2024"/>
    <x v="0"/>
    <x v="57"/>
    <x v="6"/>
    <x v="6"/>
    <x v="57"/>
    <x v="0"/>
    <x v="13"/>
    <x v="5"/>
    <x v="5"/>
    <x v="2451"/>
    <n v="1"/>
  </r>
  <r>
    <x v="224"/>
    <x v="1"/>
    <s v="2022-2023"/>
    <x v="0"/>
    <x v="3"/>
    <x v="3"/>
    <x v="3"/>
    <x v="3"/>
    <x v="0"/>
    <x v="3"/>
    <x v="9"/>
    <x v="9"/>
    <x v="2452"/>
    <n v="1"/>
  </r>
  <r>
    <x v="618"/>
    <x v="1"/>
    <s v="2022-2023"/>
    <x v="0"/>
    <x v="91"/>
    <x v="1"/>
    <x v="1"/>
    <x v="91"/>
    <x v="0"/>
    <x v="5"/>
    <x v="1"/>
    <x v="1"/>
    <x v="2453"/>
    <n v="1"/>
  </r>
  <r>
    <x v="266"/>
    <x v="1"/>
    <s v="2022-2023"/>
    <x v="0"/>
    <x v="4"/>
    <x v="1"/>
    <x v="1"/>
    <x v="4"/>
    <x v="0"/>
    <x v="4"/>
    <x v="2"/>
    <x v="2"/>
    <x v="2454"/>
    <n v="1"/>
  </r>
  <r>
    <x v="492"/>
    <x v="1"/>
    <s v="2022-2023"/>
    <x v="1"/>
    <x v="21"/>
    <x v="3"/>
    <x v="3"/>
    <x v="21"/>
    <x v="0"/>
    <x v="10"/>
    <x v="0"/>
    <x v="0"/>
    <x v="2455"/>
    <n v="1"/>
  </r>
  <r>
    <x v="383"/>
    <x v="0"/>
    <s v="2023-2024"/>
    <x v="1"/>
    <x v="68"/>
    <x v="7"/>
    <x v="7"/>
    <x v="68"/>
    <x v="0"/>
    <x v="19"/>
    <x v="3"/>
    <x v="3"/>
    <x v="2456"/>
    <n v="1"/>
  </r>
  <r>
    <x v="86"/>
    <x v="1"/>
    <s v="2022-2023"/>
    <x v="0"/>
    <x v="48"/>
    <x v="3"/>
    <x v="3"/>
    <x v="48"/>
    <x v="0"/>
    <x v="15"/>
    <x v="0"/>
    <x v="0"/>
    <x v="2457"/>
    <n v="1"/>
  </r>
  <r>
    <x v="7"/>
    <x v="0"/>
    <s v="2023-2024"/>
    <x v="1"/>
    <x v="68"/>
    <x v="7"/>
    <x v="7"/>
    <x v="68"/>
    <x v="0"/>
    <x v="19"/>
    <x v="5"/>
    <x v="5"/>
    <x v="2458"/>
    <n v="1"/>
  </r>
  <r>
    <x v="489"/>
    <x v="0"/>
    <s v="2023-2024"/>
    <x v="0"/>
    <x v="32"/>
    <x v="6"/>
    <x v="6"/>
    <x v="32"/>
    <x v="0"/>
    <x v="13"/>
    <x v="1"/>
    <x v="1"/>
    <x v="2459"/>
    <n v="1"/>
  </r>
  <r>
    <x v="333"/>
    <x v="1"/>
    <s v="2022-2023"/>
    <x v="0"/>
    <x v="86"/>
    <x v="0"/>
    <x v="0"/>
    <x v="86"/>
    <x v="0"/>
    <x v="20"/>
    <x v="5"/>
    <x v="5"/>
    <x v="2460"/>
    <n v="1"/>
  </r>
  <r>
    <x v="459"/>
    <x v="0"/>
    <s v="2023-2024"/>
    <x v="0"/>
    <x v="13"/>
    <x v="1"/>
    <x v="1"/>
    <x v="13"/>
    <x v="0"/>
    <x v="1"/>
    <x v="3"/>
    <x v="3"/>
    <x v="2461"/>
    <n v="1"/>
  </r>
  <r>
    <x v="239"/>
    <x v="0"/>
    <s v="2023-2024"/>
    <x v="0"/>
    <x v="76"/>
    <x v="1"/>
    <x v="1"/>
    <x v="76"/>
    <x v="0"/>
    <x v="5"/>
    <x v="4"/>
    <x v="4"/>
    <x v="2462"/>
    <n v="1"/>
  </r>
  <r>
    <x v="389"/>
    <x v="2"/>
    <s v="2024-2025"/>
    <x v="1"/>
    <x v="14"/>
    <x v="1"/>
    <x v="1"/>
    <x v="14"/>
    <x v="0"/>
    <x v="11"/>
    <x v="7"/>
    <x v="7"/>
    <x v="2463"/>
    <n v="1"/>
  </r>
  <r>
    <x v="73"/>
    <x v="1"/>
    <s v="2022-2023"/>
    <x v="1"/>
    <x v="9"/>
    <x v="4"/>
    <x v="4"/>
    <x v="9"/>
    <x v="0"/>
    <x v="7"/>
    <x v="7"/>
    <x v="7"/>
    <x v="2464"/>
    <n v="1"/>
  </r>
  <r>
    <x v="236"/>
    <x v="0"/>
    <s v="2023-2024"/>
    <x v="0"/>
    <x v="15"/>
    <x v="1"/>
    <x v="1"/>
    <x v="15"/>
    <x v="0"/>
    <x v="5"/>
    <x v="8"/>
    <x v="8"/>
    <x v="2465"/>
    <n v="1"/>
  </r>
  <r>
    <x v="55"/>
    <x v="0"/>
    <s v="2023-2024"/>
    <x v="0"/>
    <x v="37"/>
    <x v="1"/>
    <x v="1"/>
    <x v="37"/>
    <x v="0"/>
    <x v="11"/>
    <x v="1"/>
    <x v="1"/>
    <x v="2466"/>
    <n v="1"/>
  </r>
  <r>
    <x v="183"/>
    <x v="0"/>
    <s v="2023-2024"/>
    <x v="0"/>
    <x v="71"/>
    <x v="6"/>
    <x v="6"/>
    <x v="71"/>
    <x v="0"/>
    <x v="13"/>
    <x v="9"/>
    <x v="9"/>
    <x v="2467"/>
    <n v="1"/>
  </r>
  <r>
    <x v="462"/>
    <x v="1"/>
    <s v="2022-2023"/>
    <x v="0"/>
    <x v="9"/>
    <x v="4"/>
    <x v="4"/>
    <x v="9"/>
    <x v="0"/>
    <x v="7"/>
    <x v="1"/>
    <x v="1"/>
    <x v="2468"/>
    <n v="1"/>
  </r>
  <r>
    <x v="429"/>
    <x v="1"/>
    <s v="2022-2023"/>
    <x v="0"/>
    <x v="28"/>
    <x v="1"/>
    <x v="1"/>
    <x v="28"/>
    <x v="0"/>
    <x v="11"/>
    <x v="7"/>
    <x v="7"/>
    <x v="2469"/>
    <n v="1"/>
  </r>
  <r>
    <x v="152"/>
    <x v="0"/>
    <s v="2023-2024"/>
    <x v="0"/>
    <x v="36"/>
    <x v="4"/>
    <x v="4"/>
    <x v="36"/>
    <x v="0"/>
    <x v="6"/>
    <x v="3"/>
    <x v="3"/>
    <x v="2470"/>
    <n v="1"/>
  </r>
  <r>
    <x v="241"/>
    <x v="0"/>
    <s v="2023-2024"/>
    <x v="0"/>
    <x v="84"/>
    <x v="3"/>
    <x v="3"/>
    <x v="84"/>
    <x v="0"/>
    <x v="3"/>
    <x v="3"/>
    <x v="3"/>
    <x v="2471"/>
    <n v="1"/>
  </r>
  <r>
    <x v="60"/>
    <x v="0"/>
    <s v="2023-2024"/>
    <x v="0"/>
    <x v="4"/>
    <x v="1"/>
    <x v="1"/>
    <x v="4"/>
    <x v="0"/>
    <x v="4"/>
    <x v="3"/>
    <x v="3"/>
    <x v="2472"/>
    <n v="1"/>
  </r>
  <r>
    <x v="214"/>
    <x v="2"/>
    <s v="2024-2025"/>
    <x v="1"/>
    <x v="34"/>
    <x v="4"/>
    <x v="4"/>
    <x v="34"/>
    <x v="0"/>
    <x v="7"/>
    <x v="2"/>
    <x v="2"/>
    <x v="2473"/>
    <n v="1"/>
  </r>
  <r>
    <x v="224"/>
    <x v="1"/>
    <s v="2022-2023"/>
    <x v="0"/>
    <x v="72"/>
    <x v="4"/>
    <x v="4"/>
    <x v="72"/>
    <x v="0"/>
    <x v="16"/>
    <x v="1"/>
    <x v="1"/>
    <x v="2474"/>
    <n v="1"/>
  </r>
  <r>
    <x v="460"/>
    <x v="1"/>
    <s v="2022-2023"/>
    <x v="0"/>
    <x v="66"/>
    <x v="3"/>
    <x v="3"/>
    <x v="66"/>
    <x v="0"/>
    <x v="12"/>
    <x v="0"/>
    <x v="0"/>
    <x v="2475"/>
    <n v="1"/>
  </r>
  <r>
    <x v="206"/>
    <x v="2"/>
    <s v="2024-2025"/>
    <x v="1"/>
    <x v="0"/>
    <x v="0"/>
    <x v="0"/>
    <x v="0"/>
    <x v="0"/>
    <x v="0"/>
    <x v="4"/>
    <x v="4"/>
    <x v="2476"/>
    <n v="1"/>
  </r>
  <r>
    <x v="492"/>
    <x v="1"/>
    <s v="2022-2023"/>
    <x v="0"/>
    <x v="70"/>
    <x v="4"/>
    <x v="4"/>
    <x v="70"/>
    <x v="0"/>
    <x v="8"/>
    <x v="9"/>
    <x v="9"/>
    <x v="2477"/>
    <n v="1"/>
  </r>
  <r>
    <x v="620"/>
    <x v="1"/>
    <s v="2022-2023"/>
    <x v="1"/>
    <x v="95"/>
    <x v="7"/>
    <x v="7"/>
    <x v="95"/>
    <x v="0"/>
    <x v="19"/>
    <x v="0"/>
    <x v="0"/>
    <x v="2478"/>
    <n v="1"/>
  </r>
  <r>
    <x v="516"/>
    <x v="2"/>
    <s v="2024-2025"/>
    <x v="1"/>
    <x v="85"/>
    <x v="0"/>
    <x v="0"/>
    <x v="85"/>
    <x v="0"/>
    <x v="20"/>
    <x v="3"/>
    <x v="3"/>
    <x v="2479"/>
    <n v="1"/>
  </r>
  <r>
    <x v="189"/>
    <x v="2"/>
    <s v="2024-2025"/>
    <x v="1"/>
    <x v="65"/>
    <x v="1"/>
    <x v="1"/>
    <x v="65"/>
    <x v="0"/>
    <x v="4"/>
    <x v="5"/>
    <x v="5"/>
    <x v="2480"/>
    <n v="1"/>
  </r>
  <r>
    <x v="648"/>
    <x v="1"/>
    <s v="2022-2023"/>
    <x v="1"/>
    <x v="68"/>
    <x v="7"/>
    <x v="7"/>
    <x v="68"/>
    <x v="0"/>
    <x v="19"/>
    <x v="2"/>
    <x v="2"/>
    <x v="2481"/>
    <n v="1"/>
  </r>
  <r>
    <x v="570"/>
    <x v="0"/>
    <s v="2023-2024"/>
    <x v="1"/>
    <x v="35"/>
    <x v="3"/>
    <x v="3"/>
    <x v="35"/>
    <x v="0"/>
    <x v="15"/>
    <x v="4"/>
    <x v="4"/>
    <x v="2482"/>
    <n v="1"/>
  </r>
  <r>
    <x v="455"/>
    <x v="0"/>
    <s v="2023-2024"/>
    <x v="0"/>
    <x v="51"/>
    <x v="4"/>
    <x v="4"/>
    <x v="51"/>
    <x v="0"/>
    <x v="16"/>
    <x v="0"/>
    <x v="0"/>
    <x v="2483"/>
    <n v="1"/>
  </r>
  <r>
    <x v="384"/>
    <x v="1"/>
    <s v="2022-2023"/>
    <x v="0"/>
    <x v="86"/>
    <x v="0"/>
    <x v="0"/>
    <x v="86"/>
    <x v="0"/>
    <x v="20"/>
    <x v="1"/>
    <x v="1"/>
    <x v="2484"/>
    <n v="1"/>
  </r>
  <r>
    <x v="117"/>
    <x v="2"/>
    <s v="2024-2025"/>
    <x v="0"/>
    <x v="18"/>
    <x v="6"/>
    <x v="6"/>
    <x v="18"/>
    <x v="0"/>
    <x v="13"/>
    <x v="4"/>
    <x v="4"/>
    <x v="2485"/>
    <n v="1"/>
  </r>
  <r>
    <x v="220"/>
    <x v="0"/>
    <s v="2023-2024"/>
    <x v="0"/>
    <x v="7"/>
    <x v="4"/>
    <x v="4"/>
    <x v="7"/>
    <x v="0"/>
    <x v="6"/>
    <x v="3"/>
    <x v="3"/>
    <x v="2486"/>
    <n v="1"/>
  </r>
  <r>
    <x v="25"/>
    <x v="1"/>
    <s v="2022-2023"/>
    <x v="1"/>
    <x v="96"/>
    <x v="4"/>
    <x v="4"/>
    <x v="96"/>
    <x v="0"/>
    <x v="16"/>
    <x v="7"/>
    <x v="7"/>
    <x v="2486"/>
    <n v="1"/>
  </r>
  <r>
    <x v="462"/>
    <x v="1"/>
    <s v="2022-2023"/>
    <x v="0"/>
    <x v="72"/>
    <x v="4"/>
    <x v="4"/>
    <x v="72"/>
    <x v="0"/>
    <x v="16"/>
    <x v="9"/>
    <x v="9"/>
    <x v="2487"/>
    <n v="1"/>
  </r>
  <r>
    <x v="624"/>
    <x v="2"/>
    <s v="2024-2025"/>
    <x v="1"/>
    <x v="66"/>
    <x v="3"/>
    <x v="3"/>
    <x v="66"/>
    <x v="0"/>
    <x v="12"/>
    <x v="9"/>
    <x v="9"/>
    <x v="2488"/>
    <n v="1"/>
  </r>
  <r>
    <x v="29"/>
    <x v="0"/>
    <s v="2023-2024"/>
    <x v="0"/>
    <x v="91"/>
    <x v="1"/>
    <x v="1"/>
    <x v="91"/>
    <x v="0"/>
    <x v="5"/>
    <x v="9"/>
    <x v="9"/>
    <x v="2489"/>
    <n v="1"/>
  </r>
  <r>
    <x v="0"/>
    <x v="0"/>
    <s v="2023-2024"/>
    <x v="0"/>
    <x v="82"/>
    <x v="3"/>
    <x v="3"/>
    <x v="82"/>
    <x v="0"/>
    <x v="17"/>
    <x v="5"/>
    <x v="5"/>
    <x v="2490"/>
    <n v="1"/>
  </r>
  <r>
    <x v="267"/>
    <x v="2"/>
    <s v="2024-2025"/>
    <x v="1"/>
    <x v="35"/>
    <x v="3"/>
    <x v="3"/>
    <x v="35"/>
    <x v="0"/>
    <x v="15"/>
    <x v="3"/>
    <x v="3"/>
    <x v="2491"/>
    <n v="1"/>
  </r>
  <r>
    <x v="571"/>
    <x v="1"/>
    <s v="2022-2023"/>
    <x v="0"/>
    <x v="44"/>
    <x v="4"/>
    <x v="4"/>
    <x v="44"/>
    <x v="0"/>
    <x v="16"/>
    <x v="9"/>
    <x v="9"/>
    <x v="2492"/>
    <n v="1"/>
  </r>
  <r>
    <x v="694"/>
    <x v="2"/>
    <s v="2024-2025"/>
    <x v="0"/>
    <x v="90"/>
    <x v="3"/>
    <x v="3"/>
    <x v="90"/>
    <x v="0"/>
    <x v="17"/>
    <x v="9"/>
    <x v="9"/>
    <x v="2493"/>
    <n v="1"/>
  </r>
  <r>
    <x v="196"/>
    <x v="0"/>
    <s v="2023-2024"/>
    <x v="0"/>
    <x v="54"/>
    <x v="4"/>
    <x v="4"/>
    <x v="54"/>
    <x v="0"/>
    <x v="7"/>
    <x v="9"/>
    <x v="9"/>
    <x v="2494"/>
    <n v="1"/>
  </r>
  <r>
    <x v="179"/>
    <x v="0"/>
    <s v="2023-2024"/>
    <x v="0"/>
    <x v="19"/>
    <x v="1"/>
    <x v="1"/>
    <x v="19"/>
    <x v="0"/>
    <x v="11"/>
    <x v="9"/>
    <x v="9"/>
    <x v="2495"/>
    <n v="1"/>
  </r>
  <r>
    <x v="82"/>
    <x v="2"/>
    <s v="2024-2025"/>
    <x v="0"/>
    <x v="57"/>
    <x v="6"/>
    <x v="6"/>
    <x v="57"/>
    <x v="0"/>
    <x v="13"/>
    <x v="4"/>
    <x v="4"/>
    <x v="2496"/>
    <n v="1"/>
  </r>
  <r>
    <x v="108"/>
    <x v="1"/>
    <s v="2022-2023"/>
    <x v="0"/>
    <x v="52"/>
    <x v="3"/>
    <x v="3"/>
    <x v="52"/>
    <x v="0"/>
    <x v="10"/>
    <x v="6"/>
    <x v="6"/>
    <x v="2497"/>
    <n v="1"/>
  </r>
  <r>
    <x v="633"/>
    <x v="1"/>
    <s v="2022-2023"/>
    <x v="0"/>
    <x v="8"/>
    <x v="1"/>
    <x v="1"/>
    <x v="8"/>
    <x v="0"/>
    <x v="4"/>
    <x v="3"/>
    <x v="3"/>
    <x v="2498"/>
    <n v="1"/>
  </r>
  <r>
    <x v="120"/>
    <x v="2"/>
    <s v="2024-2025"/>
    <x v="0"/>
    <x v="30"/>
    <x v="4"/>
    <x v="4"/>
    <x v="30"/>
    <x v="0"/>
    <x v="6"/>
    <x v="9"/>
    <x v="9"/>
    <x v="2499"/>
    <n v="1"/>
  </r>
  <r>
    <x v="697"/>
    <x v="1"/>
    <s v="2022-2023"/>
    <x v="0"/>
    <x v="76"/>
    <x v="1"/>
    <x v="1"/>
    <x v="76"/>
    <x v="0"/>
    <x v="5"/>
    <x v="3"/>
    <x v="3"/>
    <x v="2500"/>
    <n v="1"/>
  </r>
  <r>
    <x v="556"/>
    <x v="0"/>
    <s v="2023-2024"/>
    <x v="0"/>
    <x v="39"/>
    <x v="0"/>
    <x v="0"/>
    <x v="39"/>
    <x v="0"/>
    <x v="14"/>
    <x v="3"/>
    <x v="3"/>
    <x v="2501"/>
    <n v="1"/>
  </r>
  <r>
    <x v="559"/>
    <x v="0"/>
    <s v="2023-2024"/>
    <x v="1"/>
    <x v="25"/>
    <x v="4"/>
    <x v="4"/>
    <x v="25"/>
    <x v="0"/>
    <x v="8"/>
    <x v="3"/>
    <x v="3"/>
    <x v="2502"/>
    <n v="1"/>
  </r>
  <r>
    <x v="594"/>
    <x v="1"/>
    <s v="2022-2023"/>
    <x v="1"/>
    <x v="66"/>
    <x v="3"/>
    <x v="3"/>
    <x v="66"/>
    <x v="0"/>
    <x v="12"/>
    <x v="3"/>
    <x v="3"/>
    <x v="2503"/>
    <n v="1"/>
  </r>
  <r>
    <x v="76"/>
    <x v="2"/>
    <s v="2024-2025"/>
    <x v="0"/>
    <x v="62"/>
    <x v="0"/>
    <x v="0"/>
    <x v="62"/>
    <x v="0"/>
    <x v="14"/>
    <x v="0"/>
    <x v="0"/>
    <x v="2504"/>
    <n v="1"/>
  </r>
  <r>
    <x v="549"/>
    <x v="1"/>
    <s v="2022-2023"/>
    <x v="0"/>
    <x v="72"/>
    <x v="4"/>
    <x v="4"/>
    <x v="72"/>
    <x v="0"/>
    <x v="16"/>
    <x v="0"/>
    <x v="0"/>
    <x v="2505"/>
    <n v="1"/>
  </r>
  <r>
    <x v="614"/>
    <x v="1"/>
    <s v="2022-2023"/>
    <x v="0"/>
    <x v="42"/>
    <x v="3"/>
    <x v="3"/>
    <x v="42"/>
    <x v="0"/>
    <x v="12"/>
    <x v="4"/>
    <x v="4"/>
    <x v="2506"/>
    <n v="1"/>
  </r>
  <r>
    <x v="8"/>
    <x v="0"/>
    <s v="2023-2024"/>
    <x v="1"/>
    <x v="96"/>
    <x v="4"/>
    <x v="4"/>
    <x v="96"/>
    <x v="0"/>
    <x v="16"/>
    <x v="5"/>
    <x v="5"/>
    <x v="2507"/>
    <n v="1"/>
  </r>
  <r>
    <x v="592"/>
    <x v="1"/>
    <s v="2022-2023"/>
    <x v="0"/>
    <x v="91"/>
    <x v="1"/>
    <x v="1"/>
    <x v="91"/>
    <x v="0"/>
    <x v="5"/>
    <x v="4"/>
    <x v="4"/>
    <x v="2508"/>
    <n v="1"/>
  </r>
  <r>
    <x v="455"/>
    <x v="0"/>
    <s v="2023-2024"/>
    <x v="0"/>
    <x v="60"/>
    <x v="1"/>
    <x v="1"/>
    <x v="60"/>
    <x v="0"/>
    <x v="2"/>
    <x v="3"/>
    <x v="3"/>
    <x v="2509"/>
    <n v="1"/>
  </r>
  <r>
    <x v="156"/>
    <x v="2"/>
    <s v="2024-2025"/>
    <x v="1"/>
    <x v="68"/>
    <x v="7"/>
    <x v="7"/>
    <x v="68"/>
    <x v="0"/>
    <x v="19"/>
    <x v="4"/>
    <x v="4"/>
    <x v="2510"/>
    <n v="1"/>
  </r>
  <r>
    <x v="131"/>
    <x v="1"/>
    <s v="2022-2023"/>
    <x v="0"/>
    <x v="44"/>
    <x v="4"/>
    <x v="4"/>
    <x v="44"/>
    <x v="0"/>
    <x v="16"/>
    <x v="3"/>
    <x v="3"/>
    <x v="2511"/>
    <n v="1"/>
  </r>
  <r>
    <x v="715"/>
    <x v="2"/>
    <s v="2024-2025"/>
    <x v="0"/>
    <x v="31"/>
    <x v="1"/>
    <x v="1"/>
    <x v="31"/>
    <x v="0"/>
    <x v="4"/>
    <x v="3"/>
    <x v="3"/>
    <x v="2512"/>
    <n v="1"/>
  </r>
  <r>
    <x v="523"/>
    <x v="1"/>
    <s v="2022-2023"/>
    <x v="1"/>
    <x v="22"/>
    <x v="1"/>
    <x v="1"/>
    <x v="22"/>
    <x v="0"/>
    <x v="2"/>
    <x v="4"/>
    <x v="4"/>
    <x v="2513"/>
    <n v="1"/>
  </r>
  <r>
    <x v="667"/>
    <x v="0"/>
    <s v="2023-2024"/>
    <x v="1"/>
    <x v="38"/>
    <x v="3"/>
    <x v="3"/>
    <x v="38"/>
    <x v="0"/>
    <x v="12"/>
    <x v="9"/>
    <x v="9"/>
    <x v="2514"/>
    <n v="1"/>
  </r>
  <r>
    <x v="427"/>
    <x v="0"/>
    <s v="2023-2024"/>
    <x v="0"/>
    <x v="55"/>
    <x v="3"/>
    <x v="3"/>
    <x v="55"/>
    <x v="0"/>
    <x v="17"/>
    <x v="9"/>
    <x v="9"/>
    <x v="2515"/>
    <n v="1"/>
  </r>
  <r>
    <x v="685"/>
    <x v="0"/>
    <s v="2023-2024"/>
    <x v="0"/>
    <x v="92"/>
    <x v="3"/>
    <x v="3"/>
    <x v="92"/>
    <x v="0"/>
    <x v="3"/>
    <x v="9"/>
    <x v="9"/>
    <x v="2516"/>
    <n v="1"/>
  </r>
  <r>
    <x v="284"/>
    <x v="2"/>
    <s v="2024-2025"/>
    <x v="1"/>
    <x v="25"/>
    <x v="4"/>
    <x v="4"/>
    <x v="25"/>
    <x v="0"/>
    <x v="8"/>
    <x v="7"/>
    <x v="7"/>
    <x v="2517"/>
    <n v="1"/>
  </r>
  <r>
    <x v="679"/>
    <x v="0"/>
    <s v="2023-2024"/>
    <x v="0"/>
    <x v="59"/>
    <x v="3"/>
    <x v="3"/>
    <x v="59"/>
    <x v="0"/>
    <x v="3"/>
    <x v="3"/>
    <x v="3"/>
    <x v="2518"/>
    <n v="1"/>
  </r>
  <r>
    <x v="519"/>
    <x v="2"/>
    <s v="2024-2025"/>
    <x v="0"/>
    <x v="36"/>
    <x v="4"/>
    <x v="4"/>
    <x v="36"/>
    <x v="0"/>
    <x v="6"/>
    <x v="4"/>
    <x v="4"/>
    <x v="2519"/>
    <n v="1"/>
  </r>
  <r>
    <x v="590"/>
    <x v="0"/>
    <s v="2023-2024"/>
    <x v="0"/>
    <x v="27"/>
    <x v="4"/>
    <x v="4"/>
    <x v="27"/>
    <x v="0"/>
    <x v="7"/>
    <x v="7"/>
    <x v="7"/>
    <x v="2520"/>
    <n v="1"/>
  </r>
  <r>
    <x v="663"/>
    <x v="0"/>
    <s v="2023-2024"/>
    <x v="0"/>
    <x v="82"/>
    <x v="3"/>
    <x v="3"/>
    <x v="82"/>
    <x v="0"/>
    <x v="17"/>
    <x v="1"/>
    <x v="1"/>
    <x v="2521"/>
    <n v="1"/>
  </r>
  <r>
    <x v="122"/>
    <x v="1"/>
    <s v="2022-2023"/>
    <x v="1"/>
    <x v="14"/>
    <x v="1"/>
    <x v="1"/>
    <x v="14"/>
    <x v="0"/>
    <x v="11"/>
    <x v="7"/>
    <x v="7"/>
    <x v="2522"/>
    <n v="1"/>
  </r>
  <r>
    <x v="571"/>
    <x v="1"/>
    <s v="2022-2023"/>
    <x v="0"/>
    <x v="78"/>
    <x v="1"/>
    <x v="1"/>
    <x v="78"/>
    <x v="0"/>
    <x v="4"/>
    <x v="4"/>
    <x v="4"/>
    <x v="2523"/>
    <n v="1"/>
  </r>
  <r>
    <x v="311"/>
    <x v="0"/>
    <s v="2023-2024"/>
    <x v="0"/>
    <x v="12"/>
    <x v="3"/>
    <x v="3"/>
    <x v="12"/>
    <x v="0"/>
    <x v="10"/>
    <x v="7"/>
    <x v="7"/>
    <x v="2524"/>
    <n v="1"/>
  </r>
  <r>
    <x v="101"/>
    <x v="2"/>
    <s v="2024-2025"/>
    <x v="0"/>
    <x v="26"/>
    <x v="0"/>
    <x v="0"/>
    <x v="26"/>
    <x v="0"/>
    <x v="14"/>
    <x v="7"/>
    <x v="7"/>
    <x v="2525"/>
    <n v="1"/>
  </r>
  <r>
    <x v="60"/>
    <x v="0"/>
    <s v="2023-2024"/>
    <x v="1"/>
    <x v="39"/>
    <x v="0"/>
    <x v="0"/>
    <x v="39"/>
    <x v="0"/>
    <x v="14"/>
    <x v="1"/>
    <x v="1"/>
    <x v="2526"/>
    <n v="1"/>
  </r>
  <r>
    <x v="273"/>
    <x v="1"/>
    <s v="2022-2023"/>
    <x v="0"/>
    <x v="31"/>
    <x v="1"/>
    <x v="1"/>
    <x v="31"/>
    <x v="0"/>
    <x v="4"/>
    <x v="3"/>
    <x v="3"/>
    <x v="2527"/>
    <n v="1"/>
  </r>
  <r>
    <x v="93"/>
    <x v="2"/>
    <s v="2024-2025"/>
    <x v="0"/>
    <x v="52"/>
    <x v="3"/>
    <x v="3"/>
    <x v="52"/>
    <x v="0"/>
    <x v="10"/>
    <x v="7"/>
    <x v="7"/>
    <x v="2528"/>
    <n v="1"/>
  </r>
  <r>
    <x v="341"/>
    <x v="1"/>
    <s v="2022-2023"/>
    <x v="1"/>
    <x v="34"/>
    <x v="4"/>
    <x v="4"/>
    <x v="34"/>
    <x v="0"/>
    <x v="7"/>
    <x v="6"/>
    <x v="6"/>
    <x v="2529"/>
    <n v="1"/>
  </r>
  <r>
    <x v="244"/>
    <x v="0"/>
    <s v="2023-2024"/>
    <x v="0"/>
    <x v="73"/>
    <x v="6"/>
    <x v="6"/>
    <x v="73"/>
    <x v="0"/>
    <x v="18"/>
    <x v="9"/>
    <x v="9"/>
    <x v="2530"/>
    <n v="1"/>
  </r>
  <r>
    <x v="241"/>
    <x v="0"/>
    <s v="2023-2024"/>
    <x v="0"/>
    <x v="60"/>
    <x v="1"/>
    <x v="1"/>
    <x v="60"/>
    <x v="0"/>
    <x v="2"/>
    <x v="2"/>
    <x v="2"/>
    <x v="2531"/>
    <n v="1"/>
  </r>
  <r>
    <x v="149"/>
    <x v="2"/>
    <s v="2024-2025"/>
    <x v="1"/>
    <x v="96"/>
    <x v="4"/>
    <x v="4"/>
    <x v="96"/>
    <x v="0"/>
    <x v="16"/>
    <x v="4"/>
    <x v="4"/>
    <x v="2532"/>
    <n v="1"/>
  </r>
  <r>
    <x v="173"/>
    <x v="0"/>
    <s v="2023-2024"/>
    <x v="0"/>
    <x v="23"/>
    <x v="1"/>
    <x v="1"/>
    <x v="23"/>
    <x v="0"/>
    <x v="11"/>
    <x v="2"/>
    <x v="2"/>
    <x v="2533"/>
    <n v="1"/>
  </r>
  <r>
    <x v="592"/>
    <x v="1"/>
    <s v="2022-2023"/>
    <x v="0"/>
    <x v="69"/>
    <x v="4"/>
    <x v="4"/>
    <x v="69"/>
    <x v="0"/>
    <x v="6"/>
    <x v="6"/>
    <x v="6"/>
    <x v="2534"/>
    <n v="1"/>
  </r>
  <r>
    <x v="121"/>
    <x v="0"/>
    <s v="2023-2024"/>
    <x v="1"/>
    <x v="24"/>
    <x v="1"/>
    <x v="1"/>
    <x v="24"/>
    <x v="0"/>
    <x v="4"/>
    <x v="5"/>
    <x v="5"/>
    <x v="2534"/>
    <n v="1"/>
  </r>
  <r>
    <x v="198"/>
    <x v="2"/>
    <s v="2024-2025"/>
    <x v="1"/>
    <x v="74"/>
    <x v="1"/>
    <x v="1"/>
    <x v="74"/>
    <x v="0"/>
    <x v="1"/>
    <x v="4"/>
    <x v="4"/>
    <x v="2535"/>
    <n v="1"/>
  </r>
  <r>
    <x v="58"/>
    <x v="2"/>
    <s v="2024-2025"/>
    <x v="0"/>
    <x v="34"/>
    <x v="4"/>
    <x v="4"/>
    <x v="34"/>
    <x v="0"/>
    <x v="7"/>
    <x v="3"/>
    <x v="3"/>
    <x v="2536"/>
    <n v="1"/>
  </r>
  <r>
    <x v="717"/>
    <x v="2"/>
    <s v="2024-2025"/>
    <x v="0"/>
    <x v="10"/>
    <x v="4"/>
    <x v="4"/>
    <x v="10"/>
    <x v="0"/>
    <x v="8"/>
    <x v="4"/>
    <x v="4"/>
    <x v="2537"/>
    <n v="1"/>
  </r>
  <r>
    <x v="327"/>
    <x v="0"/>
    <s v="2023-2024"/>
    <x v="0"/>
    <x v="29"/>
    <x v="4"/>
    <x v="4"/>
    <x v="29"/>
    <x v="0"/>
    <x v="8"/>
    <x v="9"/>
    <x v="9"/>
    <x v="2537"/>
    <n v="1"/>
  </r>
  <r>
    <x v="156"/>
    <x v="2"/>
    <s v="2024-2025"/>
    <x v="0"/>
    <x v="42"/>
    <x v="3"/>
    <x v="3"/>
    <x v="42"/>
    <x v="0"/>
    <x v="12"/>
    <x v="9"/>
    <x v="9"/>
    <x v="2538"/>
    <n v="1"/>
  </r>
  <r>
    <x v="212"/>
    <x v="0"/>
    <s v="2023-2024"/>
    <x v="0"/>
    <x v="67"/>
    <x v="3"/>
    <x v="3"/>
    <x v="67"/>
    <x v="0"/>
    <x v="15"/>
    <x v="3"/>
    <x v="3"/>
    <x v="2539"/>
    <n v="1"/>
  </r>
  <r>
    <x v="111"/>
    <x v="0"/>
    <s v="2023-2024"/>
    <x v="0"/>
    <x v="71"/>
    <x v="6"/>
    <x v="6"/>
    <x v="71"/>
    <x v="0"/>
    <x v="13"/>
    <x v="9"/>
    <x v="9"/>
    <x v="2540"/>
    <n v="1"/>
  </r>
  <r>
    <x v="237"/>
    <x v="0"/>
    <s v="2023-2024"/>
    <x v="0"/>
    <x v="5"/>
    <x v="1"/>
    <x v="1"/>
    <x v="5"/>
    <x v="0"/>
    <x v="5"/>
    <x v="3"/>
    <x v="3"/>
    <x v="2541"/>
    <n v="1"/>
  </r>
  <r>
    <x v="27"/>
    <x v="0"/>
    <s v="2023-2024"/>
    <x v="0"/>
    <x v="60"/>
    <x v="1"/>
    <x v="1"/>
    <x v="60"/>
    <x v="0"/>
    <x v="2"/>
    <x v="7"/>
    <x v="7"/>
    <x v="2542"/>
    <n v="1"/>
  </r>
  <r>
    <x v="6"/>
    <x v="1"/>
    <s v="2022-2023"/>
    <x v="0"/>
    <x v="13"/>
    <x v="1"/>
    <x v="1"/>
    <x v="13"/>
    <x v="0"/>
    <x v="1"/>
    <x v="7"/>
    <x v="7"/>
    <x v="2543"/>
    <n v="1"/>
  </r>
  <r>
    <x v="221"/>
    <x v="0"/>
    <s v="2023-2024"/>
    <x v="0"/>
    <x v="86"/>
    <x v="0"/>
    <x v="0"/>
    <x v="86"/>
    <x v="0"/>
    <x v="20"/>
    <x v="1"/>
    <x v="1"/>
    <x v="2544"/>
    <n v="1"/>
  </r>
  <r>
    <x v="93"/>
    <x v="2"/>
    <s v="2024-2025"/>
    <x v="1"/>
    <x v="25"/>
    <x v="4"/>
    <x v="4"/>
    <x v="25"/>
    <x v="0"/>
    <x v="8"/>
    <x v="3"/>
    <x v="3"/>
    <x v="2545"/>
    <n v="1"/>
  </r>
  <r>
    <x v="548"/>
    <x v="1"/>
    <s v="2022-2023"/>
    <x v="0"/>
    <x v="80"/>
    <x v="0"/>
    <x v="0"/>
    <x v="80"/>
    <x v="0"/>
    <x v="14"/>
    <x v="1"/>
    <x v="1"/>
    <x v="2546"/>
    <n v="1"/>
  </r>
  <r>
    <x v="425"/>
    <x v="2"/>
    <s v="2024-2025"/>
    <x v="0"/>
    <x v="46"/>
    <x v="3"/>
    <x v="3"/>
    <x v="46"/>
    <x v="0"/>
    <x v="17"/>
    <x v="4"/>
    <x v="4"/>
    <x v="2547"/>
    <n v="1"/>
  </r>
  <r>
    <x v="428"/>
    <x v="0"/>
    <s v="2023-2024"/>
    <x v="0"/>
    <x v="48"/>
    <x v="3"/>
    <x v="3"/>
    <x v="48"/>
    <x v="0"/>
    <x v="15"/>
    <x v="5"/>
    <x v="5"/>
    <x v="2548"/>
    <n v="1"/>
  </r>
  <r>
    <x v="499"/>
    <x v="0"/>
    <s v="2023-2024"/>
    <x v="1"/>
    <x v="96"/>
    <x v="4"/>
    <x v="4"/>
    <x v="96"/>
    <x v="0"/>
    <x v="16"/>
    <x v="4"/>
    <x v="4"/>
    <x v="2549"/>
    <n v="1"/>
  </r>
  <r>
    <x v="109"/>
    <x v="0"/>
    <s v="2023-2024"/>
    <x v="1"/>
    <x v="34"/>
    <x v="4"/>
    <x v="4"/>
    <x v="34"/>
    <x v="0"/>
    <x v="7"/>
    <x v="2"/>
    <x v="2"/>
    <x v="2550"/>
    <n v="1"/>
  </r>
  <r>
    <x v="671"/>
    <x v="1"/>
    <s v="2022-2023"/>
    <x v="1"/>
    <x v="38"/>
    <x v="3"/>
    <x v="3"/>
    <x v="38"/>
    <x v="0"/>
    <x v="12"/>
    <x v="1"/>
    <x v="1"/>
    <x v="2551"/>
    <n v="1"/>
  </r>
  <r>
    <x v="687"/>
    <x v="0"/>
    <s v="2023-2024"/>
    <x v="0"/>
    <x v="85"/>
    <x v="0"/>
    <x v="0"/>
    <x v="85"/>
    <x v="0"/>
    <x v="20"/>
    <x v="2"/>
    <x v="2"/>
    <x v="2552"/>
    <n v="1"/>
  </r>
  <r>
    <x v="593"/>
    <x v="0"/>
    <s v="2023-2024"/>
    <x v="0"/>
    <x v="49"/>
    <x v="4"/>
    <x v="4"/>
    <x v="49"/>
    <x v="0"/>
    <x v="6"/>
    <x v="1"/>
    <x v="1"/>
    <x v="2553"/>
    <n v="1"/>
  </r>
  <r>
    <x v="528"/>
    <x v="1"/>
    <s v="2022-2023"/>
    <x v="0"/>
    <x v="31"/>
    <x v="1"/>
    <x v="1"/>
    <x v="31"/>
    <x v="0"/>
    <x v="4"/>
    <x v="7"/>
    <x v="7"/>
    <x v="2554"/>
    <n v="1"/>
  </r>
  <r>
    <x v="526"/>
    <x v="2"/>
    <s v="2024-2025"/>
    <x v="1"/>
    <x v="25"/>
    <x v="4"/>
    <x v="4"/>
    <x v="25"/>
    <x v="0"/>
    <x v="8"/>
    <x v="9"/>
    <x v="9"/>
    <x v="2555"/>
    <n v="1"/>
  </r>
  <r>
    <x v="366"/>
    <x v="1"/>
    <s v="2022-2023"/>
    <x v="0"/>
    <x v="55"/>
    <x v="3"/>
    <x v="3"/>
    <x v="55"/>
    <x v="0"/>
    <x v="17"/>
    <x v="0"/>
    <x v="0"/>
    <x v="2556"/>
    <n v="1"/>
  </r>
  <r>
    <x v="490"/>
    <x v="0"/>
    <s v="2023-2024"/>
    <x v="0"/>
    <x v="26"/>
    <x v="0"/>
    <x v="0"/>
    <x v="26"/>
    <x v="0"/>
    <x v="14"/>
    <x v="7"/>
    <x v="7"/>
    <x v="2557"/>
    <n v="1"/>
  </r>
  <r>
    <x v="178"/>
    <x v="0"/>
    <s v="2023-2024"/>
    <x v="0"/>
    <x v="32"/>
    <x v="6"/>
    <x v="6"/>
    <x v="32"/>
    <x v="0"/>
    <x v="13"/>
    <x v="4"/>
    <x v="4"/>
    <x v="2558"/>
    <n v="1"/>
  </r>
  <r>
    <x v="92"/>
    <x v="0"/>
    <s v="2023-2024"/>
    <x v="0"/>
    <x v="71"/>
    <x v="6"/>
    <x v="6"/>
    <x v="71"/>
    <x v="0"/>
    <x v="13"/>
    <x v="9"/>
    <x v="9"/>
    <x v="2559"/>
    <n v="1"/>
  </r>
  <r>
    <x v="463"/>
    <x v="0"/>
    <s v="2023-2024"/>
    <x v="1"/>
    <x v="64"/>
    <x v="1"/>
    <x v="1"/>
    <x v="64"/>
    <x v="0"/>
    <x v="1"/>
    <x v="3"/>
    <x v="3"/>
    <x v="2560"/>
    <n v="1"/>
  </r>
  <r>
    <x v="173"/>
    <x v="0"/>
    <s v="2023-2024"/>
    <x v="0"/>
    <x v="73"/>
    <x v="6"/>
    <x v="6"/>
    <x v="73"/>
    <x v="0"/>
    <x v="18"/>
    <x v="1"/>
    <x v="1"/>
    <x v="2561"/>
    <n v="1"/>
  </r>
  <r>
    <x v="176"/>
    <x v="2"/>
    <s v="2024-2025"/>
    <x v="0"/>
    <x v="4"/>
    <x v="1"/>
    <x v="1"/>
    <x v="4"/>
    <x v="0"/>
    <x v="4"/>
    <x v="3"/>
    <x v="3"/>
    <x v="2562"/>
    <n v="1"/>
  </r>
  <r>
    <x v="19"/>
    <x v="0"/>
    <s v="2023-2024"/>
    <x v="0"/>
    <x v="19"/>
    <x v="1"/>
    <x v="1"/>
    <x v="19"/>
    <x v="0"/>
    <x v="11"/>
    <x v="4"/>
    <x v="4"/>
    <x v="2563"/>
    <n v="1"/>
  </r>
  <r>
    <x v="676"/>
    <x v="1"/>
    <s v="2022-2023"/>
    <x v="0"/>
    <x v="60"/>
    <x v="1"/>
    <x v="1"/>
    <x v="60"/>
    <x v="0"/>
    <x v="2"/>
    <x v="3"/>
    <x v="3"/>
    <x v="2564"/>
    <n v="1"/>
  </r>
  <r>
    <x v="293"/>
    <x v="0"/>
    <s v="2023-2024"/>
    <x v="0"/>
    <x v="29"/>
    <x v="4"/>
    <x v="4"/>
    <x v="29"/>
    <x v="0"/>
    <x v="8"/>
    <x v="4"/>
    <x v="4"/>
    <x v="2565"/>
    <n v="1"/>
  </r>
  <r>
    <x v="564"/>
    <x v="0"/>
    <s v="2023-2024"/>
    <x v="0"/>
    <x v="17"/>
    <x v="3"/>
    <x v="3"/>
    <x v="17"/>
    <x v="0"/>
    <x v="12"/>
    <x v="9"/>
    <x v="9"/>
    <x v="2566"/>
    <n v="1"/>
  </r>
  <r>
    <x v="712"/>
    <x v="0"/>
    <s v="2023-2024"/>
    <x v="0"/>
    <x v="18"/>
    <x v="6"/>
    <x v="6"/>
    <x v="18"/>
    <x v="0"/>
    <x v="13"/>
    <x v="5"/>
    <x v="5"/>
    <x v="2567"/>
    <n v="1"/>
  </r>
  <r>
    <x v="78"/>
    <x v="0"/>
    <s v="2023-2024"/>
    <x v="0"/>
    <x v="94"/>
    <x v="5"/>
    <x v="5"/>
    <x v="94"/>
    <x v="0"/>
    <x v="9"/>
    <x v="4"/>
    <x v="4"/>
    <x v="2568"/>
    <n v="1"/>
  </r>
  <r>
    <x v="246"/>
    <x v="2"/>
    <s v="2024-2025"/>
    <x v="0"/>
    <x v="64"/>
    <x v="1"/>
    <x v="1"/>
    <x v="64"/>
    <x v="0"/>
    <x v="1"/>
    <x v="7"/>
    <x v="7"/>
    <x v="2569"/>
    <n v="1"/>
  </r>
  <r>
    <x v="668"/>
    <x v="2"/>
    <s v="2024-2025"/>
    <x v="0"/>
    <x v="92"/>
    <x v="3"/>
    <x v="3"/>
    <x v="92"/>
    <x v="0"/>
    <x v="3"/>
    <x v="9"/>
    <x v="9"/>
    <x v="2570"/>
    <n v="1"/>
  </r>
  <r>
    <x v="282"/>
    <x v="2"/>
    <s v="2024-2025"/>
    <x v="1"/>
    <x v="22"/>
    <x v="1"/>
    <x v="1"/>
    <x v="22"/>
    <x v="0"/>
    <x v="2"/>
    <x v="1"/>
    <x v="1"/>
    <x v="2571"/>
    <n v="1"/>
  </r>
  <r>
    <x v="562"/>
    <x v="1"/>
    <s v="2022-2023"/>
    <x v="0"/>
    <x v="69"/>
    <x v="4"/>
    <x v="4"/>
    <x v="69"/>
    <x v="0"/>
    <x v="6"/>
    <x v="3"/>
    <x v="3"/>
    <x v="2572"/>
    <n v="1"/>
  </r>
  <r>
    <x v="241"/>
    <x v="0"/>
    <s v="2023-2024"/>
    <x v="0"/>
    <x v="56"/>
    <x v="1"/>
    <x v="1"/>
    <x v="56"/>
    <x v="0"/>
    <x v="11"/>
    <x v="7"/>
    <x v="7"/>
    <x v="2573"/>
    <n v="1"/>
  </r>
  <r>
    <x v="301"/>
    <x v="1"/>
    <s v="2022-2023"/>
    <x v="0"/>
    <x v="28"/>
    <x v="1"/>
    <x v="1"/>
    <x v="28"/>
    <x v="0"/>
    <x v="11"/>
    <x v="4"/>
    <x v="4"/>
    <x v="2574"/>
    <n v="1"/>
  </r>
  <r>
    <x v="443"/>
    <x v="1"/>
    <s v="2022-2023"/>
    <x v="0"/>
    <x v="43"/>
    <x v="1"/>
    <x v="1"/>
    <x v="43"/>
    <x v="0"/>
    <x v="2"/>
    <x v="3"/>
    <x v="3"/>
    <x v="2575"/>
    <n v="1"/>
  </r>
  <r>
    <x v="210"/>
    <x v="0"/>
    <s v="2023-2024"/>
    <x v="0"/>
    <x v="63"/>
    <x v="1"/>
    <x v="1"/>
    <x v="63"/>
    <x v="0"/>
    <x v="5"/>
    <x v="7"/>
    <x v="7"/>
    <x v="2576"/>
    <n v="1"/>
  </r>
  <r>
    <x v="357"/>
    <x v="0"/>
    <s v="2023-2024"/>
    <x v="0"/>
    <x v="39"/>
    <x v="0"/>
    <x v="0"/>
    <x v="39"/>
    <x v="0"/>
    <x v="14"/>
    <x v="6"/>
    <x v="6"/>
    <x v="2577"/>
    <n v="1"/>
  </r>
  <r>
    <x v="209"/>
    <x v="2"/>
    <s v="2024-2025"/>
    <x v="0"/>
    <x v="47"/>
    <x v="1"/>
    <x v="1"/>
    <x v="47"/>
    <x v="0"/>
    <x v="4"/>
    <x v="4"/>
    <x v="4"/>
    <x v="2578"/>
    <n v="1"/>
  </r>
  <r>
    <x v="633"/>
    <x v="1"/>
    <s v="2022-2023"/>
    <x v="0"/>
    <x v="33"/>
    <x v="4"/>
    <x v="4"/>
    <x v="33"/>
    <x v="0"/>
    <x v="8"/>
    <x v="0"/>
    <x v="0"/>
    <x v="2579"/>
    <n v="1"/>
  </r>
  <r>
    <x v="678"/>
    <x v="1"/>
    <s v="2022-2023"/>
    <x v="1"/>
    <x v="35"/>
    <x v="3"/>
    <x v="3"/>
    <x v="35"/>
    <x v="0"/>
    <x v="15"/>
    <x v="2"/>
    <x v="2"/>
    <x v="2580"/>
    <n v="1"/>
  </r>
  <r>
    <x v="74"/>
    <x v="2"/>
    <s v="2024-2025"/>
    <x v="0"/>
    <x v="78"/>
    <x v="1"/>
    <x v="1"/>
    <x v="78"/>
    <x v="0"/>
    <x v="4"/>
    <x v="0"/>
    <x v="0"/>
    <x v="2581"/>
    <n v="1"/>
  </r>
  <r>
    <x v="720"/>
    <x v="0"/>
    <s v="2023-2024"/>
    <x v="0"/>
    <x v="76"/>
    <x v="1"/>
    <x v="1"/>
    <x v="76"/>
    <x v="0"/>
    <x v="5"/>
    <x v="7"/>
    <x v="7"/>
    <x v="2582"/>
    <n v="1"/>
  </r>
  <r>
    <x v="101"/>
    <x v="2"/>
    <s v="2024-2025"/>
    <x v="1"/>
    <x v="24"/>
    <x v="1"/>
    <x v="1"/>
    <x v="24"/>
    <x v="0"/>
    <x v="4"/>
    <x v="4"/>
    <x v="4"/>
    <x v="2583"/>
    <n v="1"/>
  </r>
  <r>
    <x v="373"/>
    <x v="0"/>
    <s v="2023-2024"/>
    <x v="0"/>
    <x v="33"/>
    <x v="4"/>
    <x v="4"/>
    <x v="33"/>
    <x v="0"/>
    <x v="8"/>
    <x v="7"/>
    <x v="7"/>
    <x v="2584"/>
    <n v="1"/>
  </r>
  <r>
    <x v="31"/>
    <x v="1"/>
    <s v="2022-2023"/>
    <x v="0"/>
    <x v="10"/>
    <x v="4"/>
    <x v="4"/>
    <x v="10"/>
    <x v="0"/>
    <x v="8"/>
    <x v="4"/>
    <x v="4"/>
    <x v="2585"/>
    <n v="1"/>
  </r>
  <r>
    <x v="556"/>
    <x v="0"/>
    <s v="2023-2024"/>
    <x v="0"/>
    <x v="71"/>
    <x v="6"/>
    <x v="6"/>
    <x v="71"/>
    <x v="0"/>
    <x v="13"/>
    <x v="1"/>
    <x v="1"/>
    <x v="2586"/>
    <n v="1"/>
  </r>
  <r>
    <x v="356"/>
    <x v="0"/>
    <s v="2023-2024"/>
    <x v="1"/>
    <x v="87"/>
    <x v="2"/>
    <x v="2"/>
    <x v="87"/>
    <x v="0"/>
    <x v="2"/>
    <x v="9"/>
    <x v="9"/>
    <x v="2587"/>
    <n v="1"/>
  </r>
  <r>
    <x v="205"/>
    <x v="0"/>
    <s v="2023-2024"/>
    <x v="1"/>
    <x v="68"/>
    <x v="7"/>
    <x v="7"/>
    <x v="68"/>
    <x v="0"/>
    <x v="19"/>
    <x v="3"/>
    <x v="3"/>
    <x v="2588"/>
    <n v="1"/>
  </r>
  <r>
    <x v="307"/>
    <x v="0"/>
    <s v="2023-2024"/>
    <x v="0"/>
    <x v="37"/>
    <x v="1"/>
    <x v="1"/>
    <x v="37"/>
    <x v="0"/>
    <x v="11"/>
    <x v="4"/>
    <x v="4"/>
    <x v="2589"/>
    <n v="1"/>
  </r>
  <r>
    <x v="255"/>
    <x v="0"/>
    <s v="2023-2024"/>
    <x v="0"/>
    <x v="9"/>
    <x v="4"/>
    <x v="4"/>
    <x v="9"/>
    <x v="0"/>
    <x v="7"/>
    <x v="4"/>
    <x v="4"/>
    <x v="2590"/>
    <n v="1"/>
  </r>
  <r>
    <x v="183"/>
    <x v="0"/>
    <s v="2023-2024"/>
    <x v="0"/>
    <x v="26"/>
    <x v="0"/>
    <x v="0"/>
    <x v="26"/>
    <x v="0"/>
    <x v="14"/>
    <x v="3"/>
    <x v="3"/>
    <x v="2591"/>
    <n v="1"/>
  </r>
  <r>
    <x v="79"/>
    <x v="0"/>
    <s v="2023-2024"/>
    <x v="1"/>
    <x v="75"/>
    <x v="0"/>
    <x v="0"/>
    <x v="75"/>
    <x v="0"/>
    <x v="20"/>
    <x v="9"/>
    <x v="9"/>
    <x v="2592"/>
    <n v="1"/>
  </r>
  <r>
    <x v="174"/>
    <x v="0"/>
    <s v="2023-2024"/>
    <x v="1"/>
    <x v="8"/>
    <x v="1"/>
    <x v="1"/>
    <x v="8"/>
    <x v="0"/>
    <x v="4"/>
    <x v="9"/>
    <x v="9"/>
    <x v="2593"/>
    <n v="1"/>
  </r>
  <r>
    <x v="159"/>
    <x v="0"/>
    <s v="2023-2024"/>
    <x v="0"/>
    <x v="80"/>
    <x v="0"/>
    <x v="0"/>
    <x v="80"/>
    <x v="0"/>
    <x v="14"/>
    <x v="4"/>
    <x v="4"/>
    <x v="2594"/>
    <n v="1"/>
  </r>
  <r>
    <x v="716"/>
    <x v="0"/>
    <s v="2023-2024"/>
    <x v="1"/>
    <x v="35"/>
    <x v="3"/>
    <x v="3"/>
    <x v="35"/>
    <x v="0"/>
    <x v="15"/>
    <x v="2"/>
    <x v="2"/>
    <x v="2595"/>
    <n v="1"/>
  </r>
  <r>
    <x v="199"/>
    <x v="0"/>
    <s v="2023-2024"/>
    <x v="1"/>
    <x v="8"/>
    <x v="1"/>
    <x v="1"/>
    <x v="8"/>
    <x v="0"/>
    <x v="4"/>
    <x v="9"/>
    <x v="9"/>
    <x v="2596"/>
    <n v="1"/>
  </r>
  <r>
    <x v="218"/>
    <x v="1"/>
    <s v="2022-2023"/>
    <x v="0"/>
    <x v="84"/>
    <x v="3"/>
    <x v="3"/>
    <x v="84"/>
    <x v="0"/>
    <x v="3"/>
    <x v="2"/>
    <x v="2"/>
    <x v="2597"/>
    <n v="1"/>
  </r>
  <r>
    <x v="528"/>
    <x v="1"/>
    <s v="2022-2023"/>
    <x v="0"/>
    <x v="53"/>
    <x v="3"/>
    <x v="3"/>
    <x v="53"/>
    <x v="0"/>
    <x v="10"/>
    <x v="9"/>
    <x v="9"/>
    <x v="2598"/>
    <n v="1"/>
  </r>
  <r>
    <x v="169"/>
    <x v="0"/>
    <s v="2023-2024"/>
    <x v="0"/>
    <x v="62"/>
    <x v="0"/>
    <x v="0"/>
    <x v="62"/>
    <x v="0"/>
    <x v="14"/>
    <x v="7"/>
    <x v="7"/>
    <x v="2599"/>
    <n v="1"/>
  </r>
  <r>
    <x v="59"/>
    <x v="0"/>
    <s v="2023-2024"/>
    <x v="0"/>
    <x v="2"/>
    <x v="2"/>
    <x v="2"/>
    <x v="2"/>
    <x v="0"/>
    <x v="2"/>
    <x v="0"/>
    <x v="0"/>
    <x v="2600"/>
    <n v="1"/>
  </r>
  <r>
    <x v="436"/>
    <x v="2"/>
    <s v="2024-2025"/>
    <x v="0"/>
    <x v="57"/>
    <x v="6"/>
    <x v="6"/>
    <x v="57"/>
    <x v="0"/>
    <x v="13"/>
    <x v="1"/>
    <x v="1"/>
    <x v="2601"/>
    <n v="1"/>
  </r>
  <r>
    <x v="134"/>
    <x v="0"/>
    <s v="2023-2024"/>
    <x v="0"/>
    <x v="8"/>
    <x v="1"/>
    <x v="1"/>
    <x v="8"/>
    <x v="0"/>
    <x v="4"/>
    <x v="4"/>
    <x v="4"/>
    <x v="2602"/>
    <n v="1"/>
  </r>
  <r>
    <x v="44"/>
    <x v="0"/>
    <s v="2023-2024"/>
    <x v="0"/>
    <x v="66"/>
    <x v="3"/>
    <x v="3"/>
    <x v="66"/>
    <x v="0"/>
    <x v="12"/>
    <x v="1"/>
    <x v="1"/>
    <x v="2603"/>
    <n v="1"/>
  </r>
  <r>
    <x v="276"/>
    <x v="0"/>
    <s v="2023-2024"/>
    <x v="0"/>
    <x v="90"/>
    <x v="3"/>
    <x v="3"/>
    <x v="90"/>
    <x v="0"/>
    <x v="17"/>
    <x v="7"/>
    <x v="7"/>
    <x v="2604"/>
    <n v="1"/>
  </r>
  <r>
    <x v="178"/>
    <x v="0"/>
    <s v="2023-2024"/>
    <x v="0"/>
    <x v="37"/>
    <x v="1"/>
    <x v="1"/>
    <x v="37"/>
    <x v="0"/>
    <x v="11"/>
    <x v="3"/>
    <x v="3"/>
    <x v="2605"/>
    <n v="1"/>
  </r>
  <r>
    <x v="536"/>
    <x v="1"/>
    <s v="2022-2023"/>
    <x v="0"/>
    <x v="12"/>
    <x v="3"/>
    <x v="3"/>
    <x v="12"/>
    <x v="0"/>
    <x v="10"/>
    <x v="3"/>
    <x v="3"/>
    <x v="2606"/>
    <n v="1"/>
  </r>
  <r>
    <x v="218"/>
    <x v="1"/>
    <s v="2022-2023"/>
    <x v="0"/>
    <x v="46"/>
    <x v="3"/>
    <x v="3"/>
    <x v="46"/>
    <x v="0"/>
    <x v="17"/>
    <x v="5"/>
    <x v="5"/>
    <x v="2607"/>
    <n v="1"/>
  </r>
  <r>
    <x v="676"/>
    <x v="1"/>
    <s v="2022-2023"/>
    <x v="1"/>
    <x v="89"/>
    <x v="4"/>
    <x v="4"/>
    <x v="89"/>
    <x v="0"/>
    <x v="6"/>
    <x v="5"/>
    <x v="5"/>
    <x v="2608"/>
    <n v="1"/>
  </r>
  <r>
    <x v="156"/>
    <x v="2"/>
    <s v="2024-2025"/>
    <x v="0"/>
    <x v="40"/>
    <x v="4"/>
    <x v="4"/>
    <x v="40"/>
    <x v="0"/>
    <x v="8"/>
    <x v="7"/>
    <x v="7"/>
    <x v="2609"/>
    <n v="1"/>
  </r>
  <r>
    <x v="464"/>
    <x v="2"/>
    <s v="2024-2025"/>
    <x v="0"/>
    <x v="23"/>
    <x v="1"/>
    <x v="1"/>
    <x v="23"/>
    <x v="0"/>
    <x v="11"/>
    <x v="7"/>
    <x v="7"/>
    <x v="2610"/>
    <n v="1"/>
  </r>
  <r>
    <x v="253"/>
    <x v="0"/>
    <s v="2023-2024"/>
    <x v="1"/>
    <x v="40"/>
    <x v="4"/>
    <x v="4"/>
    <x v="40"/>
    <x v="0"/>
    <x v="8"/>
    <x v="2"/>
    <x v="2"/>
    <x v="2611"/>
    <n v="1"/>
  </r>
  <r>
    <x v="551"/>
    <x v="0"/>
    <s v="2023-2024"/>
    <x v="0"/>
    <x v="13"/>
    <x v="1"/>
    <x v="1"/>
    <x v="13"/>
    <x v="0"/>
    <x v="1"/>
    <x v="4"/>
    <x v="4"/>
    <x v="2612"/>
    <n v="1"/>
  </r>
  <r>
    <x v="720"/>
    <x v="0"/>
    <s v="2023-2024"/>
    <x v="0"/>
    <x v="43"/>
    <x v="1"/>
    <x v="1"/>
    <x v="43"/>
    <x v="0"/>
    <x v="2"/>
    <x v="2"/>
    <x v="2"/>
    <x v="2613"/>
    <n v="1"/>
  </r>
  <r>
    <x v="409"/>
    <x v="0"/>
    <s v="2023-2024"/>
    <x v="0"/>
    <x v="43"/>
    <x v="1"/>
    <x v="1"/>
    <x v="43"/>
    <x v="0"/>
    <x v="2"/>
    <x v="3"/>
    <x v="3"/>
    <x v="2614"/>
    <n v="1"/>
  </r>
  <r>
    <x v="484"/>
    <x v="0"/>
    <s v="2023-2024"/>
    <x v="0"/>
    <x v="33"/>
    <x v="4"/>
    <x v="4"/>
    <x v="33"/>
    <x v="0"/>
    <x v="8"/>
    <x v="4"/>
    <x v="4"/>
    <x v="2615"/>
    <n v="1"/>
  </r>
  <r>
    <x v="627"/>
    <x v="2"/>
    <s v="2024-2025"/>
    <x v="0"/>
    <x v="37"/>
    <x v="1"/>
    <x v="1"/>
    <x v="37"/>
    <x v="0"/>
    <x v="11"/>
    <x v="4"/>
    <x v="4"/>
    <x v="2616"/>
    <n v="1"/>
  </r>
  <r>
    <x v="140"/>
    <x v="0"/>
    <s v="2023-2024"/>
    <x v="0"/>
    <x v="1"/>
    <x v="1"/>
    <x v="1"/>
    <x v="1"/>
    <x v="0"/>
    <x v="1"/>
    <x v="9"/>
    <x v="9"/>
    <x v="2617"/>
    <n v="1"/>
  </r>
  <r>
    <x v="13"/>
    <x v="0"/>
    <s v="2023-2024"/>
    <x v="0"/>
    <x v="51"/>
    <x v="4"/>
    <x v="4"/>
    <x v="51"/>
    <x v="0"/>
    <x v="16"/>
    <x v="9"/>
    <x v="9"/>
    <x v="2618"/>
    <n v="1"/>
  </r>
  <r>
    <x v="437"/>
    <x v="1"/>
    <s v="2022-2023"/>
    <x v="0"/>
    <x v="64"/>
    <x v="1"/>
    <x v="1"/>
    <x v="64"/>
    <x v="0"/>
    <x v="1"/>
    <x v="1"/>
    <x v="1"/>
    <x v="2619"/>
    <n v="1"/>
  </r>
  <r>
    <x v="252"/>
    <x v="1"/>
    <s v="2022-2023"/>
    <x v="0"/>
    <x v="94"/>
    <x v="5"/>
    <x v="5"/>
    <x v="94"/>
    <x v="0"/>
    <x v="9"/>
    <x v="7"/>
    <x v="7"/>
    <x v="2620"/>
    <n v="1"/>
  </r>
  <r>
    <x v="360"/>
    <x v="2"/>
    <s v="2024-2025"/>
    <x v="0"/>
    <x v="13"/>
    <x v="1"/>
    <x v="1"/>
    <x v="13"/>
    <x v="0"/>
    <x v="1"/>
    <x v="7"/>
    <x v="7"/>
    <x v="2621"/>
    <n v="1"/>
  </r>
  <r>
    <x v="665"/>
    <x v="0"/>
    <s v="2023-2024"/>
    <x v="0"/>
    <x v="7"/>
    <x v="4"/>
    <x v="4"/>
    <x v="7"/>
    <x v="0"/>
    <x v="6"/>
    <x v="3"/>
    <x v="3"/>
    <x v="2622"/>
    <n v="1"/>
  </r>
  <r>
    <x v="316"/>
    <x v="0"/>
    <s v="2023-2024"/>
    <x v="0"/>
    <x v="69"/>
    <x v="4"/>
    <x v="4"/>
    <x v="69"/>
    <x v="0"/>
    <x v="6"/>
    <x v="5"/>
    <x v="5"/>
    <x v="2623"/>
    <n v="1"/>
  </r>
  <r>
    <x v="46"/>
    <x v="2"/>
    <s v="2024-2025"/>
    <x v="0"/>
    <x v="62"/>
    <x v="0"/>
    <x v="0"/>
    <x v="62"/>
    <x v="0"/>
    <x v="14"/>
    <x v="9"/>
    <x v="9"/>
    <x v="2624"/>
    <n v="1"/>
  </r>
  <r>
    <x v="136"/>
    <x v="0"/>
    <s v="2023-2024"/>
    <x v="0"/>
    <x v="7"/>
    <x v="4"/>
    <x v="4"/>
    <x v="7"/>
    <x v="0"/>
    <x v="6"/>
    <x v="2"/>
    <x v="2"/>
    <x v="2625"/>
    <n v="1"/>
  </r>
  <r>
    <x v="290"/>
    <x v="0"/>
    <s v="2023-2024"/>
    <x v="0"/>
    <x v="87"/>
    <x v="2"/>
    <x v="2"/>
    <x v="87"/>
    <x v="0"/>
    <x v="2"/>
    <x v="5"/>
    <x v="5"/>
    <x v="2626"/>
    <n v="1"/>
  </r>
  <r>
    <x v="19"/>
    <x v="0"/>
    <s v="2023-2024"/>
    <x v="1"/>
    <x v="22"/>
    <x v="1"/>
    <x v="1"/>
    <x v="22"/>
    <x v="0"/>
    <x v="2"/>
    <x v="1"/>
    <x v="1"/>
    <x v="2627"/>
    <n v="1"/>
  </r>
  <r>
    <x v="451"/>
    <x v="2"/>
    <s v="2024-2025"/>
    <x v="0"/>
    <x v="78"/>
    <x v="1"/>
    <x v="1"/>
    <x v="78"/>
    <x v="0"/>
    <x v="4"/>
    <x v="1"/>
    <x v="1"/>
    <x v="2628"/>
    <n v="1"/>
  </r>
  <r>
    <x v="545"/>
    <x v="2"/>
    <s v="2024-2025"/>
    <x v="1"/>
    <x v="65"/>
    <x v="1"/>
    <x v="1"/>
    <x v="65"/>
    <x v="0"/>
    <x v="4"/>
    <x v="3"/>
    <x v="3"/>
    <x v="2629"/>
    <n v="1"/>
  </r>
  <r>
    <x v="563"/>
    <x v="0"/>
    <s v="2023-2024"/>
    <x v="0"/>
    <x v="73"/>
    <x v="6"/>
    <x v="6"/>
    <x v="73"/>
    <x v="0"/>
    <x v="18"/>
    <x v="0"/>
    <x v="0"/>
    <x v="2630"/>
    <n v="1"/>
  </r>
  <r>
    <x v="721"/>
    <x v="0"/>
    <s v="2023-2024"/>
    <x v="1"/>
    <x v="85"/>
    <x v="0"/>
    <x v="0"/>
    <x v="85"/>
    <x v="0"/>
    <x v="20"/>
    <x v="6"/>
    <x v="6"/>
    <x v="2631"/>
    <n v="1"/>
  </r>
  <r>
    <x v="245"/>
    <x v="0"/>
    <s v="2023-2024"/>
    <x v="0"/>
    <x v="12"/>
    <x v="3"/>
    <x v="3"/>
    <x v="12"/>
    <x v="0"/>
    <x v="10"/>
    <x v="9"/>
    <x v="9"/>
    <x v="2632"/>
    <n v="1"/>
  </r>
  <r>
    <x v="7"/>
    <x v="0"/>
    <s v="2023-2024"/>
    <x v="0"/>
    <x v="21"/>
    <x v="3"/>
    <x v="3"/>
    <x v="21"/>
    <x v="0"/>
    <x v="10"/>
    <x v="5"/>
    <x v="5"/>
    <x v="2633"/>
    <n v="1"/>
  </r>
  <r>
    <x v="296"/>
    <x v="0"/>
    <s v="2023-2024"/>
    <x v="0"/>
    <x v="29"/>
    <x v="4"/>
    <x v="4"/>
    <x v="29"/>
    <x v="0"/>
    <x v="8"/>
    <x v="7"/>
    <x v="7"/>
    <x v="2634"/>
    <n v="1"/>
  </r>
  <r>
    <x v="168"/>
    <x v="0"/>
    <s v="2023-2024"/>
    <x v="1"/>
    <x v="75"/>
    <x v="0"/>
    <x v="0"/>
    <x v="75"/>
    <x v="0"/>
    <x v="20"/>
    <x v="0"/>
    <x v="0"/>
    <x v="2635"/>
    <n v="1"/>
  </r>
  <r>
    <x v="148"/>
    <x v="1"/>
    <s v="2022-2023"/>
    <x v="0"/>
    <x v="54"/>
    <x v="4"/>
    <x v="4"/>
    <x v="54"/>
    <x v="0"/>
    <x v="7"/>
    <x v="1"/>
    <x v="1"/>
    <x v="2636"/>
    <n v="1"/>
  </r>
  <r>
    <x v="522"/>
    <x v="0"/>
    <s v="2023-2024"/>
    <x v="0"/>
    <x v="52"/>
    <x v="3"/>
    <x v="3"/>
    <x v="52"/>
    <x v="0"/>
    <x v="10"/>
    <x v="3"/>
    <x v="3"/>
    <x v="2637"/>
    <n v="1"/>
  </r>
  <r>
    <x v="288"/>
    <x v="1"/>
    <s v="2022-2023"/>
    <x v="0"/>
    <x v="18"/>
    <x v="6"/>
    <x v="6"/>
    <x v="18"/>
    <x v="0"/>
    <x v="13"/>
    <x v="9"/>
    <x v="9"/>
    <x v="2638"/>
    <n v="1"/>
  </r>
  <r>
    <x v="437"/>
    <x v="1"/>
    <s v="2022-2023"/>
    <x v="1"/>
    <x v="85"/>
    <x v="0"/>
    <x v="0"/>
    <x v="85"/>
    <x v="0"/>
    <x v="20"/>
    <x v="7"/>
    <x v="7"/>
    <x v="2639"/>
    <n v="1"/>
  </r>
  <r>
    <x v="30"/>
    <x v="1"/>
    <s v="2022-2023"/>
    <x v="0"/>
    <x v="26"/>
    <x v="0"/>
    <x v="0"/>
    <x v="26"/>
    <x v="0"/>
    <x v="14"/>
    <x v="3"/>
    <x v="3"/>
    <x v="2640"/>
    <n v="1"/>
  </r>
  <r>
    <x v="554"/>
    <x v="0"/>
    <s v="2023-2024"/>
    <x v="0"/>
    <x v="74"/>
    <x v="1"/>
    <x v="1"/>
    <x v="74"/>
    <x v="0"/>
    <x v="1"/>
    <x v="0"/>
    <x v="0"/>
    <x v="2641"/>
    <n v="1"/>
  </r>
  <r>
    <x v="371"/>
    <x v="2"/>
    <s v="2024-2025"/>
    <x v="0"/>
    <x v="63"/>
    <x v="1"/>
    <x v="1"/>
    <x v="63"/>
    <x v="0"/>
    <x v="5"/>
    <x v="7"/>
    <x v="7"/>
    <x v="2642"/>
    <n v="1"/>
  </r>
  <r>
    <x v="423"/>
    <x v="1"/>
    <s v="2022-2023"/>
    <x v="1"/>
    <x v="65"/>
    <x v="1"/>
    <x v="1"/>
    <x v="65"/>
    <x v="0"/>
    <x v="4"/>
    <x v="7"/>
    <x v="7"/>
    <x v="2643"/>
    <n v="1"/>
  </r>
  <r>
    <x v="593"/>
    <x v="0"/>
    <s v="2023-2024"/>
    <x v="0"/>
    <x v="36"/>
    <x v="4"/>
    <x v="4"/>
    <x v="36"/>
    <x v="0"/>
    <x v="6"/>
    <x v="7"/>
    <x v="7"/>
    <x v="2644"/>
    <n v="1"/>
  </r>
  <r>
    <x v="409"/>
    <x v="0"/>
    <s v="2023-2024"/>
    <x v="0"/>
    <x v="10"/>
    <x v="4"/>
    <x v="4"/>
    <x v="10"/>
    <x v="0"/>
    <x v="8"/>
    <x v="4"/>
    <x v="4"/>
    <x v="2645"/>
    <n v="1"/>
  </r>
  <r>
    <x v="166"/>
    <x v="0"/>
    <s v="2023-2024"/>
    <x v="0"/>
    <x v="67"/>
    <x v="3"/>
    <x v="3"/>
    <x v="67"/>
    <x v="0"/>
    <x v="15"/>
    <x v="7"/>
    <x v="7"/>
    <x v="2646"/>
    <n v="1"/>
  </r>
  <r>
    <x v="578"/>
    <x v="2"/>
    <s v="2024-2025"/>
    <x v="0"/>
    <x v="18"/>
    <x v="6"/>
    <x v="6"/>
    <x v="18"/>
    <x v="0"/>
    <x v="13"/>
    <x v="7"/>
    <x v="7"/>
    <x v="2647"/>
    <n v="1"/>
  </r>
  <r>
    <x v="158"/>
    <x v="0"/>
    <s v="2023-2024"/>
    <x v="1"/>
    <x v="81"/>
    <x v="3"/>
    <x v="3"/>
    <x v="81"/>
    <x v="0"/>
    <x v="17"/>
    <x v="4"/>
    <x v="4"/>
    <x v="2648"/>
    <n v="1"/>
  </r>
  <r>
    <x v="247"/>
    <x v="2"/>
    <s v="2024-2025"/>
    <x v="0"/>
    <x v="23"/>
    <x v="1"/>
    <x v="1"/>
    <x v="23"/>
    <x v="0"/>
    <x v="11"/>
    <x v="7"/>
    <x v="7"/>
    <x v="2649"/>
    <n v="1"/>
  </r>
  <r>
    <x v="234"/>
    <x v="2"/>
    <s v="2024-2025"/>
    <x v="0"/>
    <x v="59"/>
    <x v="3"/>
    <x v="3"/>
    <x v="59"/>
    <x v="0"/>
    <x v="3"/>
    <x v="3"/>
    <x v="3"/>
    <x v="2650"/>
    <n v="1"/>
  </r>
  <r>
    <x v="342"/>
    <x v="0"/>
    <s v="2023-2024"/>
    <x v="1"/>
    <x v="89"/>
    <x v="4"/>
    <x v="4"/>
    <x v="89"/>
    <x v="0"/>
    <x v="6"/>
    <x v="4"/>
    <x v="4"/>
    <x v="2651"/>
    <n v="1"/>
  </r>
  <r>
    <x v="345"/>
    <x v="1"/>
    <s v="2022-2023"/>
    <x v="0"/>
    <x v="5"/>
    <x v="1"/>
    <x v="1"/>
    <x v="5"/>
    <x v="0"/>
    <x v="5"/>
    <x v="6"/>
    <x v="6"/>
    <x v="2652"/>
    <n v="1"/>
  </r>
  <r>
    <x v="10"/>
    <x v="0"/>
    <s v="2023-2024"/>
    <x v="0"/>
    <x v="47"/>
    <x v="1"/>
    <x v="1"/>
    <x v="47"/>
    <x v="0"/>
    <x v="4"/>
    <x v="2"/>
    <x v="2"/>
    <x v="2653"/>
    <n v="1"/>
  </r>
  <r>
    <x v="718"/>
    <x v="0"/>
    <s v="2023-2024"/>
    <x v="0"/>
    <x v="19"/>
    <x v="1"/>
    <x v="1"/>
    <x v="19"/>
    <x v="0"/>
    <x v="11"/>
    <x v="5"/>
    <x v="5"/>
    <x v="2654"/>
    <n v="1"/>
  </r>
  <r>
    <x v="354"/>
    <x v="1"/>
    <s v="2022-2023"/>
    <x v="0"/>
    <x v="92"/>
    <x v="3"/>
    <x v="3"/>
    <x v="92"/>
    <x v="0"/>
    <x v="3"/>
    <x v="1"/>
    <x v="1"/>
    <x v="2655"/>
    <n v="1"/>
  </r>
  <r>
    <x v="111"/>
    <x v="0"/>
    <s v="2023-2024"/>
    <x v="1"/>
    <x v="4"/>
    <x v="1"/>
    <x v="1"/>
    <x v="4"/>
    <x v="0"/>
    <x v="4"/>
    <x v="7"/>
    <x v="7"/>
    <x v="2656"/>
    <n v="1"/>
  </r>
  <r>
    <x v="293"/>
    <x v="0"/>
    <s v="2023-2024"/>
    <x v="0"/>
    <x v="56"/>
    <x v="1"/>
    <x v="1"/>
    <x v="56"/>
    <x v="0"/>
    <x v="11"/>
    <x v="4"/>
    <x v="4"/>
    <x v="2657"/>
    <n v="1"/>
  </r>
  <r>
    <x v="636"/>
    <x v="0"/>
    <s v="2023-2024"/>
    <x v="0"/>
    <x v="36"/>
    <x v="4"/>
    <x v="4"/>
    <x v="36"/>
    <x v="0"/>
    <x v="6"/>
    <x v="6"/>
    <x v="6"/>
    <x v="2658"/>
    <n v="1"/>
  </r>
  <r>
    <x v="110"/>
    <x v="2"/>
    <s v="2024-2025"/>
    <x v="0"/>
    <x v="93"/>
    <x v="4"/>
    <x v="4"/>
    <x v="93"/>
    <x v="0"/>
    <x v="16"/>
    <x v="1"/>
    <x v="1"/>
    <x v="2659"/>
    <n v="1"/>
  </r>
  <r>
    <x v="253"/>
    <x v="0"/>
    <s v="2023-2024"/>
    <x v="0"/>
    <x v="26"/>
    <x v="0"/>
    <x v="0"/>
    <x v="26"/>
    <x v="0"/>
    <x v="14"/>
    <x v="6"/>
    <x v="6"/>
    <x v="2660"/>
    <n v="1"/>
  </r>
  <r>
    <x v="696"/>
    <x v="1"/>
    <s v="2022-2023"/>
    <x v="0"/>
    <x v="20"/>
    <x v="4"/>
    <x v="4"/>
    <x v="20"/>
    <x v="0"/>
    <x v="8"/>
    <x v="5"/>
    <x v="5"/>
    <x v="2661"/>
    <n v="1"/>
  </r>
  <r>
    <x v="482"/>
    <x v="2"/>
    <s v="2024-2025"/>
    <x v="0"/>
    <x v="34"/>
    <x v="4"/>
    <x v="4"/>
    <x v="34"/>
    <x v="0"/>
    <x v="7"/>
    <x v="7"/>
    <x v="7"/>
    <x v="2662"/>
    <n v="1"/>
  </r>
  <r>
    <x v="163"/>
    <x v="0"/>
    <s v="2023-2024"/>
    <x v="0"/>
    <x v="87"/>
    <x v="2"/>
    <x v="2"/>
    <x v="87"/>
    <x v="0"/>
    <x v="2"/>
    <x v="4"/>
    <x v="4"/>
    <x v="2663"/>
    <n v="1"/>
  </r>
  <r>
    <x v="142"/>
    <x v="1"/>
    <s v="2022-2023"/>
    <x v="1"/>
    <x v="6"/>
    <x v="0"/>
    <x v="0"/>
    <x v="6"/>
    <x v="0"/>
    <x v="0"/>
    <x v="4"/>
    <x v="4"/>
    <x v="2664"/>
    <n v="1"/>
  </r>
  <r>
    <x v="126"/>
    <x v="0"/>
    <s v="2023-2024"/>
    <x v="1"/>
    <x v="35"/>
    <x v="3"/>
    <x v="3"/>
    <x v="35"/>
    <x v="0"/>
    <x v="15"/>
    <x v="3"/>
    <x v="3"/>
    <x v="2665"/>
    <n v="1"/>
  </r>
  <r>
    <x v="720"/>
    <x v="0"/>
    <s v="2023-2024"/>
    <x v="1"/>
    <x v="96"/>
    <x v="4"/>
    <x v="4"/>
    <x v="96"/>
    <x v="0"/>
    <x v="16"/>
    <x v="9"/>
    <x v="9"/>
    <x v="2666"/>
    <n v="1"/>
  </r>
  <r>
    <x v="507"/>
    <x v="0"/>
    <s v="2023-2024"/>
    <x v="0"/>
    <x v="53"/>
    <x v="3"/>
    <x v="3"/>
    <x v="53"/>
    <x v="0"/>
    <x v="10"/>
    <x v="3"/>
    <x v="3"/>
    <x v="2667"/>
    <n v="1"/>
  </r>
  <r>
    <x v="190"/>
    <x v="1"/>
    <s v="2022-2023"/>
    <x v="0"/>
    <x v="53"/>
    <x v="3"/>
    <x v="3"/>
    <x v="53"/>
    <x v="0"/>
    <x v="10"/>
    <x v="7"/>
    <x v="7"/>
    <x v="2668"/>
    <n v="1"/>
  </r>
  <r>
    <x v="625"/>
    <x v="0"/>
    <s v="2023-2024"/>
    <x v="0"/>
    <x v="9"/>
    <x v="4"/>
    <x v="4"/>
    <x v="9"/>
    <x v="0"/>
    <x v="7"/>
    <x v="9"/>
    <x v="9"/>
    <x v="2669"/>
    <n v="1"/>
  </r>
  <r>
    <x v="56"/>
    <x v="2"/>
    <s v="2024-2025"/>
    <x v="0"/>
    <x v="33"/>
    <x v="4"/>
    <x v="4"/>
    <x v="33"/>
    <x v="0"/>
    <x v="8"/>
    <x v="3"/>
    <x v="3"/>
    <x v="2670"/>
    <n v="1"/>
  </r>
  <r>
    <x v="258"/>
    <x v="0"/>
    <s v="2023-2024"/>
    <x v="0"/>
    <x v="54"/>
    <x v="4"/>
    <x v="4"/>
    <x v="54"/>
    <x v="0"/>
    <x v="7"/>
    <x v="1"/>
    <x v="1"/>
    <x v="2671"/>
    <n v="1"/>
  </r>
  <r>
    <x v="170"/>
    <x v="0"/>
    <s v="2023-2024"/>
    <x v="1"/>
    <x v="40"/>
    <x v="4"/>
    <x v="4"/>
    <x v="40"/>
    <x v="0"/>
    <x v="8"/>
    <x v="3"/>
    <x v="3"/>
    <x v="2672"/>
    <n v="1"/>
  </r>
  <r>
    <x v="95"/>
    <x v="1"/>
    <s v="2022-2023"/>
    <x v="0"/>
    <x v="46"/>
    <x v="3"/>
    <x v="3"/>
    <x v="46"/>
    <x v="0"/>
    <x v="17"/>
    <x v="3"/>
    <x v="3"/>
    <x v="2673"/>
    <n v="1"/>
  </r>
  <r>
    <x v="631"/>
    <x v="2"/>
    <s v="2024-2025"/>
    <x v="1"/>
    <x v="11"/>
    <x v="5"/>
    <x v="5"/>
    <x v="11"/>
    <x v="0"/>
    <x v="9"/>
    <x v="4"/>
    <x v="4"/>
    <x v="2674"/>
    <n v="1"/>
  </r>
  <r>
    <x v="142"/>
    <x v="1"/>
    <s v="2022-2023"/>
    <x v="0"/>
    <x v="59"/>
    <x v="3"/>
    <x v="3"/>
    <x v="59"/>
    <x v="0"/>
    <x v="3"/>
    <x v="4"/>
    <x v="4"/>
    <x v="2675"/>
    <n v="1"/>
  </r>
  <r>
    <x v="678"/>
    <x v="1"/>
    <s v="2022-2023"/>
    <x v="0"/>
    <x v="29"/>
    <x v="4"/>
    <x v="4"/>
    <x v="29"/>
    <x v="0"/>
    <x v="8"/>
    <x v="1"/>
    <x v="1"/>
    <x v="2676"/>
    <n v="1"/>
  </r>
  <r>
    <x v="722"/>
    <x v="0"/>
    <s v="2023-2024"/>
    <x v="0"/>
    <x v="84"/>
    <x v="3"/>
    <x v="3"/>
    <x v="84"/>
    <x v="0"/>
    <x v="3"/>
    <x v="7"/>
    <x v="7"/>
    <x v="2677"/>
    <n v="1"/>
  </r>
  <r>
    <x v="712"/>
    <x v="0"/>
    <s v="2023-2024"/>
    <x v="1"/>
    <x v="38"/>
    <x v="3"/>
    <x v="3"/>
    <x v="38"/>
    <x v="0"/>
    <x v="12"/>
    <x v="4"/>
    <x v="4"/>
    <x v="2678"/>
    <n v="1"/>
  </r>
  <r>
    <x v="28"/>
    <x v="2"/>
    <s v="2024-2025"/>
    <x v="1"/>
    <x v="39"/>
    <x v="0"/>
    <x v="0"/>
    <x v="39"/>
    <x v="0"/>
    <x v="14"/>
    <x v="2"/>
    <x v="2"/>
    <x v="2679"/>
    <n v="1"/>
  </r>
  <r>
    <x v="146"/>
    <x v="2"/>
    <s v="2024-2025"/>
    <x v="0"/>
    <x v="67"/>
    <x v="3"/>
    <x v="3"/>
    <x v="67"/>
    <x v="0"/>
    <x v="15"/>
    <x v="7"/>
    <x v="7"/>
    <x v="2680"/>
    <n v="1"/>
  </r>
  <r>
    <x v="63"/>
    <x v="1"/>
    <s v="2022-2023"/>
    <x v="1"/>
    <x v="34"/>
    <x v="4"/>
    <x v="4"/>
    <x v="34"/>
    <x v="0"/>
    <x v="7"/>
    <x v="9"/>
    <x v="9"/>
    <x v="2681"/>
    <n v="1"/>
  </r>
  <r>
    <x v="696"/>
    <x v="1"/>
    <s v="2022-2023"/>
    <x v="0"/>
    <x v="52"/>
    <x v="3"/>
    <x v="3"/>
    <x v="52"/>
    <x v="0"/>
    <x v="10"/>
    <x v="3"/>
    <x v="3"/>
    <x v="2682"/>
    <n v="1"/>
  </r>
  <r>
    <x v="125"/>
    <x v="2"/>
    <s v="2024-2025"/>
    <x v="0"/>
    <x v="77"/>
    <x v="5"/>
    <x v="5"/>
    <x v="77"/>
    <x v="0"/>
    <x v="9"/>
    <x v="7"/>
    <x v="7"/>
    <x v="2683"/>
    <n v="1"/>
  </r>
  <r>
    <x v="691"/>
    <x v="2"/>
    <s v="2024-2025"/>
    <x v="0"/>
    <x v="5"/>
    <x v="1"/>
    <x v="1"/>
    <x v="5"/>
    <x v="0"/>
    <x v="5"/>
    <x v="1"/>
    <x v="1"/>
    <x v="2684"/>
    <n v="1"/>
  </r>
  <r>
    <x v="46"/>
    <x v="2"/>
    <s v="2024-2025"/>
    <x v="0"/>
    <x v="71"/>
    <x v="6"/>
    <x v="6"/>
    <x v="71"/>
    <x v="0"/>
    <x v="13"/>
    <x v="4"/>
    <x v="4"/>
    <x v="2685"/>
    <n v="1"/>
  </r>
  <r>
    <x v="332"/>
    <x v="0"/>
    <s v="2023-2024"/>
    <x v="0"/>
    <x v="26"/>
    <x v="0"/>
    <x v="0"/>
    <x v="26"/>
    <x v="0"/>
    <x v="14"/>
    <x v="8"/>
    <x v="8"/>
    <x v="2686"/>
    <n v="1"/>
  </r>
  <r>
    <x v="172"/>
    <x v="1"/>
    <s v="2022-2023"/>
    <x v="0"/>
    <x v="90"/>
    <x v="3"/>
    <x v="3"/>
    <x v="90"/>
    <x v="0"/>
    <x v="17"/>
    <x v="9"/>
    <x v="9"/>
    <x v="2687"/>
    <n v="1"/>
  </r>
  <r>
    <x v="74"/>
    <x v="2"/>
    <s v="2024-2025"/>
    <x v="0"/>
    <x v="61"/>
    <x v="6"/>
    <x v="6"/>
    <x v="61"/>
    <x v="0"/>
    <x v="18"/>
    <x v="1"/>
    <x v="1"/>
    <x v="2688"/>
    <n v="1"/>
  </r>
  <r>
    <x v="279"/>
    <x v="2"/>
    <s v="2024-2025"/>
    <x v="0"/>
    <x v="32"/>
    <x v="6"/>
    <x v="6"/>
    <x v="32"/>
    <x v="0"/>
    <x v="13"/>
    <x v="9"/>
    <x v="9"/>
    <x v="2689"/>
    <n v="1"/>
  </r>
  <r>
    <x v="278"/>
    <x v="0"/>
    <s v="2023-2024"/>
    <x v="0"/>
    <x v="67"/>
    <x v="3"/>
    <x v="3"/>
    <x v="67"/>
    <x v="0"/>
    <x v="15"/>
    <x v="6"/>
    <x v="6"/>
    <x v="2690"/>
    <n v="1"/>
  </r>
  <r>
    <x v="382"/>
    <x v="1"/>
    <s v="2022-2023"/>
    <x v="0"/>
    <x v="16"/>
    <x v="0"/>
    <x v="0"/>
    <x v="16"/>
    <x v="0"/>
    <x v="0"/>
    <x v="9"/>
    <x v="9"/>
    <x v="2691"/>
    <n v="1"/>
  </r>
  <r>
    <x v="348"/>
    <x v="1"/>
    <s v="2022-2023"/>
    <x v="0"/>
    <x v="1"/>
    <x v="1"/>
    <x v="1"/>
    <x v="1"/>
    <x v="0"/>
    <x v="1"/>
    <x v="9"/>
    <x v="9"/>
    <x v="2692"/>
    <n v="1"/>
  </r>
  <r>
    <x v="612"/>
    <x v="0"/>
    <s v="2023-2024"/>
    <x v="0"/>
    <x v="47"/>
    <x v="1"/>
    <x v="1"/>
    <x v="47"/>
    <x v="0"/>
    <x v="4"/>
    <x v="7"/>
    <x v="7"/>
    <x v="2693"/>
    <n v="1"/>
  </r>
  <r>
    <x v="283"/>
    <x v="0"/>
    <s v="2023-2024"/>
    <x v="0"/>
    <x v="7"/>
    <x v="4"/>
    <x v="4"/>
    <x v="7"/>
    <x v="0"/>
    <x v="6"/>
    <x v="3"/>
    <x v="3"/>
    <x v="2694"/>
    <n v="1"/>
  </r>
  <r>
    <x v="450"/>
    <x v="1"/>
    <s v="2022-2023"/>
    <x v="1"/>
    <x v="25"/>
    <x v="4"/>
    <x v="4"/>
    <x v="25"/>
    <x v="0"/>
    <x v="8"/>
    <x v="4"/>
    <x v="4"/>
    <x v="2695"/>
    <n v="1"/>
  </r>
  <r>
    <x v="496"/>
    <x v="2"/>
    <s v="2024-2025"/>
    <x v="0"/>
    <x v="67"/>
    <x v="3"/>
    <x v="3"/>
    <x v="67"/>
    <x v="0"/>
    <x v="15"/>
    <x v="4"/>
    <x v="4"/>
    <x v="2696"/>
    <n v="1"/>
  </r>
  <r>
    <x v="539"/>
    <x v="2"/>
    <s v="2024-2025"/>
    <x v="1"/>
    <x v="56"/>
    <x v="1"/>
    <x v="1"/>
    <x v="56"/>
    <x v="0"/>
    <x v="11"/>
    <x v="1"/>
    <x v="1"/>
    <x v="2697"/>
    <n v="1"/>
  </r>
  <r>
    <x v="363"/>
    <x v="2"/>
    <s v="2024-2025"/>
    <x v="0"/>
    <x v="53"/>
    <x v="3"/>
    <x v="3"/>
    <x v="53"/>
    <x v="0"/>
    <x v="10"/>
    <x v="7"/>
    <x v="7"/>
    <x v="2698"/>
    <n v="1"/>
  </r>
  <r>
    <x v="440"/>
    <x v="0"/>
    <s v="2023-2024"/>
    <x v="0"/>
    <x v="1"/>
    <x v="1"/>
    <x v="1"/>
    <x v="1"/>
    <x v="0"/>
    <x v="1"/>
    <x v="0"/>
    <x v="0"/>
    <x v="2699"/>
    <n v="1"/>
  </r>
  <r>
    <x v="258"/>
    <x v="0"/>
    <s v="2023-2024"/>
    <x v="0"/>
    <x v="20"/>
    <x v="4"/>
    <x v="4"/>
    <x v="20"/>
    <x v="0"/>
    <x v="8"/>
    <x v="4"/>
    <x v="4"/>
    <x v="2700"/>
    <n v="1"/>
  </r>
  <r>
    <x v="381"/>
    <x v="0"/>
    <s v="2023-2024"/>
    <x v="0"/>
    <x v="23"/>
    <x v="1"/>
    <x v="1"/>
    <x v="23"/>
    <x v="0"/>
    <x v="11"/>
    <x v="5"/>
    <x v="5"/>
    <x v="2701"/>
    <n v="1"/>
  </r>
  <r>
    <x v="723"/>
    <x v="0"/>
    <s v="2023-2024"/>
    <x v="0"/>
    <x v="25"/>
    <x v="4"/>
    <x v="4"/>
    <x v="25"/>
    <x v="0"/>
    <x v="8"/>
    <x v="1"/>
    <x v="1"/>
    <x v="2702"/>
    <n v="1"/>
  </r>
  <r>
    <x v="392"/>
    <x v="2"/>
    <s v="2024-2025"/>
    <x v="1"/>
    <x v="17"/>
    <x v="3"/>
    <x v="3"/>
    <x v="17"/>
    <x v="0"/>
    <x v="12"/>
    <x v="9"/>
    <x v="9"/>
    <x v="2703"/>
    <n v="1"/>
  </r>
  <r>
    <x v="161"/>
    <x v="0"/>
    <s v="2023-2024"/>
    <x v="0"/>
    <x v="53"/>
    <x v="3"/>
    <x v="3"/>
    <x v="53"/>
    <x v="0"/>
    <x v="10"/>
    <x v="2"/>
    <x v="2"/>
    <x v="2704"/>
    <n v="1"/>
  </r>
  <r>
    <x v="609"/>
    <x v="0"/>
    <s v="2023-2024"/>
    <x v="0"/>
    <x v="17"/>
    <x v="3"/>
    <x v="3"/>
    <x v="17"/>
    <x v="0"/>
    <x v="12"/>
    <x v="1"/>
    <x v="1"/>
    <x v="2705"/>
    <n v="1"/>
  </r>
  <r>
    <x v="89"/>
    <x v="0"/>
    <s v="2023-2024"/>
    <x v="1"/>
    <x v="21"/>
    <x v="3"/>
    <x v="3"/>
    <x v="21"/>
    <x v="0"/>
    <x v="10"/>
    <x v="1"/>
    <x v="1"/>
    <x v="2706"/>
    <n v="1"/>
  </r>
  <r>
    <x v="448"/>
    <x v="0"/>
    <s v="2023-2024"/>
    <x v="1"/>
    <x v="34"/>
    <x v="4"/>
    <x v="4"/>
    <x v="34"/>
    <x v="0"/>
    <x v="7"/>
    <x v="0"/>
    <x v="0"/>
    <x v="2707"/>
    <n v="1"/>
  </r>
  <r>
    <x v="493"/>
    <x v="1"/>
    <s v="2022-2023"/>
    <x v="0"/>
    <x v="28"/>
    <x v="1"/>
    <x v="1"/>
    <x v="28"/>
    <x v="0"/>
    <x v="11"/>
    <x v="6"/>
    <x v="6"/>
    <x v="2708"/>
    <n v="1"/>
  </r>
  <r>
    <x v="198"/>
    <x v="2"/>
    <s v="2024-2025"/>
    <x v="0"/>
    <x v="30"/>
    <x v="4"/>
    <x v="4"/>
    <x v="30"/>
    <x v="0"/>
    <x v="6"/>
    <x v="4"/>
    <x v="4"/>
    <x v="2709"/>
    <n v="1"/>
  </r>
  <r>
    <x v="323"/>
    <x v="0"/>
    <s v="2023-2024"/>
    <x v="1"/>
    <x v="40"/>
    <x v="4"/>
    <x v="4"/>
    <x v="40"/>
    <x v="0"/>
    <x v="8"/>
    <x v="7"/>
    <x v="7"/>
    <x v="2710"/>
    <n v="1"/>
  </r>
  <r>
    <x v="304"/>
    <x v="1"/>
    <s v="2022-2023"/>
    <x v="1"/>
    <x v="95"/>
    <x v="7"/>
    <x v="7"/>
    <x v="95"/>
    <x v="0"/>
    <x v="19"/>
    <x v="9"/>
    <x v="9"/>
    <x v="2711"/>
    <n v="1"/>
  </r>
  <r>
    <x v="629"/>
    <x v="1"/>
    <s v="2022-2023"/>
    <x v="0"/>
    <x v="90"/>
    <x v="3"/>
    <x v="3"/>
    <x v="90"/>
    <x v="0"/>
    <x v="17"/>
    <x v="5"/>
    <x v="5"/>
    <x v="2712"/>
    <n v="1"/>
  </r>
  <r>
    <x v="54"/>
    <x v="0"/>
    <s v="2023-2024"/>
    <x v="0"/>
    <x v="27"/>
    <x v="4"/>
    <x v="4"/>
    <x v="27"/>
    <x v="0"/>
    <x v="7"/>
    <x v="3"/>
    <x v="3"/>
    <x v="2713"/>
    <n v="1"/>
  </r>
  <r>
    <x v="522"/>
    <x v="0"/>
    <s v="2023-2024"/>
    <x v="0"/>
    <x v="73"/>
    <x v="6"/>
    <x v="6"/>
    <x v="73"/>
    <x v="0"/>
    <x v="18"/>
    <x v="9"/>
    <x v="9"/>
    <x v="2714"/>
    <n v="1"/>
  </r>
  <r>
    <x v="625"/>
    <x v="0"/>
    <s v="2023-2024"/>
    <x v="0"/>
    <x v="4"/>
    <x v="1"/>
    <x v="1"/>
    <x v="4"/>
    <x v="0"/>
    <x v="4"/>
    <x v="7"/>
    <x v="7"/>
    <x v="2715"/>
    <n v="1"/>
  </r>
  <r>
    <x v="678"/>
    <x v="1"/>
    <s v="2022-2023"/>
    <x v="0"/>
    <x v="76"/>
    <x v="1"/>
    <x v="1"/>
    <x v="76"/>
    <x v="0"/>
    <x v="5"/>
    <x v="3"/>
    <x v="3"/>
    <x v="2716"/>
    <n v="1"/>
  </r>
  <r>
    <x v="33"/>
    <x v="2"/>
    <s v="2024-2025"/>
    <x v="0"/>
    <x v="16"/>
    <x v="0"/>
    <x v="0"/>
    <x v="16"/>
    <x v="0"/>
    <x v="0"/>
    <x v="5"/>
    <x v="5"/>
    <x v="2717"/>
    <n v="1"/>
  </r>
  <r>
    <x v="198"/>
    <x v="2"/>
    <s v="2024-2025"/>
    <x v="0"/>
    <x v="67"/>
    <x v="3"/>
    <x v="3"/>
    <x v="67"/>
    <x v="0"/>
    <x v="15"/>
    <x v="3"/>
    <x v="3"/>
    <x v="2718"/>
    <n v="1"/>
  </r>
  <r>
    <x v="273"/>
    <x v="1"/>
    <s v="2022-2023"/>
    <x v="1"/>
    <x v="38"/>
    <x v="3"/>
    <x v="3"/>
    <x v="38"/>
    <x v="0"/>
    <x v="12"/>
    <x v="5"/>
    <x v="5"/>
    <x v="2719"/>
    <n v="1"/>
  </r>
  <r>
    <x v="619"/>
    <x v="0"/>
    <s v="2023-2024"/>
    <x v="0"/>
    <x v="58"/>
    <x v="0"/>
    <x v="0"/>
    <x v="58"/>
    <x v="0"/>
    <x v="0"/>
    <x v="4"/>
    <x v="4"/>
    <x v="2720"/>
    <n v="1"/>
  </r>
  <r>
    <x v="379"/>
    <x v="2"/>
    <s v="2024-2025"/>
    <x v="0"/>
    <x v="48"/>
    <x v="3"/>
    <x v="3"/>
    <x v="48"/>
    <x v="0"/>
    <x v="15"/>
    <x v="0"/>
    <x v="0"/>
    <x v="2721"/>
    <n v="1"/>
  </r>
  <r>
    <x v="645"/>
    <x v="0"/>
    <s v="2023-2024"/>
    <x v="0"/>
    <x v="84"/>
    <x v="3"/>
    <x v="3"/>
    <x v="84"/>
    <x v="0"/>
    <x v="3"/>
    <x v="3"/>
    <x v="3"/>
    <x v="2722"/>
    <n v="1"/>
  </r>
  <r>
    <x v="292"/>
    <x v="0"/>
    <s v="2023-2024"/>
    <x v="0"/>
    <x v="67"/>
    <x v="3"/>
    <x v="3"/>
    <x v="67"/>
    <x v="0"/>
    <x v="15"/>
    <x v="9"/>
    <x v="9"/>
    <x v="2723"/>
    <n v="1"/>
  </r>
  <r>
    <x v="286"/>
    <x v="0"/>
    <s v="2023-2024"/>
    <x v="1"/>
    <x v="35"/>
    <x v="3"/>
    <x v="3"/>
    <x v="35"/>
    <x v="0"/>
    <x v="15"/>
    <x v="9"/>
    <x v="9"/>
    <x v="2724"/>
    <n v="1"/>
  </r>
  <r>
    <x v="370"/>
    <x v="2"/>
    <s v="2024-2025"/>
    <x v="0"/>
    <x v="47"/>
    <x v="1"/>
    <x v="1"/>
    <x v="47"/>
    <x v="0"/>
    <x v="4"/>
    <x v="7"/>
    <x v="7"/>
    <x v="2725"/>
    <n v="1"/>
  </r>
  <r>
    <x v="492"/>
    <x v="1"/>
    <s v="2022-2023"/>
    <x v="1"/>
    <x v="38"/>
    <x v="3"/>
    <x v="3"/>
    <x v="38"/>
    <x v="0"/>
    <x v="12"/>
    <x v="4"/>
    <x v="4"/>
    <x v="2726"/>
    <n v="1"/>
  </r>
  <r>
    <x v="269"/>
    <x v="1"/>
    <s v="2022-2023"/>
    <x v="0"/>
    <x v="80"/>
    <x v="0"/>
    <x v="0"/>
    <x v="80"/>
    <x v="0"/>
    <x v="14"/>
    <x v="9"/>
    <x v="9"/>
    <x v="2727"/>
    <n v="1"/>
  </r>
  <r>
    <x v="39"/>
    <x v="0"/>
    <s v="2023-2024"/>
    <x v="0"/>
    <x v="76"/>
    <x v="1"/>
    <x v="1"/>
    <x v="76"/>
    <x v="0"/>
    <x v="5"/>
    <x v="2"/>
    <x v="2"/>
    <x v="2728"/>
    <n v="1"/>
  </r>
  <r>
    <x v="445"/>
    <x v="0"/>
    <s v="2023-2024"/>
    <x v="0"/>
    <x v="82"/>
    <x v="3"/>
    <x v="3"/>
    <x v="82"/>
    <x v="0"/>
    <x v="17"/>
    <x v="9"/>
    <x v="9"/>
    <x v="2729"/>
    <n v="1"/>
  </r>
  <r>
    <x v="135"/>
    <x v="0"/>
    <s v="2023-2024"/>
    <x v="0"/>
    <x v="37"/>
    <x v="1"/>
    <x v="1"/>
    <x v="37"/>
    <x v="0"/>
    <x v="11"/>
    <x v="9"/>
    <x v="9"/>
    <x v="2730"/>
    <n v="1"/>
  </r>
  <r>
    <x v="512"/>
    <x v="0"/>
    <s v="2023-2024"/>
    <x v="0"/>
    <x v="72"/>
    <x v="4"/>
    <x v="4"/>
    <x v="72"/>
    <x v="0"/>
    <x v="16"/>
    <x v="1"/>
    <x v="1"/>
    <x v="2731"/>
    <n v="1"/>
  </r>
  <r>
    <x v="84"/>
    <x v="2"/>
    <s v="2024-2025"/>
    <x v="0"/>
    <x v="35"/>
    <x v="3"/>
    <x v="3"/>
    <x v="35"/>
    <x v="0"/>
    <x v="15"/>
    <x v="7"/>
    <x v="7"/>
    <x v="2732"/>
    <n v="1"/>
  </r>
  <r>
    <x v="473"/>
    <x v="1"/>
    <s v="2022-2023"/>
    <x v="0"/>
    <x v="30"/>
    <x v="4"/>
    <x v="4"/>
    <x v="30"/>
    <x v="0"/>
    <x v="6"/>
    <x v="4"/>
    <x v="4"/>
    <x v="2733"/>
    <n v="1"/>
  </r>
  <r>
    <x v="310"/>
    <x v="0"/>
    <s v="2023-2024"/>
    <x v="0"/>
    <x v="59"/>
    <x v="3"/>
    <x v="3"/>
    <x v="59"/>
    <x v="0"/>
    <x v="3"/>
    <x v="7"/>
    <x v="7"/>
    <x v="2734"/>
    <n v="1"/>
  </r>
  <r>
    <x v="596"/>
    <x v="0"/>
    <s v="2023-2024"/>
    <x v="1"/>
    <x v="6"/>
    <x v="0"/>
    <x v="0"/>
    <x v="6"/>
    <x v="0"/>
    <x v="0"/>
    <x v="1"/>
    <x v="1"/>
    <x v="2735"/>
    <n v="1"/>
  </r>
  <r>
    <x v="698"/>
    <x v="2"/>
    <s v="2024-2025"/>
    <x v="0"/>
    <x v="69"/>
    <x v="4"/>
    <x v="4"/>
    <x v="69"/>
    <x v="0"/>
    <x v="6"/>
    <x v="3"/>
    <x v="3"/>
    <x v="2736"/>
    <n v="1"/>
  </r>
  <r>
    <x v="291"/>
    <x v="2"/>
    <s v="2024-2025"/>
    <x v="0"/>
    <x v="61"/>
    <x v="6"/>
    <x v="6"/>
    <x v="61"/>
    <x v="0"/>
    <x v="18"/>
    <x v="1"/>
    <x v="1"/>
    <x v="2737"/>
    <n v="1"/>
  </r>
  <r>
    <x v="91"/>
    <x v="0"/>
    <s v="2023-2024"/>
    <x v="0"/>
    <x v="19"/>
    <x v="1"/>
    <x v="1"/>
    <x v="19"/>
    <x v="0"/>
    <x v="11"/>
    <x v="8"/>
    <x v="8"/>
    <x v="2738"/>
    <n v="1"/>
  </r>
  <r>
    <x v="661"/>
    <x v="0"/>
    <s v="2023-2024"/>
    <x v="0"/>
    <x v="60"/>
    <x v="1"/>
    <x v="1"/>
    <x v="60"/>
    <x v="0"/>
    <x v="2"/>
    <x v="3"/>
    <x v="3"/>
    <x v="2739"/>
    <n v="1"/>
  </r>
  <r>
    <x v="333"/>
    <x v="1"/>
    <s v="2022-2023"/>
    <x v="0"/>
    <x v="77"/>
    <x v="5"/>
    <x v="5"/>
    <x v="77"/>
    <x v="0"/>
    <x v="9"/>
    <x v="0"/>
    <x v="0"/>
    <x v="2740"/>
    <n v="1"/>
  </r>
  <r>
    <x v="634"/>
    <x v="1"/>
    <s v="2022-2023"/>
    <x v="0"/>
    <x v="66"/>
    <x v="3"/>
    <x v="3"/>
    <x v="66"/>
    <x v="0"/>
    <x v="12"/>
    <x v="9"/>
    <x v="9"/>
    <x v="2741"/>
    <n v="1"/>
  </r>
  <r>
    <x v="328"/>
    <x v="2"/>
    <s v="2024-2025"/>
    <x v="0"/>
    <x v="2"/>
    <x v="2"/>
    <x v="2"/>
    <x v="2"/>
    <x v="0"/>
    <x v="2"/>
    <x v="5"/>
    <x v="5"/>
    <x v="2742"/>
    <n v="1"/>
  </r>
  <r>
    <x v="161"/>
    <x v="0"/>
    <s v="2023-2024"/>
    <x v="0"/>
    <x v="15"/>
    <x v="1"/>
    <x v="1"/>
    <x v="15"/>
    <x v="0"/>
    <x v="5"/>
    <x v="9"/>
    <x v="9"/>
    <x v="2743"/>
    <n v="1"/>
  </r>
  <r>
    <x v="633"/>
    <x v="1"/>
    <s v="2022-2023"/>
    <x v="1"/>
    <x v="44"/>
    <x v="4"/>
    <x v="4"/>
    <x v="44"/>
    <x v="0"/>
    <x v="16"/>
    <x v="4"/>
    <x v="4"/>
    <x v="2744"/>
    <n v="1"/>
  </r>
  <r>
    <x v="18"/>
    <x v="0"/>
    <s v="2023-2024"/>
    <x v="0"/>
    <x v="85"/>
    <x v="0"/>
    <x v="0"/>
    <x v="85"/>
    <x v="0"/>
    <x v="20"/>
    <x v="3"/>
    <x v="3"/>
    <x v="2745"/>
    <n v="1"/>
  </r>
  <r>
    <x v="708"/>
    <x v="1"/>
    <s v="2022-2023"/>
    <x v="0"/>
    <x v="10"/>
    <x v="4"/>
    <x v="4"/>
    <x v="10"/>
    <x v="0"/>
    <x v="8"/>
    <x v="2"/>
    <x v="2"/>
    <x v="2746"/>
    <n v="1"/>
  </r>
  <r>
    <x v="469"/>
    <x v="1"/>
    <s v="2022-2023"/>
    <x v="0"/>
    <x v="76"/>
    <x v="1"/>
    <x v="1"/>
    <x v="76"/>
    <x v="0"/>
    <x v="5"/>
    <x v="4"/>
    <x v="4"/>
    <x v="2747"/>
    <n v="1"/>
  </r>
  <r>
    <x v="182"/>
    <x v="1"/>
    <s v="2022-2023"/>
    <x v="1"/>
    <x v="0"/>
    <x v="0"/>
    <x v="0"/>
    <x v="0"/>
    <x v="0"/>
    <x v="0"/>
    <x v="9"/>
    <x v="9"/>
    <x v="2748"/>
    <n v="1"/>
  </r>
  <r>
    <x v="711"/>
    <x v="2"/>
    <s v="2024-2025"/>
    <x v="0"/>
    <x v="91"/>
    <x v="1"/>
    <x v="1"/>
    <x v="91"/>
    <x v="0"/>
    <x v="5"/>
    <x v="9"/>
    <x v="9"/>
    <x v="2749"/>
    <n v="1"/>
  </r>
  <r>
    <x v="69"/>
    <x v="0"/>
    <s v="2023-2024"/>
    <x v="1"/>
    <x v="66"/>
    <x v="3"/>
    <x v="3"/>
    <x v="66"/>
    <x v="0"/>
    <x v="12"/>
    <x v="9"/>
    <x v="9"/>
    <x v="2750"/>
    <n v="1"/>
  </r>
  <r>
    <x v="688"/>
    <x v="0"/>
    <s v="2023-2024"/>
    <x v="1"/>
    <x v="25"/>
    <x v="4"/>
    <x v="4"/>
    <x v="25"/>
    <x v="0"/>
    <x v="8"/>
    <x v="2"/>
    <x v="2"/>
    <x v="2751"/>
    <n v="1"/>
  </r>
  <r>
    <x v="713"/>
    <x v="2"/>
    <s v="2024-2025"/>
    <x v="0"/>
    <x v="84"/>
    <x v="3"/>
    <x v="3"/>
    <x v="84"/>
    <x v="0"/>
    <x v="3"/>
    <x v="6"/>
    <x v="6"/>
    <x v="2752"/>
    <n v="1"/>
  </r>
  <r>
    <x v="357"/>
    <x v="0"/>
    <s v="2023-2024"/>
    <x v="0"/>
    <x v="7"/>
    <x v="4"/>
    <x v="4"/>
    <x v="7"/>
    <x v="0"/>
    <x v="6"/>
    <x v="9"/>
    <x v="9"/>
    <x v="2753"/>
    <n v="1"/>
  </r>
  <r>
    <x v="143"/>
    <x v="2"/>
    <s v="2024-2025"/>
    <x v="1"/>
    <x v="25"/>
    <x v="4"/>
    <x v="4"/>
    <x v="25"/>
    <x v="0"/>
    <x v="8"/>
    <x v="8"/>
    <x v="8"/>
    <x v="2754"/>
    <n v="1"/>
  </r>
  <r>
    <x v="721"/>
    <x v="0"/>
    <s v="2023-2024"/>
    <x v="0"/>
    <x v="43"/>
    <x v="1"/>
    <x v="1"/>
    <x v="43"/>
    <x v="0"/>
    <x v="2"/>
    <x v="2"/>
    <x v="2"/>
    <x v="2755"/>
    <n v="1"/>
  </r>
  <r>
    <x v="292"/>
    <x v="0"/>
    <s v="2023-2024"/>
    <x v="1"/>
    <x v="44"/>
    <x v="4"/>
    <x v="4"/>
    <x v="44"/>
    <x v="0"/>
    <x v="16"/>
    <x v="0"/>
    <x v="0"/>
    <x v="2756"/>
    <n v="1"/>
  </r>
  <r>
    <x v="508"/>
    <x v="0"/>
    <s v="2023-2024"/>
    <x v="1"/>
    <x v="85"/>
    <x v="0"/>
    <x v="0"/>
    <x v="85"/>
    <x v="0"/>
    <x v="20"/>
    <x v="3"/>
    <x v="3"/>
    <x v="2757"/>
    <n v="1"/>
  </r>
  <r>
    <x v="77"/>
    <x v="1"/>
    <s v="2022-2023"/>
    <x v="0"/>
    <x v="90"/>
    <x v="3"/>
    <x v="3"/>
    <x v="90"/>
    <x v="0"/>
    <x v="17"/>
    <x v="0"/>
    <x v="0"/>
    <x v="2758"/>
    <n v="1"/>
  </r>
  <r>
    <x v="288"/>
    <x v="1"/>
    <s v="2022-2023"/>
    <x v="0"/>
    <x v="3"/>
    <x v="3"/>
    <x v="3"/>
    <x v="3"/>
    <x v="0"/>
    <x v="3"/>
    <x v="7"/>
    <x v="7"/>
    <x v="2759"/>
    <n v="1"/>
  </r>
  <r>
    <x v="324"/>
    <x v="0"/>
    <s v="2023-2024"/>
    <x v="0"/>
    <x v="47"/>
    <x v="1"/>
    <x v="1"/>
    <x v="47"/>
    <x v="0"/>
    <x v="4"/>
    <x v="9"/>
    <x v="9"/>
    <x v="2760"/>
    <n v="1"/>
  </r>
  <r>
    <x v="209"/>
    <x v="2"/>
    <s v="2024-2025"/>
    <x v="0"/>
    <x v="80"/>
    <x v="0"/>
    <x v="0"/>
    <x v="80"/>
    <x v="0"/>
    <x v="14"/>
    <x v="9"/>
    <x v="9"/>
    <x v="2761"/>
    <n v="1"/>
  </r>
  <r>
    <x v="597"/>
    <x v="0"/>
    <s v="2023-2024"/>
    <x v="0"/>
    <x v="19"/>
    <x v="1"/>
    <x v="1"/>
    <x v="19"/>
    <x v="0"/>
    <x v="11"/>
    <x v="6"/>
    <x v="6"/>
    <x v="2762"/>
    <n v="1"/>
  </r>
  <r>
    <x v="18"/>
    <x v="0"/>
    <s v="2023-2024"/>
    <x v="0"/>
    <x v="43"/>
    <x v="1"/>
    <x v="1"/>
    <x v="43"/>
    <x v="0"/>
    <x v="2"/>
    <x v="7"/>
    <x v="7"/>
    <x v="2763"/>
    <n v="1"/>
  </r>
  <r>
    <x v="315"/>
    <x v="0"/>
    <s v="2023-2024"/>
    <x v="1"/>
    <x v="96"/>
    <x v="4"/>
    <x v="4"/>
    <x v="96"/>
    <x v="0"/>
    <x v="16"/>
    <x v="9"/>
    <x v="9"/>
    <x v="2764"/>
    <n v="1"/>
  </r>
  <r>
    <x v="634"/>
    <x v="1"/>
    <s v="2022-2023"/>
    <x v="1"/>
    <x v="91"/>
    <x v="1"/>
    <x v="1"/>
    <x v="91"/>
    <x v="0"/>
    <x v="5"/>
    <x v="1"/>
    <x v="1"/>
    <x v="2765"/>
    <n v="1"/>
  </r>
  <r>
    <x v="46"/>
    <x v="2"/>
    <s v="2024-2025"/>
    <x v="0"/>
    <x v="36"/>
    <x v="4"/>
    <x v="4"/>
    <x v="36"/>
    <x v="0"/>
    <x v="6"/>
    <x v="3"/>
    <x v="3"/>
    <x v="2766"/>
    <n v="1"/>
  </r>
  <r>
    <x v="441"/>
    <x v="0"/>
    <s v="2023-2024"/>
    <x v="0"/>
    <x v="43"/>
    <x v="1"/>
    <x v="1"/>
    <x v="43"/>
    <x v="0"/>
    <x v="2"/>
    <x v="3"/>
    <x v="3"/>
    <x v="2767"/>
    <n v="1"/>
  </r>
  <r>
    <x v="628"/>
    <x v="0"/>
    <s v="2023-2024"/>
    <x v="0"/>
    <x v="47"/>
    <x v="1"/>
    <x v="1"/>
    <x v="47"/>
    <x v="0"/>
    <x v="4"/>
    <x v="3"/>
    <x v="3"/>
    <x v="2768"/>
    <n v="1"/>
  </r>
  <r>
    <x v="519"/>
    <x v="2"/>
    <s v="2024-2025"/>
    <x v="0"/>
    <x v="28"/>
    <x v="1"/>
    <x v="1"/>
    <x v="28"/>
    <x v="0"/>
    <x v="11"/>
    <x v="1"/>
    <x v="1"/>
    <x v="2769"/>
    <n v="1"/>
  </r>
  <r>
    <x v="4"/>
    <x v="0"/>
    <s v="2023-2024"/>
    <x v="1"/>
    <x v="68"/>
    <x v="7"/>
    <x v="7"/>
    <x v="68"/>
    <x v="0"/>
    <x v="19"/>
    <x v="2"/>
    <x v="2"/>
    <x v="2770"/>
    <n v="1"/>
  </r>
  <r>
    <x v="466"/>
    <x v="2"/>
    <s v="2024-2025"/>
    <x v="0"/>
    <x v="5"/>
    <x v="1"/>
    <x v="1"/>
    <x v="5"/>
    <x v="0"/>
    <x v="5"/>
    <x v="3"/>
    <x v="3"/>
    <x v="2771"/>
    <n v="1"/>
  </r>
  <r>
    <x v="644"/>
    <x v="0"/>
    <s v="2023-2024"/>
    <x v="1"/>
    <x v="68"/>
    <x v="7"/>
    <x v="7"/>
    <x v="68"/>
    <x v="0"/>
    <x v="19"/>
    <x v="4"/>
    <x v="4"/>
    <x v="2772"/>
    <n v="1"/>
  </r>
  <r>
    <x v="124"/>
    <x v="2"/>
    <s v="2024-2025"/>
    <x v="0"/>
    <x v="5"/>
    <x v="1"/>
    <x v="1"/>
    <x v="5"/>
    <x v="0"/>
    <x v="5"/>
    <x v="7"/>
    <x v="7"/>
    <x v="2773"/>
    <n v="1"/>
  </r>
  <r>
    <x v="268"/>
    <x v="0"/>
    <s v="2023-2024"/>
    <x v="0"/>
    <x v="27"/>
    <x v="4"/>
    <x v="4"/>
    <x v="27"/>
    <x v="0"/>
    <x v="7"/>
    <x v="7"/>
    <x v="7"/>
    <x v="2774"/>
    <n v="1"/>
  </r>
  <r>
    <x v="455"/>
    <x v="0"/>
    <s v="2023-2024"/>
    <x v="0"/>
    <x v="57"/>
    <x v="6"/>
    <x v="6"/>
    <x v="57"/>
    <x v="0"/>
    <x v="13"/>
    <x v="1"/>
    <x v="1"/>
    <x v="2775"/>
    <n v="1"/>
  </r>
  <r>
    <x v="624"/>
    <x v="2"/>
    <s v="2024-2025"/>
    <x v="0"/>
    <x v="36"/>
    <x v="4"/>
    <x v="4"/>
    <x v="36"/>
    <x v="0"/>
    <x v="6"/>
    <x v="9"/>
    <x v="9"/>
    <x v="2776"/>
    <n v="1"/>
  </r>
  <r>
    <x v="630"/>
    <x v="0"/>
    <s v="2023-2024"/>
    <x v="0"/>
    <x v="25"/>
    <x v="4"/>
    <x v="4"/>
    <x v="25"/>
    <x v="0"/>
    <x v="8"/>
    <x v="6"/>
    <x v="6"/>
    <x v="2777"/>
    <n v="1"/>
  </r>
  <r>
    <x v="411"/>
    <x v="1"/>
    <s v="2022-2023"/>
    <x v="1"/>
    <x v="39"/>
    <x v="0"/>
    <x v="0"/>
    <x v="39"/>
    <x v="0"/>
    <x v="14"/>
    <x v="2"/>
    <x v="2"/>
    <x v="2778"/>
    <n v="1"/>
  </r>
  <r>
    <x v="494"/>
    <x v="2"/>
    <s v="2024-2025"/>
    <x v="0"/>
    <x v="23"/>
    <x v="1"/>
    <x v="1"/>
    <x v="23"/>
    <x v="0"/>
    <x v="11"/>
    <x v="9"/>
    <x v="9"/>
    <x v="2779"/>
    <n v="1"/>
  </r>
  <r>
    <x v="530"/>
    <x v="1"/>
    <s v="2022-2023"/>
    <x v="0"/>
    <x v="76"/>
    <x v="1"/>
    <x v="1"/>
    <x v="76"/>
    <x v="0"/>
    <x v="5"/>
    <x v="4"/>
    <x v="4"/>
    <x v="2780"/>
    <n v="1"/>
  </r>
  <r>
    <x v="656"/>
    <x v="1"/>
    <s v="2022-2023"/>
    <x v="0"/>
    <x v="31"/>
    <x v="1"/>
    <x v="1"/>
    <x v="31"/>
    <x v="0"/>
    <x v="4"/>
    <x v="8"/>
    <x v="8"/>
    <x v="2781"/>
    <n v="1"/>
  </r>
  <r>
    <x v="351"/>
    <x v="0"/>
    <s v="2023-2024"/>
    <x v="0"/>
    <x v="94"/>
    <x v="5"/>
    <x v="5"/>
    <x v="94"/>
    <x v="0"/>
    <x v="9"/>
    <x v="1"/>
    <x v="1"/>
    <x v="2782"/>
    <n v="1"/>
  </r>
  <r>
    <x v="305"/>
    <x v="0"/>
    <s v="2023-2024"/>
    <x v="1"/>
    <x v="34"/>
    <x v="4"/>
    <x v="4"/>
    <x v="34"/>
    <x v="0"/>
    <x v="7"/>
    <x v="3"/>
    <x v="3"/>
    <x v="2783"/>
    <n v="1"/>
  </r>
  <r>
    <x v="651"/>
    <x v="0"/>
    <s v="2023-2024"/>
    <x v="0"/>
    <x v="4"/>
    <x v="1"/>
    <x v="1"/>
    <x v="4"/>
    <x v="0"/>
    <x v="4"/>
    <x v="8"/>
    <x v="8"/>
    <x v="2784"/>
    <n v="1"/>
  </r>
  <r>
    <x v="641"/>
    <x v="0"/>
    <s v="2023-2024"/>
    <x v="0"/>
    <x v="17"/>
    <x v="3"/>
    <x v="3"/>
    <x v="17"/>
    <x v="0"/>
    <x v="12"/>
    <x v="1"/>
    <x v="1"/>
    <x v="2785"/>
    <n v="1"/>
  </r>
  <r>
    <x v="432"/>
    <x v="0"/>
    <s v="2023-2024"/>
    <x v="0"/>
    <x v="43"/>
    <x v="1"/>
    <x v="1"/>
    <x v="43"/>
    <x v="0"/>
    <x v="2"/>
    <x v="9"/>
    <x v="9"/>
    <x v="2786"/>
    <n v="1"/>
  </r>
  <r>
    <x v="270"/>
    <x v="0"/>
    <s v="2023-2024"/>
    <x v="1"/>
    <x v="85"/>
    <x v="0"/>
    <x v="0"/>
    <x v="85"/>
    <x v="0"/>
    <x v="20"/>
    <x v="4"/>
    <x v="4"/>
    <x v="2787"/>
    <n v="1"/>
  </r>
  <r>
    <x v="611"/>
    <x v="0"/>
    <s v="2023-2024"/>
    <x v="0"/>
    <x v="32"/>
    <x v="6"/>
    <x v="6"/>
    <x v="32"/>
    <x v="0"/>
    <x v="13"/>
    <x v="1"/>
    <x v="1"/>
    <x v="2788"/>
    <n v="1"/>
  </r>
  <r>
    <x v="357"/>
    <x v="0"/>
    <s v="2023-2024"/>
    <x v="1"/>
    <x v="24"/>
    <x v="1"/>
    <x v="1"/>
    <x v="24"/>
    <x v="0"/>
    <x v="4"/>
    <x v="1"/>
    <x v="1"/>
    <x v="2789"/>
    <n v="1"/>
  </r>
  <r>
    <x v="344"/>
    <x v="1"/>
    <s v="2022-2023"/>
    <x v="0"/>
    <x v="9"/>
    <x v="4"/>
    <x v="4"/>
    <x v="9"/>
    <x v="0"/>
    <x v="7"/>
    <x v="3"/>
    <x v="3"/>
    <x v="2790"/>
    <n v="1"/>
  </r>
  <r>
    <x v="95"/>
    <x v="1"/>
    <s v="2022-2023"/>
    <x v="0"/>
    <x v="28"/>
    <x v="1"/>
    <x v="1"/>
    <x v="28"/>
    <x v="0"/>
    <x v="11"/>
    <x v="6"/>
    <x v="6"/>
    <x v="2791"/>
    <n v="1"/>
  </r>
  <r>
    <x v="476"/>
    <x v="1"/>
    <s v="2022-2023"/>
    <x v="0"/>
    <x v="30"/>
    <x v="4"/>
    <x v="4"/>
    <x v="30"/>
    <x v="0"/>
    <x v="6"/>
    <x v="5"/>
    <x v="5"/>
    <x v="2792"/>
    <n v="1"/>
  </r>
  <r>
    <x v="362"/>
    <x v="0"/>
    <s v="2023-2024"/>
    <x v="0"/>
    <x v="65"/>
    <x v="1"/>
    <x v="1"/>
    <x v="65"/>
    <x v="0"/>
    <x v="4"/>
    <x v="9"/>
    <x v="9"/>
    <x v="2793"/>
    <n v="1"/>
  </r>
  <r>
    <x v="544"/>
    <x v="0"/>
    <s v="2023-2024"/>
    <x v="0"/>
    <x v="56"/>
    <x v="1"/>
    <x v="1"/>
    <x v="56"/>
    <x v="0"/>
    <x v="11"/>
    <x v="8"/>
    <x v="8"/>
    <x v="2794"/>
    <n v="1"/>
  </r>
  <r>
    <x v="526"/>
    <x v="2"/>
    <s v="2024-2025"/>
    <x v="0"/>
    <x v="39"/>
    <x v="0"/>
    <x v="0"/>
    <x v="39"/>
    <x v="0"/>
    <x v="14"/>
    <x v="7"/>
    <x v="7"/>
    <x v="2795"/>
    <n v="1"/>
  </r>
  <r>
    <x v="229"/>
    <x v="1"/>
    <s v="2022-2023"/>
    <x v="0"/>
    <x v="52"/>
    <x v="3"/>
    <x v="3"/>
    <x v="52"/>
    <x v="0"/>
    <x v="10"/>
    <x v="8"/>
    <x v="8"/>
    <x v="2796"/>
    <n v="1"/>
  </r>
  <r>
    <x v="214"/>
    <x v="2"/>
    <s v="2024-2025"/>
    <x v="0"/>
    <x v="53"/>
    <x v="3"/>
    <x v="3"/>
    <x v="53"/>
    <x v="0"/>
    <x v="10"/>
    <x v="3"/>
    <x v="3"/>
    <x v="2797"/>
    <n v="1"/>
  </r>
  <r>
    <x v="509"/>
    <x v="0"/>
    <s v="2023-2024"/>
    <x v="0"/>
    <x v="49"/>
    <x v="4"/>
    <x v="4"/>
    <x v="49"/>
    <x v="0"/>
    <x v="6"/>
    <x v="4"/>
    <x v="4"/>
    <x v="2798"/>
    <n v="1"/>
  </r>
  <r>
    <x v="391"/>
    <x v="2"/>
    <s v="2024-2025"/>
    <x v="0"/>
    <x v="59"/>
    <x v="3"/>
    <x v="3"/>
    <x v="59"/>
    <x v="0"/>
    <x v="3"/>
    <x v="7"/>
    <x v="7"/>
    <x v="2799"/>
    <n v="1"/>
  </r>
  <r>
    <x v="567"/>
    <x v="0"/>
    <s v="2023-2024"/>
    <x v="0"/>
    <x v="81"/>
    <x v="3"/>
    <x v="3"/>
    <x v="81"/>
    <x v="0"/>
    <x v="17"/>
    <x v="1"/>
    <x v="1"/>
    <x v="2800"/>
    <n v="1"/>
  </r>
  <r>
    <x v="186"/>
    <x v="2"/>
    <s v="2024-2025"/>
    <x v="0"/>
    <x v="35"/>
    <x v="3"/>
    <x v="3"/>
    <x v="35"/>
    <x v="0"/>
    <x v="15"/>
    <x v="7"/>
    <x v="7"/>
    <x v="2801"/>
    <n v="1"/>
  </r>
  <r>
    <x v="147"/>
    <x v="0"/>
    <s v="2023-2024"/>
    <x v="0"/>
    <x v="36"/>
    <x v="4"/>
    <x v="4"/>
    <x v="36"/>
    <x v="0"/>
    <x v="6"/>
    <x v="2"/>
    <x v="2"/>
    <x v="2802"/>
    <n v="1"/>
  </r>
  <r>
    <x v="138"/>
    <x v="2"/>
    <s v="2024-2025"/>
    <x v="0"/>
    <x v="58"/>
    <x v="0"/>
    <x v="0"/>
    <x v="58"/>
    <x v="0"/>
    <x v="0"/>
    <x v="0"/>
    <x v="0"/>
    <x v="2803"/>
    <n v="1"/>
  </r>
  <r>
    <x v="26"/>
    <x v="1"/>
    <s v="2022-2023"/>
    <x v="0"/>
    <x v="13"/>
    <x v="1"/>
    <x v="1"/>
    <x v="13"/>
    <x v="0"/>
    <x v="1"/>
    <x v="2"/>
    <x v="2"/>
    <x v="2804"/>
    <n v="1"/>
  </r>
  <r>
    <x v="99"/>
    <x v="0"/>
    <s v="2023-2024"/>
    <x v="0"/>
    <x v="51"/>
    <x v="4"/>
    <x v="4"/>
    <x v="51"/>
    <x v="0"/>
    <x v="16"/>
    <x v="5"/>
    <x v="5"/>
    <x v="2805"/>
    <n v="1"/>
  </r>
  <r>
    <x v="354"/>
    <x v="1"/>
    <s v="2022-2023"/>
    <x v="1"/>
    <x v="65"/>
    <x v="1"/>
    <x v="1"/>
    <x v="65"/>
    <x v="0"/>
    <x v="4"/>
    <x v="4"/>
    <x v="4"/>
    <x v="2806"/>
    <n v="1"/>
  </r>
  <r>
    <x v="295"/>
    <x v="0"/>
    <s v="2023-2024"/>
    <x v="0"/>
    <x v="1"/>
    <x v="1"/>
    <x v="1"/>
    <x v="1"/>
    <x v="0"/>
    <x v="1"/>
    <x v="5"/>
    <x v="5"/>
    <x v="2807"/>
    <n v="1"/>
  </r>
  <r>
    <x v="24"/>
    <x v="0"/>
    <s v="2023-2024"/>
    <x v="0"/>
    <x v="74"/>
    <x v="1"/>
    <x v="1"/>
    <x v="74"/>
    <x v="0"/>
    <x v="1"/>
    <x v="1"/>
    <x v="1"/>
    <x v="2808"/>
    <n v="1"/>
  </r>
  <r>
    <x v="345"/>
    <x v="1"/>
    <s v="2022-2023"/>
    <x v="0"/>
    <x v="20"/>
    <x v="4"/>
    <x v="4"/>
    <x v="20"/>
    <x v="0"/>
    <x v="8"/>
    <x v="1"/>
    <x v="1"/>
    <x v="2809"/>
    <n v="1"/>
  </r>
  <r>
    <x v="479"/>
    <x v="2"/>
    <s v="2024-2025"/>
    <x v="1"/>
    <x v="7"/>
    <x v="4"/>
    <x v="4"/>
    <x v="7"/>
    <x v="0"/>
    <x v="6"/>
    <x v="7"/>
    <x v="7"/>
    <x v="2810"/>
    <n v="1"/>
  </r>
  <r>
    <x v="575"/>
    <x v="0"/>
    <s v="2023-2024"/>
    <x v="0"/>
    <x v="39"/>
    <x v="0"/>
    <x v="0"/>
    <x v="39"/>
    <x v="0"/>
    <x v="14"/>
    <x v="3"/>
    <x v="3"/>
    <x v="2811"/>
    <n v="1"/>
  </r>
  <r>
    <x v="24"/>
    <x v="0"/>
    <s v="2023-2024"/>
    <x v="0"/>
    <x v="47"/>
    <x v="1"/>
    <x v="1"/>
    <x v="47"/>
    <x v="0"/>
    <x v="4"/>
    <x v="3"/>
    <x v="3"/>
    <x v="2812"/>
    <n v="1"/>
  </r>
  <r>
    <x v="393"/>
    <x v="0"/>
    <s v="2023-2024"/>
    <x v="0"/>
    <x v="58"/>
    <x v="0"/>
    <x v="0"/>
    <x v="58"/>
    <x v="0"/>
    <x v="0"/>
    <x v="9"/>
    <x v="9"/>
    <x v="2813"/>
    <n v="1"/>
  </r>
  <r>
    <x v="501"/>
    <x v="1"/>
    <s v="2022-2023"/>
    <x v="0"/>
    <x v="69"/>
    <x v="4"/>
    <x v="4"/>
    <x v="69"/>
    <x v="0"/>
    <x v="6"/>
    <x v="3"/>
    <x v="3"/>
    <x v="2814"/>
    <n v="1"/>
  </r>
  <r>
    <x v="42"/>
    <x v="0"/>
    <s v="2023-2024"/>
    <x v="0"/>
    <x v="69"/>
    <x v="4"/>
    <x v="4"/>
    <x v="69"/>
    <x v="0"/>
    <x v="6"/>
    <x v="2"/>
    <x v="2"/>
    <x v="2815"/>
    <n v="1"/>
  </r>
  <r>
    <x v="294"/>
    <x v="1"/>
    <s v="2022-2023"/>
    <x v="0"/>
    <x v="42"/>
    <x v="3"/>
    <x v="3"/>
    <x v="42"/>
    <x v="0"/>
    <x v="12"/>
    <x v="1"/>
    <x v="1"/>
    <x v="2816"/>
    <n v="1"/>
  </r>
  <r>
    <x v="574"/>
    <x v="2"/>
    <s v="2024-2025"/>
    <x v="1"/>
    <x v="31"/>
    <x v="1"/>
    <x v="1"/>
    <x v="31"/>
    <x v="0"/>
    <x v="4"/>
    <x v="9"/>
    <x v="9"/>
    <x v="2817"/>
    <n v="1"/>
  </r>
  <r>
    <x v="299"/>
    <x v="1"/>
    <s v="2022-2023"/>
    <x v="0"/>
    <x v="82"/>
    <x v="3"/>
    <x v="3"/>
    <x v="82"/>
    <x v="0"/>
    <x v="17"/>
    <x v="0"/>
    <x v="0"/>
    <x v="2818"/>
    <n v="1"/>
  </r>
  <r>
    <x v="613"/>
    <x v="2"/>
    <s v="2024-2025"/>
    <x v="0"/>
    <x v="28"/>
    <x v="1"/>
    <x v="1"/>
    <x v="28"/>
    <x v="0"/>
    <x v="11"/>
    <x v="4"/>
    <x v="4"/>
    <x v="2819"/>
    <n v="1"/>
  </r>
  <r>
    <x v="689"/>
    <x v="1"/>
    <s v="2022-2023"/>
    <x v="0"/>
    <x v="8"/>
    <x v="1"/>
    <x v="1"/>
    <x v="8"/>
    <x v="0"/>
    <x v="4"/>
    <x v="5"/>
    <x v="5"/>
    <x v="2820"/>
    <n v="1"/>
  </r>
  <r>
    <x v="470"/>
    <x v="0"/>
    <s v="2023-2024"/>
    <x v="0"/>
    <x v="43"/>
    <x v="1"/>
    <x v="1"/>
    <x v="43"/>
    <x v="0"/>
    <x v="2"/>
    <x v="0"/>
    <x v="0"/>
    <x v="2821"/>
    <n v="1"/>
  </r>
  <r>
    <x v="485"/>
    <x v="2"/>
    <s v="2024-2025"/>
    <x v="0"/>
    <x v="82"/>
    <x v="3"/>
    <x v="3"/>
    <x v="82"/>
    <x v="0"/>
    <x v="17"/>
    <x v="9"/>
    <x v="9"/>
    <x v="2822"/>
    <n v="1"/>
  </r>
  <r>
    <x v="446"/>
    <x v="2"/>
    <s v="2024-2025"/>
    <x v="0"/>
    <x v="10"/>
    <x v="4"/>
    <x v="4"/>
    <x v="10"/>
    <x v="0"/>
    <x v="8"/>
    <x v="3"/>
    <x v="3"/>
    <x v="2823"/>
    <n v="1"/>
  </r>
  <r>
    <x v="497"/>
    <x v="0"/>
    <s v="2023-2024"/>
    <x v="0"/>
    <x v="37"/>
    <x v="1"/>
    <x v="1"/>
    <x v="37"/>
    <x v="0"/>
    <x v="11"/>
    <x v="0"/>
    <x v="0"/>
    <x v="2824"/>
    <n v="1"/>
  </r>
  <r>
    <x v="178"/>
    <x v="0"/>
    <s v="2023-2024"/>
    <x v="0"/>
    <x v="7"/>
    <x v="4"/>
    <x v="4"/>
    <x v="7"/>
    <x v="0"/>
    <x v="6"/>
    <x v="7"/>
    <x v="7"/>
    <x v="2825"/>
    <n v="1"/>
  </r>
  <r>
    <x v="426"/>
    <x v="2"/>
    <s v="2024-2025"/>
    <x v="1"/>
    <x v="38"/>
    <x v="3"/>
    <x v="3"/>
    <x v="38"/>
    <x v="0"/>
    <x v="12"/>
    <x v="9"/>
    <x v="9"/>
    <x v="2826"/>
    <n v="1"/>
  </r>
  <r>
    <x v="430"/>
    <x v="0"/>
    <s v="2023-2024"/>
    <x v="0"/>
    <x v="21"/>
    <x v="3"/>
    <x v="3"/>
    <x v="21"/>
    <x v="0"/>
    <x v="10"/>
    <x v="4"/>
    <x v="4"/>
    <x v="2827"/>
    <n v="1"/>
  </r>
  <r>
    <x v="82"/>
    <x v="2"/>
    <s v="2024-2025"/>
    <x v="1"/>
    <x v="34"/>
    <x v="4"/>
    <x v="4"/>
    <x v="34"/>
    <x v="0"/>
    <x v="7"/>
    <x v="4"/>
    <x v="4"/>
    <x v="2828"/>
    <n v="1"/>
  </r>
  <r>
    <x v="58"/>
    <x v="2"/>
    <s v="2024-2025"/>
    <x v="0"/>
    <x v="24"/>
    <x v="1"/>
    <x v="1"/>
    <x v="24"/>
    <x v="0"/>
    <x v="4"/>
    <x v="9"/>
    <x v="9"/>
    <x v="2829"/>
    <n v="1"/>
  </r>
  <r>
    <x v="601"/>
    <x v="0"/>
    <s v="2023-2024"/>
    <x v="0"/>
    <x v="41"/>
    <x v="5"/>
    <x v="5"/>
    <x v="41"/>
    <x v="0"/>
    <x v="9"/>
    <x v="9"/>
    <x v="9"/>
    <x v="2830"/>
    <n v="1"/>
  </r>
  <r>
    <x v="688"/>
    <x v="0"/>
    <s v="2023-2024"/>
    <x v="0"/>
    <x v="93"/>
    <x v="4"/>
    <x v="4"/>
    <x v="93"/>
    <x v="0"/>
    <x v="16"/>
    <x v="4"/>
    <x v="4"/>
    <x v="2831"/>
    <n v="1"/>
  </r>
  <r>
    <x v="271"/>
    <x v="1"/>
    <s v="2022-2023"/>
    <x v="0"/>
    <x v="3"/>
    <x v="3"/>
    <x v="3"/>
    <x v="3"/>
    <x v="0"/>
    <x v="3"/>
    <x v="0"/>
    <x v="0"/>
    <x v="2832"/>
    <n v="1"/>
  </r>
  <r>
    <x v="396"/>
    <x v="0"/>
    <s v="2023-2024"/>
    <x v="1"/>
    <x v="40"/>
    <x v="4"/>
    <x v="4"/>
    <x v="40"/>
    <x v="0"/>
    <x v="8"/>
    <x v="9"/>
    <x v="9"/>
    <x v="2833"/>
    <n v="1"/>
  </r>
  <r>
    <x v="178"/>
    <x v="0"/>
    <s v="2023-2024"/>
    <x v="0"/>
    <x v="83"/>
    <x v="0"/>
    <x v="0"/>
    <x v="83"/>
    <x v="0"/>
    <x v="0"/>
    <x v="0"/>
    <x v="0"/>
    <x v="2834"/>
    <n v="1"/>
  </r>
  <r>
    <x v="181"/>
    <x v="0"/>
    <s v="2023-2024"/>
    <x v="1"/>
    <x v="6"/>
    <x v="0"/>
    <x v="0"/>
    <x v="6"/>
    <x v="0"/>
    <x v="0"/>
    <x v="0"/>
    <x v="0"/>
    <x v="2835"/>
    <n v="1"/>
  </r>
  <r>
    <x v="138"/>
    <x v="2"/>
    <s v="2024-2025"/>
    <x v="1"/>
    <x v="35"/>
    <x v="3"/>
    <x v="3"/>
    <x v="35"/>
    <x v="0"/>
    <x v="15"/>
    <x v="4"/>
    <x v="4"/>
    <x v="2836"/>
    <n v="1"/>
  </r>
  <r>
    <x v="167"/>
    <x v="2"/>
    <s v="2024-2025"/>
    <x v="0"/>
    <x v="26"/>
    <x v="0"/>
    <x v="0"/>
    <x v="26"/>
    <x v="0"/>
    <x v="14"/>
    <x v="4"/>
    <x v="4"/>
    <x v="2837"/>
    <n v="1"/>
  </r>
  <r>
    <x v="493"/>
    <x v="1"/>
    <s v="2022-2023"/>
    <x v="0"/>
    <x v="69"/>
    <x v="4"/>
    <x v="4"/>
    <x v="69"/>
    <x v="0"/>
    <x v="6"/>
    <x v="2"/>
    <x v="2"/>
    <x v="2838"/>
    <n v="1"/>
  </r>
  <r>
    <x v="295"/>
    <x v="0"/>
    <s v="2023-2024"/>
    <x v="0"/>
    <x v="71"/>
    <x v="6"/>
    <x v="6"/>
    <x v="71"/>
    <x v="0"/>
    <x v="13"/>
    <x v="5"/>
    <x v="5"/>
    <x v="2839"/>
    <n v="1"/>
  </r>
  <r>
    <x v="374"/>
    <x v="1"/>
    <s v="2022-2023"/>
    <x v="0"/>
    <x v="15"/>
    <x v="1"/>
    <x v="1"/>
    <x v="15"/>
    <x v="0"/>
    <x v="5"/>
    <x v="0"/>
    <x v="0"/>
    <x v="2840"/>
    <n v="1"/>
  </r>
  <r>
    <x v="54"/>
    <x v="0"/>
    <s v="2023-2024"/>
    <x v="1"/>
    <x v="11"/>
    <x v="5"/>
    <x v="5"/>
    <x v="11"/>
    <x v="0"/>
    <x v="9"/>
    <x v="1"/>
    <x v="1"/>
    <x v="2841"/>
    <n v="1"/>
  </r>
  <r>
    <x v="337"/>
    <x v="0"/>
    <s v="2023-2024"/>
    <x v="0"/>
    <x v="50"/>
    <x v="4"/>
    <x v="4"/>
    <x v="50"/>
    <x v="0"/>
    <x v="6"/>
    <x v="1"/>
    <x v="1"/>
    <x v="2842"/>
    <n v="1"/>
  </r>
  <r>
    <x v="545"/>
    <x v="2"/>
    <s v="2024-2025"/>
    <x v="0"/>
    <x v="2"/>
    <x v="2"/>
    <x v="2"/>
    <x v="2"/>
    <x v="0"/>
    <x v="2"/>
    <x v="4"/>
    <x v="4"/>
    <x v="2843"/>
    <n v="1"/>
  </r>
  <r>
    <x v="493"/>
    <x v="1"/>
    <s v="2022-2023"/>
    <x v="1"/>
    <x v="14"/>
    <x v="1"/>
    <x v="1"/>
    <x v="14"/>
    <x v="0"/>
    <x v="11"/>
    <x v="4"/>
    <x v="4"/>
    <x v="2844"/>
    <n v="1"/>
  </r>
  <r>
    <x v="604"/>
    <x v="2"/>
    <s v="2024-2025"/>
    <x v="0"/>
    <x v="78"/>
    <x v="1"/>
    <x v="1"/>
    <x v="78"/>
    <x v="0"/>
    <x v="4"/>
    <x v="4"/>
    <x v="4"/>
    <x v="2845"/>
    <n v="1"/>
  </r>
  <r>
    <x v="670"/>
    <x v="0"/>
    <s v="2023-2024"/>
    <x v="0"/>
    <x v="59"/>
    <x v="3"/>
    <x v="3"/>
    <x v="59"/>
    <x v="0"/>
    <x v="3"/>
    <x v="2"/>
    <x v="2"/>
    <x v="2846"/>
    <n v="1"/>
  </r>
  <r>
    <x v="542"/>
    <x v="2"/>
    <s v="2024-2025"/>
    <x v="0"/>
    <x v="20"/>
    <x v="4"/>
    <x v="4"/>
    <x v="20"/>
    <x v="0"/>
    <x v="8"/>
    <x v="1"/>
    <x v="1"/>
    <x v="2847"/>
    <n v="1"/>
  </r>
  <r>
    <x v="634"/>
    <x v="1"/>
    <s v="2022-2023"/>
    <x v="0"/>
    <x v="45"/>
    <x v="3"/>
    <x v="3"/>
    <x v="45"/>
    <x v="0"/>
    <x v="15"/>
    <x v="0"/>
    <x v="0"/>
    <x v="2848"/>
    <n v="1"/>
  </r>
  <r>
    <x v="612"/>
    <x v="0"/>
    <s v="2023-2024"/>
    <x v="0"/>
    <x v="15"/>
    <x v="1"/>
    <x v="1"/>
    <x v="15"/>
    <x v="0"/>
    <x v="5"/>
    <x v="4"/>
    <x v="4"/>
    <x v="2849"/>
    <n v="1"/>
  </r>
  <r>
    <x v="241"/>
    <x v="0"/>
    <s v="2023-2024"/>
    <x v="0"/>
    <x v="84"/>
    <x v="3"/>
    <x v="3"/>
    <x v="84"/>
    <x v="0"/>
    <x v="3"/>
    <x v="0"/>
    <x v="0"/>
    <x v="2850"/>
    <n v="1"/>
  </r>
  <r>
    <x v="452"/>
    <x v="0"/>
    <s v="2023-2024"/>
    <x v="0"/>
    <x v="85"/>
    <x v="0"/>
    <x v="0"/>
    <x v="85"/>
    <x v="0"/>
    <x v="20"/>
    <x v="0"/>
    <x v="0"/>
    <x v="2851"/>
    <n v="1"/>
  </r>
  <r>
    <x v="563"/>
    <x v="0"/>
    <s v="2023-2024"/>
    <x v="0"/>
    <x v="27"/>
    <x v="4"/>
    <x v="4"/>
    <x v="27"/>
    <x v="0"/>
    <x v="7"/>
    <x v="2"/>
    <x v="2"/>
    <x v="2852"/>
    <n v="1"/>
  </r>
  <r>
    <x v="103"/>
    <x v="1"/>
    <s v="2022-2023"/>
    <x v="0"/>
    <x v="3"/>
    <x v="3"/>
    <x v="3"/>
    <x v="3"/>
    <x v="0"/>
    <x v="3"/>
    <x v="4"/>
    <x v="4"/>
    <x v="2853"/>
    <n v="1"/>
  </r>
  <r>
    <x v="375"/>
    <x v="0"/>
    <s v="2023-2024"/>
    <x v="0"/>
    <x v="19"/>
    <x v="1"/>
    <x v="1"/>
    <x v="19"/>
    <x v="0"/>
    <x v="11"/>
    <x v="6"/>
    <x v="6"/>
    <x v="2854"/>
    <n v="1"/>
  </r>
  <r>
    <x v="685"/>
    <x v="0"/>
    <s v="2023-2024"/>
    <x v="0"/>
    <x v="33"/>
    <x v="4"/>
    <x v="4"/>
    <x v="33"/>
    <x v="0"/>
    <x v="8"/>
    <x v="4"/>
    <x v="4"/>
    <x v="2855"/>
    <n v="1"/>
  </r>
  <r>
    <x v="688"/>
    <x v="0"/>
    <s v="2023-2024"/>
    <x v="0"/>
    <x v="7"/>
    <x v="4"/>
    <x v="4"/>
    <x v="7"/>
    <x v="0"/>
    <x v="6"/>
    <x v="4"/>
    <x v="4"/>
    <x v="2856"/>
    <n v="1"/>
  </r>
  <r>
    <x v="651"/>
    <x v="0"/>
    <s v="2023-2024"/>
    <x v="1"/>
    <x v="65"/>
    <x v="1"/>
    <x v="1"/>
    <x v="65"/>
    <x v="0"/>
    <x v="4"/>
    <x v="1"/>
    <x v="1"/>
    <x v="2857"/>
    <n v="1"/>
  </r>
  <r>
    <x v="177"/>
    <x v="1"/>
    <s v="2022-2023"/>
    <x v="0"/>
    <x v="49"/>
    <x v="4"/>
    <x v="4"/>
    <x v="49"/>
    <x v="0"/>
    <x v="6"/>
    <x v="0"/>
    <x v="0"/>
    <x v="2858"/>
    <n v="1"/>
  </r>
  <r>
    <x v="408"/>
    <x v="1"/>
    <s v="2022-2023"/>
    <x v="0"/>
    <x v="83"/>
    <x v="0"/>
    <x v="0"/>
    <x v="83"/>
    <x v="0"/>
    <x v="0"/>
    <x v="9"/>
    <x v="9"/>
    <x v="2859"/>
    <n v="1"/>
  </r>
  <r>
    <x v="436"/>
    <x v="2"/>
    <s v="2024-2025"/>
    <x v="1"/>
    <x v="74"/>
    <x v="1"/>
    <x v="1"/>
    <x v="74"/>
    <x v="0"/>
    <x v="1"/>
    <x v="9"/>
    <x v="9"/>
    <x v="2860"/>
    <n v="1"/>
  </r>
  <r>
    <x v="382"/>
    <x v="1"/>
    <s v="2022-2023"/>
    <x v="1"/>
    <x v="64"/>
    <x v="1"/>
    <x v="1"/>
    <x v="64"/>
    <x v="0"/>
    <x v="1"/>
    <x v="3"/>
    <x v="3"/>
    <x v="2861"/>
    <n v="1"/>
  </r>
  <r>
    <x v="181"/>
    <x v="0"/>
    <s v="2023-2024"/>
    <x v="0"/>
    <x v="59"/>
    <x v="3"/>
    <x v="3"/>
    <x v="59"/>
    <x v="0"/>
    <x v="3"/>
    <x v="9"/>
    <x v="9"/>
    <x v="2862"/>
    <n v="1"/>
  </r>
  <r>
    <x v="565"/>
    <x v="1"/>
    <s v="2022-2023"/>
    <x v="0"/>
    <x v="84"/>
    <x v="3"/>
    <x v="3"/>
    <x v="84"/>
    <x v="0"/>
    <x v="3"/>
    <x v="3"/>
    <x v="3"/>
    <x v="2863"/>
    <n v="1"/>
  </r>
  <r>
    <x v="434"/>
    <x v="0"/>
    <s v="2023-2024"/>
    <x v="0"/>
    <x v="39"/>
    <x v="0"/>
    <x v="0"/>
    <x v="39"/>
    <x v="0"/>
    <x v="14"/>
    <x v="1"/>
    <x v="1"/>
    <x v="2864"/>
    <n v="1"/>
  </r>
  <r>
    <x v="662"/>
    <x v="2"/>
    <s v="2024-2025"/>
    <x v="0"/>
    <x v="76"/>
    <x v="1"/>
    <x v="1"/>
    <x v="76"/>
    <x v="0"/>
    <x v="5"/>
    <x v="3"/>
    <x v="3"/>
    <x v="2865"/>
    <n v="1"/>
  </r>
  <r>
    <x v="671"/>
    <x v="1"/>
    <s v="2022-2023"/>
    <x v="0"/>
    <x v="13"/>
    <x v="1"/>
    <x v="1"/>
    <x v="13"/>
    <x v="0"/>
    <x v="1"/>
    <x v="9"/>
    <x v="9"/>
    <x v="2866"/>
    <n v="1"/>
  </r>
  <r>
    <x v="34"/>
    <x v="2"/>
    <s v="2024-2025"/>
    <x v="1"/>
    <x v="22"/>
    <x v="1"/>
    <x v="1"/>
    <x v="22"/>
    <x v="0"/>
    <x v="2"/>
    <x v="9"/>
    <x v="9"/>
    <x v="2867"/>
    <n v="1"/>
  </r>
  <r>
    <x v="20"/>
    <x v="0"/>
    <s v="2023-2024"/>
    <x v="0"/>
    <x v="42"/>
    <x v="3"/>
    <x v="3"/>
    <x v="42"/>
    <x v="0"/>
    <x v="12"/>
    <x v="4"/>
    <x v="4"/>
    <x v="2868"/>
    <n v="1"/>
  </r>
  <r>
    <x v="636"/>
    <x v="0"/>
    <s v="2023-2024"/>
    <x v="0"/>
    <x v="35"/>
    <x v="3"/>
    <x v="3"/>
    <x v="35"/>
    <x v="0"/>
    <x v="15"/>
    <x v="8"/>
    <x v="8"/>
    <x v="2869"/>
    <n v="1"/>
  </r>
  <r>
    <x v="484"/>
    <x v="0"/>
    <s v="2023-2024"/>
    <x v="0"/>
    <x v="55"/>
    <x v="3"/>
    <x v="3"/>
    <x v="55"/>
    <x v="0"/>
    <x v="17"/>
    <x v="4"/>
    <x v="4"/>
    <x v="2870"/>
    <n v="1"/>
  </r>
  <r>
    <x v="655"/>
    <x v="0"/>
    <s v="2023-2024"/>
    <x v="0"/>
    <x v="5"/>
    <x v="1"/>
    <x v="1"/>
    <x v="5"/>
    <x v="0"/>
    <x v="5"/>
    <x v="3"/>
    <x v="3"/>
    <x v="2871"/>
    <n v="1"/>
  </r>
  <r>
    <x v="314"/>
    <x v="0"/>
    <s v="2023-2024"/>
    <x v="0"/>
    <x v="62"/>
    <x v="0"/>
    <x v="0"/>
    <x v="62"/>
    <x v="0"/>
    <x v="14"/>
    <x v="9"/>
    <x v="9"/>
    <x v="2872"/>
    <n v="1"/>
  </r>
  <r>
    <x v="20"/>
    <x v="0"/>
    <s v="2023-2024"/>
    <x v="0"/>
    <x v="93"/>
    <x v="4"/>
    <x v="4"/>
    <x v="93"/>
    <x v="0"/>
    <x v="16"/>
    <x v="0"/>
    <x v="0"/>
    <x v="2873"/>
    <n v="1"/>
  </r>
  <r>
    <x v="359"/>
    <x v="0"/>
    <s v="2023-2024"/>
    <x v="0"/>
    <x v="74"/>
    <x v="1"/>
    <x v="1"/>
    <x v="74"/>
    <x v="0"/>
    <x v="1"/>
    <x v="1"/>
    <x v="1"/>
    <x v="2874"/>
    <n v="1"/>
  </r>
  <r>
    <x v="655"/>
    <x v="0"/>
    <s v="2023-2024"/>
    <x v="0"/>
    <x v="25"/>
    <x v="4"/>
    <x v="4"/>
    <x v="25"/>
    <x v="0"/>
    <x v="8"/>
    <x v="4"/>
    <x v="4"/>
    <x v="2875"/>
    <n v="1"/>
  </r>
  <r>
    <x v="685"/>
    <x v="0"/>
    <s v="2023-2024"/>
    <x v="0"/>
    <x v="24"/>
    <x v="1"/>
    <x v="1"/>
    <x v="24"/>
    <x v="0"/>
    <x v="4"/>
    <x v="0"/>
    <x v="0"/>
    <x v="2876"/>
    <n v="1"/>
  </r>
  <r>
    <x v="508"/>
    <x v="0"/>
    <s v="2023-2024"/>
    <x v="0"/>
    <x v="61"/>
    <x v="6"/>
    <x v="6"/>
    <x v="61"/>
    <x v="0"/>
    <x v="18"/>
    <x v="9"/>
    <x v="9"/>
    <x v="2877"/>
    <n v="1"/>
  </r>
  <r>
    <x v="721"/>
    <x v="0"/>
    <s v="2023-2024"/>
    <x v="0"/>
    <x v="18"/>
    <x v="6"/>
    <x v="6"/>
    <x v="18"/>
    <x v="0"/>
    <x v="13"/>
    <x v="1"/>
    <x v="1"/>
    <x v="2878"/>
    <n v="1"/>
  </r>
  <r>
    <x v="136"/>
    <x v="0"/>
    <s v="2023-2024"/>
    <x v="1"/>
    <x v="38"/>
    <x v="3"/>
    <x v="3"/>
    <x v="38"/>
    <x v="0"/>
    <x v="12"/>
    <x v="4"/>
    <x v="4"/>
    <x v="2879"/>
    <n v="1"/>
  </r>
  <r>
    <x v="675"/>
    <x v="2"/>
    <s v="2024-2025"/>
    <x v="1"/>
    <x v="22"/>
    <x v="1"/>
    <x v="1"/>
    <x v="22"/>
    <x v="0"/>
    <x v="2"/>
    <x v="4"/>
    <x v="4"/>
    <x v="2880"/>
    <n v="1"/>
  </r>
  <r>
    <x v="343"/>
    <x v="0"/>
    <s v="2023-2024"/>
    <x v="1"/>
    <x v="14"/>
    <x v="1"/>
    <x v="1"/>
    <x v="14"/>
    <x v="0"/>
    <x v="11"/>
    <x v="5"/>
    <x v="5"/>
    <x v="2881"/>
    <n v="1"/>
  </r>
  <r>
    <x v="592"/>
    <x v="1"/>
    <s v="2022-2023"/>
    <x v="0"/>
    <x v="53"/>
    <x v="3"/>
    <x v="3"/>
    <x v="53"/>
    <x v="0"/>
    <x v="10"/>
    <x v="8"/>
    <x v="8"/>
    <x v="2882"/>
    <n v="1"/>
  </r>
  <r>
    <x v="577"/>
    <x v="0"/>
    <s v="2023-2024"/>
    <x v="0"/>
    <x v="84"/>
    <x v="3"/>
    <x v="3"/>
    <x v="84"/>
    <x v="0"/>
    <x v="3"/>
    <x v="3"/>
    <x v="3"/>
    <x v="2883"/>
    <n v="1"/>
  </r>
  <r>
    <x v="401"/>
    <x v="2"/>
    <s v="2024-2025"/>
    <x v="1"/>
    <x v="0"/>
    <x v="0"/>
    <x v="0"/>
    <x v="0"/>
    <x v="0"/>
    <x v="0"/>
    <x v="9"/>
    <x v="9"/>
    <x v="2884"/>
    <n v="1"/>
  </r>
  <r>
    <x v="665"/>
    <x v="0"/>
    <s v="2023-2024"/>
    <x v="0"/>
    <x v="36"/>
    <x v="4"/>
    <x v="4"/>
    <x v="36"/>
    <x v="0"/>
    <x v="6"/>
    <x v="1"/>
    <x v="1"/>
    <x v="2885"/>
    <n v="1"/>
  </r>
  <r>
    <x v="721"/>
    <x v="0"/>
    <s v="2023-2024"/>
    <x v="0"/>
    <x v="69"/>
    <x v="4"/>
    <x v="4"/>
    <x v="69"/>
    <x v="0"/>
    <x v="6"/>
    <x v="3"/>
    <x v="3"/>
    <x v="2886"/>
    <n v="1"/>
  </r>
  <r>
    <x v="17"/>
    <x v="0"/>
    <s v="2023-2024"/>
    <x v="0"/>
    <x v="88"/>
    <x v="6"/>
    <x v="6"/>
    <x v="88"/>
    <x v="0"/>
    <x v="13"/>
    <x v="1"/>
    <x v="1"/>
    <x v="2887"/>
    <n v="1"/>
  </r>
  <r>
    <x v="516"/>
    <x v="2"/>
    <s v="2024-2025"/>
    <x v="0"/>
    <x v="54"/>
    <x v="4"/>
    <x v="4"/>
    <x v="54"/>
    <x v="0"/>
    <x v="7"/>
    <x v="0"/>
    <x v="0"/>
    <x v="2888"/>
    <n v="1"/>
  </r>
  <r>
    <x v="37"/>
    <x v="2"/>
    <s v="2024-2025"/>
    <x v="0"/>
    <x v="83"/>
    <x v="0"/>
    <x v="0"/>
    <x v="83"/>
    <x v="0"/>
    <x v="0"/>
    <x v="9"/>
    <x v="9"/>
    <x v="2889"/>
    <n v="1"/>
  </r>
  <r>
    <x v="505"/>
    <x v="1"/>
    <s v="2022-2023"/>
    <x v="0"/>
    <x v="5"/>
    <x v="1"/>
    <x v="1"/>
    <x v="5"/>
    <x v="0"/>
    <x v="5"/>
    <x v="3"/>
    <x v="3"/>
    <x v="2890"/>
    <n v="1"/>
  </r>
  <r>
    <x v="369"/>
    <x v="0"/>
    <s v="2023-2024"/>
    <x v="0"/>
    <x v="84"/>
    <x v="3"/>
    <x v="3"/>
    <x v="84"/>
    <x v="0"/>
    <x v="3"/>
    <x v="4"/>
    <x v="4"/>
    <x v="2891"/>
    <n v="1"/>
  </r>
  <r>
    <x v="493"/>
    <x v="1"/>
    <s v="2022-2023"/>
    <x v="0"/>
    <x v="30"/>
    <x v="4"/>
    <x v="4"/>
    <x v="30"/>
    <x v="0"/>
    <x v="6"/>
    <x v="1"/>
    <x v="1"/>
    <x v="2892"/>
    <n v="1"/>
  </r>
  <r>
    <x v="385"/>
    <x v="1"/>
    <s v="2022-2023"/>
    <x v="1"/>
    <x v="39"/>
    <x v="0"/>
    <x v="0"/>
    <x v="39"/>
    <x v="0"/>
    <x v="14"/>
    <x v="3"/>
    <x v="3"/>
    <x v="2893"/>
    <n v="1"/>
  </r>
  <r>
    <x v="57"/>
    <x v="0"/>
    <s v="2023-2024"/>
    <x v="0"/>
    <x v="86"/>
    <x v="0"/>
    <x v="0"/>
    <x v="86"/>
    <x v="0"/>
    <x v="20"/>
    <x v="9"/>
    <x v="9"/>
    <x v="2894"/>
    <n v="1"/>
  </r>
  <r>
    <x v="87"/>
    <x v="0"/>
    <s v="2023-2024"/>
    <x v="0"/>
    <x v="28"/>
    <x v="1"/>
    <x v="1"/>
    <x v="28"/>
    <x v="0"/>
    <x v="11"/>
    <x v="8"/>
    <x v="8"/>
    <x v="2895"/>
    <n v="1"/>
  </r>
  <r>
    <x v="620"/>
    <x v="1"/>
    <s v="2022-2023"/>
    <x v="0"/>
    <x v="3"/>
    <x v="3"/>
    <x v="3"/>
    <x v="3"/>
    <x v="0"/>
    <x v="3"/>
    <x v="5"/>
    <x v="5"/>
    <x v="2896"/>
    <n v="1"/>
  </r>
  <r>
    <x v="26"/>
    <x v="1"/>
    <s v="2022-2023"/>
    <x v="0"/>
    <x v="63"/>
    <x v="1"/>
    <x v="1"/>
    <x v="63"/>
    <x v="0"/>
    <x v="5"/>
    <x v="2"/>
    <x v="2"/>
    <x v="2897"/>
    <n v="1"/>
  </r>
  <r>
    <x v="658"/>
    <x v="2"/>
    <s v="2024-2025"/>
    <x v="0"/>
    <x v="17"/>
    <x v="3"/>
    <x v="3"/>
    <x v="17"/>
    <x v="0"/>
    <x v="12"/>
    <x v="0"/>
    <x v="0"/>
    <x v="2898"/>
    <n v="1"/>
  </r>
  <r>
    <x v="112"/>
    <x v="0"/>
    <s v="2023-2024"/>
    <x v="1"/>
    <x v="75"/>
    <x v="0"/>
    <x v="0"/>
    <x v="75"/>
    <x v="0"/>
    <x v="20"/>
    <x v="4"/>
    <x v="4"/>
    <x v="2899"/>
    <n v="1"/>
  </r>
  <r>
    <x v="670"/>
    <x v="0"/>
    <s v="2023-2024"/>
    <x v="0"/>
    <x v="73"/>
    <x v="6"/>
    <x v="6"/>
    <x v="73"/>
    <x v="0"/>
    <x v="18"/>
    <x v="4"/>
    <x v="4"/>
    <x v="2900"/>
    <n v="1"/>
  </r>
  <r>
    <x v="79"/>
    <x v="0"/>
    <s v="2023-2024"/>
    <x v="0"/>
    <x v="1"/>
    <x v="1"/>
    <x v="1"/>
    <x v="1"/>
    <x v="0"/>
    <x v="1"/>
    <x v="4"/>
    <x v="4"/>
    <x v="2901"/>
    <n v="1"/>
  </r>
  <r>
    <x v="336"/>
    <x v="0"/>
    <s v="2023-2024"/>
    <x v="1"/>
    <x v="95"/>
    <x v="7"/>
    <x v="7"/>
    <x v="95"/>
    <x v="0"/>
    <x v="19"/>
    <x v="4"/>
    <x v="4"/>
    <x v="2902"/>
    <n v="1"/>
  </r>
  <r>
    <x v="319"/>
    <x v="0"/>
    <s v="2023-2024"/>
    <x v="1"/>
    <x v="65"/>
    <x v="1"/>
    <x v="1"/>
    <x v="65"/>
    <x v="0"/>
    <x v="4"/>
    <x v="0"/>
    <x v="0"/>
    <x v="2903"/>
    <n v="1"/>
  </r>
  <r>
    <x v="145"/>
    <x v="0"/>
    <s v="2023-2024"/>
    <x v="0"/>
    <x v="82"/>
    <x v="3"/>
    <x v="3"/>
    <x v="82"/>
    <x v="0"/>
    <x v="17"/>
    <x v="9"/>
    <x v="9"/>
    <x v="2904"/>
    <n v="1"/>
  </r>
  <r>
    <x v="519"/>
    <x v="2"/>
    <s v="2024-2025"/>
    <x v="0"/>
    <x v="32"/>
    <x v="6"/>
    <x v="6"/>
    <x v="32"/>
    <x v="0"/>
    <x v="13"/>
    <x v="0"/>
    <x v="0"/>
    <x v="2905"/>
    <n v="1"/>
  </r>
  <r>
    <x v="73"/>
    <x v="1"/>
    <s v="2022-2023"/>
    <x v="0"/>
    <x v="79"/>
    <x v="6"/>
    <x v="6"/>
    <x v="79"/>
    <x v="0"/>
    <x v="18"/>
    <x v="4"/>
    <x v="4"/>
    <x v="2906"/>
    <n v="1"/>
  </r>
  <r>
    <x v="133"/>
    <x v="1"/>
    <s v="2022-2023"/>
    <x v="0"/>
    <x v="69"/>
    <x v="4"/>
    <x v="4"/>
    <x v="69"/>
    <x v="0"/>
    <x v="6"/>
    <x v="7"/>
    <x v="7"/>
    <x v="2907"/>
    <n v="1"/>
  </r>
  <r>
    <x v="411"/>
    <x v="1"/>
    <s v="2022-2023"/>
    <x v="0"/>
    <x v="15"/>
    <x v="1"/>
    <x v="1"/>
    <x v="15"/>
    <x v="0"/>
    <x v="5"/>
    <x v="6"/>
    <x v="6"/>
    <x v="2908"/>
    <n v="1"/>
  </r>
  <r>
    <x v="439"/>
    <x v="0"/>
    <s v="2023-2024"/>
    <x v="0"/>
    <x v="37"/>
    <x v="1"/>
    <x v="1"/>
    <x v="37"/>
    <x v="0"/>
    <x v="11"/>
    <x v="5"/>
    <x v="5"/>
    <x v="2909"/>
    <n v="1"/>
  </r>
  <r>
    <x v="450"/>
    <x v="1"/>
    <s v="2022-2023"/>
    <x v="1"/>
    <x v="22"/>
    <x v="1"/>
    <x v="1"/>
    <x v="22"/>
    <x v="0"/>
    <x v="2"/>
    <x v="5"/>
    <x v="5"/>
    <x v="2910"/>
    <n v="1"/>
  </r>
  <r>
    <x v="648"/>
    <x v="1"/>
    <s v="2022-2023"/>
    <x v="0"/>
    <x v="41"/>
    <x v="5"/>
    <x v="5"/>
    <x v="41"/>
    <x v="0"/>
    <x v="9"/>
    <x v="1"/>
    <x v="1"/>
    <x v="2911"/>
    <n v="1"/>
  </r>
  <r>
    <x v="252"/>
    <x v="1"/>
    <s v="2022-2023"/>
    <x v="0"/>
    <x v="47"/>
    <x v="1"/>
    <x v="1"/>
    <x v="47"/>
    <x v="0"/>
    <x v="4"/>
    <x v="3"/>
    <x v="3"/>
    <x v="2912"/>
    <n v="1"/>
  </r>
  <r>
    <x v="184"/>
    <x v="2"/>
    <s v="2024-2025"/>
    <x v="0"/>
    <x v="36"/>
    <x v="4"/>
    <x v="4"/>
    <x v="36"/>
    <x v="0"/>
    <x v="6"/>
    <x v="1"/>
    <x v="1"/>
    <x v="2913"/>
    <n v="1"/>
  </r>
  <r>
    <x v="306"/>
    <x v="2"/>
    <s v="2024-2025"/>
    <x v="1"/>
    <x v="14"/>
    <x v="1"/>
    <x v="1"/>
    <x v="14"/>
    <x v="0"/>
    <x v="11"/>
    <x v="0"/>
    <x v="0"/>
    <x v="2914"/>
    <n v="1"/>
  </r>
  <r>
    <x v="611"/>
    <x v="0"/>
    <s v="2023-2024"/>
    <x v="0"/>
    <x v="50"/>
    <x v="4"/>
    <x v="4"/>
    <x v="50"/>
    <x v="0"/>
    <x v="6"/>
    <x v="9"/>
    <x v="9"/>
    <x v="2915"/>
    <n v="1"/>
  </r>
  <r>
    <x v="723"/>
    <x v="0"/>
    <s v="2023-2024"/>
    <x v="0"/>
    <x v="77"/>
    <x v="5"/>
    <x v="5"/>
    <x v="77"/>
    <x v="0"/>
    <x v="9"/>
    <x v="4"/>
    <x v="4"/>
    <x v="2916"/>
    <n v="1"/>
  </r>
  <r>
    <x v="569"/>
    <x v="1"/>
    <s v="2022-2023"/>
    <x v="0"/>
    <x v="78"/>
    <x v="1"/>
    <x v="1"/>
    <x v="78"/>
    <x v="0"/>
    <x v="4"/>
    <x v="4"/>
    <x v="4"/>
    <x v="2917"/>
    <n v="1"/>
  </r>
  <r>
    <x v="445"/>
    <x v="0"/>
    <s v="2023-2024"/>
    <x v="0"/>
    <x v="60"/>
    <x v="1"/>
    <x v="1"/>
    <x v="60"/>
    <x v="0"/>
    <x v="2"/>
    <x v="2"/>
    <x v="2"/>
    <x v="2918"/>
    <n v="1"/>
  </r>
  <r>
    <x v="62"/>
    <x v="0"/>
    <s v="2023-2024"/>
    <x v="0"/>
    <x v="61"/>
    <x v="6"/>
    <x v="6"/>
    <x v="61"/>
    <x v="0"/>
    <x v="18"/>
    <x v="0"/>
    <x v="0"/>
    <x v="2919"/>
    <n v="1"/>
  </r>
  <r>
    <x v="618"/>
    <x v="1"/>
    <s v="2022-2023"/>
    <x v="0"/>
    <x v="87"/>
    <x v="2"/>
    <x v="2"/>
    <x v="87"/>
    <x v="0"/>
    <x v="2"/>
    <x v="0"/>
    <x v="0"/>
    <x v="2919"/>
    <n v="1"/>
  </r>
  <r>
    <x v="676"/>
    <x v="1"/>
    <s v="2022-2023"/>
    <x v="0"/>
    <x v="78"/>
    <x v="1"/>
    <x v="1"/>
    <x v="78"/>
    <x v="0"/>
    <x v="4"/>
    <x v="5"/>
    <x v="5"/>
    <x v="2920"/>
    <n v="1"/>
  </r>
  <r>
    <x v="309"/>
    <x v="0"/>
    <s v="2023-2024"/>
    <x v="1"/>
    <x v="34"/>
    <x v="4"/>
    <x v="4"/>
    <x v="34"/>
    <x v="0"/>
    <x v="7"/>
    <x v="1"/>
    <x v="1"/>
    <x v="2921"/>
    <n v="1"/>
  </r>
  <r>
    <x v="591"/>
    <x v="2"/>
    <s v="2024-2025"/>
    <x v="0"/>
    <x v="84"/>
    <x v="3"/>
    <x v="3"/>
    <x v="84"/>
    <x v="0"/>
    <x v="3"/>
    <x v="4"/>
    <x v="4"/>
    <x v="2922"/>
    <n v="1"/>
  </r>
  <r>
    <x v="190"/>
    <x v="1"/>
    <s v="2022-2023"/>
    <x v="0"/>
    <x v="69"/>
    <x v="4"/>
    <x v="4"/>
    <x v="69"/>
    <x v="0"/>
    <x v="6"/>
    <x v="6"/>
    <x v="6"/>
    <x v="2923"/>
    <n v="1"/>
  </r>
  <r>
    <x v="720"/>
    <x v="0"/>
    <s v="2023-2024"/>
    <x v="0"/>
    <x v="92"/>
    <x v="3"/>
    <x v="3"/>
    <x v="92"/>
    <x v="0"/>
    <x v="3"/>
    <x v="0"/>
    <x v="0"/>
    <x v="2924"/>
    <n v="1"/>
  </r>
  <r>
    <x v="688"/>
    <x v="0"/>
    <s v="2023-2024"/>
    <x v="0"/>
    <x v="27"/>
    <x v="4"/>
    <x v="4"/>
    <x v="27"/>
    <x v="0"/>
    <x v="7"/>
    <x v="4"/>
    <x v="4"/>
    <x v="2925"/>
    <n v="1"/>
  </r>
  <r>
    <x v="238"/>
    <x v="2"/>
    <s v="2024-2025"/>
    <x v="0"/>
    <x v="9"/>
    <x v="4"/>
    <x v="4"/>
    <x v="9"/>
    <x v="0"/>
    <x v="7"/>
    <x v="6"/>
    <x v="6"/>
    <x v="2926"/>
    <n v="1"/>
  </r>
  <r>
    <x v="62"/>
    <x v="0"/>
    <s v="2023-2024"/>
    <x v="0"/>
    <x v="12"/>
    <x v="3"/>
    <x v="3"/>
    <x v="12"/>
    <x v="0"/>
    <x v="10"/>
    <x v="3"/>
    <x v="3"/>
    <x v="2927"/>
    <n v="1"/>
  </r>
  <r>
    <x v="666"/>
    <x v="2"/>
    <s v="2024-2025"/>
    <x v="0"/>
    <x v="81"/>
    <x v="3"/>
    <x v="3"/>
    <x v="81"/>
    <x v="0"/>
    <x v="17"/>
    <x v="9"/>
    <x v="9"/>
    <x v="2928"/>
    <n v="1"/>
  </r>
  <r>
    <x v="570"/>
    <x v="0"/>
    <s v="2023-2024"/>
    <x v="0"/>
    <x v="53"/>
    <x v="3"/>
    <x v="3"/>
    <x v="53"/>
    <x v="0"/>
    <x v="10"/>
    <x v="4"/>
    <x v="4"/>
    <x v="2929"/>
    <n v="1"/>
  </r>
  <r>
    <x v="342"/>
    <x v="0"/>
    <s v="2023-2024"/>
    <x v="0"/>
    <x v="18"/>
    <x v="6"/>
    <x v="6"/>
    <x v="18"/>
    <x v="0"/>
    <x v="13"/>
    <x v="9"/>
    <x v="9"/>
    <x v="2930"/>
    <n v="1"/>
  </r>
  <r>
    <x v="523"/>
    <x v="1"/>
    <s v="2022-2023"/>
    <x v="0"/>
    <x v="33"/>
    <x v="4"/>
    <x v="4"/>
    <x v="33"/>
    <x v="0"/>
    <x v="8"/>
    <x v="5"/>
    <x v="5"/>
    <x v="2931"/>
    <n v="1"/>
  </r>
  <r>
    <x v="317"/>
    <x v="0"/>
    <s v="2023-2024"/>
    <x v="0"/>
    <x v="59"/>
    <x v="3"/>
    <x v="3"/>
    <x v="59"/>
    <x v="0"/>
    <x v="3"/>
    <x v="4"/>
    <x v="4"/>
    <x v="2932"/>
    <n v="1"/>
  </r>
  <r>
    <x v="36"/>
    <x v="2"/>
    <s v="2024-2025"/>
    <x v="0"/>
    <x v="72"/>
    <x v="4"/>
    <x v="4"/>
    <x v="72"/>
    <x v="0"/>
    <x v="16"/>
    <x v="9"/>
    <x v="9"/>
    <x v="2933"/>
    <n v="1"/>
  </r>
  <r>
    <x v="507"/>
    <x v="0"/>
    <s v="2023-2024"/>
    <x v="0"/>
    <x v="28"/>
    <x v="1"/>
    <x v="1"/>
    <x v="28"/>
    <x v="0"/>
    <x v="11"/>
    <x v="0"/>
    <x v="0"/>
    <x v="2934"/>
    <n v="1"/>
  </r>
  <r>
    <x v="333"/>
    <x v="1"/>
    <s v="2022-2023"/>
    <x v="1"/>
    <x v="21"/>
    <x v="3"/>
    <x v="3"/>
    <x v="21"/>
    <x v="0"/>
    <x v="10"/>
    <x v="9"/>
    <x v="9"/>
    <x v="2935"/>
    <n v="1"/>
  </r>
  <r>
    <x v="158"/>
    <x v="0"/>
    <s v="2023-2024"/>
    <x v="0"/>
    <x v="10"/>
    <x v="4"/>
    <x v="4"/>
    <x v="10"/>
    <x v="0"/>
    <x v="8"/>
    <x v="8"/>
    <x v="8"/>
    <x v="2936"/>
    <n v="1"/>
  </r>
  <r>
    <x v="385"/>
    <x v="1"/>
    <s v="2022-2023"/>
    <x v="0"/>
    <x v="85"/>
    <x v="0"/>
    <x v="0"/>
    <x v="85"/>
    <x v="0"/>
    <x v="20"/>
    <x v="4"/>
    <x v="4"/>
    <x v="2937"/>
    <n v="1"/>
  </r>
  <r>
    <x v="36"/>
    <x v="2"/>
    <s v="2024-2025"/>
    <x v="1"/>
    <x v="40"/>
    <x v="4"/>
    <x v="4"/>
    <x v="40"/>
    <x v="0"/>
    <x v="8"/>
    <x v="3"/>
    <x v="3"/>
    <x v="2938"/>
    <n v="1"/>
  </r>
  <r>
    <x v="491"/>
    <x v="0"/>
    <s v="2023-2024"/>
    <x v="0"/>
    <x v="16"/>
    <x v="0"/>
    <x v="0"/>
    <x v="16"/>
    <x v="0"/>
    <x v="0"/>
    <x v="4"/>
    <x v="4"/>
    <x v="2939"/>
    <n v="1"/>
  </r>
  <r>
    <x v="477"/>
    <x v="1"/>
    <s v="2022-2023"/>
    <x v="0"/>
    <x v="56"/>
    <x v="1"/>
    <x v="1"/>
    <x v="56"/>
    <x v="0"/>
    <x v="11"/>
    <x v="3"/>
    <x v="3"/>
    <x v="2940"/>
    <n v="1"/>
  </r>
  <r>
    <x v="190"/>
    <x v="1"/>
    <s v="2022-2023"/>
    <x v="1"/>
    <x v="38"/>
    <x v="3"/>
    <x v="3"/>
    <x v="38"/>
    <x v="0"/>
    <x v="12"/>
    <x v="1"/>
    <x v="1"/>
    <x v="2941"/>
    <n v="1"/>
  </r>
  <r>
    <x v="157"/>
    <x v="2"/>
    <s v="2024-2025"/>
    <x v="0"/>
    <x v="23"/>
    <x v="1"/>
    <x v="1"/>
    <x v="23"/>
    <x v="0"/>
    <x v="11"/>
    <x v="8"/>
    <x v="8"/>
    <x v="2942"/>
    <n v="1"/>
  </r>
  <r>
    <x v="483"/>
    <x v="0"/>
    <s v="2023-2024"/>
    <x v="0"/>
    <x v="13"/>
    <x v="1"/>
    <x v="1"/>
    <x v="13"/>
    <x v="0"/>
    <x v="1"/>
    <x v="3"/>
    <x v="3"/>
    <x v="2943"/>
    <n v="1"/>
  </r>
  <r>
    <x v="172"/>
    <x v="1"/>
    <s v="2022-2023"/>
    <x v="1"/>
    <x v="65"/>
    <x v="1"/>
    <x v="1"/>
    <x v="65"/>
    <x v="0"/>
    <x v="4"/>
    <x v="1"/>
    <x v="1"/>
    <x v="2944"/>
    <n v="1"/>
  </r>
  <r>
    <x v="664"/>
    <x v="0"/>
    <s v="2023-2024"/>
    <x v="0"/>
    <x v="36"/>
    <x v="4"/>
    <x v="4"/>
    <x v="36"/>
    <x v="0"/>
    <x v="6"/>
    <x v="6"/>
    <x v="6"/>
    <x v="2945"/>
    <n v="1"/>
  </r>
  <r>
    <x v="545"/>
    <x v="2"/>
    <s v="2024-2025"/>
    <x v="0"/>
    <x v="12"/>
    <x v="3"/>
    <x v="3"/>
    <x v="12"/>
    <x v="0"/>
    <x v="10"/>
    <x v="8"/>
    <x v="8"/>
    <x v="2946"/>
    <n v="1"/>
  </r>
  <r>
    <x v="297"/>
    <x v="2"/>
    <s v="2024-2025"/>
    <x v="0"/>
    <x v="36"/>
    <x v="4"/>
    <x v="4"/>
    <x v="36"/>
    <x v="0"/>
    <x v="6"/>
    <x v="3"/>
    <x v="3"/>
    <x v="2947"/>
    <n v="1"/>
  </r>
  <r>
    <x v="673"/>
    <x v="2"/>
    <s v="2024-2025"/>
    <x v="0"/>
    <x v="55"/>
    <x v="3"/>
    <x v="3"/>
    <x v="55"/>
    <x v="0"/>
    <x v="17"/>
    <x v="0"/>
    <x v="0"/>
    <x v="2948"/>
    <n v="1"/>
  </r>
  <r>
    <x v="63"/>
    <x v="1"/>
    <s v="2022-2023"/>
    <x v="0"/>
    <x v="12"/>
    <x v="3"/>
    <x v="3"/>
    <x v="12"/>
    <x v="0"/>
    <x v="10"/>
    <x v="3"/>
    <x v="3"/>
    <x v="2949"/>
    <n v="1"/>
  </r>
  <r>
    <x v="482"/>
    <x v="2"/>
    <s v="2024-2025"/>
    <x v="0"/>
    <x v="12"/>
    <x v="3"/>
    <x v="3"/>
    <x v="12"/>
    <x v="0"/>
    <x v="10"/>
    <x v="6"/>
    <x v="6"/>
    <x v="2950"/>
    <n v="1"/>
  </r>
  <r>
    <x v="136"/>
    <x v="0"/>
    <s v="2023-2024"/>
    <x v="1"/>
    <x v="22"/>
    <x v="1"/>
    <x v="1"/>
    <x v="22"/>
    <x v="0"/>
    <x v="2"/>
    <x v="0"/>
    <x v="0"/>
    <x v="2951"/>
    <n v="1"/>
  </r>
  <r>
    <x v="391"/>
    <x v="2"/>
    <s v="2024-2025"/>
    <x v="0"/>
    <x v="36"/>
    <x v="4"/>
    <x v="4"/>
    <x v="36"/>
    <x v="0"/>
    <x v="6"/>
    <x v="3"/>
    <x v="3"/>
    <x v="2952"/>
    <n v="1"/>
  </r>
  <r>
    <x v="226"/>
    <x v="0"/>
    <s v="2023-2024"/>
    <x v="0"/>
    <x v="26"/>
    <x v="0"/>
    <x v="0"/>
    <x v="26"/>
    <x v="0"/>
    <x v="14"/>
    <x v="2"/>
    <x v="2"/>
    <x v="2953"/>
    <n v="1"/>
  </r>
  <r>
    <x v="483"/>
    <x v="0"/>
    <s v="2023-2024"/>
    <x v="0"/>
    <x v="43"/>
    <x v="1"/>
    <x v="1"/>
    <x v="43"/>
    <x v="0"/>
    <x v="2"/>
    <x v="1"/>
    <x v="1"/>
    <x v="2954"/>
    <n v="1"/>
  </r>
  <r>
    <x v="669"/>
    <x v="1"/>
    <s v="2022-2023"/>
    <x v="0"/>
    <x v="16"/>
    <x v="0"/>
    <x v="0"/>
    <x v="16"/>
    <x v="0"/>
    <x v="0"/>
    <x v="9"/>
    <x v="9"/>
    <x v="2955"/>
    <n v="1"/>
  </r>
  <r>
    <x v="321"/>
    <x v="0"/>
    <s v="2023-2024"/>
    <x v="1"/>
    <x v="14"/>
    <x v="1"/>
    <x v="1"/>
    <x v="14"/>
    <x v="0"/>
    <x v="11"/>
    <x v="9"/>
    <x v="9"/>
    <x v="2956"/>
    <n v="1"/>
  </r>
  <r>
    <x v="163"/>
    <x v="0"/>
    <s v="2023-2024"/>
    <x v="0"/>
    <x v="3"/>
    <x v="3"/>
    <x v="3"/>
    <x v="3"/>
    <x v="0"/>
    <x v="3"/>
    <x v="9"/>
    <x v="9"/>
    <x v="2957"/>
    <n v="1"/>
  </r>
  <r>
    <x v="199"/>
    <x v="0"/>
    <s v="2023-2024"/>
    <x v="1"/>
    <x v="34"/>
    <x v="4"/>
    <x v="4"/>
    <x v="34"/>
    <x v="0"/>
    <x v="7"/>
    <x v="3"/>
    <x v="3"/>
    <x v="2958"/>
    <n v="1"/>
  </r>
  <r>
    <x v="368"/>
    <x v="2"/>
    <s v="2024-2025"/>
    <x v="0"/>
    <x v="26"/>
    <x v="0"/>
    <x v="0"/>
    <x v="26"/>
    <x v="0"/>
    <x v="14"/>
    <x v="4"/>
    <x v="4"/>
    <x v="2959"/>
    <n v="1"/>
  </r>
  <r>
    <x v="157"/>
    <x v="2"/>
    <s v="2024-2025"/>
    <x v="0"/>
    <x v="26"/>
    <x v="0"/>
    <x v="0"/>
    <x v="26"/>
    <x v="0"/>
    <x v="14"/>
    <x v="0"/>
    <x v="0"/>
    <x v="2960"/>
    <n v="1"/>
  </r>
  <r>
    <x v="42"/>
    <x v="0"/>
    <s v="2023-2024"/>
    <x v="0"/>
    <x v="42"/>
    <x v="3"/>
    <x v="3"/>
    <x v="42"/>
    <x v="0"/>
    <x v="12"/>
    <x v="0"/>
    <x v="0"/>
    <x v="2961"/>
    <n v="1"/>
  </r>
  <r>
    <x v="544"/>
    <x v="0"/>
    <s v="2023-2024"/>
    <x v="0"/>
    <x v="81"/>
    <x v="3"/>
    <x v="3"/>
    <x v="81"/>
    <x v="0"/>
    <x v="17"/>
    <x v="1"/>
    <x v="1"/>
    <x v="2962"/>
    <n v="1"/>
  </r>
  <r>
    <x v="472"/>
    <x v="0"/>
    <s v="2023-2024"/>
    <x v="0"/>
    <x v="60"/>
    <x v="1"/>
    <x v="1"/>
    <x v="60"/>
    <x v="0"/>
    <x v="2"/>
    <x v="6"/>
    <x v="6"/>
    <x v="2963"/>
    <n v="1"/>
  </r>
  <r>
    <x v="358"/>
    <x v="1"/>
    <s v="2022-2023"/>
    <x v="0"/>
    <x v="4"/>
    <x v="1"/>
    <x v="1"/>
    <x v="4"/>
    <x v="0"/>
    <x v="4"/>
    <x v="6"/>
    <x v="6"/>
    <x v="2964"/>
    <n v="1"/>
  </r>
  <r>
    <x v="441"/>
    <x v="0"/>
    <s v="2023-2024"/>
    <x v="0"/>
    <x v="88"/>
    <x v="6"/>
    <x v="6"/>
    <x v="88"/>
    <x v="0"/>
    <x v="13"/>
    <x v="4"/>
    <x v="4"/>
    <x v="2965"/>
    <n v="1"/>
  </r>
  <r>
    <x v="724"/>
    <x v="1"/>
    <s v="2022-2023"/>
    <x v="0"/>
    <x v="41"/>
    <x v="5"/>
    <x v="5"/>
    <x v="41"/>
    <x v="0"/>
    <x v="9"/>
    <x v="9"/>
    <x v="9"/>
    <x v="2966"/>
    <n v="1"/>
  </r>
  <r>
    <x v="541"/>
    <x v="0"/>
    <s v="2023-2024"/>
    <x v="0"/>
    <x v="53"/>
    <x v="3"/>
    <x v="3"/>
    <x v="53"/>
    <x v="0"/>
    <x v="10"/>
    <x v="6"/>
    <x v="6"/>
    <x v="2967"/>
    <n v="1"/>
  </r>
  <r>
    <x v="721"/>
    <x v="0"/>
    <s v="2023-2024"/>
    <x v="1"/>
    <x v="68"/>
    <x v="7"/>
    <x v="7"/>
    <x v="68"/>
    <x v="0"/>
    <x v="19"/>
    <x v="0"/>
    <x v="0"/>
    <x v="2968"/>
    <n v="1"/>
  </r>
  <r>
    <x v="165"/>
    <x v="0"/>
    <s v="2023-2024"/>
    <x v="0"/>
    <x v="53"/>
    <x v="3"/>
    <x v="3"/>
    <x v="53"/>
    <x v="0"/>
    <x v="10"/>
    <x v="6"/>
    <x v="6"/>
    <x v="2969"/>
    <n v="1"/>
  </r>
  <r>
    <x v="698"/>
    <x v="2"/>
    <s v="2024-2025"/>
    <x v="1"/>
    <x v="14"/>
    <x v="1"/>
    <x v="1"/>
    <x v="14"/>
    <x v="0"/>
    <x v="11"/>
    <x v="1"/>
    <x v="1"/>
    <x v="2970"/>
    <n v="1"/>
  </r>
  <r>
    <x v="53"/>
    <x v="0"/>
    <s v="2023-2024"/>
    <x v="0"/>
    <x v="15"/>
    <x v="1"/>
    <x v="1"/>
    <x v="15"/>
    <x v="0"/>
    <x v="5"/>
    <x v="4"/>
    <x v="4"/>
    <x v="2971"/>
    <n v="1"/>
  </r>
  <r>
    <x v="43"/>
    <x v="1"/>
    <s v="2022-2023"/>
    <x v="1"/>
    <x v="31"/>
    <x v="1"/>
    <x v="1"/>
    <x v="31"/>
    <x v="0"/>
    <x v="4"/>
    <x v="4"/>
    <x v="4"/>
    <x v="2972"/>
    <n v="1"/>
  </r>
  <r>
    <x v="463"/>
    <x v="0"/>
    <s v="2023-2024"/>
    <x v="1"/>
    <x v="63"/>
    <x v="1"/>
    <x v="1"/>
    <x v="63"/>
    <x v="0"/>
    <x v="5"/>
    <x v="4"/>
    <x v="4"/>
    <x v="2973"/>
    <n v="1"/>
  </r>
  <r>
    <x v="629"/>
    <x v="1"/>
    <s v="2022-2023"/>
    <x v="1"/>
    <x v="24"/>
    <x v="1"/>
    <x v="1"/>
    <x v="24"/>
    <x v="0"/>
    <x v="4"/>
    <x v="9"/>
    <x v="9"/>
    <x v="2974"/>
    <n v="1"/>
  </r>
  <r>
    <x v="383"/>
    <x v="0"/>
    <s v="2023-2024"/>
    <x v="0"/>
    <x v="49"/>
    <x v="4"/>
    <x v="4"/>
    <x v="49"/>
    <x v="0"/>
    <x v="6"/>
    <x v="9"/>
    <x v="9"/>
    <x v="2975"/>
    <n v="1"/>
  </r>
  <r>
    <x v="391"/>
    <x v="2"/>
    <s v="2024-2025"/>
    <x v="0"/>
    <x v="43"/>
    <x v="1"/>
    <x v="1"/>
    <x v="43"/>
    <x v="0"/>
    <x v="2"/>
    <x v="3"/>
    <x v="3"/>
    <x v="2976"/>
    <n v="1"/>
  </r>
  <r>
    <x v="233"/>
    <x v="1"/>
    <s v="2022-2023"/>
    <x v="1"/>
    <x v="69"/>
    <x v="4"/>
    <x v="4"/>
    <x v="69"/>
    <x v="0"/>
    <x v="6"/>
    <x v="7"/>
    <x v="7"/>
    <x v="2977"/>
    <n v="1"/>
  </r>
  <r>
    <x v="587"/>
    <x v="0"/>
    <s v="2023-2024"/>
    <x v="1"/>
    <x v="14"/>
    <x v="1"/>
    <x v="1"/>
    <x v="14"/>
    <x v="0"/>
    <x v="11"/>
    <x v="9"/>
    <x v="9"/>
    <x v="2978"/>
    <n v="1"/>
  </r>
  <r>
    <x v="604"/>
    <x v="2"/>
    <s v="2024-2025"/>
    <x v="0"/>
    <x v="12"/>
    <x v="3"/>
    <x v="3"/>
    <x v="12"/>
    <x v="0"/>
    <x v="10"/>
    <x v="4"/>
    <x v="4"/>
    <x v="2979"/>
    <n v="1"/>
  </r>
  <r>
    <x v="395"/>
    <x v="1"/>
    <s v="2022-2023"/>
    <x v="0"/>
    <x v="83"/>
    <x v="0"/>
    <x v="0"/>
    <x v="83"/>
    <x v="0"/>
    <x v="0"/>
    <x v="9"/>
    <x v="9"/>
    <x v="2980"/>
    <n v="1"/>
  </r>
  <r>
    <x v="55"/>
    <x v="0"/>
    <s v="2023-2024"/>
    <x v="0"/>
    <x v="87"/>
    <x v="2"/>
    <x v="2"/>
    <x v="87"/>
    <x v="0"/>
    <x v="2"/>
    <x v="9"/>
    <x v="9"/>
    <x v="2981"/>
    <n v="1"/>
  </r>
  <r>
    <x v="580"/>
    <x v="0"/>
    <s v="2023-2024"/>
    <x v="0"/>
    <x v="74"/>
    <x v="1"/>
    <x v="1"/>
    <x v="74"/>
    <x v="0"/>
    <x v="1"/>
    <x v="9"/>
    <x v="9"/>
    <x v="2982"/>
    <n v="1"/>
  </r>
  <r>
    <x v="725"/>
    <x v="0"/>
    <s v="2023-2024"/>
    <x v="0"/>
    <x v="42"/>
    <x v="3"/>
    <x v="3"/>
    <x v="42"/>
    <x v="0"/>
    <x v="12"/>
    <x v="9"/>
    <x v="9"/>
    <x v="2983"/>
    <n v="1"/>
  </r>
  <r>
    <x v="341"/>
    <x v="1"/>
    <s v="2022-2023"/>
    <x v="0"/>
    <x v="69"/>
    <x v="4"/>
    <x v="4"/>
    <x v="69"/>
    <x v="0"/>
    <x v="6"/>
    <x v="9"/>
    <x v="9"/>
    <x v="2984"/>
    <n v="1"/>
  </r>
  <r>
    <x v="302"/>
    <x v="0"/>
    <s v="2023-2024"/>
    <x v="0"/>
    <x v="43"/>
    <x v="1"/>
    <x v="1"/>
    <x v="43"/>
    <x v="0"/>
    <x v="2"/>
    <x v="6"/>
    <x v="6"/>
    <x v="2985"/>
    <n v="1"/>
  </r>
  <r>
    <x v="276"/>
    <x v="0"/>
    <s v="2023-2024"/>
    <x v="1"/>
    <x v="29"/>
    <x v="4"/>
    <x v="4"/>
    <x v="29"/>
    <x v="0"/>
    <x v="8"/>
    <x v="9"/>
    <x v="9"/>
    <x v="2986"/>
    <n v="1"/>
  </r>
  <r>
    <x v="643"/>
    <x v="0"/>
    <s v="2023-2024"/>
    <x v="0"/>
    <x v="96"/>
    <x v="4"/>
    <x v="4"/>
    <x v="96"/>
    <x v="0"/>
    <x v="16"/>
    <x v="1"/>
    <x v="1"/>
    <x v="2987"/>
    <n v="1"/>
  </r>
  <r>
    <x v="462"/>
    <x v="1"/>
    <s v="2022-2023"/>
    <x v="0"/>
    <x v="28"/>
    <x v="1"/>
    <x v="1"/>
    <x v="28"/>
    <x v="0"/>
    <x v="11"/>
    <x v="2"/>
    <x v="2"/>
    <x v="2988"/>
    <n v="1"/>
  </r>
  <r>
    <x v="144"/>
    <x v="1"/>
    <s v="2022-2023"/>
    <x v="0"/>
    <x v="27"/>
    <x v="4"/>
    <x v="4"/>
    <x v="27"/>
    <x v="0"/>
    <x v="7"/>
    <x v="2"/>
    <x v="2"/>
    <x v="2989"/>
    <n v="1"/>
  </r>
  <r>
    <x v="690"/>
    <x v="1"/>
    <s v="2022-2023"/>
    <x v="0"/>
    <x v="20"/>
    <x v="4"/>
    <x v="4"/>
    <x v="20"/>
    <x v="0"/>
    <x v="8"/>
    <x v="9"/>
    <x v="9"/>
    <x v="2990"/>
    <n v="1"/>
  </r>
  <r>
    <x v="725"/>
    <x v="0"/>
    <s v="2023-2024"/>
    <x v="0"/>
    <x v="56"/>
    <x v="1"/>
    <x v="1"/>
    <x v="56"/>
    <x v="0"/>
    <x v="11"/>
    <x v="4"/>
    <x v="4"/>
    <x v="2991"/>
    <n v="1"/>
  </r>
  <r>
    <x v="540"/>
    <x v="2"/>
    <s v="2024-2025"/>
    <x v="0"/>
    <x v="10"/>
    <x v="4"/>
    <x v="4"/>
    <x v="10"/>
    <x v="0"/>
    <x v="8"/>
    <x v="4"/>
    <x v="4"/>
    <x v="2992"/>
    <n v="1"/>
  </r>
  <r>
    <x v="134"/>
    <x v="0"/>
    <s v="2023-2024"/>
    <x v="1"/>
    <x v="68"/>
    <x v="7"/>
    <x v="7"/>
    <x v="68"/>
    <x v="0"/>
    <x v="19"/>
    <x v="2"/>
    <x v="2"/>
    <x v="2993"/>
    <n v="1"/>
  </r>
  <r>
    <x v="553"/>
    <x v="2"/>
    <s v="2024-2025"/>
    <x v="0"/>
    <x v="63"/>
    <x v="1"/>
    <x v="1"/>
    <x v="63"/>
    <x v="0"/>
    <x v="5"/>
    <x v="6"/>
    <x v="6"/>
    <x v="2994"/>
    <n v="1"/>
  </r>
  <r>
    <x v="38"/>
    <x v="0"/>
    <s v="2023-2024"/>
    <x v="0"/>
    <x v="94"/>
    <x v="5"/>
    <x v="5"/>
    <x v="94"/>
    <x v="0"/>
    <x v="9"/>
    <x v="1"/>
    <x v="1"/>
    <x v="2995"/>
    <n v="1"/>
  </r>
  <r>
    <x v="283"/>
    <x v="0"/>
    <s v="2023-2024"/>
    <x v="0"/>
    <x v="39"/>
    <x v="0"/>
    <x v="0"/>
    <x v="39"/>
    <x v="0"/>
    <x v="14"/>
    <x v="8"/>
    <x v="8"/>
    <x v="2996"/>
    <n v="1"/>
  </r>
  <r>
    <x v="17"/>
    <x v="0"/>
    <s v="2023-2024"/>
    <x v="0"/>
    <x v="10"/>
    <x v="4"/>
    <x v="4"/>
    <x v="10"/>
    <x v="0"/>
    <x v="8"/>
    <x v="0"/>
    <x v="0"/>
    <x v="2997"/>
    <n v="1"/>
  </r>
  <r>
    <x v="198"/>
    <x v="2"/>
    <s v="2024-2025"/>
    <x v="0"/>
    <x v="12"/>
    <x v="3"/>
    <x v="3"/>
    <x v="12"/>
    <x v="0"/>
    <x v="10"/>
    <x v="4"/>
    <x v="4"/>
    <x v="2998"/>
    <n v="1"/>
  </r>
  <r>
    <x v="608"/>
    <x v="2"/>
    <s v="2024-2025"/>
    <x v="0"/>
    <x v="23"/>
    <x v="1"/>
    <x v="1"/>
    <x v="23"/>
    <x v="0"/>
    <x v="11"/>
    <x v="3"/>
    <x v="3"/>
    <x v="2999"/>
    <n v="1"/>
  </r>
  <r>
    <x v="696"/>
    <x v="1"/>
    <s v="2022-2023"/>
    <x v="0"/>
    <x v="76"/>
    <x v="1"/>
    <x v="1"/>
    <x v="76"/>
    <x v="0"/>
    <x v="5"/>
    <x v="6"/>
    <x v="6"/>
    <x v="3000"/>
    <n v="1"/>
  </r>
  <r>
    <x v="589"/>
    <x v="0"/>
    <s v="2023-2024"/>
    <x v="0"/>
    <x v="52"/>
    <x v="3"/>
    <x v="3"/>
    <x v="52"/>
    <x v="0"/>
    <x v="10"/>
    <x v="0"/>
    <x v="0"/>
    <x v="3001"/>
    <n v="1"/>
  </r>
  <r>
    <x v="533"/>
    <x v="1"/>
    <s v="2022-2023"/>
    <x v="0"/>
    <x v="69"/>
    <x v="4"/>
    <x v="4"/>
    <x v="69"/>
    <x v="0"/>
    <x v="6"/>
    <x v="3"/>
    <x v="3"/>
    <x v="3002"/>
    <n v="1"/>
  </r>
  <r>
    <x v="233"/>
    <x v="1"/>
    <s v="2022-2023"/>
    <x v="0"/>
    <x v="8"/>
    <x v="1"/>
    <x v="1"/>
    <x v="8"/>
    <x v="0"/>
    <x v="4"/>
    <x v="1"/>
    <x v="1"/>
    <x v="3003"/>
    <n v="1"/>
  </r>
  <r>
    <x v="493"/>
    <x v="1"/>
    <s v="2022-2023"/>
    <x v="0"/>
    <x v="4"/>
    <x v="1"/>
    <x v="1"/>
    <x v="4"/>
    <x v="0"/>
    <x v="4"/>
    <x v="4"/>
    <x v="4"/>
    <x v="3004"/>
    <n v="1"/>
  </r>
  <r>
    <x v="571"/>
    <x v="1"/>
    <s v="2022-2023"/>
    <x v="0"/>
    <x v="59"/>
    <x v="3"/>
    <x v="3"/>
    <x v="59"/>
    <x v="0"/>
    <x v="3"/>
    <x v="4"/>
    <x v="4"/>
    <x v="3005"/>
    <n v="1"/>
  </r>
  <r>
    <x v="226"/>
    <x v="0"/>
    <s v="2023-2024"/>
    <x v="0"/>
    <x v="10"/>
    <x v="4"/>
    <x v="4"/>
    <x v="10"/>
    <x v="0"/>
    <x v="8"/>
    <x v="3"/>
    <x v="3"/>
    <x v="3006"/>
    <n v="1"/>
  </r>
  <r>
    <x v="344"/>
    <x v="1"/>
    <s v="2022-2023"/>
    <x v="0"/>
    <x v="20"/>
    <x v="4"/>
    <x v="4"/>
    <x v="20"/>
    <x v="0"/>
    <x v="8"/>
    <x v="0"/>
    <x v="0"/>
    <x v="3007"/>
    <n v="1"/>
  </r>
  <r>
    <x v="13"/>
    <x v="0"/>
    <s v="2023-2024"/>
    <x v="0"/>
    <x v="15"/>
    <x v="1"/>
    <x v="1"/>
    <x v="15"/>
    <x v="0"/>
    <x v="5"/>
    <x v="4"/>
    <x v="4"/>
    <x v="3008"/>
    <n v="1"/>
  </r>
  <r>
    <x v="561"/>
    <x v="0"/>
    <s v="2023-2024"/>
    <x v="0"/>
    <x v="25"/>
    <x v="4"/>
    <x v="4"/>
    <x v="25"/>
    <x v="0"/>
    <x v="8"/>
    <x v="2"/>
    <x v="2"/>
    <x v="3009"/>
    <n v="1"/>
  </r>
  <r>
    <x v="676"/>
    <x v="1"/>
    <s v="2022-2023"/>
    <x v="0"/>
    <x v="45"/>
    <x v="3"/>
    <x v="3"/>
    <x v="45"/>
    <x v="0"/>
    <x v="15"/>
    <x v="9"/>
    <x v="9"/>
    <x v="3010"/>
    <n v="1"/>
  </r>
  <r>
    <x v="330"/>
    <x v="0"/>
    <s v="2023-2024"/>
    <x v="0"/>
    <x v="32"/>
    <x v="6"/>
    <x v="6"/>
    <x v="32"/>
    <x v="0"/>
    <x v="13"/>
    <x v="9"/>
    <x v="9"/>
    <x v="3011"/>
    <n v="1"/>
  </r>
  <r>
    <x v="647"/>
    <x v="0"/>
    <s v="2023-2024"/>
    <x v="0"/>
    <x v="56"/>
    <x v="1"/>
    <x v="1"/>
    <x v="56"/>
    <x v="0"/>
    <x v="11"/>
    <x v="6"/>
    <x v="6"/>
    <x v="3012"/>
    <n v="1"/>
  </r>
  <r>
    <x v="618"/>
    <x v="1"/>
    <s v="2022-2023"/>
    <x v="0"/>
    <x v="67"/>
    <x v="3"/>
    <x v="3"/>
    <x v="67"/>
    <x v="0"/>
    <x v="15"/>
    <x v="4"/>
    <x v="4"/>
    <x v="3013"/>
    <n v="1"/>
  </r>
  <r>
    <x v="91"/>
    <x v="0"/>
    <s v="2023-2024"/>
    <x v="0"/>
    <x v="56"/>
    <x v="1"/>
    <x v="1"/>
    <x v="56"/>
    <x v="0"/>
    <x v="11"/>
    <x v="3"/>
    <x v="3"/>
    <x v="3014"/>
    <n v="1"/>
  </r>
  <r>
    <x v="487"/>
    <x v="0"/>
    <s v="2023-2024"/>
    <x v="0"/>
    <x v="67"/>
    <x v="3"/>
    <x v="3"/>
    <x v="67"/>
    <x v="0"/>
    <x v="15"/>
    <x v="4"/>
    <x v="4"/>
    <x v="3015"/>
    <n v="1"/>
  </r>
  <r>
    <x v="668"/>
    <x v="2"/>
    <s v="2024-2025"/>
    <x v="0"/>
    <x v="50"/>
    <x v="4"/>
    <x v="4"/>
    <x v="50"/>
    <x v="0"/>
    <x v="6"/>
    <x v="9"/>
    <x v="9"/>
    <x v="3016"/>
    <n v="1"/>
  </r>
  <r>
    <x v="550"/>
    <x v="0"/>
    <s v="2023-2024"/>
    <x v="0"/>
    <x v="85"/>
    <x v="0"/>
    <x v="0"/>
    <x v="85"/>
    <x v="0"/>
    <x v="20"/>
    <x v="3"/>
    <x v="3"/>
    <x v="3017"/>
    <n v="1"/>
  </r>
  <r>
    <x v="442"/>
    <x v="1"/>
    <s v="2022-2023"/>
    <x v="0"/>
    <x v="2"/>
    <x v="2"/>
    <x v="2"/>
    <x v="2"/>
    <x v="0"/>
    <x v="2"/>
    <x v="7"/>
    <x v="7"/>
    <x v="3018"/>
    <n v="1"/>
  </r>
  <r>
    <x v="187"/>
    <x v="1"/>
    <s v="2022-2023"/>
    <x v="1"/>
    <x v="91"/>
    <x v="1"/>
    <x v="1"/>
    <x v="91"/>
    <x v="0"/>
    <x v="5"/>
    <x v="9"/>
    <x v="9"/>
    <x v="3019"/>
    <n v="1"/>
  </r>
  <r>
    <x v="638"/>
    <x v="0"/>
    <s v="2023-2024"/>
    <x v="0"/>
    <x v="11"/>
    <x v="5"/>
    <x v="5"/>
    <x v="11"/>
    <x v="0"/>
    <x v="9"/>
    <x v="0"/>
    <x v="0"/>
    <x v="3020"/>
    <n v="1"/>
  </r>
  <r>
    <x v="454"/>
    <x v="0"/>
    <s v="2023-2024"/>
    <x v="0"/>
    <x v="16"/>
    <x v="0"/>
    <x v="0"/>
    <x v="16"/>
    <x v="0"/>
    <x v="0"/>
    <x v="9"/>
    <x v="9"/>
    <x v="3021"/>
    <n v="1"/>
  </r>
  <r>
    <x v="686"/>
    <x v="1"/>
    <s v="2022-2023"/>
    <x v="0"/>
    <x v="88"/>
    <x v="6"/>
    <x v="6"/>
    <x v="88"/>
    <x v="0"/>
    <x v="13"/>
    <x v="0"/>
    <x v="0"/>
    <x v="3022"/>
    <n v="1"/>
  </r>
  <r>
    <x v="69"/>
    <x v="0"/>
    <s v="2023-2024"/>
    <x v="0"/>
    <x v="57"/>
    <x v="6"/>
    <x v="6"/>
    <x v="57"/>
    <x v="0"/>
    <x v="13"/>
    <x v="9"/>
    <x v="9"/>
    <x v="3023"/>
    <n v="1"/>
  </r>
  <r>
    <x v="160"/>
    <x v="0"/>
    <s v="2023-2024"/>
    <x v="0"/>
    <x v="11"/>
    <x v="5"/>
    <x v="5"/>
    <x v="11"/>
    <x v="0"/>
    <x v="9"/>
    <x v="1"/>
    <x v="1"/>
    <x v="3024"/>
    <n v="1"/>
  </r>
  <r>
    <x v="439"/>
    <x v="0"/>
    <s v="2023-2024"/>
    <x v="0"/>
    <x v="96"/>
    <x v="4"/>
    <x v="4"/>
    <x v="96"/>
    <x v="0"/>
    <x v="16"/>
    <x v="1"/>
    <x v="1"/>
    <x v="3025"/>
    <n v="1"/>
  </r>
  <r>
    <x v="333"/>
    <x v="1"/>
    <s v="2022-2023"/>
    <x v="0"/>
    <x v="59"/>
    <x v="3"/>
    <x v="3"/>
    <x v="59"/>
    <x v="0"/>
    <x v="3"/>
    <x v="3"/>
    <x v="3"/>
    <x v="3026"/>
    <n v="1"/>
  </r>
  <r>
    <x v="341"/>
    <x v="1"/>
    <s v="2022-2023"/>
    <x v="1"/>
    <x v="64"/>
    <x v="1"/>
    <x v="1"/>
    <x v="64"/>
    <x v="0"/>
    <x v="1"/>
    <x v="4"/>
    <x v="4"/>
    <x v="3027"/>
    <n v="1"/>
  </r>
  <r>
    <x v="432"/>
    <x v="0"/>
    <s v="2023-2024"/>
    <x v="0"/>
    <x v="15"/>
    <x v="1"/>
    <x v="1"/>
    <x v="15"/>
    <x v="0"/>
    <x v="5"/>
    <x v="4"/>
    <x v="4"/>
    <x v="3028"/>
    <n v="1"/>
  </r>
  <r>
    <x v="558"/>
    <x v="0"/>
    <s v="2023-2024"/>
    <x v="0"/>
    <x v="84"/>
    <x v="3"/>
    <x v="3"/>
    <x v="84"/>
    <x v="0"/>
    <x v="3"/>
    <x v="4"/>
    <x v="4"/>
    <x v="3029"/>
    <n v="1"/>
  </r>
  <r>
    <x v="577"/>
    <x v="0"/>
    <s v="2023-2024"/>
    <x v="0"/>
    <x v="23"/>
    <x v="1"/>
    <x v="1"/>
    <x v="23"/>
    <x v="0"/>
    <x v="11"/>
    <x v="4"/>
    <x v="4"/>
    <x v="3030"/>
    <n v="1"/>
  </r>
  <r>
    <x v="211"/>
    <x v="2"/>
    <s v="2024-2025"/>
    <x v="0"/>
    <x v="85"/>
    <x v="0"/>
    <x v="0"/>
    <x v="85"/>
    <x v="0"/>
    <x v="20"/>
    <x v="4"/>
    <x v="4"/>
    <x v="3031"/>
    <n v="1"/>
  </r>
  <r>
    <x v="95"/>
    <x v="1"/>
    <s v="2022-2023"/>
    <x v="0"/>
    <x v="74"/>
    <x v="1"/>
    <x v="1"/>
    <x v="74"/>
    <x v="0"/>
    <x v="1"/>
    <x v="9"/>
    <x v="9"/>
    <x v="3032"/>
    <n v="1"/>
  </r>
  <r>
    <x v="28"/>
    <x v="2"/>
    <s v="2024-2025"/>
    <x v="0"/>
    <x v="18"/>
    <x v="6"/>
    <x v="6"/>
    <x v="18"/>
    <x v="0"/>
    <x v="13"/>
    <x v="1"/>
    <x v="1"/>
    <x v="3033"/>
    <n v="1"/>
  </r>
  <r>
    <x v="9"/>
    <x v="0"/>
    <s v="2023-2024"/>
    <x v="0"/>
    <x v="56"/>
    <x v="1"/>
    <x v="1"/>
    <x v="56"/>
    <x v="0"/>
    <x v="11"/>
    <x v="4"/>
    <x v="4"/>
    <x v="3034"/>
    <n v="1"/>
  </r>
  <r>
    <x v="513"/>
    <x v="2"/>
    <s v="2024-2025"/>
    <x v="1"/>
    <x v="34"/>
    <x v="4"/>
    <x v="4"/>
    <x v="34"/>
    <x v="0"/>
    <x v="7"/>
    <x v="6"/>
    <x v="6"/>
    <x v="3035"/>
    <n v="1"/>
  </r>
  <r>
    <x v="601"/>
    <x v="0"/>
    <s v="2023-2024"/>
    <x v="0"/>
    <x v="17"/>
    <x v="3"/>
    <x v="3"/>
    <x v="17"/>
    <x v="0"/>
    <x v="12"/>
    <x v="9"/>
    <x v="9"/>
    <x v="3036"/>
    <n v="1"/>
  </r>
  <r>
    <x v="197"/>
    <x v="0"/>
    <s v="2023-2024"/>
    <x v="0"/>
    <x v="26"/>
    <x v="0"/>
    <x v="0"/>
    <x v="26"/>
    <x v="0"/>
    <x v="14"/>
    <x v="4"/>
    <x v="4"/>
    <x v="3037"/>
    <n v="1"/>
  </r>
  <r>
    <x v="169"/>
    <x v="0"/>
    <s v="2023-2024"/>
    <x v="0"/>
    <x v="10"/>
    <x v="4"/>
    <x v="4"/>
    <x v="10"/>
    <x v="0"/>
    <x v="8"/>
    <x v="4"/>
    <x v="4"/>
    <x v="3038"/>
    <n v="1"/>
  </r>
  <r>
    <x v="492"/>
    <x v="1"/>
    <s v="2022-2023"/>
    <x v="1"/>
    <x v="91"/>
    <x v="1"/>
    <x v="1"/>
    <x v="91"/>
    <x v="0"/>
    <x v="5"/>
    <x v="3"/>
    <x v="3"/>
    <x v="3039"/>
    <n v="1"/>
  </r>
  <r>
    <x v="125"/>
    <x v="2"/>
    <s v="2024-2025"/>
    <x v="0"/>
    <x v="69"/>
    <x v="4"/>
    <x v="4"/>
    <x v="69"/>
    <x v="0"/>
    <x v="6"/>
    <x v="0"/>
    <x v="0"/>
    <x v="3040"/>
    <n v="1"/>
  </r>
  <r>
    <x v="668"/>
    <x v="2"/>
    <s v="2024-2025"/>
    <x v="0"/>
    <x v="28"/>
    <x v="1"/>
    <x v="1"/>
    <x v="28"/>
    <x v="0"/>
    <x v="11"/>
    <x v="3"/>
    <x v="3"/>
    <x v="3041"/>
    <n v="1"/>
  </r>
  <r>
    <x v="108"/>
    <x v="1"/>
    <s v="2022-2023"/>
    <x v="1"/>
    <x v="40"/>
    <x v="4"/>
    <x v="4"/>
    <x v="40"/>
    <x v="0"/>
    <x v="8"/>
    <x v="8"/>
    <x v="8"/>
    <x v="3042"/>
    <n v="1"/>
  </r>
  <r>
    <x v="342"/>
    <x v="0"/>
    <s v="2023-2024"/>
    <x v="0"/>
    <x v="81"/>
    <x v="3"/>
    <x v="3"/>
    <x v="81"/>
    <x v="0"/>
    <x v="17"/>
    <x v="0"/>
    <x v="0"/>
    <x v="3043"/>
    <n v="1"/>
  </r>
  <r>
    <x v="570"/>
    <x v="0"/>
    <s v="2023-2024"/>
    <x v="1"/>
    <x v="34"/>
    <x v="4"/>
    <x v="4"/>
    <x v="34"/>
    <x v="0"/>
    <x v="7"/>
    <x v="0"/>
    <x v="0"/>
    <x v="3044"/>
    <n v="1"/>
  </r>
  <r>
    <x v="638"/>
    <x v="0"/>
    <s v="2023-2024"/>
    <x v="1"/>
    <x v="75"/>
    <x v="0"/>
    <x v="0"/>
    <x v="75"/>
    <x v="0"/>
    <x v="20"/>
    <x v="0"/>
    <x v="0"/>
    <x v="3045"/>
    <n v="1"/>
  </r>
  <r>
    <x v="356"/>
    <x v="0"/>
    <s v="2023-2024"/>
    <x v="0"/>
    <x v="46"/>
    <x v="3"/>
    <x v="3"/>
    <x v="46"/>
    <x v="0"/>
    <x v="17"/>
    <x v="0"/>
    <x v="0"/>
    <x v="3046"/>
    <n v="1"/>
  </r>
  <r>
    <x v="47"/>
    <x v="2"/>
    <s v="2024-2025"/>
    <x v="0"/>
    <x v="9"/>
    <x v="4"/>
    <x v="4"/>
    <x v="9"/>
    <x v="0"/>
    <x v="7"/>
    <x v="4"/>
    <x v="4"/>
    <x v="3047"/>
    <n v="1"/>
  </r>
  <r>
    <x v="290"/>
    <x v="0"/>
    <s v="2023-2024"/>
    <x v="1"/>
    <x v="34"/>
    <x v="4"/>
    <x v="4"/>
    <x v="34"/>
    <x v="0"/>
    <x v="7"/>
    <x v="4"/>
    <x v="4"/>
    <x v="3048"/>
    <n v="1"/>
  </r>
  <r>
    <x v="532"/>
    <x v="1"/>
    <s v="2022-2023"/>
    <x v="0"/>
    <x v="15"/>
    <x v="1"/>
    <x v="1"/>
    <x v="15"/>
    <x v="0"/>
    <x v="5"/>
    <x v="3"/>
    <x v="3"/>
    <x v="3049"/>
    <n v="1"/>
  </r>
  <r>
    <x v="256"/>
    <x v="0"/>
    <s v="2023-2024"/>
    <x v="0"/>
    <x v="51"/>
    <x v="4"/>
    <x v="4"/>
    <x v="51"/>
    <x v="0"/>
    <x v="16"/>
    <x v="1"/>
    <x v="1"/>
    <x v="3050"/>
    <n v="1"/>
  </r>
  <r>
    <x v="405"/>
    <x v="2"/>
    <s v="2024-2025"/>
    <x v="0"/>
    <x v="12"/>
    <x v="3"/>
    <x v="3"/>
    <x v="12"/>
    <x v="0"/>
    <x v="10"/>
    <x v="4"/>
    <x v="4"/>
    <x v="3051"/>
    <n v="1"/>
  </r>
  <r>
    <x v="11"/>
    <x v="0"/>
    <s v="2023-2024"/>
    <x v="1"/>
    <x v="63"/>
    <x v="1"/>
    <x v="1"/>
    <x v="63"/>
    <x v="0"/>
    <x v="5"/>
    <x v="0"/>
    <x v="0"/>
    <x v="3052"/>
    <n v="1"/>
  </r>
  <r>
    <x v="215"/>
    <x v="2"/>
    <s v="2024-2025"/>
    <x v="1"/>
    <x v="64"/>
    <x v="1"/>
    <x v="1"/>
    <x v="64"/>
    <x v="0"/>
    <x v="1"/>
    <x v="3"/>
    <x v="3"/>
    <x v="3053"/>
    <n v="1"/>
  </r>
  <r>
    <x v="269"/>
    <x v="1"/>
    <s v="2022-2023"/>
    <x v="0"/>
    <x v="11"/>
    <x v="5"/>
    <x v="5"/>
    <x v="11"/>
    <x v="0"/>
    <x v="9"/>
    <x v="9"/>
    <x v="9"/>
    <x v="3054"/>
    <n v="1"/>
  </r>
  <r>
    <x v="185"/>
    <x v="0"/>
    <s v="2023-2024"/>
    <x v="0"/>
    <x v="20"/>
    <x v="4"/>
    <x v="4"/>
    <x v="20"/>
    <x v="0"/>
    <x v="8"/>
    <x v="9"/>
    <x v="9"/>
    <x v="3055"/>
    <n v="1"/>
  </r>
  <r>
    <x v="725"/>
    <x v="0"/>
    <s v="2023-2024"/>
    <x v="1"/>
    <x v="66"/>
    <x v="3"/>
    <x v="3"/>
    <x v="66"/>
    <x v="0"/>
    <x v="12"/>
    <x v="1"/>
    <x v="1"/>
    <x v="3056"/>
    <n v="1"/>
  </r>
  <r>
    <x v="234"/>
    <x v="2"/>
    <s v="2024-2025"/>
    <x v="1"/>
    <x v="64"/>
    <x v="1"/>
    <x v="1"/>
    <x v="64"/>
    <x v="0"/>
    <x v="1"/>
    <x v="9"/>
    <x v="9"/>
    <x v="3057"/>
    <n v="1"/>
  </r>
  <r>
    <x v="271"/>
    <x v="1"/>
    <s v="2022-2023"/>
    <x v="0"/>
    <x v="9"/>
    <x v="4"/>
    <x v="4"/>
    <x v="9"/>
    <x v="0"/>
    <x v="7"/>
    <x v="5"/>
    <x v="5"/>
    <x v="3058"/>
    <n v="1"/>
  </r>
  <r>
    <x v="289"/>
    <x v="1"/>
    <s v="2022-2023"/>
    <x v="0"/>
    <x v="26"/>
    <x v="0"/>
    <x v="0"/>
    <x v="26"/>
    <x v="0"/>
    <x v="14"/>
    <x v="3"/>
    <x v="3"/>
    <x v="3059"/>
    <n v="1"/>
  </r>
  <r>
    <x v="504"/>
    <x v="2"/>
    <s v="2024-2025"/>
    <x v="0"/>
    <x v="76"/>
    <x v="1"/>
    <x v="1"/>
    <x v="76"/>
    <x v="0"/>
    <x v="5"/>
    <x v="4"/>
    <x v="4"/>
    <x v="3060"/>
    <n v="1"/>
  </r>
  <r>
    <x v="278"/>
    <x v="0"/>
    <s v="2023-2024"/>
    <x v="0"/>
    <x v="77"/>
    <x v="5"/>
    <x v="5"/>
    <x v="77"/>
    <x v="0"/>
    <x v="9"/>
    <x v="9"/>
    <x v="9"/>
    <x v="3061"/>
    <n v="1"/>
  </r>
  <r>
    <x v="370"/>
    <x v="2"/>
    <s v="2024-2025"/>
    <x v="0"/>
    <x v="4"/>
    <x v="1"/>
    <x v="1"/>
    <x v="4"/>
    <x v="0"/>
    <x v="4"/>
    <x v="9"/>
    <x v="9"/>
    <x v="3062"/>
    <n v="1"/>
  </r>
  <r>
    <x v="381"/>
    <x v="0"/>
    <s v="2023-2024"/>
    <x v="0"/>
    <x v="25"/>
    <x v="4"/>
    <x v="4"/>
    <x v="25"/>
    <x v="0"/>
    <x v="8"/>
    <x v="4"/>
    <x v="4"/>
    <x v="3063"/>
    <n v="1"/>
  </r>
  <r>
    <x v="234"/>
    <x v="2"/>
    <s v="2024-2025"/>
    <x v="0"/>
    <x v="67"/>
    <x v="3"/>
    <x v="3"/>
    <x v="67"/>
    <x v="0"/>
    <x v="15"/>
    <x v="3"/>
    <x v="3"/>
    <x v="3064"/>
    <n v="1"/>
  </r>
  <r>
    <x v="26"/>
    <x v="1"/>
    <s v="2022-2023"/>
    <x v="1"/>
    <x v="81"/>
    <x v="3"/>
    <x v="3"/>
    <x v="81"/>
    <x v="0"/>
    <x v="17"/>
    <x v="9"/>
    <x v="9"/>
    <x v="3065"/>
    <n v="1"/>
  </r>
  <r>
    <x v="113"/>
    <x v="2"/>
    <s v="2024-2025"/>
    <x v="0"/>
    <x v="96"/>
    <x v="4"/>
    <x v="4"/>
    <x v="96"/>
    <x v="0"/>
    <x v="16"/>
    <x v="9"/>
    <x v="9"/>
    <x v="3066"/>
    <n v="1"/>
  </r>
  <r>
    <x v="691"/>
    <x v="2"/>
    <s v="2024-2025"/>
    <x v="0"/>
    <x v="30"/>
    <x v="4"/>
    <x v="4"/>
    <x v="30"/>
    <x v="0"/>
    <x v="6"/>
    <x v="0"/>
    <x v="0"/>
    <x v="3067"/>
    <n v="1"/>
  </r>
  <r>
    <x v="584"/>
    <x v="1"/>
    <s v="2022-2023"/>
    <x v="0"/>
    <x v="27"/>
    <x v="4"/>
    <x v="4"/>
    <x v="27"/>
    <x v="0"/>
    <x v="7"/>
    <x v="9"/>
    <x v="9"/>
    <x v="3068"/>
    <n v="1"/>
  </r>
  <r>
    <x v="490"/>
    <x v="0"/>
    <s v="2023-2024"/>
    <x v="1"/>
    <x v="64"/>
    <x v="1"/>
    <x v="1"/>
    <x v="64"/>
    <x v="0"/>
    <x v="1"/>
    <x v="8"/>
    <x v="8"/>
    <x v="3069"/>
    <n v="1"/>
  </r>
  <r>
    <x v="267"/>
    <x v="2"/>
    <s v="2024-2025"/>
    <x v="0"/>
    <x v="37"/>
    <x v="1"/>
    <x v="1"/>
    <x v="37"/>
    <x v="0"/>
    <x v="11"/>
    <x v="4"/>
    <x v="4"/>
    <x v="3070"/>
    <n v="1"/>
  </r>
  <r>
    <x v="233"/>
    <x v="1"/>
    <s v="2022-2023"/>
    <x v="0"/>
    <x v="62"/>
    <x v="0"/>
    <x v="0"/>
    <x v="62"/>
    <x v="0"/>
    <x v="14"/>
    <x v="4"/>
    <x v="4"/>
    <x v="3071"/>
    <n v="1"/>
  </r>
  <r>
    <x v="581"/>
    <x v="0"/>
    <s v="2023-2024"/>
    <x v="0"/>
    <x v="13"/>
    <x v="1"/>
    <x v="1"/>
    <x v="13"/>
    <x v="0"/>
    <x v="1"/>
    <x v="4"/>
    <x v="4"/>
    <x v="3072"/>
    <n v="1"/>
  </r>
  <r>
    <x v="493"/>
    <x v="1"/>
    <s v="2022-2023"/>
    <x v="0"/>
    <x v="5"/>
    <x v="1"/>
    <x v="1"/>
    <x v="5"/>
    <x v="0"/>
    <x v="5"/>
    <x v="4"/>
    <x v="4"/>
    <x v="3073"/>
    <n v="1"/>
  </r>
  <r>
    <x v="171"/>
    <x v="1"/>
    <s v="2022-2023"/>
    <x v="0"/>
    <x v="27"/>
    <x v="4"/>
    <x v="4"/>
    <x v="27"/>
    <x v="0"/>
    <x v="7"/>
    <x v="4"/>
    <x v="4"/>
    <x v="3074"/>
    <n v="1"/>
  </r>
  <r>
    <x v="504"/>
    <x v="2"/>
    <s v="2024-2025"/>
    <x v="0"/>
    <x v="70"/>
    <x v="4"/>
    <x v="4"/>
    <x v="70"/>
    <x v="0"/>
    <x v="8"/>
    <x v="4"/>
    <x v="4"/>
    <x v="3075"/>
    <n v="1"/>
  </r>
  <r>
    <x v="16"/>
    <x v="1"/>
    <s v="2022-2023"/>
    <x v="0"/>
    <x v="27"/>
    <x v="4"/>
    <x v="4"/>
    <x v="27"/>
    <x v="0"/>
    <x v="7"/>
    <x v="8"/>
    <x v="8"/>
    <x v="3076"/>
    <n v="1"/>
  </r>
  <r>
    <x v="183"/>
    <x v="0"/>
    <s v="2023-2024"/>
    <x v="0"/>
    <x v="47"/>
    <x v="1"/>
    <x v="1"/>
    <x v="47"/>
    <x v="0"/>
    <x v="4"/>
    <x v="4"/>
    <x v="4"/>
    <x v="3077"/>
    <n v="1"/>
  </r>
  <r>
    <x v="35"/>
    <x v="0"/>
    <s v="2023-2024"/>
    <x v="0"/>
    <x v="47"/>
    <x v="1"/>
    <x v="1"/>
    <x v="47"/>
    <x v="0"/>
    <x v="4"/>
    <x v="8"/>
    <x v="8"/>
    <x v="3078"/>
    <n v="1"/>
  </r>
  <r>
    <x v="222"/>
    <x v="2"/>
    <s v="2024-2025"/>
    <x v="0"/>
    <x v="7"/>
    <x v="4"/>
    <x v="4"/>
    <x v="7"/>
    <x v="0"/>
    <x v="6"/>
    <x v="8"/>
    <x v="8"/>
    <x v="3079"/>
    <n v="1"/>
  </r>
  <r>
    <x v="393"/>
    <x v="0"/>
    <s v="2023-2024"/>
    <x v="0"/>
    <x v="10"/>
    <x v="4"/>
    <x v="4"/>
    <x v="10"/>
    <x v="0"/>
    <x v="8"/>
    <x v="5"/>
    <x v="5"/>
    <x v="3080"/>
    <n v="1"/>
  </r>
  <r>
    <x v="630"/>
    <x v="0"/>
    <s v="2023-2024"/>
    <x v="0"/>
    <x v="43"/>
    <x v="1"/>
    <x v="1"/>
    <x v="43"/>
    <x v="0"/>
    <x v="2"/>
    <x v="6"/>
    <x v="6"/>
    <x v="3081"/>
    <n v="1"/>
  </r>
  <r>
    <x v="533"/>
    <x v="1"/>
    <s v="2022-2023"/>
    <x v="0"/>
    <x v="7"/>
    <x v="4"/>
    <x v="4"/>
    <x v="7"/>
    <x v="0"/>
    <x v="6"/>
    <x v="3"/>
    <x v="3"/>
    <x v="3082"/>
    <n v="1"/>
  </r>
  <r>
    <x v="500"/>
    <x v="1"/>
    <s v="2022-2023"/>
    <x v="0"/>
    <x v="85"/>
    <x v="0"/>
    <x v="0"/>
    <x v="85"/>
    <x v="0"/>
    <x v="20"/>
    <x v="4"/>
    <x v="4"/>
    <x v="3083"/>
    <n v="1"/>
  </r>
  <r>
    <x v="256"/>
    <x v="0"/>
    <s v="2023-2024"/>
    <x v="0"/>
    <x v="59"/>
    <x v="3"/>
    <x v="3"/>
    <x v="59"/>
    <x v="0"/>
    <x v="3"/>
    <x v="0"/>
    <x v="0"/>
    <x v="3084"/>
    <n v="1"/>
  </r>
  <r>
    <x v="647"/>
    <x v="0"/>
    <s v="2023-2024"/>
    <x v="0"/>
    <x v="58"/>
    <x v="0"/>
    <x v="0"/>
    <x v="58"/>
    <x v="0"/>
    <x v="0"/>
    <x v="9"/>
    <x v="9"/>
    <x v="3085"/>
    <n v="1"/>
  </r>
  <r>
    <x v="88"/>
    <x v="0"/>
    <s v="2023-2024"/>
    <x v="1"/>
    <x v="64"/>
    <x v="1"/>
    <x v="1"/>
    <x v="64"/>
    <x v="0"/>
    <x v="1"/>
    <x v="4"/>
    <x v="4"/>
    <x v="3086"/>
    <n v="1"/>
  </r>
  <r>
    <x v="10"/>
    <x v="0"/>
    <s v="2023-2024"/>
    <x v="1"/>
    <x v="64"/>
    <x v="1"/>
    <x v="1"/>
    <x v="64"/>
    <x v="0"/>
    <x v="1"/>
    <x v="4"/>
    <x v="4"/>
    <x v="3087"/>
    <n v="1"/>
  </r>
  <r>
    <x v="422"/>
    <x v="0"/>
    <s v="2023-2024"/>
    <x v="0"/>
    <x v="27"/>
    <x v="4"/>
    <x v="4"/>
    <x v="27"/>
    <x v="0"/>
    <x v="7"/>
    <x v="4"/>
    <x v="4"/>
    <x v="3088"/>
    <n v="1"/>
  </r>
  <r>
    <x v="636"/>
    <x v="0"/>
    <s v="2023-2024"/>
    <x v="1"/>
    <x v="63"/>
    <x v="1"/>
    <x v="1"/>
    <x v="63"/>
    <x v="0"/>
    <x v="5"/>
    <x v="4"/>
    <x v="4"/>
    <x v="3089"/>
    <n v="1"/>
  </r>
  <r>
    <x v="170"/>
    <x v="0"/>
    <s v="2023-2024"/>
    <x v="1"/>
    <x v="89"/>
    <x v="4"/>
    <x v="4"/>
    <x v="89"/>
    <x v="0"/>
    <x v="6"/>
    <x v="0"/>
    <x v="0"/>
    <x v="3090"/>
    <n v="1"/>
  </r>
  <r>
    <x v="317"/>
    <x v="0"/>
    <s v="2023-2024"/>
    <x v="0"/>
    <x v="51"/>
    <x v="4"/>
    <x v="4"/>
    <x v="51"/>
    <x v="0"/>
    <x v="16"/>
    <x v="4"/>
    <x v="4"/>
    <x v="3091"/>
    <n v="1"/>
  </r>
  <r>
    <x v="690"/>
    <x v="1"/>
    <s v="2022-2023"/>
    <x v="0"/>
    <x v="76"/>
    <x v="1"/>
    <x v="1"/>
    <x v="76"/>
    <x v="0"/>
    <x v="5"/>
    <x v="5"/>
    <x v="5"/>
    <x v="3092"/>
    <n v="1"/>
  </r>
  <r>
    <x v="616"/>
    <x v="0"/>
    <s v="2023-2024"/>
    <x v="0"/>
    <x v="49"/>
    <x v="4"/>
    <x v="4"/>
    <x v="49"/>
    <x v="0"/>
    <x v="6"/>
    <x v="4"/>
    <x v="4"/>
    <x v="3093"/>
    <n v="1"/>
  </r>
  <r>
    <x v="416"/>
    <x v="0"/>
    <s v="2023-2024"/>
    <x v="0"/>
    <x v="15"/>
    <x v="1"/>
    <x v="1"/>
    <x v="15"/>
    <x v="0"/>
    <x v="5"/>
    <x v="7"/>
    <x v="7"/>
    <x v="3094"/>
    <n v="1"/>
  </r>
  <r>
    <x v="438"/>
    <x v="1"/>
    <s v="2022-2023"/>
    <x v="0"/>
    <x v="52"/>
    <x v="3"/>
    <x v="3"/>
    <x v="52"/>
    <x v="0"/>
    <x v="10"/>
    <x v="4"/>
    <x v="4"/>
    <x v="3095"/>
    <n v="1"/>
  </r>
  <r>
    <x v="250"/>
    <x v="0"/>
    <s v="2023-2024"/>
    <x v="0"/>
    <x v="94"/>
    <x v="5"/>
    <x v="5"/>
    <x v="94"/>
    <x v="0"/>
    <x v="9"/>
    <x v="9"/>
    <x v="9"/>
    <x v="3096"/>
    <n v="1"/>
  </r>
  <r>
    <x v="459"/>
    <x v="0"/>
    <s v="2023-2024"/>
    <x v="0"/>
    <x v="85"/>
    <x v="0"/>
    <x v="0"/>
    <x v="85"/>
    <x v="0"/>
    <x v="20"/>
    <x v="9"/>
    <x v="9"/>
    <x v="3097"/>
    <n v="1"/>
  </r>
  <r>
    <x v="596"/>
    <x v="0"/>
    <s v="2023-2024"/>
    <x v="1"/>
    <x v="63"/>
    <x v="1"/>
    <x v="1"/>
    <x v="63"/>
    <x v="0"/>
    <x v="5"/>
    <x v="3"/>
    <x v="3"/>
    <x v="3098"/>
    <n v="1"/>
  </r>
  <r>
    <x v="566"/>
    <x v="0"/>
    <s v="2023-2024"/>
    <x v="0"/>
    <x v="10"/>
    <x v="4"/>
    <x v="4"/>
    <x v="10"/>
    <x v="0"/>
    <x v="8"/>
    <x v="9"/>
    <x v="9"/>
    <x v="3099"/>
    <n v="1"/>
  </r>
  <r>
    <x v="111"/>
    <x v="0"/>
    <s v="2023-2024"/>
    <x v="0"/>
    <x v="59"/>
    <x v="3"/>
    <x v="3"/>
    <x v="59"/>
    <x v="0"/>
    <x v="3"/>
    <x v="8"/>
    <x v="8"/>
    <x v="3100"/>
    <n v="1"/>
  </r>
  <r>
    <x v="247"/>
    <x v="2"/>
    <s v="2024-2025"/>
    <x v="1"/>
    <x v="31"/>
    <x v="1"/>
    <x v="1"/>
    <x v="31"/>
    <x v="0"/>
    <x v="4"/>
    <x v="3"/>
    <x v="3"/>
    <x v="3101"/>
    <n v="1"/>
  </r>
  <r>
    <x v="217"/>
    <x v="0"/>
    <s v="2023-2024"/>
    <x v="1"/>
    <x v="38"/>
    <x v="3"/>
    <x v="3"/>
    <x v="38"/>
    <x v="0"/>
    <x v="12"/>
    <x v="0"/>
    <x v="0"/>
    <x v="3102"/>
    <n v="1"/>
  </r>
  <r>
    <x v="435"/>
    <x v="0"/>
    <s v="2023-2024"/>
    <x v="0"/>
    <x v="26"/>
    <x v="0"/>
    <x v="0"/>
    <x v="26"/>
    <x v="0"/>
    <x v="14"/>
    <x v="5"/>
    <x v="5"/>
    <x v="3103"/>
    <n v="1"/>
  </r>
  <r>
    <x v="726"/>
    <x v="1"/>
    <s v="2022-2023"/>
    <x v="0"/>
    <x v="51"/>
    <x v="4"/>
    <x v="4"/>
    <x v="51"/>
    <x v="0"/>
    <x v="16"/>
    <x v="1"/>
    <x v="1"/>
    <x v="3104"/>
    <n v="1"/>
  </r>
  <r>
    <x v="648"/>
    <x v="1"/>
    <s v="2022-2023"/>
    <x v="0"/>
    <x v="68"/>
    <x v="7"/>
    <x v="7"/>
    <x v="68"/>
    <x v="0"/>
    <x v="19"/>
    <x v="5"/>
    <x v="5"/>
    <x v="3105"/>
    <n v="1"/>
  </r>
  <r>
    <x v="185"/>
    <x v="0"/>
    <s v="2023-2024"/>
    <x v="0"/>
    <x v="9"/>
    <x v="4"/>
    <x v="4"/>
    <x v="9"/>
    <x v="0"/>
    <x v="7"/>
    <x v="4"/>
    <x v="4"/>
    <x v="3106"/>
    <n v="1"/>
  </r>
  <r>
    <x v="678"/>
    <x v="1"/>
    <s v="2022-2023"/>
    <x v="0"/>
    <x v="13"/>
    <x v="1"/>
    <x v="1"/>
    <x v="13"/>
    <x v="0"/>
    <x v="1"/>
    <x v="4"/>
    <x v="4"/>
    <x v="3107"/>
    <n v="1"/>
  </r>
  <r>
    <x v="279"/>
    <x v="2"/>
    <s v="2024-2025"/>
    <x v="1"/>
    <x v="95"/>
    <x v="7"/>
    <x v="7"/>
    <x v="95"/>
    <x v="0"/>
    <x v="19"/>
    <x v="4"/>
    <x v="4"/>
    <x v="3108"/>
    <n v="1"/>
  </r>
  <r>
    <x v="11"/>
    <x v="0"/>
    <s v="2023-2024"/>
    <x v="0"/>
    <x v="71"/>
    <x v="6"/>
    <x v="6"/>
    <x v="71"/>
    <x v="0"/>
    <x v="13"/>
    <x v="0"/>
    <x v="0"/>
    <x v="3109"/>
    <n v="1"/>
  </r>
  <r>
    <x v="490"/>
    <x v="0"/>
    <s v="2023-2024"/>
    <x v="0"/>
    <x v="88"/>
    <x v="6"/>
    <x v="6"/>
    <x v="88"/>
    <x v="0"/>
    <x v="13"/>
    <x v="9"/>
    <x v="9"/>
    <x v="3110"/>
    <n v="1"/>
  </r>
  <r>
    <x v="578"/>
    <x v="2"/>
    <s v="2024-2025"/>
    <x v="0"/>
    <x v="43"/>
    <x v="1"/>
    <x v="1"/>
    <x v="43"/>
    <x v="0"/>
    <x v="2"/>
    <x v="4"/>
    <x v="4"/>
    <x v="3111"/>
    <n v="1"/>
  </r>
  <r>
    <x v="417"/>
    <x v="2"/>
    <s v="2024-2025"/>
    <x v="0"/>
    <x v="51"/>
    <x v="4"/>
    <x v="4"/>
    <x v="51"/>
    <x v="0"/>
    <x v="16"/>
    <x v="9"/>
    <x v="9"/>
    <x v="3112"/>
    <n v="1"/>
  </r>
  <r>
    <x v="266"/>
    <x v="1"/>
    <s v="2022-2023"/>
    <x v="0"/>
    <x v="61"/>
    <x v="6"/>
    <x v="6"/>
    <x v="61"/>
    <x v="0"/>
    <x v="18"/>
    <x v="4"/>
    <x v="4"/>
    <x v="3113"/>
    <n v="1"/>
  </r>
  <r>
    <x v="367"/>
    <x v="0"/>
    <s v="2023-2024"/>
    <x v="1"/>
    <x v="35"/>
    <x v="3"/>
    <x v="3"/>
    <x v="35"/>
    <x v="0"/>
    <x v="15"/>
    <x v="4"/>
    <x v="4"/>
    <x v="3114"/>
    <n v="1"/>
  </r>
  <r>
    <x v="308"/>
    <x v="1"/>
    <s v="2022-2023"/>
    <x v="1"/>
    <x v="31"/>
    <x v="1"/>
    <x v="1"/>
    <x v="31"/>
    <x v="0"/>
    <x v="4"/>
    <x v="4"/>
    <x v="4"/>
    <x v="3115"/>
    <n v="1"/>
  </r>
  <r>
    <x v="108"/>
    <x v="1"/>
    <s v="2022-2023"/>
    <x v="0"/>
    <x v="56"/>
    <x v="1"/>
    <x v="1"/>
    <x v="56"/>
    <x v="0"/>
    <x v="11"/>
    <x v="5"/>
    <x v="5"/>
    <x v="3116"/>
    <n v="1"/>
  </r>
  <r>
    <x v="343"/>
    <x v="0"/>
    <s v="2023-2024"/>
    <x v="0"/>
    <x v="9"/>
    <x v="4"/>
    <x v="4"/>
    <x v="9"/>
    <x v="0"/>
    <x v="7"/>
    <x v="8"/>
    <x v="8"/>
    <x v="3117"/>
    <n v="1"/>
  </r>
  <r>
    <x v="8"/>
    <x v="0"/>
    <s v="2023-2024"/>
    <x v="0"/>
    <x v="5"/>
    <x v="1"/>
    <x v="1"/>
    <x v="5"/>
    <x v="0"/>
    <x v="5"/>
    <x v="0"/>
    <x v="0"/>
    <x v="3118"/>
    <n v="1"/>
  </r>
  <r>
    <x v="602"/>
    <x v="0"/>
    <s v="2023-2024"/>
    <x v="0"/>
    <x v="3"/>
    <x v="3"/>
    <x v="3"/>
    <x v="3"/>
    <x v="0"/>
    <x v="3"/>
    <x v="9"/>
    <x v="9"/>
    <x v="3119"/>
    <n v="1"/>
  </r>
  <r>
    <x v="233"/>
    <x v="1"/>
    <s v="2022-2023"/>
    <x v="0"/>
    <x v="9"/>
    <x v="4"/>
    <x v="4"/>
    <x v="9"/>
    <x v="0"/>
    <x v="7"/>
    <x v="0"/>
    <x v="0"/>
    <x v="3120"/>
    <n v="1"/>
  </r>
  <r>
    <x v="406"/>
    <x v="2"/>
    <s v="2024-2025"/>
    <x v="0"/>
    <x v="52"/>
    <x v="3"/>
    <x v="3"/>
    <x v="52"/>
    <x v="0"/>
    <x v="10"/>
    <x v="5"/>
    <x v="5"/>
    <x v="3121"/>
    <n v="1"/>
  </r>
  <r>
    <x v="313"/>
    <x v="0"/>
    <s v="2023-2024"/>
    <x v="0"/>
    <x v="77"/>
    <x v="5"/>
    <x v="5"/>
    <x v="77"/>
    <x v="0"/>
    <x v="9"/>
    <x v="9"/>
    <x v="9"/>
    <x v="3122"/>
    <n v="1"/>
  </r>
  <r>
    <x v="350"/>
    <x v="1"/>
    <s v="2022-2023"/>
    <x v="1"/>
    <x v="39"/>
    <x v="0"/>
    <x v="0"/>
    <x v="39"/>
    <x v="0"/>
    <x v="14"/>
    <x v="7"/>
    <x v="7"/>
    <x v="3123"/>
    <n v="1"/>
  </r>
  <r>
    <x v="164"/>
    <x v="1"/>
    <s v="2022-2023"/>
    <x v="1"/>
    <x v="0"/>
    <x v="0"/>
    <x v="0"/>
    <x v="0"/>
    <x v="0"/>
    <x v="0"/>
    <x v="9"/>
    <x v="9"/>
    <x v="3124"/>
    <n v="1"/>
  </r>
  <r>
    <x v="147"/>
    <x v="0"/>
    <s v="2023-2024"/>
    <x v="0"/>
    <x v="41"/>
    <x v="5"/>
    <x v="5"/>
    <x v="41"/>
    <x v="0"/>
    <x v="9"/>
    <x v="9"/>
    <x v="9"/>
    <x v="3125"/>
    <n v="1"/>
  </r>
  <r>
    <x v="453"/>
    <x v="0"/>
    <s v="2023-2024"/>
    <x v="0"/>
    <x v="23"/>
    <x v="1"/>
    <x v="1"/>
    <x v="23"/>
    <x v="0"/>
    <x v="11"/>
    <x v="4"/>
    <x v="4"/>
    <x v="3126"/>
    <n v="1"/>
  </r>
  <r>
    <x v="719"/>
    <x v="0"/>
    <s v="2023-2024"/>
    <x v="0"/>
    <x v="18"/>
    <x v="6"/>
    <x v="6"/>
    <x v="18"/>
    <x v="0"/>
    <x v="13"/>
    <x v="4"/>
    <x v="4"/>
    <x v="3127"/>
    <n v="1"/>
  </r>
  <r>
    <x v="684"/>
    <x v="2"/>
    <s v="2024-2025"/>
    <x v="0"/>
    <x v="67"/>
    <x v="3"/>
    <x v="3"/>
    <x v="67"/>
    <x v="0"/>
    <x v="15"/>
    <x v="8"/>
    <x v="8"/>
    <x v="3128"/>
    <n v="1"/>
  </r>
  <r>
    <x v="306"/>
    <x v="2"/>
    <s v="2024-2025"/>
    <x v="1"/>
    <x v="31"/>
    <x v="1"/>
    <x v="1"/>
    <x v="31"/>
    <x v="0"/>
    <x v="4"/>
    <x v="0"/>
    <x v="0"/>
    <x v="3129"/>
    <n v="1"/>
  </r>
  <r>
    <x v="482"/>
    <x v="2"/>
    <s v="2024-2025"/>
    <x v="0"/>
    <x v="8"/>
    <x v="1"/>
    <x v="1"/>
    <x v="8"/>
    <x v="0"/>
    <x v="4"/>
    <x v="0"/>
    <x v="0"/>
    <x v="3130"/>
    <n v="1"/>
  </r>
  <r>
    <x v="434"/>
    <x v="0"/>
    <s v="2023-2024"/>
    <x v="0"/>
    <x v="33"/>
    <x v="4"/>
    <x v="4"/>
    <x v="33"/>
    <x v="0"/>
    <x v="8"/>
    <x v="1"/>
    <x v="1"/>
    <x v="3131"/>
    <n v="1"/>
  </r>
  <r>
    <x v="618"/>
    <x v="1"/>
    <s v="2022-2023"/>
    <x v="0"/>
    <x v="18"/>
    <x v="6"/>
    <x v="6"/>
    <x v="18"/>
    <x v="0"/>
    <x v="13"/>
    <x v="0"/>
    <x v="0"/>
    <x v="3132"/>
    <n v="1"/>
  </r>
  <r>
    <x v="132"/>
    <x v="0"/>
    <s v="2023-2024"/>
    <x v="0"/>
    <x v="25"/>
    <x v="4"/>
    <x v="4"/>
    <x v="25"/>
    <x v="0"/>
    <x v="8"/>
    <x v="3"/>
    <x v="3"/>
    <x v="3133"/>
    <n v="1"/>
  </r>
  <r>
    <x v="476"/>
    <x v="1"/>
    <s v="2022-2023"/>
    <x v="0"/>
    <x v="67"/>
    <x v="3"/>
    <x v="3"/>
    <x v="67"/>
    <x v="0"/>
    <x v="15"/>
    <x v="0"/>
    <x v="0"/>
    <x v="3134"/>
    <n v="1"/>
  </r>
  <r>
    <x v="651"/>
    <x v="0"/>
    <s v="2023-2024"/>
    <x v="0"/>
    <x v="84"/>
    <x v="3"/>
    <x v="3"/>
    <x v="84"/>
    <x v="0"/>
    <x v="3"/>
    <x v="8"/>
    <x v="8"/>
    <x v="3135"/>
    <n v="1"/>
  </r>
  <r>
    <x v="189"/>
    <x v="2"/>
    <s v="2024-2025"/>
    <x v="0"/>
    <x v="56"/>
    <x v="1"/>
    <x v="1"/>
    <x v="56"/>
    <x v="0"/>
    <x v="11"/>
    <x v="9"/>
    <x v="9"/>
    <x v="3136"/>
    <n v="1"/>
  </r>
  <r>
    <x v="714"/>
    <x v="0"/>
    <s v="2023-2024"/>
    <x v="1"/>
    <x v="95"/>
    <x v="7"/>
    <x v="7"/>
    <x v="95"/>
    <x v="0"/>
    <x v="19"/>
    <x v="9"/>
    <x v="9"/>
    <x v="3137"/>
    <n v="1"/>
  </r>
  <r>
    <x v="627"/>
    <x v="2"/>
    <s v="2024-2025"/>
    <x v="0"/>
    <x v="33"/>
    <x v="4"/>
    <x v="4"/>
    <x v="33"/>
    <x v="0"/>
    <x v="8"/>
    <x v="1"/>
    <x v="1"/>
    <x v="3138"/>
    <n v="1"/>
  </r>
  <r>
    <x v="4"/>
    <x v="0"/>
    <s v="2023-2024"/>
    <x v="1"/>
    <x v="63"/>
    <x v="1"/>
    <x v="1"/>
    <x v="63"/>
    <x v="0"/>
    <x v="5"/>
    <x v="9"/>
    <x v="9"/>
    <x v="3139"/>
    <n v="1"/>
  </r>
  <r>
    <x v="493"/>
    <x v="1"/>
    <s v="2022-2023"/>
    <x v="1"/>
    <x v="35"/>
    <x v="3"/>
    <x v="3"/>
    <x v="35"/>
    <x v="0"/>
    <x v="15"/>
    <x v="0"/>
    <x v="0"/>
    <x v="3140"/>
    <n v="1"/>
  </r>
  <r>
    <x v="617"/>
    <x v="2"/>
    <s v="2024-2025"/>
    <x v="0"/>
    <x v="13"/>
    <x v="1"/>
    <x v="1"/>
    <x v="13"/>
    <x v="0"/>
    <x v="1"/>
    <x v="4"/>
    <x v="4"/>
    <x v="3141"/>
    <n v="1"/>
  </r>
  <r>
    <x v="603"/>
    <x v="2"/>
    <s v="2024-2025"/>
    <x v="0"/>
    <x v="42"/>
    <x v="3"/>
    <x v="3"/>
    <x v="42"/>
    <x v="0"/>
    <x v="12"/>
    <x v="9"/>
    <x v="9"/>
    <x v="3142"/>
    <n v="1"/>
  </r>
  <r>
    <x v="385"/>
    <x v="1"/>
    <s v="2022-2023"/>
    <x v="1"/>
    <x v="63"/>
    <x v="1"/>
    <x v="1"/>
    <x v="63"/>
    <x v="0"/>
    <x v="5"/>
    <x v="4"/>
    <x v="4"/>
    <x v="3143"/>
    <n v="1"/>
  </r>
  <r>
    <x v="499"/>
    <x v="0"/>
    <s v="2023-2024"/>
    <x v="0"/>
    <x v="56"/>
    <x v="1"/>
    <x v="1"/>
    <x v="56"/>
    <x v="0"/>
    <x v="11"/>
    <x v="4"/>
    <x v="4"/>
    <x v="3144"/>
    <n v="1"/>
  </r>
  <r>
    <x v="677"/>
    <x v="0"/>
    <s v="2023-2024"/>
    <x v="0"/>
    <x v="29"/>
    <x v="4"/>
    <x v="4"/>
    <x v="29"/>
    <x v="0"/>
    <x v="8"/>
    <x v="4"/>
    <x v="4"/>
    <x v="3145"/>
    <n v="1"/>
  </r>
  <r>
    <x v="252"/>
    <x v="1"/>
    <s v="2022-2023"/>
    <x v="1"/>
    <x v="6"/>
    <x v="0"/>
    <x v="0"/>
    <x v="6"/>
    <x v="0"/>
    <x v="0"/>
    <x v="9"/>
    <x v="9"/>
    <x v="3146"/>
    <n v="1"/>
  </r>
  <r>
    <x v="76"/>
    <x v="2"/>
    <s v="2024-2025"/>
    <x v="1"/>
    <x v="39"/>
    <x v="0"/>
    <x v="0"/>
    <x v="39"/>
    <x v="0"/>
    <x v="14"/>
    <x v="9"/>
    <x v="9"/>
    <x v="3147"/>
    <n v="1"/>
  </r>
  <r>
    <x v="617"/>
    <x v="2"/>
    <s v="2024-2025"/>
    <x v="0"/>
    <x v="67"/>
    <x v="3"/>
    <x v="3"/>
    <x v="67"/>
    <x v="0"/>
    <x v="15"/>
    <x v="4"/>
    <x v="4"/>
    <x v="3148"/>
    <n v="1"/>
  </r>
  <r>
    <x v="566"/>
    <x v="0"/>
    <s v="2023-2024"/>
    <x v="0"/>
    <x v="60"/>
    <x v="1"/>
    <x v="1"/>
    <x v="60"/>
    <x v="0"/>
    <x v="2"/>
    <x v="4"/>
    <x v="4"/>
    <x v="3149"/>
    <n v="1"/>
  </r>
  <r>
    <x v="159"/>
    <x v="0"/>
    <s v="2023-2024"/>
    <x v="0"/>
    <x v="13"/>
    <x v="1"/>
    <x v="1"/>
    <x v="13"/>
    <x v="0"/>
    <x v="1"/>
    <x v="9"/>
    <x v="9"/>
    <x v="3150"/>
    <n v="1"/>
  </r>
  <r>
    <x v="380"/>
    <x v="0"/>
    <s v="2023-2024"/>
    <x v="1"/>
    <x v="24"/>
    <x v="1"/>
    <x v="1"/>
    <x v="24"/>
    <x v="0"/>
    <x v="4"/>
    <x v="9"/>
    <x v="9"/>
    <x v="3151"/>
    <n v="1"/>
  </r>
  <r>
    <x v="192"/>
    <x v="1"/>
    <s v="2022-2023"/>
    <x v="0"/>
    <x v="69"/>
    <x v="4"/>
    <x v="4"/>
    <x v="69"/>
    <x v="0"/>
    <x v="6"/>
    <x v="2"/>
    <x v="2"/>
    <x v="3152"/>
    <n v="1"/>
  </r>
  <r>
    <x v="727"/>
    <x v="2"/>
    <s v="2024-2025"/>
    <x v="1"/>
    <x v="34"/>
    <x v="4"/>
    <x v="4"/>
    <x v="34"/>
    <x v="0"/>
    <x v="7"/>
    <x v="4"/>
    <x v="4"/>
    <x v="3153"/>
    <n v="1"/>
  </r>
  <r>
    <x v="495"/>
    <x v="2"/>
    <s v="2024-2025"/>
    <x v="1"/>
    <x v="34"/>
    <x v="4"/>
    <x v="4"/>
    <x v="34"/>
    <x v="0"/>
    <x v="7"/>
    <x v="3"/>
    <x v="3"/>
    <x v="3154"/>
    <n v="1"/>
  </r>
  <r>
    <x v="376"/>
    <x v="1"/>
    <s v="2022-2023"/>
    <x v="0"/>
    <x v="6"/>
    <x v="0"/>
    <x v="0"/>
    <x v="6"/>
    <x v="0"/>
    <x v="0"/>
    <x v="9"/>
    <x v="9"/>
    <x v="3155"/>
    <n v="1"/>
  </r>
  <r>
    <x v="513"/>
    <x v="2"/>
    <s v="2024-2025"/>
    <x v="0"/>
    <x v="60"/>
    <x v="1"/>
    <x v="1"/>
    <x v="60"/>
    <x v="0"/>
    <x v="2"/>
    <x v="4"/>
    <x v="4"/>
    <x v="3156"/>
    <n v="1"/>
  </r>
  <r>
    <x v="176"/>
    <x v="2"/>
    <s v="2024-2025"/>
    <x v="0"/>
    <x v="26"/>
    <x v="0"/>
    <x v="0"/>
    <x v="26"/>
    <x v="0"/>
    <x v="14"/>
    <x v="4"/>
    <x v="4"/>
    <x v="3157"/>
    <n v="1"/>
  </r>
  <r>
    <x v="496"/>
    <x v="2"/>
    <s v="2024-2025"/>
    <x v="0"/>
    <x v="86"/>
    <x v="0"/>
    <x v="0"/>
    <x v="86"/>
    <x v="0"/>
    <x v="20"/>
    <x v="0"/>
    <x v="0"/>
    <x v="3158"/>
    <n v="1"/>
  </r>
  <r>
    <x v="616"/>
    <x v="0"/>
    <s v="2023-2024"/>
    <x v="0"/>
    <x v="80"/>
    <x v="0"/>
    <x v="0"/>
    <x v="80"/>
    <x v="0"/>
    <x v="14"/>
    <x v="0"/>
    <x v="0"/>
    <x v="3159"/>
    <n v="1"/>
  </r>
  <r>
    <x v="287"/>
    <x v="0"/>
    <s v="2023-2024"/>
    <x v="1"/>
    <x v="64"/>
    <x v="1"/>
    <x v="1"/>
    <x v="64"/>
    <x v="0"/>
    <x v="1"/>
    <x v="6"/>
    <x v="6"/>
    <x v="3160"/>
    <n v="1"/>
  </r>
  <r>
    <x v="493"/>
    <x v="1"/>
    <s v="2022-2023"/>
    <x v="0"/>
    <x v="5"/>
    <x v="1"/>
    <x v="1"/>
    <x v="5"/>
    <x v="0"/>
    <x v="5"/>
    <x v="9"/>
    <x v="9"/>
    <x v="3161"/>
    <n v="1"/>
  </r>
  <r>
    <x v="541"/>
    <x v="0"/>
    <s v="2023-2024"/>
    <x v="1"/>
    <x v="40"/>
    <x v="4"/>
    <x v="4"/>
    <x v="40"/>
    <x v="0"/>
    <x v="8"/>
    <x v="4"/>
    <x v="4"/>
    <x v="3162"/>
    <n v="1"/>
  </r>
  <r>
    <x v="58"/>
    <x v="2"/>
    <s v="2024-2025"/>
    <x v="0"/>
    <x v="60"/>
    <x v="1"/>
    <x v="1"/>
    <x v="60"/>
    <x v="0"/>
    <x v="2"/>
    <x v="3"/>
    <x v="3"/>
    <x v="3163"/>
    <n v="1"/>
  </r>
  <r>
    <x v="85"/>
    <x v="2"/>
    <s v="2024-2025"/>
    <x v="1"/>
    <x v="0"/>
    <x v="0"/>
    <x v="0"/>
    <x v="0"/>
    <x v="0"/>
    <x v="0"/>
    <x v="0"/>
    <x v="0"/>
    <x v="3164"/>
    <n v="1"/>
  </r>
  <r>
    <x v="9"/>
    <x v="0"/>
    <s v="2023-2024"/>
    <x v="0"/>
    <x v="92"/>
    <x v="3"/>
    <x v="3"/>
    <x v="92"/>
    <x v="0"/>
    <x v="3"/>
    <x v="4"/>
    <x v="4"/>
    <x v="3165"/>
    <n v="1"/>
  </r>
  <r>
    <x v="302"/>
    <x v="0"/>
    <s v="2023-2024"/>
    <x v="0"/>
    <x v="56"/>
    <x v="1"/>
    <x v="1"/>
    <x v="56"/>
    <x v="0"/>
    <x v="11"/>
    <x v="0"/>
    <x v="0"/>
    <x v="3166"/>
    <n v="1"/>
  </r>
  <r>
    <x v="588"/>
    <x v="0"/>
    <s v="2023-2024"/>
    <x v="0"/>
    <x v="4"/>
    <x v="1"/>
    <x v="1"/>
    <x v="4"/>
    <x v="0"/>
    <x v="4"/>
    <x v="3"/>
    <x v="3"/>
    <x v="3167"/>
    <n v="1"/>
  </r>
  <r>
    <x v="47"/>
    <x v="2"/>
    <s v="2024-2025"/>
    <x v="0"/>
    <x v="46"/>
    <x v="3"/>
    <x v="3"/>
    <x v="46"/>
    <x v="0"/>
    <x v="17"/>
    <x v="9"/>
    <x v="9"/>
    <x v="3168"/>
    <n v="1"/>
  </r>
  <r>
    <x v="616"/>
    <x v="0"/>
    <s v="2023-2024"/>
    <x v="1"/>
    <x v="39"/>
    <x v="0"/>
    <x v="0"/>
    <x v="39"/>
    <x v="0"/>
    <x v="14"/>
    <x v="4"/>
    <x v="4"/>
    <x v="3169"/>
    <n v="1"/>
  </r>
  <r>
    <x v="16"/>
    <x v="1"/>
    <s v="2022-2023"/>
    <x v="0"/>
    <x v="41"/>
    <x v="5"/>
    <x v="5"/>
    <x v="41"/>
    <x v="0"/>
    <x v="9"/>
    <x v="0"/>
    <x v="0"/>
    <x v="3170"/>
    <n v="1"/>
  </r>
  <r>
    <x v="5"/>
    <x v="0"/>
    <s v="2023-2024"/>
    <x v="0"/>
    <x v="49"/>
    <x v="4"/>
    <x v="4"/>
    <x v="49"/>
    <x v="0"/>
    <x v="6"/>
    <x v="4"/>
    <x v="4"/>
    <x v="3171"/>
    <n v="1"/>
  </r>
  <r>
    <x v="604"/>
    <x v="2"/>
    <s v="2024-2025"/>
    <x v="0"/>
    <x v="27"/>
    <x v="4"/>
    <x v="4"/>
    <x v="27"/>
    <x v="0"/>
    <x v="7"/>
    <x v="3"/>
    <x v="3"/>
    <x v="3172"/>
    <n v="1"/>
  </r>
  <r>
    <x v="564"/>
    <x v="0"/>
    <s v="2023-2024"/>
    <x v="0"/>
    <x v="28"/>
    <x v="1"/>
    <x v="1"/>
    <x v="28"/>
    <x v="0"/>
    <x v="11"/>
    <x v="9"/>
    <x v="9"/>
    <x v="3173"/>
    <n v="1"/>
  </r>
  <r>
    <x v="372"/>
    <x v="0"/>
    <s v="2023-2024"/>
    <x v="1"/>
    <x v="88"/>
    <x v="6"/>
    <x v="6"/>
    <x v="88"/>
    <x v="0"/>
    <x v="13"/>
    <x v="9"/>
    <x v="9"/>
    <x v="3174"/>
    <n v="1"/>
  </r>
  <r>
    <x v="42"/>
    <x v="0"/>
    <s v="2023-2024"/>
    <x v="0"/>
    <x v="76"/>
    <x v="1"/>
    <x v="1"/>
    <x v="76"/>
    <x v="0"/>
    <x v="5"/>
    <x v="0"/>
    <x v="0"/>
    <x v="3175"/>
    <n v="1"/>
  </r>
  <r>
    <x v="226"/>
    <x v="0"/>
    <s v="2023-2024"/>
    <x v="1"/>
    <x v="31"/>
    <x v="1"/>
    <x v="1"/>
    <x v="31"/>
    <x v="0"/>
    <x v="4"/>
    <x v="5"/>
    <x v="5"/>
    <x v="3176"/>
    <n v="1"/>
  </r>
  <r>
    <x v="198"/>
    <x v="2"/>
    <s v="2024-2025"/>
    <x v="0"/>
    <x v="23"/>
    <x v="1"/>
    <x v="1"/>
    <x v="23"/>
    <x v="0"/>
    <x v="11"/>
    <x v="0"/>
    <x v="0"/>
    <x v="3177"/>
    <n v="1"/>
  </r>
  <r>
    <x v="361"/>
    <x v="2"/>
    <s v="2024-2025"/>
    <x v="1"/>
    <x v="91"/>
    <x v="1"/>
    <x v="1"/>
    <x v="91"/>
    <x v="0"/>
    <x v="5"/>
    <x v="5"/>
    <x v="5"/>
    <x v="3178"/>
    <n v="1"/>
  </r>
  <r>
    <x v="271"/>
    <x v="1"/>
    <s v="2022-2023"/>
    <x v="0"/>
    <x v="12"/>
    <x v="3"/>
    <x v="3"/>
    <x v="12"/>
    <x v="0"/>
    <x v="10"/>
    <x v="7"/>
    <x v="7"/>
    <x v="3179"/>
    <n v="1"/>
  </r>
  <r>
    <x v="491"/>
    <x v="0"/>
    <s v="2023-2024"/>
    <x v="0"/>
    <x v="36"/>
    <x v="4"/>
    <x v="4"/>
    <x v="36"/>
    <x v="0"/>
    <x v="6"/>
    <x v="4"/>
    <x v="4"/>
    <x v="3180"/>
    <n v="1"/>
  </r>
  <r>
    <x v="693"/>
    <x v="0"/>
    <s v="2023-2024"/>
    <x v="0"/>
    <x v="76"/>
    <x v="1"/>
    <x v="1"/>
    <x v="76"/>
    <x v="0"/>
    <x v="5"/>
    <x v="8"/>
    <x v="8"/>
    <x v="3181"/>
    <n v="1"/>
  </r>
  <r>
    <x v="606"/>
    <x v="0"/>
    <s v="2023-2024"/>
    <x v="1"/>
    <x v="64"/>
    <x v="1"/>
    <x v="1"/>
    <x v="64"/>
    <x v="0"/>
    <x v="1"/>
    <x v="7"/>
    <x v="7"/>
    <x v="3182"/>
    <n v="1"/>
  </r>
  <r>
    <x v="194"/>
    <x v="2"/>
    <s v="2024-2025"/>
    <x v="0"/>
    <x v="7"/>
    <x v="4"/>
    <x v="4"/>
    <x v="7"/>
    <x v="0"/>
    <x v="6"/>
    <x v="4"/>
    <x v="4"/>
    <x v="3183"/>
    <n v="1"/>
  </r>
  <r>
    <x v="658"/>
    <x v="2"/>
    <s v="2024-2025"/>
    <x v="0"/>
    <x v="33"/>
    <x v="4"/>
    <x v="4"/>
    <x v="33"/>
    <x v="0"/>
    <x v="8"/>
    <x v="9"/>
    <x v="9"/>
    <x v="3184"/>
    <n v="1"/>
  </r>
  <r>
    <x v="35"/>
    <x v="0"/>
    <s v="2023-2024"/>
    <x v="0"/>
    <x v="36"/>
    <x v="4"/>
    <x v="4"/>
    <x v="36"/>
    <x v="0"/>
    <x v="6"/>
    <x v="4"/>
    <x v="4"/>
    <x v="3185"/>
    <n v="1"/>
  </r>
  <r>
    <x v="413"/>
    <x v="2"/>
    <s v="2024-2025"/>
    <x v="0"/>
    <x v="78"/>
    <x v="1"/>
    <x v="1"/>
    <x v="78"/>
    <x v="0"/>
    <x v="4"/>
    <x v="9"/>
    <x v="9"/>
    <x v="3186"/>
    <n v="1"/>
  </r>
  <r>
    <x v="572"/>
    <x v="0"/>
    <s v="2023-2024"/>
    <x v="0"/>
    <x v="47"/>
    <x v="1"/>
    <x v="1"/>
    <x v="47"/>
    <x v="0"/>
    <x v="4"/>
    <x v="0"/>
    <x v="0"/>
    <x v="3187"/>
    <n v="1"/>
  </r>
  <r>
    <x v="339"/>
    <x v="2"/>
    <s v="2024-2025"/>
    <x v="0"/>
    <x v="9"/>
    <x v="4"/>
    <x v="4"/>
    <x v="9"/>
    <x v="0"/>
    <x v="7"/>
    <x v="4"/>
    <x v="4"/>
    <x v="3188"/>
    <n v="1"/>
  </r>
  <r>
    <x v="546"/>
    <x v="2"/>
    <s v="2024-2025"/>
    <x v="0"/>
    <x v="45"/>
    <x v="3"/>
    <x v="3"/>
    <x v="45"/>
    <x v="0"/>
    <x v="15"/>
    <x v="4"/>
    <x v="4"/>
    <x v="3189"/>
    <n v="1"/>
  </r>
  <r>
    <x v="58"/>
    <x v="2"/>
    <s v="2024-2025"/>
    <x v="0"/>
    <x v="90"/>
    <x v="3"/>
    <x v="3"/>
    <x v="90"/>
    <x v="0"/>
    <x v="17"/>
    <x v="4"/>
    <x v="4"/>
    <x v="3190"/>
    <n v="1"/>
  </r>
  <r>
    <x v="201"/>
    <x v="1"/>
    <s v="2022-2023"/>
    <x v="0"/>
    <x v="85"/>
    <x v="0"/>
    <x v="0"/>
    <x v="85"/>
    <x v="0"/>
    <x v="20"/>
    <x v="2"/>
    <x v="2"/>
    <x v="3191"/>
    <n v="1"/>
  </r>
  <r>
    <x v="406"/>
    <x v="2"/>
    <s v="2024-2025"/>
    <x v="0"/>
    <x v="47"/>
    <x v="1"/>
    <x v="1"/>
    <x v="47"/>
    <x v="0"/>
    <x v="4"/>
    <x v="4"/>
    <x v="4"/>
    <x v="3192"/>
    <n v="1"/>
  </r>
  <r>
    <x v="237"/>
    <x v="0"/>
    <s v="2023-2024"/>
    <x v="1"/>
    <x v="11"/>
    <x v="5"/>
    <x v="5"/>
    <x v="11"/>
    <x v="0"/>
    <x v="9"/>
    <x v="9"/>
    <x v="9"/>
    <x v="3193"/>
    <n v="1"/>
  </r>
  <r>
    <x v="565"/>
    <x v="1"/>
    <s v="2022-2023"/>
    <x v="0"/>
    <x v="50"/>
    <x v="4"/>
    <x v="4"/>
    <x v="50"/>
    <x v="0"/>
    <x v="6"/>
    <x v="4"/>
    <x v="4"/>
    <x v="3194"/>
    <n v="1"/>
  </r>
  <r>
    <x v="298"/>
    <x v="1"/>
    <s v="2022-2023"/>
    <x v="1"/>
    <x v="75"/>
    <x v="0"/>
    <x v="0"/>
    <x v="75"/>
    <x v="0"/>
    <x v="20"/>
    <x v="9"/>
    <x v="9"/>
    <x v="3195"/>
    <n v="1"/>
  </r>
  <r>
    <x v="429"/>
    <x v="1"/>
    <s v="2022-2023"/>
    <x v="0"/>
    <x v="85"/>
    <x v="0"/>
    <x v="0"/>
    <x v="85"/>
    <x v="0"/>
    <x v="20"/>
    <x v="8"/>
    <x v="8"/>
    <x v="3196"/>
    <n v="1"/>
  </r>
  <r>
    <x v="140"/>
    <x v="0"/>
    <s v="2023-2024"/>
    <x v="0"/>
    <x v="27"/>
    <x v="4"/>
    <x v="4"/>
    <x v="27"/>
    <x v="0"/>
    <x v="7"/>
    <x v="5"/>
    <x v="5"/>
    <x v="3197"/>
    <n v="1"/>
  </r>
  <r>
    <x v="324"/>
    <x v="0"/>
    <s v="2023-2024"/>
    <x v="1"/>
    <x v="39"/>
    <x v="0"/>
    <x v="0"/>
    <x v="39"/>
    <x v="0"/>
    <x v="14"/>
    <x v="4"/>
    <x v="4"/>
    <x v="3198"/>
    <n v="1"/>
  </r>
  <r>
    <x v="120"/>
    <x v="2"/>
    <s v="2024-2025"/>
    <x v="0"/>
    <x v="37"/>
    <x v="1"/>
    <x v="1"/>
    <x v="37"/>
    <x v="0"/>
    <x v="11"/>
    <x v="4"/>
    <x v="4"/>
    <x v="3199"/>
    <n v="1"/>
  </r>
  <r>
    <x v="697"/>
    <x v="1"/>
    <s v="2022-2023"/>
    <x v="0"/>
    <x v="50"/>
    <x v="4"/>
    <x v="4"/>
    <x v="50"/>
    <x v="0"/>
    <x v="6"/>
    <x v="0"/>
    <x v="0"/>
    <x v="3200"/>
    <n v="1"/>
  </r>
  <r>
    <x v="10"/>
    <x v="0"/>
    <s v="2023-2024"/>
    <x v="0"/>
    <x v="52"/>
    <x v="3"/>
    <x v="3"/>
    <x v="52"/>
    <x v="0"/>
    <x v="10"/>
    <x v="3"/>
    <x v="3"/>
    <x v="3201"/>
    <n v="1"/>
  </r>
  <r>
    <x v="357"/>
    <x v="0"/>
    <s v="2023-2024"/>
    <x v="0"/>
    <x v="78"/>
    <x v="1"/>
    <x v="1"/>
    <x v="78"/>
    <x v="0"/>
    <x v="4"/>
    <x v="9"/>
    <x v="9"/>
    <x v="3202"/>
    <n v="1"/>
  </r>
  <r>
    <x v="205"/>
    <x v="0"/>
    <s v="2023-2024"/>
    <x v="0"/>
    <x v="74"/>
    <x v="1"/>
    <x v="1"/>
    <x v="74"/>
    <x v="0"/>
    <x v="1"/>
    <x v="0"/>
    <x v="0"/>
    <x v="3203"/>
    <n v="1"/>
  </r>
  <r>
    <x v="686"/>
    <x v="1"/>
    <s v="2022-2023"/>
    <x v="0"/>
    <x v="28"/>
    <x v="1"/>
    <x v="1"/>
    <x v="28"/>
    <x v="0"/>
    <x v="11"/>
    <x v="5"/>
    <x v="5"/>
    <x v="3204"/>
    <n v="1"/>
  </r>
  <r>
    <x v="92"/>
    <x v="0"/>
    <s v="2023-2024"/>
    <x v="1"/>
    <x v="65"/>
    <x v="1"/>
    <x v="1"/>
    <x v="65"/>
    <x v="0"/>
    <x v="4"/>
    <x v="4"/>
    <x v="4"/>
    <x v="3205"/>
    <n v="1"/>
  </r>
  <r>
    <x v="381"/>
    <x v="0"/>
    <s v="2023-2024"/>
    <x v="0"/>
    <x v="67"/>
    <x v="3"/>
    <x v="3"/>
    <x v="67"/>
    <x v="0"/>
    <x v="15"/>
    <x v="5"/>
    <x v="5"/>
    <x v="3206"/>
    <n v="1"/>
  </r>
  <r>
    <x v="162"/>
    <x v="1"/>
    <s v="2022-2023"/>
    <x v="0"/>
    <x v="2"/>
    <x v="2"/>
    <x v="2"/>
    <x v="2"/>
    <x v="0"/>
    <x v="2"/>
    <x v="9"/>
    <x v="9"/>
    <x v="3207"/>
    <n v="1"/>
  </r>
  <r>
    <x v="707"/>
    <x v="1"/>
    <s v="2022-2023"/>
    <x v="0"/>
    <x v="7"/>
    <x v="4"/>
    <x v="4"/>
    <x v="7"/>
    <x v="0"/>
    <x v="6"/>
    <x v="0"/>
    <x v="0"/>
    <x v="3208"/>
    <n v="1"/>
  </r>
  <r>
    <x v="183"/>
    <x v="0"/>
    <s v="2023-2024"/>
    <x v="0"/>
    <x v="54"/>
    <x v="4"/>
    <x v="4"/>
    <x v="54"/>
    <x v="0"/>
    <x v="7"/>
    <x v="4"/>
    <x v="4"/>
    <x v="3209"/>
    <n v="1"/>
  </r>
  <r>
    <x v="259"/>
    <x v="2"/>
    <s v="2024-2025"/>
    <x v="0"/>
    <x v="21"/>
    <x v="3"/>
    <x v="3"/>
    <x v="21"/>
    <x v="0"/>
    <x v="10"/>
    <x v="9"/>
    <x v="9"/>
    <x v="3210"/>
    <n v="1"/>
  </r>
  <r>
    <x v="494"/>
    <x v="2"/>
    <s v="2024-2025"/>
    <x v="0"/>
    <x v="51"/>
    <x v="4"/>
    <x v="4"/>
    <x v="51"/>
    <x v="0"/>
    <x v="16"/>
    <x v="0"/>
    <x v="0"/>
    <x v="3211"/>
    <n v="1"/>
  </r>
  <r>
    <x v="122"/>
    <x v="1"/>
    <s v="2022-2023"/>
    <x v="0"/>
    <x v="53"/>
    <x v="3"/>
    <x v="3"/>
    <x v="53"/>
    <x v="0"/>
    <x v="10"/>
    <x v="4"/>
    <x v="4"/>
    <x v="3212"/>
    <n v="1"/>
  </r>
  <r>
    <x v="442"/>
    <x v="1"/>
    <s v="2022-2023"/>
    <x v="0"/>
    <x v="29"/>
    <x v="4"/>
    <x v="4"/>
    <x v="29"/>
    <x v="0"/>
    <x v="8"/>
    <x v="0"/>
    <x v="0"/>
    <x v="3213"/>
    <n v="1"/>
  </r>
  <r>
    <x v="414"/>
    <x v="0"/>
    <s v="2023-2024"/>
    <x v="0"/>
    <x v="25"/>
    <x v="4"/>
    <x v="4"/>
    <x v="25"/>
    <x v="0"/>
    <x v="8"/>
    <x v="0"/>
    <x v="0"/>
    <x v="3214"/>
    <n v="1"/>
  </r>
  <r>
    <x v="233"/>
    <x v="1"/>
    <s v="2022-2023"/>
    <x v="1"/>
    <x v="22"/>
    <x v="1"/>
    <x v="1"/>
    <x v="22"/>
    <x v="0"/>
    <x v="2"/>
    <x v="9"/>
    <x v="9"/>
    <x v="3215"/>
    <n v="1"/>
  </r>
  <r>
    <x v="100"/>
    <x v="0"/>
    <s v="2023-2024"/>
    <x v="0"/>
    <x v="12"/>
    <x v="3"/>
    <x v="3"/>
    <x v="12"/>
    <x v="0"/>
    <x v="10"/>
    <x v="4"/>
    <x v="4"/>
    <x v="3216"/>
    <n v="1"/>
  </r>
  <r>
    <x v="459"/>
    <x v="0"/>
    <s v="2023-2024"/>
    <x v="0"/>
    <x v="94"/>
    <x v="5"/>
    <x v="5"/>
    <x v="94"/>
    <x v="0"/>
    <x v="9"/>
    <x v="0"/>
    <x v="0"/>
    <x v="3217"/>
    <n v="1"/>
  </r>
  <r>
    <x v="118"/>
    <x v="1"/>
    <s v="2022-2023"/>
    <x v="0"/>
    <x v="19"/>
    <x v="1"/>
    <x v="1"/>
    <x v="19"/>
    <x v="0"/>
    <x v="11"/>
    <x v="4"/>
    <x v="4"/>
    <x v="3218"/>
    <n v="1"/>
  </r>
  <r>
    <x v="612"/>
    <x v="0"/>
    <s v="2023-2024"/>
    <x v="0"/>
    <x v="48"/>
    <x v="3"/>
    <x v="3"/>
    <x v="48"/>
    <x v="0"/>
    <x v="15"/>
    <x v="4"/>
    <x v="4"/>
    <x v="3219"/>
    <n v="1"/>
  </r>
  <r>
    <x v="424"/>
    <x v="0"/>
    <s v="2023-2024"/>
    <x v="0"/>
    <x v="33"/>
    <x v="4"/>
    <x v="4"/>
    <x v="33"/>
    <x v="0"/>
    <x v="8"/>
    <x v="9"/>
    <x v="9"/>
    <x v="3220"/>
    <n v="1"/>
  </r>
  <r>
    <x v="721"/>
    <x v="0"/>
    <s v="2023-2024"/>
    <x v="0"/>
    <x v="4"/>
    <x v="1"/>
    <x v="1"/>
    <x v="4"/>
    <x v="0"/>
    <x v="4"/>
    <x v="9"/>
    <x v="9"/>
    <x v="3221"/>
    <n v="1"/>
  </r>
  <r>
    <x v="536"/>
    <x v="1"/>
    <s v="2022-2023"/>
    <x v="0"/>
    <x v="68"/>
    <x v="7"/>
    <x v="7"/>
    <x v="68"/>
    <x v="0"/>
    <x v="19"/>
    <x v="4"/>
    <x v="4"/>
    <x v="3222"/>
    <n v="1"/>
  </r>
  <r>
    <x v="727"/>
    <x v="2"/>
    <s v="2024-2025"/>
    <x v="0"/>
    <x v="23"/>
    <x v="1"/>
    <x v="1"/>
    <x v="23"/>
    <x v="0"/>
    <x v="11"/>
    <x v="4"/>
    <x v="4"/>
    <x v="3223"/>
    <n v="1"/>
  </r>
  <r>
    <x v="681"/>
    <x v="2"/>
    <s v="2024-2025"/>
    <x v="0"/>
    <x v="36"/>
    <x v="4"/>
    <x v="4"/>
    <x v="36"/>
    <x v="0"/>
    <x v="6"/>
    <x v="0"/>
    <x v="0"/>
    <x v="3224"/>
    <n v="1"/>
  </r>
  <r>
    <x v="276"/>
    <x v="0"/>
    <s v="2023-2024"/>
    <x v="1"/>
    <x v="34"/>
    <x v="4"/>
    <x v="4"/>
    <x v="34"/>
    <x v="0"/>
    <x v="7"/>
    <x v="8"/>
    <x v="8"/>
    <x v="3225"/>
    <n v="1"/>
  </r>
  <r>
    <x v="499"/>
    <x v="0"/>
    <s v="2023-2024"/>
    <x v="1"/>
    <x v="22"/>
    <x v="1"/>
    <x v="1"/>
    <x v="22"/>
    <x v="0"/>
    <x v="2"/>
    <x v="4"/>
    <x v="4"/>
    <x v="3226"/>
    <n v="1"/>
  </r>
  <r>
    <x v="465"/>
    <x v="1"/>
    <s v="2022-2023"/>
    <x v="1"/>
    <x v="66"/>
    <x v="3"/>
    <x v="3"/>
    <x v="66"/>
    <x v="0"/>
    <x v="12"/>
    <x v="0"/>
    <x v="0"/>
    <x v="3227"/>
    <n v="1"/>
  </r>
  <r>
    <x v="328"/>
    <x v="2"/>
    <s v="2024-2025"/>
    <x v="0"/>
    <x v="23"/>
    <x v="1"/>
    <x v="1"/>
    <x v="23"/>
    <x v="0"/>
    <x v="11"/>
    <x v="3"/>
    <x v="3"/>
    <x v="3228"/>
    <n v="1"/>
  </r>
  <r>
    <x v="272"/>
    <x v="1"/>
    <s v="2022-2023"/>
    <x v="0"/>
    <x v="68"/>
    <x v="7"/>
    <x v="7"/>
    <x v="68"/>
    <x v="0"/>
    <x v="19"/>
    <x v="3"/>
    <x v="3"/>
    <x v="3229"/>
    <n v="1"/>
  </r>
  <r>
    <x v="550"/>
    <x v="0"/>
    <s v="2023-2024"/>
    <x v="0"/>
    <x v="5"/>
    <x v="1"/>
    <x v="1"/>
    <x v="5"/>
    <x v="0"/>
    <x v="5"/>
    <x v="4"/>
    <x v="4"/>
    <x v="3230"/>
    <n v="1"/>
  </r>
  <r>
    <x v="714"/>
    <x v="0"/>
    <s v="2023-2024"/>
    <x v="0"/>
    <x v="2"/>
    <x v="2"/>
    <x v="2"/>
    <x v="2"/>
    <x v="0"/>
    <x v="2"/>
    <x v="9"/>
    <x v="9"/>
    <x v="3231"/>
    <n v="1"/>
  </r>
  <r>
    <x v="702"/>
    <x v="0"/>
    <s v="2023-2024"/>
    <x v="0"/>
    <x v="19"/>
    <x v="1"/>
    <x v="1"/>
    <x v="19"/>
    <x v="0"/>
    <x v="11"/>
    <x v="5"/>
    <x v="5"/>
    <x v="3232"/>
    <n v="1"/>
  </r>
  <r>
    <x v="249"/>
    <x v="1"/>
    <s v="2022-2023"/>
    <x v="0"/>
    <x v="8"/>
    <x v="1"/>
    <x v="1"/>
    <x v="8"/>
    <x v="0"/>
    <x v="4"/>
    <x v="9"/>
    <x v="9"/>
    <x v="3233"/>
    <n v="1"/>
  </r>
  <r>
    <x v="339"/>
    <x v="2"/>
    <s v="2024-2025"/>
    <x v="1"/>
    <x v="63"/>
    <x v="1"/>
    <x v="1"/>
    <x v="63"/>
    <x v="0"/>
    <x v="5"/>
    <x v="5"/>
    <x v="5"/>
    <x v="3234"/>
    <n v="1"/>
  </r>
  <r>
    <x v="309"/>
    <x v="0"/>
    <s v="2023-2024"/>
    <x v="1"/>
    <x v="39"/>
    <x v="0"/>
    <x v="0"/>
    <x v="39"/>
    <x v="0"/>
    <x v="14"/>
    <x v="0"/>
    <x v="0"/>
    <x v="3235"/>
    <n v="1"/>
  </r>
  <r>
    <x v="41"/>
    <x v="1"/>
    <s v="2022-2023"/>
    <x v="0"/>
    <x v="67"/>
    <x v="3"/>
    <x v="3"/>
    <x v="67"/>
    <x v="0"/>
    <x v="15"/>
    <x v="3"/>
    <x v="3"/>
    <x v="3236"/>
    <n v="1"/>
  </r>
  <r>
    <x v="226"/>
    <x v="0"/>
    <s v="2023-2024"/>
    <x v="0"/>
    <x v="59"/>
    <x v="3"/>
    <x v="3"/>
    <x v="59"/>
    <x v="0"/>
    <x v="3"/>
    <x v="4"/>
    <x v="4"/>
    <x v="3237"/>
    <n v="1"/>
  </r>
  <r>
    <x v="572"/>
    <x v="0"/>
    <s v="2023-2024"/>
    <x v="0"/>
    <x v="53"/>
    <x v="3"/>
    <x v="3"/>
    <x v="53"/>
    <x v="0"/>
    <x v="10"/>
    <x v="3"/>
    <x v="3"/>
    <x v="3238"/>
    <n v="1"/>
  </r>
  <r>
    <x v="491"/>
    <x v="0"/>
    <s v="2023-2024"/>
    <x v="0"/>
    <x v="2"/>
    <x v="2"/>
    <x v="2"/>
    <x v="2"/>
    <x v="0"/>
    <x v="2"/>
    <x v="7"/>
    <x v="7"/>
    <x v="3239"/>
    <n v="1"/>
  </r>
  <r>
    <x v="215"/>
    <x v="2"/>
    <s v="2024-2025"/>
    <x v="0"/>
    <x v="57"/>
    <x v="6"/>
    <x v="6"/>
    <x v="57"/>
    <x v="0"/>
    <x v="13"/>
    <x v="9"/>
    <x v="9"/>
    <x v="3240"/>
    <n v="1"/>
  </r>
  <r>
    <x v="430"/>
    <x v="0"/>
    <s v="2023-2024"/>
    <x v="0"/>
    <x v="36"/>
    <x v="4"/>
    <x v="4"/>
    <x v="36"/>
    <x v="0"/>
    <x v="6"/>
    <x v="4"/>
    <x v="4"/>
    <x v="3241"/>
    <n v="1"/>
  </r>
  <r>
    <x v="713"/>
    <x v="2"/>
    <s v="2024-2025"/>
    <x v="1"/>
    <x v="40"/>
    <x v="4"/>
    <x v="4"/>
    <x v="40"/>
    <x v="0"/>
    <x v="8"/>
    <x v="4"/>
    <x v="4"/>
    <x v="3242"/>
    <n v="1"/>
  </r>
  <r>
    <x v="172"/>
    <x v="1"/>
    <s v="2022-2023"/>
    <x v="1"/>
    <x v="40"/>
    <x v="4"/>
    <x v="4"/>
    <x v="40"/>
    <x v="0"/>
    <x v="8"/>
    <x v="0"/>
    <x v="0"/>
    <x v="3243"/>
    <n v="1"/>
  </r>
  <r>
    <x v="311"/>
    <x v="0"/>
    <s v="2023-2024"/>
    <x v="1"/>
    <x v="27"/>
    <x v="4"/>
    <x v="4"/>
    <x v="27"/>
    <x v="0"/>
    <x v="7"/>
    <x v="0"/>
    <x v="0"/>
    <x v="3244"/>
    <n v="1"/>
  </r>
  <r>
    <x v="356"/>
    <x v="0"/>
    <s v="2023-2024"/>
    <x v="0"/>
    <x v="43"/>
    <x v="1"/>
    <x v="1"/>
    <x v="43"/>
    <x v="0"/>
    <x v="2"/>
    <x v="3"/>
    <x v="3"/>
    <x v="3245"/>
    <n v="1"/>
  </r>
  <r>
    <x v="706"/>
    <x v="1"/>
    <s v="2022-2023"/>
    <x v="1"/>
    <x v="34"/>
    <x v="4"/>
    <x v="4"/>
    <x v="34"/>
    <x v="0"/>
    <x v="7"/>
    <x v="5"/>
    <x v="5"/>
    <x v="3246"/>
    <n v="1"/>
  </r>
  <r>
    <x v="103"/>
    <x v="1"/>
    <s v="2022-2023"/>
    <x v="0"/>
    <x v="40"/>
    <x v="4"/>
    <x v="4"/>
    <x v="40"/>
    <x v="0"/>
    <x v="8"/>
    <x v="5"/>
    <x v="5"/>
    <x v="3247"/>
    <n v="1"/>
  </r>
  <r>
    <x v="688"/>
    <x v="0"/>
    <s v="2023-2024"/>
    <x v="0"/>
    <x v="52"/>
    <x v="3"/>
    <x v="3"/>
    <x v="52"/>
    <x v="0"/>
    <x v="10"/>
    <x v="4"/>
    <x v="4"/>
    <x v="3248"/>
    <n v="1"/>
  </r>
  <r>
    <x v="199"/>
    <x v="0"/>
    <s v="2023-2024"/>
    <x v="0"/>
    <x v="25"/>
    <x v="4"/>
    <x v="4"/>
    <x v="25"/>
    <x v="0"/>
    <x v="8"/>
    <x v="4"/>
    <x v="4"/>
    <x v="3249"/>
    <n v="1"/>
  </r>
  <r>
    <x v="226"/>
    <x v="0"/>
    <s v="2023-2024"/>
    <x v="0"/>
    <x v="19"/>
    <x v="1"/>
    <x v="1"/>
    <x v="19"/>
    <x v="0"/>
    <x v="11"/>
    <x v="3"/>
    <x v="3"/>
    <x v="3250"/>
    <n v="1"/>
  </r>
  <r>
    <x v="303"/>
    <x v="1"/>
    <s v="2022-2023"/>
    <x v="1"/>
    <x v="65"/>
    <x v="1"/>
    <x v="1"/>
    <x v="65"/>
    <x v="0"/>
    <x v="4"/>
    <x v="0"/>
    <x v="0"/>
    <x v="3251"/>
    <n v="1"/>
  </r>
  <r>
    <x v="31"/>
    <x v="1"/>
    <s v="2022-2023"/>
    <x v="0"/>
    <x v="55"/>
    <x v="3"/>
    <x v="3"/>
    <x v="55"/>
    <x v="0"/>
    <x v="17"/>
    <x v="4"/>
    <x v="4"/>
    <x v="3252"/>
    <n v="1"/>
  </r>
  <r>
    <x v="622"/>
    <x v="0"/>
    <s v="2023-2024"/>
    <x v="0"/>
    <x v="36"/>
    <x v="4"/>
    <x v="4"/>
    <x v="36"/>
    <x v="0"/>
    <x v="6"/>
    <x v="8"/>
    <x v="8"/>
    <x v="3253"/>
    <n v="1"/>
  </r>
  <r>
    <x v="6"/>
    <x v="1"/>
    <s v="2022-2023"/>
    <x v="0"/>
    <x v="78"/>
    <x v="1"/>
    <x v="1"/>
    <x v="78"/>
    <x v="0"/>
    <x v="4"/>
    <x v="0"/>
    <x v="0"/>
    <x v="3254"/>
    <n v="1"/>
  </r>
  <r>
    <x v="61"/>
    <x v="1"/>
    <s v="2022-2023"/>
    <x v="0"/>
    <x v="21"/>
    <x v="3"/>
    <x v="3"/>
    <x v="21"/>
    <x v="0"/>
    <x v="10"/>
    <x v="1"/>
    <x v="1"/>
    <x v="3255"/>
    <n v="1"/>
  </r>
  <r>
    <x v="464"/>
    <x v="2"/>
    <s v="2024-2025"/>
    <x v="1"/>
    <x v="31"/>
    <x v="1"/>
    <x v="1"/>
    <x v="31"/>
    <x v="0"/>
    <x v="4"/>
    <x v="4"/>
    <x v="4"/>
    <x v="3256"/>
    <n v="1"/>
  </r>
  <r>
    <x v="548"/>
    <x v="1"/>
    <s v="2022-2023"/>
    <x v="0"/>
    <x v="15"/>
    <x v="1"/>
    <x v="1"/>
    <x v="15"/>
    <x v="0"/>
    <x v="5"/>
    <x v="5"/>
    <x v="5"/>
    <x v="3257"/>
    <n v="1"/>
  </r>
  <r>
    <x v="537"/>
    <x v="1"/>
    <s v="2022-2023"/>
    <x v="0"/>
    <x v="53"/>
    <x v="3"/>
    <x v="3"/>
    <x v="53"/>
    <x v="0"/>
    <x v="10"/>
    <x v="5"/>
    <x v="5"/>
    <x v="3258"/>
    <n v="1"/>
  </r>
  <r>
    <x v="292"/>
    <x v="0"/>
    <s v="2023-2024"/>
    <x v="0"/>
    <x v="69"/>
    <x v="4"/>
    <x v="4"/>
    <x v="69"/>
    <x v="0"/>
    <x v="6"/>
    <x v="4"/>
    <x v="4"/>
    <x v="3259"/>
    <n v="1"/>
  </r>
  <r>
    <x v="243"/>
    <x v="2"/>
    <s v="2024-2025"/>
    <x v="0"/>
    <x v="12"/>
    <x v="3"/>
    <x v="3"/>
    <x v="12"/>
    <x v="0"/>
    <x v="10"/>
    <x v="0"/>
    <x v="0"/>
    <x v="3260"/>
    <n v="1"/>
  </r>
  <r>
    <x v="570"/>
    <x v="0"/>
    <s v="2023-2024"/>
    <x v="1"/>
    <x v="40"/>
    <x v="4"/>
    <x v="4"/>
    <x v="40"/>
    <x v="0"/>
    <x v="8"/>
    <x v="4"/>
    <x v="4"/>
    <x v="3261"/>
    <n v="1"/>
  </r>
  <r>
    <x v="726"/>
    <x v="1"/>
    <s v="2022-2023"/>
    <x v="0"/>
    <x v="47"/>
    <x v="1"/>
    <x v="1"/>
    <x v="47"/>
    <x v="0"/>
    <x v="4"/>
    <x v="4"/>
    <x v="4"/>
    <x v="3262"/>
    <n v="1"/>
  </r>
  <r>
    <x v="230"/>
    <x v="1"/>
    <s v="2022-2023"/>
    <x v="0"/>
    <x v="84"/>
    <x v="3"/>
    <x v="3"/>
    <x v="84"/>
    <x v="0"/>
    <x v="3"/>
    <x v="5"/>
    <x v="5"/>
    <x v="3263"/>
    <n v="1"/>
  </r>
  <r>
    <x v="137"/>
    <x v="2"/>
    <s v="2024-2025"/>
    <x v="0"/>
    <x v="81"/>
    <x v="3"/>
    <x v="3"/>
    <x v="81"/>
    <x v="0"/>
    <x v="17"/>
    <x v="4"/>
    <x v="4"/>
    <x v="3264"/>
    <n v="1"/>
  </r>
  <r>
    <x v="276"/>
    <x v="0"/>
    <s v="2023-2024"/>
    <x v="0"/>
    <x v="40"/>
    <x v="4"/>
    <x v="4"/>
    <x v="40"/>
    <x v="0"/>
    <x v="8"/>
    <x v="3"/>
    <x v="3"/>
    <x v="3265"/>
    <n v="1"/>
  </r>
  <r>
    <x v="483"/>
    <x v="0"/>
    <s v="2023-2024"/>
    <x v="1"/>
    <x v="63"/>
    <x v="1"/>
    <x v="1"/>
    <x v="63"/>
    <x v="0"/>
    <x v="5"/>
    <x v="9"/>
    <x v="9"/>
    <x v="3266"/>
    <n v="1"/>
  </r>
  <r>
    <x v="179"/>
    <x v="0"/>
    <s v="2023-2024"/>
    <x v="0"/>
    <x v="33"/>
    <x v="4"/>
    <x v="4"/>
    <x v="33"/>
    <x v="0"/>
    <x v="8"/>
    <x v="9"/>
    <x v="9"/>
    <x v="3267"/>
    <n v="1"/>
  </r>
  <r>
    <x v="235"/>
    <x v="1"/>
    <s v="2022-2023"/>
    <x v="0"/>
    <x v="43"/>
    <x v="1"/>
    <x v="1"/>
    <x v="43"/>
    <x v="0"/>
    <x v="2"/>
    <x v="4"/>
    <x v="4"/>
    <x v="3268"/>
    <n v="1"/>
  </r>
  <r>
    <x v="332"/>
    <x v="0"/>
    <s v="2023-2024"/>
    <x v="1"/>
    <x v="64"/>
    <x v="1"/>
    <x v="1"/>
    <x v="64"/>
    <x v="0"/>
    <x v="1"/>
    <x v="4"/>
    <x v="4"/>
    <x v="3269"/>
    <n v="1"/>
  </r>
  <r>
    <x v="594"/>
    <x v="1"/>
    <s v="2022-2023"/>
    <x v="0"/>
    <x v="41"/>
    <x v="5"/>
    <x v="5"/>
    <x v="41"/>
    <x v="0"/>
    <x v="9"/>
    <x v="4"/>
    <x v="4"/>
    <x v="3270"/>
    <n v="1"/>
  </r>
  <r>
    <x v="119"/>
    <x v="0"/>
    <s v="2023-2024"/>
    <x v="0"/>
    <x v="28"/>
    <x v="1"/>
    <x v="1"/>
    <x v="28"/>
    <x v="0"/>
    <x v="11"/>
    <x v="4"/>
    <x v="4"/>
    <x v="3271"/>
    <n v="1"/>
  </r>
  <r>
    <x v="320"/>
    <x v="2"/>
    <s v="2024-2025"/>
    <x v="0"/>
    <x v="60"/>
    <x v="1"/>
    <x v="1"/>
    <x v="60"/>
    <x v="0"/>
    <x v="2"/>
    <x v="5"/>
    <x v="5"/>
    <x v="3272"/>
    <n v="1"/>
  </r>
  <r>
    <x v="458"/>
    <x v="2"/>
    <s v="2024-2025"/>
    <x v="0"/>
    <x v="1"/>
    <x v="1"/>
    <x v="1"/>
    <x v="1"/>
    <x v="0"/>
    <x v="1"/>
    <x v="9"/>
    <x v="9"/>
    <x v="3273"/>
    <n v="1"/>
  </r>
  <r>
    <x v="243"/>
    <x v="2"/>
    <s v="2024-2025"/>
    <x v="1"/>
    <x v="0"/>
    <x v="0"/>
    <x v="0"/>
    <x v="0"/>
    <x v="0"/>
    <x v="0"/>
    <x v="4"/>
    <x v="4"/>
    <x v="3274"/>
    <n v="1"/>
  </r>
  <r>
    <x v="215"/>
    <x v="2"/>
    <s v="2024-2025"/>
    <x v="0"/>
    <x v="60"/>
    <x v="1"/>
    <x v="1"/>
    <x v="60"/>
    <x v="0"/>
    <x v="2"/>
    <x v="9"/>
    <x v="9"/>
    <x v="3275"/>
    <n v="1"/>
  </r>
  <r>
    <x v="444"/>
    <x v="0"/>
    <s v="2023-2024"/>
    <x v="0"/>
    <x v="25"/>
    <x v="4"/>
    <x v="4"/>
    <x v="25"/>
    <x v="0"/>
    <x v="8"/>
    <x v="5"/>
    <x v="5"/>
    <x v="3276"/>
    <n v="1"/>
  </r>
  <r>
    <x v="563"/>
    <x v="0"/>
    <s v="2023-2024"/>
    <x v="0"/>
    <x v="15"/>
    <x v="1"/>
    <x v="1"/>
    <x v="15"/>
    <x v="0"/>
    <x v="5"/>
    <x v="7"/>
    <x v="7"/>
    <x v="3277"/>
    <n v="1"/>
  </r>
  <r>
    <x v="105"/>
    <x v="0"/>
    <s v="2023-2024"/>
    <x v="0"/>
    <x v="68"/>
    <x v="7"/>
    <x v="7"/>
    <x v="68"/>
    <x v="0"/>
    <x v="19"/>
    <x v="4"/>
    <x v="4"/>
    <x v="3278"/>
    <n v="1"/>
  </r>
  <r>
    <x v="3"/>
    <x v="0"/>
    <s v="2023-2024"/>
    <x v="0"/>
    <x v="59"/>
    <x v="3"/>
    <x v="3"/>
    <x v="59"/>
    <x v="0"/>
    <x v="3"/>
    <x v="5"/>
    <x v="5"/>
    <x v="3279"/>
    <n v="1"/>
  </r>
  <r>
    <x v="342"/>
    <x v="0"/>
    <s v="2023-2024"/>
    <x v="0"/>
    <x v="35"/>
    <x v="3"/>
    <x v="3"/>
    <x v="35"/>
    <x v="0"/>
    <x v="15"/>
    <x v="3"/>
    <x v="3"/>
    <x v="3280"/>
    <n v="1"/>
  </r>
  <r>
    <x v="602"/>
    <x v="0"/>
    <s v="2023-2024"/>
    <x v="0"/>
    <x v="73"/>
    <x v="6"/>
    <x v="6"/>
    <x v="73"/>
    <x v="0"/>
    <x v="18"/>
    <x v="4"/>
    <x v="4"/>
    <x v="3281"/>
    <n v="1"/>
  </r>
  <r>
    <x v="129"/>
    <x v="0"/>
    <s v="2023-2024"/>
    <x v="0"/>
    <x v="52"/>
    <x v="3"/>
    <x v="3"/>
    <x v="52"/>
    <x v="0"/>
    <x v="10"/>
    <x v="4"/>
    <x v="4"/>
    <x v="3282"/>
    <n v="1"/>
  </r>
  <r>
    <x v="396"/>
    <x v="0"/>
    <s v="2023-2024"/>
    <x v="0"/>
    <x v="7"/>
    <x v="4"/>
    <x v="4"/>
    <x v="7"/>
    <x v="0"/>
    <x v="6"/>
    <x v="5"/>
    <x v="5"/>
    <x v="3283"/>
    <n v="1"/>
  </r>
  <r>
    <x v="381"/>
    <x v="0"/>
    <s v="2023-2024"/>
    <x v="0"/>
    <x v="82"/>
    <x v="3"/>
    <x v="3"/>
    <x v="82"/>
    <x v="0"/>
    <x v="17"/>
    <x v="4"/>
    <x v="4"/>
    <x v="3284"/>
    <n v="1"/>
  </r>
  <r>
    <x v="505"/>
    <x v="1"/>
    <s v="2022-2023"/>
    <x v="0"/>
    <x v="8"/>
    <x v="1"/>
    <x v="1"/>
    <x v="8"/>
    <x v="0"/>
    <x v="4"/>
    <x v="1"/>
    <x v="1"/>
    <x v="3285"/>
    <n v="1"/>
  </r>
  <r>
    <x v="720"/>
    <x v="0"/>
    <s v="2023-2024"/>
    <x v="0"/>
    <x v="44"/>
    <x v="4"/>
    <x v="4"/>
    <x v="44"/>
    <x v="0"/>
    <x v="16"/>
    <x v="4"/>
    <x v="4"/>
    <x v="3286"/>
    <n v="1"/>
  </r>
  <r>
    <x v="276"/>
    <x v="0"/>
    <s v="2023-2024"/>
    <x v="0"/>
    <x v="5"/>
    <x v="1"/>
    <x v="1"/>
    <x v="5"/>
    <x v="0"/>
    <x v="5"/>
    <x v="9"/>
    <x v="9"/>
    <x v="3287"/>
    <n v="1"/>
  </r>
  <r>
    <x v="460"/>
    <x v="1"/>
    <s v="2022-2023"/>
    <x v="0"/>
    <x v="36"/>
    <x v="4"/>
    <x v="4"/>
    <x v="36"/>
    <x v="0"/>
    <x v="6"/>
    <x v="5"/>
    <x v="5"/>
    <x v="3288"/>
    <n v="1"/>
  </r>
  <r>
    <x v="666"/>
    <x v="2"/>
    <s v="2024-2025"/>
    <x v="0"/>
    <x v="9"/>
    <x v="4"/>
    <x v="4"/>
    <x v="9"/>
    <x v="0"/>
    <x v="7"/>
    <x v="3"/>
    <x v="3"/>
    <x v="3289"/>
    <n v="1"/>
  </r>
  <r>
    <x v="651"/>
    <x v="0"/>
    <s v="2023-2024"/>
    <x v="0"/>
    <x v="15"/>
    <x v="1"/>
    <x v="1"/>
    <x v="15"/>
    <x v="0"/>
    <x v="5"/>
    <x v="4"/>
    <x v="4"/>
    <x v="3290"/>
    <n v="1"/>
  </r>
  <r>
    <x v="335"/>
    <x v="1"/>
    <s v="2022-2023"/>
    <x v="0"/>
    <x v="43"/>
    <x v="1"/>
    <x v="1"/>
    <x v="43"/>
    <x v="0"/>
    <x v="2"/>
    <x v="0"/>
    <x v="0"/>
    <x v="3291"/>
    <n v="1"/>
  </r>
  <r>
    <x v="480"/>
    <x v="0"/>
    <s v="2023-2024"/>
    <x v="0"/>
    <x v="72"/>
    <x v="4"/>
    <x v="4"/>
    <x v="72"/>
    <x v="0"/>
    <x v="16"/>
    <x v="4"/>
    <x v="4"/>
    <x v="3292"/>
    <n v="1"/>
  </r>
  <r>
    <x v="477"/>
    <x v="1"/>
    <s v="2022-2023"/>
    <x v="1"/>
    <x v="31"/>
    <x v="1"/>
    <x v="1"/>
    <x v="31"/>
    <x v="0"/>
    <x v="4"/>
    <x v="7"/>
    <x v="7"/>
    <x v="3293"/>
    <n v="1"/>
  </r>
  <r>
    <x v="168"/>
    <x v="0"/>
    <s v="2023-2024"/>
    <x v="1"/>
    <x v="64"/>
    <x v="1"/>
    <x v="1"/>
    <x v="64"/>
    <x v="0"/>
    <x v="1"/>
    <x v="0"/>
    <x v="0"/>
    <x v="3294"/>
    <n v="1"/>
  </r>
  <r>
    <x v="409"/>
    <x v="0"/>
    <s v="2023-2024"/>
    <x v="1"/>
    <x v="27"/>
    <x v="4"/>
    <x v="4"/>
    <x v="27"/>
    <x v="0"/>
    <x v="7"/>
    <x v="4"/>
    <x v="4"/>
    <x v="3295"/>
    <n v="1"/>
  </r>
  <r>
    <x v="174"/>
    <x v="0"/>
    <s v="2023-2024"/>
    <x v="1"/>
    <x v="14"/>
    <x v="1"/>
    <x v="1"/>
    <x v="14"/>
    <x v="0"/>
    <x v="11"/>
    <x v="0"/>
    <x v="0"/>
    <x v="3296"/>
    <n v="1"/>
  </r>
  <r>
    <x v="725"/>
    <x v="0"/>
    <s v="2023-2024"/>
    <x v="0"/>
    <x v="59"/>
    <x v="3"/>
    <x v="3"/>
    <x v="59"/>
    <x v="0"/>
    <x v="3"/>
    <x v="9"/>
    <x v="9"/>
    <x v="3297"/>
    <n v="1"/>
  </r>
  <r>
    <x v="356"/>
    <x v="0"/>
    <s v="2023-2024"/>
    <x v="0"/>
    <x v="42"/>
    <x v="3"/>
    <x v="3"/>
    <x v="42"/>
    <x v="0"/>
    <x v="12"/>
    <x v="4"/>
    <x v="4"/>
    <x v="3298"/>
    <n v="1"/>
  </r>
  <r>
    <x v="72"/>
    <x v="2"/>
    <s v="2024-2025"/>
    <x v="0"/>
    <x v="51"/>
    <x v="4"/>
    <x v="4"/>
    <x v="51"/>
    <x v="0"/>
    <x v="16"/>
    <x v="4"/>
    <x v="4"/>
    <x v="3299"/>
    <n v="1"/>
  </r>
  <r>
    <x v="471"/>
    <x v="2"/>
    <s v="2024-2025"/>
    <x v="0"/>
    <x v="57"/>
    <x v="6"/>
    <x v="6"/>
    <x v="57"/>
    <x v="0"/>
    <x v="13"/>
    <x v="4"/>
    <x v="4"/>
    <x v="3300"/>
    <n v="1"/>
  </r>
  <r>
    <x v="109"/>
    <x v="0"/>
    <s v="2023-2024"/>
    <x v="0"/>
    <x v="60"/>
    <x v="1"/>
    <x v="1"/>
    <x v="60"/>
    <x v="0"/>
    <x v="2"/>
    <x v="4"/>
    <x v="4"/>
    <x v="3301"/>
    <n v="1"/>
  </r>
  <r>
    <x v="533"/>
    <x v="1"/>
    <s v="2022-2023"/>
    <x v="0"/>
    <x v="84"/>
    <x v="3"/>
    <x v="3"/>
    <x v="84"/>
    <x v="0"/>
    <x v="3"/>
    <x v="4"/>
    <x v="4"/>
    <x v="3302"/>
    <n v="1"/>
  </r>
  <r>
    <x v="258"/>
    <x v="0"/>
    <s v="2023-2024"/>
    <x v="1"/>
    <x v="91"/>
    <x v="1"/>
    <x v="1"/>
    <x v="91"/>
    <x v="0"/>
    <x v="5"/>
    <x v="0"/>
    <x v="0"/>
    <x v="3303"/>
    <n v="1"/>
  </r>
  <r>
    <x v="648"/>
    <x v="1"/>
    <s v="2022-2023"/>
    <x v="1"/>
    <x v="35"/>
    <x v="3"/>
    <x v="3"/>
    <x v="35"/>
    <x v="0"/>
    <x v="15"/>
    <x v="4"/>
    <x v="4"/>
    <x v="3304"/>
    <n v="1"/>
  </r>
  <r>
    <x v="242"/>
    <x v="1"/>
    <s v="2022-2023"/>
    <x v="0"/>
    <x v="85"/>
    <x v="0"/>
    <x v="0"/>
    <x v="85"/>
    <x v="0"/>
    <x v="20"/>
    <x v="5"/>
    <x v="5"/>
    <x v="3305"/>
    <n v="1"/>
  </r>
  <r>
    <x v="453"/>
    <x v="0"/>
    <s v="2023-2024"/>
    <x v="0"/>
    <x v="79"/>
    <x v="6"/>
    <x v="6"/>
    <x v="79"/>
    <x v="0"/>
    <x v="18"/>
    <x v="4"/>
    <x v="4"/>
    <x v="3306"/>
    <n v="1"/>
  </r>
  <r>
    <x v="352"/>
    <x v="0"/>
    <s v="2023-2024"/>
    <x v="1"/>
    <x v="35"/>
    <x v="3"/>
    <x v="3"/>
    <x v="35"/>
    <x v="0"/>
    <x v="15"/>
    <x v="5"/>
    <x v="5"/>
    <x v="3307"/>
    <n v="1"/>
  </r>
  <r>
    <x v="681"/>
    <x v="2"/>
    <s v="2024-2025"/>
    <x v="0"/>
    <x v="57"/>
    <x v="6"/>
    <x v="6"/>
    <x v="57"/>
    <x v="0"/>
    <x v="13"/>
    <x v="0"/>
    <x v="0"/>
    <x v="3308"/>
    <n v="1"/>
  </r>
  <r>
    <x v="608"/>
    <x v="2"/>
    <s v="2024-2025"/>
    <x v="0"/>
    <x v="13"/>
    <x v="1"/>
    <x v="1"/>
    <x v="13"/>
    <x v="0"/>
    <x v="1"/>
    <x v="8"/>
    <x v="8"/>
    <x v="3309"/>
    <n v="1"/>
  </r>
  <r>
    <x v="314"/>
    <x v="0"/>
    <s v="2023-2024"/>
    <x v="1"/>
    <x v="31"/>
    <x v="1"/>
    <x v="1"/>
    <x v="31"/>
    <x v="0"/>
    <x v="4"/>
    <x v="7"/>
    <x v="7"/>
    <x v="3310"/>
    <n v="1"/>
  </r>
  <r>
    <x v="352"/>
    <x v="0"/>
    <s v="2023-2024"/>
    <x v="0"/>
    <x v="43"/>
    <x v="1"/>
    <x v="1"/>
    <x v="43"/>
    <x v="0"/>
    <x v="2"/>
    <x v="8"/>
    <x v="8"/>
    <x v="3311"/>
    <n v="1"/>
  </r>
  <r>
    <x v="432"/>
    <x v="0"/>
    <s v="2023-2024"/>
    <x v="0"/>
    <x v="9"/>
    <x v="4"/>
    <x v="4"/>
    <x v="9"/>
    <x v="0"/>
    <x v="7"/>
    <x v="7"/>
    <x v="7"/>
    <x v="3312"/>
    <n v="1"/>
  </r>
  <r>
    <x v="323"/>
    <x v="0"/>
    <s v="2023-2024"/>
    <x v="0"/>
    <x v="23"/>
    <x v="1"/>
    <x v="1"/>
    <x v="23"/>
    <x v="0"/>
    <x v="11"/>
    <x v="5"/>
    <x v="5"/>
    <x v="3313"/>
    <n v="1"/>
  </r>
  <r>
    <x v="402"/>
    <x v="0"/>
    <s v="2023-2024"/>
    <x v="0"/>
    <x v="7"/>
    <x v="4"/>
    <x v="4"/>
    <x v="7"/>
    <x v="0"/>
    <x v="6"/>
    <x v="3"/>
    <x v="3"/>
    <x v="3314"/>
    <n v="1"/>
  </r>
  <r>
    <x v="75"/>
    <x v="2"/>
    <s v="2024-2025"/>
    <x v="0"/>
    <x v="12"/>
    <x v="3"/>
    <x v="3"/>
    <x v="12"/>
    <x v="0"/>
    <x v="10"/>
    <x v="9"/>
    <x v="9"/>
    <x v="3315"/>
    <n v="1"/>
  </r>
  <r>
    <x v="210"/>
    <x v="0"/>
    <s v="2023-2024"/>
    <x v="1"/>
    <x v="66"/>
    <x v="3"/>
    <x v="3"/>
    <x v="66"/>
    <x v="0"/>
    <x v="12"/>
    <x v="4"/>
    <x v="4"/>
    <x v="3316"/>
    <n v="1"/>
  </r>
  <r>
    <x v="236"/>
    <x v="0"/>
    <s v="2023-2024"/>
    <x v="0"/>
    <x v="15"/>
    <x v="1"/>
    <x v="1"/>
    <x v="15"/>
    <x v="0"/>
    <x v="5"/>
    <x v="9"/>
    <x v="9"/>
    <x v="3317"/>
    <n v="1"/>
  </r>
  <r>
    <x v="607"/>
    <x v="0"/>
    <s v="2023-2024"/>
    <x v="0"/>
    <x v="15"/>
    <x v="1"/>
    <x v="1"/>
    <x v="15"/>
    <x v="0"/>
    <x v="5"/>
    <x v="1"/>
    <x v="1"/>
    <x v="3318"/>
    <n v="1"/>
  </r>
  <r>
    <x v="662"/>
    <x v="2"/>
    <s v="2024-2025"/>
    <x v="1"/>
    <x v="65"/>
    <x v="1"/>
    <x v="1"/>
    <x v="65"/>
    <x v="0"/>
    <x v="4"/>
    <x v="9"/>
    <x v="9"/>
    <x v="3319"/>
    <n v="1"/>
  </r>
  <r>
    <x v="120"/>
    <x v="2"/>
    <s v="2024-2025"/>
    <x v="0"/>
    <x v="53"/>
    <x v="3"/>
    <x v="3"/>
    <x v="53"/>
    <x v="0"/>
    <x v="10"/>
    <x v="0"/>
    <x v="0"/>
    <x v="3320"/>
    <n v="1"/>
  </r>
  <r>
    <x v="476"/>
    <x v="1"/>
    <s v="2022-2023"/>
    <x v="0"/>
    <x v="12"/>
    <x v="3"/>
    <x v="3"/>
    <x v="12"/>
    <x v="0"/>
    <x v="10"/>
    <x v="5"/>
    <x v="5"/>
    <x v="3321"/>
    <n v="1"/>
  </r>
  <r>
    <x v="358"/>
    <x v="1"/>
    <s v="2022-2023"/>
    <x v="0"/>
    <x v="13"/>
    <x v="1"/>
    <x v="1"/>
    <x v="13"/>
    <x v="0"/>
    <x v="1"/>
    <x v="5"/>
    <x v="5"/>
    <x v="3322"/>
    <n v="1"/>
  </r>
  <r>
    <x v="135"/>
    <x v="0"/>
    <s v="2023-2024"/>
    <x v="0"/>
    <x v="46"/>
    <x v="3"/>
    <x v="3"/>
    <x v="46"/>
    <x v="0"/>
    <x v="17"/>
    <x v="4"/>
    <x v="4"/>
    <x v="3323"/>
    <n v="1"/>
  </r>
  <r>
    <x v="296"/>
    <x v="0"/>
    <s v="2023-2024"/>
    <x v="0"/>
    <x v="7"/>
    <x v="4"/>
    <x v="4"/>
    <x v="7"/>
    <x v="0"/>
    <x v="6"/>
    <x v="4"/>
    <x v="4"/>
    <x v="3324"/>
    <n v="1"/>
  </r>
  <r>
    <x v="414"/>
    <x v="0"/>
    <s v="2023-2024"/>
    <x v="0"/>
    <x v="30"/>
    <x v="4"/>
    <x v="4"/>
    <x v="30"/>
    <x v="0"/>
    <x v="6"/>
    <x v="4"/>
    <x v="4"/>
    <x v="3325"/>
    <n v="1"/>
  </r>
  <r>
    <x v="641"/>
    <x v="0"/>
    <s v="2023-2024"/>
    <x v="0"/>
    <x v="96"/>
    <x v="4"/>
    <x v="4"/>
    <x v="96"/>
    <x v="0"/>
    <x v="16"/>
    <x v="0"/>
    <x v="0"/>
    <x v="3326"/>
    <n v="1"/>
  </r>
  <r>
    <x v="395"/>
    <x v="1"/>
    <s v="2022-2023"/>
    <x v="0"/>
    <x v="15"/>
    <x v="1"/>
    <x v="1"/>
    <x v="15"/>
    <x v="0"/>
    <x v="5"/>
    <x v="0"/>
    <x v="0"/>
    <x v="3327"/>
    <n v="1"/>
  </r>
  <r>
    <x v="106"/>
    <x v="0"/>
    <s v="2023-2024"/>
    <x v="0"/>
    <x v="17"/>
    <x v="3"/>
    <x v="3"/>
    <x v="17"/>
    <x v="0"/>
    <x v="12"/>
    <x v="4"/>
    <x v="4"/>
    <x v="3328"/>
    <n v="1"/>
  </r>
  <r>
    <x v="616"/>
    <x v="0"/>
    <s v="2023-2024"/>
    <x v="0"/>
    <x v="19"/>
    <x v="1"/>
    <x v="1"/>
    <x v="19"/>
    <x v="0"/>
    <x v="11"/>
    <x v="4"/>
    <x v="4"/>
    <x v="3329"/>
    <n v="1"/>
  </r>
  <r>
    <x v="355"/>
    <x v="0"/>
    <s v="2023-2024"/>
    <x v="0"/>
    <x v="19"/>
    <x v="1"/>
    <x v="1"/>
    <x v="19"/>
    <x v="0"/>
    <x v="11"/>
    <x v="7"/>
    <x v="7"/>
    <x v="3330"/>
    <n v="1"/>
  </r>
  <r>
    <x v="210"/>
    <x v="0"/>
    <s v="2023-2024"/>
    <x v="0"/>
    <x v="84"/>
    <x v="3"/>
    <x v="3"/>
    <x v="84"/>
    <x v="0"/>
    <x v="3"/>
    <x v="7"/>
    <x v="7"/>
    <x v="3331"/>
    <n v="1"/>
  </r>
  <r>
    <x v="433"/>
    <x v="0"/>
    <s v="2023-2024"/>
    <x v="1"/>
    <x v="39"/>
    <x v="0"/>
    <x v="0"/>
    <x v="39"/>
    <x v="0"/>
    <x v="14"/>
    <x v="4"/>
    <x v="4"/>
    <x v="3332"/>
    <n v="1"/>
  </r>
  <r>
    <x v="543"/>
    <x v="0"/>
    <s v="2023-2024"/>
    <x v="0"/>
    <x v="60"/>
    <x v="1"/>
    <x v="1"/>
    <x v="60"/>
    <x v="0"/>
    <x v="2"/>
    <x v="4"/>
    <x v="4"/>
    <x v="3333"/>
    <n v="1"/>
  </r>
  <r>
    <x v="279"/>
    <x v="2"/>
    <s v="2024-2025"/>
    <x v="0"/>
    <x v="69"/>
    <x v="4"/>
    <x v="4"/>
    <x v="69"/>
    <x v="0"/>
    <x v="6"/>
    <x v="3"/>
    <x v="3"/>
    <x v="3334"/>
    <n v="1"/>
  </r>
  <r>
    <x v="112"/>
    <x v="0"/>
    <s v="2023-2024"/>
    <x v="0"/>
    <x v="28"/>
    <x v="1"/>
    <x v="1"/>
    <x v="28"/>
    <x v="0"/>
    <x v="11"/>
    <x v="4"/>
    <x v="4"/>
    <x v="3335"/>
    <n v="1"/>
  </r>
  <r>
    <x v="689"/>
    <x v="1"/>
    <s v="2022-2023"/>
    <x v="0"/>
    <x v="93"/>
    <x v="4"/>
    <x v="4"/>
    <x v="93"/>
    <x v="0"/>
    <x v="16"/>
    <x v="4"/>
    <x v="4"/>
    <x v="3336"/>
    <n v="1"/>
  </r>
  <r>
    <x v="581"/>
    <x v="0"/>
    <s v="2023-2024"/>
    <x v="0"/>
    <x v="10"/>
    <x v="4"/>
    <x v="4"/>
    <x v="10"/>
    <x v="0"/>
    <x v="8"/>
    <x v="7"/>
    <x v="7"/>
    <x v="3337"/>
    <n v="1"/>
  </r>
  <r>
    <x v="63"/>
    <x v="1"/>
    <s v="2022-2023"/>
    <x v="0"/>
    <x v="53"/>
    <x v="3"/>
    <x v="3"/>
    <x v="53"/>
    <x v="0"/>
    <x v="10"/>
    <x v="4"/>
    <x v="4"/>
    <x v="3338"/>
    <n v="1"/>
  </r>
  <r>
    <x v="463"/>
    <x v="0"/>
    <s v="2023-2024"/>
    <x v="0"/>
    <x v="21"/>
    <x v="3"/>
    <x v="3"/>
    <x v="21"/>
    <x v="0"/>
    <x v="10"/>
    <x v="0"/>
    <x v="0"/>
    <x v="3339"/>
    <n v="1"/>
  </r>
  <r>
    <x v="603"/>
    <x v="2"/>
    <s v="2024-2025"/>
    <x v="0"/>
    <x v="68"/>
    <x v="7"/>
    <x v="7"/>
    <x v="68"/>
    <x v="0"/>
    <x v="19"/>
    <x v="9"/>
    <x v="9"/>
    <x v="3340"/>
    <n v="1"/>
  </r>
  <r>
    <x v="621"/>
    <x v="0"/>
    <s v="2023-2024"/>
    <x v="0"/>
    <x v="89"/>
    <x v="4"/>
    <x v="4"/>
    <x v="89"/>
    <x v="0"/>
    <x v="6"/>
    <x v="4"/>
    <x v="4"/>
    <x v="3341"/>
    <n v="1"/>
  </r>
  <r>
    <x v="270"/>
    <x v="0"/>
    <s v="2023-2024"/>
    <x v="0"/>
    <x v="53"/>
    <x v="3"/>
    <x v="3"/>
    <x v="53"/>
    <x v="0"/>
    <x v="10"/>
    <x v="4"/>
    <x v="4"/>
    <x v="3342"/>
    <n v="1"/>
  </r>
  <r>
    <x v="645"/>
    <x v="0"/>
    <s v="2023-2024"/>
    <x v="0"/>
    <x v="5"/>
    <x v="1"/>
    <x v="1"/>
    <x v="5"/>
    <x v="0"/>
    <x v="5"/>
    <x v="4"/>
    <x v="4"/>
    <x v="3343"/>
    <n v="1"/>
  </r>
  <r>
    <x v="612"/>
    <x v="0"/>
    <s v="2023-2024"/>
    <x v="0"/>
    <x v="8"/>
    <x v="1"/>
    <x v="1"/>
    <x v="8"/>
    <x v="0"/>
    <x v="4"/>
    <x v="4"/>
    <x v="4"/>
    <x v="3344"/>
    <n v="1"/>
  </r>
  <r>
    <x v="688"/>
    <x v="0"/>
    <s v="2023-2024"/>
    <x v="0"/>
    <x v="69"/>
    <x v="4"/>
    <x v="4"/>
    <x v="69"/>
    <x v="0"/>
    <x v="6"/>
    <x v="4"/>
    <x v="4"/>
    <x v="3345"/>
    <n v="1"/>
  </r>
  <r>
    <x v="133"/>
    <x v="1"/>
    <s v="2022-2023"/>
    <x v="0"/>
    <x v="69"/>
    <x v="4"/>
    <x v="4"/>
    <x v="69"/>
    <x v="0"/>
    <x v="6"/>
    <x v="8"/>
    <x v="8"/>
    <x v="3346"/>
    <n v="1"/>
  </r>
  <r>
    <x v="310"/>
    <x v="0"/>
    <s v="2023-2024"/>
    <x v="0"/>
    <x v="7"/>
    <x v="4"/>
    <x v="4"/>
    <x v="7"/>
    <x v="0"/>
    <x v="6"/>
    <x v="4"/>
    <x v="4"/>
    <x v="3347"/>
    <n v="1"/>
  </r>
  <r>
    <x v="115"/>
    <x v="0"/>
    <s v="2023-2024"/>
    <x v="0"/>
    <x v="4"/>
    <x v="1"/>
    <x v="1"/>
    <x v="4"/>
    <x v="0"/>
    <x v="4"/>
    <x v="4"/>
    <x v="4"/>
    <x v="3348"/>
    <n v="1"/>
  </r>
  <r>
    <x v="715"/>
    <x v="2"/>
    <s v="2024-2025"/>
    <x v="0"/>
    <x v="40"/>
    <x v="4"/>
    <x v="4"/>
    <x v="40"/>
    <x v="0"/>
    <x v="8"/>
    <x v="4"/>
    <x v="4"/>
    <x v="3349"/>
    <n v="1"/>
  </r>
  <r>
    <x v="24"/>
    <x v="0"/>
    <s v="2023-2024"/>
    <x v="0"/>
    <x v="47"/>
    <x v="1"/>
    <x v="1"/>
    <x v="47"/>
    <x v="0"/>
    <x v="4"/>
    <x v="9"/>
    <x v="9"/>
    <x v="3350"/>
    <n v="1"/>
  </r>
  <r>
    <x v="288"/>
    <x v="1"/>
    <s v="2022-2023"/>
    <x v="0"/>
    <x v="5"/>
    <x v="1"/>
    <x v="1"/>
    <x v="5"/>
    <x v="0"/>
    <x v="5"/>
    <x v="4"/>
    <x v="4"/>
    <x v="3351"/>
    <n v="1"/>
  </r>
  <r>
    <x v="110"/>
    <x v="2"/>
    <s v="2024-2025"/>
    <x v="0"/>
    <x v="9"/>
    <x v="4"/>
    <x v="4"/>
    <x v="9"/>
    <x v="0"/>
    <x v="7"/>
    <x v="7"/>
    <x v="7"/>
    <x v="3352"/>
    <n v="1"/>
  </r>
  <r>
    <x v="268"/>
    <x v="0"/>
    <s v="2023-2024"/>
    <x v="0"/>
    <x v="4"/>
    <x v="1"/>
    <x v="1"/>
    <x v="4"/>
    <x v="0"/>
    <x v="4"/>
    <x v="0"/>
    <x v="0"/>
    <x v="3353"/>
    <n v="1"/>
  </r>
  <r>
    <x v="568"/>
    <x v="2"/>
    <s v="2024-2025"/>
    <x v="0"/>
    <x v="23"/>
    <x v="1"/>
    <x v="1"/>
    <x v="23"/>
    <x v="0"/>
    <x v="11"/>
    <x v="4"/>
    <x v="4"/>
    <x v="3354"/>
    <n v="1"/>
  </r>
  <r>
    <x v="282"/>
    <x v="2"/>
    <s v="2024-2025"/>
    <x v="0"/>
    <x v="23"/>
    <x v="1"/>
    <x v="1"/>
    <x v="23"/>
    <x v="0"/>
    <x v="11"/>
    <x v="7"/>
    <x v="7"/>
    <x v="3355"/>
    <n v="1"/>
  </r>
  <r>
    <x v="662"/>
    <x v="2"/>
    <s v="2024-2025"/>
    <x v="0"/>
    <x v="68"/>
    <x v="7"/>
    <x v="7"/>
    <x v="68"/>
    <x v="0"/>
    <x v="19"/>
    <x v="7"/>
    <x v="7"/>
    <x v="3356"/>
    <n v="1"/>
  </r>
  <r>
    <x v="728"/>
    <x v="2"/>
    <s v="2024-2025"/>
    <x v="1"/>
    <x v="35"/>
    <x v="3"/>
    <x v="3"/>
    <x v="35"/>
    <x v="0"/>
    <x v="15"/>
    <x v="9"/>
    <x v="9"/>
    <x v="3357"/>
    <n v="1"/>
  </r>
  <r>
    <x v="134"/>
    <x v="0"/>
    <s v="2023-2024"/>
    <x v="0"/>
    <x v="84"/>
    <x v="3"/>
    <x v="3"/>
    <x v="84"/>
    <x v="0"/>
    <x v="3"/>
    <x v="7"/>
    <x v="7"/>
    <x v="3358"/>
    <n v="1"/>
  </r>
  <r>
    <x v="181"/>
    <x v="0"/>
    <s v="2023-2024"/>
    <x v="0"/>
    <x v="19"/>
    <x v="1"/>
    <x v="1"/>
    <x v="19"/>
    <x v="0"/>
    <x v="11"/>
    <x v="0"/>
    <x v="0"/>
    <x v="3359"/>
    <n v="1"/>
  </r>
  <r>
    <x v="435"/>
    <x v="0"/>
    <s v="2023-2024"/>
    <x v="0"/>
    <x v="26"/>
    <x v="0"/>
    <x v="0"/>
    <x v="26"/>
    <x v="0"/>
    <x v="14"/>
    <x v="0"/>
    <x v="0"/>
    <x v="3360"/>
    <n v="1"/>
  </r>
  <r>
    <x v="254"/>
    <x v="2"/>
    <s v="2024-2025"/>
    <x v="0"/>
    <x v="2"/>
    <x v="2"/>
    <x v="2"/>
    <x v="2"/>
    <x v="0"/>
    <x v="2"/>
    <x v="1"/>
    <x v="1"/>
    <x v="3361"/>
    <n v="1"/>
  </r>
  <r>
    <x v="303"/>
    <x v="1"/>
    <s v="2022-2023"/>
    <x v="0"/>
    <x v="84"/>
    <x v="3"/>
    <x v="3"/>
    <x v="84"/>
    <x v="0"/>
    <x v="3"/>
    <x v="0"/>
    <x v="0"/>
    <x v="3362"/>
    <n v="1"/>
  </r>
  <r>
    <x v="455"/>
    <x v="0"/>
    <s v="2023-2024"/>
    <x v="0"/>
    <x v="33"/>
    <x v="4"/>
    <x v="4"/>
    <x v="33"/>
    <x v="0"/>
    <x v="8"/>
    <x v="0"/>
    <x v="0"/>
    <x v="3363"/>
    <n v="1"/>
  </r>
  <r>
    <x v="167"/>
    <x v="2"/>
    <s v="2024-2025"/>
    <x v="0"/>
    <x v="28"/>
    <x v="1"/>
    <x v="1"/>
    <x v="28"/>
    <x v="0"/>
    <x v="11"/>
    <x v="7"/>
    <x v="7"/>
    <x v="3364"/>
    <n v="1"/>
  </r>
  <r>
    <x v="553"/>
    <x v="2"/>
    <s v="2024-2025"/>
    <x v="0"/>
    <x v="85"/>
    <x v="0"/>
    <x v="0"/>
    <x v="85"/>
    <x v="0"/>
    <x v="20"/>
    <x v="9"/>
    <x v="9"/>
    <x v="3365"/>
    <n v="1"/>
  </r>
  <r>
    <x v="687"/>
    <x v="0"/>
    <s v="2023-2024"/>
    <x v="0"/>
    <x v="94"/>
    <x v="5"/>
    <x v="5"/>
    <x v="94"/>
    <x v="0"/>
    <x v="9"/>
    <x v="4"/>
    <x v="4"/>
    <x v="3366"/>
    <n v="1"/>
  </r>
  <r>
    <x v="590"/>
    <x v="0"/>
    <s v="2023-2024"/>
    <x v="0"/>
    <x v="76"/>
    <x v="1"/>
    <x v="1"/>
    <x v="76"/>
    <x v="0"/>
    <x v="5"/>
    <x v="7"/>
    <x v="7"/>
    <x v="3367"/>
    <n v="1"/>
  </r>
  <r>
    <x v="373"/>
    <x v="0"/>
    <s v="2023-2024"/>
    <x v="0"/>
    <x v="60"/>
    <x v="1"/>
    <x v="1"/>
    <x v="60"/>
    <x v="0"/>
    <x v="2"/>
    <x v="7"/>
    <x v="7"/>
    <x v="3368"/>
    <n v="1"/>
  </r>
  <r>
    <x v="144"/>
    <x v="1"/>
    <s v="2022-2023"/>
    <x v="1"/>
    <x v="75"/>
    <x v="0"/>
    <x v="0"/>
    <x v="75"/>
    <x v="0"/>
    <x v="20"/>
    <x v="4"/>
    <x v="4"/>
    <x v="3369"/>
    <n v="1"/>
  </r>
  <r>
    <x v="179"/>
    <x v="0"/>
    <s v="2023-2024"/>
    <x v="1"/>
    <x v="64"/>
    <x v="1"/>
    <x v="1"/>
    <x v="64"/>
    <x v="0"/>
    <x v="1"/>
    <x v="7"/>
    <x v="7"/>
    <x v="3370"/>
    <n v="1"/>
  </r>
  <r>
    <x v="205"/>
    <x v="0"/>
    <s v="2023-2024"/>
    <x v="0"/>
    <x v="90"/>
    <x v="3"/>
    <x v="3"/>
    <x v="90"/>
    <x v="0"/>
    <x v="17"/>
    <x v="9"/>
    <x v="9"/>
    <x v="3371"/>
    <n v="1"/>
  </r>
  <r>
    <x v="382"/>
    <x v="1"/>
    <s v="2022-2023"/>
    <x v="0"/>
    <x v="52"/>
    <x v="3"/>
    <x v="3"/>
    <x v="52"/>
    <x v="0"/>
    <x v="10"/>
    <x v="9"/>
    <x v="9"/>
    <x v="3372"/>
    <n v="1"/>
  </r>
  <r>
    <x v="639"/>
    <x v="1"/>
    <s v="2022-2023"/>
    <x v="0"/>
    <x v="26"/>
    <x v="0"/>
    <x v="0"/>
    <x v="26"/>
    <x v="0"/>
    <x v="14"/>
    <x v="7"/>
    <x v="7"/>
    <x v="3373"/>
    <n v="1"/>
  </r>
  <r>
    <x v="691"/>
    <x v="2"/>
    <s v="2024-2025"/>
    <x v="0"/>
    <x v="86"/>
    <x v="0"/>
    <x v="0"/>
    <x v="86"/>
    <x v="0"/>
    <x v="20"/>
    <x v="4"/>
    <x v="4"/>
    <x v="3374"/>
    <n v="1"/>
  </r>
  <r>
    <x v="305"/>
    <x v="0"/>
    <s v="2023-2024"/>
    <x v="1"/>
    <x v="34"/>
    <x v="4"/>
    <x v="4"/>
    <x v="34"/>
    <x v="0"/>
    <x v="7"/>
    <x v="4"/>
    <x v="4"/>
    <x v="3375"/>
    <n v="1"/>
  </r>
  <r>
    <x v="655"/>
    <x v="0"/>
    <s v="2023-2024"/>
    <x v="0"/>
    <x v="28"/>
    <x v="1"/>
    <x v="1"/>
    <x v="28"/>
    <x v="0"/>
    <x v="11"/>
    <x v="7"/>
    <x v="7"/>
    <x v="3376"/>
    <n v="1"/>
  </r>
  <r>
    <x v="107"/>
    <x v="1"/>
    <s v="2022-2023"/>
    <x v="1"/>
    <x v="63"/>
    <x v="1"/>
    <x v="1"/>
    <x v="63"/>
    <x v="0"/>
    <x v="5"/>
    <x v="8"/>
    <x v="8"/>
    <x v="3377"/>
    <n v="1"/>
  </r>
  <r>
    <x v="147"/>
    <x v="0"/>
    <s v="2023-2024"/>
    <x v="1"/>
    <x v="39"/>
    <x v="0"/>
    <x v="0"/>
    <x v="39"/>
    <x v="0"/>
    <x v="14"/>
    <x v="9"/>
    <x v="9"/>
    <x v="3378"/>
    <n v="1"/>
  </r>
  <r>
    <x v="648"/>
    <x v="1"/>
    <s v="2022-2023"/>
    <x v="0"/>
    <x v="83"/>
    <x v="0"/>
    <x v="0"/>
    <x v="83"/>
    <x v="0"/>
    <x v="0"/>
    <x v="4"/>
    <x v="4"/>
    <x v="3379"/>
    <n v="1"/>
  </r>
  <r>
    <x v="464"/>
    <x v="2"/>
    <s v="2024-2025"/>
    <x v="0"/>
    <x v="52"/>
    <x v="3"/>
    <x v="3"/>
    <x v="52"/>
    <x v="0"/>
    <x v="10"/>
    <x v="0"/>
    <x v="0"/>
    <x v="3380"/>
    <n v="1"/>
  </r>
  <r>
    <x v="470"/>
    <x v="0"/>
    <s v="2023-2024"/>
    <x v="1"/>
    <x v="34"/>
    <x v="4"/>
    <x v="4"/>
    <x v="34"/>
    <x v="0"/>
    <x v="7"/>
    <x v="7"/>
    <x v="7"/>
    <x v="3381"/>
    <n v="1"/>
  </r>
  <r>
    <x v="457"/>
    <x v="1"/>
    <s v="2022-2023"/>
    <x v="0"/>
    <x v="12"/>
    <x v="3"/>
    <x v="3"/>
    <x v="12"/>
    <x v="0"/>
    <x v="10"/>
    <x v="4"/>
    <x v="4"/>
    <x v="3382"/>
    <n v="1"/>
  </r>
  <r>
    <x v="334"/>
    <x v="2"/>
    <s v="2024-2025"/>
    <x v="0"/>
    <x v="43"/>
    <x v="1"/>
    <x v="1"/>
    <x v="43"/>
    <x v="0"/>
    <x v="2"/>
    <x v="4"/>
    <x v="4"/>
    <x v="3383"/>
    <n v="1"/>
  </r>
  <r>
    <x v="612"/>
    <x v="0"/>
    <s v="2023-2024"/>
    <x v="1"/>
    <x v="63"/>
    <x v="1"/>
    <x v="1"/>
    <x v="63"/>
    <x v="0"/>
    <x v="5"/>
    <x v="4"/>
    <x v="4"/>
    <x v="3384"/>
    <n v="1"/>
  </r>
  <r>
    <x v="165"/>
    <x v="0"/>
    <s v="2023-2024"/>
    <x v="0"/>
    <x v="2"/>
    <x v="2"/>
    <x v="2"/>
    <x v="2"/>
    <x v="0"/>
    <x v="2"/>
    <x v="1"/>
    <x v="1"/>
    <x v="3385"/>
    <n v="1"/>
  </r>
  <r>
    <x v="177"/>
    <x v="1"/>
    <s v="2022-2023"/>
    <x v="0"/>
    <x v="60"/>
    <x v="1"/>
    <x v="1"/>
    <x v="60"/>
    <x v="0"/>
    <x v="2"/>
    <x v="8"/>
    <x v="8"/>
    <x v="3386"/>
    <n v="1"/>
  </r>
  <r>
    <x v="573"/>
    <x v="1"/>
    <s v="2022-2023"/>
    <x v="0"/>
    <x v="27"/>
    <x v="4"/>
    <x v="4"/>
    <x v="27"/>
    <x v="0"/>
    <x v="7"/>
    <x v="9"/>
    <x v="9"/>
    <x v="3387"/>
    <n v="1"/>
  </r>
  <r>
    <x v="653"/>
    <x v="0"/>
    <s v="2023-2024"/>
    <x v="0"/>
    <x v="53"/>
    <x v="3"/>
    <x v="3"/>
    <x v="53"/>
    <x v="0"/>
    <x v="10"/>
    <x v="0"/>
    <x v="0"/>
    <x v="3388"/>
    <n v="1"/>
  </r>
  <r>
    <x v="583"/>
    <x v="2"/>
    <s v="2024-2025"/>
    <x v="0"/>
    <x v="5"/>
    <x v="1"/>
    <x v="1"/>
    <x v="5"/>
    <x v="0"/>
    <x v="5"/>
    <x v="7"/>
    <x v="7"/>
    <x v="3389"/>
    <n v="1"/>
  </r>
  <r>
    <x v="453"/>
    <x v="0"/>
    <s v="2023-2024"/>
    <x v="0"/>
    <x v="19"/>
    <x v="1"/>
    <x v="1"/>
    <x v="19"/>
    <x v="0"/>
    <x v="11"/>
    <x v="4"/>
    <x v="4"/>
    <x v="3390"/>
    <n v="1"/>
  </r>
  <r>
    <x v="356"/>
    <x v="0"/>
    <s v="2023-2024"/>
    <x v="0"/>
    <x v="56"/>
    <x v="1"/>
    <x v="1"/>
    <x v="56"/>
    <x v="0"/>
    <x v="11"/>
    <x v="0"/>
    <x v="0"/>
    <x v="3391"/>
    <n v="1"/>
  </r>
  <r>
    <x v="534"/>
    <x v="0"/>
    <s v="2023-2024"/>
    <x v="0"/>
    <x v="4"/>
    <x v="1"/>
    <x v="1"/>
    <x v="4"/>
    <x v="0"/>
    <x v="4"/>
    <x v="4"/>
    <x v="4"/>
    <x v="3392"/>
    <n v="1"/>
  </r>
  <r>
    <x v="260"/>
    <x v="1"/>
    <s v="2022-2023"/>
    <x v="0"/>
    <x v="28"/>
    <x v="1"/>
    <x v="1"/>
    <x v="28"/>
    <x v="0"/>
    <x v="11"/>
    <x v="4"/>
    <x v="4"/>
    <x v="3393"/>
    <n v="1"/>
  </r>
  <r>
    <x v="485"/>
    <x v="2"/>
    <s v="2024-2025"/>
    <x v="1"/>
    <x v="39"/>
    <x v="0"/>
    <x v="0"/>
    <x v="39"/>
    <x v="0"/>
    <x v="14"/>
    <x v="5"/>
    <x v="5"/>
    <x v="3394"/>
    <n v="1"/>
  </r>
  <r>
    <x v="573"/>
    <x v="1"/>
    <s v="2022-2023"/>
    <x v="0"/>
    <x v="76"/>
    <x v="1"/>
    <x v="1"/>
    <x v="76"/>
    <x v="0"/>
    <x v="5"/>
    <x v="0"/>
    <x v="0"/>
    <x v="3395"/>
    <n v="1"/>
  </r>
  <r>
    <x v="85"/>
    <x v="2"/>
    <s v="2024-2025"/>
    <x v="0"/>
    <x v="61"/>
    <x v="6"/>
    <x v="6"/>
    <x v="61"/>
    <x v="0"/>
    <x v="18"/>
    <x v="4"/>
    <x v="4"/>
    <x v="3396"/>
    <n v="1"/>
  </r>
  <r>
    <x v="180"/>
    <x v="1"/>
    <s v="2022-2023"/>
    <x v="0"/>
    <x v="15"/>
    <x v="1"/>
    <x v="1"/>
    <x v="15"/>
    <x v="0"/>
    <x v="5"/>
    <x v="9"/>
    <x v="9"/>
    <x v="3397"/>
    <n v="1"/>
  </r>
  <r>
    <x v="194"/>
    <x v="2"/>
    <s v="2024-2025"/>
    <x v="0"/>
    <x v="47"/>
    <x v="1"/>
    <x v="1"/>
    <x v="47"/>
    <x v="0"/>
    <x v="4"/>
    <x v="7"/>
    <x v="7"/>
    <x v="3398"/>
    <n v="1"/>
  </r>
  <r>
    <x v="91"/>
    <x v="0"/>
    <s v="2023-2024"/>
    <x v="0"/>
    <x v="67"/>
    <x v="3"/>
    <x v="3"/>
    <x v="67"/>
    <x v="0"/>
    <x v="15"/>
    <x v="7"/>
    <x v="7"/>
    <x v="3399"/>
    <n v="1"/>
  </r>
  <r>
    <x v="624"/>
    <x v="2"/>
    <s v="2024-2025"/>
    <x v="0"/>
    <x v="68"/>
    <x v="7"/>
    <x v="7"/>
    <x v="68"/>
    <x v="0"/>
    <x v="19"/>
    <x v="4"/>
    <x v="4"/>
    <x v="3400"/>
    <n v="1"/>
  </r>
  <r>
    <x v="26"/>
    <x v="1"/>
    <s v="2022-2023"/>
    <x v="0"/>
    <x v="5"/>
    <x v="1"/>
    <x v="1"/>
    <x v="5"/>
    <x v="0"/>
    <x v="5"/>
    <x v="9"/>
    <x v="9"/>
    <x v="3401"/>
    <n v="1"/>
  </r>
  <r>
    <x v="306"/>
    <x v="2"/>
    <s v="2024-2025"/>
    <x v="1"/>
    <x v="64"/>
    <x v="1"/>
    <x v="1"/>
    <x v="64"/>
    <x v="0"/>
    <x v="1"/>
    <x v="5"/>
    <x v="5"/>
    <x v="3402"/>
    <n v="1"/>
  </r>
  <r>
    <x v="183"/>
    <x v="0"/>
    <s v="2023-2024"/>
    <x v="0"/>
    <x v="76"/>
    <x v="1"/>
    <x v="1"/>
    <x v="76"/>
    <x v="0"/>
    <x v="5"/>
    <x v="7"/>
    <x v="7"/>
    <x v="3403"/>
    <n v="1"/>
  </r>
  <r>
    <x v="69"/>
    <x v="0"/>
    <s v="2023-2024"/>
    <x v="0"/>
    <x v="59"/>
    <x v="3"/>
    <x v="3"/>
    <x v="59"/>
    <x v="0"/>
    <x v="3"/>
    <x v="7"/>
    <x v="7"/>
    <x v="3404"/>
    <n v="1"/>
  </r>
  <r>
    <x v="56"/>
    <x v="2"/>
    <s v="2024-2025"/>
    <x v="0"/>
    <x v="26"/>
    <x v="0"/>
    <x v="0"/>
    <x v="26"/>
    <x v="0"/>
    <x v="14"/>
    <x v="1"/>
    <x v="1"/>
    <x v="3405"/>
    <n v="1"/>
  </r>
  <r>
    <x v="238"/>
    <x v="2"/>
    <s v="2024-2025"/>
    <x v="0"/>
    <x v="25"/>
    <x v="4"/>
    <x v="4"/>
    <x v="25"/>
    <x v="0"/>
    <x v="8"/>
    <x v="9"/>
    <x v="9"/>
    <x v="3406"/>
    <n v="1"/>
  </r>
  <r>
    <x v="154"/>
    <x v="1"/>
    <s v="2022-2023"/>
    <x v="0"/>
    <x v="4"/>
    <x v="1"/>
    <x v="1"/>
    <x v="4"/>
    <x v="0"/>
    <x v="4"/>
    <x v="5"/>
    <x v="5"/>
    <x v="3407"/>
    <n v="1"/>
  </r>
  <r>
    <x v="270"/>
    <x v="0"/>
    <s v="2023-2024"/>
    <x v="0"/>
    <x v="40"/>
    <x v="4"/>
    <x v="4"/>
    <x v="40"/>
    <x v="0"/>
    <x v="8"/>
    <x v="9"/>
    <x v="9"/>
    <x v="3408"/>
    <n v="1"/>
  </r>
  <r>
    <x v="570"/>
    <x v="0"/>
    <s v="2023-2024"/>
    <x v="0"/>
    <x v="13"/>
    <x v="1"/>
    <x v="1"/>
    <x v="13"/>
    <x v="0"/>
    <x v="1"/>
    <x v="4"/>
    <x v="4"/>
    <x v="3409"/>
    <n v="1"/>
  </r>
  <r>
    <x v="696"/>
    <x v="1"/>
    <s v="2022-2023"/>
    <x v="1"/>
    <x v="34"/>
    <x v="4"/>
    <x v="4"/>
    <x v="34"/>
    <x v="0"/>
    <x v="7"/>
    <x v="0"/>
    <x v="0"/>
    <x v="3410"/>
    <n v="1"/>
  </r>
  <r>
    <x v="47"/>
    <x v="2"/>
    <s v="2024-2025"/>
    <x v="0"/>
    <x v="77"/>
    <x v="5"/>
    <x v="5"/>
    <x v="77"/>
    <x v="0"/>
    <x v="9"/>
    <x v="4"/>
    <x v="4"/>
    <x v="3411"/>
    <n v="1"/>
  </r>
  <r>
    <x v="661"/>
    <x v="0"/>
    <s v="2023-2024"/>
    <x v="1"/>
    <x v="34"/>
    <x v="4"/>
    <x v="4"/>
    <x v="34"/>
    <x v="0"/>
    <x v="7"/>
    <x v="7"/>
    <x v="7"/>
    <x v="3412"/>
    <n v="1"/>
  </r>
  <r>
    <x v="176"/>
    <x v="2"/>
    <s v="2024-2025"/>
    <x v="0"/>
    <x v="89"/>
    <x v="4"/>
    <x v="4"/>
    <x v="89"/>
    <x v="0"/>
    <x v="6"/>
    <x v="9"/>
    <x v="9"/>
    <x v="3413"/>
    <n v="1"/>
  </r>
  <r>
    <x v="652"/>
    <x v="2"/>
    <s v="2024-2025"/>
    <x v="0"/>
    <x v="85"/>
    <x v="0"/>
    <x v="0"/>
    <x v="85"/>
    <x v="0"/>
    <x v="20"/>
    <x v="7"/>
    <x v="7"/>
    <x v="3414"/>
    <n v="1"/>
  </r>
  <r>
    <x v="247"/>
    <x v="2"/>
    <s v="2024-2025"/>
    <x v="0"/>
    <x v="60"/>
    <x v="1"/>
    <x v="1"/>
    <x v="60"/>
    <x v="0"/>
    <x v="2"/>
    <x v="7"/>
    <x v="7"/>
    <x v="3415"/>
    <n v="1"/>
  </r>
  <r>
    <x v="285"/>
    <x v="1"/>
    <s v="2022-2023"/>
    <x v="0"/>
    <x v="84"/>
    <x v="3"/>
    <x v="3"/>
    <x v="84"/>
    <x v="0"/>
    <x v="3"/>
    <x v="9"/>
    <x v="9"/>
    <x v="3416"/>
    <n v="1"/>
  </r>
  <r>
    <x v="724"/>
    <x v="1"/>
    <s v="2022-2023"/>
    <x v="1"/>
    <x v="63"/>
    <x v="1"/>
    <x v="1"/>
    <x v="63"/>
    <x v="0"/>
    <x v="5"/>
    <x v="7"/>
    <x v="7"/>
    <x v="3417"/>
    <n v="1"/>
  </r>
  <r>
    <x v="180"/>
    <x v="1"/>
    <s v="2022-2023"/>
    <x v="0"/>
    <x v="56"/>
    <x v="1"/>
    <x v="1"/>
    <x v="56"/>
    <x v="0"/>
    <x v="11"/>
    <x v="9"/>
    <x v="9"/>
    <x v="3418"/>
    <n v="1"/>
  </r>
  <r>
    <x v="100"/>
    <x v="0"/>
    <s v="2023-2024"/>
    <x v="0"/>
    <x v="52"/>
    <x v="3"/>
    <x v="3"/>
    <x v="52"/>
    <x v="0"/>
    <x v="10"/>
    <x v="7"/>
    <x v="7"/>
    <x v="3419"/>
    <n v="1"/>
  </r>
  <r>
    <x v="578"/>
    <x v="2"/>
    <s v="2024-2025"/>
    <x v="0"/>
    <x v="47"/>
    <x v="1"/>
    <x v="1"/>
    <x v="47"/>
    <x v="0"/>
    <x v="4"/>
    <x v="5"/>
    <x v="5"/>
    <x v="3420"/>
    <n v="1"/>
  </r>
  <r>
    <x v="50"/>
    <x v="0"/>
    <s v="2023-2024"/>
    <x v="0"/>
    <x v="26"/>
    <x v="0"/>
    <x v="0"/>
    <x v="26"/>
    <x v="0"/>
    <x v="14"/>
    <x v="4"/>
    <x v="4"/>
    <x v="3421"/>
    <n v="1"/>
  </r>
  <r>
    <x v="125"/>
    <x v="2"/>
    <s v="2024-2025"/>
    <x v="0"/>
    <x v="56"/>
    <x v="1"/>
    <x v="1"/>
    <x v="56"/>
    <x v="0"/>
    <x v="11"/>
    <x v="7"/>
    <x v="7"/>
    <x v="3422"/>
    <n v="1"/>
  </r>
  <r>
    <x v="558"/>
    <x v="0"/>
    <s v="2023-2024"/>
    <x v="0"/>
    <x v="10"/>
    <x v="4"/>
    <x v="4"/>
    <x v="10"/>
    <x v="0"/>
    <x v="8"/>
    <x v="7"/>
    <x v="7"/>
    <x v="3423"/>
    <n v="1"/>
  </r>
  <r>
    <x v="611"/>
    <x v="0"/>
    <s v="2023-2024"/>
    <x v="0"/>
    <x v="11"/>
    <x v="5"/>
    <x v="5"/>
    <x v="11"/>
    <x v="0"/>
    <x v="9"/>
    <x v="4"/>
    <x v="4"/>
    <x v="3424"/>
    <n v="1"/>
  </r>
  <r>
    <x v="728"/>
    <x v="2"/>
    <s v="2024-2025"/>
    <x v="0"/>
    <x v="3"/>
    <x v="3"/>
    <x v="3"/>
    <x v="3"/>
    <x v="0"/>
    <x v="3"/>
    <x v="4"/>
    <x v="4"/>
    <x v="3425"/>
    <n v="1"/>
  </r>
  <r>
    <x v="278"/>
    <x v="0"/>
    <s v="2023-2024"/>
    <x v="0"/>
    <x v="25"/>
    <x v="4"/>
    <x v="4"/>
    <x v="25"/>
    <x v="0"/>
    <x v="8"/>
    <x v="7"/>
    <x v="7"/>
    <x v="3426"/>
    <n v="1"/>
  </r>
  <r>
    <x v="313"/>
    <x v="0"/>
    <s v="2023-2024"/>
    <x v="0"/>
    <x v="69"/>
    <x v="4"/>
    <x v="4"/>
    <x v="69"/>
    <x v="0"/>
    <x v="6"/>
    <x v="4"/>
    <x v="4"/>
    <x v="3427"/>
    <n v="1"/>
  </r>
  <r>
    <x v="661"/>
    <x v="0"/>
    <s v="2023-2024"/>
    <x v="0"/>
    <x v="20"/>
    <x v="4"/>
    <x v="4"/>
    <x v="20"/>
    <x v="0"/>
    <x v="8"/>
    <x v="4"/>
    <x v="4"/>
    <x v="3428"/>
    <n v="1"/>
  </r>
  <r>
    <x v="25"/>
    <x v="1"/>
    <s v="2022-2023"/>
    <x v="0"/>
    <x v="13"/>
    <x v="1"/>
    <x v="1"/>
    <x v="13"/>
    <x v="0"/>
    <x v="1"/>
    <x v="9"/>
    <x v="9"/>
    <x v="3429"/>
    <n v="1"/>
  </r>
  <r>
    <x v="402"/>
    <x v="0"/>
    <s v="2023-2024"/>
    <x v="1"/>
    <x v="31"/>
    <x v="1"/>
    <x v="1"/>
    <x v="31"/>
    <x v="0"/>
    <x v="4"/>
    <x v="9"/>
    <x v="9"/>
    <x v="3430"/>
    <n v="1"/>
  </r>
  <r>
    <x v="323"/>
    <x v="0"/>
    <s v="2023-2024"/>
    <x v="0"/>
    <x v="13"/>
    <x v="1"/>
    <x v="1"/>
    <x v="13"/>
    <x v="0"/>
    <x v="1"/>
    <x v="1"/>
    <x v="1"/>
    <x v="3431"/>
    <n v="1"/>
  </r>
  <r>
    <x v="337"/>
    <x v="0"/>
    <s v="2023-2024"/>
    <x v="0"/>
    <x v="10"/>
    <x v="4"/>
    <x v="4"/>
    <x v="10"/>
    <x v="0"/>
    <x v="8"/>
    <x v="1"/>
    <x v="1"/>
    <x v="3432"/>
    <n v="1"/>
  </r>
  <r>
    <x v="360"/>
    <x v="2"/>
    <s v="2024-2025"/>
    <x v="0"/>
    <x v="85"/>
    <x v="0"/>
    <x v="0"/>
    <x v="85"/>
    <x v="0"/>
    <x v="20"/>
    <x v="4"/>
    <x v="4"/>
    <x v="3433"/>
    <n v="1"/>
  </r>
  <r>
    <x v="550"/>
    <x v="0"/>
    <s v="2023-2024"/>
    <x v="0"/>
    <x v="5"/>
    <x v="1"/>
    <x v="1"/>
    <x v="5"/>
    <x v="0"/>
    <x v="5"/>
    <x v="5"/>
    <x v="5"/>
    <x v="3434"/>
    <n v="1"/>
  </r>
  <r>
    <x v="200"/>
    <x v="2"/>
    <s v="2024-2025"/>
    <x v="0"/>
    <x v="32"/>
    <x v="6"/>
    <x v="6"/>
    <x v="32"/>
    <x v="0"/>
    <x v="13"/>
    <x v="4"/>
    <x v="4"/>
    <x v="3435"/>
    <n v="1"/>
  </r>
  <r>
    <x v="535"/>
    <x v="1"/>
    <s v="2022-2023"/>
    <x v="0"/>
    <x v="19"/>
    <x v="1"/>
    <x v="1"/>
    <x v="19"/>
    <x v="0"/>
    <x v="11"/>
    <x v="9"/>
    <x v="9"/>
    <x v="3436"/>
    <n v="1"/>
  </r>
  <r>
    <x v="708"/>
    <x v="1"/>
    <s v="2022-2023"/>
    <x v="0"/>
    <x v="9"/>
    <x v="4"/>
    <x v="4"/>
    <x v="9"/>
    <x v="0"/>
    <x v="7"/>
    <x v="4"/>
    <x v="4"/>
    <x v="3437"/>
    <n v="1"/>
  </r>
  <r>
    <x v="40"/>
    <x v="0"/>
    <s v="2023-2024"/>
    <x v="0"/>
    <x v="35"/>
    <x v="3"/>
    <x v="3"/>
    <x v="35"/>
    <x v="0"/>
    <x v="15"/>
    <x v="7"/>
    <x v="7"/>
    <x v="3438"/>
    <n v="1"/>
  </r>
  <r>
    <x v="178"/>
    <x v="0"/>
    <s v="2023-2024"/>
    <x v="0"/>
    <x v="53"/>
    <x v="3"/>
    <x v="3"/>
    <x v="53"/>
    <x v="0"/>
    <x v="10"/>
    <x v="4"/>
    <x v="4"/>
    <x v="3439"/>
    <n v="1"/>
  </r>
  <r>
    <x v="300"/>
    <x v="2"/>
    <s v="2024-2025"/>
    <x v="0"/>
    <x v="52"/>
    <x v="3"/>
    <x v="3"/>
    <x v="52"/>
    <x v="0"/>
    <x v="10"/>
    <x v="1"/>
    <x v="1"/>
    <x v="3440"/>
    <n v="1"/>
  </r>
  <r>
    <x v="169"/>
    <x v="0"/>
    <s v="2023-2024"/>
    <x v="0"/>
    <x v="52"/>
    <x v="3"/>
    <x v="3"/>
    <x v="52"/>
    <x v="0"/>
    <x v="10"/>
    <x v="9"/>
    <x v="9"/>
    <x v="3441"/>
    <n v="1"/>
  </r>
  <r>
    <x v="595"/>
    <x v="0"/>
    <s v="2023-2024"/>
    <x v="0"/>
    <x v="47"/>
    <x v="1"/>
    <x v="1"/>
    <x v="47"/>
    <x v="0"/>
    <x v="4"/>
    <x v="3"/>
    <x v="3"/>
    <x v="3442"/>
    <n v="1"/>
  </r>
  <r>
    <x v="698"/>
    <x v="2"/>
    <s v="2024-2025"/>
    <x v="0"/>
    <x v="56"/>
    <x v="1"/>
    <x v="1"/>
    <x v="56"/>
    <x v="0"/>
    <x v="11"/>
    <x v="4"/>
    <x v="4"/>
    <x v="3443"/>
    <n v="1"/>
  </r>
  <r>
    <x v="268"/>
    <x v="0"/>
    <s v="2023-2024"/>
    <x v="0"/>
    <x v="84"/>
    <x v="3"/>
    <x v="3"/>
    <x v="84"/>
    <x v="0"/>
    <x v="3"/>
    <x v="1"/>
    <x v="1"/>
    <x v="3444"/>
    <n v="1"/>
  </r>
  <r>
    <x v="547"/>
    <x v="0"/>
    <s v="2023-2024"/>
    <x v="1"/>
    <x v="64"/>
    <x v="1"/>
    <x v="1"/>
    <x v="64"/>
    <x v="0"/>
    <x v="1"/>
    <x v="4"/>
    <x v="4"/>
    <x v="3445"/>
    <n v="1"/>
  </r>
  <r>
    <x v="320"/>
    <x v="2"/>
    <s v="2024-2025"/>
    <x v="1"/>
    <x v="64"/>
    <x v="1"/>
    <x v="1"/>
    <x v="64"/>
    <x v="0"/>
    <x v="1"/>
    <x v="7"/>
    <x v="7"/>
    <x v="3446"/>
    <n v="1"/>
  </r>
  <r>
    <x v="4"/>
    <x v="0"/>
    <s v="2023-2024"/>
    <x v="0"/>
    <x v="22"/>
    <x v="1"/>
    <x v="1"/>
    <x v="22"/>
    <x v="0"/>
    <x v="2"/>
    <x v="4"/>
    <x v="4"/>
    <x v="3447"/>
    <n v="1"/>
  </r>
  <r>
    <x v="695"/>
    <x v="0"/>
    <s v="2023-2024"/>
    <x v="0"/>
    <x v="13"/>
    <x v="1"/>
    <x v="1"/>
    <x v="13"/>
    <x v="0"/>
    <x v="1"/>
    <x v="7"/>
    <x v="7"/>
    <x v="3448"/>
    <n v="1"/>
  </r>
  <r>
    <x v="634"/>
    <x v="1"/>
    <s v="2022-2023"/>
    <x v="0"/>
    <x v="67"/>
    <x v="3"/>
    <x v="3"/>
    <x v="67"/>
    <x v="0"/>
    <x v="15"/>
    <x v="4"/>
    <x v="4"/>
    <x v="3449"/>
    <n v="1"/>
  </r>
  <r>
    <x v="31"/>
    <x v="1"/>
    <s v="2022-2023"/>
    <x v="0"/>
    <x v="36"/>
    <x v="4"/>
    <x v="4"/>
    <x v="36"/>
    <x v="0"/>
    <x v="6"/>
    <x v="9"/>
    <x v="9"/>
    <x v="3450"/>
    <n v="1"/>
  </r>
  <r>
    <x v="50"/>
    <x v="0"/>
    <s v="2023-2024"/>
    <x v="0"/>
    <x v="12"/>
    <x v="3"/>
    <x v="3"/>
    <x v="12"/>
    <x v="0"/>
    <x v="10"/>
    <x v="7"/>
    <x v="7"/>
    <x v="3451"/>
    <n v="1"/>
  </r>
  <r>
    <x v="524"/>
    <x v="0"/>
    <s v="2023-2024"/>
    <x v="0"/>
    <x v="4"/>
    <x v="1"/>
    <x v="1"/>
    <x v="4"/>
    <x v="0"/>
    <x v="4"/>
    <x v="7"/>
    <x v="7"/>
    <x v="3452"/>
    <n v="1"/>
  </r>
  <r>
    <x v="588"/>
    <x v="0"/>
    <s v="2023-2024"/>
    <x v="0"/>
    <x v="35"/>
    <x v="3"/>
    <x v="3"/>
    <x v="35"/>
    <x v="0"/>
    <x v="15"/>
    <x v="9"/>
    <x v="9"/>
    <x v="3453"/>
    <n v="1"/>
  </r>
  <r>
    <x v="581"/>
    <x v="0"/>
    <s v="2023-2024"/>
    <x v="0"/>
    <x v="19"/>
    <x v="1"/>
    <x v="1"/>
    <x v="19"/>
    <x v="0"/>
    <x v="11"/>
    <x v="9"/>
    <x v="9"/>
    <x v="3454"/>
    <n v="1"/>
  </r>
  <r>
    <x v="492"/>
    <x v="1"/>
    <s v="2022-2023"/>
    <x v="0"/>
    <x v="43"/>
    <x v="1"/>
    <x v="1"/>
    <x v="43"/>
    <x v="0"/>
    <x v="2"/>
    <x v="5"/>
    <x v="5"/>
    <x v="3455"/>
    <n v="1"/>
  </r>
  <r>
    <x v="413"/>
    <x v="2"/>
    <s v="2024-2025"/>
    <x v="0"/>
    <x v="80"/>
    <x v="0"/>
    <x v="0"/>
    <x v="80"/>
    <x v="0"/>
    <x v="14"/>
    <x v="4"/>
    <x v="4"/>
    <x v="3456"/>
    <n v="1"/>
  </r>
  <r>
    <x v="454"/>
    <x v="0"/>
    <s v="2023-2024"/>
    <x v="0"/>
    <x v="18"/>
    <x v="6"/>
    <x v="6"/>
    <x v="18"/>
    <x v="0"/>
    <x v="13"/>
    <x v="4"/>
    <x v="4"/>
    <x v="3457"/>
    <n v="1"/>
  </r>
  <r>
    <x v="320"/>
    <x v="2"/>
    <s v="2024-2025"/>
    <x v="1"/>
    <x v="27"/>
    <x v="4"/>
    <x v="4"/>
    <x v="27"/>
    <x v="0"/>
    <x v="7"/>
    <x v="4"/>
    <x v="4"/>
    <x v="3458"/>
    <n v="1"/>
  </r>
  <r>
    <x v="309"/>
    <x v="0"/>
    <s v="2023-2024"/>
    <x v="1"/>
    <x v="31"/>
    <x v="1"/>
    <x v="1"/>
    <x v="31"/>
    <x v="0"/>
    <x v="4"/>
    <x v="9"/>
    <x v="9"/>
    <x v="3459"/>
    <n v="1"/>
  </r>
  <r>
    <x v="263"/>
    <x v="0"/>
    <s v="2023-2024"/>
    <x v="0"/>
    <x v="67"/>
    <x v="3"/>
    <x v="3"/>
    <x v="67"/>
    <x v="0"/>
    <x v="15"/>
    <x v="9"/>
    <x v="9"/>
    <x v="3460"/>
    <n v="1"/>
  </r>
  <r>
    <x v="475"/>
    <x v="0"/>
    <s v="2023-2024"/>
    <x v="0"/>
    <x v="56"/>
    <x v="1"/>
    <x v="1"/>
    <x v="56"/>
    <x v="0"/>
    <x v="11"/>
    <x v="1"/>
    <x v="1"/>
    <x v="3461"/>
    <n v="1"/>
  </r>
  <r>
    <x v="374"/>
    <x v="1"/>
    <s v="2022-2023"/>
    <x v="0"/>
    <x v="36"/>
    <x v="4"/>
    <x v="4"/>
    <x v="36"/>
    <x v="0"/>
    <x v="6"/>
    <x v="7"/>
    <x v="7"/>
    <x v="3462"/>
    <n v="1"/>
  </r>
  <r>
    <x v="306"/>
    <x v="2"/>
    <s v="2024-2025"/>
    <x v="0"/>
    <x v="15"/>
    <x v="1"/>
    <x v="1"/>
    <x v="15"/>
    <x v="0"/>
    <x v="5"/>
    <x v="1"/>
    <x v="1"/>
    <x v="3463"/>
    <n v="1"/>
  </r>
  <r>
    <x v="140"/>
    <x v="0"/>
    <s v="2023-2024"/>
    <x v="0"/>
    <x v="74"/>
    <x v="1"/>
    <x v="1"/>
    <x v="74"/>
    <x v="0"/>
    <x v="1"/>
    <x v="4"/>
    <x v="4"/>
    <x v="3464"/>
    <n v="1"/>
  </r>
  <r>
    <x v="77"/>
    <x v="1"/>
    <s v="2022-2023"/>
    <x v="0"/>
    <x v="26"/>
    <x v="0"/>
    <x v="0"/>
    <x v="26"/>
    <x v="0"/>
    <x v="14"/>
    <x v="9"/>
    <x v="9"/>
    <x v="3465"/>
    <n v="1"/>
  </r>
  <r>
    <x v="712"/>
    <x v="0"/>
    <s v="2023-2024"/>
    <x v="0"/>
    <x v="40"/>
    <x v="4"/>
    <x v="4"/>
    <x v="40"/>
    <x v="0"/>
    <x v="8"/>
    <x v="7"/>
    <x v="7"/>
    <x v="3466"/>
    <n v="1"/>
  </r>
  <r>
    <x v="563"/>
    <x v="0"/>
    <s v="2023-2024"/>
    <x v="0"/>
    <x v="25"/>
    <x v="4"/>
    <x v="4"/>
    <x v="25"/>
    <x v="0"/>
    <x v="8"/>
    <x v="0"/>
    <x v="0"/>
    <x v="3467"/>
    <n v="1"/>
  </r>
  <r>
    <x v="197"/>
    <x v="0"/>
    <s v="2023-2024"/>
    <x v="0"/>
    <x v="96"/>
    <x v="4"/>
    <x v="4"/>
    <x v="96"/>
    <x v="0"/>
    <x v="16"/>
    <x v="4"/>
    <x v="4"/>
    <x v="3468"/>
    <n v="1"/>
  </r>
  <r>
    <x v="402"/>
    <x v="0"/>
    <s v="2023-2024"/>
    <x v="0"/>
    <x v="26"/>
    <x v="0"/>
    <x v="0"/>
    <x v="26"/>
    <x v="0"/>
    <x v="14"/>
    <x v="7"/>
    <x v="7"/>
    <x v="3469"/>
    <n v="1"/>
  </r>
  <r>
    <x v="229"/>
    <x v="1"/>
    <s v="2022-2023"/>
    <x v="0"/>
    <x v="76"/>
    <x v="1"/>
    <x v="1"/>
    <x v="76"/>
    <x v="0"/>
    <x v="5"/>
    <x v="4"/>
    <x v="4"/>
    <x v="3470"/>
    <n v="1"/>
  </r>
  <r>
    <x v="151"/>
    <x v="2"/>
    <s v="2024-2025"/>
    <x v="1"/>
    <x v="31"/>
    <x v="1"/>
    <x v="1"/>
    <x v="31"/>
    <x v="0"/>
    <x v="4"/>
    <x v="1"/>
    <x v="1"/>
    <x v="3471"/>
    <n v="1"/>
  </r>
  <r>
    <x v="535"/>
    <x v="1"/>
    <s v="2022-2023"/>
    <x v="0"/>
    <x v="14"/>
    <x v="1"/>
    <x v="1"/>
    <x v="14"/>
    <x v="0"/>
    <x v="11"/>
    <x v="4"/>
    <x v="4"/>
    <x v="3472"/>
    <n v="1"/>
  </r>
  <r>
    <x v="699"/>
    <x v="2"/>
    <s v="2024-2025"/>
    <x v="1"/>
    <x v="27"/>
    <x v="4"/>
    <x v="4"/>
    <x v="27"/>
    <x v="0"/>
    <x v="7"/>
    <x v="7"/>
    <x v="7"/>
    <x v="3473"/>
    <n v="1"/>
  </r>
  <r>
    <x v="218"/>
    <x v="1"/>
    <s v="2022-2023"/>
    <x v="0"/>
    <x v="7"/>
    <x v="4"/>
    <x v="4"/>
    <x v="7"/>
    <x v="0"/>
    <x v="6"/>
    <x v="7"/>
    <x v="7"/>
    <x v="3474"/>
    <n v="1"/>
  </r>
  <r>
    <x v="382"/>
    <x v="1"/>
    <s v="2022-2023"/>
    <x v="0"/>
    <x v="36"/>
    <x v="4"/>
    <x v="4"/>
    <x v="36"/>
    <x v="0"/>
    <x v="6"/>
    <x v="7"/>
    <x v="7"/>
    <x v="3475"/>
    <n v="1"/>
  </r>
  <r>
    <x v="184"/>
    <x v="2"/>
    <s v="2024-2025"/>
    <x v="1"/>
    <x v="64"/>
    <x v="1"/>
    <x v="1"/>
    <x v="64"/>
    <x v="0"/>
    <x v="1"/>
    <x v="9"/>
    <x v="9"/>
    <x v="3476"/>
    <n v="1"/>
  </r>
  <r>
    <x v="193"/>
    <x v="2"/>
    <s v="2024-2025"/>
    <x v="0"/>
    <x v="13"/>
    <x v="1"/>
    <x v="1"/>
    <x v="13"/>
    <x v="0"/>
    <x v="1"/>
    <x v="7"/>
    <x v="7"/>
    <x v="3477"/>
    <n v="1"/>
  </r>
  <r>
    <x v="245"/>
    <x v="0"/>
    <s v="2023-2024"/>
    <x v="0"/>
    <x v="9"/>
    <x v="4"/>
    <x v="4"/>
    <x v="9"/>
    <x v="0"/>
    <x v="7"/>
    <x v="9"/>
    <x v="9"/>
    <x v="3478"/>
    <n v="1"/>
  </r>
  <r>
    <x v="437"/>
    <x v="1"/>
    <s v="2022-2023"/>
    <x v="0"/>
    <x v="12"/>
    <x v="3"/>
    <x v="3"/>
    <x v="12"/>
    <x v="0"/>
    <x v="10"/>
    <x v="7"/>
    <x v="7"/>
    <x v="3479"/>
    <n v="1"/>
  </r>
  <r>
    <x v="483"/>
    <x v="0"/>
    <s v="2023-2024"/>
    <x v="0"/>
    <x v="23"/>
    <x v="1"/>
    <x v="1"/>
    <x v="23"/>
    <x v="0"/>
    <x v="11"/>
    <x v="4"/>
    <x v="4"/>
    <x v="3480"/>
    <n v="1"/>
  </r>
  <r>
    <x v="19"/>
    <x v="0"/>
    <s v="2023-2024"/>
    <x v="0"/>
    <x v="47"/>
    <x v="1"/>
    <x v="1"/>
    <x v="47"/>
    <x v="0"/>
    <x v="4"/>
    <x v="7"/>
    <x v="7"/>
    <x v="3481"/>
    <n v="1"/>
  </r>
  <r>
    <x v="659"/>
    <x v="2"/>
    <s v="2024-2025"/>
    <x v="0"/>
    <x v="5"/>
    <x v="1"/>
    <x v="1"/>
    <x v="5"/>
    <x v="0"/>
    <x v="5"/>
    <x v="3"/>
    <x v="3"/>
    <x v="3482"/>
    <n v="1"/>
  </r>
  <r>
    <x v="108"/>
    <x v="1"/>
    <s v="2022-2023"/>
    <x v="0"/>
    <x v="28"/>
    <x v="1"/>
    <x v="1"/>
    <x v="28"/>
    <x v="0"/>
    <x v="11"/>
    <x v="9"/>
    <x v="9"/>
    <x v="3483"/>
    <n v="1"/>
  </r>
  <r>
    <x v="415"/>
    <x v="2"/>
    <s v="2024-2025"/>
    <x v="0"/>
    <x v="69"/>
    <x v="4"/>
    <x v="4"/>
    <x v="69"/>
    <x v="0"/>
    <x v="6"/>
    <x v="4"/>
    <x v="4"/>
    <x v="3484"/>
    <n v="1"/>
  </r>
  <r>
    <x v="132"/>
    <x v="0"/>
    <s v="2023-2024"/>
    <x v="0"/>
    <x v="67"/>
    <x v="3"/>
    <x v="3"/>
    <x v="67"/>
    <x v="0"/>
    <x v="15"/>
    <x v="9"/>
    <x v="9"/>
    <x v="3485"/>
    <n v="1"/>
  </r>
  <r>
    <x v="564"/>
    <x v="0"/>
    <s v="2023-2024"/>
    <x v="0"/>
    <x v="84"/>
    <x v="3"/>
    <x v="3"/>
    <x v="84"/>
    <x v="0"/>
    <x v="3"/>
    <x v="1"/>
    <x v="1"/>
    <x v="3486"/>
    <n v="1"/>
  </r>
  <r>
    <x v="228"/>
    <x v="0"/>
    <s v="2023-2024"/>
    <x v="0"/>
    <x v="67"/>
    <x v="3"/>
    <x v="3"/>
    <x v="67"/>
    <x v="0"/>
    <x v="15"/>
    <x v="0"/>
    <x v="0"/>
    <x v="3487"/>
    <n v="1"/>
  </r>
  <r>
    <x v="645"/>
    <x v="0"/>
    <s v="2023-2024"/>
    <x v="1"/>
    <x v="63"/>
    <x v="1"/>
    <x v="1"/>
    <x v="63"/>
    <x v="0"/>
    <x v="5"/>
    <x v="4"/>
    <x v="4"/>
    <x v="3488"/>
    <n v="1"/>
  </r>
  <r>
    <x v="716"/>
    <x v="0"/>
    <s v="2023-2024"/>
    <x v="0"/>
    <x v="68"/>
    <x v="7"/>
    <x v="7"/>
    <x v="68"/>
    <x v="0"/>
    <x v="19"/>
    <x v="0"/>
    <x v="0"/>
    <x v="3489"/>
    <n v="1"/>
  </r>
  <r>
    <x v="281"/>
    <x v="0"/>
    <s v="2023-2024"/>
    <x v="0"/>
    <x v="5"/>
    <x v="1"/>
    <x v="1"/>
    <x v="5"/>
    <x v="0"/>
    <x v="5"/>
    <x v="7"/>
    <x v="7"/>
    <x v="3490"/>
    <n v="1"/>
  </r>
  <r>
    <x v="366"/>
    <x v="1"/>
    <s v="2022-2023"/>
    <x v="0"/>
    <x v="12"/>
    <x v="3"/>
    <x v="3"/>
    <x v="12"/>
    <x v="0"/>
    <x v="10"/>
    <x v="1"/>
    <x v="1"/>
    <x v="3491"/>
    <n v="1"/>
  </r>
  <r>
    <x v="726"/>
    <x v="1"/>
    <s v="2022-2023"/>
    <x v="0"/>
    <x v="67"/>
    <x v="3"/>
    <x v="3"/>
    <x v="67"/>
    <x v="0"/>
    <x v="15"/>
    <x v="7"/>
    <x v="7"/>
    <x v="3492"/>
    <n v="1"/>
  </r>
  <r>
    <x v="54"/>
    <x v="0"/>
    <s v="2023-2024"/>
    <x v="1"/>
    <x v="31"/>
    <x v="1"/>
    <x v="1"/>
    <x v="31"/>
    <x v="0"/>
    <x v="4"/>
    <x v="4"/>
    <x v="4"/>
    <x v="3493"/>
    <n v="1"/>
  </r>
  <r>
    <x v="555"/>
    <x v="2"/>
    <s v="2024-2025"/>
    <x v="0"/>
    <x v="9"/>
    <x v="4"/>
    <x v="4"/>
    <x v="9"/>
    <x v="0"/>
    <x v="7"/>
    <x v="9"/>
    <x v="9"/>
    <x v="3494"/>
    <n v="1"/>
  </r>
  <r>
    <x v="704"/>
    <x v="0"/>
    <s v="2023-2024"/>
    <x v="0"/>
    <x v="35"/>
    <x v="3"/>
    <x v="3"/>
    <x v="35"/>
    <x v="0"/>
    <x v="15"/>
    <x v="4"/>
    <x v="4"/>
    <x v="3495"/>
    <n v="1"/>
  </r>
  <r>
    <x v="480"/>
    <x v="0"/>
    <s v="2023-2024"/>
    <x v="0"/>
    <x v="31"/>
    <x v="1"/>
    <x v="1"/>
    <x v="31"/>
    <x v="0"/>
    <x v="4"/>
    <x v="0"/>
    <x v="0"/>
    <x v="3496"/>
    <n v="1"/>
  </r>
  <r>
    <x v="320"/>
    <x v="2"/>
    <s v="2024-2025"/>
    <x v="0"/>
    <x v="10"/>
    <x v="4"/>
    <x v="4"/>
    <x v="10"/>
    <x v="0"/>
    <x v="8"/>
    <x v="9"/>
    <x v="9"/>
    <x v="3497"/>
    <n v="1"/>
  </r>
  <r>
    <x v="657"/>
    <x v="0"/>
    <s v="2023-2024"/>
    <x v="0"/>
    <x v="23"/>
    <x v="1"/>
    <x v="1"/>
    <x v="23"/>
    <x v="0"/>
    <x v="11"/>
    <x v="1"/>
    <x v="1"/>
    <x v="3498"/>
    <n v="1"/>
  </r>
  <r>
    <x v="649"/>
    <x v="1"/>
    <s v="2022-2023"/>
    <x v="0"/>
    <x v="88"/>
    <x v="6"/>
    <x v="6"/>
    <x v="88"/>
    <x v="0"/>
    <x v="13"/>
    <x v="4"/>
    <x v="4"/>
    <x v="3499"/>
    <n v="1"/>
  </r>
  <r>
    <x v="56"/>
    <x v="2"/>
    <s v="2024-2025"/>
    <x v="0"/>
    <x v="10"/>
    <x v="4"/>
    <x v="4"/>
    <x v="10"/>
    <x v="0"/>
    <x v="8"/>
    <x v="1"/>
    <x v="1"/>
    <x v="3500"/>
    <n v="1"/>
  </r>
  <r>
    <x v="404"/>
    <x v="1"/>
    <s v="2022-2023"/>
    <x v="0"/>
    <x v="1"/>
    <x v="1"/>
    <x v="1"/>
    <x v="1"/>
    <x v="0"/>
    <x v="1"/>
    <x v="4"/>
    <x v="4"/>
    <x v="3501"/>
    <n v="1"/>
  </r>
  <r>
    <x v="272"/>
    <x v="1"/>
    <s v="2022-2023"/>
    <x v="0"/>
    <x v="43"/>
    <x v="1"/>
    <x v="1"/>
    <x v="43"/>
    <x v="0"/>
    <x v="2"/>
    <x v="7"/>
    <x v="7"/>
    <x v="3502"/>
    <n v="1"/>
  </r>
  <r>
    <x v="673"/>
    <x v="2"/>
    <s v="2024-2025"/>
    <x v="0"/>
    <x v="68"/>
    <x v="7"/>
    <x v="7"/>
    <x v="68"/>
    <x v="0"/>
    <x v="19"/>
    <x v="7"/>
    <x v="7"/>
    <x v="3503"/>
    <n v="1"/>
  </r>
  <r>
    <x v="521"/>
    <x v="0"/>
    <s v="2023-2024"/>
    <x v="1"/>
    <x v="39"/>
    <x v="0"/>
    <x v="0"/>
    <x v="39"/>
    <x v="0"/>
    <x v="14"/>
    <x v="7"/>
    <x v="7"/>
    <x v="3504"/>
    <n v="1"/>
  </r>
  <r>
    <x v="605"/>
    <x v="0"/>
    <s v="2023-2024"/>
    <x v="1"/>
    <x v="34"/>
    <x v="4"/>
    <x v="4"/>
    <x v="34"/>
    <x v="0"/>
    <x v="7"/>
    <x v="4"/>
    <x v="4"/>
    <x v="3505"/>
    <n v="1"/>
  </r>
  <r>
    <x v="6"/>
    <x v="1"/>
    <s v="2022-2023"/>
    <x v="0"/>
    <x v="68"/>
    <x v="7"/>
    <x v="7"/>
    <x v="68"/>
    <x v="0"/>
    <x v="19"/>
    <x v="9"/>
    <x v="9"/>
    <x v="3506"/>
    <n v="1"/>
  </r>
  <r>
    <x v="340"/>
    <x v="2"/>
    <s v="2024-2025"/>
    <x v="0"/>
    <x v="69"/>
    <x v="4"/>
    <x v="4"/>
    <x v="69"/>
    <x v="0"/>
    <x v="6"/>
    <x v="5"/>
    <x v="5"/>
    <x v="3507"/>
    <n v="1"/>
  </r>
  <r>
    <x v="289"/>
    <x v="1"/>
    <s v="2022-2023"/>
    <x v="0"/>
    <x v="13"/>
    <x v="1"/>
    <x v="1"/>
    <x v="13"/>
    <x v="0"/>
    <x v="1"/>
    <x v="0"/>
    <x v="0"/>
    <x v="3508"/>
    <n v="1"/>
  </r>
  <r>
    <x v="195"/>
    <x v="0"/>
    <s v="2023-2024"/>
    <x v="0"/>
    <x v="25"/>
    <x v="4"/>
    <x v="4"/>
    <x v="25"/>
    <x v="0"/>
    <x v="8"/>
    <x v="4"/>
    <x v="4"/>
    <x v="3509"/>
    <n v="1"/>
  </r>
  <r>
    <x v="502"/>
    <x v="0"/>
    <s v="2023-2024"/>
    <x v="0"/>
    <x v="25"/>
    <x v="4"/>
    <x v="4"/>
    <x v="25"/>
    <x v="0"/>
    <x v="8"/>
    <x v="9"/>
    <x v="9"/>
    <x v="3510"/>
    <n v="1"/>
  </r>
  <r>
    <x v="301"/>
    <x v="1"/>
    <s v="2022-2023"/>
    <x v="0"/>
    <x v="7"/>
    <x v="4"/>
    <x v="4"/>
    <x v="7"/>
    <x v="0"/>
    <x v="6"/>
    <x v="0"/>
    <x v="0"/>
    <x v="3511"/>
    <n v="1"/>
  </r>
  <r>
    <x v="300"/>
    <x v="2"/>
    <s v="2024-2025"/>
    <x v="0"/>
    <x v="40"/>
    <x v="4"/>
    <x v="4"/>
    <x v="40"/>
    <x v="0"/>
    <x v="8"/>
    <x v="7"/>
    <x v="7"/>
    <x v="3512"/>
    <n v="1"/>
  </r>
  <r>
    <x v="465"/>
    <x v="1"/>
    <s v="2022-2023"/>
    <x v="0"/>
    <x v="24"/>
    <x v="1"/>
    <x v="1"/>
    <x v="24"/>
    <x v="0"/>
    <x v="4"/>
    <x v="4"/>
    <x v="4"/>
    <x v="3513"/>
    <n v="1"/>
  </r>
  <r>
    <x v="370"/>
    <x v="2"/>
    <s v="2024-2025"/>
    <x v="0"/>
    <x v="56"/>
    <x v="1"/>
    <x v="1"/>
    <x v="56"/>
    <x v="0"/>
    <x v="11"/>
    <x v="1"/>
    <x v="1"/>
    <x v="3514"/>
    <n v="1"/>
  </r>
  <r>
    <x v="448"/>
    <x v="0"/>
    <s v="2023-2024"/>
    <x v="0"/>
    <x v="25"/>
    <x v="4"/>
    <x v="4"/>
    <x v="25"/>
    <x v="0"/>
    <x v="8"/>
    <x v="7"/>
    <x v="7"/>
    <x v="3515"/>
    <n v="1"/>
  </r>
  <r>
    <x v="162"/>
    <x v="1"/>
    <s v="2022-2023"/>
    <x v="1"/>
    <x v="34"/>
    <x v="4"/>
    <x v="4"/>
    <x v="34"/>
    <x v="0"/>
    <x v="7"/>
    <x v="1"/>
    <x v="1"/>
    <x v="3516"/>
    <n v="1"/>
  </r>
  <r>
    <x v="316"/>
    <x v="0"/>
    <s v="2023-2024"/>
    <x v="0"/>
    <x v="26"/>
    <x v="0"/>
    <x v="0"/>
    <x v="26"/>
    <x v="0"/>
    <x v="14"/>
    <x v="9"/>
    <x v="9"/>
    <x v="3517"/>
    <n v="1"/>
  </r>
  <r>
    <x v="358"/>
    <x v="1"/>
    <s v="2022-2023"/>
    <x v="0"/>
    <x v="23"/>
    <x v="1"/>
    <x v="1"/>
    <x v="23"/>
    <x v="0"/>
    <x v="11"/>
    <x v="9"/>
    <x v="9"/>
    <x v="3518"/>
    <n v="1"/>
  </r>
  <r>
    <x v="162"/>
    <x v="1"/>
    <s v="2022-2023"/>
    <x v="0"/>
    <x v="43"/>
    <x v="1"/>
    <x v="1"/>
    <x v="43"/>
    <x v="0"/>
    <x v="2"/>
    <x v="4"/>
    <x v="4"/>
    <x v="3519"/>
    <n v="1"/>
  </r>
  <r>
    <x v="676"/>
    <x v="1"/>
    <s v="2022-2023"/>
    <x v="0"/>
    <x v="5"/>
    <x v="1"/>
    <x v="1"/>
    <x v="5"/>
    <x v="0"/>
    <x v="5"/>
    <x v="1"/>
    <x v="1"/>
    <x v="3520"/>
    <n v="1"/>
  </r>
  <r>
    <x v="347"/>
    <x v="0"/>
    <s v="2023-2024"/>
    <x v="0"/>
    <x v="27"/>
    <x v="4"/>
    <x v="4"/>
    <x v="27"/>
    <x v="0"/>
    <x v="7"/>
    <x v="7"/>
    <x v="7"/>
    <x v="3521"/>
    <n v="1"/>
  </r>
  <r>
    <x v="573"/>
    <x v="1"/>
    <s v="2022-2023"/>
    <x v="1"/>
    <x v="65"/>
    <x v="1"/>
    <x v="1"/>
    <x v="65"/>
    <x v="0"/>
    <x v="4"/>
    <x v="4"/>
    <x v="4"/>
    <x v="3522"/>
    <n v="1"/>
  </r>
  <r>
    <x v="324"/>
    <x v="0"/>
    <s v="2023-2024"/>
    <x v="0"/>
    <x v="33"/>
    <x v="4"/>
    <x v="4"/>
    <x v="33"/>
    <x v="0"/>
    <x v="8"/>
    <x v="4"/>
    <x v="4"/>
    <x v="3523"/>
    <n v="1"/>
  </r>
  <r>
    <x v="629"/>
    <x v="1"/>
    <s v="2022-2023"/>
    <x v="1"/>
    <x v="39"/>
    <x v="0"/>
    <x v="0"/>
    <x v="39"/>
    <x v="0"/>
    <x v="14"/>
    <x v="4"/>
    <x v="4"/>
    <x v="3524"/>
    <n v="1"/>
  </r>
  <r>
    <x v="493"/>
    <x v="1"/>
    <s v="2022-2023"/>
    <x v="0"/>
    <x v="76"/>
    <x v="1"/>
    <x v="1"/>
    <x v="76"/>
    <x v="0"/>
    <x v="5"/>
    <x v="9"/>
    <x v="9"/>
    <x v="3525"/>
    <n v="1"/>
  </r>
  <r>
    <x v="93"/>
    <x v="2"/>
    <s v="2024-2025"/>
    <x v="0"/>
    <x v="52"/>
    <x v="3"/>
    <x v="3"/>
    <x v="52"/>
    <x v="0"/>
    <x v="10"/>
    <x v="1"/>
    <x v="1"/>
    <x v="3526"/>
    <n v="1"/>
  </r>
  <r>
    <x v="607"/>
    <x v="0"/>
    <s v="2023-2024"/>
    <x v="0"/>
    <x v="5"/>
    <x v="1"/>
    <x v="1"/>
    <x v="5"/>
    <x v="0"/>
    <x v="5"/>
    <x v="0"/>
    <x v="0"/>
    <x v="3527"/>
    <n v="1"/>
  </r>
  <r>
    <x v="587"/>
    <x v="0"/>
    <s v="2023-2024"/>
    <x v="0"/>
    <x v="59"/>
    <x v="3"/>
    <x v="3"/>
    <x v="59"/>
    <x v="0"/>
    <x v="3"/>
    <x v="0"/>
    <x v="0"/>
    <x v="3528"/>
    <n v="1"/>
  </r>
  <r>
    <x v="93"/>
    <x v="2"/>
    <s v="2024-2025"/>
    <x v="0"/>
    <x v="53"/>
    <x v="3"/>
    <x v="3"/>
    <x v="53"/>
    <x v="0"/>
    <x v="10"/>
    <x v="7"/>
    <x v="7"/>
    <x v="3529"/>
    <n v="1"/>
  </r>
  <r>
    <x v="615"/>
    <x v="1"/>
    <s v="2022-2023"/>
    <x v="0"/>
    <x v="67"/>
    <x v="3"/>
    <x v="3"/>
    <x v="67"/>
    <x v="0"/>
    <x v="15"/>
    <x v="1"/>
    <x v="1"/>
    <x v="3530"/>
    <n v="1"/>
  </r>
  <r>
    <x v="99"/>
    <x v="0"/>
    <s v="2023-2024"/>
    <x v="0"/>
    <x v="10"/>
    <x v="4"/>
    <x v="4"/>
    <x v="10"/>
    <x v="0"/>
    <x v="8"/>
    <x v="0"/>
    <x v="0"/>
    <x v="3531"/>
    <n v="1"/>
  </r>
  <r>
    <x v="413"/>
    <x v="2"/>
    <s v="2024-2025"/>
    <x v="0"/>
    <x v="9"/>
    <x v="4"/>
    <x v="4"/>
    <x v="9"/>
    <x v="0"/>
    <x v="7"/>
    <x v="0"/>
    <x v="0"/>
    <x v="3532"/>
    <n v="1"/>
  </r>
  <r>
    <x v="221"/>
    <x v="0"/>
    <s v="2023-2024"/>
    <x v="0"/>
    <x v="78"/>
    <x v="1"/>
    <x v="1"/>
    <x v="78"/>
    <x v="0"/>
    <x v="4"/>
    <x v="4"/>
    <x v="4"/>
    <x v="3533"/>
    <n v="1"/>
  </r>
  <r>
    <x v="685"/>
    <x v="0"/>
    <s v="2023-2024"/>
    <x v="0"/>
    <x v="26"/>
    <x v="0"/>
    <x v="0"/>
    <x v="26"/>
    <x v="0"/>
    <x v="14"/>
    <x v="1"/>
    <x v="1"/>
    <x v="3534"/>
    <n v="1"/>
  </r>
  <r>
    <x v="496"/>
    <x v="2"/>
    <s v="2024-2025"/>
    <x v="0"/>
    <x v="40"/>
    <x v="4"/>
    <x v="4"/>
    <x v="40"/>
    <x v="0"/>
    <x v="8"/>
    <x v="0"/>
    <x v="0"/>
    <x v="3535"/>
    <n v="1"/>
  </r>
  <r>
    <x v="379"/>
    <x v="2"/>
    <s v="2024-2025"/>
    <x v="0"/>
    <x v="19"/>
    <x v="1"/>
    <x v="1"/>
    <x v="19"/>
    <x v="0"/>
    <x v="11"/>
    <x v="4"/>
    <x v="4"/>
    <x v="3536"/>
    <n v="1"/>
  </r>
  <r>
    <x v="503"/>
    <x v="0"/>
    <s v="2023-2024"/>
    <x v="1"/>
    <x v="64"/>
    <x v="1"/>
    <x v="1"/>
    <x v="64"/>
    <x v="0"/>
    <x v="1"/>
    <x v="1"/>
    <x v="1"/>
    <x v="3537"/>
    <n v="1"/>
  </r>
  <r>
    <x v="717"/>
    <x v="2"/>
    <s v="2024-2025"/>
    <x v="0"/>
    <x v="58"/>
    <x v="0"/>
    <x v="0"/>
    <x v="58"/>
    <x v="0"/>
    <x v="0"/>
    <x v="4"/>
    <x v="4"/>
    <x v="3538"/>
    <n v="1"/>
  </r>
  <r>
    <x v="149"/>
    <x v="2"/>
    <s v="2024-2025"/>
    <x v="0"/>
    <x v="60"/>
    <x v="1"/>
    <x v="1"/>
    <x v="60"/>
    <x v="0"/>
    <x v="2"/>
    <x v="4"/>
    <x v="4"/>
    <x v="3539"/>
    <n v="1"/>
  </r>
  <r>
    <x v="202"/>
    <x v="2"/>
    <s v="2024-2025"/>
    <x v="0"/>
    <x v="19"/>
    <x v="1"/>
    <x v="1"/>
    <x v="19"/>
    <x v="0"/>
    <x v="11"/>
    <x v="7"/>
    <x v="7"/>
    <x v="3540"/>
    <n v="1"/>
  </r>
  <r>
    <x v="349"/>
    <x v="1"/>
    <s v="2022-2023"/>
    <x v="0"/>
    <x v="59"/>
    <x v="3"/>
    <x v="3"/>
    <x v="59"/>
    <x v="0"/>
    <x v="3"/>
    <x v="1"/>
    <x v="1"/>
    <x v="3541"/>
    <n v="1"/>
  </r>
  <r>
    <x v="73"/>
    <x v="1"/>
    <s v="2022-2023"/>
    <x v="0"/>
    <x v="31"/>
    <x v="1"/>
    <x v="1"/>
    <x v="31"/>
    <x v="0"/>
    <x v="4"/>
    <x v="1"/>
    <x v="1"/>
    <x v="3542"/>
    <n v="1"/>
  </r>
  <r>
    <x v="460"/>
    <x v="1"/>
    <s v="2022-2023"/>
    <x v="0"/>
    <x v="76"/>
    <x v="1"/>
    <x v="1"/>
    <x v="76"/>
    <x v="0"/>
    <x v="5"/>
    <x v="1"/>
    <x v="1"/>
    <x v="3543"/>
    <n v="1"/>
  </r>
  <r>
    <x v="684"/>
    <x v="2"/>
    <s v="2024-2025"/>
    <x v="0"/>
    <x v="43"/>
    <x v="1"/>
    <x v="1"/>
    <x v="43"/>
    <x v="0"/>
    <x v="2"/>
    <x v="4"/>
    <x v="4"/>
    <x v="3544"/>
    <n v="1"/>
  </r>
  <r>
    <x v="125"/>
    <x v="2"/>
    <s v="2024-2025"/>
    <x v="0"/>
    <x v="7"/>
    <x v="4"/>
    <x v="4"/>
    <x v="7"/>
    <x v="0"/>
    <x v="6"/>
    <x v="7"/>
    <x v="7"/>
    <x v="3545"/>
    <n v="1"/>
  </r>
  <r>
    <x v="252"/>
    <x v="1"/>
    <s v="2022-2023"/>
    <x v="1"/>
    <x v="27"/>
    <x v="4"/>
    <x v="4"/>
    <x v="27"/>
    <x v="0"/>
    <x v="7"/>
    <x v="0"/>
    <x v="0"/>
    <x v="3546"/>
    <n v="1"/>
  </r>
  <r>
    <x v="415"/>
    <x v="2"/>
    <s v="2024-2025"/>
    <x v="1"/>
    <x v="27"/>
    <x v="4"/>
    <x v="4"/>
    <x v="27"/>
    <x v="0"/>
    <x v="7"/>
    <x v="1"/>
    <x v="1"/>
    <x v="3547"/>
    <n v="1"/>
  </r>
  <r>
    <x v="47"/>
    <x v="2"/>
    <s v="2024-2025"/>
    <x v="0"/>
    <x v="4"/>
    <x v="1"/>
    <x v="1"/>
    <x v="4"/>
    <x v="0"/>
    <x v="4"/>
    <x v="9"/>
    <x v="9"/>
    <x v="3548"/>
    <n v="1"/>
  </r>
  <r>
    <x v="700"/>
    <x v="2"/>
    <s v="2024-2025"/>
    <x v="0"/>
    <x v="71"/>
    <x v="6"/>
    <x v="6"/>
    <x v="71"/>
    <x v="0"/>
    <x v="13"/>
    <x v="4"/>
    <x v="4"/>
    <x v="3549"/>
    <n v="1"/>
  </r>
  <r>
    <x v="69"/>
    <x v="0"/>
    <s v="2023-2024"/>
    <x v="0"/>
    <x v="53"/>
    <x v="3"/>
    <x v="3"/>
    <x v="53"/>
    <x v="0"/>
    <x v="10"/>
    <x v="9"/>
    <x v="9"/>
    <x v="3550"/>
    <n v="1"/>
  </r>
  <r>
    <x v="340"/>
    <x v="2"/>
    <s v="2024-2025"/>
    <x v="0"/>
    <x v="35"/>
    <x v="3"/>
    <x v="3"/>
    <x v="35"/>
    <x v="0"/>
    <x v="15"/>
    <x v="7"/>
    <x v="7"/>
    <x v="3551"/>
    <n v="1"/>
  </r>
  <r>
    <x v="391"/>
    <x v="2"/>
    <s v="2024-2025"/>
    <x v="1"/>
    <x v="34"/>
    <x v="4"/>
    <x v="4"/>
    <x v="34"/>
    <x v="0"/>
    <x v="7"/>
    <x v="9"/>
    <x v="9"/>
    <x v="3552"/>
    <n v="1"/>
  </r>
  <r>
    <x v="246"/>
    <x v="2"/>
    <s v="2024-2025"/>
    <x v="0"/>
    <x v="4"/>
    <x v="1"/>
    <x v="1"/>
    <x v="4"/>
    <x v="0"/>
    <x v="4"/>
    <x v="7"/>
    <x v="7"/>
    <x v="3553"/>
    <n v="1"/>
  </r>
  <r>
    <x v="247"/>
    <x v="2"/>
    <s v="2024-2025"/>
    <x v="0"/>
    <x v="35"/>
    <x v="3"/>
    <x v="3"/>
    <x v="35"/>
    <x v="0"/>
    <x v="15"/>
    <x v="1"/>
    <x v="1"/>
    <x v="3554"/>
    <n v="1"/>
  </r>
  <r>
    <x v="618"/>
    <x v="1"/>
    <s v="2022-2023"/>
    <x v="0"/>
    <x v="12"/>
    <x v="3"/>
    <x v="3"/>
    <x v="12"/>
    <x v="0"/>
    <x v="10"/>
    <x v="0"/>
    <x v="0"/>
    <x v="3555"/>
    <n v="1"/>
  </r>
  <r>
    <x v="676"/>
    <x v="1"/>
    <s v="2022-2023"/>
    <x v="0"/>
    <x v="4"/>
    <x v="1"/>
    <x v="1"/>
    <x v="4"/>
    <x v="0"/>
    <x v="4"/>
    <x v="4"/>
    <x v="4"/>
    <x v="3556"/>
    <n v="1"/>
  </r>
  <r>
    <x v="419"/>
    <x v="2"/>
    <s v="2024-2025"/>
    <x v="0"/>
    <x v="7"/>
    <x v="4"/>
    <x v="4"/>
    <x v="7"/>
    <x v="0"/>
    <x v="6"/>
    <x v="9"/>
    <x v="9"/>
    <x v="3557"/>
    <n v="1"/>
  </r>
  <r>
    <x v="7"/>
    <x v="0"/>
    <s v="2023-2024"/>
    <x v="0"/>
    <x v="23"/>
    <x v="1"/>
    <x v="1"/>
    <x v="23"/>
    <x v="0"/>
    <x v="11"/>
    <x v="0"/>
    <x v="0"/>
    <x v="3558"/>
    <n v="1"/>
  </r>
  <r>
    <x v="555"/>
    <x v="2"/>
    <s v="2024-2025"/>
    <x v="0"/>
    <x v="59"/>
    <x v="3"/>
    <x v="3"/>
    <x v="59"/>
    <x v="0"/>
    <x v="3"/>
    <x v="7"/>
    <x v="7"/>
    <x v="3559"/>
    <n v="1"/>
  </r>
  <r>
    <x v="360"/>
    <x v="2"/>
    <s v="2024-2025"/>
    <x v="1"/>
    <x v="27"/>
    <x v="4"/>
    <x v="4"/>
    <x v="27"/>
    <x v="0"/>
    <x v="7"/>
    <x v="9"/>
    <x v="9"/>
    <x v="3560"/>
    <n v="1"/>
  </r>
  <r>
    <x v="542"/>
    <x v="2"/>
    <s v="2024-2025"/>
    <x v="1"/>
    <x v="39"/>
    <x v="0"/>
    <x v="0"/>
    <x v="39"/>
    <x v="0"/>
    <x v="14"/>
    <x v="0"/>
    <x v="0"/>
    <x v="3561"/>
    <n v="1"/>
  </r>
  <r>
    <x v="539"/>
    <x v="2"/>
    <s v="2024-2025"/>
    <x v="0"/>
    <x v="4"/>
    <x v="1"/>
    <x v="1"/>
    <x v="4"/>
    <x v="0"/>
    <x v="4"/>
    <x v="0"/>
    <x v="0"/>
    <x v="3562"/>
    <n v="1"/>
  </r>
  <r>
    <x v="64"/>
    <x v="1"/>
    <s v="2022-2023"/>
    <x v="0"/>
    <x v="68"/>
    <x v="7"/>
    <x v="7"/>
    <x v="68"/>
    <x v="0"/>
    <x v="19"/>
    <x v="1"/>
    <x v="1"/>
    <x v="3563"/>
    <n v="1"/>
  </r>
  <r>
    <x v="576"/>
    <x v="0"/>
    <s v="2023-2024"/>
    <x v="0"/>
    <x v="12"/>
    <x v="3"/>
    <x v="3"/>
    <x v="12"/>
    <x v="0"/>
    <x v="10"/>
    <x v="9"/>
    <x v="9"/>
    <x v="3564"/>
    <n v="1"/>
  </r>
  <r>
    <x v="246"/>
    <x v="2"/>
    <s v="2024-2025"/>
    <x v="0"/>
    <x v="10"/>
    <x v="4"/>
    <x v="4"/>
    <x v="10"/>
    <x v="0"/>
    <x v="8"/>
    <x v="9"/>
    <x v="9"/>
    <x v="3565"/>
    <n v="1"/>
  </r>
  <r>
    <x v="634"/>
    <x v="1"/>
    <s v="2022-2023"/>
    <x v="1"/>
    <x v="39"/>
    <x v="0"/>
    <x v="0"/>
    <x v="39"/>
    <x v="0"/>
    <x v="14"/>
    <x v="1"/>
    <x v="1"/>
    <x v="3566"/>
    <n v="1"/>
  </r>
  <r>
    <x v="334"/>
    <x v="2"/>
    <s v="2024-2025"/>
    <x v="0"/>
    <x v="69"/>
    <x v="4"/>
    <x v="4"/>
    <x v="69"/>
    <x v="0"/>
    <x v="6"/>
    <x v="0"/>
    <x v="0"/>
    <x v="3567"/>
    <n v="1"/>
  </r>
  <r>
    <x v="319"/>
    <x v="0"/>
    <s v="2023-2024"/>
    <x v="0"/>
    <x v="47"/>
    <x v="1"/>
    <x v="1"/>
    <x v="47"/>
    <x v="0"/>
    <x v="4"/>
    <x v="9"/>
    <x v="9"/>
    <x v="3568"/>
    <n v="1"/>
  </r>
  <r>
    <x v="203"/>
    <x v="0"/>
    <s v="2023-2024"/>
    <x v="0"/>
    <x v="67"/>
    <x v="3"/>
    <x v="3"/>
    <x v="67"/>
    <x v="0"/>
    <x v="15"/>
    <x v="1"/>
    <x v="1"/>
    <x v="3569"/>
    <n v="1"/>
  </r>
  <r>
    <x v="587"/>
    <x v="0"/>
    <s v="2023-2024"/>
    <x v="0"/>
    <x v="59"/>
    <x v="3"/>
    <x v="3"/>
    <x v="59"/>
    <x v="0"/>
    <x v="3"/>
    <x v="9"/>
    <x v="9"/>
    <x v="3570"/>
    <n v="1"/>
  </r>
  <r>
    <x v="708"/>
    <x v="1"/>
    <s v="2022-2023"/>
    <x v="0"/>
    <x v="35"/>
    <x v="3"/>
    <x v="3"/>
    <x v="35"/>
    <x v="0"/>
    <x v="15"/>
    <x v="0"/>
    <x v="0"/>
    <x v="3571"/>
    <n v="1"/>
  </r>
  <r>
    <x v="676"/>
    <x v="1"/>
    <s v="2022-2023"/>
    <x v="0"/>
    <x v="25"/>
    <x v="4"/>
    <x v="4"/>
    <x v="25"/>
    <x v="0"/>
    <x v="8"/>
    <x v="1"/>
    <x v="1"/>
    <x v="3572"/>
    <n v="1"/>
  </r>
  <r>
    <x v="51"/>
    <x v="0"/>
    <s v="2023-2024"/>
    <x v="1"/>
    <x v="39"/>
    <x v="0"/>
    <x v="0"/>
    <x v="39"/>
    <x v="0"/>
    <x v="14"/>
    <x v="7"/>
    <x v="7"/>
    <x v="3573"/>
    <n v="1"/>
  </r>
  <r>
    <x v="231"/>
    <x v="0"/>
    <s v="2023-2024"/>
    <x v="0"/>
    <x v="23"/>
    <x v="1"/>
    <x v="1"/>
    <x v="23"/>
    <x v="0"/>
    <x v="11"/>
    <x v="7"/>
    <x v="7"/>
    <x v="3574"/>
    <n v="1"/>
  </r>
  <r>
    <x v="489"/>
    <x v="0"/>
    <s v="2023-2024"/>
    <x v="0"/>
    <x v="85"/>
    <x v="0"/>
    <x v="0"/>
    <x v="85"/>
    <x v="0"/>
    <x v="20"/>
    <x v="0"/>
    <x v="0"/>
    <x v="3575"/>
    <n v="1"/>
  </r>
  <r>
    <x v="81"/>
    <x v="0"/>
    <s v="2023-2024"/>
    <x v="0"/>
    <x v="40"/>
    <x v="4"/>
    <x v="4"/>
    <x v="40"/>
    <x v="0"/>
    <x v="8"/>
    <x v="4"/>
    <x v="4"/>
    <x v="3576"/>
    <n v="1"/>
  </r>
  <r>
    <x v="492"/>
    <x v="1"/>
    <s v="2022-2023"/>
    <x v="1"/>
    <x v="34"/>
    <x v="4"/>
    <x v="4"/>
    <x v="34"/>
    <x v="0"/>
    <x v="7"/>
    <x v="9"/>
    <x v="9"/>
    <x v="3577"/>
    <n v="1"/>
  </r>
  <r>
    <x v="626"/>
    <x v="2"/>
    <s v="2024-2025"/>
    <x v="0"/>
    <x v="7"/>
    <x v="4"/>
    <x v="4"/>
    <x v="7"/>
    <x v="0"/>
    <x v="6"/>
    <x v="4"/>
    <x v="4"/>
    <x v="3578"/>
    <n v="1"/>
  </r>
  <r>
    <x v="172"/>
    <x v="1"/>
    <s v="2022-2023"/>
    <x v="0"/>
    <x v="76"/>
    <x v="1"/>
    <x v="1"/>
    <x v="76"/>
    <x v="0"/>
    <x v="5"/>
    <x v="9"/>
    <x v="9"/>
    <x v="3579"/>
    <n v="1"/>
  </r>
  <r>
    <x v="657"/>
    <x v="0"/>
    <s v="2023-2024"/>
    <x v="0"/>
    <x v="56"/>
    <x v="1"/>
    <x v="1"/>
    <x v="56"/>
    <x v="0"/>
    <x v="11"/>
    <x v="7"/>
    <x v="7"/>
    <x v="3580"/>
    <n v="1"/>
  </r>
  <r>
    <x v="296"/>
    <x v="0"/>
    <s v="2023-2024"/>
    <x v="1"/>
    <x v="63"/>
    <x v="1"/>
    <x v="1"/>
    <x v="63"/>
    <x v="0"/>
    <x v="5"/>
    <x v="7"/>
    <x v="7"/>
    <x v="3581"/>
    <n v="1"/>
  </r>
  <r>
    <x v="380"/>
    <x v="0"/>
    <s v="2023-2024"/>
    <x v="0"/>
    <x v="59"/>
    <x v="3"/>
    <x v="3"/>
    <x v="59"/>
    <x v="0"/>
    <x v="3"/>
    <x v="1"/>
    <x v="1"/>
    <x v="3582"/>
    <n v="1"/>
  </r>
  <r>
    <x v="629"/>
    <x v="1"/>
    <s v="2022-2023"/>
    <x v="0"/>
    <x v="69"/>
    <x v="4"/>
    <x v="4"/>
    <x v="69"/>
    <x v="0"/>
    <x v="6"/>
    <x v="7"/>
    <x v="7"/>
    <x v="3583"/>
    <n v="1"/>
  </r>
  <r>
    <x v="345"/>
    <x v="1"/>
    <s v="2022-2023"/>
    <x v="0"/>
    <x v="53"/>
    <x v="3"/>
    <x v="3"/>
    <x v="53"/>
    <x v="0"/>
    <x v="10"/>
    <x v="9"/>
    <x v="9"/>
    <x v="3584"/>
    <n v="1"/>
  </r>
  <r>
    <x v="69"/>
    <x v="0"/>
    <s v="2023-2024"/>
    <x v="0"/>
    <x v="84"/>
    <x v="3"/>
    <x v="3"/>
    <x v="84"/>
    <x v="0"/>
    <x v="3"/>
    <x v="9"/>
    <x v="9"/>
    <x v="3585"/>
    <n v="1"/>
  </r>
  <r>
    <x v="591"/>
    <x v="2"/>
    <s v="2024-2025"/>
    <x v="1"/>
    <x v="64"/>
    <x v="1"/>
    <x v="1"/>
    <x v="64"/>
    <x v="0"/>
    <x v="1"/>
    <x v="0"/>
    <x v="0"/>
    <x v="3586"/>
    <n v="1"/>
  </r>
  <r>
    <x v="128"/>
    <x v="2"/>
    <s v="2024-2025"/>
    <x v="0"/>
    <x v="87"/>
    <x v="2"/>
    <x v="2"/>
    <x v="87"/>
    <x v="0"/>
    <x v="2"/>
    <x v="4"/>
    <x v="4"/>
    <x v="3587"/>
    <n v="1"/>
  </r>
  <r>
    <x v="70"/>
    <x v="0"/>
    <s v="2023-2024"/>
    <x v="1"/>
    <x v="6"/>
    <x v="0"/>
    <x v="0"/>
    <x v="6"/>
    <x v="0"/>
    <x v="0"/>
    <x v="4"/>
    <x v="4"/>
    <x v="3588"/>
    <n v="1"/>
  </r>
  <r>
    <x v="131"/>
    <x v="1"/>
    <s v="2022-2023"/>
    <x v="0"/>
    <x v="43"/>
    <x v="1"/>
    <x v="1"/>
    <x v="43"/>
    <x v="0"/>
    <x v="2"/>
    <x v="9"/>
    <x v="9"/>
    <x v="3589"/>
    <n v="1"/>
  </r>
  <r>
    <x v="408"/>
    <x v="1"/>
    <s v="2022-2023"/>
    <x v="0"/>
    <x v="47"/>
    <x v="1"/>
    <x v="1"/>
    <x v="47"/>
    <x v="0"/>
    <x v="4"/>
    <x v="4"/>
    <x v="4"/>
    <x v="3590"/>
    <n v="1"/>
  </r>
  <r>
    <x v="354"/>
    <x v="1"/>
    <s v="2022-2023"/>
    <x v="0"/>
    <x v="43"/>
    <x v="1"/>
    <x v="1"/>
    <x v="43"/>
    <x v="0"/>
    <x v="2"/>
    <x v="0"/>
    <x v="0"/>
    <x v="3591"/>
    <n v="1"/>
  </r>
  <r>
    <x v="633"/>
    <x v="1"/>
    <s v="2022-2023"/>
    <x v="0"/>
    <x v="9"/>
    <x v="4"/>
    <x v="4"/>
    <x v="9"/>
    <x v="0"/>
    <x v="7"/>
    <x v="1"/>
    <x v="1"/>
    <x v="3592"/>
    <n v="1"/>
  </r>
  <r>
    <x v="534"/>
    <x v="0"/>
    <s v="2023-2024"/>
    <x v="0"/>
    <x v="52"/>
    <x v="3"/>
    <x v="3"/>
    <x v="52"/>
    <x v="0"/>
    <x v="10"/>
    <x v="7"/>
    <x v="7"/>
    <x v="3593"/>
    <n v="1"/>
  </r>
  <r>
    <x v="437"/>
    <x v="1"/>
    <s v="2022-2023"/>
    <x v="1"/>
    <x v="39"/>
    <x v="0"/>
    <x v="0"/>
    <x v="39"/>
    <x v="0"/>
    <x v="14"/>
    <x v="9"/>
    <x v="9"/>
    <x v="3594"/>
    <n v="1"/>
  </r>
  <r>
    <x v="399"/>
    <x v="0"/>
    <s v="2023-2024"/>
    <x v="0"/>
    <x v="28"/>
    <x v="1"/>
    <x v="1"/>
    <x v="28"/>
    <x v="0"/>
    <x v="11"/>
    <x v="0"/>
    <x v="0"/>
    <x v="3595"/>
    <n v="1"/>
  </r>
  <r>
    <x v="685"/>
    <x v="0"/>
    <s v="2023-2024"/>
    <x v="0"/>
    <x v="23"/>
    <x v="1"/>
    <x v="1"/>
    <x v="23"/>
    <x v="0"/>
    <x v="11"/>
    <x v="9"/>
    <x v="9"/>
    <x v="3596"/>
    <n v="1"/>
  </r>
  <r>
    <x v="715"/>
    <x v="2"/>
    <s v="2024-2025"/>
    <x v="0"/>
    <x v="47"/>
    <x v="1"/>
    <x v="1"/>
    <x v="47"/>
    <x v="0"/>
    <x v="4"/>
    <x v="0"/>
    <x v="0"/>
    <x v="3597"/>
    <n v="1"/>
  </r>
  <r>
    <x v="600"/>
    <x v="0"/>
    <s v="2023-2024"/>
    <x v="0"/>
    <x v="60"/>
    <x v="1"/>
    <x v="1"/>
    <x v="60"/>
    <x v="0"/>
    <x v="2"/>
    <x v="0"/>
    <x v="0"/>
    <x v="3598"/>
    <n v="1"/>
  </r>
  <r>
    <x v="67"/>
    <x v="2"/>
    <s v="2024-2025"/>
    <x v="0"/>
    <x v="60"/>
    <x v="1"/>
    <x v="1"/>
    <x v="60"/>
    <x v="0"/>
    <x v="2"/>
    <x v="1"/>
    <x v="1"/>
    <x v="3599"/>
    <n v="1"/>
  </r>
  <r>
    <x v="133"/>
    <x v="1"/>
    <s v="2022-2023"/>
    <x v="0"/>
    <x v="53"/>
    <x v="3"/>
    <x v="3"/>
    <x v="53"/>
    <x v="0"/>
    <x v="10"/>
    <x v="1"/>
    <x v="1"/>
    <x v="3600"/>
    <n v="1"/>
  </r>
  <r>
    <x v="295"/>
    <x v="0"/>
    <s v="2023-2024"/>
    <x v="0"/>
    <x v="19"/>
    <x v="1"/>
    <x v="1"/>
    <x v="19"/>
    <x v="0"/>
    <x v="11"/>
    <x v="1"/>
    <x v="1"/>
    <x v="3601"/>
    <n v="1"/>
  </r>
  <r>
    <x v="26"/>
    <x v="1"/>
    <s v="2022-2023"/>
    <x v="0"/>
    <x v="13"/>
    <x v="1"/>
    <x v="1"/>
    <x v="13"/>
    <x v="0"/>
    <x v="1"/>
    <x v="1"/>
    <x v="1"/>
    <x v="3602"/>
    <n v="1"/>
  </r>
  <r>
    <x v="197"/>
    <x v="0"/>
    <s v="2023-2024"/>
    <x v="0"/>
    <x v="47"/>
    <x v="1"/>
    <x v="1"/>
    <x v="47"/>
    <x v="0"/>
    <x v="4"/>
    <x v="1"/>
    <x v="1"/>
    <x v="3603"/>
    <n v="1"/>
  </r>
  <r>
    <x v="177"/>
    <x v="1"/>
    <s v="2022-2023"/>
    <x v="0"/>
    <x v="69"/>
    <x v="4"/>
    <x v="4"/>
    <x v="69"/>
    <x v="0"/>
    <x v="6"/>
    <x v="4"/>
    <x v="4"/>
    <x v="3604"/>
    <n v="1"/>
  </r>
  <r>
    <x v="32"/>
    <x v="0"/>
    <s v="2023-2024"/>
    <x v="0"/>
    <x v="4"/>
    <x v="1"/>
    <x v="1"/>
    <x v="4"/>
    <x v="0"/>
    <x v="4"/>
    <x v="1"/>
    <x v="1"/>
    <x v="3605"/>
    <n v="1"/>
  </r>
  <r>
    <x v="54"/>
    <x v="0"/>
    <s v="2023-2024"/>
    <x v="0"/>
    <x v="59"/>
    <x v="3"/>
    <x v="3"/>
    <x v="59"/>
    <x v="0"/>
    <x v="3"/>
    <x v="4"/>
    <x v="4"/>
    <x v="3606"/>
    <n v="1"/>
  </r>
  <r>
    <x v="318"/>
    <x v="0"/>
    <s v="2023-2024"/>
    <x v="0"/>
    <x v="40"/>
    <x v="4"/>
    <x v="4"/>
    <x v="40"/>
    <x v="0"/>
    <x v="8"/>
    <x v="9"/>
    <x v="9"/>
    <x v="3607"/>
    <n v="1"/>
  </r>
  <r>
    <x v="111"/>
    <x v="0"/>
    <s v="2023-2024"/>
    <x v="0"/>
    <x v="76"/>
    <x v="1"/>
    <x v="1"/>
    <x v="76"/>
    <x v="0"/>
    <x v="5"/>
    <x v="1"/>
    <x v="1"/>
    <x v="3608"/>
    <n v="1"/>
  </r>
  <r>
    <x v="624"/>
    <x v="2"/>
    <s v="2024-2025"/>
    <x v="0"/>
    <x v="69"/>
    <x v="4"/>
    <x v="4"/>
    <x v="69"/>
    <x v="0"/>
    <x v="6"/>
    <x v="9"/>
    <x v="9"/>
    <x v="3609"/>
    <n v="1"/>
  </r>
  <r>
    <x v="275"/>
    <x v="2"/>
    <s v="2024-2025"/>
    <x v="0"/>
    <x v="5"/>
    <x v="1"/>
    <x v="1"/>
    <x v="5"/>
    <x v="0"/>
    <x v="5"/>
    <x v="1"/>
    <x v="1"/>
    <x v="3610"/>
    <n v="1"/>
  </r>
  <r>
    <x v="227"/>
    <x v="0"/>
    <s v="2023-2024"/>
    <x v="0"/>
    <x v="36"/>
    <x v="4"/>
    <x v="4"/>
    <x v="36"/>
    <x v="0"/>
    <x v="6"/>
    <x v="4"/>
    <x v="4"/>
    <x v="3611"/>
    <n v="1"/>
  </r>
  <r>
    <x v="678"/>
    <x v="1"/>
    <s v="2022-2023"/>
    <x v="1"/>
    <x v="27"/>
    <x v="4"/>
    <x v="4"/>
    <x v="27"/>
    <x v="0"/>
    <x v="7"/>
    <x v="1"/>
    <x v="1"/>
    <x v="3612"/>
    <n v="1"/>
  </r>
  <r>
    <x v="197"/>
    <x v="0"/>
    <s v="2023-2024"/>
    <x v="0"/>
    <x v="36"/>
    <x v="4"/>
    <x v="4"/>
    <x v="36"/>
    <x v="0"/>
    <x v="6"/>
    <x v="0"/>
    <x v="0"/>
    <x v="3613"/>
    <n v="1"/>
  </r>
  <r>
    <x v="570"/>
    <x v="0"/>
    <s v="2023-2024"/>
    <x v="0"/>
    <x v="9"/>
    <x v="4"/>
    <x v="4"/>
    <x v="9"/>
    <x v="0"/>
    <x v="7"/>
    <x v="1"/>
    <x v="1"/>
    <x v="3614"/>
    <n v="1"/>
  </r>
  <r>
    <x v="654"/>
    <x v="2"/>
    <s v="2024-2025"/>
    <x v="0"/>
    <x v="23"/>
    <x v="1"/>
    <x v="1"/>
    <x v="23"/>
    <x v="0"/>
    <x v="11"/>
    <x v="1"/>
    <x v="1"/>
    <x v="3615"/>
    <n v="1"/>
  </r>
  <r>
    <x v="459"/>
    <x v="0"/>
    <s v="2023-2024"/>
    <x v="0"/>
    <x v="85"/>
    <x v="0"/>
    <x v="0"/>
    <x v="85"/>
    <x v="0"/>
    <x v="20"/>
    <x v="7"/>
    <x v="7"/>
    <x v="3616"/>
    <n v="1"/>
  </r>
  <r>
    <x v="401"/>
    <x v="2"/>
    <s v="2024-2025"/>
    <x v="1"/>
    <x v="91"/>
    <x v="1"/>
    <x v="1"/>
    <x v="91"/>
    <x v="0"/>
    <x v="5"/>
    <x v="4"/>
    <x v="4"/>
    <x v="3617"/>
    <n v="1"/>
  </r>
  <r>
    <x v="113"/>
    <x v="2"/>
    <s v="2024-2025"/>
    <x v="0"/>
    <x v="53"/>
    <x v="3"/>
    <x v="3"/>
    <x v="53"/>
    <x v="0"/>
    <x v="10"/>
    <x v="7"/>
    <x v="7"/>
    <x v="3618"/>
    <n v="1"/>
  </r>
  <r>
    <x v="553"/>
    <x v="2"/>
    <s v="2024-2025"/>
    <x v="0"/>
    <x v="25"/>
    <x v="4"/>
    <x v="4"/>
    <x v="25"/>
    <x v="0"/>
    <x v="8"/>
    <x v="1"/>
    <x v="1"/>
    <x v="3619"/>
    <n v="1"/>
  </r>
  <r>
    <x v="473"/>
    <x v="1"/>
    <s v="2022-2023"/>
    <x v="0"/>
    <x v="12"/>
    <x v="3"/>
    <x v="3"/>
    <x v="12"/>
    <x v="0"/>
    <x v="10"/>
    <x v="1"/>
    <x v="1"/>
    <x v="3620"/>
    <n v="1"/>
  </r>
  <r>
    <x v="164"/>
    <x v="1"/>
    <s v="2022-2023"/>
    <x v="0"/>
    <x v="85"/>
    <x v="0"/>
    <x v="0"/>
    <x v="85"/>
    <x v="0"/>
    <x v="20"/>
    <x v="1"/>
    <x v="1"/>
    <x v="3621"/>
    <n v="1"/>
  </r>
  <r>
    <x v="645"/>
    <x v="0"/>
    <s v="2023-2024"/>
    <x v="1"/>
    <x v="63"/>
    <x v="1"/>
    <x v="1"/>
    <x v="63"/>
    <x v="0"/>
    <x v="5"/>
    <x v="0"/>
    <x v="0"/>
    <x v="3622"/>
    <n v="1"/>
  </r>
  <r>
    <x v="251"/>
    <x v="2"/>
    <s v="2024-2025"/>
    <x v="0"/>
    <x v="35"/>
    <x v="3"/>
    <x v="3"/>
    <x v="35"/>
    <x v="0"/>
    <x v="15"/>
    <x v="1"/>
    <x v="1"/>
    <x v="3623"/>
    <n v="1"/>
  </r>
  <r>
    <x v="320"/>
    <x v="2"/>
    <s v="2024-2025"/>
    <x v="0"/>
    <x v="47"/>
    <x v="1"/>
    <x v="1"/>
    <x v="47"/>
    <x v="0"/>
    <x v="4"/>
    <x v="1"/>
    <x v="1"/>
    <x v="3624"/>
    <n v="1"/>
  </r>
  <r>
    <x v="414"/>
    <x v="0"/>
    <s v="2023-2024"/>
    <x v="1"/>
    <x v="63"/>
    <x v="1"/>
    <x v="1"/>
    <x v="63"/>
    <x v="0"/>
    <x v="5"/>
    <x v="9"/>
    <x v="9"/>
    <x v="3625"/>
    <n v="1"/>
  </r>
  <r>
    <x v="493"/>
    <x v="1"/>
    <s v="2022-2023"/>
    <x v="0"/>
    <x v="69"/>
    <x v="4"/>
    <x v="4"/>
    <x v="69"/>
    <x v="0"/>
    <x v="6"/>
    <x v="7"/>
    <x v="7"/>
    <x v="3626"/>
    <n v="1"/>
  </r>
  <r>
    <x v="561"/>
    <x v="0"/>
    <s v="2023-2024"/>
    <x v="0"/>
    <x v="85"/>
    <x v="0"/>
    <x v="0"/>
    <x v="85"/>
    <x v="0"/>
    <x v="20"/>
    <x v="1"/>
    <x v="1"/>
    <x v="3627"/>
    <n v="1"/>
  </r>
  <r>
    <x v="563"/>
    <x v="0"/>
    <s v="2023-2024"/>
    <x v="0"/>
    <x v="7"/>
    <x v="4"/>
    <x v="4"/>
    <x v="7"/>
    <x v="0"/>
    <x v="6"/>
    <x v="1"/>
    <x v="1"/>
    <x v="3628"/>
    <n v="1"/>
  </r>
  <r>
    <x v="22"/>
    <x v="1"/>
    <s v="2022-2023"/>
    <x v="0"/>
    <x v="60"/>
    <x v="1"/>
    <x v="1"/>
    <x v="60"/>
    <x v="0"/>
    <x v="2"/>
    <x v="9"/>
    <x v="9"/>
    <x v="3629"/>
    <n v="1"/>
  </r>
  <r>
    <x v="68"/>
    <x v="2"/>
    <s v="2024-2025"/>
    <x v="0"/>
    <x v="43"/>
    <x v="1"/>
    <x v="1"/>
    <x v="43"/>
    <x v="0"/>
    <x v="2"/>
    <x v="7"/>
    <x v="7"/>
    <x v="3630"/>
    <n v="1"/>
  </r>
  <r>
    <x v="308"/>
    <x v="1"/>
    <s v="2022-2023"/>
    <x v="0"/>
    <x v="43"/>
    <x v="1"/>
    <x v="1"/>
    <x v="43"/>
    <x v="0"/>
    <x v="2"/>
    <x v="9"/>
    <x v="9"/>
    <x v="3631"/>
    <n v="1"/>
  </r>
  <r>
    <x v="420"/>
    <x v="1"/>
    <s v="2022-2023"/>
    <x v="1"/>
    <x v="63"/>
    <x v="1"/>
    <x v="1"/>
    <x v="63"/>
    <x v="0"/>
    <x v="5"/>
    <x v="1"/>
    <x v="1"/>
    <x v="3632"/>
    <n v="1"/>
  </r>
  <r>
    <x v="240"/>
    <x v="2"/>
    <s v="2024-2025"/>
    <x v="0"/>
    <x v="19"/>
    <x v="1"/>
    <x v="1"/>
    <x v="19"/>
    <x v="0"/>
    <x v="11"/>
    <x v="1"/>
    <x v="1"/>
    <x v="3633"/>
    <n v="1"/>
  </r>
  <r>
    <x v="84"/>
    <x v="2"/>
    <s v="2024-2025"/>
    <x v="1"/>
    <x v="64"/>
    <x v="1"/>
    <x v="1"/>
    <x v="64"/>
    <x v="0"/>
    <x v="1"/>
    <x v="1"/>
    <x v="1"/>
    <x v="3634"/>
    <n v="1"/>
  </r>
  <r>
    <x v="85"/>
    <x v="2"/>
    <s v="2024-2025"/>
    <x v="0"/>
    <x v="7"/>
    <x v="4"/>
    <x v="4"/>
    <x v="7"/>
    <x v="0"/>
    <x v="6"/>
    <x v="1"/>
    <x v="1"/>
    <x v="3635"/>
    <n v="1"/>
  </r>
  <r>
    <x v="188"/>
    <x v="0"/>
    <s v="2023-2024"/>
    <x v="1"/>
    <x v="34"/>
    <x v="4"/>
    <x v="4"/>
    <x v="34"/>
    <x v="0"/>
    <x v="7"/>
    <x v="1"/>
    <x v="1"/>
    <x v="3636"/>
    <n v="1"/>
  </r>
  <r>
    <x v="93"/>
    <x v="2"/>
    <s v="2024-2025"/>
    <x v="0"/>
    <x v="85"/>
    <x v="0"/>
    <x v="0"/>
    <x v="85"/>
    <x v="0"/>
    <x v="20"/>
    <x v="9"/>
    <x v="9"/>
    <x v="3637"/>
    <n v="1"/>
  </r>
  <r>
    <x v="112"/>
    <x v="0"/>
    <s v="2023-2024"/>
    <x v="0"/>
    <x v="56"/>
    <x v="1"/>
    <x v="1"/>
    <x v="56"/>
    <x v="0"/>
    <x v="11"/>
    <x v="9"/>
    <x v="9"/>
    <x v="3638"/>
    <n v="1"/>
  </r>
  <r>
    <x v="442"/>
    <x v="1"/>
    <s v="2022-2023"/>
    <x v="0"/>
    <x v="40"/>
    <x v="4"/>
    <x v="4"/>
    <x v="40"/>
    <x v="0"/>
    <x v="8"/>
    <x v="1"/>
    <x v="1"/>
    <x v="3639"/>
    <n v="1"/>
  </r>
  <r>
    <x v="405"/>
    <x v="2"/>
    <s v="2024-2025"/>
    <x v="0"/>
    <x v="68"/>
    <x v="7"/>
    <x v="7"/>
    <x v="68"/>
    <x v="0"/>
    <x v="19"/>
    <x v="1"/>
    <x v="1"/>
    <x v="3640"/>
    <n v="1"/>
  </r>
  <r>
    <x v="93"/>
    <x v="2"/>
    <s v="2024-2025"/>
    <x v="0"/>
    <x v="69"/>
    <x v="4"/>
    <x v="4"/>
    <x v="69"/>
    <x v="0"/>
    <x v="6"/>
    <x v="9"/>
    <x v="9"/>
    <x v="3641"/>
    <n v="1"/>
  </r>
  <r>
    <x v="100"/>
    <x v="0"/>
    <s v="2023-2024"/>
    <x v="0"/>
    <x v="21"/>
    <x v="3"/>
    <x v="3"/>
    <x v="21"/>
    <x v="0"/>
    <x v="10"/>
    <x v="4"/>
    <x v="4"/>
    <x v="3642"/>
    <n v="1"/>
  </r>
  <r>
    <x v="74"/>
    <x v="2"/>
    <s v="2024-2025"/>
    <x v="0"/>
    <x v="28"/>
    <x v="1"/>
    <x v="1"/>
    <x v="28"/>
    <x v="0"/>
    <x v="11"/>
    <x v="9"/>
    <x v="9"/>
    <x v="3643"/>
    <n v="1"/>
  </r>
  <r>
    <x v="232"/>
    <x v="1"/>
    <s v="2022-2023"/>
    <x v="0"/>
    <x v="36"/>
    <x v="4"/>
    <x v="4"/>
    <x v="36"/>
    <x v="0"/>
    <x v="6"/>
    <x v="9"/>
    <x v="9"/>
    <x v="3644"/>
    <n v="1"/>
  </r>
  <r>
    <x v="572"/>
    <x v="0"/>
    <s v="2023-2024"/>
    <x v="0"/>
    <x v="36"/>
    <x v="4"/>
    <x v="4"/>
    <x v="36"/>
    <x v="0"/>
    <x v="6"/>
    <x v="1"/>
    <x v="1"/>
    <x v="3645"/>
    <n v="1"/>
  </r>
  <r>
    <x v="182"/>
    <x v="1"/>
    <s v="2022-2023"/>
    <x v="0"/>
    <x v="43"/>
    <x v="1"/>
    <x v="1"/>
    <x v="43"/>
    <x v="0"/>
    <x v="2"/>
    <x v="1"/>
    <x v="1"/>
    <x v="3646"/>
    <n v="1"/>
  </r>
  <r>
    <x v="607"/>
    <x v="0"/>
    <s v="2023-2024"/>
    <x v="0"/>
    <x v="4"/>
    <x v="1"/>
    <x v="1"/>
    <x v="4"/>
    <x v="0"/>
    <x v="4"/>
    <x v="1"/>
    <x v="1"/>
    <x v="3647"/>
    <n v="1"/>
  </r>
  <r>
    <x v="188"/>
    <x v="0"/>
    <s v="2023-2024"/>
    <x v="0"/>
    <x v="28"/>
    <x v="1"/>
    <x v="1"/>
    <x v="28"/>
    <x v="0"/>
    <x v="11"/>
    <x v="1"/>
    <x v="1"/>
    <x v="3648"/>
    <n v="1"/>
  </r>
  <r>
    <x v="43"/>
    <x v="1"/>
    <s v="2022-2023"/>
    <x v="0"/>
    <x v="40"/>
    <x v="4"/>
    <x v="4"/>
    <x v="40"/>
    <x v="0"/>
    <x v="8"/>
    <x v="1"/>
    <x v="1"/>
    <x v="3649"/>
    <n v="1"/>
  </r>
  <r>
    <x v="15"/>
    <x v="0"/>
    <s v="2023-2024"/>
    <x v="1"/>
    <x v="63"/>
    <x v="1"/>
    <x v="1"/>
    <x v="63"/>
    <x v="0"/>
    <x v="5"/>
    <x v="1"/>
    <x v="1"/>
    <x v="3650"/>
    <n v="1"/>
  </r>
  <r>
    <x v="248"/>
    <x v="0"/>
    <s v="2023-2024"/>
    <x v="0"/>
    <x v="60"/>
    <x v="1"/>
    <x v="1"/>
    <x v="60"/>
    <x v="0"/>
    <x v="2"/>
    <x v="1"/>
    <x v="1"/>
    <x v="3651"/>
    <n v="1"/>
  </r>
  <r>
    <x v="407"/>
    <x v="1"/>
    <s v="2022-2023"/>
    <x v="0"/>
    <x v="53"/>
    <x v="3"/>
    <x v="3"/>
    <x v="53"/>
    <x v="0"/>
    <x v="10"/>
    <x v="1"/>
    <x v="1"/>
    <x v="3652"/>
    <n v="1"/>
  </r>
  <r>
    <x v="713"/>
    <x v="2"/>
    <s v="2024-2025"/>
    <x v="1"/>
    <x v="39"/>
    <x v="0"/>
    <x v="0"/>
    <x v="39"/>
    <x v="0"/>
    <x v="14"/>
    <x v="1"/>
    <x v="1"/>
    <x v="3653"/>
    <n v="1"/>
  </r>
  <r>
    <x v="555"/>
    <x v="2"/>
    <s v="2024-2025"/>
    <x v="1"/>
    <x v="64"/>
    <x v="1"/>
    <x v="1"/>
    <x v="64"/>
    <x v="0"/>
    <x v="1"/>
    <x v="9"/>
    <x v="9"/>
    <x v="3654"/>
    <n v="1"/>
  </r>
  <r>
    <x v="524"/>
    <x v="0"/>
    <s v="2023-2024"/>
    <x v="0"/>
    <x v="69"/>
    <x v="4"/>
    <x v="4"/>
    <x v="69"/>
    <x v="0"/>
    <x v="6"/>
    <x v="1"/>
    <x v="1"/>
    <x v="3655"/>
    <n v="1"/>
  </r>
  <r>
    <x v="691"/>
    <x v="2"/>
    <s v="2024-2025"/>
    <x v="0"/>
    <x v="28"/>
    <x v="1"/>
    <x v="1"/>
    <x v="28"/>
    <x v="0"/>
    <x v="11"/>
    <x v="1"/>
    <x v="1"/>
    <x v="3656"/>
    <n v="1"/>
  </r>
  <r>
    <x v="68"/>
    <x v="2"/>
    <s v="2024-2025"/>
    <x v="0"/>
    <x v="36"/>
    <x v="4"/>
    <x v="4"/>
    <x v="36"/>
    <x v="0"/>
    <x v="6"/>
    <x v="1"/>
    <x v="1"/>
    <x v="3657"/>
    <n v="1"/>
  </r>
  <r>
    <x v="460"/>
    <x v="1"/>
    <s v="2022-2023"/>
    <x v="0"/>
    <x v="69"/>
    <x v="4"/>
    <x v="4"/>
    <x v="69"/>
    <x v="0"/>
    <x v="6"/>
    <x v="1"/>
    <x v="1"/>
    <x v="3658"/>
    <n v="1"/>
  </r>
  <r>
    <x v="148"/>
    <x v="1"/>
    <s v="2022-2023"/>
    <x v="0"/>
    <x v="43"/>
    <x v="1"/>
    <x v="1"/>
    <x v="43"/>
    <x v="0"/>
    <x v="2"/>
    <x v="1"/>
    <x v="1"/>
    <x v="365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F8003C-184F-43D4-99CE-3F20DCB79CD2}" name="TotalSalesOverTim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31"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5"/>
  </dataFields>
  <formats count="2">
    <format dxfId="39">
      <pivotArea collapsedLevelsAreSubtotals="1" fieldPosition="0">
        <references count="2">
          <reference field="3" count="1" selected="0">
            <x v="0"/>
          </reference>
          <reference field="16" count="1">
            <x v="1"/>
          </reference>
        </references>
      </pivotArea>
    </format>
    <format dxfId="38">
      <pivotArea outline="0" collapsedLevelsAreSubtotals="1" fieldPosition="0"/>
    </format>
  </formats>
  <chartFormats count="4">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0"/>
          </reference>
        </references>
      </pivotArea>
    </chartFormat>
    <chartFormat chart="1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76DA6B-7197-40BD-B936-DF4F3158274E}" name="AvgSalesOverTime"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3:C30"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6"/>
    <field x="14"/>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3"/>
  </colFields>
  <colItems count="2">
    <i>
      <x/>
    </i>
    <i>
      <x v="1"/>
    </i>
  </colItems>
  <dataFields count="1">
    <dataField name="Average of Sales" fld="12" subtotal="average" baseField="14" baseItem="5" numFmtId="165"/>
  </dataFields>
  <formats count="2">
    <format dxfId="37">
      <pivotArea collapsedLevelsAreSubtotals="1" fieldPosition="0">
        <references count="2">
          <reference field="3" count="1" selected="0">
            <x v="0"/>
          </reference>
          <reference field="16" count="1">
            <x v="1"/>
          </reference>
        </references>
      </pivotArea>
    </format>
    <format dxfId="36">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5" format="0" series="1">
      <pivotArea type="data" outline="0" fieldPosition="0">
        <references count="2">
          <reference field="4294967294" count="1" selected="0">
            <x v="0"/>
          </reference>
          <reference field="3" count="1" selected="0">
            <x v="0"/>
          </reference>
        </references>
      </pivotArea>
    </chartFormat>
    <chartFormat chart="15" format="1" series="1">
      <pivotArea type="data" outline="0" fieldPosition="0">
        <references count="2">
          <reference field="4294967294" count="1" selected="0">
            <x v="0"/>
          </reference>
          <reference field="3" count="1" selected="0">
            <x v="1"/>
          </reference>
        </references>
      </pivotArea>
    </chartFormat>
    <chartFormat chart="32" format="4" series="1">
      <pivotArea type="data" outline="0" fieldPosition="0">
        <references count="2">
          <reference field="4294967294" count="1" selected="0">
            <x v="0"/>
          </reference>
          <reference field="3" count="1" selected="0">
            <x v="0"/>
          </reference>
        </references>
      </pivotArea>
    </chartFormat>
    <chartFormat chart="32" format="5" series="1">
      <pivotArea type="data" outline="0" fieldPosition="0">
        <references count="2">
          <reference field="4294967294" count="1" selected="0">
            <x v="0"/>
          </reference>
          <reference field="3" count="1" selected="0">
            <x v="1"/>
          </reference>
        </references>
      </pivotArea>
    </chartFormat>
    <chartFormat chart="3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CDF7EC-A7E6-4B5A-BD0F-99265F2BF442}" name="SalesbyCategory"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items count="22">
        <item x="18"/>
        <item x="17"/>
        <item x="7"/>
        <item x="12"/>
        <item x="1"/>
        <item x="2"/>
        <item x="5"/>
        <item x="8"/>
        <item x="11"/>
        <item x="20"/>
        <item x="4"/>
        <item x="19"/>
        <item x="14"/>
        <item x="16"/>
        <item x="6"/>
        <item x="13"/>
        <item x="3"/>
        <item x="15"/>
        <item x="9"/>
        <item x="10"/>
        <item x="0"/>
        <item t="default"/>
      </items>
    </pivotField>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10" baseItem="0" numFmtId="165"/>
  </dataFields>
  <formats count="1">
    <format dxfId="35">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5" format="0" series="1">
      <pivotArea type="data" outline="0" fieldPosition="0">
        <references count="2">
          <reference field="4294967294" count="1" selected="0">
            <x v="0"/>
          </reference>
          <reference field="3" count="1" selected="0">
            <x v="0"/>
          </reference>
        </references>
      </pivotArea>
    </chartFormat>
    <chartFormat chart="15" format="1" series="1">
      <pivotArea type="data" outline="0" fieldPosition="0">
        <references count="2">
          <reference field="4294967294" count="1" selected="0">
            <x v="0"/>
          </reference>
          <reference field="3" count="1" selected="0">
            <x v="1"/>
          </reference>
        </references>
      </pivotArea>
    </chartFormat>
    <chartFormat chart="34" format="0" series="1">
      <pivotArea type="data" outline="0" fieldPosition="0">
        <references count="2">
          <reference field="4294967294" count="1" selected="0">
            <x v="0"/>
          </reference>
          <reference field="3" count="1" selected="0">
            <x v="0"/>
          </reference>
        </references>
      </pivotArea>
    </chartFormat>
    <chartFormat chart="34" format="1" series="1">
      <pivotArea type="data" outline="0" fieldPosition="0">
        <references count="2">
          <reference field="4294967294" count="1" selected="0">
            <x v="0"/>
          </reference>
          <reference field="3" count="1" selected="0">
            <x v="1"/>
          </reference>
        </references>
      </pivotArea>
    </chartFormat>
    <chartFormat chart="36" format="4" series="1">
      <pivotArea type="data" outline="0" fieldPosition="0">
        <references count="2">
          <reference field="4294967294" count="1" selected="0">
            <x v="0"/>
          </reference>
          <reference field="3" count="1" selected="0">
            <x v="0"/>
          </reference>
        </references>
      </pivotArea>
    </chartFormat>
    <chartFormat chart="36"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BC304-50E6-44E7-8BC6-F2C3DC9BF1FC}" name="SalesbyCategory"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3:B6"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items count="22">
        <item x="18"/>
        <item x="17"/>
        <item x="7"/>
        <item x="12"/>
        <item x="1"/>
        <item x="2"/>
        <item x="5"/>
        <item x="8"/>
        <item x="11"/>
        <item x="20"/>
        <item x="4"/>
        <item x="19"/>
        <item x="14"/>
        <item x="16"/>
        <item x="6"/>
        <item x="13"/>
        <item x="3"/>
        <item x="15"/>
        <item x="9"/>
        <item x="10"/>
        <item x="0"/>
        <item t="default"/>
      </items>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h="1" sd="0" x="0"/>
        <item sd="0" x="1"/>
        <item h="1"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1">
    <field x="3"/>
  </rowFields>
  <rowItems count="3">
    <i>
      <x/>
    </i>
    <i>
      <x v="1"/>
    </i>
    <i t="grand">
      <x/>
    </i>
  </rowItems>
  <colItems count="1">
    <i/>
  </colItems>
  <dataFields count="1">
    <dataField name="Sum of Sales" fld="12" baseField="10" baseItem="0" numFmtId="165"/>
  </dataFields>
  <formats count="1">
    <format dxfId="34">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15" format="0" series="1">
      <pivotArea type="data" outline="0" fieldPosition="0">
        <references count="2">
          <reference field="4294967294" count="1" selected="0">
            <x v="0"/>
          </reference>
          <reference field="3" count="1" selected="0">
            <x v="0"/>
          </reference>
        </references>
      </pivotArea>
    </chartFormat>
    <chartFormat chart="15" format="1" series="1">
      <pivotArea type="data" outline="0" fieldPosition="0">
        <references count="2">
          <reference field="4294967294" count="1" selected="0">
            <x v="0"/>
          </reference>
          <reference field="3" count="1" selected="0">
            <x v="1"/>
          </reference>
        </references>
      </pivotArea>
    </chartFormat>
    <chartFormat chart="34" format="0" series="1">
      <pivotArea type="data" outline="0" fieldPosition="0">
        <references count="2">
          <reference field="4294967294" count="1" selected="0">
            <x v="0"/>
          </reference>
          <reference field="3" count="1" selected="0">
            <x v="0"/>
          </reference>
        </references>
      </pivotArea>
    </chartFormat>
    <chartFormat chart="34" format="1" series="1">
      <pivotArea type="data" outline="0" fieldPosition="0">
        <references count="2">
          <reference field="4294967294" count="1" selected="0">
            <x v="0"/>
          </reference>
          <reference field="3" count="1" selected="0">
            <x v="1"/>
          </reference>
        </references>
      </pivotArea>
    </chartFormat>
    <chartFormat chart="39" format="6" series="1">
      <pivotArea type="data" outline="0" fieldPosition="0">
        <references count="1">
          <reference field="4294967294" count="1" selected="0">
            <x v="0"/>
          </reference>
        </references>
      </pivotArea>
    </chartFormat>
    <chartFormat chart="39" format="7">
      <pivotArea type="data" outline="0" fieldPosition="0">
        <references count="2">
          <reference field="4294967294" count="1" selected="0">
            <x v="0"/>
          </reference>
          <reference field="3" count="1" selected="0">
            <x v="0"/>
          </reference>
        </references>
      </pivotArea>
    </chartFormat>
    <chartFormat chart="39" format="8">
      <pivotArea type="data" outline="0" fieldPosition="0">
        <references count="2">
          <reference field="4294967294" count="1" selected="0">
            <x v="0"/>
          </reference>
          <reference field="3" count="1" selected="0">
            <x v="1"/>
          </reference>
        </references>
      </pivotArea>
    </chartFormat>
    <chartFormat chart="39"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149619-4495-496F-867A-8E2AAD6C2736}" name="SalesbyCategory"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D13" firstHeaderRow="0" firstDataRow="1" firstDataCol="2"/>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items count="98">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 t="default"/>
      </items>
    </pivotField>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2">
    <field x="8"/>
    <field x="5"/>
  </rowFields>
  <rowItems count="10">
    <i>
      <x/>
      <x/>
    </i>
    <i r="1">
      <x v="1"/>
    </i>
    <i r="1">
      <x v="2"/>
    </i>
    <i r="1">
      <x v="3"/>
    </i>
    <i r="1">
      <x v="4"/>
    </i>
    <i r="1">
      <x v="5"/>
    </i>
    <i r="1">
      <x v="6"/>
    </i>
    <i r="1">
      <x v="7"/>
    </i>
    <i t="default">
      <x/>
    </i>
    <i t="grand">
      <x/>
    </i>
  </rowItems>
  <colFields count="1">
    <field x="-2"/>
  </colFields>
  <colItems count="2">
    <i>
      <x/>
    </i>
    <i i="1">
      <x v="1"/>
    </i>
  </colItems>
  <dataFields count="2">
    <dataField name="Sum of Sales" fld="12" baseField="5" baseItem="0" numFmtId="165"/>
    <dataField name="Average of Sales2" fld="12" subtotal="average" baseField="5" baseItem="0" numFmtId="164"/>
  </dataFields>
  <formats count="1">
    <format dxfId="33">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3976E8-51C7-4D17-8F74-6A060CFCB947}" name="SalesbyManger"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A3:D26"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items count="98">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 t="default"/>
      </items>
    </pivotField>
    <pivotField outline="0" showAll="0">
      <items count="2">
        <item x="0"/>
        <item t="default"/>
      </items>
      <extLst>
        <ext xmlns:x14="http://schemas.microsoft.com/office/spreadsheetml/2009/9/main" uri="{2946ED86-A175-432a-8AC1-64E0C546D7DE}">
          <x14:pivotField fillDownLabels="1"/>
        </ext>
      </extLst>
    </pivotField>
    <pivotField axis="axisRow" showAll="0" sortType="a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1">
    <field x="9"/>
  </rowFields>
  <rowItems count="22">
    <i>
      <x/>
    </i>
    <i>
      <x v="3"/>
    </i>
    <i>
      <x v="18"/>
    </i>
    <i>
      <x v="1"/>
    </i>
    <i>
      <x v="13"/>
    </i>
    <i>
      <x v="20"/>
    </i>
    <i>
      <x v="11"/>
    </i>
    <i>
      <x v="15"/>
    </i>
    <i>
      <x v="9"/>
    </i>
    <i>
      <x v="16"/>
    </i>
    <i>
      <x v="17"/>
    </i>
    <i>
      <x v="12"/>
    </i>
    <i>
      <x v="4"/>
    </i>
    <i>
      <x v="2"/>
    </i>
    <i>
      <x v="19"/>
    </i>
    <i>
      <x v="5"/>
    </i>
    <i>
      <x v="7"/>
    </i>
    <i>
      <x v="6"/>
    </i>
    <i>
      <x v="10"/>
    </i>
    <i>
      <x v="8"/>
    </i>
    <i>
      <x v="14"/>
    </i>
    <i t="grand">
      <x/>
    </i>
  </rowItems>
  <colFields count="1">
    <field x="3"/>
  </colFields>
  <colItems count="3">
    <i>
      <x/>
    </i>
    <i>
      <x v="1"/>
    </i>
    <i t="grand">
      <x/>
    </i>
  </colItems>
  <dataFields count="1">
    <dataField name="Sum of Sales" fld="12" baseField="10" baseItem="0" numFmtId="165"/>
  </dataFields>
  <formats count="1">
    <format dxfId="32">
      <pivotArea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2" format="4" series="1">
      <pivotArea type="data" outline="0" fieldPosition="0">
        <references count="2">
          <reference field="4294967294" count="1" selected="0">
            <x v="0"/>
          </reference>
          <reference field="3" count="1" selected="0">
            <x v="0"/>
          </reference>
        </references>
      </pivotArea>
    </chartFormat>
    <chartFormat chart="42" format="5" series="1">
      <pivotArea type="data" outline="0" fieldPosition="0">
        <references count="2">
          <reference field="4294967294" count="1" selected="0">
            <x v="0"/>
          </reference>
          <reference field="3" count="1" selected="0">
            <x v="1"/>
          </reference>
        </references>
      </pivotArea>
    </chartFormat>
    <chartFormat chart="53" format="2" series="1">
      <pivotArea type="data" outline="0" fieldPosition="0">
        <references count="2">
          <reference field="4294967294" count="1" selected="0">
            <x v="0"/>
          </reference>
          <reference field="3" count="1" selected="0">
            <x v="0"/>
          </reference>
        </references>
      </pivotArea>
    </chartFormat>
    <chartFormat chart="53" format="3"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31B5D1-E5A5-41C3-896A-94AF7CFF62A8}" name="TopBuyer"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items count="98">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items count="11">
        <item x="3"/>
        <item x="4"/>
        <item x="0"/>
        <item x="8"/>
        <item x="1"/>
        <item x="6"/>
        <item x="9"/>
        <item x="5"/>
        <item x="7"/>
        <item x="2"/>
        <item t="default"/>
      </items>
    </pivotField>
    <pivotField dataField="1" numFmtId="164"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1">
    <field x="11"/>
  </rowFields>
  <rowItems count="11">
    <i>
      <x/>
    </i>
    <i>
      <x v="1"/>
    </i>
    <i>
      <x v="2"/>
    </i>
    <i>
      <x v="3"/>
    </i>
    <i>
      <x v="4"/>
    </i>
    <i>
      <x v="5"/>
    </i>
    <i>
      <x v="6"/>
    </i>
    <i>
      <x v="7"/>
    </i>
    <i>
      <x v="8"/>
    </i>
    <i>
      <x v="9"/>
    </i>
    <i t="grand">
      <x/>
    </i>
  </rowItems>
  <colFields count="1">
    <field x="3"/>
  </colFields>
  <colItems count="3">
    <i>
      <x/>
    </i>
    <i>
      <x v="1"/>
    </i>
    <i t="grand">
      <x/>
    </i>
  </colItems>
  <dataFields count="1">
    <dataField name="Sum of Sales" fld="12" baseField="10" baseItem="0" numFmtId="165"/>
  </dataFields>
  <formats count="1">
    <format dxfId="31">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8C0BD9-BE2A-4E07-87C2-3AEAC53D1FCB}" name="TotalVsAvgSale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C6" firstHeaderRow="0"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items count="98">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items count="11">
        <item x="3"/>
        <item x="4"/>
        <item x="0"/>
        <item x="8"/>
        <item x="1"/>
        <item x="6"/>
        <item x="9"/>
        <item x="5"/>
        <item x="7"/>
        <item x="2"/>
        <item t="default"/>
      </items>
    </pivotField>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x="0"/>
        <item x="1"/>
        <item x="2"/>
        <item x="3"/>
        <item x="4"/>
        <item t="default"/>
      </items>
    </pivotField>
  </pivotFields>
  <rowFields count="1">
    <field x="3"/>
  </rowFields>
  <rowItems count="3">
    <i>
      <x/>
    </i>
    <i>
      <x v="1"/>
    </i>
    <i t="grand">
      <x/>
    </i>
  </rowItems>
  <colFields count="1">
    <field x="-2"/>
  </colFields>
  <colItems count="2">
    <i>
      <x/>
    </i>
    <i i="1">
      <x v="1"/>
    </i>
  </colItems>
  <dataFields count="2">
    <dataField name="Sum of Sales" fld="12" baseField="0" baseItem="0" numFmtId="164"/>
    <dataField name="Average of Sales2" fld="12" subtotal="average" baseField="3" baseItem="0" numFmtId="164"/>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F6510E-0881-47C9-A8BD-F12A47CAF00A}" name="StateSparkline"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9:Y29"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multipleItemSelectionAllowed="1" showAll="0" defaultSubtotal="0">
      <items count="2">
        <item x="1"/>
        <item x="0"/>
      </items>
    </pivotField>
    <pivotField showAll="0"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pivotField>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items count="97">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items count="21">
        <item x="18"/>
        <item x="17"/>
        <item x="7"/>
        <item x="12"/>
        <item x="1"/>
        <item x="2"/>
        <item x="5"/>
        <item x="8"/>
        <item x="11"/>
        <item x="20"/>
        <item x="4"/>
        <item x="19"/>
        <item x="14"/>
        <item x="16"/>
        <item x="6"/>
        <item x="13"/>
        <item x="3"/>
        <item x="15"/>
        <item x="9"/>
        <item x="10"/>
        <item x="0"/>
      </items>
    </pivotField>
    <pivotField showAll="0" defaultSubtotal="0">
      <items count="10">
        <item x="2"/>
        <item x="3"/>
        <item x="0"/>
        <item x="4"/>
        <item x="5"/>
        <item x="7"/>
        <item x="1"/>
        <item x="8"/>
        <item x="6"/>
        <item x="9"/>
      </items>
    </pivotField>
    <pivotField showAll="0" defaultSubtotal="0">
      <items count="10">
        <item x="3"/>
        <item x="4"/>
        <item x="0"/>
        <item x="8"/>
        <item x="1"/>
        <item x="6"/>
        <item x="9"/>
        <item x="5"/>
        <item x="7"/>
        <item x="2"/>
      </items>
    </pivotField>
    <pivotField dataField="1" numFmtId="164"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B7F300C-F8E2-4FE0-9DE8-C5A9ED41F940}" name="StateSparklines"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3:Y13"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pivotField>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items count="97">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items count="21">
        <item x="18"/>
        <item x="17"/>
        <item x="7"/>
        <item x="12"/>
        <item x="1"/>
        <item x="2"/>
        <item x="5"/>
        <item x="8"/>
        <item x="11"/>
        <item x="20"/>
        <item x="4"/>
        <item x="19"/>
        <item x="14"/>
        <item x="16"/>
        <item x="6"/>
        <item x="13"/>
        <item x="3"/>
        <item x="15"/>
        <item x="9"/>
        <item x="10"/>
        <item x="0"/>
      </items>
    </pivotField>
    <pivotField showAll="0" defaultSubtotal="0">
      <items count="10">
        <item x="2"/>
        <item x="3"/>
        <item x="0"/>
        <item x="4"/>
        <item x="5"/>
        <item x="7"/>
        <item x="1"/>
        <item x="8"/>
        <item x="6"/>
        <item x="9"/>
      </items>
    </pivotField>
    <pivotField showAll="0" defaultSubtotal="0">
      <items count="10">
        <item x="3"/>
        <item x="4"/>
        <item x="0"/>
        <item x="8"/>
        <item x="1"/>
        <item x="6"/>
        <item x="9"/>
        <item x="5"/>
        <item x="7"/>
        <item x="2"/>
      </items>
    </pivotField>
    <pivotField dataField="1" numFmtId="164"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664D61-7DE8-425A-97E0-C8119D4E624F}"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34:Y44" firstHeaderRow="1" firstDataRow="3" firstDataCol="1" rowPageCount="1" colPageCount="1"/>
  <pivotFields count="17">
    <pivotField numFmtId="14" showAll="0" defaultSubtotal="0">
      <items count="729">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s>
    </pivotField>
    <pivotField numFmtId="1" showAll="0" defaultSubtotal="0">
      <items count="3">
        <item x="1"/>
        <item x="0"/>
        <item x="2"/>
      </items>
    </pivotField>
    <pivotField showAll="0" defaultSubtotal="0"/>
    <pivotField axis="axisPage" showAll="0" defaultSubtotal="0">
      <items count="2">
        <item x="1"/>
        <item x="0"/>
      </items>
    </pivotField>
    <pivotField showAll="0" defaultSubtotal="0">
      <items count="97">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s>
    </pivotField>
    <pivotField axis="axisRow" showAll="0" defaultSubtotal="0">
      <items count="8">
        <item x="2"/>
        <item x="1"/>
        <item x="7"/>
        <item x="3"/>
        <item x="6"/>
        <item x="5"/>
        <item x="4"/>
        <item x="0"/>
      </items>
    </pivotField>
    <pivotField showAll="0" defaultSubtotal="0">
      <items count="8">
        <item x="2"/>
        <item x="1"/>
        <item x="7"/>
        <item x="3"/>
        <item x="6"/>
        <item x="5"/>
        <item x="4"/>
        <item x="0"/>
      </items>
    </pivotField>
    <pivotField showAll="0" defaultSubtotal="0">
      <items count="97">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items count="21">
        <item x="18"/>
        <item x="17"/>
        <item x="7"/>
        <item x="12"/>
        <item x="1"/>
        <item x="2"/>
        <item x="5"/>
        <item x="8"/>
        <item x="11"/>
        <item x="20"/>
        <item x="4"/>
        <item x="19"/>
        <item x="14"/>
        <item x="16"/>
        <item x="6"/>
        <item x="13"/>
        <item x="3"/>
        <item x="15"/>
        <item x="9"/>
        <item x="10"/>
        <item x="0"/>
      </items>
    </pivotField>
    <pivotField showAll="0" defaultSubtotal="0">
      <items count="10">
        <item x="2"/>
        <item x="3"/>
        <item x="0"/>
        <item x="4"/>
        <item x="5"/>
        <item x="7"/>
        <item x="1"/>
        <item x="8"/>
        <item x="6"/>
        <item x="9"/>
      </items>
    </pivotField>
    <pivotField showAll="0" defaultSubtotal="0">
      <items count="10">
        <item x="3"/>
        <item x="4"/>
        <item x="0"/>
        <item x="8"/>
        <item x="1"/>
        <item x="6"/>
        <item x="9"/>
        <item x="5"/>
        <item x="7"/>
        <item x="2"/>
      </items>
    </pivotField>
    <pivotField dataField="1" numFmtId="164" showAll="0" defaultSubtotal="0">
      <items count="36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s>
    </pivotField>
    <pivotField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1">
    <field x="5"/>
  </rowFields>
  <rowItems count="8">
    <i>
      <x/>
    </i>
    <i>
      <x v="1"/>
    </i>
    <i>
      <x v="2"/>
    </i>
    <i>
      <x v="3"/>
    </i>
    <i>
      <x v="4"/>
    </i>
    <i>
      <x v="5"/>
    </i>
    <i>
      <x v="6"/>
    </i>
    <i>
      <x v="7"/>
    </i>
  </rowItems>
  <colFields count="2">
    <field x="16"/>
    <field x="14"/>
  </colFields>
  <colItems count="2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colItems>
  <pageFields count="1">
    <pageField fld="3" hier="-1"/>
  </pageFields>
  <dataFields count="1">
    <dataField name="Sum of Sales" fld="12" baseField="0" baseItem="0" numFmtId="164"/>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91A242-1B68-419B-BBDF-C9FD7CD44D8A}" name="TotalVsAvgSales"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N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showAll="0">
      <items count="3">
        <item x="1"/>
        <item x="0"/>
        <item t="default"/>
      </items>
    </pivotField>
    <pivotField showAll="0">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pivotField>
    <pivotField showAll="0">
      <items count="9">
        <item x="2"/>
        <item x="1"/>
        <item x="7"/>
        <item x="3"/>
        <item x="6"/>
        <item x="5"/>
        <item x="4"/>
        <item x="0"/>
        <item t="default"/>
      </items>
    </pivotField>
    <pivotField showAll="0">
      <items count="9">
        <item x="2"/>
        <item x="1"/>
        <item x="7"/>
        <item x="3"/>
        <item x="6"/>
        <item x="5"/>
        <item x="4"/>
        <item x="0"/>
        <item t="default"/>
      </items>
    </pivotField>
    <pivotField showAll="0">
      <items count="98">
        <item x="68"/>
        <item x="95"/>
        <item x="63"/>
        <item x="15"/>
        <item x="76"/>
        <item x="91"/>
        <item x="5"/>
        <item x="47"/>
        <item x="31"/>
        <item x="24"/>
        <item x="65"/>
        <item x="78"/>
        <item x="4"/>
        <item x="8"/>
        <item x="64"/>
        <item x="1"/>
        <item x="13"/>
        <item x="74"/>
        <item x="22"/>
        <item x="60"/>
        <item x="43"/>
        <item x="87"/>
        <item x="2"/>
        <item x="23"/>
        <item x="37"/>
        <item x="14"/>
        <item x="56"/>
        <item x="19"/>
        <item x="28"/>
        <item x="34"/>
        <item x="54"/>
        <item x="27"/>
        <item x="9"/>
        <item x="30"/>
        <item x="49"/>
        <item x="89"/>
        <item x="36"/>
        <item x="7"/>
        <item x="50"/>
        <item x="69"/>
        <item x="33"/>
        <item x="40"/>
        <item x="70"/>
        <item x="20"/>
        <item x="29"/>
        <item x="25"/>
        <item x="10"/>
        <item x="51"/>
        <item x="96"/>
        <item x="93"/>
        <item x="72"/>
        <item x="44"/>
        <item x="21"/>
        <item x="52"/>
        <item x="12"/>
        <item x="53"/>
        <item x="84"/>
        <item x="3"/>
        <item x="92"/>
        <item x="59"/>
        <item x="67"/>
        <item x="35"/>
        <item x="48"/>
        <item x="45"/>
        <item x="82"/>
        <item x="81"/>
        <item x="90"/>
        <item x="55"/>
        <item x="46"/>
        <item x="38"/>
        <item x="17"/>
        <item x="42"/>
        <item x="66"/>
        <item x="88"/>
        <item x="71"/>
        <item x="57"/>
        <item x="18"/>
        <item x="32"/>
        <item x="79"/>
        <item x="61"/>
        <item x="73"/>
        <item x="6"/>
        <item x="0"/>
        <item x="58"/>
        <item x="16"/>
        <item x="83"/>
        <item x="80"/>
        <item x="62"/>
        <item x="26"/>
        <item x="39"/>
        <item x="75"/>
        <item x="85"/>
        <item x="86"/>
        <item x="11"/>
        <item x="77"/>
        <item x="94"/>
        <item x="41"/>
        <item t="default"/>
      </items>
    </pivotField>
    <pivotField outline="0" showAll="0">
      <items count="2">
        <item x="0"/>
        <item t="default"/>
      </items>
      <extLst>
        <ext xmlns:x14="http://schemas.microsoft.com/office/spreadsheetml/2009/9/main" uri="{2946ED86-A175-432a-8AC1-64E0C546D7DE}">
          <x14:pivotField fillDownLabels="1"/>
        </ext>
      </extLst>
    </pivotField>
    <pivotField showAll="0">
      <items count="22">
        <item x="18"/>
        <item x="17"/>
        <item x="7"/>
        <item x="12"/>
        <item x="1"/>
        <item x="2"/>
        <item x="5"/>
        <item x="8"/>
        <item x="11"/>
        <item x="20"/>
        <item x="4"/>
        <item x="19"/>
        <item x="14"/>
        <item x="16"/>
        <item x="6"/>
        <item x="13"/>
        <item x="3"/>
        <item x="15"/>
        <item x="9"/>
        <item x="10"/>
        <item x="0"/>
        <item t="default"/>
      </items>
    </pivotField>
    <pivotField showAll="0">
      <items count="11">
        <item x="2"/>
        <item x="3"/>
        <item x="0"/>
        <item x="4"/>
        <item x="5"/>
        <item x="7"/>
        <item x="1"/>
        <item x="8"/>
        <item x="6"/>
        <item x="9"/>
        <item t="default"/>
      </items>
    </pivotField>
    <pivotField showAll="0">
      <items count="11">
        <item x="3"/>
        <item x="4"/>
        <item x="0"/>
        <item x="8"/>
        <item x="1"/>
        <item x="6"/>
        <item x="9"/>
        <item x="5"/>
        <item x="7"/>
        <item x="2"/>
        <item t="default"/>
      </items>
    </pivotField>
    <pivotField dataField="1" numFmtId="164" showAll="0">
      <items count="3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t="default"/>
      </items>
    </pivotField>
    <pivotField showAll="0">
      <items count="2">
        <item x="0"/>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14"/>
  </colFields>
  <colItems count="13">
    <i>
      <x v="1"/>
    </i>
    <i>
      <x v="2"/>
    </i>
    <i>
      <x v="3"/>
    </i>
    <i>
      <x v="4"/>
    </i>
    <i>
      <x v="5"/>
    </i>
    <i>
      <x v="6"/>
    </i>
    <i>
      <x v="7"/>
    </i>
    <i>
      <x v="8"/>
    </i>
    <i>
      <x v="9"/>
    </i>
    <i>
      <x v="10"/>
    </i>
    <i>
      <x v="11"/>
    </i>
    <i>
      <x v="12"/>
    </i>
    <i t="grand">
      <x/>
    </i>
  </colItems>
  <dataFields count="1">
    <dataField name="Sum of Sales" fld="12" baseField="0" baseItem="0" numFmtId="16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BD54A4FF-0AA3-49DC-BCF3-AF7DF81BD241}" sourceName="Financial Year">
  <pivotTables>
    <pivotTable tabId="22" name="SalesbyCategory"/>
    <pivotTable tabId="19" name="AvgSalesOverTime"/>
    <pivotTable tabId="20" name="SalesbyCategory"/>
    <pivotTable tabId="25" name="SalesbyManger"/>
    <pivotTable tabId="29" name="PivotTable2"/>
    <pivotTable tabId="29" name="StateSparkline"/>
    <pivotTable tabId="29" name="StateSparklines"/>
    <pivotTable tabId="26" name="TopBuyer"/>
    <pivotTable tabId="31" name="TotalVsAvgSales"/>
    <pivotTable tabId="18" name="TotalSalesOverTime"/>
    <pivotTable tabId="28" name="TotalVsAvgSales"/>
  </pivotTables>
  <data>
    <tabular pivotCacheId="85251796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F4AE09C6-96F8-451C-A909-23591A659359}" sourceName="Type">
  <pivotTables>
    <pivotTable tabId="22" name="SalesbyCategory"/>
    <pivotTable tabId="19" name="AvgSalesOverTime"/>
    <pivotTable tabId="20" name="SalesbyCategory"/>
    <pivotTable tabId="25" name="SalesbyManger"/>
    <pivotTable tabId="29" name="PivotTable2"/>
    <pivotTable tabId="29" name="StateSparkline"/>
    <pivotTable tabId="29" name="StateSparklines"/>
    <pivotTable tabId="26" name="TopBuyer"/>
    <pivotTable tabId="31" name="TotalVsAvgSales"/>
    <pivotTable tabId="18" name="TotalSalesOverTime"/>
    <pivotTable tabId="28" name="TotalVsAvgSales"/>
  </pivotTables>
  <data>
    <tabular pivotCacheId="85251796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402BF2C-876C-48D6-B9BD-840FA1B09132}" sourceName="State">
  <pivotTables>
    <pivotTable tabId="22" name="SalesbyCategory"/>
    <pivotTable tabId="19" name="AvgSalesOverTime"/>
    <pivotTable tabId="20" name="SalesbyCategory"/>
    <pivotTable tabId="25" name="SalesbyManger"/>
    <pivotTable tabId="29" name="PivotTable2"/>
    <pivotTable tabId="29" name="StateSparkline"/>
    <pivotTable tabId="29" name="StateSparklines"/>
    <pivotTable tabId="26" name="TopBuyer"/>
    <pivotTable tabId="31" name="TotalVsAvgSales"/>
    <pivotTable tabId="18" name="TotalSalesOverTime"/>
    <pivotTable tabId="28" name="TotalVsAvgSales"/>
  </pivotTables>
  <data>
    <tabular pivotCacheId="852517963">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D9C2666E-F371-41DE-93C3-94A0395E148D}" sourceName="Manager">
  <pivotTables>
    <pivotTable tabId="22" name="SalesbyCategory"/>
    <pivotTable tabId="19" name="AvgSalesOverTime"/>
    <pivotTable tabId="20" name="SalesbyCategory"/>
    <pivotTable tabId="25" name="SalesbyManger"/>
    <pivotTable tabId="29" name="PivotTable2"/>
    <pivotTable tabId="29" name="StateSparkline"/>
    <pivotTable tabId="29" name="StateSparklines"/>
    <pivotTable tabId="26" name="TopBuyer"/>
    <pivotTable tabId="31" name="TotalVsAvgSales"/>
    <pivotTable tabId="18" name="TotalSalesOverTime"/>
    <pivotTable tabId="28" name="TotalVsAvgSales"/>
  </pivotTables>
  <data>
    <tabular pivotCacheId="852517963">
      <items count="21">
        <i x="18" s="1"/>
        <i x="17" s="1"/>
        <i x="7" s="1"/>
        <i x="12" s="1"/>
        <i x="1" s="1"/>
        <i x="2" s="1"/>
        <i x="5" s="1"/>
        <i x="8" s="1"/>
        <i x="11" s="1"/>
        <i x="20" s="1"/>
        <i x="4" s="1"/>
        <i x="19" s="1"/>
        <i x="14" s="1"/>
        <i x="16" s="1"/>
        <i x="6" s="1"/>
        <i x="13" s="1"/>
        <i x="3" s="1"/>
        <i x="15" s="1"/>
        <i x="9" s="1"/>
        <i x="1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FA65AE1-4271-4E88-8DFE-377E27151CDA}" sourceName="Category">
  <pivotTables>
    <pivotTable tabId="22" name="SalesbyCategory"/>
    <pivotTable tabId="19" name="AvgSalesOverTime"/>
    <pivotTable tabId="20" name="SalesbyCategory"/>
    <pivotTable tabId="25" name="SalesbyManger"/>
    <pivotTable tabId="29" name="PivotTable2"/>
    <pivotTable tabId="29" name="StateSparkline"/>
    <pivotTable tabId="29" name="StateSparklines"/>
    <pivotTable tabId="26" name="TopBuyer"/>
    <pivotTable tabId="31" name="TotalVsAvgSales"/>
    <pivotTable tabId="18" name="TotalSalesOverTime"/>
    <pivotTable tabId="28" name="TotalVsAvgSales"/>
  </pivotTables>
  <data>
    <tabular pivotCacheId="852517963">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ncial Year" xr10:uid="{EDEA8EE4-97E6-4DAA-A062-73E17C7C324A}" cache="Slicer_Financial_Year" caption="Financial Year" rowHeight="241300"/>
  <slicer name="Type 1" xr10:uid="{C63C7C37-420C-4EBA-A2A8-32FDCE42C268}" cache="Slicer_Type1" caption="Type" rowHeight="241300"/>
  <slicer name="State" xr10:uid="{7C4F3378-0F6D-4C6A-964D-56CCF77C5191}" cache="Slicer_State" caption="State" startItem="5" rowHeight="241300"/>
  <slicer name="Manager" xr10:uid="{18F1BD30-9810-4438-B709-3FEAA72FFEB6}" cache="Slicer_Manager" caption="Manager" rowHeight="241300"/>
  <slicer name="Category" xr10:uid="{31BFD3F3-7D62-4B7D-AC76-39E3953E82B1}"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49"/>
    <tableColumn id="12" xr3:uid="{2CD9A998-B991-4717-BDB9-910C6C95B707}" name="Financial Year" dataDxfId="48">
      <calculatedColumnFormula>IF(MONTH(A2)&gt;=7,YEAR(A2)+1,YEAR(A2))</calculatedColumnFormula>
    </tableColumn>
    <tableColumn id="2" xr3:uid="{0A6FDEBF-6114-466C-B68C-4E86D770AAD1}" name="Financial Year2" dataDxfId="4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4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44"/>
    <tableColumn id="12" xr3:uid="{7DB295A7-9B72-114E-B735-E429F07D5E96}" name="Financial Year" dataDxfId="43">
      <calculatedColumnFormula>IF(MONTH(A2)&gt;=7,YEAR(A2)+1,YEAR(A2))</calculatedColumnFormula>
    </tableColumn>
    <tableColumn id="2" xr3:uid="{7AAF1CEF-27F1-6B4F-B393-6D8A2C756E27}" name="Financial Year2" dataDxfId="4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4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40"/>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120" zoomScaleNormal="120" workbookViewId="0">
      <selection activeCell="B4526" sqref="B4526"/>
    </sheetView>
  </sheetViews>
  <sheetFormatPr defaultColWidth="8.75" defaultRowHeight="14.25" x14ac:dyDescent="0.2"/>
  <cols>
    <col min="1" max="1" width="12.25" style="1" customWidth="1"/>
    <col min="2" max="2" width="17.25" style="4" customWidth="1"/>
    <col min="3" max="3" width="17.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3" max="13" width="15" customWidth="1"/>
  </cols>
  <sheetData>
    <row r="1" spans="1:13" x14ac:dyDescent="0.2">
      <c r="A1" s="1" t="s">
        <v>159</v>
      </c>
      <c r="B1" t="s">
        <v>0</v>
      </c>
      <c r="C1" t="s">
        <v>160</v>
      </c>
      <c r="D1" t="s">
        <v>158</v>
      </c>
      <c r="E1" t="s">
        <v>1</v>
      </c>
      <c r="F1" t="s">
        <v>161</v>
      </c>
      <c r="G1" t="s">
        <v>2</v>
      </c>
      <c r="H1" t="s">
        <v>3</v>
      </c>
      <c r="I1" t="s">
        <v>4</v>
      </c>
      <c r="J1" t="s">
        <v>5</v>
      </c>
      <c r="K1" t="s">
        <v>6</v>
      </c>
      <c r="L1" t="s">
        <v>7</v>
      </c>
      <c r="M1" t="s">
        <v>8</v>
      </c>
    </row>
    <row r="2" spans="1:13" x14ac:dyDescent="0.2">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
      <c r="A3" s="2" t="s">
        <v>162</v>
      </c>
      <c r="B3" s="3" t="e">
        <f>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
      <c r="A4" s="2">
        <v>45050</v>
      </c>
      <c r="B4" s="3">
        <f t="shared" ref="B4:B66" si="2">IF(MONTH(A4)&gt;=7,YEAR(A4)+1,YEAR(A4))</f>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zoomScale="120" zoomScaleNormal="120" workbookViewId="0">
      <selection activeCell="G21" sqref="G21"/>
    </sheetView>
  </sheetViews>
  <sheetFormatPr defaultColWidth="8.75" defaultRowHeight="14.25" x14ac:dyDescent="0.2"/>
  <cols>
    <col min="1" max="1" width="12.25" style="1" customWidth="1"/>
    <col min="2" max="2" width="17.25" style="4" customWidth="1"/>
    <col min="3" max="3" width="17.75" customWidth="1"/>
    <col min="4" max="4" width="14.5" customWidth="1"/>
    <col min="5" max="5" width="13.25" customWidth="1"/>
    <col min="6" max="6" width="21.75" customWidth="1"/>
    <col min="7" max="7" width="10.75" customWidth="1"/>
    <col min="8" max="8" width="9.25" customWidth="1"/>
    <col min="9" max="9" width="18.75" customWidth="1"/>
    <col min="10" max="10" width="24.25" customWidth="1"/>
    <col min="11" max="11" width="16.25" customWidth="1"/>
    <col min="13" max="13" width="15" customWidth="1"/>
  </cols>
  <sheetData>
    <row r="1" spans="1:14" x14ac:dyDescent="0.2">
      <c r="A1" s="1" t="s">
        <v>159</v>
      </c>
      <c r="B1" t="s">
        <v>0</v>
      </c>
      <c r="C1" t="s">
        <v>160</v>
      </c>
      <c r="D1" t="s">
        <v>158</v>
      </c>
      <c r="E1" t="s">
        <v>1</v>
      </c>
      <c r="F1" t="s">
        <v>161</v>
      </c>
      <c r="G1" t="s">
        <v>2</v>
      </c>
      <c r="H1" t="s">
        <v>3</v>
      </c>
      <c r="I1" t="s">
        <v>4</v>
      </c>
      <c r="J1" t="s">
        <v>5</v>
      </c>
      <c r="K1" t="s">
        <v>6</v>
      </c>
      <c r="L1" t="s">
        <v>7</v>
      </c>
      <c r="M1" t="s">
        <v>8</v>
      </c>
      <c r="N1" t="s">
        <v>164</v>
      </c>
    </row>
    <row r="2" spans="1:14" x14ac:dyDescent="0.2">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E337-0077-4045-8C7B-A1C877401690}">
  <dimension ref="A3:F31"/>
  <sheetViews>
    <sheetView workbookViewId="0">
      <selection activeCell="B11" sqref="B11"/>
    </sheetView>
  </sheetViews>
  <sheetFormatPr defaultRowHeight="14.25" x14ac:dyDescent="0.2"/>
  <cols>
    <col min="1" max="1" width="13" bestFit="1" customWidth="1"/>
    <col min="2" max="2" width="16" bestFit="1" customWidth="1"/>
    <col min="3" max="3" width="14.125" bestFit="1" customWidth="1"/>
    <col min="4" max="4" width="11.5" bestFit="1" customWidth="1"/>
    <col min="6" max="6" width="13.125" bestFit="1" customWidth="1"/>
  </cols>
  <sheetData>
    <row r="3" spans="1:4" x14ac:dyDescent="0.2">
      <c r="A3" s="6" t="s">
        <v>165</v>
      </c>
      <c r="B3" s="6" t="s">
        <v>181</v>
      </c>
    </row>
    <row r="4" spans="1:4" x14ac:dyDescent="0.2">
      <c r="A4" s="6" t="s">
        <v>166</v>
      </c>
      <c r="B4" t="s">
        <v>148</v>
      </c>
      <c r="C4" t="s">
        <v>147</v>
      </c>
      <c r="D4" t="s">
        <v>183</v>
      </c>
    </row>
    <row r="5" spans="1:4" x14ac:dyDescent="0.2">
      <c r="A5" s="8" t="s">
        <v>167</v>
      </c>
      <c r="B5" s="9">
        <v>312187.35000000003</v>
      </c>
      <c r="C5" s="9">
        <v>1319266.31</v>
      </c>
      <c r="D5" s="9">
        <v>1631453.66</v>
      </c>
    </row>
    <row r="6" spans="1:4" x14ac:dyDescent="0.2">
      <c r="A6" s="7" t="s">
        <v>169</v>
      </c>
      <c r="B6" s="9">
        <v>17665.07</v>
      </c>
      <c r="C6" s="9">
        <v>113131.16</v>
      </c>
      <c r="D6" s="9">
        <v>130796.23000000001</v>
      </c>
    </row>
    <row r="7" spans="1:4" x14ac:dyDescent="0.2">
      <c r="A7" s="7" t="s">
        <v>170</v>
      </c>
      <c r="B7" s="9">
        <v>12622.539999999999</v>
      </c>
      <c r="C7" s="9">
        <v>119907.95</v>
      </c>
      <c r="D7" s="9">
        <v>132530.49</v>
      </c>
    </row>
    <row r="8" spans="1:4" x14ac:dyDescent="0.2">
      <c r="A8" s="7" t="s">
        <v>171</v>
      </c>
      <c r="B8" s="9">
        <v>30766.69</v>
      </c>
      <c r="C8" s="9">
        <v>90020.700000000012</v>
      </c>
      <c r="D8" s="9">
        <v>120787.39000000001</v>
      </c>
    </row>
    <row r="9" spans="1:4" x14ac:dyDescent="0.2">
      <c r="A9" s="7" t="s">
        <v>172</v>
      </c>
      <c r="B9" s="9">
        <v>27919.519999999997</v>
      </c>
      <c r="C9" s="9">
        <v>142763.91</v>
      </c>
      <c r="D9" s="9">
        <v>170683.43</v>
      </c>
    </row>
    <row r="10" spans="1:4" x14ac:dyDescent="0.2">
      <c r="A10" s="7" t="s">
        <v>173</v>
      </c>
      <c r="B10" s="9">
        <v>32337.620000000006</v>
      </c>
      <c r="C10" s="9">
        <v>92188.860000000015</v>
      </c>
      <c r="D10" s="9">
        <v>124526.48000000003</v>
      </c>
    </row>
    <row r="11" spans="1:4" x14ac:dyDescent="0.2">
      <c r="A11" s="7" t="s">
        <v>174</v>
      </c>
      <c r="B11" s="9">
        <v>42988.65</v>
      </c>
      <c r="C11" s="9">
        <v>145977.94</v>
      </c>
      <c r="D11" s="9">
        <v>188966.59</v>
      </c>
    </row>
    <row r="12" spans="1:4" x14ac:dyDescent="0.2">
      <c r="A12" s="7" t="s">
        <v>175</v>
      </c>
      <c r="B12" s="9">
        <v>23888.629999999997</v>
      </c>
      <c r="C12" s="9">
        <v>109827.61</v>
      </c>
      <c r="D12" s="9">
        <v>133716.24</v>
      </c>
    </row>
    <row r="13" spans="1:4" x14ac:dyDescent="0.2">
      <c r="A13" s="7" t="s">
        <v>176</v>
      </c>
      <c r="B13" s="9">
        <v>31904.03</v>
      </c>
      <c r="C13" s="9">
        <v>120579.63</v>
      </c>
      <c r="D13" s="9">
        <v>152483.66</v>
      </c>
    </row>
    <row r="14" spans="1:4" x14ac:dyDescent="0.2">
      <c r="A14" s="7" t="s">
        <v>177</v>
      </c>
      <c r="B14" s="9">
        <v>24828.080000000002</v>
      </c>
      <c r="C14" s="9">
        <v>108649.16000000002</v>
      </c>
      <c r="D14" s="9">
        <v>133477.24000000002</v>
      </c>
    </row>
    <row r="15" spans="1:4" x14ac:dyDescent="0.2">
      <c r="A15" s="7" t="s">
        <v>178</v>
      </c>
      <c r="B15" s="9">
        <v>17343.39</v>
      </c>
      <c r="C15" s="9">
        <v>106032.67000000001</v>
      </c>
      <c r="D15" s="9">
        <v>123376.06000000001</v>
      </c>
    </row>
    <row r="16" spans="1:4" x14ac:dyDescent="0.2">
      <c r="A16" s="7" t="s">
        <v>179</v>
      </c>
      <c r="B16" s="9">
        <v>18723.63</v>
      </c>
      <c r="C16" s="9">
        <v>73922.55</v>
      </c>
      <c r="D16" s="9">
        <v>92646.180000000008</v>
      </c>
    </row>
    <row r="17" spans="1:6" x14ac:dyDescent="0.2">
      <c r="A17" s="7" t="s">
        <v>180</v>
      </c>
      <c r="B17" s="9">
        <v>31199.5</v>
      </c>
      <c r="C17" s="9">
        <v>96264.170000000013</v>
      </c>
      <c r="D17" s="9">
        <v>127463.67000000001</v>
      </c>
    </row>
    <row r="18" spans="1:6" x14ac:dyDescent="0.2">
      <c r="A18" s="8" t="s">
        <v>168</v>
      </c>
      <c r="B18" s="9">
        <v>345928.14</v>
      </c>
      <c r="C18" s="9">
        <v>1208876.68</v>
      </c>
      <c r="D18" s="9">
        <v>1554804.8200000003</v>
      </c>
    </row>
    <row r="19" spans="1:6" x14ac:dyDescent="0.2">
      <c r="A19" s="7" t="s">
        <v>169</v>
      </c>
      <c r="B19" s="9">
        <v>27492.12</v>
      </c>
      <c r="C19" s="9">
        <v>80258.24000000002</v>
      </c>
      <c r="D19" s="9">
        <v>107750.36000000002</v>
      </c>
    </row>
    <row r="20" spans="1:6" x14ac:dyDescent="0.2">
      <c r="A20" s="7" t="s">
        <v>170</v>
      </c>
      <c r="B20" s="9">
        <v>24833.15</v>
      </c>
      <c r="C20" s="9">
        <v>85681.38</v>
      </c>
      <c r="D20" s="9">
        <v>110514.53</v>
      </c>
    </row>
    <row r="21" spans="1:6" x14ac:dyDescent="0.2">
      <c r="A21" s="7" t="s">
        <v>171</v>
      </c>
      <c r="B21" s="9">
        <v>10692.77</v>
      </c>
      <c r="C21" s="9">
        <v>105683.08000000003</v>
      </c>
      <c r="D21" s="9">
        <v>116375.85000000003</v>
      </c>
    </row>
    <row r="22" spans="1:6" x14ac:dyDescent="0.2">
      <c r="A22" s="7" t="s">
        <v>172</v>
      </c>
      <c r="B22" s="9">
        <v>38255.050000000003</v>
      </c>
      <c r="C22" s="9">
        <v>88755.87</v>
      </c>
      <c r="D22" s="9">
        <v>127010.92</v>
      </c>
    </row>
    <row r="23" spans="1:6" x14ac:dyDescent="0.2">
      <c r="A23" s="7" t="s">
        <v>173</v>
      </c>
      <c r="B23" s="9">
        <v>29125.190000000006</v>
      </c>
      <c r="C23" s="9">
        <v>99078.17</v>
      </c>
      <c r="D23" s="9">
        <v>128203.36</v>
      </c>
    </row>
    <row r="24" spans="1:6" x14ac:dyDescent="0.2">
      <c r="A24" s="7" t="s">
        <v>174</v>
      </c>
      <c r="B24" s="9">
        <v>25348.78</v>
      </c>
      <c r="C24" s="9">
        <v>68440.260000000009</v>
      </c>
      <c r="D24" s="9">
        <v>93789.040000000008</v>
      </c>
    </row>
    <row r="25" spans="1:6" x14ac:dyDescent="0.2">
      <c r="A25" s="7" t="s">
        <v>175</v>
      </c>
      <c r="B25" s="9">
        <v>25256.57</v>
      </c>
      <c r="C25" s="9">
        <v>103031.79999999997</v>
      </c>
      <c r="D25" s="9">
        <v>128288.36999999997</v>
      </c>
    </row>
    <row r="26" spans="1:6" x14ac:dyDescent="0.2">
      <c r="A26" s="7" t="s">
        <v>176</v>
      </c>
      <c r="B26" s="9">
        <v>52893.440000000002</v>
      </c>
      <c r="C26" s="9">
        <v>154883.61000000002</v>
      </c>
      <c r="D26" s="9">
        <v>207777.05000000002</v>
      </c>
    </row>
    <row r="27" spans="1:6" x14ac:dyDescent="0.2">
      <c r="A27" s="7" t="s">
        <v>177</v>
      </c>
      <c r="B27" s="9">
        <v>22345.94</v>
      </c>
      <c r="C27" s="9">
        <v>92873.920000000013</v>
      </c>
      <c r="D27" s="9">
        <v>115219.86000000002</v>
      </c>
    </row>
    <row r="28" spans="1:6" x14ac:dyDescent="0.2">
      <c r="A28" s="7" t="s">
        <v>178</v>
      </c>
      <c r="B28" s="9">
        <v>26766.299999999996</v>
      </c>
      <c r="C28" s="9">
        <v>113682.51000000004</v>
      </c>
      <c r="D28" s="9">
        <v>140448.81000000003</v>
      </c>
    </row>
    <row r="29" spans="1:6" x14ac:dyDescent="0.2">
      <c r="A29" s="7" t="s">
        <v>179</v>
      </c>
      <c r="B29" s="9">
        <v>38143.5</v>
      </c>
      <c r="C29" s="9">
        <v>103374.33</v>
      </c>
      <c r="D29" s="9">
        <v>141517.83000000002</v>
      </c>
    </row>
    <row r="30" spans="1:6" x14ac:dyDescent="0.2">
      <c r="A30" s="7" t="s">
        <v>180</v>
      </c>
      <c r="B30" s="9">
        <v>24775.330000000005</v>
      </c>
      <c r="C30" s="9">
        <v>113133.51000000002</v>
      </c>
      <c r="D30" s="9">
        <v>137908.84000000003</v>
      </c>
    </row>
    <row r="31" spans="1:6" x14ac:dyDescent="0.2">
      <c r="A31" s="8" t="s">
        <v>183</v>
      </c>
      <c r="B31" s="9">
        <v>658115.49</v>
      </c>
      <c r="C31" s="9">
        <v>2528142.9900000007</v>
      </c>
      <c r="D31" s="9">
        <v>3186258.48</v>
      </c>
      <c r="F31" s="9">
        <f>GETPIVOTDATA("Sales",$A$3)</f>
        <v>3186258.48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E4B0-DBE0-4A73-9686-949A2FF6ADC6}">
  <dimension ref="A3:C30"/>
  <sheetViews>
    <sheetView workbookViewId="0">
      <selection activeCell="B14" sqref="B14"/>
    </sheetView>
  </sheetViews>
  <sheetFormatPr defaultRowHeight="14.25" x14ac:dyDescent="0.2"/>
  <cols>
    <col min="1" max="1" width="15.375" bestFit="1" customWidth="1"/>
    <col min="2" max="2" width="16" bestFit="1" customWidth="1"/>
    <col min="3" max="3" width="14.125" bestFit="1" customWidth="1"/>
    <col min="4" max="4" width="11.5" bestFit="1" customWidth="1"/>
  </cols>
  <sheetData>
    <row r="3" spans="1:3" x14ac:dyDescent="0.2">
      <c r="A3" s="6" t="s">
        <v>182</v>
      </c>
      <c r="B3" s="6" t="s">
        <v>181</v>
      </c>
    </row>
    <row r="4" spans="1:3" x14ac:dyDescent="0.2">
      <c r="A4" s="6" t="s">
        <v>166</v>
      </c>
      <c r="B4" t="s">
        <v>148</v>
      </c>
      <c r="C4" t="s">
        <v>147</v>
      </c>
    </row>
    <row r="5" spans="1:3" x14ac:dyDescent="0.2">
      <c r="A5" s="8" t="s">
        <v>167</v>
      </c>
      <c r="B5" s="9">
        <v>493.96732594936708</v>
      </c>
      <c r="C5" s="9">
        <v>803.94046922608027</v>
      </c>
    </row>
    <row r="6" spans="1:3" x14ac:dyDescent="0.2">
      <c r="A6" s="7" t="s">
        <v>169</v>
      </c>
      <c r="B6" s="9">
        <v>353.3014</v>
      </c>
      <c r="C6" s="9">
        <v>844.26238805970149</v>
      </c>
    </row>
    <row r="7" spans="1:3" x14ac:dyDescent="0.2">
      <c r="A7" s="7" t="s">
        <v>170</v>
      </c>
      <c r="B7" s="9">
        <v>293.54744186046509</v>
      </c>
      <c r="C7" s="9">
        <v>826.95137931034481</v>
      </c>
    </row>
    <row r="8" spans="1:3" x14ac:dyDescent="0.2">
      <c r="A8" s="7" t="s">
        <v>171</v>
      </c>
      <c r="B8" s="9">
        <v>530.46017241379309</v>
      </c>
      <c r="C8" s="9">
        <v>652.32391304347834</v>
      </c>
    </row>
    <row r="9" spans="1:3" x14ac:dyDescent="0.2">
      <c r="A9" s="7" t="s">
        <v>172</v>
      </c>
      <c r="B9" s="9">
        <v>507.62763636363633</v>
      </c>
      <c r="C9" s="9">
        <v>951.75940000000003</v>
      </c>
    </row>
    <row r="10" spans="1:3" x14ac:dyDescent="0.2">
      <c r="A10" s="7" t="s">
        <v>173</v>
      </c>
      <c r="B10" s="9">
        <v>557.54517241379324</v>
      </c>
      <c r="C10" s="9">
        <v>720.22546875000012</v>
      </c>
    </row>
    <row r="11" spans="1:3" x14ac:dyDescent="0.2">
      <c r="A11" s="7" t="s">
        <v>174</v>
      </c>
      <c r="B11" s="9">
        <v>741.18362068965519</v>
      </c>
      <c r="C11" s="9">
        <v>1035.3045390070922</v>
      </c>
    </row>
    <row r="12" spans="1:3" x14ac:dyDescent="0.2">
      <c r="A12" s="7" t="s">
        <v>175</v>
      </c>
      <c r="B12" s="9">
        <v>487.52306122448977</v>
      </c>
      <c r="C12" s="9">
        <v>762.69173611111114</v>
      </c>
    </row>
    <row r="13" spans="1:3" x14ac:dyDescent="0.2">
      <c r="A13" s="7" t="s">
        <v>176</v>
      </c>
      <c r="B13" s="9">
        <v>540.74627118644071</v>
      </c>
      <c r="C13" s="9">
        <v>803.86419999999998</v>
      </c>
    </row>
    <row r="14" spans="1:3" x14ac:dyDescent="0.2">
      <c r="A14" s="7" t="s">
        <v>177</v>
      </c>
      <c r="B14" s="9">
        <v>591.14476190476194</v>
      </c>
      <c r="C14" s="9">
        <v>749.30455172413804</v>
      </c>
    </row>
    <row r="15" spans="1:3" x14ac:dyDescent="0.2">
      <c r="A15" s="7" t="s">
        <v>178</v>
      </c>
      <c r="B15" s="9">
        <v>327.23377358490563</v>
      </c>
      <c r="C15" s="9">
        <v>821.95868217054272</v>
      </c>
    </row>
    <row r="16" spans="1:3" x14ac:dyDescent="0.2">
      <c r="A16" s="7" t="s">
        <v>179</v>
      </c>
      <c r="B16" s="9">
        <v>374.4726</v>
      </c>
      <c r="C16" s="9">
        <v>642.80478260869563</v>
      </c>
    </row>
    <row r="17" spans="1:3" x14ac:dyDescent="0.2">
      <c r="A17" s="7" t="s">
        <v>180</v>
      </c>
      <c r="B17" s="9">
        <v>547.35964912280701</v>
      </c>
      <c r="C17" s="9">
        <v>789.05057377049195</v>
      </c>
    </row>
    <row r="18" spans="1:3" x14ac:dyDescent="0.2">
      <c r="A18" s="8" t="s">
        <v>168</v>
      </c>
      <c r="B18" s="9">
        <v>510.97214180206737</v>
      </c>
      <c r="C18" s="9">
        <v>777.41265594855258</v>
      </c>
    </row>
    <row r="19" spans="1:3" x14ac:dyDescent="0.2">
      <c r="A19" s="7" t="s">
        <v>169</v>
      </c>
      <c r="B19" s="9">
        <v>458.202</v>
      </c>
      <c r="C19" s="9">
        <v>697.89773913043496</v>
      </c>
    </row>
    <row r="20" spans="1:3" x14ac:dyDescent="0.2">
      <c r="A20" s="7" t="s">
        <v>170</v>
      </c>
      <c r="B20" s="9">
        <v>620.82875000000001</v>
      </c>
      <c r="C20" s="9">
        <v>690.97887096774195</v>
      </c>
    </row>
    <row r="21" spans="1:3" x14ac:dyDescent="0.2">
      <c r="A21" s="7" t="s">
        <v>171</v>
      </c>
      <c r="B21" s="9">
        <v>274.17358974358973</v>
      </c>
      <c r="C21" s="9">
        <v>825.64906250000024</v>
      </c>
    </row>
    <row r="22" spans="1:3" x14ac:dyDescent="0.2">
      <c r="A22" s="7" t="s">
        <v>172</v>
      </c>
      <c r="B22" s="9">
        <v>659.569827586207</v>
      </c>
      <c r="C22" s="9">
        <v>657.45088888888881</v>
      </c>
    </row>
    <row r="23" spans="1:3" x14ac:dyDescent="0.2">
      <c r="A23" s="7" t="s">
        <v>173</v>
      </c>
      <c r="B23" s="9">
        <v>448.07984615384623</v>
      </c>
      <c r="C23" s="9">
        <v>728.51595588235296</v>
      </c>
    </row>
    <row r="24" spans="1:3" x14ac:dyDescent="0.2">
      <c r="A24" s="7" t="s">
        <v>174</v>
      </c>
      <c r="B24" s="9">
        <v>437.04793103448276</v>
      </c>
      <c r="C24" s="9">
        <v>514.5884210526317</v>
      </c>
    </row>
    <row r="25" spans="1:3" x14ac:dyDescent="0.2">
      <c r="A25" s="7" t="s">
        <v>175</v>
      </c>
      <c r="B25" s="9">
        <v>459.21036363636364</v>
      </c>
      <c r="C25" s="9">
        <v>830.90161290322555</v>
      </c>
    </row>
    <row r="26" spans="1:3" x14ac:dyDescent="0.2">
      <c r="A26" s="7" t="s">
        <v>176</v>
      </c>
      <c r="B26" s="9">
        <v>826.46</v>
      </c>
      <c r="C26" s="9">
        <v>1155.8478358208956</v>
      </c>
    </row>
    <row r="27" spans="1:3" x14ac:dyDescent="0.2">
      <c r="A27" s="7" t="s">
        <v>177</v>
      </c>
      <c r="B27" s="9">
        <v>446.91879999999998</v>
      </c>
      <c r="C27" s="9">
        <v>714.41476923076937</v>
      </c>
    </row>
    <row r="28" spans="1:3" x14ac:dyDescent="0.2">
      <c r="A28" s="7" t="s">
        <v>178</v>
      </c>
      <c r="B28" s="9">
        <v>505.02452830188673</v>
      </c>
      <c r="C28" s="9">
        <v>817.8597841726621</v>
      </c>
    </row>
    <row r="29" spans="1:3" x14ac:dyDescent="0.2">
      <c r="A29" s="7" t="s">
        <v>179</v>
      </c>
      <c r="B29" s="9">
        <v>529.77083333333337</v>
      </c>
      <c r="C29" s="9">
        <v>868.69184873949587</v>
      </c>
    </row>
    <row r="30" spans="1:3" x14ac:dyDescent="0.2">
      <c r="A30" s="7" t="s">
        <v>180</v>
      </c>
      <c r="B30" s="9">
        <v>393.25920634920641</v>
      </c>
      <c r="C30" s="9">
        <v>819.80804347826108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18396-4BC6-4AA1-8CED-DD2A3EDB7E2E}">
  <dimension ref="A3:D15"/>
  <sheetViews>
    <sheetView workbookViewId="0">
      <selection activeCell="B8" sqref="B8"/>
    </sheetView>
  </sheetViews>
  <sheetFormatPr defaultRowHeight="14.25" x14ac:dyDescent="0.2"/>
  <cols>
    <col min="1" max="1" width="23.5" bestFit="1" customWidth="1"/>
    <col min="2" max="2" width="16" bestFit="1" customWidth="1"/>
    <col min="3" max="3" width="14.125" bestFit="1" customWidth="1"/>
    <col min="4" max="4" width="11.5" bestFit="1" customWidth="1"/>
  </cols>
  <sheetData>
    <row r="3" spans="1:4" x14ac:dyDescent="0.2">
      <c r="A3" s="6" t="s">
        <v>165</v>
      </c>
      <c r="B3" s="6" t="s">
        <v>181</v>
      </c>
    </row>
    <row r="4" spans="1:4" x14ac:dyDescent="0.2">
      <c r="A4" s="6" t="s">
        <v>166</v>
      </c>
      <c r="B4" t="s">
        <v>148</v>
      </c>
      <c r="C4" t="s">
        <v>147</v>
      </c>
      <c r="D4" t="s">
        <v>183</v>
      </c>
    </row>
    <row r="5" spans="1:4" x14ac:dyDescent="0.2">
      <c r="A5" s="8" t="s">
        <v>157</v>
      </c>
      <c r="B5" s="9">
        <v>12738.55</v>
      </c>
      <c r="C5" s="9">
        <v>48848.580000000009</v>
      </c>
      <c r="D5" s="9">
        <v>61587.130000000005</v>
      </c>
    </row>
    <row r="6" spans="1:4" x14ac:dyDescent="0.2">
      <c r="A6" s="8" t="s">
        <v>156</v>
      </c>
      <c r="B6" s="9">
        <v>15631.689999999997</v>
      </c>
      <c r="C6" s="9">
        <v>51254.19</v>
      </c>
      <c r="D6" s="9">
        <v>66885.88</v>
      </c>
    </row>
    <row r="7" spans="1:4" x14ac:dyDescent="0.2">
      <c r="A7" s="8" t="s">
        <v>19</v>
      </c>
      <c r="B7" s="9">
        <v>23548.909999999993</v>
      </c>
      <c r="C7" s="9">
        <v>63908.990000000005</v>
      </c>
      <c r="D7" s="9">
        <v>87457.9</v>
      </c>
    </row>
    <row r="8" spans="1:4" x14ac:dyDescent="0.2">
      <c r="A8" s="8" t="s">
        <v>155</v>
      </c>
      <c r="B8" s="9">
        <v>39203.43</v>
      </c>
      <c r="C8" s="9">
        <v>125502.73000000001</v>
      </c>
      <c r="D8" s="9">
        <v>164706.16</v>
      </c>
    </row>
    <row r="9" spans="1:4" x14ac:dyDescent="0.2">
      <c r="A9" s="8" t="s">
        <v>154</v>
      </c>
      <c r="B9" s="9">
        <v>45816.3</v>
      </c>
      <c r="C9" s="9">
        <v>174100.77999999994</v>
      </c>
      <c r="D9" s="9">
        <v>219917.07999999996</v>
      </c>
    </row>
    <row r="10" spans="1:4" x14ac:dyDescent="0.2">
      <c r="A10" s="8" t="s">
        <v>153</v>
      </c>
      <c r="B10" s="9">
        <v>81915.97</v>
      </c>
      <c r="C10" s="9">
        <v>278257.8</v>
      </c>
      <c r="D10" s="9">
        <v>360173.77</v>
      </c>
    </row>
    <row r="11" spans="1:4" x14ac:dyDescent="0.2">
      <c r="A11" s="8" t="s">
        <v>152</v>
      </c>
      <c r="B11" s="9">
        <v>69084.55</v>
      </c>
      <c r="C11" s="9">
        <v>312539.23000000021</v>
      </c>
      <c r="D11" s="9">
        <v>381623.7800000002</v>
      </c>
    </row>
    <row r="12" spans="1:4" x14ac:dyDescent="0.2">
      <c r="A12" s="8" t="s">
        <v>151</v>
      </c>
      <c r="B12" s="9">
        <v>121697.56</v>
      </c>
      <c r="C12" s="9">
        <v>427704.99000000005</v>
      </c>
      <c r="D12" s="9">
        <v>549402.55000000005</v>
      </c>
    </row>
    <row r="13" spans="1:4" x14ac:dyDescent="0.2">
      <c r="A13" s="8" t="s">
        <v>149</v>
      </c>
      <c r="B13" s="9">
        <v>104554.15999999999</v>
      </c>
      <c r="C13" s="9">
        <v>503470.23</v>
      </c>
      <c r="D13" s="9">
        <v>608024.39</v>
      </c>
    </row>
    <row r="14" spans="1:4" x14ac:dyDescent="0.2">
      <c r="A14" s="8" t="s">
        <v>150</v>
      </c>
      <c r="B14" s="9">
        <v>143924.37</v>
      </c>
      <c r="C14" s="9">
        <v>542555.46999999986</v>
      </c>
      <c r="D14" s="9">
        <v>686479.83999999985</v>
      </c>
    </row>
    <row r="15" spans="1:4" x14ac:dyDescent="0.2">
      <c r="A15" s="8" t="s">
        <v>183</v>
      </c>
      <c r="B15" s="9">
        <v>658115.49</v>
      </c>
      <c r="C15" s="9">
        <v>2528142.9900000002</v>
      </c>
      <c r="D15" s="9">
        <v>3186258.4799999995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33F36-6C43-4775-8612-1F600F825D20}">
  <dimension ref="A3:B6"/>
  <sheetViews>
    <sheetView workbookViewId="0">
      <selection activeCell="B6" sqref="B6"/>
    </sheetView>
  </sheetViews>
  <sheetFormatPr defaultRowHeight="14.25" x14ac:dyDescent="0.2"/>
  <cols>
    <col min="1" max="1" width="13.875" bestFit="1" customWidth="1"/>
    <col min="2" max="2" width="11.875" bestFit="1" customWidth="1"/>
    <col min="3" max="3" width="25.625" bestFit="1" customWidth="1"/>
    <col min="4" max="4" width="11.375" bestFit="1" customWidth="1"/>
    <col min="5" max="5" width="26" bestFit="1" customWidth="1"/>
    <col min="6" max="6" width="14.75" bestFit="1" customWidth="1"/>
    <col min="7" max="7" width="21.75" bestFit="1" customWidth="1"/>
    <col min="8" max="8" width="9.375" bestFit="1" customWidth="1"/>
    <col min="9" max="9" width="19.125" bestFit="1" customWidth="1"/>
    <col min="10" max="10" width="13.875" bestFit="1" customWidth="1"/>
    <col min="11" max="11" width="17.75" bestFit="1" customWidth="1"/>
    <col min="12" max="12" width="11.5" bestFit="1" customWidth="1"/>
  </cols>
  <sheetData>
    <row r="3" spans="1:2" x14ac:dyDescent="0.2">
      <c r="A3" s="6" t="s">
        <v>166</v>
      </c>
      <c r="B3" t="s">
        <v>165</v>
      </c>
    </row>
    <row r="4" spans="1:2" x14ac:dyDescent="0.2">
      <c r="A4" s="8" t="s">
        <v>148</v>
      </c>
      <c r="B4" s="9">
        <v>658115.49</v>
      </c>
    </row>
    <row r="5" spans="1:2" x14ac:dyDescent="0.2">
      <c r="A5" s="8" t="s">
        <v>147</v>
      </c>
      <c r="B5" s="9">
        <v>2528142.9900000012</v>
      </c>
    </row>
    <row r="6" spans="1:2" x14ac:dyDescent="0.2">
      <c r="A6" s="8" t="s">
        <v>183</v>
      </c>
      <c r="B6" s="9">
        <v>3186258.4800000014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25BF-F0B4-418C-8EC0-A38527622A8B}">
  <dimension ref="A3:H13"/>
  <sheetViews>
    <sheetView workbookViewId="0">
      <selection activeCell="C4" sqref="C4"/>
    </sheetView>
  </sheetViews>
  <sheetFormatPr defaultRowHeight="14.25" x14ac:dyDescent="0.2"/>
  <cols>
    <col min="1" max="1" width="14.25" bestFit="1" customWidth="1"/>
    <col min="2" max="2" width="22.75" bestFit="1" customWidth="1"/>
    <col min="3" max="3" width="11.875" bestFit="1" customWidth="1"/>
    <col min="4" max="4" width="16.5" bestFit="1" customWidth="1"/>
    <col min="5" max="5" width="11.375" bestFit="1" customWidth="1"/>
    <col min="6" max="6" width="14.625" bestFit="1" customWidth="1"/>
    <col min="7" max="7" width="9.625" bestFit="1" customWidth="1"/>
    <col min="8" max="8" width="14.625" bestFit="1" customWidth="1"/>
    <col min="9" max="9" width="16.875" bestFit="1" customWidth="1"/>
    <col min="10" max="10" width="11.5" bestFit="1" customWidth="1"/>
    <col min="11" max="11" width="17.75" bestFit="1" customWidth="1"/>
    <col min="12" max="12" width="11.5" bestFit="1" customWidth="1"/>
  </cols>
  <sheetData>
    <row r="3" spans="1:8" x14ac:dyDescent="0.2">
      <c r="A3" s="6" t="s">
        <v>166</v>
      </c>
      <c r="B3" s="6" t="s">
        <v>161</v>
      </c>
      <c r="C3" t="s">
        <v>165</v>
      </c>
      <c r="D3" t="s">
        <v>199</v>
      </c>
      <c r="G3" t="s">
        <v>200</v>
      </c>
      <c r="H3" t="str">
        <f>IFERROR(INDEX(A4:B11,MATCH(MAX(C4:C11),C4:C11,0)),
INDEX(B4:B11,MATCH(MAX(D4:D11),D4:D11,0)))</f>
        <v>New South Wales</v>
      </c>
    </row>
    <row r="4" spans="1:8" x14ac:dyDescent="0.2">
      <c r="A4" s="8" t="s">
        <v>11</v>
      </c>
      <c r="B4" s="8" t="s">
        <v>184</v>
      </c>
      <c r="C4" s="9">
        <v>38681.96</v>
      </c>
      <c r="D4" s="9">
        <v>407.17852631578944</v>
      </c>
    </row>
    <row r="5" spans="1:8" x14ac:dyDescent="0.2">
      <c r="A5" s="8" t="s">
        <v>11</v>
      </c>
      <c r="B5" s="8" t="s">
        <v>185</v>
      </c>
      <c r="C5" s="9">
        <v>1165603.4700000004</v>
      </c>
      <c r="D5" s="9">
        <v>879.70073207547205</v>
      </c>
    </row>
    <row r="6" spans="1:8" x14ac:dyDescent="0.2">
      <c r="A6" s="8" t="s">
        <v>11</v>
      </c>
      <c r="B6" s="8" t="s">
        <v>186</v>
      </c>
      <c r="C6" s="9">
        <v>67846.81</v>
      </c>
      <c r="D6" s="9">
        <v>729.53559139784943</v>
      </c>
    </row>
    <row r="7" spans="1:8" x14ac:dyDescent="0.2">
      <c r="A7" s="8" t="s">
        <v>11</v>
      </c>
      <c r="B7" s="8" t="s">
        <v>187</v>
      </c>
      <c r="C7" s="9">
        <v>603864.97999999952</v>
      </c>
      <c r="D7" s="9">
        <v>636.31715489989415</v>
      </c>
    </row>
    <row r="8" spans="1:8" x14ac:dyDescent="0.2">
      <c r="A8" s="8" t="s">
        <v>11</v>
      </c>
      <c r="B8" s="8" t="s">
        <v>188</v>
      </c>
      <c r="C8" s="9">
        <v>112716.26999999997</v>
      </c>
      <c r="D8" s="9">
        <v>384.69716723549482</v>
      </c>
    </row>
    <row r="9" spans="1:8" x14ac:dyDescent="0.2">
      <c r="A9" s="8" t="s">
        <v>11</v>
      </c>
      <c r="B9" s="8" t="s">
        <v>189</v>
      </c>
      <c r="C9" s="9">
        <v>59512.450000000004</v>
      </c>
      <c r="D9" s="9">
        <v>402.11114864864868</v>
      </c>
    </row>
    <row r="10" spans="1:8" x14ac:dyDescent="0.2">
      <c r="A10" s="8" t="s">
        <v>11</v>
      </c>
      <c r="B10" s="8" t="s">
        <v>190</v>
      </c>
      <c r="C10" s="9">
        <v>825449.32000000018</v>
      </c>
      <c r="D10" s="9">
        <v>756.59882676443647</v>
      </c>
    </row>
    <row r="11" spans="1:8" x14ac:dyDescent="0.2">
      <c r="A11" s="8" t="s">
        <v>11</v>
      </c>
      <c r="B11" s="8" t="s">
        <v>191</v>
      </c>
      <c r="C11" s="9">
        <v>312583.21999999997</v>
      </c>
      <c r="D11" s="9">
        <v>611.70884540117413</v>
      </c>
    </row>
    <row r="12" spans="1:8" x14ac:dyDescent="0.2">
      <c r="A12" s="8" t="s">
        <v>192</v>
      </c>
      <c r="C12" s="9">
        <v>3186258.4799999958</v>
      </c>
      <c r="D12" s="9">
        <v>707.27158268590358</v>
      </c>
    </row>
    <row r="13" spans="1:8" x14ac:dyDescent="0.2">
      <c r="A13" s="8" t="s">
        <v>183</v>
      </c>
      <c r="C13" s="9">
        <v>3186258.4799999958</v>
      </c>
      <c r="D13" s="9">
        <v>707.27158268590358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297E-D74E-49E7-A477-6556173BC4E7}">
  <dimension ref="H1:Y40"/>
  <sheetViews>
    <sheetView showGridLines="0" tabSelected="1" zoomScale="85" zoomScaleNormal="85" workbookViewId="0">
      <selection activeCell="AC11" sqref="AC11"/>
    </sheetView>
  </sheetViews>
  <sheetFormatPr defaultRowHeight="14.25" x14ac:dyDescent="0.2"/>
  <cols>
    <col min="20" max="20" width="6.125" customWidth="1"/>
    <col min="21" max="21" width="12" bestFit="1" customWidth="1"/>
    <col min="22" max="22" width="15" bestFit="1" customWidth="1"/>
    <col min="23" max="23" width="17.25" bestFit="1" customWidth="1"/>
    <col min="24" max="24" width="16" bestFit="1" customWidth="1"/>
    <col min="25" max="25" width="9" customWidth="1"/>
  </cols>
  <sheetData>
    <row r="1" spans="8:14" ht="15" thickBot="1" x14ac:dyDescent="0.25"/>
    <row r="2" spans="8:14" x14ac:dyDescent="0.2">
      <c r="H2" s="12" t="s">
        <v>194</v>
      </c>
      <c r="I2" s="13"/>
      <c r="J2" s="14"/>
      <c r="L2" s="21" t="s">
        <v>193</v>
      </c>
      <c r="M2" s="22"/>
      <c r="N2" s="23"/>
    </row>
    <row r="3" spans="8:14" ht="14.25" customHeight="1" x14ac:dyDescent="0.2">
      <c r="H3" s="15"/>
      <c r="I3" s="16"/>
      <c r="J3" s="17"/>
      <c r="L3" s="24"/>
      <c r="M3" s="25"/>
      <c r="N3" s="26"/>
    </row>
    <row r="4" spans="8:14" ht="15" thickBot="1" x14ac:dyDescent="0.25">
      <c r="H4" s="18"/>
      <c r="I4" s="19"/>
      <c r="J4" s="20"/>
      <c r="L4" s="27"/>
      <c r="M4" s="28"/>
      <c r="N4" s="29"/>
    </row>
    <row r="32" spans="18:25" x14ac:dyDescent="0.2">
      <c r="R32" s="11" t="s">
        <v>2</v>
      </c>
      <c r="S32" s="11"/>
      <c r="T32" s="11"/>
      <c r="U32" s="11" t="s">
        <v>197</v>
      </c>
      <c r="V32" s="11" t="s">
        <v>203</v>
      </c>
      <c r="W32" s="11" t="s">
        <v>204</v>
      </c>
      <c r="X32" s="11" t="s">
        <v>202</v>
      </c>
      <c r="Y32" s="11"/>
    </row>
    <row r="33" spans="18:21" x14ac:dyDescent="0.2">
      <c r="R33" t="str">
        <f>'State Sparklines'!A6</f>
        <v>Australian Capital Territory</v>
      </c>
      <c r="U33" s="9">
        <f>GETPIVOTDATA("Sum of Sales",'Sales by States'!$A$3,"Full State","Australian Capital Territory","Country","Australia")</f>
        <v>38681.96</v>
      </c>
    </row>
    <row r="34" spans="18:21" x14ac:dyDescent="0.2">
      <c r="R34" t="str">
        <f>'State Sparklines'!A7</f>
        <v>New South Wales</v>
      </c>
      <c r="U34" s="9">
        <f>GETPIVOTDATA("Sum of Sales",'Sales by States'!$A$3,"Full State","New South Wales","Country","Australia")</f>
        <v>1165603.4700000004</v>
      </c>
    </row>
    <row r="35" spans="18:21" x14ac:dyDescent="0.2">
      <c r="R35" t="str">
        <f>'State Sparklines'!A8</f>
        <v>Northern Territory</v>
      </c>
      <c r="U35" s="9">
        <f>GETPIVOTDATA("Sum of Sales",'Sales by States'!$A$3,"Full State","Northern Territory","Country","Australia")</f>
        <v>67846.81</v>
      </c>
    </row>
    <row r="36" spans="18:21" x14ac:dyDescent="0.2">
      <c r="R36" t="str">
        <f>'State Sparklines'!A9</f>
        <v>Queensland</v>
      </c>
      <c r="U36" s="9">
        <f>GETPIVOTDATA("Sum of Sales",'Sales by States'!$A$3,"Full State","Queensland","Country","Australia")</f>
        <v>603864.97999999952</v>
      </c>
    </row>
    <row r="37" spans="18:21" x14ac:dyDescent="0.2">
      <c r="R37" t="str">
        <f>'State Sparklines'!A10</f>
        <v>South Australia</v>
      </c>
      <c r="U37" s="9">
        <f>GETPIVOTDATA("Sum of Sales",'Sales by States'!$A$3,"Full State","South Australia","Country","Australia")</f>
        <v>112716.26999999997</v>
      </c>
    </row>
    <row r="38" spans="18:21" x14ac:dyDescent="0.2">
      <c r="R38" t="str">
        <f>'State Sparklines'!A11</f>
        <v>Tasmania</v>
      </c>
      <c r="U38" s="9">
        <f>GETPIVOTDATA("Sum of Sales",'Sales by States'!$A$3,"Full State","Tasmania","Country","Australia")</f>
        <v>59512.450000000004</v>
      </c>
    </row>
    <row r="39" spans="18:21" x14ac:dyDescent="0.2">
      <c r="R39" t="str">
        <f>'State Sparklines'!A12</f>
        <v>Victoria</v>
      </c>
      <c r="U39" s="9">
        <f>GETPIVOTDATA("Sum of Sales",'Sales by States'!$A$3,"Full State","Victoria","Country","Australia")</f>
        <v>825449.32000000018</v>
      </c>
    </row>
    <row r="40" spans="18:21" x14ac:dyDescent="0.2">
      <c r="R40" t="str">
        <f>'State Sparklines'!A13</f>
        <v>Western Australia</v>
      </c>
      <c r="U40" s="9">
        <f>GETPIVOTDATA("Sum of Sales",'Sales by States'!$A$3,"Full State","Western Australia","Country","Australia")</f>
        <v>312583.21999999997</v>
      </c>
    </row>
  </sheetData>
  <mergeCells count="2">
    <mergeCell ref="H2:J4"/>
    <mergeCell ref="L2:N4"/>
  </mergeCells>
  <conditionalFormatting sqref="U33:U40">
    <cfRule type="dataBar" priority="1">
      <dataBar>
        <cfvo type="min"/>
        <cfvo type="max"/>
        <color rgb="FFFFB628"/>
      </dataBar>
      <extLst>
        <ext xmlns:x14="http://schemas.microsoft.com/office/spreadsheetml/2009/9/main" uri="{B025F937-C7B1-47D3-B67F-A62EFF666E3E}">
          <x14:id>{D95FE241-61C2-4287-A90E-8B2D07EFF870}</x14:id>
        </ext>
      </extLst>
    </cfRule>
  </conditionalFormatting>
  <pageMargins left="0.7" right="0.7" top="0.75" bottom="0.75" header="0.3" footer="0.3"/>
  <pageSetup orientation="portrait"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D95FE241-61C2-4287-A90E-8B2D07EFF870}">
            <x14:dataBar minLength="0" maxLength="100" border="1" negativeBarBorderColorSameAsPositive="0">
              <x14:cfvo type="autoMin"/>
              <x14:cfvo type="autoMax"/>
              <x14:borderColor rgb="FFFFB628"/>
              <x14:negativeFillColor rgb="FFFF0000"/>
              <x14:negativeBorderColor rgb="FFFF0000"/>
              <x14:axisColor rgb="FF000000"/>
            </x14:dataBar>
          </x14:cfRule>
          <xm:sqref>U33:U40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xr2:uid="{DA5AEFBF-C929-4B5A-AAF0-A1F054424678}">
          <x14:colorSeries rgb="FF376092"/>
          <x14:colorNegative rgb="FFD00000"/>
          <x14:colorAxis rgb="FF000000"/>
          <x14:colorMarkers rgb="FFD00000"/>
          <x14:colorFirst rgb="FFD00000"/>
          <x14:colorLast rgb="FFD00000"/>
          <x14:colorHigh rgb="FFD00000"/>
          <x14:colorLow rgb="FFD00000"/>
          <x14:sparklines>
            <x14:sparkline>
              <xm:f>'State Sparklines'!B22:Y22</xm:f>
              <xm:sqref>X33</xm:sqref>
            </x14:sparkline>
            <x14:sparkline>
              <xm:f>'State Sparklines'!B23:Y23</xm:f>
              <xm:sqref>X34</xm:sqref>
            </x14:sparkline>
            <x14:sparkline>
              <xm:f>'State Sparklines'!B24:Y24</xm:f>
              <xm:sqref>X35</xm:sqref>
            </x14:sparkline>
            <x14:sparkline>
              <xm:f>'State Sparklines'!B25:Y25</xm:f>
              <xm:sqref>X36</xm:sqref>
            </x14:sparkline>
            <x14:sparkline>
              <xm:f>'State Sparklines'!B26:Y26</xm:f>
              <xm:sqref>X37</xm:sqref>
            </x14:sparkline>
            <x14:sparkline>
              <xm:f>'State Sparklines'!B27:Y27</xm:f>
              <xm:sqref>X38</xm:sqref>
            </x14:sparkline>
            <x14:sparkline>
              <xm:f>'State Sparklines'!B28:Y28</xm:f>
              <xm:sqref>X39</xm:sqref>
            </x14:sparkline>
            <x14:sparkline>
              <xm:f>'State Sparklines'!B29:Y29</xm:f>
              <xm:sqref>X40</xm:sqref>
            </x14:sparkline>
          </x14:sparklines>
        </x14:sparklineGroup>
        <x14:sparklineGroup manualMax="0" manualMin="0" displayEmptyCellsAs="gap" xr2:uid="{DD0BDA9C-FB3C-47AE-BFF0-4B7A8F2B26D1}">
          <x14:colorSeries rgb="FF376092"/>
          <x14:colorNegative rgb="FFD00000"/>
          <x14:colorAxis rgb="FF000000"/>
          <x14:colorMarkers rgb="FFD00000"/>
          <x14:colorFirst rgb="FFD00000"/>
          <x14:colorLast rgb="FFD00000"/>
          <x14:colorHigh rgb="FFD00000"/>
          <x14:colorLow rgb="FFD00000"/>
          <x14:sparklines>
            <x14:sparkline>
              <xm:f>'State Sparklines'!C6:Y6</xm:f>
              <xm:sqref>V33</xm:sqref>
            </x14:sparkline>
            <x14:sparkline>
              <xm:f>'State Sparklines'!C7:Y7</xm:f>
              <xm:sqref>V34</xm:sqref>
            </x14:sparkline>
            <x14:sparkline>
              <xm:f>'State Sparklines'!C8:Y8</xm:f>
              <xm:sqref>V35</xm:sqref>
            </x14:sparkline>
            <x14:sparkline>
              <xm:f>'State Sparklines'!C9:Y9</xm:f>
              <xm:sqref>V36</xm:sqref>
            </x14:sparkline>
            <x14:sparkline>
              <xm:f>'State Sparklines'!C10:Y10</xm:f>
              <xm:sqref>V37</xm:sqref>
            </x14:sparkline>
            <x14:sparkline>
              <xm:f>'State Sparklines'!C11:Y11</xm:f>
              <xm:sqref>V38</xm:sqref>
            </x14:sparkline>
            <x14:sparkline>
              <xm:f>'State Sparklines'!C12:Y12</xm:f>
              <xm:sqref>V39</xm:sqref>
            </x14:sparkline>
            <x14:sparkline>
              <xm:f>'State Sparklines'!C13:Y13</xm:f>
              <xm:sqref>V40</xm:sqref>
            </x14:sparkline>
          </x14:sparklines>
        </x14:sparklineGroup>
        <x14:sparklineGroup manualMax="0" manualMin="0" displayEmptyCellsAs="gap" xr2:uid="{2DD7D6E2-F76B-46F7-99AF-72AC8B42D78A}">
          <x14:colorSeries rgb="FF376092"/>
          <x14:colorNegative rgb="FFD00000"/>
          <x14:colorAxis rgb="FF000000"/>
          <x14:colorMarkers rgb="FFD00000"/>
          <x14:colorFirst rgb="FFD00000"/>
          <x14:colorLast rgb="FFD00000"/>
          <x14:colorHigh rgb="FFD00000"/>
          <x14:colorLow rgb="FFD00000"/>
          <x14:sparklines>
            <x14:sparkline>
              <xm:f>'State Sparklines'!A37:X37</xm:f>
              <xm:sqref>W33</xm:sqref>
            </x14:sparkline>
            <x14:sparkline>
              <xm:f>'State Sparklines'!A38:X38</xm:f>
              <xm:sqref>W34</xm:sqref>
            </x14:sparkline>
            <x14:sparkline>
              <xm:f>'State Sparklines'!A39:X39</xm:f>
              <xm:sqref>W35</xm:sqref>
            </x14:sparkline>
            <x14:sparkline>
              <xm:f>'State Sparklines'!A40:X40</xm:f>
              <xm:sqref>W36</xm:sqref>
            </x14:sparkline>
            <x14:sparkline>
              <xm:f>'State Sparklines'!A41:X41</xm:f>
              <xm:sqref>W37</xm:sqref>
            </x14:sparkline>
            <x14:sparkline>
              <xm:f>'State Sparklines'!A42:X42</xm:f>
              <xm:sqref>W38</xm:sqref>
            </x14:sparkline>
            <x14:sparkline>
              <xm:f>'State Sparklines'!A43:X43</xm:f>
              <xm:sqref>W39</xm:sqref>
            </x14:sparkline>
            <x14:sparkline>
              <xm:f>'State Sparklines'!A44:X44</xm:f>
              <xm:sqref>W40</xm:sqref>
            </x14:sparkline>
          </x14:sparklines>
        </x14:sparklineGroup>
      </x14:sparklineGroup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829A3-6061-458D-8CEA-A08F02C09A21}">
  <dimension ref="A3:G26"/>
  <sheetViews>
    <sheetView topLeftCell="B1" workbookViewId="0">
      <selection activeCell="U33" sqref="U33"/>
    </sheetView>
  </sheetViews>
  <sheetFormatPr defaultRowHeight="14.25" x14ac:dyDescent="0.2"/>
  <cols>
    <col min="1" max="1" width="13.875" bestFit="1" customWidth="1"/>
    <col min="2" max="2" width="16" bestFit="1" customWidth="1"/>
    <col min="3" max="3" width="14.125" bestFit="1" customWidth="1"/>
    <col min="4" max="4" width="11.5" bestFit="1" customWidth="1"/>
    <col min="5" max="5" width="11.375" bestFit="1" customWidth="1"/>
    <col min="6" max="6" width="18.75" bestFit="1" customWidth="1"/>
    <col min="7" max="7" width="9.625" bestFit="1" customWidth="1"/>
    <col min="8" max="8" width="9.25" bestFit="1" customWidth="1"/>
    <col min="9" max="9" width="16.875" bestFit="1" customWidth="1"/>
    <col min="10" max="10" width="11.5" bestFit="1" customWidth="1"/>
    <col min="11" max="11" width="17.75" bestFit="1" customWidth="1"/>
    <col min="12" max="12" width="11.5" bestFit="1" customWidth="1"/>
  </cols>
  <sheetData>
    <row r="3" spans="1:7" x14ac:dyDescent="0.2">
      <c r="A3" s="6" t="s">
        <v>165</v>
      </c>
      <c r="B3" s="6" t="s">
        <v>181</v>
      </c>
    </row>
    <row r="4" spans="1:7" x14ac:dyDescent="0.2">
      <c r="A4" s="6" t="s">
        <v>166</v>
      </c>
      <c r="B4" t="s">
        <v>148</v>
      </c>
      <c r="C4" t="s">
        <v>147</v>
      </c>
      <c r="D4" t="s">
        <v>183</v>
      </c>
      <c r="F4" t="s">
        <v>195</v>
      </c>
      <c r="G4" s="9" t="str">
        <f>IFERROR(INDEX(A5:A25,MATCH(MAX(D5:D25),D5:D25,0)),
INDEX(A5:A25,MATCH(MAX(B5:B25),B5:B25,0))
)</f>
        <v>Rachael Long</v>
      </c>
    </row>
    <row r="5" spans="1:7" x14ac:dyDescent="0.2">
      <c r="A5" s="8" t="s">
        <v>38</v>
      </c>
      <c r="B5" s="9">
        <v>1604.64</v>
      </c>
      <c r="C5" s="9">
        <v>31325.7</v>
      </c>
      <c r="D5" s="9">
        <v>32930.340000000004</v>
      </c>
    </row>
    <row r="6" spans="1:7" x14ac:dyDescent="0.2">
      <c r="A6" s="8" t="s">
        <v>36</v>
      </c>
      <c r="B6" s="9">
        <v>23613.519999999997</v>
      </c>
      <c r="C6" s="9">
        <v>30526.57</v>
      </c>
      <c r="D6" s="9">
        <v>54140.09</v>
      </c>
    </row>
    <row r="7" spans="1:7" x14ac:dyDescent="0.2">
      <c r="A7" s="8" t="s">
        <v>71</v>
      </c>
      <c r="B7" s="9">
        <v>9643.1299999999992</v>
      </c>
      <c r="C7" s="9">
        <v>49869.32</v>
      </c>
      <c r="D7" s="9">
        <v>59512.45</v>
      </c>
    </row>
    <row r="8" spans="1:7" x14ac:dyDescent="0.2">
      <c r="A8" s="8" t="s">
        <v>51</v>
      </c>
      <c r="B8" s="9">
        <v>14669.870000000003</v>
      </c>
      <c r="C8" s="9">
        <v>48367.13</v>
      </c>
      <c r="D8" s="9">
        <v>63037</v>
      </c>
    </row>
    <row r="9" spans="1:7" x14ac:dyDescent="0.2">
      <c r="A9" s="8" t="s">
        <v>55</v>
      </c>
      <c r="B9" s="9">
        <v>16620.11</v>
      </c>
      <c r="C9" s="9">
        <v>50698.76</v>
      </c>
      <c r="D9" s="9">
        <v>67318.87</v>
      </c>
    </row>
    <row r="10" spans="1:7" x14ac:dyDescent="0.2">
      <c r="A10" s="8" t="s">
        <v>49</v>
      </c>
      <c r="B10" s="9">
        <v>25808.86</v>
      </c>
      <c r="C10" s="9">
        <v>41825.5</v>
      </c>
      <c r="D10" s="9">
        <v>67634.36</v>
      </c>
    </row>
    <row r="11" spans="1:7" x14ac:dyDescent="0.2">
      <c r="A11" s="8" t="s">
        <v>30</v>
      </c>
      <c r="B11" s="9">
        <v>18315.550000000003</v>
      </c>
      <c r="C11" s="9">
        <v>49531.26</v>
      </c>
      <c r="D11" s="9">
        <v>67846.81</v>
      </c>
    </row>
    <row r="12" spans="1:7" x14ac:dyDescent="0.2">
      <c r="A12" s="8" t="s">
        <v>33</v>
      </c>
      <c r="B12" s="9">
        <v>9972.7400000000016</v>
      </c>
      <c r="C12" s="9">
        <v>69813.190000000017</v>
      </c>
      <c r="D12" s="9">
        <v>79785.930000000022</v>
      </c>
    </row>
    <row r="13" spans="1:7" x14ac:dyDescent="0.2">
      <c r="A13" s="8" t="s">
        <v>77</v>
      </c>
      <c r="B13" s="9">
        <v>19941.330000000002</v>
      </c>
      <c r="C13" s="9">
        <v>75212.860000000015</v>
      </c>
      <c r="D13" s="9">
        <v>95154.190000000017</v>
      </c>
    </row>
    <row r="14" spans="1:7" x14ac:dyDescent="0.2">
      <c r="A14" s="8" t="s">
        <v>104</v>
      </c>
      <c r="B14" s="9">
        <v>2288.91</v>
      </c>
      <c r="C14" s="9">
        <v>132965.41</v>
      </c>
      <c r="D14" s="9">
        <v>135254.32</v>
      </c>
    </row>
    <row r="15" spans="1:7" x14ac:dyDescent="0.2">
      <c r="A15" s="8" t="s">
        <v>120</v>
      </c>
      <c r="B15" s="9">
        <v>18952.920000000002</v>
      </c>
      <c r="C15" s="9">
        <v>120142.38000000003</v>
      </c>
      <c r="D15" s="9">
        <v>139095.30000000005</v>
      </c>
    </row>
    <row r="16" spans="1:7" x14ac:dyDescent="0.2">
      <c r="A16" s="8" t="s">
        <v>94</v>
      </c>
      <c r="B16" s="9">
        <v>65967.66</v>
      </c>
      <c r="C16" s="9">
        <v>83827.009999999995</v>
      </c>
      <c r="D16" s="9">
        <v>149794.66999999998</v>
      </c>
    </row>
    <row r="17" spans="1:4" x14ac:dyDescent="0.2">
      <c r="A17" s="8" t="s">
        <v>68</v>
      </c>
      <c r="B17" s="9">
        <v>72424.009999999995</v>
      </c>
      <c r="C17" s="9">
        <v>86340.640000000014</v>
      </c>
      <c r="D17" s="9">
        <v>158764.65000000002</v>
      </c>
    </row>
    <row r="18" spans="1:4" x14ac:dyDescent="0.2">
      <c r="A18" s="8" t="s">
        <v>46</v>
      </c>
      <c r="B18" s="9">
        <v>101079.18000000001</v>
      </c>
      <c r="C18" s="9">
        <v>98503.730000000025</v>
      </c>
      <c r="D18" s="9">
        <v>199582.91000000003</v>
      </c>
    </row>
    <row r="19" spans="1:4" x14ac:dyDescent="0.2">
      <c r="A19" s="8" t="s">
        <v>43</v>
      </c>
      <c r="B19" s="9">
        <v>8133.15</v>
      </c>
      <c r="C19" s="9">
        <v>204205.12000000008</v>
      </c>
      <c r="D19" s="9">
        <v>212338.27000000008</v>
      </c>
    </row>
    <row r="20" spans="1:4" x14ac:dyDescent="0.2">
      <c r="A20" s="8" t="s">
        <v>58</v>
      </c>
      <c r="B20" s="9">
        <v>19648.400000000001</v>
      </c>
      <c r="C20" s="9">
        <v>205043.04999999996</v>
      </c>
      <c r="D20" s="9">
        <v>224691.44999999995</v>
      </c>
    </row>
    <row r="21" spans="1:4" x14ac:dyDescent="0.2">
      <c r="A21" s="8" t="s">
        <v>60</v>
      </c>
      <c r="B21" s="9">
        <v>38138.720000000008</v>
      </c>
      <c r="C21" s="9">
        <v>210632.55</v>
      </c>
      <c r="D21" s="9">
        <v>248771.27</v>
      </c>
    </row>
    <row r="22" spans="1:4" x14ac:dyDescent="0.2">
      <c r="A22" s="8" t="s">
        <v>12</v>
      </c>
      <c r="B22" s="9">
        <v>81133.34</v>
      </c>
      <c r="C22" s="9">
        <v>172533.9</v>
      </c>
      <c r="D22" s="9">
        <v>253667.24</v>
      </c>
    </row>
    <row r="23" spans="1:4" x14ac:dyDescent="0.2">
      <c r="A23" s="8" t="s">
        <v>27</v>
      </c>
      <c r="B23" s="9">
        <v>70065.939999999988</v>
      </c>
      <c r="C23" s="9">
        <v>201015.24999999997</v>
      </c>
      <c r="D23" s="9">
        <v>271081.18999999994</v>
      </c>
    </row>
    <row r="24" spans="1:4" x14ac:dyDescent="0.2">
      <c r="A24" s="8" t="s">
        <v>25</v>
      </c>
      <c r="B24" s="9">
        <v>23870.300000000003</v>
      </c>
      <c r="C24" s="9">
        <v>272210.60000000003</v>
      </c>
      <c r="D24" s="9">
        <v>296080.90000000002</v>
      </c>
    </row>
    <row r="25" spans="1:4" x14ac:dyDescent="0.2">
      <c r="A25" s="8" t="s">
        <v>63</v>
      </c>
      <c r="B25" s="9">
        <v>16223.210000000001</v>
      </c>
      <c r="C25" s="9">
        <v>293553.06</v>
      </c>
      <c r="D25" s="9">
        <v>309776.27</v>
      </c>
    </row>
    <row r="26" spans="1:4" x14ac:dyDescent="0.2">
      <c r="A26" s="8" t="s">
        <v>183</v>
      </c>
      <c r="B26" s="9">
        <v>658115.49</v>
      </c>
      <c r="C26" s="9">
        <v>2528142.9900000002</v>
      </c>
      <c r="D26" s="9">
        <v>3186258.4800000004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5662-9417-48FB-9828-E02326F74D35}">
  <dimension ref="A3:G15"/>
  <sheetViews>
    <sheetView workbookViewId="0">
      <selection activeCell="F5" sqref="F5"/>
    </sheetView>
  </sheetViews>
  <sheetFormatPr defaultRowHeight="14.25" x14ac:dyDescent="0.2"/>
  <cols>
    <col min="1" max="1" width="14.125" bestFit="1" customWidth="1"/>
    <col min="2" max="2" width="16" bestFit="1" customWidth="1"/>
    <col min="3" max="3" width="14.125" bestFit="1" customWidth="1"/>
    <col min="4" max="4" width="11.5" bestFit="1" customWidth="1"/>
    <col min="5" max="5" width="11.375" bestFit="1" customWidth="1"/>
    <col min="6" max="6" width="18.75" bestFit="1" customWidth="1"/>
    <col min="7" max="7" width="9.625" bestFit="1" customWidth="1"/>
    <col min="8" max="8" width="9.25" bestFit="1" customWidth="1"/>
    <col min="9" max="9" width="16.875" bestFit="1" customWidth="1"/>
    <col min="10" max="10" width="11.5" bestFit="1" customWidth="1"/>
    <col min="11" max="11" width="17.75" bestFit="1" customWidth="1"/>
    <col min="12" max="12" width="11.5" bestFit="1" customWidth="1"/>
  </cols>
  <sheetData>
    <row r="3" spans="1:7" x14ac:dyDescent="0.2">
      <c r="A3" s="6" t="s">
        <v>165</v>
      </c>
      <c r="B3" s="6" t="s">
        <v>181</v>
      </c>
    </row>
    <row r="4" spans="1:7" x14ac:dyDescent="0.2">
      <c r="A4" s="6" t="s">
        <v>166</v>
      </c>
      <c r="B4" t="s">
        <v>148</v>
      </c>
      <c r="C4" t="s">
        <v>147</v>
      </c>
      <c r="D4" t="s">
        <v>183</v>
      </c>
      <c r="F4" t="s">
        <v>196</v>
      </c>
      <c r="G4" s="9" t="str">
        <f>IFERROR(INDEX(A5:A14,MATCH(MAX(D5:D14),D5:D14,0)),
INDEX(A5:A14,MATCH(MAX(B5:B14),B5:B14,0))
)</f>
        <v>Bruce Curran</v>
      </c>
    </row>
    <row r="5" spans="1:7" x14ac:dyDescent="0.2">
      <c r="A5" s="8" t="s">
        <v>14</v>
      </c>
      <c r="B5" s="9">
        <v>45816.3</v>
      </c>
      <c r="C5" s="9">
        <v>174100.77999999994</v>
      </c>
      <c r="D5" s="9">
        <v>219917.07999999996</v>
      </c>
    </row>
    <row r="6" spans="1:7" x14ac:dyDescent="0.2">
      <c r="A6" s="8" t="s">
        <v>18</v>
      </c>
      <c r="B6" s="9">
        <v>143924.37</v>
      </c>
      <c r="C6" s="9">
        <v>542555.46999999986</v>
      </c>
      <c r="D6" s="9">
        <v>686479.83999999985</v>
      </c>
    </row>
    <row r="7" spans="1:7" x14ac:dyDescent="0.2">
      <c r="A7" s="8" t="s">
        <v>16</v>
      </c>
      <c r="B7" s="9">
        <v>81915.97</v>
      </c>
      <c r="C7" s="9">
        <v>278257.8</v>
      </c>
      <c r="D7" s="9">
        <v>360173.77</v>
      </c>
    </row>
    <row r="8" spans="1:7" x14ac:dyDescent="0.2">
      <c r="A8" s="8" t="s">
        <v>22</v>
      </c>
      <c r="B8" s="9">
        <v>12738.55</v>
      </c>
      <c r="C8" s="9">
        <v>48848.580000000009</v>
      </c>
      <c r="D8" s="9">
        <v>61587.130000000005</v>
      </c>
    </row>
    <row r="9" spans="1:7" x14ac:dyDescent="0.2">
      <c r="A9" s="8" t="s">
        <v>15</v>
      </c>
      <c r="B9" s="9">
        <v>104554.15999999999</v>
      </c>
      <c r="C9" s="9">
        <v>503470.23</v>
      </c>
      <c r="D9" s="9">
        <v>608024.39</v>
      </c>
    </row>
    <row r="10" spans="1:7" x14ac:dyDescent="0.2">
      <c r="A10" s="8" t="s">
        <v>17</v>
      </c>
      <c r="B10" s="9">
        <v>15631.689999999997</v>
      </c>
      <c r="C10" s="9">
        <v>51254.19</v>
      </c>
      <c r="D10" s="9">
        <v>66885.88</v>
      </c>
    </row>
    <row r="11" spans="1:7" x14ac:dyDescent="0.2">
      <c r="A11" s="8" t="s">
        <v>21</v>
      </c>
      <c r="B11" s="9">
        <v>121697.56</v>
      </c>
      <c r="C11" s="9">
        <v>427704.99000000005</v>
      </c>
      <c r="D11" s="9">
        <v>549402.55000000005</v>
      </c>
    </row>
    <row r="12" spans="1:7" x14ac:dyDescent="0.2">
      <c r="A12" s="8" t="s">
        <v>20</v>
      </c>
      <c r="B12" s="9">
        <v>39203.43</v>
      </c>
      <c r="C12" s="9">
        <v>125502.73000000001</v>
      </c>
      <c r="D12" s="9">
        <v>164706.16</v>
      </c>
    </row>
    <row r="13" spans="1:7" x14ac:dyDescent="0.2">
      <c r="A13" s="8" t="s">
        <v>13</v>
      </c>
      <c r="B13" s="9">
        <v>69084.55</v>
      </c>
      <c r="C13" s="9">
        <v>312539.23000000021</v>
      </c>
      <c r="D13" s="9">
        <v>381623.7800000002</v>
      </c>
    </row>
    <row r="14" spans="1:7" x14ac:dyDescent="0.2">
      <c r="A14" s="8" t="s">
        <v>23</v>
      </c>
      <c r="B14" s="9">
        <v>23548.909999999993</v>
      </c>
      <c r="C14" s="9">
        <v>63908.990000000005</v>
      </c>
      <c r="D14" s="9">
        <v>87457.9</v>
      </c>
    </row>
    <row r="15" spans="1:7" x14ac:dyDescent="0.2">
      <c r="A15" s="8" t="s">
        <v>183</v>
      </c>
      <c r="B15" s="9">
        <v>658115.49000000011</v>
      </c>
      <c r="C15" s="9">
        <v>2528142.9900000002</v>
      </c>
      <c r="D15" s="9">
        <v>3186258.48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FBAE7-B0BD-49D2-92EE-74FF0C66BFE0}">
  <dimension ref="A3:C9"/>
  <sheetViews>
    <sheetView workbookViewId="0">
      <selection activeCell="B4" sqref="B4"/>
    </sheetView>
  </sheetViews>
  <sheetFormatPr defaultRowHeight="14.25" x14ac:dyDescent="0.2"/>
  <cols>
    <col min="1" max="1" width="13.875" bestFit="1" customWidth="1"/>
    <col min="2" max="2" width="11.875" bestFit="1" customWidth="1"/>
    <col min="3" max="4" width="16.5" bestFit="1" customWidth="1"/>
    <col min="5" max="5" width="17" bestFit="1" customWidth="1"/>
    <col min="6" max="6" width="21.75" bestFit="1" customWidth="1"/>
    <col min="7" max="36" width="5.875" bestFit="1" customWidth="1"/>
    <col min="37" max="430" width="7" bestFit="1" customWidth="1"/>
    <col min="431" max="998" width="8.125" bestFit="1" customWidth="1"/>
    <col min="999" max="1157" width="9.625" bestFit="1" customWidth="1"/>
    <col min="1158" max="1160" width="10.75" bestFit="1" customWidth="1"/>
    <col min="1161" max="1161" width="19.875" bestFit="1" customWidth="1"/>
    <col min="1162" max="1162" width="16" bestFit="1" customWidth="1"/>
    <col min="1163" max="1263" width="5.875" bestFit="1" customWidth="1"/>
    <col min="1264" max="1859" width="7" bestFit="1" customWidth="1"/>
    <col min="1860" max="3136" width="8.125" bestFit="1" customWidth="1"/>
    <col min="3137" max="3798" width="9.625" bestFit="1" customWidth="1"/>
    <col min="3799" max="3805" width="10.75" bestFit="1" customWidth="1"/>
    <col min="3806" max="3806" width="19.25" bestFit="1" customWidth="1"/>
    <col min="3807" max="3807" width="11.5" bestFit="1" customWidth="1"/>
  </cols>
  <sheetData>
    <row r="3" spans="1:3" x14ac:dyDescent="0.2">
      <c r="A3" s="6" t="s">
        <v>166</v>
      </c>
      <c r="B3" t="s">
        <v>165</v>
      </c>
      <c r="C3" t="s">
        <v>199</v>
      </c>
    </row>
    <row r="4" spans="1:3" x14ac:dyDescent="0.2">
      <c r="A4" s="8" t="s">
        <v>148</v>
      </c>
      <c r="B4" s="9">
        <v>658115.49</v>
      </c>
      <c r="C4" s="9">
        <v>502.76202444614211</v>
      </c>
    </row>
    <row r="5" spans="1:3" x14ac:dyDescent="0.2">
      <c r="A5" s="8" t="s">
        <v>147</v>
      </c>
      <c r="B5" s="9">
        <v>2528142.9900000012</v>
      </c>
      <c r="C5" s="9">
        <v>791.0334762202757</v>
      </c>
    </row>
    <row r="6" spans="1:3" x14ac:dyDescent="0.2">
      <c r="A6" s="8" t="s">
        <v>183</v>
      </c>
      <c r="B6" s="9">
        <v>3186258.4799999907</v>
      </c>
      <c r="C6" s="9">
        <v>707.27158268590244</v>
      </c>
    </row>
    <row r="9" spans="1:3" x14ac:dyDescent="0.2">
      <c r="A9" s="8" t="s">
        <v>198</v>
      </c>
      <c r="B9" s="10">
        <f>GETPIVOTDATA("Average of Sales2",$A$3)</f>
        <v>707.27158268590244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D62F3-0CE8-4E1C-8346-02D65AF55133}">
  <dimension ref="A1:Y44"/>
  <sheetViews>
    <sheetView topLeftCell="A13" workbookViewId="0">
      <selection activeCell="L33" sqref="L33"/>
    </sheetView>
  </sheetViews>
  <sheetFormatPr defaultRowHeight="14.25" x14ac:dyDescent="0.2"/>
  <cols>
    <col min="1" max="1" width="22.75" bestFit="1" customWidth="1"/>
    <col min="2" max="2" width="16" bestFit="1" customWidth="1"/>
    <col min="3" max="13" width="7.25" bestFit="1" customWidth="1"/>
    <col min="14" max="14" width="7.5" bestFit="1" customWidth="1"/>
    <col min="15" max="25" width="7.25" bestFit="1" customWidth="1"/>
    <col min="26" max="26" width="14.25" customWidth="1"/>
    <col min="27" max="27" width="10.625" bestFit="1" customWidth="1"/>
    <col min="28" max="28" width="11.5" bestFit="1" customWidth="1"/>
    <col min="29" max="35" width="5.875" bestFit="1" customWidth="1"/>
    <col min="36" max="429" width="7" bestFit="1" customWidth="1"/>
    <col min="430" max="997" width="8.125" bestFit="1" customWidth="1"/>
    <col min="998" max="1156" width="9.625" bestFit="1" customWidth="1"/>
    <col min="1157" max="1159" width="10.75" bestFit="1" customWidth="1"/>
    <col min="1160" max="1160" width="19.875" bestFit="1" customWidth="1"/>
    <col min="1161" max="1161" width="16" bestFit="1" customWidth="1"/>
    <col min="1162" max="1262" width="5.875" bestFit="1" customWidth="1"/>
    <col min="1263" max="1858" width="7" bestFit="1" customWidth="1"/>
    <col min="1859" max="3135" width="8.125" bestFit="1" customWidth="1"/>
    <col min="3136" max="3797" width="9.625" bestFit="1" customWidth="1"/>
    <col min="3798" max="3804" width="10.75" bestFit="1" customWidth="1"/>
    <col min="3805" max="3805" width="19.25" bestFit="1" customWidth="1"/>
    <col min="3806" max="3806" width="11.5" bestFit="1" customWidth="1"/>
  </cols>
  <sheetData>
    <row r="1" spans="1:25" x14ac:dyDescent="0.2">
      <c r="A1" s="6" t="s">
        <v>158</v>
      </c>
      <c r="B1" t="s">
        <v>201</v>
      </c>
    </row>
    <row r="3" spans="1:25" x14ac:dyDescent="0.2">
      <c r="A3" s="6" t="s">
        <v>165</v>
      </c>
      <c r="B3" s="6" t="s">
        <v>181</v>
      </c>
    </row>
    <row r="4" spans="1:25" x14ac:dyDescent="0.2">
      <c r="B4" t="s">
        <v>167</v>
      </c>
      <c r="N4" t="s">
        <v>168</v>
      </c>
    </row>
    <row r="5" spans="1:25" x14ac:dyDescent="0.2">
      <c r="A5" s="6" t="s">
        <v>166</v>
      </c>
      <c r="B5" t="s">
        <v>169</v>
      </c>
      <c r="C5" t="s">
        <v>170</v>
      </c>
      <c r="D5" t="s">
        <v>171</v>
      </c>
      <c r="E5" t="s">
        <v>172</v>
      </c>
      <c r="F5" t="s">
        <v>173</v>
      </c>
      <c r="G5" t="s">
        <v>174</v>
      </c>
      <c r="H5" t="s">
        <v>175</v>
      </c>
      <c r="I5" t="s">
        <v>176</v>
      </c>
      <c r="J5" t="s">
        <v>177</v>
      </c>
      <c r="K5" t="s">
        <v>178</v>
      </c>
      <c r="L5" t="s">
        <v>179</v>
      </c>
      <c r="M5" t="s">
        <v>180</v>
      </c>
      <c r="N5" t="s">
        <v>169</v>
      </c>
      <c r="O5" t="s">
        <v>170</v>
      </c>
      <c r="P5" t="s">
        <v>171</v>
      </c>
      <c r="Q5" t="s">
        <v>172</v>
      </c>
      <c r="R5" t="s">
        <v>173</v>
      </c>
      <c r="S5" t="s">
        <v>174</v>
      </c>
      <c r="T5" t="s">
        <v>175</v>
      </c>
      <c r="U5" t="s">
        <v>176</v>
      </c>
      <c r="V5" t="s">
        <v>177</v>
      </c>
      <c r="W5" t="s">
        <v>178</v>
      </c>
      <c r="X5" t="s">
        <v>179</v>
      </c>
      <c r="Y5" t="s">
        <v>180</v>
      </c>
    </row>
    <row r="6" spans="1:25" x14ac:dyDescent="0.2">
      <c r="A6" s="8" t="s">
        <v>184</v>
      </c>
      <c r="B6" s="9">
        <v>2487.9300000000003</v>
      </c>
      <c r="C6" s="9">
        <v>31</v>
      </c>
      <c r="D6" s="9">
        <v>522.22</v>
      </c>
      <c r="E6" s="9">
        <v>2517.59</v>
      </c>
      <c r="F6" s="9">
        <v>547.48</v>
      </c>
      <c r="G6" s="9">
        <v>1882.32</v>
      </c>
      <c r="H6" s="9">
        <v>2351.4300000000003</v>
      </c>
      <c r="I6" s="9">
        <v>747.94</v>
      </c>
      <c r="J6" s="9">
        <v>859.16</v>
      </c>
      <c r="K6" s="9">
        <v>1291.5100000000002</v>
      </c>
      <c r="L6" s="9">
        <v>1043.02</v>
      </c>
      <c r="M6" s="9">
        <v>1358.68</v>
      </c>
      <c r="N6" s="9">
        <v>1261.25</v>
      </c>
      <c r="O6" s="9">
        <v>832.84</v>
      </c>
      <c r="P6" s="9">
        <v>102.80000000000001</v>
      </c>
      <c r="Q6" s="9">
        <v>1345.3400000000001</v>
      </c>
      <c r="R6" s="9">
        <v>2312.9700000000007</v>
      </c>
      <c r="S6" s="9">
        <v>3207.8300000000008</v>
      </c>
      <c r="T6" s="9">
        <v>8576.91</v>
      </c>
      <c r="U6" s="9">
        <v>91.25</v>
      </c>
      <c r="V6" s="9">
        <v>609.46</v>
      </c>
      <c r="W6" s="9">
        <v>3779.8199999999997</v>
      </c>
      <c r="X6" s="9">
        <v>57.8</v>
      </c>
      <c r="Y6" s="9">
        <v>863.41</v>
      </c>
    </row>
    <row r="7" spans="1:25" x14ac:dyDescent="0.2">
      <c r="A7" s="8" t="s">
        <v>185</v>
      </c>
      <c r="B7" s="9">
        <v>34786.910000000003</v>
      </c>
      <c r="C7" s="9">
        <v>53147.220000000016</v>
      </c>
      <c r="D7" s="9">
        <v>47054.91</v>
      </c>
      <c r="E7" s="9">
        <v>65289.14</v>
      </c>
      <c r="F7" s="9">
        <v>42797.460000000006</v>
      </c>
      <c r="G7" s="9">
        <v>75352.899999999994</v>
      </c>
      <c r="H7" s="9">
        <v>43487.30000000001</v>
      </c>
      <c r="I7" s="9">
        <v>52364.45</v>
      </c>
      <c r="J7" s="9">
        <v>36195.920000000006</v>
      </c>
      <c r="K7" s="9">
        <v>36885.590000000004</v>
      </c>
      <c r="L7" s="9">
        <v>29161.069999999996</v>
      </c>
      <c r="M7" s="9">
        <v>53154.850000000006</v>
      </c>
      <c r="N7" s="9">
        <v>46181.350000000006</v>
      </c>
      <c r="O7" s="9">
        <v>32879.500000000007</v>
      </c>
      <c r="P7" s="9">
        <v>54809.26</v>
      </c>
      <c r="Q7" s="9">
        <v>51842.820000000007</v>
      </c>
      <c r="R7" s="9">
        <v>59859.290000000008</v>
      </c>
      <c r="S7" s="9">
        <v>26656.730000000003</v>
      </c>
      <c r="T7" s="9">
        <v>41840.67</v>
      </c>
      <c r="U7" s="9">
        <v>96334.980000000025</v>
      </c>
      <c r="V7" s="9">
        <v>51098.700000000004</v>
      </c>
      <c r="W7" s="9">
        <v>56519.549999999996</v>
      </c>
      <c r="X7" s="9">
        <v>39642.65</v>
      </c>
      <c r="Y7" s="9">
        <v>38260.250000000007</v>
      </c>
    </row>
    <row r="8" spans="1:25" x14ac:dyDescent="0.2">
      <c r="A8" s="8" t="s">
        <v>186</v>
      </c>
      <c r="B8" s="9">
        <v>5444.25</v>
      </c>
      <c r="C8" s="9">
        <v>6893.44</v>
      </c>
      <c r="D8" s="9">
        <v>283.01</v>
      </c>
      <c r="E8" s="9">
        <v>2888.44</v>
      </c>
      <c r="F8" s="9">
        <v>3095.21</v>
      </c>
      <c r="G8" s="9">
        <v>1090.93</v>
      </c>
      <c r="H8" s="9">
        <v>3061.76</v>
      </c>
      <c r="I8" s="9">
        <v>1037.0900000000001</v>
      </c>
      <c r="J8" s="9">
        <v>1766.6599999999999</v>
      </c>
      <c r="K8" s="9">
        <v>5480.28</v>
      </c>
      <c r="L8" s="9">
        <v>1867.1200000000001</v>
      </c>
      <c r="M8" s="9">
        <v>975.43000000000006</v>
      </c>
      <c r="N8" s="9">
        <v>667.67000000000007</v>
      </c>
      <c r="O8" s="9">
        <v>375.27</v>
      </c>
      <c r="P8" s="9">
        <v>2939.04</v>
      </c>
      <c r="Q8" s="9">
        <v>1920.3200000000002</v>
      </c>
      <c r="R8" s="9">
        <v>1808.31</v>
      </c>
      <c r="S8" s="9">
        <v>207.42000000000002</v>
      </c>
      <c r="T8" s="9">
        <v>3318.2599999999993</v>
      </c>
      <c r="U8" s="9">
        <v>325.47000000000003</v>
      </c>
      <c r="V8" s="9">
        <v>9915.380000000001</v>
      </c>
      <c r="W8" s="9">
        <v>325.86</v>
      </c>
      <c r="X8" s="9">
        <v>10540.670000000004</v>
      </c>
      <c r="Y8" s="9">
        <v>1619.52</v>
      </c>
    </row>
    <row r="9" spans="1:25" x14ac:dyDescent="0.2">
      <c r="A9" s="8" t="s">
        <v>187</v>
      </c>
      <c r="B9" s="9">
        <v>20657.059999999998</v>
      </c>
      <c r="C9" s="9">
        <v>23682.339999999997</v>
      </c>
      <c r="D9" s="9">
        <v>24229.68</v>
      </c>
      <c r="E9" s="9">
        <v>27449.050000000003</v>
      </c>
      <c r="F9" s="9">
        <v>38339.410000000011</v>
      </c>
      <c r="G9" s="9">
        <v>43033.21</v>
      </c>
      <c r="H9" s="9">
        <v>19780.93</v>
      </c>
      <c r="I9" s="9">
        <v>38129.71</v>
      </c>
      <c r="J9" s="9">
        <v>44197.53</v>
      </c>
      <c r="K9" s="9">
        <v>5681.1299999999992</v>
      </c>
      <c r="L9" s="9">
        <v>23206.230000000003</v>
      </c>
      <c r="M9" s="9">
        <v>18849.859999999997</v>
      </c>
      <c r="N9" s="9">
        <v>24303.97</v>
      </c>
      <c r="O9" s="9">
        <v>25062.28</v>
      </c>
      <c r="P9" s="9">
        <v>13944.380000000003</v>
      </c>
      <c r="Q9" s="9">
        <v>27965.3</v>
      </c>
      <c r="R9" s="9">
        <v>24158.300000000003</v>
      </c>
      <c r="S9" s="9">
        <v>28111.27</v>
      </c>
      <c r="T9" s="9">
        <v>22330.28</v>
      </c>
      <c r="U9" s="9">
        <v>19140.330000000002</v>
      </c>
      <c r="V9" s="9">
        <v>15295.259999999998</v>
      </c>
      <c r="W9" s="9">
        <v>16906.899999999998</v>
      </c>
      <c r="X9" s="9">
        <v>30509.220000000005</v>
      </c>
      <c r="Y9" s="9">
        <v>28901.350000000002</v>
      </c>
    </row>
    <row r="10" spans="1:25" x14ac:dyDescent="0.2">
      <c r="A10" s="8" t="s">
        <v>188</v>
      </c>
      <c r="B10" s="9">
        <v>6127.46</v>
      </c>
      <c r="C10" s="9">
        <v>2657.02</v>
      </c>
      <c r="D10" s="9">
        <v>1639.22</v>
      </c>
      <c r="E10" s="9">
        <v>3449.05</v>
      </c>
      <c r="F10" s="9">
        <v>2693.26</v>
      </c>
      <c r="G10" s="9">
        <v>4159.7299999999996</v>
      </c>
      <c r="H10" s="9">
        <v>3013.54</v>
      </c>
      <c r="I10" s="9">
        <v>5542.8</v>
      </c>
      <c r="J10" s="9">
        <v>4511.49</v>
      </c>
      <c r="K10" s="9">
        <v>7133.27</v>
      </c>
      <c r="L10" s="9">
        <v>4808.09</v>
      </c>
      <c r="M10" s="9">
        <v>4008.05</v>
      </c>
      <c r="N10" s="9">
        <v>3172.76</v>
      </c>
      <c r="O10" s="9">
        <v>5262.75</v>
      </c>
      <c r="P10" s="9">
        <v>3046.49</v>
      </c>
      <c r="Q10" s="9">
        <v>6725.42</v>
      </c>
      <c r="R10" s="9">
        <v>1583.25</v>
      </c>
      <c r="S10" s="9">
        <v>5915.53</v>
      </c>
      <c r="T10" s="9">
        <v>8457.0300000000007</v>
      </c>
      <c r="U10" s="9">
        <v>5144.95</v>
      </c>
      <c r="V10" s="9">
        <v>5652.97</v>
      </c>
      <c r="W10" s="9">
        <v>6560.21</v>
      </c>
      <c r="X10" s="9">
        <v>6358.13</v>
      </c>
      <c r="Y10" s="9">
        <v>5093.7999999999993</v>
      </c>
    </row>
    <row r="11" spans="1:25" x14ac:dyDescent="0.2">
      <c r="A11" s="8" t="s">
        <v>189</v>
      </c>
      <c r="B11" s="9">
        <v>2982.1399999999994</v>
      </c>
      <c r="C11" s="9">
        <v>3427.43</v>
      </c>
      <c r="D11" s="9">
        <v>552.31999999999994</v>
      </c>
      <c r="E11" s="9">
        <v>2185</v>
      </c>
      <c r="F11" s="9">
        <v>3372.0299999999997</v>
      </c>
      <c r="G11" s="9">
        <v>1828.1</v>
      </c>
      <c r="H11" s="9">
        <v>1840.51</v>
      </c>
      <c r="I11" s="9">
        <v>2493.61</v>
      </c>
      <c r="J11" s="9">
        <v>4015.0199999999995</v>
      </c>
      <c r="K11" s="9">
        <v>2474.2799999999997</v>
      </c>
      <c r="L11" s="9">
        <v>2305.1800000000003</v>
      </c>
      <c r="M11" s="9">
        <v>2311.21</v>
      </c>
      <c r="N11" s="9">
        <v>2810.8799999999997</v>
      </c>
      <c r="O11" s="9">
        <v>3643.46</v>
      </c>
      <c r="P11" s="9">
        <v>7370.8600000000006</v>
      </c>
      <c r="Q11" s="9">
        <v>2103.9900000000002</v>
      </c>
      <c r="R11" s="9">
        <v>1498.6499999999999</v>
      </c>
      <c r="S11" s="9">
        <v>2758.87</v>
      </c>
      <c r="T11" s="9">
        <v>783.95</v>
      </c>
      <c r="U11" s="9">
        <v>456.23</v>
      </c>
      <c r="V11" s="9">
        <v>4576.7300000000005</v>
      </c>
      <c r="W11" s="9">
        <v>1710.2800000000002</v>
      </c>
      <c r="X11" s="9">
        <v>1347.56</v>
      </c>
      <c r="Y11" s="9">
        <v>664.16</v>
      </c>
    </row>
    <row r="12" spans="1:25" x14ac:dyDescent="0.2">
      <c r="A12" s="8" t="s">
        <v>190</v>
      </c>
      <c r="B12" s="9">
        <v>39578.92</v>
      </c>
      <c r="C12" s="9">
        <v>27773.33</v>
      </c>
      <c r="D12" s="9">
        <v>39689.170000000006</v>
      </c>
      <c r="E12" s="9">
        <v>57017.140000000021</v>
      </c>
      <c r="F12" s="9">
        <v>21766.870000000003</v>
      </c>
      <c r="G12" s="9">
        <v>38197.990000000005</v>
      </c>
      <c r="H12" s="9">
        <v>47882.67</v>
      </c>
      <c r="I12" s="9">
        <v>38629.980000000003</v>
      </c>
      <c r="J12" s="9">
        <v>35624.46</v>
      </c>
      <c r="K12" s="9">
        <v>35095.760000000002</v>
      </c>
      <c r="L12" s="9">
        <v>22766.989999999998</v>
      </c>
      <c r="M12" s="9">
        <v>36863.53</v>
      </c>
      <c r="N12" s="9">
        <v>22197.230000000003</v>
      </c>
      <c r="O12" s="9">
        <v>29964.019999999997</v>
      </c>
      <c r="P12" s="9">
        <v>22233.410000000003</v>
      </c>
      <c r="Q12" s="9">
        <v>28750.120000000003</v>
      </c>
      <c r="R12" s="9">
        <v>28477.100000000002</v>
      </c>
      <c r="S12" s="9">
        <v>16526.490000000002</v>
      </c>
      <c r="T12" s="9">
        <v>32150.340000000004</v>
      </c>
      <c r="U12" s="9">
        <v>66180.38</v>
      </c>
      <c r="V12" s="9">
        <v>16808.3</v>
      </c>
      <c r="W12" s="9">
        <v>38666.619999999995</v>
      </c>
      <c r="X12" s="9">
        <v>34258.490000000005</v>
      </c>
      <c r="Y12" s="9">
        <v>48350.010000000009</v>
      </c>
    </row>
    <row r="13" spans="1:25" x14ac:dyDescent="0.2">
      <c r="A13" s="8" t="s">
        <v>191</v>
      </c>
      <c r="B13" s="9">
        <v>18731.560000000001</v>
      </c>
      <c r="C13" s="9">
        <v>14918.710000000001</v>
      </c>
      <c r="D13" s="9">
        <v>6816.86</v>
      </c>
      <c r="E13" s="9">
        <v>9888.02</v>
      </c>
      <c r="F13" s="9">
        <v>11914.759999999998</v>
      </c>
      <c r="G13" s="9">
        <v>23421.41</v>
      </c>
      <c r="H13" s="9">
        <v>12298.100000000002</v>
      </c>
      <c r="I13" s="9">
        <v>13538.08</v>
      </c>
      <c r="J13" s="9">
        <v>6306.9999999999991</v>
      </c>
      <c r="K13" s="9">
        <v>29334.240000000005</v>
      </c>
      <c r="L13" s="9">
        <v>7488.4800000000005</v>
      </c>
      <c r="M13" s="9">
        <v>9942.06</v>
      </c>
      <c r="N13" s="9">
        <v>7155.2500000000018</v>
      </c>
      <c r="O13" s="9">
        <v>12494.41</v>
      </c>
      <c r="P13" s="9">
        <v>11929.609999999997</v>
      </c>
      <c r="Q13" s="9">
        <v>6357.6100000000006</v>
      </c>
      <c r="R13" s="9">
        <v>8505.49</v>
      </c>
      <c r="S13" s="9">
        <v>10404.900000000001</v>
      </c>
      <c r="T13" s="9">
        <v>10830.93</v>
      </c>
      <c r="U13" s="9">
        <v>20103.46</v>
      </c>
      <c r="V13" s="9">
        <v>11263.060000000001</v>
      </c>
      <c r="W13" s="9">
        <v>15979.57</v>
      </c>
      <c r="X13" s="9">
        <v>18803.310000000005</v>
      </c>
      <c r="Y13" s="9">
        <v>14156.34</v>
      </c>
    </row>
    <row r="17" spans="1:25" x14ac:dyDescent="0.2">
      <c r="A17" s="6" t="s">
        <v>158</v>
      </c>
      <c r="B17" t="s">
        <v>201</v>
      </c>
    </row>
    <row r="19" spans="1:25" x14ac:dyDescent="0.2">
      <c r="A19" s="6" t="s">
        <v>165</v>
      </c>
      <c r="B19" s="6" t="s">
        <v>181</v>
      </c>
    </row>
    <row r="20" spans="1:25" x14ac:dyDescent="0.2">
      <c r="B20" t="s">
        <v>167</v>
      </c>
      <c r="N20" t="s">
        <v>168</v>
      </c>
    </row>
    <row r="21" spans="1:25" x14ac:dyDescent="0.2">
      <c r="A21" s="6" t="s">
        <v>166</v>
      </c>
      <c r="B21" t="s">
        <v>169</v>
      </c>
      <c r="C21" t="s">
        <v>170</v>
      </c>
      <c r="D21" t="s">
        <v>171</v>
      </c>
      <c r="E21" t="s">
        <v>172</v>
      </c>
      <c r="F21" t="s">
        <v>173</v>
      </c>
      <c r="G21" t="s">
        <v>174</v>
      </c>
      <c r="H21" t="s">
        <v>175</v>
      </c>
      <c r="I21" t="s">
        <v>176</v>
      </c>
      <c r="J21" t="s">
        <v>177</v>
      </c>
      <c r="K21" t="s">
        <v>178</v>
      </c>
      <c r="L21" t="s">
        <v>179</v>
      </c>
      <c r="M21" t="s">
        <v>180</v>
      </c>
      <c r="N21" t="s">
        <v>169</v>
      </c>
      <c r="O21" t="s">
        <v>170</v>
      </c>
      <c r="P21" t="s">
        <v>171</v>
      </c>
      <c r="Q21" t="s">
        <v>172</v>
      </c>
      <c r="R21" t="s">
        <v>173</v>
      </c>
      <c r="S21" t="s">
        <v>174</v>
      </c>
      <c r="T21" t="s">
        <v>175</v>
      </c>
      <c r="U21" t="s">
        <v>176</v>
      </c>
      <c r="V21" t="s">
        <v>177</v>
      </c>
      <c r="W21" t="s">
        <v>178</v>
      </c>
      <c r="X21" t="s">
        <v>179</v>
      </c>
      <c r="Y21" t="s">
        <v>180</v>
      </c>
    </row>
    <row r="22" spans="1:25" x14ac:dyDescent="0.2">
      <c r="A22" s="8" t="s">
        <v>184</v>
      </c>
      <c r="B22" s="9">
        <v>2487.9300000000003</v>
      </c>
      <c r="C22" s="9">
        <v>31</v>
      </c>
      <c r="D22" s="9">
        <v>522.22</v>
      </c>
      <c r="E22" s="9">
        <v>2517.59</v>
      </c>
      <c r="F22" s="9">
        <v>547.48</v>
      </c>
      <c r="G22" s="9">
        <v>1882.32</v>
      </c>
      <c r="H22" s="9">
        <v>2351.4300000000003</v>
      </c>
      <c r="I22" s="9">
        <v>747.94</v>
      </c>
      <c r="J22" s="9">
        <v>859.16</v>
      </c>
      <c r="K22" s="9">
        <v>1291.5100000000002</v>
      </c>
      <c r="L22" s="9">
        <v>1043.02</v>
      </c>
      <c r="M22" s="9">
        <v>1358.68</v>
      </c>
      <c r="N22" s="9">
        <v>1261.25</v>
      </c>
      <c r="O22" s="9">
        <v>832.84</v>
      </c>
      <c r="P22" s="9">
        <v>102.80000000000001</v>
      </c>
      <c r="Q22" s="9">
        <v>1345.3400000000001</v>
      </c>
      <c r="R22" s="9">
        <v>2312.9700000000007</v>
      </c>
      <c r="S22" s="9">
        <v>3207.8300000000008</v>
      </c>
      <c r="T22" s="9">
        <v>8576.91</v>
      </c>
      <c r="U22" s="9">
        <v>91.25</v>
      </c>
      <c r="V22" s="9">
        <v>609.46</v>
      </c>
      <c r="W22" s="9">
        <v>3779.8199999999997</v>
      </c>
      <c r="X22" s="9">
        <v>57.8</v>
      </c>
      <c r="Y22" s="9">
        <v>863.41</v>
      </c>
    </row>
    <row r="23" spans="1:25" x14ac:dyDescent="0.2">
      <c r="A23" s="8" t="s">
        <v>185</v>
      </c>
      <c r="B23" s="9">
        <v>34786.910000000003</v>
      </c>
      <c r="C23" s="9">
        <v>53147.220000000016</v>
      </c>
      <c r="D23" s="9">
        <v>47054.91</v>
      </c>
      <c r="E23" s="9">
        <v>65289.14</v>
      </c>
      <c r="F23" s="9">
        <v>42797.460000000006</v>
      </c>
      <c r="G23" s="9">
        <v>75352.899999999994</v>
      </c>
      <c r="H23" s="9">
        <v>43487.30000000001</v>
      </c>
      <c r="I23" s="9">
        <v>52364.45</v>
      </c>
      <c r="J23" s="9">
        <v>36195.920000000006</v>
      </c>
      <c r="K23" s="9">
        <v>36885.590000000004</v>
      </c>
      <c r="L23" s="9">
        <v>29161.069999999996</v>
      </c>
      <c r="M23" s="9">
        <v>53154.850000000006</v>
      </c>
      <c r="N23" s="9">
        <v>46181.350000000006</v>
      </c>
      <c r="O23" s="9">
        <v>32879.500000000007</v>
      </c>
      <c r="P23" s="9">
        <v>54809.26</v>
      </c>
      <c r="Q23" s="9">
        <v>51842.820000000007</v>
      </c>
      <c r="R23" s="9">
        <v>59859.290000000008</v>
      </c>
      <c r="S23" s="9">
        <v>26656.730000000003</v>
      </c>
      <c r="T23" s="9">
        <v>41840.67</v>
      </c>
      <c r="U23" s="9">
        <v>96334.980000000025</v>
      </c>
      <c r="V23" s="9">
        <v>51098.700000000004</v>
      </c>
      <c r="W23" s="9">
        <v>56519.549999999996</v>
      </c>
      <c r="X23" s="9">
        <v>39642.65</v>
      </c>
      <c r="Y23" s="9">
        <v>38260.250000000007</v>
      </c>
    </row>
    <row r="24" spans="1:25" x14ac:dyDescent="0.2">
      <c r="A24" s="8" t="s">
        <v>186</v>
      </c>
      <c r="B24" s="9">
        <v>5444.25</v>
      </c>
      <c r="C24" s="9">
        <v>6893.44</v>
      </c>
      <c r="D24" s="9">
        <v>283.01</v>
      </c>
      <c r="E24" s="9">
        <v>2888.44</v>
      </c>
      <c r="F24" s="9">
        <v>3095.21</v>
      </c>
      <c r="G24" s="9">
        <v>1090.93</v>
      </c>
      <c r="H24" s="9">
        <v>3061.76</v>
      </c>
      <c r="I24" s="9">
        <v>1037.0900000000001</v>
      </c>
      <c r="J24" s="9">
        <v>1766.6599999999999</v>
      </c>
      <c r="K24" s="9">
        <v>5480.28</v>
      </c>
      <c r="L24" s="9">
        <v>1867.1200000000001</v>
      </c>
      <c r="M24" s="9">
        <v>975.43000000000006</v>
      </c>
      <c r="N24" s="9">
        <v>667.67000000000007</v>
      </c>
      <c r="O24" s="9">
        <v>375.27</v>
      </c>
      <c r="P24" s="9">
        <v>2939.04</v>
      </c>
      <c r="Q24" s="9">
        <v>1920.3200000000002</v>
      </c>
      <c r="R24" s="9">
        <v>1808.31</v>
      </c>
      <c r="S24" s="9">
        <v>207.42000000000002</v>
      </c>
      <c r="T24" s="9">
        <v>3318.2599999999993</v>
      </c>
      <c r="U24" s="9">
        <v>325.47000000000003</v>
      </c>
      <c r="V24" s="9">
        <v>9915.380000000001</v>
      </c>
      <c r="W24" s="9">
        <v>325.86</v>
      </c>
      <c r="X24" s="9">
        <v>10540.670000000004</v>
      </c>
      <c r="Y24" s="9">
        <v>1619.52</v>
      </c>
    </row>
    <row r="25" spans="1:25" x14ac:dyDescent="0.2">
      <c r="A25" s="8" t="s">
        <v>187</v>
      </c>
      <c r="B25" s="9">
        <v>20657.059999999998</v>
      </c>
      <c r="C25" s="9">
        <v>23682.339999999997</v>
      </c>
      <c r="D25" s="9">
        <v>24229.68</v>
      </c>
      <c r="E25" s="9">
        <v>27449.050000000003</v>
      </c>
      <c r="F25" s="9">
        <v>38339.410000000011</v>
      </c>
      <c r="G25" s="9">
        <v>43033.21</v>
      </c>
      <c r="H25" s="9">
        <v>19780.93</v>
      </c>
      <c r="I25" s="9">
        <v>38129.71</v>
      </c>
      <c r="J25" s="9">
        <v>44197.53</v>
      </c>
      <c r="K25" s="9">
        <v>5681.1299999999992</v>
      </c>
      <c r="L25" s="9">
        <v>23206.230000000003</v>
      </c>
      <c r="M25" s="9">
        <v>18849.859999999997</v>
      </c>
      <c r="N25" s="9">
        <v>24303.97</v>
      </c>
      <c r="O25" s="9">
        <v>25062.28</v>
      </c>
      <c r="P25" s="9">
        <v>13944.380000000003</v>
      </c>
      <c r="Q25" s="9">
        <v>27965.3</v>
      </c>
      <c r="R25" s="9">
        <v>24158.300000000003</v>
      </c>
      <c r="S25" s="9">
        <v>28111.27</v>
      </c>
      <c r="T25" s="9">
        <v>22330.28</v>
      </c>
      <c r="U25" s="9">
        <v>19140.330000000002</v>
      </c>
      <c r="V25" s="9">
        <v>15295.259999999998</v>
      </c>
      <c r="W25" s="9">
        <v>16906.899999999998</v>
      </c>
      <c r="X25" s="9">
        <v>30509.220000000005</v>
      </c>
      <c r="Y25" s="9">
        <v>28901.350000000002</v>
      </c>
    </row>
    <row r="26" spans="1:25" x14ac:dyDescent="0.2">
      <c r="A26" s="8" t="s">
        <v>188</v>
      </c>
      <c r="B26" s="9">
        <v>6127.46</v>
      </c>
      <c r="C26" s="9">
        <v>2657.02</v>
      </c>
      <c r="D26" s="9">
        <v>1639.22</v>
      </c>
      <c r="E26" s="9">
        <v>3449.05</v>
      </c>
      <c r="F26" s="9">
        <v>2693.26</v>
      </c>
      <c r="G26" s="9">
        <v>4159.7299999999996</v>
      </c>
      <c r="H26" s="9">
        <v>3013.54</v>
      </c>
      <c r="I26" s="9">
        <v>5542.8</v>
      </c>
      <c r="J26" s="9">
        <v>4511.49</v>
      </c>
      <c r="K26" s="9">
        <v>7133.27</v>
      </c>
      <c r="L26" s="9">
        <v>4808.09</v>
      </c>
      <c r="M26" s="9">
        <v>4008.05</v>
      </c>
      <c r="N26" s="9">
        <v>3172.76</v>
      </c>
      <c r="O26" s="9">
        <v>5262.75</v>
      </c>
      <c r="P26" s="9">
        <v>3046.49</v>
      </c>
      <c r="Q26" s="9">
        <v>6725.42</v>
      </c>
      <c r="R26" s="9">
        <v>1583.25</v>
      </c>
      <c r="S26" s="9">
        <v>5915.53</v>
      </c>
      <c r="T26" s="9">
        <v>8457.0300000000007</v>
      </c>
      <c r="U26" s="9">
        <v>5144.95</v>
      </c>
      <c r="V26" s="9">
        <v>5652.97</v>
      </c>
      <c r="W26" s="9">
        <v>6560.21</v>
      </c>
      <c r="X26" s="9">
        <v>6358.13</v>
      </c>
      <c r="Y26" s="9">
        <v>5093.7999999999993</v>
      </c>
    </row>
    <row r="27" spans="1:25" x14ac:dyDescent="0.2">
      <c r="A27" s="8" t="s">
        <v>189</v>
      </c>
      <c r="B27" s="9">
        <v>2982.1399999999994</v>
      </c>
      <c r="C27" s="9">
        <v>3427.43</v>
      </c>
      <c r="D27" s="9">
        <v>552.31999999999994</v>
      </c>
      <c r="E27" s="9">
        <v>2185</v>
      </c>
      <c r="F27" s="9">
        <v>3372.0299999999997</v>
      </c>
      <c r="G27" s="9">
        <v>1828.1</v>
      </c>
      <c r="H27" s="9">
        <v>1840.51</v>
      </c>
      <c r="I27" s="9">
        <v>2493.61</v>
      </c>
      <c r="J27" s="9">
        <v>4015.0199999999995</v>
      </c>
      <c r="K27" s="9">
        <v>2474.2799999999997</v>
      </c>
      <c r="L27" s="9">
        <v>2305.1800000000003</v>
      </c>
      <c r="M27" s="9">
        <v>2311.21</v>
      </c>
      <c r="N27" s="9">
        <v>2810.8799999999997</v>
      </c>
      <c r="O27" s="9">
        <v>3643.46</v>
      </c>
      <c r="P27" s="9">
        <v>7370.8600000000006</v>
      </c>
      <c r="Q27" s="9">
        <v>2103.9900000000002</v>
      </c>
      <c r="R27" s="9">
        <v>1498.6499999999999</v>
      </c>
      <c r="S27" s="9">
        <v>2758.87</v>
      </c>
      <c r="T27" s="9">
        <v>783.95</v>
      </c>
      <c r="U27" s="9">
        <v>456.23</v>
      </c>
      <c r="V27" s="9">
        <v>4576.7300000000005</v>
      </c>
      <c r="W27" s="9">
        <v>1710.2800000000002</v>
      </c>
      <c r="X27" s="9">
        <v>1347.56</v>
      </c>
      <c r="Y27" s="9">
        <v>664.16</v>
      </c>
    </row>
    <row r="28" spans="1:25" x14ac:dyDescent="0.2">
      <c r="A28" s="8" t="s">
        <v>190</v>
      </c>
      <c r="B28" s="9">
        <v>39578.92</v>
      </c>
      <c r="C28" s="9">
        <v>27773.33</v>
      </c>
      <c r="D28" s="9">
        <v>39689.170000000006</v>
      </c>
      <c r="E28" s="9">
        <v>57017.140000000021</v>
      </c>
      <c r="F28" s="9">
        <v>21766.870000000003</v>
      </c>
      <c r="G28" s="9">
        <v>38197.990000000005</v>
      </c>
      <c r="H28" s="9">
        <v>47882.67</v>
      </c>
      <c r="I28" s="9">
        <v>38629.980000000003</v>
      </c>
      <c r="J28" s="9">
        <v>35624.46</v>
      </c>
      <c r="K28" s="9">
        <v>35095.760000000002</v>
      </c>
      <c r="L28" s="9">
        <v>22766.989999999998</v>
      </c>
      <c r="M28" s="9">
        <v>36863.53</v>
      </c>
      <c r="N28" s="9">
        <v>22197.230000000003</v>
      </c>
      <c r="O28" s="9">
        <v>29964.019999999997</v>
      </c>
      <c r="P28" s="9">
        <v>22233.410000000003</v>
      </c>
      <c r="Q28" s="9">
        <v>28750.120000000003</v>
      </c>
      <c r="R28" s="9">
        <v>28477.100000000002</v>
      </c>
      <c r="S28" s="9">
        <v>16526.490000000002</v>
      </c>
      <c r="T28" s="9">
        <v>32150.340000000004</v>
      </c>
      <c r="U28" s="9">
        <v>66180.38</v>
      </c>
      <c r="V28" s="9">
        <v>16808.3</v>
      </c>
      <c r="W28" s="9">
        <v>38666.619999999995</v>
      </c>
      <c r="X28" s="9">
        <v>34258.490000000005</v>
      </c>
      <c r="Y28" s="9">
        <v>48350.010000000009</v>
      </c>
    </row>
    <row r="29" spans="1:25" x14ac:dyDescent="0.2">
      <c r="A29" s="8" t="s">
        <v>191</v>
      </c>
      <c r="B29" s="9">
        <v>18731.560000000001</v>
      </c>
      <c r="C29" s="9">
        <v>14918.710000000001</v>
      </c>
      <c r="D29" s="9">
        <v>6816.86</v>
      </c>
      <c r="E29" s="9">
        <v>9888.02</v>
      </c>
      <c r="F29" s="9">
        <v>11914.759999999998</v>
      </c>
      <c r="G29" s="9">
        <v>23421.41</v>
      </c>
      <c r="H29" s="9">
        <v>12298.100000000002</v>
      </c>
      <c r="I29" s="9">
        <v>13538.08</v>
      </c>
      <c r="J29" s="9">
        <v>6306.9999999999991</v>
      </c>
      <c r="K29" s="9">
        <v>29334.240000000005</v>
      </c>
      <c r="L29" s="9">
        <v>7488.4800000000005</v>
      </c>
      <c r="M29" s="9">
        <v>9942.06</v>
      </c>
      <c r="N29" s="9">
        <v>7155.2500000000018</v>
      </c>
      <c r="O29" s="9">
        <v>12494.41</v>
      </c>
      <c r="P29" s="9">
        <v>11929.609999999997</v>
      </c>
      <c r="Q29" s="9">
        <v>6357.6100000000006</v>
      </c>
      <c r="R29" s="9">
        <v>8505.49</v>
      </c>
      <c r="S29" s="9">
        <v>10404.900000000001</v>
      </c>
      <c r="T29" s="9">
        <v>10830.93</v>
      </c>
      <c r="U29" s="9">
        <v>20103.46</v>
      </c>
      <c r="V29" s="9">
        <v>11263.060000000001</v>
      </c>
      <c r="W29" s="9">
        <v>15979.57</v>
      </c>
      <c r="X29" s="9">
        <v>18803.310000000005</v>
      </c>
      <c r="Y29" s="9">
        <v>14156.34</v>
      </c>
    </row>
    <row r="32" spans="1:25" x14ac:dyDescent="0.2">
      <c r="A32" s="6" t="s">
        <v>158</v>
      </c>
      <c r="B32" t="s">
        <v>201</v>
      </c>
    </row>
    <row r="34" spans="1:25" x14ac:dyDescent="0.2">
      <c r="A34" s="6" t="s">
        <v>165</v>
      </c>
      <c r="B34" s="6" t="s">
        <v>181</v>
      </c>
    </row>
    <row r="35" spans="1:25" x14ac:dyDescent="0.2">
      <c r="B35" t="s">
        <v>167</v>
      </c>
      <c r="N35" t="s">
        <v>168</v>
      </c>
    </row>
    <row r="36" spans="1:25" x14ac:dyDescent="0.2">
      <c r="A36" s="6" t="s">
        <v>166</v>
      </c>
      <c r="B36" t="s">
        <v>169</v>
      </c>
      <c r="C36" t="s">
        <v>170</v>
      </c>
      <c r="D36" t="s">
        <v>171</v>
      </c>
      <c r="E36" t="s">
        <v>172</v>
      </c>
      <c r="F36" t="s">
        <v>173</v>
      </c>
      <c r="G36" t="s">
        <v>174</v>
      </c>
      <c r="H36" t="s">
        <v>175</v>
      </c>
      <c r="I36" t="s">
        <v>176</v>
      </c>
      <c r="J36" t="s">
        <v>177</v>
      </c>
      <c r="K36" t="s">
        <v>178</v>
      </c>
      <c r="L36" t="s">
        <v>179</v>
      </c>
      <c r="M36" t="s">
        <v>180</v>
      </c>
      <c r="N36" t="s">
        <v>169</v>
      </c>
      <c r="O36" t="s">
        <v>170</v>
      </c>
      <c r="P36" t="s">
        <v>171</v>
      </c>
      <c r="Q36" t="s">
        <v>172</v>
      </c>
      <c r="R36" t="s">
        <v>173</v>
      </c>
      <c r="S36" t="s">
        <v>174</v>
      </c>
      <c r="T36" t="s">
        <v>175</v>
      </c>
      <c r="U36" t="s">
        <v>176</v>
      </c>
      <c r="V36" t="s">
        <v>177</v>
      </c>
      <c r="W36" t="s">
        <v>178</v>
      </c>
      <c r="X36" t="s">
        <v>179</v>
      </c>
      <c r="Y36" t="s">
        <v>180</v>
      </c>
    </row>
    <row r="37" spans="1:25" x14ac:dyDescent="0.2">
      <c r="A37" s="8" t="s">
        <v>184</v>
      </c>
      <c r="B37" s="9">
        <v>2487.9300000000003</v>
      </c>
      <c r="C37" s="9">
        <v>31</v>
      </c>
      <c r="D37" s="9">
        <v>522.22</v>
      </c>
      <c r="E37" s="9">
        <v>2517.59</v>
      </c>
      <c r="F37" s="9">
        <v>547.48</v>
      </c>
      <c r="G37" s="9">
        <v>1882.32</v>
      </c>
      <c r="H37" s="9">
        <v>2351.4300000000003</v>
      </c>
      <c r="I37" s="9">
        <v>747.94</v>
      </c>
      <c r="J37" s="9">
        <v>859.16</v>
      </c>
      <c r="K37" s="9">
        <v>1291.5100000000002</v>
      </c>
      <c r="L37" s="9">
        <v>1043.02</v>
      </c>
      <c r="M37" s="9">
        <v>1358.68</v>
      </c>
      <c r="N37" s="9">
        <v>1261.25</v>
      </c>
      <c r="O37" s="9">
        <v>832.84</v>
      </c>
      <c r="P37" s="9">
        <v>102.80000000000001</v>
      </c>
      <c r="Q37" s="9">
        <v>1345.3400000000001</v>
      </c>
      <c r="R37" s="9">
        <v>2312.9700000000007</v>
      </c>
      <c r="S37" s="9">
        <v>3207.8300000000008</v>
      </c>
      <c r="T37" s="9">
        <v>8576.91</v>
      </c>
      <c r="U37" s="9">
        <v>91.25</v>
      </c>
      <c r="V37" s="9">
        <v>609.46</v>
      </c>
      <c r="W37" s="9">
        <v>3779.8199999999997</v>
      </c>
      <c r="X37" s="9">
        <v>57.8</v>
      </c>
      <c r="Y37" s="9">
        <v>863.41</v>
      </c>
    </row>
    <row r="38" spans="1:25" x14ac:dyDescent="0.2">
      <c r="A38" s="8" t="s">
        <v>185</v>
      </c>
      <c r="B38" s="9">
        <v>34786.910000000003</v>
      </c>
      <c r="C38" s="9">
        <v>53147.220000000016</v>
      </c>
      <c r="D38" s="9">
        <v>47054.91</v>
      </c>
      <c r="E38" s="9">
        <v>65289.14</v>
      </c>
      <c r="F38" s="9">
        <v>42797.460000000006</v>
      </c>
      <c r="G38" s="9">
        <v>75352.899999999994</v>
      </c>
      <c r="H38" s="9">
        <v>43487.30000000001</v>
      </c>
      <c r="I38" s="9">
        <v>52364.45</v>
      </c>
      <c r="J38" s="9">
        <v>36195.920000000006</v>
      </c>
      <c r="K38" s="9">
        <v>36885.590000000004</v>
      </c>
      <c r="L38" s="9">
        <v>29161.069999999996</v>
      </c>
      <c r="M38" s="9">
        <v>53154.850000000006</v>
      </c>
      <c r="N38" s="9">
        <v>46181.350000000006</v>
      </c>
      <c r="O38" s="9">
        <v>32879.500000000007</v>
      </c>
      <c r="P38" s="9">
        <v>54809.26</v>
      </c>
      <c r="Q38" s="9">
        <v>51842.820000000007</v>
      </c>
      <c r="R38" s="9">
        <v>59859.290000000008</v>
      </c>
      <c r="S38" s="9">
        <v>26656.730000000003</v>
      </c>
      <c r="T38" s="9">
        <v>41840.67</v>
      </c>
      <c r="U38" s="9">
        <v>96334.980000000025</v>
      </c>
      <c r="V38" s="9">
        <v>51098.700000000004</v>
      </c>
      <c r="W38" s="9">
        <v>56519.549999999996</v>
      </c>
      <c r="X38" s="9">
        <v>39642.65</v>
      </c>
      <c r="Y38" s="9">
        <v>38260.250000000007</v>
      </c>
    </row>
    <row r="39" spans="1:25" x14ac:dyDescent="0.2">
      <c r="A39" s="8" t="s">
        <v>186</v>
      </c>
      <c r="B39" s="9">
        <v>5444.25</v>
      </c>
      <c r="C39" s="9">
        <v>6893.44</v>
      </c>
      <c r="D39" s="9">
        <v>283.01</v>
      </c>
      <c r="E39" s="9">
        <v>2888.44</v>
      </c>
      <c r="F39" s="9">
        <v>3095.21</v>
      </c>
      <c r="G39" s="9">
        <v>1090.93</v>
      </c>
      <c r="H39" s="9">
        <v>3061.76</v>
      </c>
      <c r="I39" s="9">
        <v>1037.0900000000001</v>
      </c>
      <c r="J39" s="9">
        <v>1766.6599999999999</v>
      </c>
      <c r="K39" s="9">
        <v>5480.28</v>
      </c>
      <c r="L39" s="9">
        <v>1867.1200000000001</v>
      </c>
      <c r="M39" s="9">
        <v>975.43000000000006</v>
      </c>
      <c r="N39" s="9">
        <v>667.67000000000007</v>
      </c>
      <c r="O39" s="9">
        <v>375.27</v>
      </c>
      <c r="P39" s="9">
        <v>2939.04</v>
      </c>
      <c r="Q39" s="9">
        <v>1920.3200000000002</v>
      </c>
      <c r="R39" s="9">
        <v>1808.31</v>
      </c>
      <c r="S39" s="9">
        <v>207.42000000000002</v>
      </c>
      <c r="T39" s="9">
        <v>3318.2599999999993</v>
      </c>
      <c r="U39" s="9">
        <v>325.47000000000003</v>
      </c>
      <c r="V39" s="9">
        <v>9915.380000000001</v>
      </c>
      <c r="W39" s="9">
        <v>325.86</v>
      </c>
      <c r="X39" s="9">
        <v>10540.670000000004</v>
      </c>
      <c r="Y39" s="9">
        <v>1619.52</v>
      </c>
    </row>
    <row r="40" spans="1:25" x14ac:dyDescent="0.2">
      <c r="A40" s="8" t="s">
        <v>187</v>
      </c>
      <c r="B40" s="9">
        <v>20657.059999999998</v>
      </c>
      <c r="C40" s="9">
        <v>23682.339999999997</v>
      </c>
      <c r="D40" s="9">
        <v>24229.68</v>
      </c>
      <c r="E40" s="9">
        <v>27449.050000000003</v>
      </c>
      <c r="F40" s="9">
        <v>38339.410000000011</v>
      </c>
      <c r="G40" s="9">
        <v>43033.21</v>
      </c>
      <c r="H40" s="9">
        <v>19780.93</v>
      </c>
      <c r="I40" s="9">
        <v>38129.71</v>
      </c>
      <c r="J40" s="9">
        <v>44197.53</v>
      </c>
      <c r="K40" s="9">
        <v>5681.1299999999992</v>
      </c>
      <c r="L40" s="9">
        <v>23206.230000000003</v>
      </c>
      <c r="M40" s="9">
        <v>18849.859999999997</v>
      </c>
      <c r="N40" s="9">
        <v>24303.97</v>
      </c>
      <c r="O40" s="9">
        <v>25062.28</v>
      </c>
      <c r="P40" s="9">
        <v>13944.380000000003</v>
      </c>
      <c r="Q40" s="9">
        <v>27965.3</v>
      </c>
      <c r="R40" s="9">
        <v>24158.300000000003</v>
      </c>
      <c r="S40" s="9">
        <v>28111.27</v>
      </c>
      <c r="T40" s="9">
        <v>22330.28</v>
      </c>
      <c r="U40" s="9">
        <v>19140.330000000002</v>
      </c>
      <c r="V40" s="9">
        <v>15295.259999999998</v>
      </c>
      <c r="W40" s="9">
        <v>16906.899999999998</v>
      </c>
      <c r="X40" s="9">
        <v>30509.220000000005</v>
      </c>
      <c r="Y40" s="9">
        <v>28901.350000000002</v>
      </c>
    </row>
    <row r="41" spans="1:25" x14ac:dyDescent="0.2">
      <c r="A41" s="8" t="s">
        <v>188</v>
      </c>
      <c r="B41" s="9">
        <v>6127.46</v>
      </c>
      <c r="C41" s="9">
        <v>2657.02</v>
      </c>
      <c r="D41" s="9">
        <v>1639.22</v>
      </c>
      <c r="E41" s="9">
        <v>3449.05</v>
      </c>
      <c r="F41" s="9">
        <v>2693.26</v>
      </c>
      <c r="G41" s="9">
        <v>4159.7299999999996</v>
      </c>
      <c r="H41" s="9">
        <v>3013.54</v>
      </c>
      <c r="I41" s="9">
        <v>5542.8</v>
      </c>
      <c r="J41" s="9">
        <v>4511.49</v>
      </c>
      <c r="K41" s="9">
        <v>7133.27</v>
      </c>
      <c r="L41" s="9">
        <v>4808.09</v>
      </c>
      <c r="M41" s="9">
        <v>4008.05</v>
      </c>
      <c r="N41" s="9">
        <v>3172.76</v>
      </c>
      <c r="O41" s="9">
        <v>5262.75</v>
      </c>
      <c r="P41" s="9">
        <v>3046.49</v>
      </c>
      <c r="Q41" s="9">
        <v>6725.42</v>
      </c>
      <c r="R41" s="9">
        <v>1583.25</v>
      </c>
      <c r="S41" s="9">
        <v>5915.53</v>
      </c>
      <c r="T41" s="9">
        <v>8457.0300000000007</v>
      </c>
      <c r="U41" s="9">
        <v>5144.95</v>
      </c>
      <c r="V41" s="9">
        <v>5652.97</v>
      </c>
      <c r="W41" s="9">
        <v>6560.21</v>
      </c>
      <c r="X41" s="9">
        <v>6358.13</v>
      </c>
      <c r="Y41" s="9">
        <v>5093.7999999999993</v>
      </c>
    </row>
    <row r="42" spans="1:25" x14ac:dyDescent="0.2">
      <c r="A42" s="8" t="s">
        <v>189</v>
      </c>
      <c r="B42" s="9">
        <v>2982.1399999999994</v>
      </c>
      <c r="C42" s="9">
        <v>3427.43</v>
      </c>
      <c r="D42" s="9">
        <v>552.31999999999994</v>
      </c>
      <c r="E42" s="9">
        <v>2185</v>
      </c>
      <c r="F42" s="9">
        <v>3372.0299999999997</v>
      </c>
      <c r="G42" s="9">
        <v>1828.1</v>
      </c>
      <c r="H42" s="9">
        <v>1840.51</v>
      </c>
      <c r="I42" s="9">
        <v>2493.61</v>
      </c>
      <c r="J42" s="9">
        <v>4015.0199999999995</v>
      </c>
      <c r="K42" s="9">
        <v>2474.2799999999997</v>
      </c>
      <c r="L42" s="9">
        <v>2305.1800000000003</v>
      </c>
      <c r="M42" s="9">
        <v>2311.21</v>
      </c>
      <c r="N42" s="9">
        <v>2810.8799999999997</v>
      </c>
      <c r="O42" s="9">
        <v>3643.46</v>
      </c>
      <c r="P42" s="9">
        <v>7370.8600000000006</v>
      </c>
      <c r="Q42" s="9">
        <v>2103.9900000000002</v>
      </c>
      <c r="R42" s="9">
        <v>1498.6499999999999</v>
      </c>
      <c r="S42" s="9">
        <v>2758.87</v>
      </c>
      <c r="T42" s="9">
        <v>783.95</v>
      </c>
      <c r="U42" s="9">
        <v>456.23</v>
      </c>
      <c r="V42" s="9">
        <v>4576.7300000000005</v>
      </c>
      <c r="W42" s="9">
        <v>1710.2800000000002</v>
      </c>
      <c r="X42" s="9">
        <v>1347.56</v>
      </c>
      <c r="Y42" s="9">
        <v>664.16</v>
      </c>
    </row>
    <row r="43" spans="1:25" x14ac:dyDescent="0.2">
      <c r="A43" s="8" t="s">
        <v>190</v>
      </c>
      <c r="B43" s="9">
        <v>39578.92</v>
      </c>
      <c r="C43" s="9">
        <v>27773.33</v>
      </c>
      <c r="D43" s="9">
        <v>39689.170000000006</v>
      </c>
      <c r="E43" s="9">
        <v>57017.140000000021</v>
      </c>
      <c r="F43" s="9">
        <v>21766.870000000003</v>
      </c>
      <c r="G43" s="9">
        <v>38197.990000000005</v>
      </c>
      <c r="H43" s="9">
        <v>47882.67</v>
      </c>
      <c r="I43" s="9">
        <v>38629.980000000003</v>
      </c>
      <c r="J43" s="9">
        <v>35624.46</v>
      </c>
      <c r="K43" s="9">
        <v>35095.760000000002</v>
      </c>
      <c r="L43" s="9">
        <v>22766.989999999998</v>
      </c>
      <c r="M43" s="9">
        <v>36863.53</v>
      </c>
      <c r="N43" s="9">
        <v>22197.230000000003</v>
      </c>
      <c r="O43" s="9">
        <v>29964.019999999997</v>
      </c>
      <c r="P43" s="9">
        <v>22233.410000000003</v>
      </c>
      <c r="Q43" s="9">
        <v>28750.120000000003</v>
      </c>
      <c r="R43" s="9">
        <v>28477.100000000002</v>
      </c>
      <c r="S43" s="9">
        <v>16526.490000000002</v>
      </c>
      <c r="T43" s="9">
        <v>32150.340000000004</v>
      </c>
      <c r="U43" s="9">
        <v>66180.38</v>
      </c>
      <c r="V43" s="9">
        <v>16808.3</v>
      </c>
      <c r="W43" s="9">
        <v>38666.619999999995</v>
      </c>
      <c r="X43" s="9">
        <v>34258.490000000005</v>
      </c>
      <c r="Y43" s="9">
        <v>48350.010000000009</v>
      </c>
    </row>
    <row r="44" spans="1:25" x14ac:dyDescent="0.2">
      <c r="A44" s="8" t="s">
        <v>191</v>
      </c>
      <c r="B44" s="9">
        <v>18731.560000000001</v>
      </c>
      <c r="C44" s="9">
        <v>14918.710000000001</v>
      </c>
      <c r="D44" s="9">
        <v>6816.86</v>
      </c>
      <c r="E44" s="9">
        <v>9888.02</v>
      </c>
      <c r="F44" s="9">
        <v>11914.759999999998</v>
      </c>
      <c r="G44" s="9">
        <v>23421.41</v>
      </c>
      <c r="H44" s="9">
        <v>12298.100000000002</v>
      </c>
      <c r="I44" s="9">
        <v>13538.08</v>
      </c>
      <c r="J44" s="9">
        <v>6306.9999999999991</v>
      </c>
      <c r="K44" s="9">
        <v>29334.240000000005</v>
      </c>
      <c r="L44" s="9">
        <v>7488.4800000000005</v>
      </c>
      <c r="M44" s="9">
        <v>9942.06</v>
      </c>
      <c r="N44" s="9">
        <v>7155.2500000000018</v>
      </c>
      <c r="O44" s="9">
        <v>12494.41</v>
      </c>
      <c r="P44" s="9">
        <v>11929.609999999997</v>
      </c>
      <c r="Q44" s="9">
        <v>6357.6100000000006</v>
      </c>
      <c r="R44" s="9">
        <v>8505.49</v>
      </c>
      <c r="S44" s="9">
        <v>10404.900000000001</v>
      </c>
      <c r="T44" s="9">
        <v>10830.93</v>
      </c>
      <c r="U44" s="9">
        <v>20103.46</v>
      </c>
      <c r="V44" s="9">
        <v>11263.060000000001</v>
      </c>
      <c r="W44" s="9">
        <v>15979.57</v>
      </c>
      <c r="X44" s="9">
        <v>18803.310000000005</v>
      </c>
      <c r="Y44" s="9">
        <v>14156.34</v>
      </c>
    </row>
  </sheetData>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r2:uid="{1EB7A651-DAE4-4BCE-8351-926CFFC36231}">
          <x14:colorSeries rgb="FF376092"/>
          <x14:colorNegative rgb="FFD00000"/>
          <x14:colorAxis rgb="FF000000"/>
          <x14:colorMarkers rgb="FFD00000"/>
          <x14:colorFirst rgb="FFD00000"/>
          <x14:colorLast rgb="FFD00000"/>
          <x14:colorHigh rgb="FFD00000"/>
          <x14:colorLow rgb="FFD00000"/>
          <x14:sparklines>
            <x14:sparkline>
              <xm:f>'State Sparklines'!B6:Y6</xm:f>
              <xm:sqref>Z6</xm:sqref>
            </x14:sparkline>
            <x14:sparkline>
              <xm:f>'State Sparklines'!B7:Y7</xm:f>
              <xm:sqref>Z7</xm:sqref>
            </x14:sparkline>
            <x14:sparkline>
              <xm:f>'State Sparklines'!B8:Y8</xm:f>
              <xm:sqref>Z8</xm:sqref>
            </x14:sparkline>
            <x14:sparkline>
              <xm:f>'State Sparklines'!B9:Y9</xm:f>
              <xm:sqref>Z9</xm:sqref>
            </x14:sparkline>
            <x14:sparkline>
              <xm:f>'State Sparklines'!B10:Y10</xm:f>
              <xm:sqref>Z10</xm:sqref>
            </x14:sparkline>
            <x14:sparkline>
              <xm:f>'State Sparklines'!B11:Y11</xm:f>
              <xm:sqref>Z11</xm:sqref>
            </x14:sparkline>
            <x14:sparkline>
              <xm:f>'State Sparklines'!B12:Y12</xm:f>
              <xm:sqref>Z12</xm:sqref>
            </x14:sparkline>
            <x14:sparkline>
              <xm:f>'State Sparklines'!B13:Y13</xm:f>
              <xm:sqref>Z13</xm:sqref>
            </x14:sparkline>
          </x14:sparklines>
        </x14:sparklineGroup>
        <x14:sparklineGroup manualMax="0" manualMin="0" displayEmptyCellsAs="gap" xr2:uid="{4092BB3B-9A74-4B67-B361-94CE318F465A}">
          <x14:colorSeries rgb="FF376092"/>
          <x14:colorNegative rgb="FFD00000"/>
          <x14:colorAxis rgb="FF000000"/>
          <x14:colorMarkers rgb="FFD00000"/>
          <x14:colorFirst rgb="FFD00000"/>
          <x14:colorLast rgb="FFD00000"/>
          <x14:colorHigh rgb="FFD00000"/>
          <x14:colorLow rgb="FFD00000"/>
          <x14:sparklines>
            <x14:sparkline>
              <xm:f>'State Sparklines'!B22:Y22</xm:f>
              <xm:sqref>Z22</xm:sqref>
            </x14:sparkline>
            <x14:sparkline>
              <xm:f>'State Sparklines'!B23:Y23</xm:f>
              <xm:sqref>Z23</xm:sqref>
            </x14:sparkline>
            <x14:sparkline>
              <xm:f>'State Sparklines'!B24:Y24</xm:f>
              <xm:sqref>Z24</xm:sqref>
            </x14:sparkline>
            <x14:sparkline>
              <xm:f>'State Sparklines'!B25:Y25</xm:f>
              <xm:sqref>Z25</xm:sqref>
            </x14:sparkline>
            <x14:sparkline>
              <xm:f>'State Sparklines'!B26:Y26</xm:f>
              <xm:sqref>Z26</xm:sqref>
            </x14:sparkline>
            <x14:sparkline>
              <xm:f>'State Sparklines'!B27:Y27</xm:f>
              <xm:sqref>Z27</xm:sqref>
            </x14:sparkline>
            <x14:sparkline>
              <xm:f>'State Sparklines'!B28:Y28</xm:f>
              <xm:sqref>Z28</xm:sqref>
            </x14:sparkline>
            <x14:sparkline>
              <xm:f>'State Sparklines'!B29:Y29</xm:f>
              <xm:sqref>Z29</xm:sqref>
            </x14:sparkline>
          </x14:sparklines>
        </x14:sparklineGroup>
        <x14:sparklineGroup manualMax="0" manualMin="0" displayEmptyCellsAs="gap" xr2:uid="{116B1200-2215-4643-A619-7C9FDA99E559}">
          <x14:colorSeries rgb="FF376092"/>
          <x14:colorNegative rgb="FFD00000"/>
          <x14:colorAxis rgb="FF000000"/>
          <x14:colorMarkers rgb="FFD00000"/>
          <x14:colorFirst rgb="FFD00000"/>
          <x14:colorLast rgb="FFD00000"/>
          <x14:colorHigh rgb="FFD00000"/>
          <x14:colorLow rgb="FFD00000"/>
          <x14:sparklines>
            <x14:sparkline>
              <xm:f>'State Sparklines'!B37:Y37</xm:f>
              <xm:sqref>Z37</xm:sqref>
            </x14:sparkline>
            <x14:sparkline>
              <xm:f>'State Sparklines'!B38:Y38</xm:f>
              <xm:sqref>Z38</xm:sqref>
            </x14:sparkline>
            <x14:sparkline>
              <xm:f>'State Sparklines'!B39:Y39</xm:f>
              <xm:sqref>Z39</xm:sqref>
            </x14:sparkline>
            <x14:sparkline>
              <xm:f>'State Sparklines'!B40:Y40</xm:f>
              <xm:sqref>Z40</xm:sqref>
            </x14:sparkline>
            <x14:sparkline>
              <xm:f>'State Sparklines'!B41:Y41</xm:f>
              <xm:sqref>Z41</xm:sqref>
            </x14:sparkline>
            <x14:sparkline>
              <xm:f>'State Sparklines'!B42:Y42</xm:f>
              <xm:sqref>Z42</xm:sqref>
            </x14:sparkline>
            <x14:sparkline>
              <xm:f>'State Sparklines'!B43:Y43</xm:f>
              <xm:sqref>Z43</xm:sqref>
            </x14:sparkline>
            <x14:sparkline>
              <xm:f>'State Sparklines'!B44:Y44</xm:f>
              <xm:sqref>Z44</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C028-B991-4C84-865F-B873B1EDE645}">
  <dimension ref="A3:N10"/>
  <sheetViews>
    <sheetView workbookViewId="0">
      <selection activeCell="D5" sqref="D5"/>
    </sheetView>
  </sheetViews>
  <sheetFormatPr defaultRowHeight="14.25" x14ac:dyDescent="0.2"/>
  <cols>
    <col min="1" max="1" width="11.875" bestFit="1" customWidth="1"/>
    <col min="2" max="2" width="16" bestFit="1" customWidth="1"/>
    <col min="3" max="13" width="9.25" bestFit="1" customWidth="1"/>
    <col min="14" max="14" width="11.5" bestFit="1" customWidth="1"/>
    <col min="15" max="730" width="9.875" bestFit="1" customWidth="1"/>
    <col min="731" max="731" width="11.5" bestFit="1" customWidth="1"/>
    <col min="732" max="998" width="8.125" bestFit="1" customWidth="1"/>
    <col min="999" max="1157" width="9.625" bestFit="1" customWidth="1"/>
    <col min="1158" max="1160" width="10.75" bestFit="1" customWidth="1"/>
    <col min="1161" max="1161" width="19.875" bestFit="1" customWidth="1"/>
    <col min="1162" max="1162" width="16" bestFit="1" customWidth="1"/>
    <col min="1163" max="1263" width="5.875" bestFit="1" customWidth="1"/>
    <col min="1264" max="1859" width="7" bestFit="1" customWidth="1"/>
    <col min="1860" max="3136" width="8.125" bestFit="1" customWidth="1"/>
    <col min="3137" max="3798" width="9.625" bestFit="1" customWidth="1"/>
    <col min="3799" max="3805" width="10.75" bestFit="1" customWidth="1"/>
    <col min="3806" max="3806" width="19.25" bestFit="1" customWidth="1"/>
    <col min="3807" max="3807" width="11.5" bestFit="1" customWidth="1"/>
  </cols>
  <sheetData>
    <row r="3" spans="1:14" x14ac:dyDescent="0.2">
      <c r="B3" s="6" t="s">
        <v>181</v>
      </c>
    </row>
    <row r="4" spans="1:14" x14ac:dyDescent="0.2">
      <c r="B4" t="s">
        <v>169</v>
      </c>
      <c r="C4" t="s">
        <v>170</v>
      </c>
      <c r="D4" t="s">
        <v>171</v>
      </c>
      <c r="E4" t="s">
        <v>172</v>
      </c>
      <c r="F4" t="s">
        <v>173</v>
      </c>
      <c r="G4" t="s">
        <v>174</v>
      </c>
      <c r="H4" t="s">
        <v>175</v>
      </c>
      <c r="I4" t="s">
        <v>176</v>
      </c>
      <c r="J4" t="s">
        <v>177</v>
      </c>
      <c r="K4" t="s">
        <v>178</v>
      </c>
      <c r="L4" t="s">
        <v>179</v>
      </c>
      <c r="M4" t="s">
        <v>180</v>
      </c>
      <c r="N4" t="s">
        <v>183</v>
      </c>
    </row>
    <row r="5" spans="1:14" x14ac:dyDescent="0.2">
      <c r="A5" t="s">
        <v>165</v>
      </c>
      <c r="B5" s="9">
        <v>238546.58999999997</v>
      </c>
      <c r="C5" s="9">
        <v>243045.02</v>
      </c>
      <c r="D5" s="9">
        <v>237163.24000000005</v>
      </c>
      <c r="E5" s="9">
        <v>297694.35000000003</v>
      </c>
      <c r="F5" s="9">
        <v>252729.84000000005</v>
      </c>
      <c r="G5" s="9">
        <v>282755.62999999995</v>
      </c>
      <c r="H5" s="9">
        <v>262004.61</v>
      </c>
      <c r="I5" s="9">
        <v>360260.7100000002</v>
      </c>
      <c r="J5" s="9">
        <v>248697.09999999989</v>
      </c>
      <c r="K5" s="9">
        <v>263824.86999999994</v>
      </c>
      <c r="L5" s="9">
        <v>234164.01000000004</v>
      </c>
      <c r="M5" s="9">
        <v>265372.51</v>
      </c>
      <c r="N5" s="9">
        <v>3186258.4800000004</v>
      </c>
    </row>
    <row r="9" spans="1:14" x14ac:dyDescent="0.2">
      <c r="B9" t="s">
        <v>205</v>
      </c>
      <c r="C9" t="str">
        <f>INDEX(B4:M4, MATCH(MAX(B5:M5), B5:M5, 0))</f>
        <v>Aug</v>
      </c>
      <c r="D9" s="9">
        <f>MAX($B$5:$M$5)</f>
        <v>360260.7100000002</v>
      </c>
      <c r="E9" s="9"/>
    </row>
    <row r="10" spans="1:14" x14ac:dyDescent="0.2">
      <c r="B10" t="s">
        <v>206</v>
      </c>
      <c r="C10" t="str">
        <f>INDEX(B4:M4, MATCH(MIN(B5:M5), B5:M5, 0))</f>
        <v>Nov</v>
      </c>
      <c r="D10" s="9">
        <f>MIN($B$5:$M$5)</f>
        <v>234164.01000000004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KMART DATA - UNCLEAN</vt:lpstr>
      <vt:lpstr>KMART DATA</vt:lpstr>
      <vt:lpstr>Total Sales Over Time</vt:lpstr>
      <vt:lpstr>Avg Sales Over Time</vt:lpstr>
      <vt:lpstr>Sales by Category</vt:lpstr>
      <vt:lpstr>Online Vs Store</vt:lpstr>
      <vt:lpstr>Sales by States</vt:lpstr>
      <vt:lpstr>KMART Sales Dashboard</vt:lpstr>
      <vt:lpstr>Sales by Manager</vt:lpstr>
      <vt:lpstr>Top Buyer</vt:lpstr>
      <vt:lpstr>Total Vs Avg Sales</vt:lpstr>
      <vt:lpstr>State Sparklines</vt:lpstr>
      <vt:lpstr>Top Performing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Md Tauhidul Islam (Student)</cp:lastModifiedBy>
  <dcterms:created xsi:type="dcterms:W3CDTF">2025-02-04T04:19:03Z</dcterms:created>
  <dcterms:modified xsi:type="dcterms:W3CDTF">2025-08-31T16:22:34Z</dcterms:modified>
</cp:coreProperties>
</file>