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dataTaker\Technical Support\"/>
    </mc:Choice>
  </mc:AlternateContent>
  <bookViews>
    <workbookView xWindow="0" yWindow="0" windowWidth="19410" windowHeight="105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5" i="1" l="1"/>
  <c r="H5" i="1" l="1"/>
  <c r="H4" i="1"/>
  <c r="H3" i="1" l="1"/>
  <c r="I3" i="1" s="1"/>
  <c r="I4" i="1"/>
  <c r="I5" i="1"/>
  <c r="C4" i="1"/>
  <c r="G4" i="1" s="1"/>
  <c r="G5" i="1"/>
  <c r="C3" i="1"/>
  <c r="G3" i="1" s="1"/>
  <c r="H8" i="1" l="1"/>
  <c r="H7" i="1"/>
  <c r="H10" i="1" l="1"/>
  <c r="H11" i="1" s="1"/>
  <c r="H12" i="1" s="1"/>
  <c r="C15" i="1" s="1"/>
  <c r="D15" i="1" s="1"/>
  <c r="E5" i="1" l="1"/>
  <c r="E4" i="1"/>
  <c r="E3" i="1"/>
</calcChain>
</file>

<file path=xl/sharedStrings.xml><?xml version="1.0" encoding="utf-8"?>
<sst xmlns="http://schemas.openxmlformats.org/spreadsheetml/2006/main" count="19" uniqueCount="18">
  <si>
    <t>Tcalc</t>
  </si>
  <si>
    <t>tactual in C</t>
  </si>
  <si>
    <t>tactual in K</t>
  </si>
  <si>
    <t>T1</t>
  </si>
  <si>
    <t>T2</t>
  </si>
  <si>
    <t>T3</t>
  </si>
  <si>
    <t>R</t>
  </si>
  <si>
    <t>L</t>
  </si>
  <si>
    <t>Y</t>
  </si>
  <si>
    <t>G2</t>
  </si>
  <si>
    <t>G3</t>
  </si>
  <si>
    <t>C</t>
  </si>
  <si>
    <t>B</t>
  </si>
  <si>
    <t>A</t>
  </si>
  <si>
    <t>Steinhart-hart Coefficients</t>
  </si>
  <si>
    <t>Resistance</t>
  </si>
  <si>
    <t>Temp (K)</t>
  </si>
  <si>
    <t>Temp(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</si>
</sst>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tabSelected="1" workbookViewId="0">
      <selection activeCell="C3" sqref="C3"/>
    </sheetView>
  </sheetViews>
  <sheetFormatPr defaultRowHeight="15" x14ac:dyDescent="0.25"/>
  <cols>
    <col min="2" max="3" width="15.28515625" customWidth="1"/>
    <col min="4" max="4" width="13.140625" customWidth="1"/>
    <col min="5" max="5" width="10" bestFit="1" customWidth="1"/>
    <col min="8" max="8" width="12" bestFit="1" customWidth="1"/>
  </cols>
  <sheetData>
    <row r="2" spans="1:9" x14ac:dyDescent="0.25">
      <c r="B2" t="s">
        <v>1</v>
      </c>
      <c r="C2" t="s">
        <v>2</v>
      </c>
      <c r="D2" t="s">
        <v>15</v>
      </c>
      <c r="E2" t="s">
        <v>0</v>
      </c>
      <c r="G2" s="1" t="s">
        <v>8</v>
      </c>
      <c r="H2" t="s">
        <v>6</v>
      </c>
      <c r="I2" t="s">
        <v>7</v>
      </c>
    </row>
    <row r="3" spans="1:9" x14ac:dyDescent="0.25">
      <c r="A3" t="s">
        <v>3</v>
      </c>
      <c r="B3">
        <v>-15</v>
      </c>
      <c r="C3">
        <f>B3+273</f>
        <v>258</v>
      </c>
      <c r="D3">
        <v>9771</v>
      </c>
      <c r="E3">
        <f>1/($H$12+($H$11*LN(D3))+$H$10*(LN(D3))^3)</f>
        <v>258</v>
      </c>
      <c r="G3">
        <f>1/C3</f>
        <v>3.875968992248062E-3</v>
      </c>
      <c r="H3">
        <f>D3</f>
        <v>9771</v>
      </c>
      <c r="I3">
        <f>LN(H3)</f>
        <v>9.1871740939443427</v>
      </c>
    </row>
    <row r="4" spans="1:9" x14ac:dyDescent="0.25">
      <c r="A4" t="s">
        <v>4</v>
      </c>
      <c r="B4">
        <v>25</v>
      </c>
      <c r="C4">
        <f t="shared" ref="C4:C5" si="0">B4+273</f>
        <v>298</v>
      </c>
      <c r="D4">
        <v>1800</v>
      </c>
      <c r="E4">
        <f>1/($H$12+($H$11*LN(D4))+$H$10*(LN(D4))^3)</f>
        <v>297.99999999999994</v>
      </c>
      <c r="G4">
        <f>1/C4</f>
        <v>3.3557046979865771E-3</v>
      </c>
      <c r="H4">
        <f>D4</f>
        <v>1800</v>
      </c>
      <c r="I4">
        <f t="shared" ref="I4:I5" si="1">LN(H4)</f>
        <v>7.4955419438842563</v>
      </c>
    </row>
    <row r="5" spans="1:9" x14ac:dyDescent="0.25">
      <c r="A5" t="s">
        <v>5</v>
      </c>
      <c r="B5">
        <v>65</v>
      </c>
      <c r="C5">
        <f t="shared" si="0"/>
        <v>338</v>
      </c>
      <c r="D5">
        <v>468</v>
      </c>
      <c r="E5" s="2">
        <f>1/($H$12+($H$11*LN(D5))+$H$10*(LN(D5))^3)</f>
        <v>337.99999999999994</v>
      </c>
      <c r="G5">
        <f>1/C5</f>
        <v>2.9585798816568047E-3</v>
      </c>
      <c r="H5">
        <f>D5</f>
        <v>468</v>
      </c>
      <c r="I5">
        <f t="shared" si="1"/>
        <v>6.1484682959176471</v>
      </c>
    </row>
    <row r="7" spans="1:9" x14ac:dyDescent="0.25">
      <c r="G7" t="s">
        <v>9</v>
      </c>
      <c r="H7">
        <f>(G4-G3)/(I4-I3)</f>
        <v>3.0755167087774088E-4</v>
      </c>
    </row>
    <row r="8" spans="1:9" x14ac:dyDescent="0.25">
      <c r="G8" t="s">
        <v>10</v>
      </c>
      <c r="H8">
        <f>(G5-G3)/(I5-I3)</f>
        <v>3.0190126045996304E-4</v>
      </c>
    </row>
    <row r="10" spans="1:9" x14ac:dyDescent="0.25">
      <c r="D10" t="s">
        <v>14</v>
      </c>
      <c r="G10" t="s">
        <v>11</v>
      </c>
      <c r="H10">
        <f>((H8-H7)/(I5-I4))*(1/(SUM(I3:I5)))</f>
        <v>1.8372159753955147E-7</v>
      </c>
    </row>
    <row r="11" spans="1:9" x14ac:dyDescent="0.25">
      <c r="G11" t="s">
        <v>12</v>
      </c>
      <c r="H11">
        <f>H7-(H10*((I3*I3)+(I3*I4)+(I4*I4)))</f>
        <v>2.6907115184292513E-4</v>
      </c>
    </row>
    <row r="12" spans="1:9" x14ac:dyDescent="0.25">
      <c r="G12" t="s">
        <v>13</v>
      </c>
      <c r="H12">
        <f>G3-((H11+(I3*I3*H10))*I3)</f>
        <v>1.2615011755590677E-3</v>
      </c>
    </row>
    <row r="14" spans="1:9" x14ac:dyDescent="0.25">
      <c r="B14" t="s">
        <v>6</v>
      </c>
      <c r="C14" t="s">
        <v>16</v>
      </c>
      <c r="D14" t="s">
        <v>17</v>
      </c>
    </row>
    <row r="15" spans="1:9" x14ac:dyDescent="0.25">
      <c r="B15">
        <v>1802</v>
      </c>
      <c r="C15" s="3">
        <f>1/(H12+H11*LN(B15)+H10*((LN(B15)^3)))</f>
        <v>297.97041390398749</v>
      </c>
      <c r="D15" s="3">
        <f>C15-273</f>
        <v>24.970413903987492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Computer Aided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Nagy, Terry</dc:creator>
  <cp:lastModifiedBy>Terry Nagy</cp:lastModifiedBy>
  <dcterms:created xsi:type="dcterms:W3CDTF">2013-04-18T20:22:33Z</dcterms:created>
  <dcterms:modified xsi:type="dcterms:W3CDTF">2015-12-23T19:58:43Z</dcterms:modified>
</cp:coreProperties>
</file>