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0" yWindow="0" windowWidth="19200" windowHeight="7305"/>
  </bookViews>
  <sheets>
    <sheet name="Chart" sheetId="3" r:id="rId1"/>
    <sheet name="Summ" sheetId="2" r:id="rId2"/>
    <sheet name="Details" sheetId="1" r:id="rId3"/>
  </sheets>
  <definedNames>
    <definedName name="_xlnm._FilterDatabase" localSheetId="2" hidden="1">Details!$B$5:$R$1771</definedName>
    <definedName name="Slicer_Month">#N/A</definedName>
  </definedNames>
  <calcPr calcId="144525"/>
  <pivotCaches>
    <pivotCache cacheId="0" r:id="rId4"/>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6" i="1" l="1"/>
  <c r="M244" i="1"/>
  <c r="M250" i="1"/>
  <c r="P250" i="1" s="1"/>
  <c r="R250" i="1" s="1"/>
  <c r="M255" i="1"/>
  <c r="M257" i="1"/>
  <c r="M259" i="1"/>
  <c r="P259" i="1" s="1"/>
  <c r="R259" i="1" s="1"/>
  <c r="M260" i="1"/>
  <c r="P260" i="1" s="1"/>
  <c r="R260" i="1" s="1"/>
  <c r="M231" i="1"/>
  <c r="P134" i="1"/>
  <c r="R134" i="1" s="1"/>
  <c r="P142" i="1"/>
  <c r="R142" i="1" s="1"/>
  <c r="P158" i="1"/>
  <c r="R158" i="1" s="1"/>
  <c r="P162" i="1"/>
  <c r="R162" i="1" s="1"/>
  <c r="P261" i="1"/>
  <c r="R261" i="1" s="1"/>
  <c r="P262" i="1"/>
  <c r="R262" i="1" s="1"/>
  <c r="P415" i="1"/>
  <c r="R415" i="1" s="1"/>
  <c r="P693" i="1"/>
  <c r="R693" i="1" s="1"/>
  <c r="P692" i="1"/>
  <c r="R692" i="1" s="1"/>
  <c r="P691" i="1"/>
  <c r="R691" i="1" s="1"/>
  <c r="P697" i="1"/>
  <c r="R697" i="1" s="1"/>
  <c r="P696" i="1"/>
  <c r="R696" i="1" s="1"/>
  <c r="P695" i="1"/>
  <c r="R695" i="1" s="1"/>
  <c r="P1142" i="1"/>
  <c r="R1142" i="1" s="1"/>
  <c r="P1141" i="1"/>
  <c r="R1141" i="1" s="1"/>
  <c r="P1259" i="1"/>
  <c r="R1259" i="1" s="1"/>
  <c r="P1314" i="1"/>
  <c r="R1314" i="1" s="1"/>
  <c r="P1376" i="1"/>
  <c r="R1376" i="1" s="1"/>
  <c r="P1375" i="1"/>
  <c r="R1375" i="1" s="1"/>
  <c r="P1374" i="1"/>
  <c r="R1374" i="1" s="1"/>
  <c r="P1373" i="1"/>
  <c r="R1373" i="1" s="1"/>
  <c r="P1403" i="1"/>
  <c r="R1403" i="1" s="1"/>
  <c r="P1420" i="1"/>
  <c r="R1420" i="1" s="1"/>
  <c r="P1590" i="1"/>
  <c r="R1590" i="1" s="1"/>
  <c r="P1711" i="1"/>
  <c r="R1711" i="1" s="1"/>
  <c r="P1757" i="1"/>
  <c r="R1757" i="1" s="1"/>
  <c r="P1770" i="1"/>
  <c r="R1770" i="1" s="1"/>
  <c r="P6" i="1"/>
  <c r="R6" i="1" s="1"/>
  <c r="P9" i="1"/>
  <c r="R9" i="1" s="1"/>
  <c r="P8" i="1"/>
  <c r="R8" i="1" s="1"/>
  <c r="P7" i="1"/>
  <c r="R7" i="1" s="1"/>
  <c r="P10" i="1"/>
  <c r="R10" i="1" s="1"/>
  <c r="P11" i="1"/>
  <c r="R11" i="1" s="1"/>
  <c r="P13" i="1"/>
  <c r="R13" i="1" s="1"/>
  <c r="P12" i="1"/>
  <c r="R12" i="1" s="1"/>
  <c r="P14" i="1"/>
  <c r="R14" i="1" s="1"/>
  <c r="P15" i="1"/>
  <c r="R15" i="1" s="1"/>
  <c r="P21" i="1"/>
  <c r="R21" i="1" s="1"/>
  <c r="P20" i="1"/>
  <c r="R20" i="1" s="1"/>
  <c r="P19" i="1"/>
  <c r="R19" i="1" s="1"/>
  <c r="P18" i="1"/>
  <c r="R18" i="1" s="1"/>
  <c r="P17" i="1"/>
  <c r="R17" i="1" s="1"/>
  <c r="P16" i="1"/>
  <c r="R16" i="1" s="1"/>
  <c r="P24" i="1"/>
  <c r="R24" i="1" s="1"/>
  <c r="P23" i="1"/>
  <c r="R23" i="1" s="1"/>
  <c r="P22" i="1"/>
  <c r="R22" i="1" s="1"/>
  <c r="P26" i="1"/>
  <c r="R26" i="1" s="1"/>
  <c r="P25" i="1"/>
  <c r="R25" i="1" s="1"/>
  <c r="P28" i="1"/>
  <c r="R28" i="1" s="1"/>
  <c r="P27" i="1"/>
  <c r="R27" i="1" s="1"/>
  <c r="P31" i="1"/>
  <c r="R31" i="1" s="1"/>
  <c r="P30" i="1"/>
  <c r="R30" i="1" s="1"/>
  <c r="P29" i="1"/>
  <c r="R29" i="1" s="1"/>
  <c r="P33" i="1"/>
  <c r="R33" i="1" s="1"/>
  <c r="P32" i="1"/>
  <c r="R32" i="1" s="1"/>
  <c r="P34" i="1"/>
  <c r="R34" i="1" s="1"/>
  <c r="P35" i="1"/>
  <c r="R35" i="1" s="1"/>
  <c r="P37" i="1"/>
  <c r="R37" i="1" s="1"/>
  <c r="P36" i="1"/>
  <c r="R36" i="1" s="1"/>
  <c r="P39" i="1"/>
  <c r="R39" i="1" s="1"/>
  <c r="P38" i="1"/>
  <c r="R38" i="1" s="1"/>
  <c r="P42" i="1"/>
  <c r="R42" i="1" s="1"/>
  <c r="P41" i="1"/>
  <c r="R41" i="1" s="1"/>
  <c r="P40" i="1"/>
  <c r="R40" i="1" s="1"/>
  <c r="P44" i="1"/>
  <c r="R44" i="1" s="1"/>
  <c r="P43" i="1"/>
  <c r="R43" i="1" s="1"/>
  <c r="P46" i="1"/>
  <c r="R46" i="1" s="1"/>
  <c r="P45" i="1"/>
  <c r="R45" i="1" s="1"/>
  <c r="P48" i="1"/>
  <c r="R48" i="1" s="1"/>
  <c r="P47" i="1"/>
  <c r="R47" i="1" s="1"/>
  <c r="P49" i="1"/>
  <c r="R49" i="1" s="1"/>
  <c r="P52" i="1"/>
  <c r="R52" i="1" s="1"/>
  <c r="P51" i="1"/>
  <c r="R51" i="1" s="1"/>
  <c r="P50" i="1"/>
  <c r="R50" i="1" s="1"/>
  <c r="P53" i="1"/>
  <c r="R53" i="1" s="1"/>
  <c r="P54" i="1"/>
  <c r="R54" i="1" s="1"/>
  <c r="P58" i="1"/>
  <c r="R58" i="1" s="1"/>
  <c r="P57" i="1"/>
  <c r="R57" i="1" s="1"/>
  <c r="P56" i="1"/>
  <c r="R56" i="1" s="1"/>
  <c r="P55" i="1"/>
  <c r="R55" i="1" s="1"/>
  <c r="P60" i="1"/>
  <c r="R60" i="1" s="1"/>
  <c r="P59" i="1"/>
  <c r="R59" i="1" s="1"/>
  <c r="P61" i="1"/>
  <c r="R61" i="1" s="1"/>
  <c r="P66" i="1"/>
  <c r="R66" i="1" s="1"/>
  <c r="P65" i="1"/>
  <c r="R65" i="1" s="1"/>
  <c r="P64" i="1"/>
  <c r="R64" i="1" s="1"/>
  <c r="P63" i="1"/>
  <c r="R63" i="1" s="1"/>
  <c r="P62" i="1"/>
  <c r="R62" i="1" s="1"/>
  <c r="P70" i="1"/>
  <c r="R70" i="1" s="1"/>
  <c r="P69" i="1"/>
  <c r="R69" i="1" s="1"/>
  <c r="P68" i="1"/>
  <c r="R68" i="1" s="1"/>
  <c r="P67" i="1"/>
  <c r="R67" i="1" s="1"/>
  <c r="P71" i="1"/>
  <c r="R71" i="1" s="1"/>
  <c r="P76" i="1"/>
  <c r="R76" i="1" s="1"/>
  <c r="P75" i="1"/>
  <c r="R75" i="1" s="1"/>
  <c r="P74" i="1"/>
  <c r="R74" i="1" s="1"/>
  <c r="P73" i="1"/>
  <c r="R73" i="1" s="1"/>
  <c r="P72" i="1"/>
  <c r="R72" i="1" s="1"/>
  <c r="P79" i="1"/>
  <c r="R79" i="1" s="1"/>
  <c r="P78" i="1"/>
  <c r="R78" i="1" s="1"/>
  <c r="P77" i="1"/>
  <c r="R77" i="1" s="1"/>
  <c r="P83" i="1"/>
  <c r="R83" i="1" s="1"/>
  <c r="P82" i="1"/>
  <c r="R82" i="1" s="1"/>
  <c r="P81" i="1"/>
  <c r="R81" i="1" s="1"/>
  <c r="P80" i="1"/>
  <c r="R80" i="1" s="1"/>
  <c r="P86" i="1"/>
  <c r="R86" i="1" s="1"/>
  <c r="P85" i="1"/>
  <c r="R85" i="1" s="1"/>
  <c r="P84" i="1"/>
  <c r="R84" i="1" s="1"/>
  <c r="P87" i="1"/>
  <c r="R87" i="1" s="1"/>
  <c r="P90" i="1"/>
  <c r="R90" i="1" s="1"/>
  <c r="P89" i="1"/>
  <c r="R89" i="1" s="1"/>
  <c r="P88" i="1"/>
  <c r="R88" i="1" s="1"/>
  <c r="P92" i="1"/>
  <c r="R92" i="1" s="1"/>
  <c r="P91" i="1"/>
  <c r="R91" i="1" s="1"/>
  <c r="P94" i="1"/>
  <c r="R94" i="1" s="1"/>
  <c r="P93" i="1"/>
  <c r="R93" i="1" s="1"/>
  <c r="P95" i="1"/>
  <c r="R95" i="1" s="1"/>
  <c r="P99" i="1"/>
  <c r="R99" i="1" s="1"/>
  <c r="P98" i="1"/>
  <c r="R98" i="1" s="1"/>
  <c r="P97" i="1"/>
  <c r="R97" i="1" s="1"/>
  <c r="P96" i="1"/>
  <c r="R96" i="1" s="1"/>
  <c r="P101" i="1"/>
  <c r="R101" i="1" s="1"/>
  <c r="P100" i="1"/>
  <c r="R100" i="1" s="1"/>
  <c r="P103" i="1"/>
  <c r="R103" i="1" s="1"/>
  <c r="P102" i="1"/>
  <c r="R102" i="1" s="1"/>
  <c r="P104" i="1"/>
  <c r="R104" i="1" s="1"/>
  <c r="P106" i="1"/>
  <c r="R106" i="1" s="1"/>
  <c r="P105" i="1"/>
  <c r="R105" i="1" s="1"/>
  <c r="P107" i="1"/>
  <c r="R107" i="1" s="1"/>
  <c r="P113" i="1"/>
  <c r="R113" i="1" s="1"/>
  <c r="P112" i="1"/>
  <c r="R112" i="1" s="1"/>
  <c r="P111" i="1"/>
  <c r="R111" i="1" s="1"/>
  <c r="P110" i="1"/>
  <c r="R110" i="1" s="1"/>
  <c r="P109" i="1"/>
  <c r="R109" i="1" s="1"/>
  <c r="P108" i="1"/>
  <c r="R108" i="1" s="1"/>
  <c r="P116" i="1"/>
  <c r="R116" i="1" s="1"/>
  <c r="P115" i="1"/>
  <c r="R115" i="1" s="1"/>
  <c r="P114" i="1"/>
  <c r="R114" i="1" s="1"/>
  <c r="P117" i="1"/>
  <c r="R117" i="1" s="1"/>
  <c r="P119" i="1"/>
  <c r="R119" i="1" s="1"/>
  <c r="P118" i="1"/>
  <c r="R118" i="1" s="1"/>
  <c r="P120" i="1"/>
  <c r="R120" i="1" s="1"/>
  <c r="P121" i="1"/>
  <c r="R121" i="1" s="1"/>
  <c r="P122" i="1"/>
  <c r="R122" i="1" s="1"/>
  <c r="P125" i="1"/>
  <c r="R125" i="1" s="1"/>
  <c r="P124" i="1"/>
  <c r="R124" i="1" s="1"/>
  <c r="P123" i="1"/>
  <c r="R123" i="1" s="1"/>
  <c r="P127" i="1"/>
  <c r="R127" i="1" s="1"/>
  <c r="P126" i="1"/>
  <c r="R126" i="1" s="1"/>
  <c r="P130" i="1"/>
  <c r="R130" i="1" s="1"/>
  <c r="P129" i="1"/>
  <c r="R129" i="1" s="1"/>
  <c r="P128" i="1"/>
  <c r="R128" i="1" s="1"/>
  <c r="P133" i="1"/>
  <c r="R133" i="1" s="1"/>
  <c r="P132" i="1"/>
  <c r="R132" i="1" s="1"/>
  <c r="P131" i="1"/>
  <c r="R131" i="1" s="1"/>
  <c r="P135" i="1"/>
  <c r="R135" i="1" s="1"/>
  <c r="P138" i="1"/>
  <c r="R138" i="1" s="1"/>
  <c r="P137" i="1"/>
  <c r="R137" i="1" s="1"/>
  <c r="P136" i="1"/>
  <c r="R136" i="1" s="1"/>
  <c r="P141" i="1"/>
  <c r="R141" i="1" s="1"/>
  <c r="P140" i="1"/>
  <c r="R140" i="1" s="1"/>
  <c r="P139" i="1"/>
  <c r="R139" i="1" s="1"/>
  <c r="P146" i="1"/>
  <c r="R146" i="1" s="1"/>
  <c r="P145" i="1"/>
  <c r="R145" i="1" s="1"/>
  <c r="P144" i="1"/>
  <c r="R144" i="1" s="1"/>
  <c r="P143" i="1"/>
  <c r="R143" i="1" s="1"/>
  <c r="P147" i="1"/>
  <c r="R147" i="1" s="1"/>
  <c r="P149" i="1"/>
  <c r="R149" i="1" s="1"/>
  <c r="P148" i="1"/>
  <c r="R148" i="1" s="1"/>
  <c r="P150" i="1"/>
  <c r="R150" i="1" s="1"/>
  <c r="P152" i="1"/>
  <c r="R152" i="1" s="1"/>
  <c r="P151" i="1"/>
  <c r="R151" i="1" s="1"/>
  <c r="P153" i="1"/>
  <c r="R153" i="1" s="1"/>
  <c r="P154" i="1"/>
  <c r="R154" i="1" s="1"/>
  <c r="P156" i="1"/>
  <c r="R156" i="1" s="1"/>
  <c r="P155" i="1"/>
  <c r="R155" i="1" s="1"/>
  <c r="P157" i="1"/>
  <c r="R157" i="1" s="1"/>
  <c r="P161" i="1"/>
  <c r="R161" i="1" s="1"/>
  <c r="P160" i="1"/>
  <c r="R160" i="1" s="1"/>
  <c r="P159" i="1"/>
  <c r="R159" i="1" s="1"/>
  <c r="P163" i="1"/>
  <c r="R163" i="1" s="1"/>
  <c r="P164" i="1"/>
  <c r="R164" i="1" s="1"/>
  <c r="P165" i="1"/>
  <c r="R165" i="1" s="1"/>
  <c r="P166" i="1"/>
  <c r="R166" i="1" s="1"/>
  <c r="P170" i="1"/>
  <c r="R170" i="1" s="1"/>
  <c r="P169" i="1"/>
  <c r="R169" i="1" s="1"/>
  <c r="P168" i="1"/>
  <c r="R168" i="1" s="1"/>
  <c r="P167" i="1"/>
  <c r="R167" i="1" s="1"/>
  <c r="P172" i="1"/>
  <c r="R172" i="1" s="1"/>
  <c r="P171" i="1"/>
  <c r="R171" i="1" s="1"/>
  <c r="P174" i="1"/>
  <c r="R174" i="1" s="1"/>
  <c r="P173" i="1"/>
  <c r="R173" i="1" s="1"/>
  <c r="P175" i="1"/>
  <c r="R175" i="1" s="1"/>
  <c r="P176" i="1"/>
  <c r="R176" i="1" s="1"/>
  <c r="P179" i="1"/>
  <c r="R179" i="1" s="1"/>
  <c r="P178" i="1"/>
  <c r="R178" i="1" s="1"/>
  <c r="P177" i="1"/>
  <c r="R177" i="1" s="1"/>
  <c r="P180" i="1"/>
  <c r="R180" i="1" s="1"/>
  <c r="P181" i="1"/>
  <c r="R181" i="1" s="1"/>
  <c r="P184" i="1"/>
  <c r="R184" i="1" s="1"/>
  <c r="P183" i="1"/>
  <c r="R183" i="1" s="1"/>
  <c r="P182" i="1"/>
  <c r="R182" i="1" s="1"/>
  <c r="P185" i="1"/>
  <c r="R185" i="1" s="1"/>
  <c r="P186" i="1"/>
  <c r="R186" i="1" s="1"/>
  <c r="P188" i="1"/>
  <c r="R188" i="1" s="1"/>
  <c r="P187" i="1"/>
  <c r="R187" i="1" s="1"/>
  <c r="P189" i="1"/>
  <c r="R189" i="1" s="1"/>
  <c r="P190" i="1"/>
  <c r="R190" i="1" s="1"/>
  <c r="P191" i="1"/>
  <c r="R191" i="1" s="1"/>
  <c r="P192" i="1"/>
  <c r="R192" i="1" s="1"/>
  <c r="P193" i="1"/>
  <c r="R193" i="1" s="1"/>
  <c r="P194" i="1"/>
  <c r="R194" i="1" s="1"/>
  <c r="P195" i="1"/>
  <c r="R195" i="1" s="1"/>
  <c r="P196" i="1"/>
  <c r="R196" i="1" s="1"/>
  <c r="P198" i="1"/>
  <c r="R198" i="1" s="1"/>
  <c r="P197" i="1"/>
  <c r="R197" i="1" s="1"/>
  <c r="P199" i="1"/>
  <c r="R199" i="1" s="1"/>
  <c r="P201" i="1"/>
  <c r="R201" i="1" s="1"/>
  <c r="P200" i="1"/>
  <c r="R200" i="1" s="1"/>
  <c r="P203" i="1"/>
  <c r="R203" i="1" s="1"/>
  <c r="P202" i="1"/>
  <c r="R202" i="1" s="1"/>
  <c r="P204" i="1"/>
  <c r="R204" i="1" s="1"/>
  <c r="P207" i="1"/>
  <c r="R207" i="1" s="1"/>
  <c r="P206" i="1"/>
  <c r="R206" i="1" s="1"/>
  <c r="P205" i="1"/>
  <c r="R205" i="1" s="1"/>
  <c r="P210" i="1"/>
  <c r="R210" i="1" s="1"/>
  <c r="P209" i="1"/>
  <c r="R209" i="1" s="1"/>
  <c r="P208" i="1"/>
  <c r="R208" i="1" s="1"/>
  <c r="P211" i="1"/>
  <c r="R211" i="1" s="1"/>
  <c r="P212" i="1"/>
  <c r="R212" i="1" s="1"/>
  <c r="P216" i="1"/>
  <c r="R216" i="1" s="1"/>
  <c r="P215" i="1"/>
  <c r="R215" i="1" s="1"/>
  <c r="P214" i="1"/>
  <c r="R214" i="1" s="1"/>
  <c r="P213" i="1"/>
  <c r="R213" i="1" s="1"/>
  <c r="P217" i="1"/>
  <c r="R217" i="1" s="1"/>
  <c r="P220" i="1"/>
  <c r="R220" i="1" s="1"/>
  <c r="P219" i="1"/>
  <c r="R219" i="1" s="1"/>
  <c r="P218" i="1"/>
  <c r="R218" i="1" s="1"/>
  <c r="P223" i="1"/>
  <c r="R223" i="1" s="1"/>
  <c r="P222" i="1"/>
  <c r="R222" i="1" s="1"/>
  <c r="P221" i="1"/>
  <c r="R221" i="1" s="1"/>
  <c r="P225" i="1"/>
  <c r="R225" i="1" s="1"/>
  <c r="P224" i="1"/>
  <c r="R224" i="1" s="1"/>
  <c r="P229" i="1"/>
  <c r="R229" i="1" s="1"/>
  <c r="P228" i="1"/>
  <c r="R228" i="1" s="1"/>
  <c r="P227" i="1"/>
  <c r="R227" i="1" s="1"/>
  <c r="P226" i="1"/>
  <c r="R226" i="1" s="1"/>
  <c r="P230" i="1"/>
  <c r="R230" i="1" s="1"/>
  <c r="P231" i="1"/>
  <c r="R231" i="1" s="1"/>
  <c r="P237" i="1"/>
  <c r="R237" i="1" s="1"/>
  <c r="P236" i="1"/>
  <c r="R236" i="1" s="1"/>
  <c r="P235" i="1"/>
  <c r="R235" i="1" s="1"/>
  <c r="P234" i="1"/>
  <c r="R234" i="1" s="1"/>
  <c r="P233" i="1"/>
  <c r="R233" i="1" s="1"/>
  <c r="P232" i="1"/>
  <c r="R232" i="1" s="1"/>
  <c r="P238" i="1"/>
  <c r="R238" i="1" s="1"/>
  <c r="P240" i="1"/>
  <c r="R240" i="1" s="1"/>
  <c r="P239" i="1"/>
  <c r="R239" i="1" s="1"/>
  <c r="P243" i="1"/>
  <c r="R243" i="1" s="1"/>
  <c r="P242" i="1"/>
  <c r="R242" i="1" s="1"/>
  <c r="P241" i="1"/>
  <c r="R241" i="1" s="1"/>
  <c r="P244" i="1"/>
  <c r="R244" i="1" s="1"/>
  <c r="P246" i="1"/>
  <c r="R246" i="1" s="1"/>
  <c r="P245" i="1"/>
  <c r="R245" i="1" s="1"/>
  <c r="P247" i="1"/>
  <c r="R247" i="1" s="1"/>
  <c r="P253" i="1"/>
  <c r="R253" i="1" s="1"/>
  <c r="P252" i="1"/>
  <c r="R252" i="1" s="1"/>
  <c r="P251" i="1"/>
  <c r="R251" i="1" s="1"/>
  <c r="P249" i="1"/>
  <c r="R249" i="1" s="1"/>
  <c r="P248" i="1"/>
  <c r="R248" i="1" s="1"/>
  <c r="P255" i="1"/>
  <c r="R255" i="1" s="1"/>
  <c r="P254" i="1"/>
  <c r="R254" i="1" s="1"/>
  <c r="P256" i="1"/>
  <c r="R256" i="1" s="1"/>
  <c r="P257" i="1"/>
  <c r="R257" i="1" s="1"/>
  <c r="P258" i="1"/>
  <c r="R258" i="1" s="1"/>
  <c r="P264" i="1"/>
  <c r="R264" i="1" s="1"/>
  <c r="P263" i="1"/>
  <c r="R263" i="1" s="1"/>
  <c r="P265" i="1"/>
  <c r="R265" i="1" s="1"/>
  <c r="P266" i="1"/>
  <c r="R266" i="1" s="1"/>
  <c r="P268" i="1"/>
  <c r="R268" i="1" s="1"/>
  <c r="P267" i="1"/>
  <c r="R267" i="1" s="1"/>
  <c r="P269" i="1"/>
  <c r="R269" i="1" s="1"/>
  <c r="P270" i="1"/>
  <c r="R270" i="1" s="1"/>
  <c r="P271" i="1"/>
  <c r="R271" i="1" s="1"/>
  <c r="P272" i="1"/>
  <c r="R272" i="1" s="1"/>
  <c r="P275" i="1"/>
  <c r="R275" i="1" s="1"/>
  <c r="P274" i="1"/>
  <c r="R274" i="1" s="1"/>
  <c r="P273" i="1"/>
  <c r="R273" i="1" s="1"/>
  <c r="P279" i="1"/>
  <c r="R279" i="1" s="1"/>
  <c r="P278" i="1"/>
  <c r="R278" i="1" s="1"/>
  <c r="P277" i="1"/>
  <c r="R277" i="1" s="1"/>
  <c r="P276" i="1"/>
  <c r="R276" i="1" s="1"/>
  <c r="P282" i="1"/>
  <c r="R282" i="1" s="1"/>
  <c r="P281" i="1"/>
  <c r="R281" i="1" s="1"/>
  <c r="P280" i="1"/>
  <c r="R280" i="1" s="1"/>
  <c r="P286" i="1"/>
  <c r="R286" i="1" s="1"/>
  <c r="P285" i="1"/>
  <c r="R285" i="1" s="1"/>
  <c r="P284" i="1"/>
  <c r="R284" i="1" s="1"/>
  <c r="P283" i="1"/>
  <c r="R283" i="1" s="1"/>
  <c r="P288" i="1"/>
  <c r="R288" i="1" s="1"/>
  <c r="P287" i="1"/>
  <c r="R287" i="1" s="1"/>
  <c r="P291" i="1"/>
  <c r="R291" i="1" s="1"/>
  <c r="P290" i="1"/>
  <c r="R290" i="1" s="1"/>
  <c r="P289" i="1"/>
  <c r="R289" i="1" s="1"/>
  <c r="P294" i="1"/>
  <c r="R294" i="1" s="1"/>
  <c r="P293" i="1"/>
  <c r="R293" i="1" s="1"/>
  <c r="P292" i="1"/>
  <c r="R292" i="1" s="1"/>
  <c r="P299" i="1"/>
  <c r="R299" i="1" s="1"/>
  <c r="P298" i="1"/>
  <c r="R298" i="1" s="1"/>
  <c r="P297" i="1"/>
  <c r="R297" i="1" s="1"/>
  <c r="P296" i="1"/>
  <c r="R296" i="1" s="1"/>
  <c r="P295" i="1"/>
  <c r="R295" i="1" s="1"/>
  <c r="P304" i="1"/>
  <c r="R304" i="1" s="1"/>
  <c r="P303" i="1"/>
  <c r="R303" i="1" s="1"/>
  <c r="P302" i="1"/>
  <c r="R302" i="1" s="1"/>
  <c r="P301" i="1"/>
  <c r="R301" i="1" s="1"/>
  <c r="P300" i="1"/>
  <c r="R300" i="1" s="1"/>
  <c r="P305" i="1"/>
  <c r="R305" i="1" s="1"/>
  <c r="P310" i="1"/>
  <c r="R310" i="1" s="1"/>
  <c r="P309" i="1"/>
  <c r="R309" i="1" s="1"/>
  <c r="P308" i="1"/>
  <c r="R308" i="1" s="1"/>
  <c r="P307" i="1"/>
  <c r="R307" i="1" s="1"/>
  <c r="P306" i="1"/>
  <c r="R306" i="1" s="1"/>
  <c r="P312" i="1"/>
  <c r="R312" i="1" s="1"/>
  <c r="P311" i="1"/>
  <c r="R311" i="1" s="1"/>
  <c r="P320" i="1"/>
  <c r="R320" i="1" s="1"/>
  <c r="P319" i="1"/>
  <c r="R319" i="1" s="1"/>
  <c r="P318" i="1"/>
  <c r="R318" i="1" s="1"/>
  <c r="P317" i="1"/>
  <c r="R317" i="1" s="1"/>
  <c r="P316" i="1"/>
  <c r="R316" i="1" s="1"/>
  <c r="P315" i="1"/>
  <c r="R315" i="1" s="1"/>
  <c r="P314" i="1"/>
  <c r="R314" i="1" s="1"/>
  <c r="P313" i="1"/>
  <c r="R313" i="1" s="1"/>
  <c r="P329" i="1"/>
  <c r="R329" i="1" s="1"/>
  <c r="P328" i="1"/>
  <c r="R328" i="1" s="1"/>
  <c r="P327" i="1"/>
  <c r="R327" i="1" s="1"/>
  <c r="P326" i="1"/>
  <c r="R326" i="1" s="1"/>
  <c r="P325" i="1"/>
  <c r="R325" i="1" s="1"/>
  <c r="P324" i="1"/>
  <c r="R324" i="1" s="1"/>
  <c r="P323" i="1"/>
  <c r="R323" i="1" s="1"/>
  <c r="P322" i="1"/>
  <c r="R322" i="1" s="1"/>
  <c r="P321" i="1"/>
  <c r="R321" i="1" s="1"/>
  <c r="P330" i="1"/>
  <c r="R330" i="1" s="1"/>
  <c r="P347" i="1"/>
  <c r="R347" i="1" s="1"/>
  <c r="P346" i="1"/>
  <c r="R346" i="1" s="1"/>
  <c r="P345" i="1"/>
  <c r="R345" i="1" s="1"/>
  <c r="P344" i="1"/>
  <c r="R344" i="1" s="1"/>
  <c r="P343" i="1"/>
  <c r="R343" i="1" s="1"/>
  <c r="P342" i="1"/>
  <c r="R342" i="1" s="1"/>
  <c r="P341" i="1"/>
  <c r="R341" i="1" s="1"/>
  <c r="P340" i="1"/>
  <c r="R340" i="1" s="1"/>
  <c r="P339" i="1"/>
  <c r="R339" i="1" s="1"/>
  <c r="P338" i="1"/>
  <c r="R338" i="1" s="1"/>
  <c r="P337" i="1"/>
  <c r="R337" i="1" s="1"/>
  <c r="P336" i="1"/>
  <c r="R336" i="1" s="1"/>
  <c r="P335" i="1"/>
  <c r="R335" i="1" s="1"/>
  <c r="P334" i="1"/>
  <c r="R334" i="1" s="1"/>
  <c r="P333" i="1"/>
  <c r="R333" i="1" s="1"/>
  <c r="P332" i="1"/>
  <c r="R332" i="1" s="1"/>
  <c r="P331" i="1"/>
  <c r="R331" i="1" s="1"/>
  <c r="P355" i="1"/>
  <c r="R355" i="1" s="1"/>
  <c r="P354" i="1"/>
  <c r="R354" i="1" s="1"/>
  <c r="P353" i="1"/>
  <c r="R353" i="1" s="1"/>
  <c r="P352" i="1"/>
  <c r="R352" i="1" s="1"/>
  <c r="P351" i="1"/>
  <c r="R351" i="1" s="1"/>
  <c r="P350" i="1"/>
  <c r="R350" i="1" s="1"/>
  <c r="P349" i="1"/>
  <c r="R349" i="1" s="1"/>
  <c r="P348" i="1"/>
  <c r="R348" i="1" s="1"/>
  <c r="P359" i="1"/>
  <c r="R359" i="1" s="1"/>
  <c r="P358" i="1"/>
  <c r="R358" i="1" s="1"/>
  <c r="P357" i="1"/>
  <c r="R357" i="1" s="1"/>
  <c r="P356" i="1"/>
  <c r="R356" i="1" s="1"/>
  <c r="P363" i="1"/>
  <c r="R363" i="1" s="1"/>
  <c r="P362" i="1"/>
  <c r="R362" i="1" s="1"/>
  <c r="P361" i="1"/>
  <c r="R361" i="1" s="1"/>
  <c r="P360" i="1"/>
  <c r="R360" i="1" s="1"/>
  <c r="P369" i="1"/>
  <c r="R369" i="1" s="1"/>
  <c r="P368" i="1"/>
  <c r="R368" i="1" s="1"/>
  <c r="P367" i="1"/>
  <c r="R367" i="1" s="1"/>
  <c r="P366" i="1"/>
  <c r="R366" i="1" s="1"/>
  <c r="P365" i="1"/>
  <c r="R365" i="1" s="1"/>
  <c r="P364" i="1"/>
  <c r="R364" i="1" s="1"/>
  <c r="P374" i="1"/>
  <c r="R374" i="1" s="1"/>
  <c r="P373" i="1"/>
  <c r="R373" i="1" s="1"/>
  <c r="P372" i="1"/>
  <c r="R372" i="1" s="1"/>
  <c r="P371" i="1"/>
  <c r="R371" i="1" s="1"/>
  <c r="P370" i="1"/>
  <c r="R370" i="1" s="1"/>
  <c r="P376" i="1"/>
  <c r="R376" i="1" s="1"/>
  <c r="P375" i="1"/>
  <c r="R375" i="1" s="1"/>
  <c r="P383" i="1"/>
  <c r="R383" i="1" s="1"/>
  <c r="P382" i="1"/>
  <c r="R382" i="1" s="1"/>
  <c r="P381" i="1"/>
  <c r="R381" i="1" s="1"/>
  <c r="P380" i="1"/>
  <c r="R380" i="1" s="1"/>
  <c r="P379" i="1"/>
  <c r="R379" i="1" s="1"/>
  <c r="P378" i="1"/>
  <c r="R378" i="1" s="1"/>
  <c r="P377" i="1"/>
  <c r="R377" i="1" s="1"/>
  <c r="P395" i="1"/>
  <c r="R395" i="1" s="1"/>
  <c r="P394" i="1"/>
  <c r="R394" i="1" s="1"/>
  <c r="P393" i="1"/>
  <c r="R393" i="1" s="1"/>
  <c r="P392" i="1"/>
  <c r="R392" i="1" s="1"/>
  <c r="P391" i="1"/>
  <c r="R391" i="1" s="1"/>
  <c r="P390" i="1"/>
  <c r="R390" i="1" s="1"/>
  <c r="P389" i="1"/>
  <c r="R389" i="1" s="1"/>
  <c r="P388" i="1"/>
  <c r="R388" i="1" s="1"/>
  <c r="P387" i="1"/>
  <c r="R387" i="1" s="1"/>
  <c r="P386" i="1"/>
  <c r="R386" i="1" s="1"/>
  <c r="P385" i="1"/>
  <c r="R385" i="1" s="1"/>
  <c r="P384" i="1"/>
  <c r="R384" i="1" s="1"/>
  <c r="P400" i="1"/>
  <c r="R400" i="1" s="1"/>
  <c r="P399" i="1"/>
  <c r="R399" i="1" s="1"/>
  <c r="P398" i="1"/>
  <c r="R398" i="1" s="1"/>
  <c r="P397" i="1"/>
  <c r="R397" i="1" s="1"/>
  <c r="P396" i="1"/>
  <c r="R396" i="1" s="1"/>
  <c r="P404" i="1"/>
  <c r="R404" i="1" s="1"/>
  <c r="P403" i="1"/>
  <c r="R403" i="1" s="1"/>
  <c r="P402" i="1"/>
  <c r="R402" i="1" s="1"/>
  <c r="P401" i="1"/>
  <c r="R401" i="1" s="1"/>
  <c r="P408" i="1"/>
  <c r="R408" i="1" s="1"/>
  <c r="P407" i="1"/>
  <c r="R407" i="1" s="1"/>
  <c r="P406" i="1"/>
  <c r="R406" i="1" s="1"/>
  <c r="P405" i="1"/>
  <c r="R405" i="1" s="1"/>
  <c r="P414" i="1"/>
  <c r="R414" i="1" s="1"/>
  <c r="P413" i="1"/>
  <c r="R413" i="1" s="1"/>
  <c r="P412" i="1"/>
  <c r="R412" i="1" s="1"/>
  <c r="P411" i="1"/>
  <c r="R411" i="1" s="1"/>
  <c r="P410" i="1"/>
  <c r="R410" i="1" s="1"/>
  <c r="P409" i="1"/>
  <c r="R409" i="1" s="1"/>
  <c r="P422" i="1"/>
  <c r="R422" i="1" s="1"/>
  <c r="P421" i="1"/>
  <c r="R421" i="1" s="1"/>
  <c r="P420" i="1"/>
  <c r="R420" i="1" s="1"/>
  <c r="P419" i="1"/>
  <c r="R419" i="1" s="1"/>
  <c r="P418" i="1"/>
  <c r="R418" i="1" s="1"/>
  <c r="P417" i="1"/>
  <c r="R417" i="1" s="1"/>
  <c r="P416" i="1"/>
  <c r="R416" i="1" s="1"/>
  <c r="P428" i="1"/>
  <c r="R428" i="1" s="1"/>
  <c r="P427" i="1"/>
  <c r="R427" i="1" s="1"/>
  <c r="P426" i="1"/>
  <c r="R426" i="1" s="1"/>
  <c r="P425" i="1"/>
  <c r="R425" i="1" s="1"/>
  <c r="P424" i="1"/>
  <c r="R424" i="1" s="1"/>
  <c r="P423" i="1"/>
  <c r="R423" i="1" s="1"/>
  <c r="P432" i="1"/>
  <c r="R432" i="1" s="1"/>
  <c r="P431" i="1"/>
  <c r="R431" i="1" s="1"/>
  <c r="P430" i="1"/>
  <c r="R430" i="1" s="1"/>
  <c r="P429" i="1"/>
  <c r="R429" i="1" s="1"/>
  <c r="P433" i="1"/>
  <c r="R433" i="1" s="1"/>
  <c r="P436" i="1"/>
  <c r="R436" i="1" s="1"/>
  <c r="P435" i="1"/>
  <c r="R435" i="1" s="1"/>
  <c r="P434" i="1"/>
  <c r="R434" i="1" s="1"/>
  <c r="P445" i="1"/>
  <c r="R445" i="1" s="1"/>
  <c r="P444" i="1"/>
  <c r="R444" i="1" s="1"/>
  <c r="P443" i="1"/>
  <c r="R443" i="1" s="1"/>
  <c r="P442" i="1"/>
  <c r="R442" i="1" s="1"/>
  <c r="P441" i="1"/>
  <c r="R441" i="1" s="1"/>
  <c r="P440" i="1"/>
  <c r="R440" i="1" s="1"/>
  <c r="P439" i="1"/>
  <c r="R439" i="1" s="1"/>
  <c r="P438" i="1"/>
  <c r="R438" i="1" s="1"/>
  <c r="P437" i="1"/>
  <c r="R437" i="1" s="1"/>
  <c r="P447" i="1"/>
  <c r="R447" i="1" s="1"/>
  <c r="P446" i="1"/>
  <c r="R446" i="1" s="1"/>
  <c r="P452" i="1"/>
  <c r="R452" i="1" s="1"/>
  <c r="P451" i="1"/>
  <c r="R451" i="1" s="1"/>
  <c r="P450" i="1"/>
  <c r="R450" i="1" s="1"/>
  <c r="P449" i="1"/>
  <c r="R449" i="1" s="1"/>
  <c r="P448" i="1"/>
  <c r="R448" i="1" s="1"/>
  <c r="P456" i="1"/>
  <c r="R456" i="1" s="1"/>
  <c r="P455" i="1"/>
  <c r="R455" i="1" s="1"/>
  <c r="P454" i="1"/>
  <c r="R454" i="1" s="1"/>
  <c r="P453" i="1"/>
  <c r="R453" i="1" s="1"/>
  <c r="P465" i="1"/>
  <c r="R465" i="1" s="1"/>
  <c r="P464" i="1"/>
  <c r="R464" i="1" s="1"/>
  <c r="P463" i="1"/>
  <c r="R463" i="1" s="1"/>
  <c r="P462" i="1"/>
  <c r="R462" i="1" s="1"/>
  <c r="P461" i="1"/>
  <c r="R461" i="1" s="1"/>
  <c r="P460" i="1"/>
  <c r="R460" i="1" s="1"/>
  <c r="P459" i="1"/>
  <c r="R459" i="1" s="1"/>
  <c r="P458" i="1"/>
  <c r="R458" i="1" s="1"/>
  <c r="P457" i="1"/>
  <c r="R457" i="1" s="1"/>
  <c r="P468" i="1"/>
  <c r="R468" i="1" s="1"/>
  <c r="P467" i="1"/>
  <c r="R467" i="1" s="1"/>
  <c r="P466" i="1"/>
  <c r="R466" i="1" s="1"/>
  <c r="P478" i="1"/>
  <c r="R478" i="1" s="1"/>
  <c r="P477" i="1"/>
  <c r="R477" i="1" s="1"/>
  <c r="P476" i="1"/>
  <c r="R476" i="1" s="1"/>
  <c r="P475" i="1"/>
  <c r="R475" i="1" s="1"/>
  <c r="P474" i="1"/>
  <c r="R474" i="1" s="1"/>
  <c r="P473" i="1"/>
  <c r="R473" i="1" s="1"/>
  <c r="P472" i="1"/>
  <c r="R472" i="1" s="1"/>
  <c r="P471" i="1"/>
  <c r="R471" i="1" s="1"/>
  <c r="P470" i="1"/>
  <c r="R470" i="1" s="1"/>
  <c r="P469" i="1"/>
  <c r="R469" i="1" s="1"/>
  <c r="P480" i="1"/>
  <c r="R480" i="1" s="1"/>
  <c r="P479" i="1"/>
  <c r="R479" i="1" s="1"/>
  <c r="P482" i="1"/>
  <c r="R482" i="1" s="1"/>
  <c r="P481" i="1"/>
  <c r="R481" i="1" s="1"/>
  <c r="P486" i="1"/>
  <c r="R486" i="1" s="1"/>
  <c r="P485" i="1"/>
  <c r="R485" i="1" s="1"/>
  <c r="P484" i="1"/>
  <c r="R484" i="1" s="1"/>
  <c r="P483" i="1"/>
  <c r="R483" i="1" s="1"/>
  <c r="P490" i="1"/>
  <c r="R490" i="1" s="1"/>
  <c r="P489" i="1"/>
  <c r="R489" i="1" s="1"/>
  <c r="P488" i="1"/>
  <c r="R488" i="1" s="1"/>
  <c r="P487" i="1"/>
  <c r="R487" i="1" s="1"/>
  <c r="P502" i="1"/>
  <c r="R502" i="1" s="1"/>
  <c r="P501" i="1"/>
  <c r="R501" i="1" s="1"/>
  <c r="P500" i="1"/>
  <c r="R500" i="1" s="1"/>
  <c r="P499" i="1"/>
  <c r="R499" i="1" s="1"/>
  <c r="P498" i="1"/>
  <c r="R498" i="1" s="1"/>
  <c r="P497" i="1"/>
  <c r="R497" i="1" s="1"/>
  <c r="P496" i="1"/>
  <c r="R496" i="1" s="1"/>
  <c r="P495" i="1"/>
  <c r="R495" i="1" s="1"/>
  <c r="P494" i="1"/>
  <c r="R494" i="1" s="1"/>
  <c r="P493" i="1"/>
  <c r="R493" i="1" s="1"/>
  <c r="P492" i="1"/>
  <c r="R492" i="1" s="1"/>
  <c r="P491" i="1"/>
  <c r="R491" i="1" s="1"/>
  <c r="P507" i="1"/>
  <c r="R507" i="1" s="1"/>
  <c r="P506" i="1"/>
  <c r="R506" i="1" s="1"/>
  <c r="P505" i="1"/>
  <c r="R505" i="1" s="1"/>
  <c r="P504" i="1"/>
  <c r="R504" i="1" s="1"/>
  <c r="P503" i="1"/>
  <c r="R503" i="1" s="1"/>
  <c r="P520" i="1"/>
  <c r="R520" i="1" s="1"/>
  <c r="P519" i="1"/>
  <c r="R519" i="1" s="1"/>
  <c r="P518" i="1"/>
  <c r="R518" i="1" s="1"/>
  <c r="P517" i="1"/>
  <c r="R517" i="1" s="1"/>
  <c r="P516" i="1"/>
  <c r="R516" i="1" s="1"/>
  <c r="P515" i="1"/>
  <c r="R515" i="1" s="1"/>
  <c r="P514" i="1"/>
  <c r="R514" i="1" s="1"/>
  <c r="P513" i="1"/>
  <c r="R513" i="1" s="1"/>
  <c r="P512" i="1"/>
  <c r="R512" i="1" s="1"/>
  <c r="P511" i="1"/>
  <c r="R511" i="1" s="1"/>
  <c r="P510" i="1"/>
  <c r="R510" i="1" s="1"/>
  <c r="P509" i="1"/>
  <c r="R509" i="1" s="1"/>
  <c r="P508" i="1"/>
  <c r="R508" i="1" s="1"/>
  <c r="P521" i="1"/>
  <c r="R521" i="1" s="1"/>
  <c r="P522" i="1"/>
  <c r="R522" i="1" s="1"/>
  <c r="P539" i="1"/>
  <c r="R539" i="1" s="1"/>
  <c r="P538" i="1"/>
  <c r="R538" i="1" s="1"/>
  <c r="P537" i="1"/>
  <c r="R537" i="1" s="1"/>
  <c r="P536" i="1"/>
  <c r="R536" i="1" s="1"/>
  <c r="P535" i="1"/>
  <c r="R535" i="1" s="1"/>
  <c r="P534" i="1"/>
  <c r="R534" i="1" s="1"/>
  <c r="P533" i="1"/>
  <c r="R533" i="1" s="1"/>
  <c r="P532" i="1"/>
  <c r="R532" i="1" s="1"/>
  <c r="P531" i="1"/>
  <c r="R531" i="1" s="1"/>
  <c r="P530" i="1"/>
  <c r="R530" i="1" s="1"/>
  <c r="P529" i="1"/>
  <c r="R529" i="1" s="1"/>
  <c r="P528" i="1"/>
  <c r="R528" i="1" s="1"/>
  <c r="P527" i="1"/>
  <c r="R527" i="1" s="1"/>
  <c r="P526" i="1"/>
  <c r="R526" i="1" s="1"/>
  <c r="P525" i="1"/>
  <c r="R525" i="1" s="1"/>
  <c r="P524" i="1"/>
  <c r="R524" i="1" s="1"/>
  <c r="P523" i="1"/>
  <c r="R523" i="1" s="1"/>
  <c r="P543" i="1"/>
  <c r="R543" i="1" s="1"/>
  <c r="P542" i="1"/>
  <c r="R542" i="1" s="1"/>
  <c r="P541" i="1"/>
  <c r="R541" i="1" s="1"/>
  <c r="P540" i="1"/>
  <c r="R540" i="1" s="1"/>
  <c r="P547" i="1"/>
  <c r="R547" i="1" s="1"/>
  <c r="P546" i="1"/>
  <c r="R546" i="1" s="1"/>
  <c r="P545" i="1"/>
  <c r="R545" i="1" s="1"/>
  <c r="P544" i="1"/>
  <c r="R544" i="1" s="1"/>
  <c r="P549" i="1"/>
  <c r="R549" i="1" s="1"/>
  <c r="P548" i="1"/>
  <c r="R548" i="1" s="1"/>
  <c r="P559" i="1"/>
  <c r="R559" i="1" s="1"/>
  <c r="P558" i="1"/>
  <c r="R558" i="1" s="1"/>
  <c r="P557" i="1"/>
  <c r="R557" i="1" s="1"/>
  <c r="P556" i="1"/>
  <c r="R556" i="1" s="1"/>
  <c r="P555" i="1"/>
  <c r="R555" i="1" s="1"/>
  <c r="P554" i="1"/>
  <c r="R554" i="1" s="1"/>
  <c r="P553" i="1"/>
  <c r="R553" i="1" s="1"/>
  <c r="P552" i="1"/>
  <c r="R552" i="1" s="1"/>
  <c r="P551" i="1"/>
  <c r="R551" i="1" s="1"/>
  <c r="P550" i="1"/>
  <c r="R550" i="1" s="1"/>
  <c r="P561" i="1"/>
  <c r="R561" i="1" s="1"/>
  <c r="P560" i="1"/>
  <c r="R560" i="1" s="1"/>
  <c r="P562" i="1"/>
  <c r="R562" i="1" s="1"/>
  <c r="P563" i="1"/>
  <c r="R563" i="1" s="1"/>
  <c r="P569" i="1"/>
  <c r="R569" i="1" s="1"/>
  <c r="P568" i="1"/>
  <c r="R568" i="1" s="1"/>
  <c r="P567" i="1"/>
  <c r="R567" i="1" s="1"/>
  <c r="P566" i="1"/>
  <c r="R566" i="1" s="1"/>
  <c r="P565" i="1"/>
  <c r="R565" i="1" s="1"/>
  <c r="P564" i="1"/>
  <c r="R564" i="1" s="1"/>
  <c r="P570" i="1"/>
  <c r="R570" i="1" s="1"/>
  <c r="P575" i="1"/>
  <c r="R575" i="1" s="1"/>
  <c r="P574" i="1"/>
  <c r="R574" i="1" s="1"/>
  <c r="P573" i="1"/>
  <c r="R573" i="1" s="1"/>
  <c r="P572" i="1"/>
  <c r="R572" i="1" s="1"/>
  <c r="P571" i="1"/>
  <c r="R571" i="1" s="1"/>
  <c r="P584" i="1"/>
  <c r="R584" i="1" s="1"/>
  <c r="P583" i="1"/>
  <c r="R583" i="1" s="1"/>
  <c r="P582" i="1"/>
  <c r="R582" i="1" s="1"/>
  <c r="P581" i="1"/>
  <c r="R581" i="1" s="1"/>
  <c r="P580" i="1"/>
  <c r="R580" i="1" s="1"/>
  <c r="P579" i="1"/>
  <c r="R579" i="1" s="1"/>
  <c r="P578" i="1"/>
  <c r="R578" i="1" s="1"/>
  <c r="P577" i="1"/>
  <c r="R577" i="1" s="1"/>
  <c r="P576" i="1"/>
  <c r="R576" i="1" s="1"/>
  <c r="P586" i="1"/>
  <c r="R586" i="1" s="1"/>
  <c r="P585" i="1"/>
  <c r="R585" i="1" s="1"/>
  <c r="P590" i="1"/>
  <c r="R590" i="1" s="1"/>
  <c r="P589" i="1"/>
  <c r="R589" i="1" s="1"/>
  <c r="P588" i="1"/>
  <c r="R588" i="1" s="1"/>
  <c r="P587" i="1"/>
  <c r="R587" i="1" s="1"/>
  <c r="P592" i="1"/>
  <c r="R592" i="1" s="1"/>
  <c r="P591" i="1"/>
  <c r="R591" i="1" s="1"/>
  <c r="P595" i="1"/>
  <c r="R595" i="1" s="1"/>
  <c r="P594" i="1"/>
  <c r="R594" i="1" s="1"/>
  <c r="P593" i="1"/>
  <c r="R593" i="1" s="1"/>
  <c r="P596" i="1"/>
  <c r="R596" i="1" s="1"/>
  <c r="P600" i="1"/>
  <c r="R600" i="1" s="1"/>
  <c r="P599" i="1"/>
  <c r="R599" i="1" s="1"/>
  <c r="P598" i="1"/>
  <c r="R598" i="1" s="1"/>
  <c r="P597" i="1"/>
  <c r="R597" i="1" s="1"/>
  <c r="P603" i="1"/>
  <c r="R603" i="1" s="1"/>
  <c r="P602" i="1"/>
  <c r="R602" i="1" s="1"/>
  <c r="P601" i="1"/>
  <c r="R601" i="1" s="1"/>
  <c r="P609" i="1"/>
  <c r="R609" i="1" s="1"/>
  <c r="P608" i="1"/>
  <c r="R608" i="1" s="1"/>
  <c r="P607" i="1"/>
  <c r="R607" i="1" s="1"/>
  <c r="P606" i="1"/>
  <c r="R606" i="1" s="1"/>
  <c r="P605" i="1"/>
  <c r="R605" i="1" s="1"/>
  <c r="P604" i="1"/>
  <c r="R604" i="1" s="1"/>
  <c r="P620" i="1"/>
  <c r="R620" i="1" s="1"/>
  <c r="P619" i="1"/>
  <c r="R619" i="1" s="1"/>
  <c r="P618" i="1"/>
  <c r="R618" i="1" s="1"/>
  <c r="P617" i="1"/>
  <c r="R617" i="1" s="1"/>
  <c r="P616" i="1"/>
  <c r="R616" i="1" s="1"/>
  <c r="P615" i="1"/>
  <c r="R615" i="1" s="1"/>
  <c r="P614" i="1"/>
  <c r="R614" i="1" s="1"/>
  <c r="P613" i="1"/>
  <c r="R613" i="1" s="1"/>
  <c r="P612" i="1"/>
  <c r="R612" i="1" s="1"/>
  <c r="P611" i="1"/>
  <c r="R611" i="1" s="1"/>
  <c r="P610" i="1"/>
  <c r="R610" i="1" s="1"/>
  <c r="P623" i="1"/>
  <c r="R623" i="1" s="1"/>
  <c r="P622" i="1"/>
  <c r="R622" i="1" s="1"/>
  <c r="P621" i="1"/>
  <c r="R621" i="1" s="1"/>
  <c r="P644" i="1"/>
  <c r="R644" i="1" s="1"/>
  <c r="P643" i="1"/>
  <c r="R643" i="1" s="1"/>
  <c r="P642" i="1"/>
  <c r="R642" i="1" s="1"/>
  <c r="P641" i="1"/>
  <c r="R641" i="1" s="1"/>
  <c r="P640" i="1"/>
  <c r="R640" i="1" s="1"/>
  <c r="P639" i="1"/>
  <c r="R639" i="1" s="1"/>
  <c r="P638" i="1"/>
  <c r="R638" i="1" s="1"/>
  <c r="P637" i="1"/>
  <c r="R637" i="1" s="1"/>
  <c r="P636" i="1"/>
  <c r="R636" i="1" s="1"/>
  <c r="P635" i="1"/>
  <c r="R635" i="1" s="1"/>
  <c r="P634" i="1"/>
  <c r="R634" i="1" s="1"/>
  <c r="P633" i="1"/>
  <c r="R633" i="1" s="1"/>
  <c r="P632" i="1"/>
  <c r="R632" i="1" s="1"/>
  <c r="P631" i="1"/>
  <c r="R631" i="1" s="1"/>
  <c r="P630" i="1"/>
  <c r="R630" i="1" s="1"/>
  <c r="P629" i="1"/>
  <c r="R629" i="1" s="1"/>
  <c r="P628" i="1"/>
  <c r="R628" i="1" s="1"/>
  <c r="P627" i="1"/>
  <c r="R627" i="1" s="1"/>
  <c r="P626" i="1"/>
  <c r="R626" i="1" s="1"/>
  <c r="P625" i="1"/>
  <c r="R625" i="1" s="1"/>
  <c r="P624" i="1"/>
  <c r="R624" i="1" s="1"/>
  <c r="P650" i="1"/>
  <c r="R650" i="1" s="1"/>
  <c r="P649" i="1"/>
  <c r="R649" i="1" s="1"/>
  <c r="P648" i="1"/>
  <c r="R648" i="1" s="1"/>
  <c r="P647" i="1"/>
  <c r="R647" i="1" s="1"/>
  <c r="P646" i="1"/>
  <c r="R646" i="1" s="1"/>
  <c r="P645" i="1"/>
  <c r="R645" i="1" s="1"/>
  <c r="P657" i="1"/>
  <c r="R657" i="1" s="1"/>
  <c r="P656" i="1"/>
  <c r="R656" i="1" s="1"/>
  <c r="P655" i="1"/>
  <c r="R655" i="1" s="1"/>
  <c r="P654" i="1"/>
  <c r="R654" i="1" s="1"/>
  <c r="P653" i="1"/>
  <c r="R653" i="1" s="1"/>
  <c r="P652" i="1"/>
  <c r="R652" i="1" s="1"/>
  <c r="P651" i="1"/>
  <c r="R651" i="1" s="1"/>
  <c r="P672" i="1"/>
  <c r="R672" i="1" s="1"/>
  <c r="P671" i="1"/>
  <c r="R671" i="1" s="1"/>
  <c r="P670" i="1"/>
  <c r="R670" i="1" s="1"/>
  <c r="P669" i="1"/>
  <c r="R669" i="1" s="1"/>
  <c r="P668" i="1"/>
  <c r="R668" i="1" s="1"/>
  <c r="P667" i="1"/>
  <c r="R667" i="1" s="1"/>
  <c r="P666" i="1"/>
  <c r="R666" i="1" s="1"/>
  <c r="P665" i="1"/>
  <c r="R665" i="1" s="1"/>
  <c r="P664" i="1"/>
  <c r="R664" i="1" s="1"/>
  <c r="P663" i="1"/>
  <c r="R663" i="1" s="1"/>
  <c r="P662" i="1"/>
  <c r="R662" i="1" s="1"/>
  <c r="P661" i="1"/>
  <c r="R661" i="1" s="1"/>
  <c r="P660" i="1"/>
  <c r="R660" i="1" s="1"/>
  <c r="P659" i="1"/>
  <c r="R659" i="1" s="1"/>
  <c r="P658" i="1"/>
  <c r="R658" i="1" s="1"/>
  <c r="P676" i="1"/>
  <c r="R676" i="1" s="1"/>
  <c r="P675" i="1"/>
  <c r="R675" i="1" s="1"/>
  <c r="P674" i="1"/>
  <c r="R674" i="1" s="1"/>
  <c r="P673" i="1"/>
  <c r="R673" i="1" s="1"/>
  <c r="P677" i="1"/>
  <c r="R677" i="1" s="1"/>
  <c r="P681" i="1"/>
  <c r="R681" i="1" s="1"/>
  <c r="P680" i="1"/>
  <c r="R680" i="1" s="1"/>
  <c r="P679" i="1"/>
  <c r="R679" i="1" s="1"/>
  <c r="P678" i="1"/>
  <c r="R678" i="1" s="1"/>
  <c r="P683" i="1"/>
  <c r="R683" i="1" s="1"/>
  <c r="P682" i="1"/>
  <c r="R682" i="1" s="1"/>
  <c r="P689" i="1"/>
  <c r="R689" i="1" s="1"/>
  <c r="P688" i="1"/>
  <c r="R688" i="1" s="1"/>
  <c r="P687" i="1"/>
  <c r="R687" i="1" s="1"/>
  <c r="P686" i="1"/>
  <c r="R686" i="1" s="1"/>
  <c r="P685" i="1"/>
  <c r="R685" i="1" s="1"/>
  <c r="P684" i="1"/>
  <c r="R684" i="1" s="1"/>
  <c r="P690" i="1"/>
  <c r="R690" i="1" s="1"/>
  <c r="P694" i="1"/>
  <c r="R694" i="1" s="1"/>
  <c r="P701" i="1"/>
  <c r="R701" i="1" s="1"/>
  <c r="P700" i="1"/>
  <c r="R700" i="1" s="1"/>
  <c r="P699" i="1"/>
  <c r="R699" i="1" s="1"/>
  <c r="P698" i="1"/>
  <c r="R698" i="1" s="1"/>
  <c r="P702" i="1"/>
  <c r="R702" i="1" s="1"/>
  <c r="P707" i="1"/>
  <c r="R707" i="1" s="1"/>
  <c r="P706" i="1"/>
  <c r="R706" i="1" s="1"/>
  <c r="P705" i="1"/>
  <c r="R705" i="1" s="1"/>
  <c r="P704" i="1"/>
  <c r="R704" i="1" s="1"/>
  <c r="P703" i="1"/>
  <c r="R703" i="1" s="1"/>
  <c r="P708" i="1"/>
  <c r="R708" i="1" s="1"/>
  <c r="P709" i="1"/>
  <c r="R709" i="1" s="1"/>
  <c r="P713" i="1"/>
  <c r="R713" i="1" s="1"/>
  <c r="P712" i="1"/>
  <c r="R712" i="1" s="1"/>
  <c r="P711" i="1"/>
  <c r="R711" i="1" s="1"/>
  <c r="P710" i="1"/>
  <c r="R710" i="1" s="1"/>
  <c r="P716" i="1"/>
  <c r="R716" i="1" s="1"/>
  <c r="P715" i="1"/>
  <c r="R715" i="1" s="1"/>
  <c r="P714" i="1"/>
  <c r="R714" i="1" s="1"/>
  <c r="P717" i="1"/>
  <c r="R717" i="1" s="1"/>
  <c r="P718" i="1"/>
  <c r="R718" i="1" s="1"/>
  <c r="P726" i="1"/>
  <c r="R726" i="1" s="1"/>
  <c r="P725" i="1"/>
  <c r="R725" i="1" s="1"/>
  <c r="P724" i="1"/>
  <c r="R724" i="1" s="1"/>
  <c r="P723" i="1"/>
  <c r="R723" i="1" s="1"/>
  <c r="P722" i="1"/>
  <c r="R722" i="1" s="1"/>
  <c r="P721" i="1"/>
  <c r="R721" i="1" s="1"/>
  <c r="P720" i="1"/>
  <c r="R720" i="1" s="1"/>
  <c r="P719" i="1"/>
  <c r="R719" i="1" s="1"/>
  <c r="P727" i="1"/>
  <c r="R727" i="1" s="1"/>
  <c r="P738" i="1"/>
  <c r="R738" i="1" s="1"/>
  <c r="P737" i="1"/>
  <c r="R737" i="1" s="1"/>
  <c r="P736" i="1"/>
  <c r="R736" i="1" s="1"/>
  <c r="P735" i="1"/>
  <c r="R735" i="1" s="1"/>
  <c r="P734" i="1"/>
  <c r="R734" i="1" s="1"/>
  <c r="P733" i="1"/>
  <c r="R733" i="1" s="1"/>
  <c r="P732" i="1"/>
  <c r="R732" i="1" s="1"/>
  <c r="P731" i="1"/>
  <c r="R731" i="1" s="1"/>
  <c r="P730" i="1"/>
  <c r="R730" i="1" s="1"/>
  <c r="P729" i="1"/>
  <c r="R729" i="1" s="1"/>
  <c r="P728" i="1"/>
  <c r="R728" i="1" s="1"/>
  <c r="P739" i="1"/>
  <c r="R739" i="1" s="1"/>
  <c r="P741" i="1"/>
  <c r="R741" i="1" s="1"/>
  <c r="P740" i="1"/>
  <c r="R740" i="1" s="1"/>
  <c r="P744" i="1"/>
  <c r="R744" i="1" s="1"/>
  <c r="P743" i="1"/>
  <c r="R743" i="1" s="1"/>
  <c r="P742" i="1"/>
  <c r="R742" i="1" s="1"/>
  <c r="P746" i="1"/>
  <c r="R746" i="1" s="1"/>
  <c r="P745" i="1"/>
  <c r="R745" i="1" s="1"/>
  <c r="P748" i="1"/>
  <c r="R748" i="1" s="1"/>
  <c r="P747" i="1"/>
  <c r="R747" i="1" s="1"/>
  <c r="P750" i="1"/>
  <c r="R750" i="1" s="1"/>
  <c r="P749" i="1"/>
  <c r="R749" i="1" s="1"/>
  <c r="P752" i="1"/>
  <c r="R752" i="1" s="1"/>
  <c r="P751" i="1"/>
  <c r="R751" i="1" s="1"/>
  <c r="P757" i="1"/>
  <c r="R757" i="1" s="1"/>
  <c r="P756" i="1"/>
  <c r="R756" i="1" s="1"/>
  <c r="P755" i="1"/>
  <c r="R755" i="1" s="1"/>
  <c r="P754" i="1"/>
  <c r="R754" i="1" s="1"/>
  <c r="P753" i="1"/>
  <c r="R753" i="1" s="1"/>
  <c r="P767" i="1"/>
  <c r="R767" i="1" s="1"/>
  <c r="P766" i="1"/>
  <c r="R766" i="1" s="1"/>
  <c r="P765" i="1"/>
  <c r="R765" i="1" s="1"/>
  <c r="P764" i="1"/>
  <c r="R764" i="1" s="1"/>
  <c r="P763" i="1"/>
  <c r="R763" i="1" s="1"/>
  <c r="P762" i="1"/>
  <c r="R762" i="1" s="1"/>
  <c r="P761" i="1"/>
  <c r="R761" i="1" s="1"/>
  <c r="P760" i="1"/>
  <c r="R760" i="1" s="1"/>
  <c r="P759" i="1"/>
  <c r="R759" i="1" s="1"/>
  <c r="P758" i="1"/>
  <c r="R758" i="1" s="1"/>
  <c r="P771" i="1"/>
  <c r="R771" i="1" s="1"/>
  <c r="P770" i="1"/>
  <c r="R770" i="1" s="1"/>
  <c r="P769" i="1"/>
  <c r="R769" i="1" s="1"/>
  <c r="P768" i="1"/>
  <c r="R768" i="1" s="1"/>
  <c r="P779" i="1"/>
  <c r="R779" i="1" s="1"/>
  <c r="P778" i="1"/>
  <c r="R778" i="1" s="1"/>
  <c r="P777" i="1"/>
  <c r="R777" i="1" s="1"/>
  <c r="P776" i="1"/>
  <c r="R776" i="1" s="1"/>
  <c r="P775" i="1"/>
  <c r="R775" i="1" s="1"/>
  <c r="P774" i="1"/>
  <c r="R774" i="1" s="1"/>
  <c r="P773" i="1"/>
  <c r="R773" i="1" s="1"/>
  <c r="P772" i="1"/>
  <c r="R772" i="1" s="1"/>
  <c r="P787" i="1"/>
  <c r="R787" i="1" s="1"/>
  <c r="P786" i="1"/>
  <c r="R786" i="1" s="1"/>
  <c r="P785" i="1"/>
  <c r="R785" i="1" s="1"/>
  <c r="P784" i="1"/>
  <c r="R784" i="1" s="1"/>
  <c r="P783" i="1"/>
  <c r="R783" i="1" s="1"/>
  <c r="P782" i="1"/>
  <c r="R782" i="1" s="1"/>
  <c r="P781" i="1"/>
  <c r="R781" i="1" s="1"/>
  <c r="P780" i="1"/>
  <c r="R780" i="1" s="1"/>
  <c r="P793" i="1"/>
  <c r="R793" i="1" s="1"/>
  <c r="P792" i="1"/>
  <c r="R792" i="1" s="1"/>
  <c r="P791" i="1"/>
  <c r="R791" i="1" s="1"/>
  <c r="P790" i="1"/>
  <c r="R790" i="1" s="1"/>
  <c r="P789" i="1"/>
  <c r="R789" i="1" s="1"/>
  <c r="P788" i="1"/>
  <c r="R788" i="1" s="1"/>
  <c r="P802" i="1"/>
  <c r="R802" i="1" s="1"/>
  <c r="P801" i="1"/>
  <c r="R801" i="1" s="1"/>
  <c r="P800" i="1"/>
  <c r="R800" i="1" s="1"/>
  <c r="P799" i="1"/>
  <c r="R799" i="1" s="1"/>
  <c r="P798" i="1"/>
  <c r="R798" i="1" s="1"/>
  <c r="P797" i="1"/>
  <c r="R797" i="1" s="1"/>
  <c r="P796" i="1"/>
  <c r="R796" i="1" s="1"/>
  <c r="P795" i="1"/>
  <c r="R795" i="1" s="1"/>
  <c r="P794" i="1"/>
  <c r="R794" i="1" s="1"/>
  <c r="P807" i="1"/>
  <c r="R807" i="1" s="1"/>
  <c r="P806" i="1"/>
  <c r="R806" i="1" s="1"/>
  <c r="P805" i="1"/>
  <c r="R805" i="1" s="1"/>
  <c r="P804" i="1"/>
  <c r="R804" i="1" s="1"/>
  <c r="P803" i="1"/>
  <c r="R803" i="1" s="1"/>
  <c r="P809" i="1"/>
  <c r="R809" i="1" s="1"/>
  <c r="P808" i="1"/>
  <c r="R808" i="1" s="1"/>
  <c r="P810" i="1"/>
  <c r="R810" i="1" s="1"/>
  <c r="P816" i="1"/>
  <c r="R816" i="1" s="1"/>
  <c r="P815" i="1"/>
  <c r="R815" i="1" s="1"/>
  <c r="P814" i="1"/>
  <c r="R814" i="1" s="1"/>
  <c r="P813" i="1"/>
  <c r="R813" i="1" s="1"/>
  <c r="P812" i="1"/>
  <c r="R812" i="1" s="1"/>
  <c r="P811" i="1"/>
  <c r="R811" i="1" s="1"/>
  <c r="P817" i="1"/>
  <c r="R817" i="1" s="1"/>
  <c r="P818" i="1"/>
  <c r="R818" i="1" s="1"/>
  <c r="P820" i="1"/>
  <c r="R820" i="1" s="1"/>
  <c r="P819" i="1"/>
  <c r="R819" i="1" s="1"/>
  <c r="P821" i="1"/>
  <c r="R821" i="1" s="1"/>
  <c r="P823" i="1"/>
  <c r="R823" i="1" s="1"/>
  <c r="P822" i="1"/>
  <c r="R822" i="1" s="1"/>
  <c r="P826" i="1"/>
  <c r="R826" i="1" s="1"/>
  <c r="P825" i="1"/>
  <c r="R825" i="1" s="1"/>
  <c r="P824" i="1"/>
  <c r="R824" i="1" s="1"/>
  <c r="P827" i="1"/>
  <c r="R827" i="1" s="1"/>
  <c r="P829" i="1"/>
  <c r="R829" i="1" s="1"/>
  <c r="P828" i="1"/>
  <c r="R828" i="1" s="1"/>
  <c r="P830" i="1"/>
  <c r="R830" i="1" s="1"/>
  <c r="P831" i="1"/>
  <c r="R831" i="1" s="1"/>
  <c r="P834" i="1"/>
  <c r="R834" i="1" s="1"/>
  <c r="P833" i="1"/>
  <c r="R833" i="1" s="1"/>
  <c r="P832" i="1"/>
  <c r="R832" i="1" s="1"/>
  <c r="P835" i="1"/>
  <c r="R835" i="1" s="1"/>
  <c r="P836" i="1"/>
  <c r="R836" i="1" s="1"/>
  <c r="P838" i="1"/>
  <c r="R838" i="1" s="1"/>
  <c r="P837" i="1"/>
  <c r="R837" i="1" s="1"/>
  <c r="P839" i="1"/>
  <c r="R839" i="1" s="1"/>
  <c r="P842" i="1"/>
  <c r="R842" i="1" s="1"/>
  <c r="P841" i="1"/>
  <c r="R841" i="1" s="1"/>
  <c r="P840" i="1"/>
  <c r="R840" i="1" s="1"/>
  <c r="P845" i="1"/>
  <c r="R845" i="1" s="1"/>
  <c r="P844" i="1"/>
  <c r="R844" i="1" s="1"/>
  <c r="P843" i="1"/>
  <c r="R843" i="1" s="1"/>
  <c r="P846" i="1"/>
  <c r="R846" i="1" s="1"/>
  <c r="P851" i="1"/>
  <c r="R851" i="1" s="1"/>
  <c r="P850" i="1"/>
  <c r="R850" i="1" s="1"/>
  <c r="P849" i="1"/>
  <c r="R849" i="1" s="1"/>
  <c r="P848" i="1"/>
  <c r="R848" i="1" s="1"/>
  <c r="P847" i="1"/>
  <c r="R847" i="1" s="1"/>
  <c r="P855" i="1"/>
  <c r="R855" i="1" s="1"/>
  <c r="P854" i="1"/>
  <c r="R854" i="1" s="1"/>
  <c r="P853" i="1"/>
  <c r="R853" i="1" s="1"/>
  <c r="P852" i="1"/>
  <c r="R852" i="1" s="1"/>
  <c r="P858" i="1"/>
  <c r="R858" i="1" s="1"/>
  <c r="P857" i="1"/>
  <c r="R857" i="1" s="1"/>
  <c r="P856" i="1"/>
  <c r="R856" i="1" s="1"/>
  <c r="P863" i="1"/>
  <c r="R863" i="1" s="1"/>
  <c r="P862" i="1"/>
  <c r="R862" i="1" s="1"/>
  <c r="P861" i="1"/>
  <c r="R861" i="1" s="1"/>
  <c r="P860" i="1"/>
  <c r="R860" i="1" s="1"/>
  <c r="P859" i="1"/>
  <c r="R859" i="1" s="1"/>
  <c r="P864" i="1"/>
  <c r="R864" i="1" s="1"/>
  <c r="P869" i="1"/>
  <c r="R869" i="1" s="1"/>
  <c r="P868" i="1"/>
  <c r="R868" i="1" s="1"/>
  <c r="P867" i="1"/>
  <c r="R867" i="1" s="1"/>
  <c r="P866" i="1"/>
  <c r="R866" i="1" s="1"/>
  <c r="P865" i="1"/>
  <c r="R865" i="1" s="1"/>
  <c r="P877" i="1"/>
  <c r="R877" i="1" s="1"/>
  <c r="P876" i="1"/>
  <c r="R876" i="1" s="1"/>
  <c r="P875" i="1"/>
  <c r="R875" i="1" s="1"/>
  <c r="P874" i="1"/>
  <c r="R874" i="1" s="1"/>
  <c r="P873" i="1"/>
  <c r="R873" i="1" s="1"/>
  <c r="P872" i="1"/>
  <c r="R872" i="1" s="1"/>
  <c r="P871" i="1"/>
  <c r="R871" i="1" s="1"/>
  <c r="P870" i="1"/>
  <c r="R870" i="1" s="1"/>
  <c r="P879" i="1"/>
  <c r="R879" i="1" s="1"/>
  <c r="P878" i="1"/>
  <c r="R878" i="1" s="1"/>
  <c r="P885" i="1"/>
  <c r="R885" i="1" s="1"/>
  <c r="P884" i="1"/>
  <c r="R884" i="1" s="1"/>
  <c r="P883" i="1"/>
  <c r="R883" i="1" s="1"/>
  <c r="P882" i="1"/>
  <c r="R882" i="1" s="1"/>
  <c r="P881" i="1"/>
  <c r="R881" i="1" s="1"/>
  <c r="P880" i="1"/>
  <c r="R880" i="1" s="1"/>
  <c r="P887" i="1"/>
  <c r="R887" i="1" s="1"/>
  <c r="P886" i="1"/>
  <c r="R886" i="1" s="1"/>
  <c r="P888" i="1"/>
  <c r="R888" i="1" s="1"/>
  <c r="P896" i="1"/>
  <c r="R896" i="1" s="1"/>
  <c r="P895" i="1"/>
  <c r="R895" i="1" s="1"/>
  <c r="P894" i="1"/>
  <c r="R894" i="1" s="1"/>
  <c r="P893" i="1"/>
  <c r="R893" i="1" s="1"/>
  <c r="P892" i="1"/>
  <c r="R892" i="1" s="1"/>
  <c r="P891" i="1"/>
  <c r="R891" i="1" s="1"/>
  <c r="P890" i="1"/>
  <c r="R890" i="1" s="1"/>
  <c r="P889" i="1"/>
  <c r="R889" i="1" s="1"/>
  <c r="P898" i="1"/>
  <c r="R898" i="1" s="1"/>
  <c r="P897" i="1"/>
  <c r="R897" i="1" s="1"/>
  <c r="P904" i="1"/>
  <c r="R904" i="1" s="1"/>
  <c r="P903" i="1"/>
  <c r="R903" i="1" s="1"/>
  <c r="P902" i="1"/>
  <c r="R902" i="1" s="1"/>
  <c r="P901" i="1"/>
  <c r="R901" i="1" s="1"/>
  <c r="P900" i="1"/>
  <c r="R900" i="1" s="1"/>
  <c r="P899" i="1"/>
  <c r="R899" i="1" s="1"/>
  <c r="P912" i="1"/>
  <c r="R912" i="1" s="1"/>
  <c r="P911" i="1"/>
  <c r="R911" i="1" s="1"/>
  <c r="P910" i="1"/>
  <c r="R910" i="1" s="1"/>
  <c r="P909" i="1"/>
  <c r="R909" i="1" s="1"/>
  <c r="P908" i="1"/>
  <c r="R908" i="1" s="1"/>
  <c r="P907" i="1"/>
  <c r="R907" i="1" s="1"/>
  <c r="P906" i="1"/>
  <c r="R906" i="1" s="1"/>
  <c r="P905" i="1"/>
  <c r="R905" i="1" s="1"/>
  <c r="P915" i="1"/>
  <c r="R915" i="1" s="1"/>
  <c r="P914" i="1"/>
  <c r="R914" i="1" s="1"/>
  <c r="P913" i="1"/>
  <c r="R913" i="1" s="1"/>
  <c r="P919" i="1"/>
  <c r="R919" i="1" s="1"/>
  <c r="P918" i="1"/>
  <c r="R918" i="1" s="1"/>
  <c r="P917" i="1"/>
  <c r="R917" i="1" s="1"/>
  <c r="P916" i="1"/>
  <c r="R916" i="1" s="1"/>
  <c r="P922" i="1"/>
  <c r="R922" i="1" s="1"/>
  <c r="P921" i="1"/>
  <c r="R921" i="1" s="1"/>
  <c r="P920" i="1"/>
  <c r="R920" i="1" s="1"/>
  <c r="P929" i="1"/>
  <c r="R929" i="1" s="1"/>
  <c r="P928" i="1"/>
  <c r="R928" i="1" s="1"/>
  <c r="P927" i="1"/>
  <c r="R927" i="1" s="1"/>
  <c r="P926" i="1"/>
  <c r="R926" i="1" s="1"/>
  <c r="P925" i="1"/>
  <c r="R925" i="1" s="1"/>
  <c r="P924" i="1"/>
  <c r="R924" i="1" s="1"/>
  <c r="P923" i="1"/>
  <c r="R923" i="1" s="1"/>
  <c r="P931" i="1"/>
  <c r="R931" i="1" s="1"/>
  <c r="P930" i="1"/>
  <c r="R930" i="1" s="1"/>
  <c r="P934" i="1"/>
  <c r="R934" i="1" s="1"/>
  <c r="P933" i="1"/>
  <c r="R933" i="1" s="1"/>
  <c r="P932" i="1"/>
  <c r="R932" i="1" s="1"/>
  <c r="P935" i="1"/>
  <c r="R935" i="1" s="1"/>
  <c r="P939" i="1"/>
  <c r="R939" i="1" s="1"/>
  <c r="P938" i="1"/>
  <c r="R938" i="1" s="1"/>
  <c r="P937" i="1"/>
  <c r="R937" i="1" s="1"/>
  <c r="P936" i="1"/>
  <c r="R936" i="1" s="1"/>
  <c r="P940" i="1"/>
  <c r="R940" i="1" s="1"/>
  <c r="P943" i="1"/>
  <c r="R943" i="1" s="1"/>
  <c r="P942" i="1"/>
  <c r="R942" i="1" s="1"/>
  <c r="P941" i="1"/>
  <c r="R941" i="1" s="1"/>
  <c r="P953" i="1"/>
  <c r="R953" i="1" s="1"/>
  <c r="P952" i="1"/>
  <c r="R952" i="1" s="1"/>
  <c r="P951" i="1"/>
  <c r="R951" i="1" s="1"/>
  <c r="P950" i="1"/>
  <c r="R950" i="1" s="1"/>
  <c r="P949" i="1"/>
  <c r="R949" i="1" s="1"/>
  <c r="P948" i="1"/>
  <c r="R948" i="1" s="1"/>
  <c r="P947" i="1"/>
  <c r="R947" i="1" s="1"/>
  <c r="P946" i="1"/>
  <c r="R946" i="1" s="1"/>
  <c r="P945" i="1"/>
  <c r="R945" i="1" s="1"/>
  <c r="P944" i="1"/>
  <c r="R944" i="1" s="1"/>
  <c r="P959" i="1"/>
  <c r="R959" i="1" s="1"/>
  <c r="P958" i="1"/>
  <c r="R958" i="1" s="1"/>
  <c r="P957" i="1"/>
  <c r="R957" i="1" s="1"/>
  <c r="P956" i="1"/>
  <c r="R956" i="1" s="1"/>
  <c r="P955" i="1"/>
  <c r="R955" i="1" s="1"/>
  <c r="P954" i="1"/>
  <c r="R954" i="1" s="1"/>
  <c r="P961" i="1"/>
  <c r="R961" i="1" s="1"/>
  <c r="P960" i="1"/>
  <c r="R960" i="1" s="1"/>
  <c r="P963" i="1"/>
  <c r="R963" i="1" s="1"/>
  <c r="P962" i="1"/>
  <c r="R962" i="1" s="1"/>
  <c r="P969" i="1"/>
  <c r="R969" i="1" s="1"/>
  <c r="P968" i="1"/>
  <c r="R968" i="1" s="1"/>
  <c r="P967" i="1"/>
  <c r="R967" i="1" s="1"/>
  <c r="P966" i="1"/>
  <c r="R966" i="1" s="1"/>
  <c r="P965" i="1"/>
  <c r="R965" i="1" s="1"/>
  <c r="P964" i="1"/>
  <c r="R964" i="1" s="1"/>
  <c r="P972" i="1"/>
  <c r="R972" i="1" s="1"/>
  <c r="P971" i="1"/>
  <c r="R971" i="1" s="1"/>
  <c r="P970" i="1"/>
  <c r="R970" i="1" s="1"/>
  <c r="P973" i="1"/>
  <c r="R973" i="1" s="1"/>
  <c r="P975" i="1"/>
  <c r="R975" i="1" s="1"/>
  <c r="P974" i="1"/>
  <c r="R974" i="1" s="1"/>
  <c r="P980" i="1"/>
  <c r="R980" i="1" s="1"/>
  <c r="P979" i="1"/>
  <c r="R979" i="1" s="1"/>
  <c r="P978" i="1"/>
  <c r="R978" i="1" s="1"/>
  <c r="P977" i="1"/>
  <c r="R977" i="1" s="1"/>
  <c r="P976" i="1"/>
  <c r="R976" i="1" s="1"/>
  <c r="P984" i="1"/>
  <c r="R984" i="1" s="1"/>
  <c r="P983" i="1"/>
  <c r="R983" i="1" s="1"/>
  <c r="P982" i="1"/>
  <c r="R982" i="1" s="1"/>
  <c r="P981" i="1"/>
  <c r="R981" i="1" s="1"/>
  <c r="P989" i="1"/>
  <c r="R989" i="1" s="1"/>
  <c r="P988" i="1"/>
  <c r="R988" i="1" s="1"/>
  <c r="P987" i="1"/>
  <c r="R987" i="1" s="1"/>
  <c r="P986" i="1"/>
  <c r="R986" i="1" s="1"/>
  <c r="P985" i="1"/>
  <c r="R985" i="1" s="1"/>
  <c r="P994" i="1"/>
  <c r="R994" i="1" s="1"/>
  <c r="P993" i="1"/>
  <c r="R993" i="1" s="1"/>
  <c r="P992" i="1"/>
  <c r="R992" i="1" s="1"/>
  <c r="P991" i="1"/>
  <c r="R991" i="1" s="1"/>
  <c r="P990" i="1"/>
  <c r="R990" i="1" s="1"/>
  <c r="P998" i="1"/>
  <c r="R998" i="1" s="1"/>
  <c r="P997" i="1"/>
  <c r="R997" i="1" s="1"/>
  <c r="P996" i="1"/>
  <c r="R996" i="1" s="1"/>
  <c r="P995" i="1"/>
  <c r="R995" i="1" s="1"/>
  <c r="P999" i="1"/>
  <c r="R999" i="1" s="1"/>
  <c r="P1010" i="1"/>
  <c r="R1010" i="1" s="1"/>
  <c r="P1009" i="1"/>
  <c r="R1009" i="1" s="1"/>
  <c r="P1008" i="1"/>
  <c r="R1008" i="1" s="1"/>
  <c r="P1007" i="1"/>
  <c r="R1007" i="1" s="1"/>
  <c r="P1006" i="1"/>
  <c r="R1006" i="1" s="1"/>
  <c r="P1005" i="1"/>
  <c r="R1005" i="1" s="1"/>
  <c r="P1004" i="1"/>
  <c r="R1004" i="1" s="1"/>
  <c r="P1003" i="1"/>
  <c r="R1003" i="1" s="1"/>
  <c r="P1002" i="1"/>
  <c r="R1002" i="1" s="1"/>
  <c r="P1001" i="1"/>
  <c r="R1001" i="1" s="1"/>
  <c r="P1000" i="1"/>
  <c r="R1000" i="1" s="1"/>
  <c r="P1019" i="1"/>
  <c r="R1019" i="1" s="1"/>
  <c r="P1018" i="1"/>
  <c r="R1018" i="1" s="1"/>
  <c r="P1017" i="1"/>
  <c r="R1017" i="1" s="1"/>
  <c r="P1016" i="1"/>
  <c r="R1016" i="1" s="1"/>
  <c r="P1015" i="1"/>
  <c r="R1015" i="1" s="1"/>
  <c r="P1014" i="1"/>
  <c r="R1014" i="1" s="1"/>
  <c r="P1013" i="1"/>
  <c r="R1013" i="1" s="1"/>
  <c r="P1012" i="1"/>
  <c r="R1012" i="1" s="1"/>
  <c r="P1011" i="1"/>
  <c r="R1011" i="1" s="1"/>
  <c r="P1024" i="1"/>
  <c r="R1024" i="1" s="1"/>
  <c r="P1023" i="1"/>
  <c r="R1023" i="1" s="1"/>
  <c r="P1022" i="1"/>
  <c r="R1022" i="1" s="1"/>
  <c r="P1021" i="1"/>
  <c r="R1021" i="1" s="1"/>
  <c r="P1020" i="1"/>
  <c r="R1020" i="1" s="1"/>
  <c r="P1025" i="1"/>
  <c r="R1025" i="1" s="1"/>
  <c r="P1026" i="1"/>
  <c r="R1026" i="1" s="1"/>
  <c r="P1029" i="1"/>
  <c r="R1029" i="1" s="1"/>
  <c r="P1028" i="1"/>
  <c r="R1028" i="1" s="1"/>
  <c r="P1027" i="1"/>
  <c r="R1027" i="1" s="1"/>
  <c r="P1030" i="1"/>
  <c r="R1030" i="1" s="1"/>
  <c r="P1031" i="1"/>
  <c r="R1031" i="1" s="1"/>
  <c r="P1033" i="1"/>
  <c r="R1033" i="1" s="1"/>
  <c r="P1032" i="1"/>
  <c r="R1032" i="1" s="1"/>
  <c r="P1037" i="1"/>
  <c r="R1037" i="1" s="1"/>
  <c r="P1036" i="1"/>
  <c r="R1036" i="1" s="1"/>
  <c r="P1035" i="1"/>
  <c r="R1035" i="1" s="1"/>
  <c r="P1034" i="1"/>
  <c r="R1034" i="1" s="1"/>
  <c r="P1048" i="1"/>
  <c r="R1048" i="1" s="1"/>
  <c r="P1047" i="1"/>
  <c r="R1047" i="1" s="1"/>
  <c r="P1046" i="1"/>
  <c r="R1046" i="1" s="1"/>
  <c r="P1045" i="1"/>
  <c r="R1045" i="1" s="1"/>
  <c r="P1044" i="1"/>
  <c r="R1044" i="1" s="1"/>
  <c r="P1043" i="1"/>
  <c r="R1043" i="1" s="1"/>
  <c r="P1042" i="1"/>
  <c r="R1042" i="1" s="1"/>
  <c r="P1041" i="1"/>
  <c r="R1041" i="1" s="1"/>
  <c r="P1040" i="1"/>
  <c r="R1040" i="1" s="1"/>
  <c r="P1039" i="1"/>
  <c r="R1039" i="1" s="1"/>
  <c r="P1038" i="1"/>
  <c r="R1038" i="1" s="1"/>
  <c r="P1050" i="1"/>
  <c r="R1050" i="1" s="1"/>
  <c r="P1049" i="1"/>
  <c r="R1049" i="1" s="1"/>
  <c r="P1051" i="1"/>
  <c r="R1051" i="1" s="1"/>
  <c r="P1052" i="1"/>
  <c r="R1052" i="1" s="1"/>
  <c r="P1053" i="1"/>
  <c r="R1053" i="1" s="1"/>
  <c r="P1062" i="1"/>
  <c r="R1062" i="1" s="1"/>
  <c r="P1061" i="1"/>
  <c r="R1061" i="1" s="1"/>
  <c r="P1060" i="1"/>
  <c r="R1060" i="1" s="1"/>
  <c r="P1059" i="1"/>
  <c r="R1059" i="1" s="1"/>
  <c r="P1058" i="1"/>
  <c r="R1058" i="1" s="1"/>
  <c r="P1057" i="1"/>
  <c r="R1057" i="1" s="1"/>
  <c r="P1056" i="1"/>
  <c r="R1056" i="1" s="1"/>
  <c r="P1055" i="1"/>
  <c r="R1055" i="1" s="1"/>
  <c r="P1054" i="1"/>
  <c r="R1054" i="1" s="1"/>
  <c r="P1066" i="1"/>
  <c r="R1066" i="1" s="1"/>
  <c r="P1065" i="1"/>
  <c r="R1065" i="1" s="1"/>
  <c r="P1064" i="1"/>
  <c r="R1064" i="1" s="1"/>
  <c r="P1063" i="1"/>
  <c r="R1063" i="1" s="1"/>
  <c r="P1074" i="1"/>
  <c r="R1074" i="1" s="1"/>
  <c r="P1073" i="1"/>
  <c r="R1073" i="1" s="1"/>
  <c r="P1072" i="1"/>
  <c r="R1072" i="1" s="1"/>
  <c r="P1071" i="1"/>
  <c r="R1071" i="1" s="1"/>
  <c r="P1070" i="1"/>
  <c r="R1070" i="1" s="1"/>
  <c r="P1069" i="1"/>
  <c r="R1069" i="1" s="1"/>
  <c r="P1068" i="1"/>
  <c r="R1068" i="1" s="1"/>
  <c r="P1067" i="1"/>
  <c r="R1067" i="1" s="1"/>
  <c r="P1080" i="1"/>
  <c r="R1080" i="1" s="1"/>
  <c r="P1079" i="1"/>
  <c r="R1079" i="1" s="1"/>
  <c r="P1078" i="1"/>
  <c r="R1078" i="1" s="1"/>
  <c r="P1077" i="1"/>
  <c r="R1077" i="1" s="1"/>
  <c r="P1076" i="1"/>
  <c r="R1076" i="1" s="1"/>
  <c r="P1075" i="1"/>
  <c r="R1075" i="1" s="1"/>
  <c r="P1088" i="1"/>
  <c r="R1088" i="1" s="1"/>
  <c r="P1087" i="1"/>
  <c r="R1087" i="1" s="1"/>
  <c r="P1086" i="1"/>
  <c r="R1086" i="1" s="1"/>
  <c r="P1085" i="1"/>
  <c r="R1085" i="1" s="1"/>
  <c r="P1084" i="1"/>
  <c r="R1084" i="1" s="1"/>
  <c r="P1083" i="1"/>
  <c r="R1083" i="1" s="1"/>
  <c r="P1082" i="1"/>
  <c r="R1082" i="1" s="1"/>
  <c r="P1081" i="1"/>
  <c r="R1081" i="1" s="1"/>
  <c r="P1095" i="1"/>
  <c r="R1095" i="1" s="1"/>
  <c r="P1094" i="1"/>
  <c r="R1094" i="1" s="1"/>
  <c r="P1093" i="1"/>
  <c r="R1093" i="1" s="1"/>
  <c r="P1092" i="1"/>
  <c r="R1092" i="1" s="1"/>
  <c r="P1091" i="1"/>
  <c r="R1091" i="1" s="1"/>
  <c r="P1090" i="1"/>
  <c r="R1090" i="1" s="1"/>
  <c r="P1089" i="1"/>
  <c r="R1089" i="1" s="1"/>
  <c r="P1101" i="1"/>
  <c r="R1101" i="1" s="1"/>
  <c r="P1100" i="1"/>
  <c r="R1100" i="1" s="1"/>
  <c r="P1099" i="1"/>
  <c r="R1099" i="1" s="1"/>
  <c r="P1098" i="1"/>
  <c r="R1098" i="1" s="1"/>
  <c r="P1097" i="1"/>
  <c r="R1097" i="1" s="1"/>
  <c r="P1096" i="1"/>
  <c r="R1096" i="1" s="1"/>
  <c r="P1108" i="1"/>
  <c r="R1108" i="1" s="1"/>
  <c r="P1107" i="1"/>
  <c r="R1107" i="1" s="1"/>
  <c r="P1106" i="1"/>
  <c r="R1106" i="1" s="1"/>
  <c r="P1105" i="1"/>
  <c r="R1105" i="1" s="1"/>
  <c r="P1104" i="1"/>
  <c r="R1104" i="1" s="1"/>
  <c r="P1103" i="1"/>
  <c r="R1103" i="1" s="1"/>
  <c r="P1102" i="1"/>
  <c r="R1102" i="1" s="1"/>
  <c r="P1109" i="1"/>
  <c r="R1109" i="1" s="1"/>
  <c r="P1121" i="1"/>
  <c r="R1121" i="1" s="1"/>
  <c r="P1120" i="1"/>
  <c r="R1120" i="1" s="1"/>
  <c r="P1119" i="1"/>
  <c r="R1119" i="1" s="1"/>
  <c r="P1118" i="1"/>
  <c r="R1118" i="1" s="1"/>
  <c r="P1117" i="1"/>
  <c r="R1117" i="1" s="1"/>
  <c r="P1116" i="1"/>
  <c r="R1116" i="1" s="1"/>
  <c r="P1115" i="1"/>
  <c r="R1115" i="1" s="1"/>
  <c r="P1114" i="1"/>
  <c r="R1114" i="1" s="1"/>
  <c r="P1113" i="1"/>
  <c r="R1113" i="1" s="1"/>
  <c r="P1112" i="1"/>
  <c r="R1112" i="1" s="1"/>
  <c r="P1111" i="1"/>
  <c r="R1111" i="1" s="1"/>
  <c r="P1110" i="1"/>
  <c r="R1110" i="1" s="1"/>
  <c r="P1123" i="1"/>
  <c r="R1123" i="1" s="1"/>
  <c r="P1122" i="1"/>
  <c r="R1122" i="1" s="1"/>
  <c r="P1129" i="1"/>
  <c r="R1129" i="1" s="1"/>
  <c r="P1128" i="1"/>
  <c r="R1128" i="1" s="1"/>
  <c r="P1127" i="1"/>
  <c r="R1127" i="1" s="1"/>
  <c r="P1126" i="1"/>
  <c r="R1126" i="1" s="1"/>
  <c r="P1125" i="1"/>
  <c r="R1125" i="1" s="1"/>
  <c r="P1124" i="1"/>
  <c r="R1124" i="1" s="1"/>
  <c r="P1140" i="1"/>
  <c r="R1140" i="1" s="1"/>
  <c r="P1139" i="1"/>
  <c r="R1139" i="1" s="1"/>
  <c r="P1138" i="1"/>
  <c r="R1138" i="1" s="1"/>
  <c r="P1137" i="1"/>
  <c r="R1137" i="1" s="1"/>
  <c r="P1136" i="1"/>
  <c r="R1136" i="1" s="1"/>
  <c r="P1135" i="1"/>
  <c r="R1135" i="1" s="1"/>
  <c r="P1134" i="1"/>
  <c r="R1134" i="1" s="1"/>
  <c r="P1133" i="1"/>
  <c r="R1133" i="1" s="1"/>
  <c r="P1132" i="1"/>
  <c r="R1132" i="1" s="1"/>
  <c r="P1131" i="1"/>
  <c r="R1131" i="1" s="1"/>
  <c r="P1130" i="1"/>
  <c r="R1130" i="1" s="1"/>
  <c r="P1144" i="1"/>
  <c r="R1144" i="1" s="1"/>
  <c r="P1143" i="1"/>
  <c r="R1143" i="1" s="1"/>
  <c r="P1151" i="1"/>
  <c r="R1151" i="1" s="1"/>
  <c r="P1150" i="1"/>
  <c r="R1150" i="1" s="1"/>
  <c r="P1149" i="1"/>
  <c r="R1149" i="1" s="1"/>
  <c r="P1148" i="1"/>
  <c r="R1148" i="1" s="1"/>
  <c r="P1147" i="1"/>
  <c r="R1147" i="1" s="1"/>
  <c r="P1146" i="1"/>
  <c r="R1146" i="1" s="1"/>
  <c r="P1145" i="1"/>
  <c r="R1145" i="1" s="1"/>
  <c r="P1154" i="1"/>
  <c r="R1154" i="1" s="1"/>
  <c r="P1153" i="1"/>
  <c r="R1153" i="1" s="1"/>
  <c r="P1152" i="1"/>
  <c r="R1152" i="1" s="1"/>
  <c r="P1159" i="1"/>
  <c r="R1159" i="1" s="1"/>
  <c r="P1158" i="1"/>
  <c r="R1158" i="1" s="1"/>
  <c r="P1157" i="1"/>
  <c r="R1157" i="1" s="1"/>
  <c r="P1156" i="1"/>
  <c r="R1156" i="1" s="1"/>
  <c r="P1155" i="1"/>
  <c r="R1155" i="1" s="1"/>
  <c r="P1172" i="1"/>
  <c r="R1172" i="1" s="1"/>
  <c r="P1171" i="1"/>
  <c r="R1171" i="1" s="1"/>
  <c r="P1170" i="1"/>
  <c r="R1170" i="1" s="1"/>
  <c r="P1169" i="1"/>
  <c r="R1169" i="1" s="1"/>
  <c r="P1168" i="1"/>
  <c r="R1168" i="1" s="1"/>
  <c r="P1167" i="1"/>
  <c r="R1167" i="1" s="1"/>
  <c r="P1166" i="1"/>
  <c r="R1166" i="1" s="1"/>
  <c r="P1165" i="1"/>
  <c r="R1165" i="1" s="1"/>
  <c r="P1164" i="1"/>
  <c r="R1164" i="1" s="1"/>
  <c r="P1163" i="1"/>
  <c r="R1163" i="1" s="1"/>
  <c r="P1162" i="1"/>
  <c r="R1162" i="1" s="1"/>
  <c r="P1161" i="1"/>
  <c r="R1161" i="1" s="1"/>
  <c r="P1160" i="1"/>
  <c r="R1160" i="1" s="1"/>
  <c r="P1176" i="1"/>
  <c r="R1176" i="1" s="1"/>
  <c r="P1175" i="1"/>
  <c r="R1175" i="1" s="1"/>
  <c r="P1174" i="1"/>
  <c r="R1174" i="1" s="1"/>
  <c r="P1173" i="1"/>
  <c r="R1173" i="1" s="1"/>
  <c r="P1187" i="1"/>
  <c r="R1187" i="1" s="1"/>
  <c r="P1186" i="1"/>
  <c r="R1186" i="1" s="1"/>
  <c r="P1185" i="1"/>
  <c r="R1185" i="1" s="1"/>
  <c r="P1184" i="1"/>
  <c r="R1184" i="1" s="1"/>
  <c r="P1183" i="1"/>
  <c r="R1183" i="1" s="1"/>
  <c r="P1182" i="1"/>
  <c r="R1182" i="1" s="1"/>
  <c r="P1181" i="1"/>
  <c r="R1181" i="1" s="1"/>
  <c r="P1180" i="1"/>
  <c r="R1180" i="1" s="1"/>
  <c r="P1179" i="1"/>
  <c r="R1179" i="1" s="1"/>
  <c r="P1178" i="1"/>
  <c r="R1178" i="1" s="1"/>
  <c r="P1177" i="1"/>
  <c r="R1177" i="1" s="1"/>
  <c r="P1194" i="1"/>
  <c r="R1194" i="1" s="1"/>
  <c r="P1193" i="1"/>
  <c r="R1193" i="1" s="1"/>
  <c r="P1192" i="1"/>
  <c r="R1192" i="1" s="1"/>
  <c r="P1191" i="1"/>
  <c r="R1191" i="1" s="1"/>
  <c r="P1190" i="1"/>
  <c r="R1190" i="1" s="1"/>
  <c r="P1189" i="1"/>
  <c r="R1189" i="1" s="1"/>
  <c r="P1188" i="1"/>
  <c r="R1188" i="1" s="1"/>
  <c r="P1198" i="1"/>
  <c r="R1198" i="1" s="1"/>
  <c r="P1197" i="1"/>
  <c r="R1197" i="1" s="1"/>
  <c r="P1196" i="1"/>
  <c r="R1196" i="1" s="1"/>
  <c r="P1195" i="1"/>
  <c r="R1195" i="1" s="1"/>
  <c r="P1206" i="1"/>
  <c r="R1206" i="1" s="1"/>
  <c r="P1205" i="1"/>
  <c r="R1205" i="1" s="1"/>
  <c r="P1204" i="1"/>
  <c r="R1204" i="1" s="1"/>
  <c r="P1203" i="1"/>
  <c r="R1203" i="1" s="1"/>
  <c r="P1202" i="1"/>
  <c r="R1202" i="1" s="1"/>
  <c r="P1201" i="1"/>
  <c r="R1201" i="1" s="1"/>
  <c r="P1200" i="1"/>
  <c r="R1200" i="1" s="1"/>
  <c r="P1199" i="1"/>
  <c r="R1199" i="1" s="1"/>
  <c r="P1209" i="1"/>
  <c r="R1209" i="1" s="1"/>
  <c r="P1208" i="1"/>
  <c r="R1208" i="1" s="1"/>
  <c r="P1207" i="1"/>
  <c r="R1207" i="1" s="1"/>
  <c r="P1211" i="1"/>
  <c r="R1211" i="1" s="1"/>
  <c r="P1210" i="1"/>
  <c r="R1210" i="1" s="1"/>
  <c r="P1212" i="1"/>
  <c r="R1212" i="1" s="1"/>
  <c r="P1216" i="1"/>
  <c r="R1216" i="1" s="1"/>
  <c r="P1215" i="1"/>
  <c r="R1215" i="1" s="1"/>
  <c r="P1214" i="1"/>
  <c r="R1214" i="1" s="1"/>
  <c r="P1213" i="1"/>
  <c r="R1213" i="1" s="1"/>
  <c r="P1217" i="1"/>
  <c r="R1217" i="1" s="1"/>
  <c r="P1218" i="1"/>
  <c r="R1218" i="1" s="1"/>
  <c r="P1221" i="1"/>
  <c r="R1221" i="1" s="1"/>
  <c r="P1220" i="1"/>
  <c r="R1220" i="1" s="1"/>
  <c r="P1219" i="1"/>
  <c r="R1219" i="1" s="1"/>
  <c r="P1222" i="1"/>
  <c r="R1222" i="1" s="1"/>
  <c r="P1233" i="1"/>
  <c r="R1233" i="1" s="1"/>
  <c r="P1232" i="1"/>
  <c r="R1232" i="1" s="1"/>
  <c r="P1231" i="1"/>
  <c r="R1231" i="1" s="1"/>
  <c r="P1230" i="1"/>
  <c r="R1230" i="1" s="1"/>
  <c r="P1229" i="1"/>
  <c r="R1229" i="1" s="1"/>
  <c r="P1228" i="1"/>
  <c r="R1228" i="1" s="1"/>
  <c r="P1227" i="1"/>
  <c r="R1227" i="1" s="1"/>
  <c r="P1226" i="1"/>
  <c r="R1226" i="1" s="1"/>
  <c r="P1225" i="1"/>
  <c r="R1225" i="1" s="1"/>
  <c r="P1224" i="1"/>
  <c r="R1224" i="1" s="1"/>
  <c r="P1223" i="1"/>
  <c r="R1223" i="1" s="1"/>
  <c r="P1235" i="1"/>
  <c r="R1235" i="1" s="1"/>
  <c r="P1234" i="1"/>
  <c r="R1234" i="1" s="1"/>
  <c r="P1252" i="1"/>
  <c r="R1252" i="1" s="1"/>
  <c r="P1251" i="1"/>
  <c r="R1251" i="1" s="1"/>
  <c r="P1250" i="1"/>
  <c r="R1250" i="1" s="1"/>
  <c r="P1249" i="1"/>
  <c r="R1249" i="1" s="1"/>
  <c r="P1248" i="1"/>
  <c r="R1248" i="1" s="1"/>
  <c r="P1247" i="1"/>
  <c r="R1247" i="1" s="1"/>
  <c r="P1246" i="1"/>
  <c r="R1246" i="1" s="1"/>
  <c r="P1245" i="1"/>
  <c r="R1245" i="1" s="1"/>
  <c r="P1244" i="1"/>
  <c r="R1244" i="1" s="1"/>
  <c r="P1243" i="1"/>
  <c r="R1243" i="1" s="1"/>
  <c r="P1242" i="1"/>
  <c r="R1242" i="1" s="1"/>
  <c r="P1241" i="1"/>
  <c r="R1241" i="1" s="1"/>
  <c r="P1240" i="1"/>
  <c r="R1240" i="1" s="1"/>
  <c r="P1239" i="1"/>
  <c r="R1239" i="1" s="1"/>
  <c r="P1238" i="1"/>
  <c r="R1238" i="1" s="1"/>
  <c r="P1237" i="1"/>
  <c r="R1237" i="1" s="1"/>
  <c r="P1236" i="1"/>
  <c r="R1236" i="1" s="1"/>
  <c r="P1258" i="1"/>
  <c r="R1258" i="1" s="1"/>
  <c r="P1257" i="1"/>
  <c r="R1257" i="1" s="1"/>
  <c r="P1256" i="1"/>
  <c r="R1256" i="1" s="1"/>
  <c r="P1255" i="1"/>
  <c r="R1255" i="1" s="1"/>
  <c r="P1254" i="1"/>
  <c r="R1254" i="1" s="1"/>
  <c r="P1253" i="1"/>
  <c r="R1253" i="1" s="1"/>
  <c r="P1268" i="1"/>
  <c r="R1268" i="1" s="1"/>
  <c r="P1267" i="1"/>
  <c r="R1267" i="1" s="1"/>
  <c r="P1266" i="1"/>
  <c r="R1266" i="1" s="1"/>
  <c r="P1265" i="1"/>
  <c r="R1265" i="1" s="1"/>
  <c r="P1264" i="1"/>
  <c r="R1264" i="1" s="1"/>
  <c r="P1263" i="1"/>
  <c r="R1263" i="1" s="1"/>
  <c r="P1262" i="1"/>
  <c r="R1262" i="1" s="1"/>
  <c r="P1261" i="1"/>
  <c r="R1261" i="1" s="1"/>
  <c r="P1260" i="1"/>
  <c r="R1260" i="1" s="1"/>
  <c r="P1270" i="1"/>
  <c r="R1270" i="1" s="1"/>
  <c r="P1269" i="1"/>
  <c r="R1269" i="1" s="1"/>
  <c r="P1273" i="1"/>
  <c r="R1273" i="1" s="1"/>
  <c r="P1272" i="1"/>
  <c r="R1272" i="1" s="1"/>
  <c r="P1271" i="1"/>
  <c r="R1271" i="1" s="1"/>
  <c r="P1281" i="1"/>
  <c r="R1281" i="1" s="1"/>
  <c r="P1280" i="1"/>
  <c r="R1280" i="1" s="1"/>
  <c r="P1279" i="1"/>
  <c r="R1279" i="1" s="1"/>
  <c r="P1278" i="1"/>
  <c r="R1278" i="1" s="1"/>
  <c r="P1277" i="1"/>
  <c r="R1277" i="1" s="1"/>
  <c r="P1276" i="1"/>
  <c r="R1276" i="1" s="1"/>
  <c r="P1275" i="1"/>
  <c r="R1275" i="1" s="1"/>
  <c r="P1274" i="1"/>
  <c r="R1274" i="1" s="1"/>
  <c r="P1287" i="1"/>
  <c r="R1287" i="1" s="1"/>
  <c r="P1286" i="1"/>
  <c r="R1286" i="1" s="1"/>
  <c r="P1285" i="1"/>
  <c r="R1285" i="1" s="1"/>
  <c r="P1284" i="1"/>
  <c r="R1284" i="1" s="1"/>
  <c r="P1283" i="1"/>
  <c r="R1283" i="1" s="1"/>
  <c r="P1282" i="1"/>
  <c r="R1282" i="1" s="1"/>
  <c r="P1289" i="1"/>
  <c r="R1289" i="1" s="1"/>
  <c r="P1288" i="1"/>
  <c r="R1288" i="1" s="1"/>
  <c r="P1300" i="1"/>
  <c r="R1300" i="1" s="1"/>
  <c r="P1299" i="1"/>
  <c r="R1299" i="1" s="1"/>
  <c r="P1298" i="1"/>
  <c r="R1298" i="1" s="1"/>
  <c r="P1297" i="1"/>
  <c r="R1297" i="1" s="1"/>
  <c r="P1296" i="1"/>
  <c r="R1296" i="1" s="1"/>
  <c r="P1295" i="1"/>
  <c r="R1295" i="1" s="1"/>
  <c r="P1294" i="1"/>
  <c r="R1294" i="1" s="1"/>
  <c r="P1293" i="1"/>
  <c r="R1293" i="1" s="1"/>
  <c r="P1292" i="1"/>
  <c r="R1292" i="1" s="1"/>
  <c r="P1291" i="1"/>
  <c r="R1291" i="1" s="1"/>
  <c r="P1290" i="1"/>
  <c r="R1290" i="1" s="1"/>
  <c r="P1313" i="1"/>
  <c r="R1313" i="1" s="1"/>
  <c r="P1312" i="1"/>
  <c r="R1312" i="1" s="1"/>
  <c r="P1311" i="1"/>
  <c r="R1311" i="1" s="1"/>
  <c r="P1310" i="1"/>
  <c r="R1310" i="1" s="1"/>
  <c r="P1309" i="1"/>
  <c r="R1309" i="1" s="1"/>
  <c r="P1308" i="1"/>
  <c r="R1308" i="1" s="1"/>
  <c r="P1307" i="1"/>
  <c r="R1307" i="1" s="1"/>
  <c r="P1306" i="1"/>
  <c r="R1306" i="1" s="1"/>
  <c r="P1305" i="1"/>
  <c r="R1305" i="1" s="1"/>
  <c r="P1304" i="1"/>
  <c r="R1304" i="1" s="1"/>
  <c r="P1303" i="1"/>
  <c r="R1303" i="1" s="1"/>
  <c r="P1302" i="1"/>
  <c r="R1302" i="1" s="1"/>
  <c r="P1301" i="1"/>
  <c r="R1301" i="1" s="1"/>
  <c r="P1316" i="1"/>
  <c r="R1316" i="1" s="1"/>
  <c r="P1315" i="1"/>
  <c r="R1315" i="1" s="1"/>
  <c r="P1318" i="1"/>
  <c r="R1318" i="1" s="1"/>
  <c r="P1317" i="1"/>
  <c r="R1317" i="1" s="1"/>
  <c r="P1326" i="1"/>
  <c r="R1326" i="1" s="1"/>
  <c r="P1325" i="1"/>
  <c r="R1325" i="1" s="1"/>
  <c r="P1324" i="1"/>
  <c r="R1324" i="1" s="1"/>
  <c r="P1323" i="1"/>
  <c r="R1323" i="1" s="1"/>
  <c r="P1322" i="1"/>
  <c r="R1322" i="1" s="1"/>
  <c r="P1321" i="1"/>
  <c r="R1321" i="1" s="1"/>
  <c r="P1320" i="1"/>
  <c r="R1320" i="1" s="1"/>
  <c r="P1319" i="1"/>
  <c r="R1319" i="1" s="1"/>
  <c r="P1333" i="1"/>
  <c r="R1333" i="1" s="1"/>
  <c r="P1332" i="1"/>
  <c r="R1332" i="1" s="1"/>
  <c r="P1331" i="1"/>
  <c r="R1331" i="1" s="1"/>
  <c r="P1330" i="1"/>
  <c r="R1330" i="1" s="1"/>
  <c r="P1329" i="1"/>
  <c r="R1329" i="1" s="1"/>
  <c r="P1328" i="1"/>
  <c r="R1328" i="1" s="1"/>
  <c r="P1327" i="1"/>
  <c r="R1327" i="1" s="1"/>
  <c r="P1335" i="1"/>
  <c r="R1335" i="1" s="1"/>
  <c r="P1334" i="1"/>
  <c r="R1334" i="1" s="1"/>
  <c r="P1338" i="1"/>
  <c r="R1338" i="1" s="1"/>
  <c r="P1337" i="1"/>
  <c r="R1337" i="1" s="1"/>
  <c r="P1336" i="1"/>
  <c r="R1336" i="1" s="1"/>
  <c r="P1339" i="1"/>
  <c r="R1339" i="1" s="1"/>
  <c r="P1344" i="1"/>
  <c r="R1344" i="1" s="1"/>
  <c r="P1343" i="1"/>
  <c r="R1343" i="1" s="1"/>
  <c r="P1342" i="1"/>
  <c r="R1342" i="1" s="1"/>
  <c r="P1341" i="1"/>
  <c r="R1341" i="1" s="1"/>
  <c r="P1340" i="1"/>
  <c r="R1340" i="1" s="1"/>
  <c r="P1355" i="1"/>
  <c r="R1355" i="1" s="1"/>
  <c r="P1354" i="1"/>
  <c r="R1354" i="1" s="1"/>
  <c r="P1353" i="1"/>
  <c r="R1353" i="1" s="1"/>
  <c r="P1352" i="1"/>
  <c r="R1352" i="1" s="1"/>
  <c r="P1351" i="1"/>
  <c r="R1351" i="1" s="1"/>
  <c r="P1350" i="1"/>
  <c r="R1350" i="1" s="1"/>
  <c r="P1349" i="1"/>
  <c r="R1349" i="1" s="1"/>
  <c r="P1348" i="1"/>
  <c r="R1348" i="1" s="1"/>
  <c r="P1347" i="1"/>
  <c r="R1347" i="1" s="1"/>
  <c r="P1346" i="1"/>
  <c r="R1346" i="1" s="1"/>
  <c r="P1345" i="1"/>
  <c r="R1345" i="1" s="1"/>
  <c r="P1357" i="1"/>
  <c r="R1357" i="1" s="1"/>
  <c r="P1356" i="1"/>
  <c r="R1356" i="1" s="1"/>
  <c r="P1362" i="1"/>
  <c r="R1362" i="1" s="1"/>
  <c r="P1361" i="1"/>
  <c r="R1361" i="1" s="1"/>
  <c r="P1360" i="1"/>
  <c r="R1360" i="1" s="1"/>
  <c r="P1359" i="1"/>
  <c r="R1359" i="1" s="1"/>
  <c r="P1358" i="1"/>
  <c r="R1358" i="1" s="1"/>
  <c r="P1366" i="1"/>
  <c r="R1366" i="1" s="1"/>
  <c r="P1365" i="1"/>
  <c r="R1365" i="1" s="1"/>
  <c r="P1364" i="1"/>
  <c r="R1364" i="1" s="1"/>
  <c r="P1363" i="1"/>
  <c r="R1363" i="1" s="1"/>
  <c r="P1372" i="1"/>
  <c r="R1372" i="1" s="1"/>
  <c r="P1371" i="1"/>
  <c r="R1371" i="1" s="1"/>
  <c r="P1370" i="1"/>
  <c r="R1370" i="1" s="1"/>
  <c r="P1369" i="1"/>
  <c r="R1369" i="1" s="1"/>
  <c r="P1368" i="1"/>
  <c r="R1368" i="1" s="1"/>
  <c r="P1367" i="1"/>
  <c r="R1367" i="1" s="1"/>
  <c r="P1382" i="1"/>
  <c r="R1382" i="1" s="1"/>
  <c r="P1381" i="1"/>
  <c r="R1381" i="1" s="1"/>
  <c r="P1380" i="1"/>
  <c r="R1380" i="1" s="1"/>
  <c r="P1379" i="1"/>
  <c r="R1379" i="1" s="1"/>
  <c r="P1378" i="1"/>
  <c r="R1378" i="1" s="1"/>
  <c r="P1377" i="1"/>
  <c r="R1377" i="1" s="1"/>
  <c r="P1399" i="1"/>
  <c r="R1399" i="1" s="1"/>
  <c r="P1398" i="1"/>
  <c r="R1398" i="1" s="1"/>
  <c r="P1397" i="1"/>
  <c r="R1397" i="1" s="1"/>
  <c r="P1396" i="1"/>
  <c r="R1396" i="1" s="1"/>
  <c r="P1395" i="1"/>
  <c r="R1395" i="1" s="1"/>
  <c r="P1394" i="1"/>
  <c r="R1394" i="1" s="1"/>
  <c r="P1393" i="1"/>
  <c r="R1393" i="1" s="1"/>
  <c r="P1392" i="1"/>
  <c r="R1392" i="1" s="1"/>
  <c r="P1391" i="1"/>
  <c r="R1391" i="1" s="1"/>
  <c r="P1390" i="1"/>
  <c r="R1390" i="1" s="1"/>
  <c r="P1389" i="1"/>
  <c r="R1389" i="1" s="1"/>
  <c r="P1388" i="1"/>
  <c r="R1388" i="1" s="1"/>
  <c r="P1387" i="1"/>
  <c r="R1387" i="1" s="1"/>
  <c r="P1386" i="1"/>
  <c r="R1386" i="1" s="1"/>
  <c r="P1385" i="1"/>
  <c r="R1385" i="1" s="1"/>
  <c r="P1384" i="1"/>
  <c r="R1384" i="1" s="1"/>
  <c r="P1383" i="1"/>
  <c r="R1383" i="1" s="1"/>
  <c r="P1402" i="1"/>
  <c r="R1402" i="1" s="1"/>
  <c r="P1401" i="1"/>
  <c r="R1401" i="1" s="1"/>
  <c r="P1400" i="1"/>
  <c r="R1400" i="1" s="1"/>
  <c r="P1407" i="1"/>
  <c r="R1407" i="1" s="1"/>
  <c r="P1406" i="1"/>
  <c r="R1406" i="1" s="1"/>
  <c r="P1405" i="1"/>
  <c r="R1405" i="1" s="1"/>
  <c r="P1404" i="1"/>
  <c r="R1404" i="1" s="1"/>
  <c r="P1416" i="1"/>
  <c r="R1416" i="1" s="1"/>
  <c r="P1415" i="1"/>
  <c r="R1415" i="1" s="1"/>
  <c r="P1414" i="1"/>
  <c r="R1414" i="1" s="1"/>
  <c r="P1413" i="1"/>
  <c r="R1413" i="1" s="1"/>
  <c r="P1412" i="1"/>
  <c r="R1412" i="1" s="1"/>
  <c r="P1411" i="1"/>
  <c r="R1411" i="1" s="1"/>
  <c r="P1410" i="1"/>
  <c r="R1410" i="1" s="1"/>
  <c r="P1409" i="1"/>
  <c r="R1409" i="1" s="1"/>
  <c r="P1408" i="1"/>
  <c r="R1408" i="1" s="1"/>
  <c r="P1419" i="1"/>
  <c r="R1419" i="1" s="1"/>
  <c r="P1418" i="1"/>
  <c r="R1418" i="1" s="1"/>
  <c r="P1417" i="1"/>
  <c r="R1417" i="1" s="1"/>
  <c r="P1424" i="1"/>
  <c r="R1424" i="1" s="1"/>
  <c r="P1423" i="1"/>
  <c r="R1423" i="1" s="1"/>
  <c r="P1422" i="1"/>
  <c r="R1422" i="1" s="1"/>
  <c r="P1421" i="1"/>
  <c r="R1421" i="1" s="1"/>
  <c r="P1428" i="1"/>
  <c r="R1428" i="1" s="1"/>
  <c r="P1427" i="1"/>
  <c r="R1427" i="1" s="1"/>
  <c r="P1426" i="1"/>
  <c r="R1426" i="1" s="1"/>
  <c r="P1425" i="1"/>
  <c r="R1425" i="1" s="1"/>
  <c r="P1429" i="1"/>
  <c r="R1429" i="1" s="1"/>
  <c r="P1430" i="1"/>
  <c r="R1430" i="1" s="1"/>
  <c r="P1431" i="1"/>
  <c r="R1431" i="1" s="1"/>
  <c r="P1444" i="1"/>
  <c r="R1444" i="1" s="1"/>
  <c r="P1443" i="1"/>
  <c r="R1443" i="1" s="1"/>
  <c r="P1442" i="1"/>
  <c r="R1442" i="1" s="1"/>
  <c r="P1441" i="1"/>
  <c r="R1441" i="1" s="1"/>
  <c r="P1440" i="1"/>
  <c r="R1440" i="1" s="1"/>
  <c r="P1439" i="1"/>
  <c r="R1439" i="1" s="1"/>
  <c r="P1438" i="1"/>
  <c r="R1438" i="1" s="1"/>
  <c r="P1437" i="1"/>
  <c r="R1437" i="1" s="1"/>
  <c r="P1436" i="1"/>
  <c r="R1436" i="1" s="1"/>
  <c r="P1435" i="1"/>
  <c r="R1435" i="1" s="1"/>
  <c r="P1434" i="1"/>
  <c r="R1434" i="1" s="1"/>
  <c r="P1433" i="1"/>
  <c r="R1433" i="1" s="1"/>
  <c r="P1432" i="1"/>
  <c r="R1432" i="1" s="1"/>
  <c r="P1449" i="1"/>
  <c r="R1449" i="1" s="1"/>
  <c r="P1448" i="1"/>
  <c r="R1448" i="1" s="1"/>
  <c r="P1447" i="1"/>
  <c r="R1447" i="1" s="1"/>
  <c r="P1446" i="1"/>
  <c r="R1446" i="1" s="1"/>
  <c r="P1445" i="1"/>
  <c r="R1445" i="1" s="1"/>
  <c r="P1451" i="1"/>
  <c r="R1451" i="1" s="1"/>
  <c r="P1450" i="1"/>
  <c r="R1450" i="1" s="1"/>
  <c r="P1456" i="1"/>
  <c r="R1456" i="1" s="1"/>
  <c r="P1455" i="1"/>
  <c r="R1455" i="1" s="1"/>
  <c r="P1454" i="1"/>
  <c r="R1454" i="1" s="1"/>
  <c r="P1453" i="1"/>
  <c r="R1453" i="1" s="1"/>
  <c r="P1452" i="1"/>
  <c r="R1452" i="1" s="1"/>
  <c r="P1459" i="1"/>
  <c r="R1459" i="1" s="1"/>
  <c r="P1458" i="1"/>
  <c r="R1458" i="1" s="1"/>
  <c r="P1457" i="1"/>
  <c r="R1457" i="1" s="1"/>
  <c r="P1465" i="1"/>
  <c r="R1465" i="1" s="1"/>
  <c r="P1464" i="1"/>
  <c r="R1464" i="1" s="1"/>
  <c r="P1463" i="1"/>
  <c r="R1463" i="1" s="1"/>
  <c r="P1462" i="1"/>
  <c r="R1462" i="1" s="1"/>
  <c r="P1461" i="1"/>
  <c r="R1461" i="1" s="1"/>
  <c r="P1460" i="1"/>
  <c r="R1460" i="1" s="1"/>
  <c r="P1468" i="1"/>
  <c r="R1468" i="1" s="1"/>
  <c r="P1467" i="1"/>
  <c r="R1467" i="1" s="1"/>
  <c r="P1466" i="1"/>
  <c r="R1466" i="1" s="1"/>
  <c r="P1470" i="1"/>
  <c r="R1470" i="1" s="1"/>
  <c r="P1469" i="1"/>
  <c r="R1469" i="1" s="1"/>
  <c r="P1473" i="1"/>
  <c r="R1473" i="1" s="1"/>
  <c r="P1472" i="1"/>
  <c r="R1472" i="1" s="1"/>
  <c r="P1471" i="1"/>
  <c r="R1471" i="1" s="1"/>
  <c r="P1477" i="1"/>
  <c r="R1477" i="1" s="1"/>
  <c r="P1476" i="1"/>
  <c r="R1476" i="1" s="1"/>
  <c r="P1475" i="1"/>
  <c r="R1475" i="1" s="1"/>
  <c r="P1474" i="1"/>
  <c r="R1474" i="1" s="1"/>
  <c r="P1480" i="1"/>
  <c r="R1480" i="1" s="1"/>
  <c r="P1479" i="1"/>
  <c r="R1479" i="1" s="1"/>
  <c r="P1478" i="1"/>
  <c r="R1478" i="1" s="1"/>
  <c r="P1487" i="1"/>
  <c r="R1487" i="1" s="1"/>
  <c r="P1486" i="1"/>
  <c r="R1486" i="1" s="1"/>
  <c r="P1485" i="1"/>
  <c r="R1485" i="1" s="1"/>
  <c r="P1484" i="1"/>
  <c r="R1484" i="1" s="1"/>
  <c r="P1483" i="1"/>
  <c r="R1483" i="1" s="1"/>
  <c r="P1482" i="1"/>
  <c r="R1482" i="1" s="1"/>
  <c r="P1481" i="1"/>
  <c r="R1481" i="1" s="1"/>
  <c r="P1489" i="1"/>
  <c r="R1489" i="1" s="1"/>
  <c r="P1488" i="1"/>
  <c r="R1488" i="1" s="1"/>
  <c r="P1495" i="1"/>
  <c r="R1495" i="1" s="1"/>
  <c r="P1494" i="1"/>
  <c r="R1494" i="1" s="1"/>
  <c r="P1493" i="1"/>
  <c r="R1493" i="1" s="1"/>
  <c r="P1492" i="1"/>
  <c r="R1492" i="1" s="1"/>
  <c r="P1491" i="1"/>
  <c r="R1491" i="1" s="1"/>
  <c r="P1490" i="1"/>
  <c r="R1490" i="1" s="1"/>
  <c r="P1501" i="1"/>
  <c r="R1501" i="1" s="1"/>
  <c r="P1500" i="1"/>
  <c r="R1500" i="1" s="1"/>
  <c r="P1499" i="1"/>
  <c r="R1499" i="1" s="1"/>
  <c r="P1498" i="1"/>
  <c r="R1498" i="1" s="1"/>
  <c r="P1497" i="1"/>
  <c r="R1497" i="1" s="1"/>
  <c r="P1496" i="1"/>
  <c r="R1496" i="1" s="1"/>
  <c r="P1503" i="1"/>
  <c r="R1503" i="1" s="1"/>
  <c r="P1502" i="1"/>
  <c r="R1502" i="1" s="1"/>
  <c r="P1505" i="1"/>
  <c r="R1505" i="1" s="1"/>
  <c r="P1504" i="1"/>
  <c r="R1504" i="1" s="1"/>
  <c r="P1514" i="1"/>
  <c r="R1514" i="1" s="1"/>
  <c r="P1513" i="1"/>
  <c r="R1513" i="1" s="1"/>
  <c r="P1512" i="1"/>
  <c r="R1512" i="1" s="1"/>
  <c r="P1511" i="1"/>
  <c r="R1511" i="1" s="1"/>
  <c r="P1510" i="1"/>
  <c r="R1510" i="1" s="1"/>
  <c r="P1509" i="1"/>
  <c r="R1509" i="1" s="1"/>
  <c r="P1508" i="1"/>
  <c r="R1508" i="1" s="1"/>
  <c r="P1507" i="1"/>
  <c r="R1507" i="1" s="1"/>
  <c r="P1506" i="1"/>
  <c r="R1506" i="1" s="1"/>
  <c r="P1515" i="1"/>
  <c r="R1515" i="1" s="1"/>
  <c r="P1519" i="1"/>
  <c r="R1519" i="1" s="1"/>
  <c r="P1518" i="1"/>
  <c r="R1518" i="1" s="1"/>
  <c r="P1517" i="1"/>
  <c r="R1517" i="1" s="1"/>
  <c r="P1516" i="1"/>
  <c r="R1516" i="1" s="1"/>
  <c r="P1529" i="1"/>
  <c r="R1529" i="1" s="1"/>
  <c r="P1528" i="1"/>
  <c r="R1528" i="1" s="1"/>
  <c r="P1527" i="1"/>
  <c r="R1527" i="1" s="1"/>
  <c r="P1526" i="1"/>
  <c r="R1526" i="1" s="1"/>
  <c r="P1525" i="1"/>
  <c r="R1525" i="1" s="1"/>
  <c r="P1524" i="1"/>
  <c r="R1524" i="1" s="1"/>
  <c r="P1523" i="1"/>
  <c r="R1523" i="1" s="1"/>
  <c r="P1522" i="1"/>
  <c r="R1522" i="1" s="1"/>
  <c r="P1521" i="1"/>
  <c r="R1521" i="1" s="1"/>
  <c r="P1520" i="1"/>
  <c r="R1520" i="1" s="1"/>
  <c r="P1533" i="1"/>
  <c r="R1533" i="1" s="1"/>
  <c r="P1532" i="1"/>
  <c r="R1532" i="1" s="1"/>
  <c r="P1531" i="1"/>
  <c r="R1531" i="1" s="1"/>
  <c r="P1530" i="1"/>
  <c r="R1530" i="1" s="1"/>
  <c r="P1536" i="1"/>
  <c r="R1536" i="1" s="1"/>
  <c r="P1535" i="1"/>
  <c r="R1535" i="1" s="1"/>
  <c r="P1534" i="1"/>
  <c r="R1534" i="1" s="1"/>
  <c r="P1539" i="1"/>
  <c r="R1539" i="1" s="1"/>
  <c r="P1538" i="1"/>
  <c r="R1538" i="1" s="1"/>
  <c r="P1537" i="1"/>
  <c r="R1537" i="1" s="1"/>
  <c r="P1543" i="1"/>
  <c r="R1543" i="1" s="1"/>
  <c r="P1542" i="1"/>
  <c r="R1542" i="1" s="1"/>
  <c r="P1541" i="1"/>
  <c r="R1541" i="1" s="1"/>
  <c r="P1540" i="1"/>
  <c r="R1540" i="1" s="1"/>
  <c r="P1547" i="1"/>
  <c r="R1547" i="1" s="1"/>
  <c r="P1546" i="1"/>
  <c r="R1546" i="1" s="1"/>
  <c r="P1545" i="1"/>
  <c r="R1545" i="1" s="1"/>
  <c r="P1544" i="1"/>
  <c r="R1544" i="1" s="1"/>
  <c r="P1552" i="1"/>
  <c r="R1552" i="1" s="1"/>
  <c r="P1551" i="1"/>
  <c r="R1551" i="1" s="1"/>
  <c r="P1550" i="1"/>
  <c r="R1550" i="1" s="1"/>
  <c r="P1549" i="1"/>
  <c r="R1549" i="1" s="1"/>
  <c r="P1548" i="1"/>
  <c r="R1548" i="1" s="1"/>
  <c r="P1561" i="1"/>
  <c r="R1561" i="1" s="1"/>
  <c r="P1560" i="1"/>
  <c r="R1560" i="1" s="1"/>
  <c r="P1559" i="1"/>
  <c r="R1559" i="1" s="1"/>
  <c r="P1558" i="1"/>
  <c r="R1558" i="1" s="1"/>
  <c r="P1557" i="1"/>
  <c r="R1557" i="1" s="1"/>
  <c r="P1556" i="1"/>
  <c r="R1556" i="1" s="1"/>
  <c r="P1555" i="1"/>
  <c r="R1555" i="1" s="1"/>
  <c r="P1554" i="1"/>
  <c r="R1554" i="1" s="1"/>
  <c r="P1553" i="1"/>
  <c r="R1553" i="1" s="1"/>
  <c r="P1564" i="1"/>
  <c r="R1564" i="1" s="1"/>
  <c r="P1563" i="1"/>
  <c r="R1563" i="1" s="1"/>
  <c r="P1562" i="1"/>
  <c r="R1562" i="1" s="1"/>
  <c r="P1567" i="1"/>
  <c r="R1567" i="1" s="1"/>
  <c r="P1566" i="1"/>
  <c r="R1566" i="1" s="1"/>
  <c r="P1565" i="1"/>
  <c r="R1565" i="1" s="1"/>
  <c r="P1569" i="1"/>
  <c r="R1569" i="1" s="1"/>
  <c r="P1568" i="1"/>
  <c r="R1568" i="1" s="1"/>
  <c r="P1577" i="1"/>
  <c r="R1577" i="1" s="1"/>
  <c r="P1576" i="1"/>
  <c r="R1576" i="1" s="1"/>
  <c r="P1575" i="1"/>
  <c r="R1575" i="1" s="1"/>
  <c r="P1574" i="1"/>
  <c r="R1574" i="1" s="1"/>
  <c r="P1573" i="1"/>
  <c r="R1573" i="1" s="1"/>
  <c r="P1572" i="1"/>
  <c r="R1572" i="1" s="1"/>
  <c r="P1571" i="1"/>
  <c r="R1571" i="1" s="1"/>
  <c r="P1570" i="1"/>
  <c r="R1570" i="1" s="1"/>
  <c r="P1580" i="1"/>
  <c r="R1580" i="1" s="1"/>
  <c r="P1579" i="1"/>
  <c r="R1579" i="1" s="1"/>
  <c r="P1578" i="1"/>
  <c r="R1578" i="1" s="1"/>
  <c r="P1584" i="1"/>
  <c r="R1584" i="1" s="1"/>
  <c r="P1583" i="1"/>
  <c r="R1583" i="1" s="1"/>
  <c r="P1582" i="1"/>
  <c r="R1582" i="1" s="1"/>
  <c r="P1581" i="1"/>
  <c r="R1581" i="1" s="1"/>
  <c r="P1586" i="1"/>
  <c r="R1586" i="1" s="1"/>
  <c r="P1585" i="1"/>
  <c r="R1585" i="1" s="1"/>
  <c r="P1589" i="1"/>
  <c r="R1589" i="1" s="1"/>
  <c r="P1588" i="1"/>
  <c r="R1588" i="1" s="1"/>
  <c r="P1587" i="1"/>
  <c r="R1587" i="1" s="1"/>
  <c r="P1592" i="1"/>
  <c r="R1592" i="1" s="1"/>
  <c r="P1591" i="1"/>
  <c r="R1591" i="1" s="1"/>
  <c r="P1596" i="1"/>
  <c r="R1596" i="1" s="1"/>
  <c r="P1595" i="1"/>
  <c r="R1595" i="1" s="1"/>
  <c r="P1594" i="1"/>
  <c r="R1594" i="1" s="1"/>
  <c r="P1593" i="1"/>
  <c r="R1593" i="1" s="1"/>
  <c r="P1597" i="1"/>
  <c r="R1597" i="1" s="1"/>
  <c r="P1598" i="1"/>
  <c r="R1598" i="1" s="1"/>
  <c r="P1601" i="1"/>
  <c r="R1601" i="1" s="1"/>
  <c r="P1600" i="1"/>
  <c r="R1600" i="1" s="1"/>
  <c r="P1599" i="1"/>
  <c r="R1599" i="1" s="1"/>
  <c r="P1605" i="1"/>
  <c r="R1605" i="1" s="1"/>
  <c r="P1604" i="1"/>
  <c r="R1604" i="1" s="1"/>
  <c r="P1603" i="1"/>
  <c r="R1603" i="1" s="1"/>
  <c r="P1602" i="1"/>
  <c r="R1602" i="1" s="1"/>
  <c r="P1607" i="1"/>
  <c r="R1607" i="1" s="1"/>
  <c r="P1606" i="1"/>
  <c r="R1606" i="1" s="1"/>
  <c r="P1609" i="1"/>
  <c r="R1609" i="1" s="1"/>
  <c r="P1608" i="1"/>
  <c r="R1608" i="1" s="1"/>
  <c r="P1616" i="1"/>
  <c r="R1616" i="1" s="1"/>
  <c r="P1615" i="1"/>
  <c r="R1615" i="1" s="1"/>
  <c r="P1614" i="1"/>
  <c r="R1614" i="1" s="1"/>
  <c r="P1613" i="1"/>
  <c r="R1613" i="1" s="1"/>
  <c r="P1612" i="1"/>
  <c r="R1612" i="1" s="1"/>
  <c r="P1611" i="1"/>
  <c r="R1611" i="1" s="1"/>
  <c r="P1610" i="1"/>
  <c r="R1610" i="1" s="1"/>
  <c r="P1619" i="1"/>
  <c r="R1619" i="1" s="1"/>
  <c r="P1618" i="1"/>
  <c r="R1618" i="1" s="1"/>
  <c r="P1617" i="1"/>
  <c r="R1617" i="1" s="1"/>
  <c r="P1621" i="1"/>
  <c r="R1621" i="1" s="1"/>
  <c r="P1620" i="1"/>
  <c r="R1620" i="1" s="1"/>
  <c r="P1627" i="1"/>
  <c r="R1627" i="1" s="1"/>
  <c r="P1626" i="1"/>
  <c r="R1626" i="1" s="1"/>
  <c r="P1625" i="1"/>
  <c r="R1625" i="1" s="1"/>
  <c r="P1624" i="1"/>
  <c r="R1624" i="1" s="1"/>
  <c r="P1623" i="1"/>
  <c r="R1623" i="1" s="1"/>
  <c r="P1622" i="1"/>
  <c r="R1622" i="1" s="1"/>
  <c r="P1628" i="1"/>
  <c r="R1628" i="1" s="1"/>
  <c r="P1630" i="1"/>
  <c r="R1630" i="1" s="1"/>
  <c r="P1629" i="1"/>
  <c r="R1629" i="1" s="1"/>
  <c r="P1632" i="1"/>
  <c r="R1632" i="1" s="1"/>
  <c r="P1631" i="1"/>
  <c r="R1631" i="1" s="1"/>
  <c r="P1634" i="1"/>
  <c r="R1634" i="1" s="1"/>
  <c r="P1633" i="1"/>
  <c r="R1633" i="1" s="1"/>
  <c r="P1635" i="1"/>
  <c r="R1635" i="1" s="1"/>
  <c r="P1636" i="1"/>
  <c r="R1636" i="1" s="1"/>
  <c r="P1640" i="1"/>
  <c r="R1640" i="1" s="1"/>
  <c r="P1639" i="1"/>
  <c r="R1639" i="1" s="1"/>
  <c r="P1638" i="1"/>
  <c r="R1638" i="1" s="1"/>
  <c r="P1637" i="1"/>
  <c r="R1637" i="1" s="1"/>
  <c r="P1651" i="1"/>
  <c r="R1651" i="1" s="1"/>
  <c r="P1650" i="1"/>
  <c r="R1650" i="1" s="1"/>
  <c r="P1649" i="1"/>
  <c r="R1649" i="1" s="1"/>
  <c r="P1648" i="1"/>
  <c r="R1648" i="1" s="1"/>
  <c r="P1647" i="1"/>
  <c r="R1647" i="1" s="1"/>
  <c r="P1646" i="1"/>
  <c r="R1646" i="1" s="1"/>
  <c r="P1645" i="1"/>
  <c r="R1645" i="1" s="1"/>
  <c r="P1644" i="1"/>
  <c r="R1644" i="1" s="1"/>
  <c r="P1643" i="1"/>
  <c r="R1643" i="1" s="1"/>
  <c r="P1642" i="1"/>
  <c r="R1642" i="1" s="1"/>
  <c r="P1641" i="1"/>
  <c r="R1641" i="1" s="1"/>
  <c r="P1653" i="1"/>
  <c r="R1653" i="1" s="1"/>
  <c r="P1652" i="1"/>
  <c r="R1652" i="1" s="1"/>
  <c r="P1656" i="1"/>
  <c r="R1656" i="1" s="1"/>
  <c r="P1655" i="1"/>
  <c r="R1655" i="1" s="1"/>
  <c r="P1654" i="1"/>
  <c r="R1654" i="1" s="1"/>
  <c r="P1659" i="1"/>
  <c r="R1659" i="1" s="1"/>
  <c r="P1658" i="1"/>
  <c r="R1658" i="1" s="1"/>
  <c r="P1657" i="1"/>
  <c r="R1657" i="1" s="1"/>
  <c r="P1661" i="1"/>
  <c r="R1661" i="1" s="1"/>
  <c r="P1660" i="1"/>
  <c r="R1660" i="1" s="1"/>
  <c r="P1664" i="1"/>
  <c r="R1664" i="1" s="1"/>
  <c r="P1663" i="1"/>
  <c r="R1663" i="1" s="1"/>
  <c r="P1662" i="1"/>
  <c r="R1662" i="1" s="1"/>
  <c r="P1665" i="1"/>
  <c r="R1665" i="1" s="1"/>
  <c r="P1666" i="1"/>
  <c r="R1666" i="1" s="1"/>
  <c r="P1667" i="1"/>
  <c r="R1667" i="1" s="1"/>
  <c r="P1669" i="1"/>
  <c r="R1669" i="1" s="1"/>
  <c r="P1668" i="1"/>
  <c r="R1668" i="1" s="1"/>
  <c r="P1670" i="1"/>
  <c r="R1670" i="1" s="1"/>
  <c r="P1672" i="1"/>
  <c r="R1672" i="1" s="1"/>
  <c r="P1671" i="1"/>
  <c r="R1671" i="1" s="1"/>
  <c r="P1674" i="1"/>
  <c r="R1674" i="1" s="1"/>
  <c r="P1673" i="1"/>
  <c r="R1673" i="1" s="1"/>
  <c r="P1677" i="1"/>
  <c r="R1677" i="1" s="1"/>
  <c r="P1676" i="1"/>
  <c r="R1676" i="1" s="1"/>
  <c r="P1675" i="1"/>
  <c r="R1675" i="1" s="1"/>
  <c r="P1679" i="1"/>
  <c r="R1679" i="1" s="1"/>
  <c r="P1678" i="1"/>
  <c r="R1678" i="1" s="1"/>
  <c r="P1682" i="1"/>
  <c r="R1682" i="1" s="1"/>
  <c r="P1681" i="1"/>
  <c r="R1681" i="1" s="1"/>
  <c r="P1680" i="1"/>
  <c r="R1680" i="1" s="1"/>
  <c r="P1685" i="1"/>
  <c r="R1685" i="1" s="1"/>
  <c r="P1684" i="1"/>
  <c r="R1684" i="1" s="1"/>
  <c r="P1683" i="1"/>
  <c r="R1683" i="1" s="1"/>
  <c r="P1686" i="1"/>
  <c r="R1686" i="1" s="1"/>
  <c r="P1688" i="1"/>
  <c r="R1688" i="1" s="1"/>
  <c r="P1687" i="1"/>
  <c r="R1687" i="1" s="1"/>
  <c r="P1690" i="1"/>
  <c r="R1690" i="1" s="1"/>
  <c r="P1689" i="1"/>
  <c r="R1689" i="1" s="1"/>
  <c r="P1691" i="1"/>
  <c r="R1691" i="1" s="1"/>
  <c r="P1694" i="1"/>
  <c r="R1694" i="1" s="1"/>
  <c r="P1693" i="1"/>
  <c r="R1693" i="1" s="1"/>
  <c r="P1692" i="1"/>
  <c r="R1692" i="1" s="1"/>
  <c r="P1695" i="1"/>
  <c r="R1695" i="1" s="1"/>
  <c r="P1696" i="1"/>
  <c r="R1696" i="1" s="1"/>
  <c r="P1697" i="1"/>
  <c r="R1697" i="1" s="1"/>
  <c r="P1698" i="1"/>
  <c r="R1698" i="1" s="1"/>
  <c r="P1699" i="1"/>
  <c r="R1699" i="1" s="1"/>
  <c r="P1700" i="1"/>
  <c r="R1700" i="1" s="1"/>
  <c r="P1701" i="1"/>
  <c r="R1701" i="1" s="1"/>
  <c r="P1703" i="1"/>
  <c r="R1703" i="1" s="1"/>
  <c r="P1702" i="1"/>
  <c r="R1702" i="1" s="1"/>
  <c r="P1704" i="1"/>
  <c r="R1704" i="1" s="1"/>
  <c r="P1706" i="1"/>
  <c r="R1706" i="1" s="1"/>
  <c r="P1705" i="1"/>
  <c r="R1705" i="1" s="1"/>
  <c r="P1707" i="1"/>
  <c r="R1707" i="1" s="1"/>
  <c r="P1708" i="1"/>
  <c r="R1708" i="1" s="1"/>
  <c r="P1709" i="1"/>
  <c r="R1709" i="1" s="1"/>
  <c r="P1710" i="1"/>
  <c r="R1710" i="1" s="1"/>
  <c r="P1714" i="1"/>
  <c r="R1714" i="1" s="1"/>
  <c r="P1713" i="1"/>
  <c r="R1713" i="1" s="1"/>
  <c r="P1712" i="1"/>
  <c r="R1712" i="1" s="1"/>
  <c r="P1715" i="1"/>
  <c r="R1715" i="1" s="1"/>
  <c r="P1718" i="1"/>
  <c r="R1718" i="1" s="1"/>
  <c r="P1717" i="1"/>
  <c r="R1717" i="1" s="1"/>
  <c r="P1716" i="1"/>
  <c r="R1716" i="1" s="1"/>
  <c r="P1721" i="1"/>
  <c r="R1721" i="1" s="1"/>
  <c r="P1720" i="1"/>
  <c r="R1720" i="1" s="1"/>
  <c r="P1719" i="1"/>
  <c r="R1719" i="1" s="1"/>
  <c r="P1722" i="1"/>
  <c r="R1722" i="1" s="1"/>
  <c r="P1727" i="1"/>
  <c r="R1727" i="1" s="1"/>
  <c r="P1726" i="1"/>
  <c r="R1726" i="1" s="1"/>
  <c r="P1725" i="1"/>
  <c r="R1725" i="1" s="1"/>
  <c r="P1724" i="1"/>
  <c r="R1724" i="1" s="1"/>
  <c r="P1723" i="1"/>
  <c r="R1723" i="1" s="1"/>
  <c r="P1730" i="1"/>
  <c r="R1730" i="1" s="1"/>
  <c r="P1729" i="1"/>
  <c r="R1729" i="1" s="1"/>
  <c r="P1728" i="1"/>
  <c r="R1728" i="1" s="1"/>
  <c r="P1734" i="1"/>
  <c r="R1734" i="1" s="1"/>
  <c r="P1733" i="1"/>
  <c r="R1733" i="1" s="1"/>
  <c r="P1732" i="1"/>
  <c r="R1732" i="1" s="1"/>
  <c r="P1731" i="1"/>
  <c r="R1731" i="1" s="1"/>
  <c r="P1735" i="1"/>
  <c r="R1735" i="1" s="1"/>
  <c r="P1736" i="1"/>
  <c r="R1736" i="1" s="1"/>
  <c r="P1737" i="1"/>
  <c r="R1737" i="1" s="1"/>
  <c r="P1742" i="1"/>
  <c r="R1742" i="1" s="1"/>
  <c r="P1741" i="1"/>
  <c r="R1741" i="1" s="1"/>
  <c r="P1740" i="1"/>
  <c r="R1740" i="1" s="1"/>
  <c r="P1739" i="1"/>
  <c r="R1739" i="1" s="1"/>
  <c r="P1738" i="1"/>
  <c r="R1738" i="1" s="1"/>
  <c r="P1744" i="1"/>
  <c r="R1744" i="1" s="1"/>
  <c r="P1743" i="1"/>
  <c r="R1743" i="1" s="1"/>
  <c r="P1747" i="1"/>
  <c r="R1747" i="1" s="1"/>
  <c r="P1746" i="1"/>
  <c r="R1746" i="1" s="1"/>
  <c r="P1745" i="1"/>
  <c r="R1745" i="1" s="1"/>
  <c r="P1748" i="1"/>
  <c r="R1748" i="1" s="1"/>
  <c r="P1752" i="1"/>
  <c r="R1752" i="1" s="1"/>
  <c r="P1751" i="1"/>
  <c r="R1751" i="1" s="1"/>
  <c r="P1750" i="1"/>
  <c r="R1750" i="1" s="1"/>
  <c r="P1749" i="1"/>
  <c r="R1749" i="1" s="1"/>
  <c r="P1756" i="1"/>
  <c r="R1756" i="1" s="1"/>
  <c r="P1755" i="1"/>
  <c r="R1755" i="1" s="1"/>
  <c r="P1754" i="1"/>
  <c r="R1754" i="1" s="1"/>
  <c r="P1753" i="1"/>
  <c r="R1753" i="1" s="1"/>
  <c r="P1759" i="1"/>
  <c r="R1759" i="1" s="1"/>
  <c r="P1758" i="1"/>
  <c r="R1758" i="1" s="1"/>
  <c r="P1760" i="1"/>
  <c r="R1760" i="1" s="1"/>
  <c r="P1761" i="1"/>
  <c r="R1761" i="1" s="1"/>
  <c r="P1762" i="1"/>
  <c r="R1762" i="1" s="1"/>
  <c r="P1763" i="1"/>
  <c r="R1763" i="1" s="1"/>
  <c r="P1764" i="1"/>
  <c r="R1764" i="1" s="1"/>
  <c r="P1765" i="1"/>
  <c r="R1765" i="1" s="1"/>
  <c r="P1766" i="1"/>
  <c r="R1766" i="1" s="1"/>
  <c r="P1767" i="1"/>
  <c r="R1767" i="1" s="1"/>
  <c r="P1768" i="1"/>
  <c r="R1768" i="1" s="1"/>
  <c r="P1769" i="1"/>
  <c r="R1769" i="1" s="1"/>
  <c r="P1771" i="1"/>
  <c r="R1771" i="1" s="1"/>
  <c r="N142" i="1"/>
  <c r="N158" i="1"/>
  <c r="N162" i="1"/>
  <c r="N261" i="1"/>
  <c r="N262" i="1"/>
  <c r="N415" i="1"/>
  <c r="N693" i="1"/>
  <c r="N692" i="1"/>
  <c r="N691" i="1"/>
  <c r="N697" i="1"/>
  <c r="N696" i="1"/>
  <c r="N695" i="1"/>
  <c r="N1142" i="1"/>
  <c r="N1141" i="1"/>
  <c r="N1259" i="1"/>
  <c r="N1314" i="1"/>
  <c r="N1376" i="1"/>
  <c r="N1375" i="1"/>
  <c r="N1374" i="1"/>
  <c r="N1373" i="1"/>
  <c r="N1403" i="1"/>
  <c r="N1420" i="1"/>
  <c r="N1590" i="1"/>
  <c r="N1711" i="1"/>
  <c r="N1757" i="1"/>
  <c r="N6" i="1"/>
  <c r="N9" i="1"/>
  <c r="N8" i="1"/>
  <c r="N7" i="1"/>
  <c r="N10" i="1"/>
  <c r="N11" i="1"/>
  <c r="N13" i="1"/>
  <c r="N12" i="1"/>
  <c r="N14" i="1"/>
  <c r="N15" i="1"/>
  <c r="N21" i="1"/>
  <c r="N20" i="1"/>
  <c r="N19" i="1"/>
  <c r="N18" i="1"/>
  <c r="N17" i="1"/>
  <c r="N16" i="1"/>
  <c r="N24" i="1"/>
  <c r="N23" i="1"/>
  <c r="N22" i="1"/>
  <c r="N26" i="1"/>
  <c r="N25" i="1"/>
  <c r="N28" i="1"/>
  <c r="N27" i="1"/>
  <c r="N31" i="1"/>
  <c r="N30" i="1"/>
  <c r="N29" i="1"/>
  <c r="N33" i="1"/>
  <c r="N32" i="1"/>
  <c r="N34" i="1"/>
  <c r="N35" i="1"/>
  <c r="N37" i="1"/>
  <c r="N36" i="1"/>
  <c r="N39" i="1"/>
  <c r="N38" i="1"/>
  <c r="N42" i="1"/>
  <c r="N41" i="1"/>
  <c r="N40" i="1"/>
  <c r="N44" i="1"/>
  <c r="N43" i="1"/>
  <c r="N46" i="1"/>
  <c r="N45" i="1"/>
  <c r="N48" i="1"/>
  <c r="N47" i="1"/>
  <c r="N49" i="1"/>
  <c r="N52" i="1"/>
  <c r="N51" i="1"/>
  <c r="N50" i="1"/>
  <c r="N53" i="1"/>
  <c r="N54" i="1"/>
  <c r="N58" i="1"/>
  <c r="N57" i="1"/>
  <c r="N56" i="1"/>
  <c r="N55" i="1"/>
  <c r="N60" i="1"/>
  <c r="N59" i="1"/>
  <c r="N61" i="1"/>
  <c r="N66" i="1"/>
  <c r="N65" i="1"/>
  <c r="N64" i="1"/>
  <c r="N63" i="1"/>
  <c r="N62" i="1"/>
  <c r="N70" i="1"/>
  <c r="N69" i="1"/>
  <c r="N68" i="1"/>
  <c r="N67" i="1"/>
  <c r="N71" i="1"/>
  <c r="N76" i="1"/>
  <c r="N75" i="1"/>
  <c r="N74" i="1"/>
  <c r="N73" i="1"/>
  <c r="N72" i="1"/>
  <c r="N79" i="1"/>
  <c r="N78" i="1"/>
  <c r="N77" i="1"/>
  <c r="N83" i="1"/>
  <c r="N82" i="1"/>
  <c r="N81" i="1"/>
  <c r="N80" i="1"/>
  <c r="N86" i="1"/>
  <c r="N85" i="1"/>
  <c r="N84" i="1"/>
  <c r="N87" i="1"/>
  <c r="N90" i="1"/>
  <c r="N89" i="1"/>
  <c r="N88" i="1"/>
  <c r="N92" i="1"/>
  <c r="N91" i="1"/>
  <c r="N94" i="1"/>
  <c r="N93" i="1"/>
  <c r="N95" i="1"/>
  <c r="N99" i="1"/>
  <c r="N98" i="1"/>
  <c r="N97" i="1"/>
  <c r="N96" i="1"/>
  <c r="N101" i="1"/>
  <c r="N100" i="1"/>
  <c r="N103" i="1"/>
  <c r="N102" i="1"/>
  <c r="N104" i="1"/>
  <c r="N106" i="1"/>
  <c r="N105" i="1"/>
  <c r="N107" i="1"/>
  <c r="N113" i="1"/>
  <c r="N112" i="1"/>
  <c r="N111" i="1"/>
  <c r="N110" i="1"/>
  <c r="N109" i="1"/>
  <c r="N108" i="1"/>
  <c r="N116" i="1"/>
  <c r="N115" i="1"/>
  <c r="N114" i="1"/>
  <c r="N117" i="1"/>
  <c r="N119" i="1"/>
  <c r="N118" i="1"/>
  <c r="N120" i="1"/>
  <c r="N121" i="1"/>
  <c r="N122" i="1"/>
  <c r="N125" i="1"/>
  <c r="N124" i="1"/>
  <c r="N123" i="1"/>
  <c r="N127" i="1"/>
  <c r="N126" i="1"/>
  <c r="N130" i="1"/>
  <c r="N129" i="1"/>
  <c r="N128" i="1"/>
  <c r="N133" i="1"/>
  <c r="N132" i="1"/>
  <c r="N131" i="1"/>
  <c r="N135" i="1"/>
  <c r="N138" i="1"/>
  <c r="N137" i="1"/>
  <c r="N136" i="1"/>
  <c r="N141" i="1"/>
  <c r="N140" i="1"/>
  <c r="N139" i="1"/>
  <c r="N146" i="1"/>
  <c r="N145" i="1"/>
  <c r="N144" i="1"/>
  <c r="N143" i="1"/>
  <c r="N147" i="1"/>
  <c r="N149" i="1"/>
  <c r="N148" i="1"/>
  <c r="N150" i="1"/>
  <c r="N152" i="1"/>
  <c r="N151" i="1"/>
  <c r="N153" i="1"/>
  <c r="N154" i="1"/>
  <c r="N156" i="1"/>
  <c r="N155" i="1"/>
  <c r="N157" i="1"/>
  <c r="N161" i="1"/>
  <c r="N160" i="1"/>
  <c r="N159" i="1"/>
  <c r="N163" i="1"/>
  <c r="N164" i="1"/>
  <c r="N165" i="1"/>
  <c r="N166" i="1"/>
  <c r="N170" i="1"/>
  <c r="N169" i="1"/>
  <c r="N168" i="1"/>
  <c r="N167" i="1"/>
  <c r="N172" i="1"/>
  <c r="N171" i="1"/>
  <c r="N174" i="1"/>
  <c r="N173" i="1"/>
  <c r="N175" i="1"/>
  <c r="N176" i="1"/>
  <c r="N179" i="1"/>
  <c r="N178" i="1"/>
  <c r="N177" i="1"/>
  <c r="N180" i="1"/>
  <c r="N181" i="1"/>
  <c r="N184" i="1"/>
  <c r="N183" i="1"/>
  <c r="N182" i="1"/>
  <c r="N185" i="1"/>
  <c r="N186" i="1"/>
  <c r="N188" i="1"/>
  <c r="N187" i="1"/>
  <c r="N189" i="1"/>
  <c r="N190" i="1"/>
  <c r="N191" i="1"/>
  <c r="N192" i="1"/>
  <c r="N193" i="1"/>
  <c r="N194" i="1"/>
  <c r="N195" i="1"/>
  <c r="N196" i="1"/>
  <c r="N198" i="1"/>
  <c r="N197" i="1"/>
  <c r="N199" i="1"/>
  <c r="N201" i="1"/>
  <c r="N200" i="1"/>
  <c r="N203" i="1"/>
  <c r="N202" i="1"/>
  <c r="N204" i="1"/>
  <c r="N207" i="1"/>
  <c r="N206" i="1"/>
  <c r="N205" i="1"/>
  <c r="N210" i="1"/>
  <c r="N209" i="1"/>
  <c r="N208" i="1"/>
  <c r="N211" i="1"/>
  <c r="N212" i="1"/>
  <c r="N216" i="1"/>
  <c r="N215" i="1"/>
  <c r="N214" i="1"/>
  <c r="N213" i="1"/>
  <c r="N217" i="1"/>
  <c r="N220" i="1"/>
  <c r="N219" i="1"/>
  <c r="N218" i="1"/>
  <c r="N223" i="1"/>
  <c r="N222" i="1"/>
  <c r="N221" i="1"/>
  <c r="N225" i="1"/>
  <c r="N224" i="1"/>
  <c r="N229" i="1"/>
  <c r="N228" i="1"/>
  <c r="N227" i="1"/>
  <c r="N226" i="1"/>
  <c r="N230" i="1"/>
  <c r="N231" i="1"/>
  <c r="N237" i="1"/>
  <c r="N236" i="1"/>
  <c r="N235" i="1"/>
  <c r="N234" i="1"/>
  <c r="N233" i="1"/>
  <c r="N232" i="1"/>
  <c r="N238" i="1"/>
  <c r="N240" i="1"/>
  <c r="N239" i="1"/>
  <c r="N243" i="1"/>
  <c r="N242" i="1"/>
  <c r="N241" i="1"/>
  <c r="N244" i="1"/>
  <c r="N246" i="1"/>
  <c r="N245" i="1"/>
  <c r="N247" i="1"/>
  <c r="N253" i="1"/>
  <c r="N252" i="1"/>
  <c r="N251" i="1"/>
  <c r="N249" i="1"/>
  <c r="N248" i="1"/>
  <c r="N255" i="1"/>
  <c r="N254" i="1"/>
  <c r="N256" i="1"/>
  <c r="N257" i="1"/>
  <c r="N258" i="1"/>
  <c r="N264" i="1"/>
  <c r="N263" i="1"/>
  <c r="N265" i="1"/>
  <c r="N266" i="1"/>
  <c r="N268" i="1"/>
  <c r="N267" i="1"/>
  <c r="N269" i="1"/>
  <c r="N270" i="1"/>
  <c r="N271" i="1"/>
  <c r="N272" i="1"/>
  <c r="N275" i="1"/>
  <c r="N274" i="1"/>
  <c r="N273" i="1"/>
  <c r="N279" i="1"/>
  <c r="N278" i="1"/>
  <c r="N277" i="1"/>
  <c r="N276" i="1"/>
  <c r="N282" i="1"/>
  <c r="N281" i="1"/>
  <c r="N280" i="1"/>
  <c r="N286" i="1"/>
  <c r="N285" i="1"/>
  <c r="N284" i="1"/>
  <c r="N283" i="1"/>
  <c r="N288" i="1"/>
  <c r="N287" i="1"/>
  <c r="N291" i="1"/>
  <c r="N290" i="1"/>
  <c r="N289" i="1"/>
  <c r="N294" i="1"/>
  <c r="N293" i="1"/>
  <c r="N292" i="1"/>
  <c r="N299" i="1"/>
  <c r="N298" i="1"/>
  <c r="N297" i="1"/>
  <c r="N296" i="1"/>
  <c r="N295" i="1"/>
  <c r="N304" i="1"/>
  <c r="N303" i="1"/>
  <c r="N302" i="1"/>
  <c r="N301" i="1"/>
  <c r="N300" i="1"/>
  <c r="N305" i="1"/>
  <c r="N310" i="1"/>
  <c r="N309" i="1"/>
  <c r="N308" i="1"/>
  <c r="N307" i="1"/>
  <c r="N306" i="1"/>
  <c r="N312" i="1"/>
  <c r="N311" i="1"/>
  <c r="N320" i="1"/>
  <c r="N319" i="1"/>
  <c r="N318" i="1"/>
  <c r="N317" i="1"/>
  <c r="N316" i="1"/>
  <c r="N315" i="1"/>
  <c r="N314" i="1"/>
  <c r="N313" i="1"/>
  <c r="N329" i="1"/>
  <c r="N328" i="1"/>
  <c r="N327" i="1"/>
  <c r="N326" i="1"/>
  <c r="N325" i="1"/>
  <c r="N324" i="1"/>
  <c r="N323" i="1"/>
  <c r="N322" i="1"/>
  <c r="N321" i="1"/>
  <c r="N330" i="1"/>
  <c r="N347" i="1"/>
  <c r="N346" i="1"/>
  <c r="N345" i="1"/>
  <c r="N344" i="1"/>
  <c r="N343" i="1"/>
  <c r="N342" i="1"/>
  <c r="N341" i="1"/>
  <c r="N340" i="1"/>
  <c r="N339" i="1"/>
  <c r="N338" i="1"/>
  <c r="N337" i="1"/>
  <c r="N336" i="1"/>
  <c r="N335" i="1"/>
  <c r="N334" i="1"/>
  <c r="N333" i="1"/>
  <c r="N332" i="1"/>
  <c r="N331" i="1"/>
  <c r="N355" i="1"/>
  <c r="N354" i="1"/>
  <c r="N353" i="1"/>
  <c r="N352" i="1"/>
  <c r="N351" i="1"/>
  <c r="N350" i="1"/>
  <c r="N349" i="1"/>
  <c r="N348" i="1"/>
  <c r="N359" i="1"/>
  <c r="N358" i="1"/>
  <c r="N357" i="1"/>
  <c r="N356" i="1"/>
  <c r="N363" i="1"/>
  <c r="N362" i="1"/>
  <c r="N361" i="1"/>
  <c r="N360" i="1"/>
  <c r="N369" i="1"/>
  <c r="N368" i="1"/>
  <c r="N367" i="1"/>
  <c r="N366" i="1"/>
  <c r="N365" i="1"/>
  <c r="N364" i="1"/>
  <c r="N374" i="1"/>
  <c r="N373" i="1"/>
  <c r="N372" i="1"/>
  <c r="N371" i="1"/>
  <c r="N370" i="1"/>
  <c r="N376" i="1"/>
  <c r="N375" i="1"/>
  <c r="N383" i="1"/>
  <c r="N382" i="1"/>
  <c r="N381" i="1"/>
  <c r="N380" i="1"/>
  <c r="N379" i="1"/>
  <c r="N378" i="1"/>
  <c r="N377" i="1"/>
  <c r="N395" i="1"/>
  <c r="N394" i="1"/>
  <c r="N393" i="1"/>
  <c r="N392" i="1"/>
  <c r="N391" i="1"/>
  <c r="N390" i="1"/>
  <c r="N389" i="1"/>
  <c r="N388" i="1"/>
  <c r="N387" i="1"/>
  <c r="N386" i="1"/>
  <c r="N385" i="1"/>
  <c r="N384" i="1"/>
  <c r="N400" i="1"/>
  <c r="N399" i="1"/>
  <c r="N398" i="1"/>
  <c r="N397" i="1"/>
  <c r="N396" i="1"/>
  <c r="N404" i="1"/>
  <c r="N403" i="1"/>
  <c r="N402" i="1"/>
  <c r="N401" i="1"/>
  <c r="N408" i="1"/>
  <c r="N407" i="1"/>
  <c r="N406" i="1"/>
  <c r="N405" i="1"/>
  <c r="N414" i="1"/>
  <c r="N413" i="1"/>
  <c r="N412" i="1"/>
  <c r="N411" i="1"/>
  <c r="N410" i="1"/>
  <c r="N409" i="1"/>
  <c r="N422" i="1"/>
  <c r="N421" i="1"/>
  <c r="N420" i="1"/>
  <c r="N419" i="1"/>
  <c r="N418" i="1"/>
  <c r="N417" i="1"/>
  <c r="N416" i="1"/>
  <c r="N428" i="1"/>
  <c r="N427" i="1"/>
  <c r="N426" i="1"/>
  <c r="N425" i="1"/>
  <c r="N424" i="1"/>
  <c r="N423" i="1"/>
  <c r="N432" i="1"/>
  <c r="N431" i="1"/>
  <c r="N430" i="1"/>
  <c r="N429" i="1"/>
  <c r="N433" i="1"/>
  <c r="N436" i="1"/>
  <c r="N435" i="1"/>
  <c r="N434" i="1"/>
  <c r="N445" i="1"/>
  <c r="N444" i="1"/>
  <c r="N443" i="1"/>
  <c r="N442" i="1"/>
  <c r="N441" i="1"/>
  <c r="N440" i="1"/>
  <c r="N439" i="1"/>
  <c r="N438" i="1"/>
  <c r="N437" i="1"/>
  <c r="N447" i="1"/>
  <c r="N446" i="1"/>
  <c r="N452" i="1"/>
  <c r="N451" i="1"/>
  <c r="N450" i="1"/>
  <c r="N449" i="1"/>
  <c r="N448" i="1"/>
  <c r="N456" i="1"/>
  <c r="N455" i="1"/>
  <c r="N454" i="1"/>
  <c r="N453" i="1"/>
  <c r="N465" i="1"/>
  <c r="N464" i="1"/>
  <c r="N463" i="1"/>
  <c r="N462" i="1"/>
  <c r="N461" i="1"/>
  <c r="N460" i="1"/>
  <c r="N459" i="1"/>
  <c r="N458" i="1"/>
  <c r="N457" i="1"/>
  <c r="N468" i="1"/>
  <c r="N467" i="1"/>
  <c r="N466" i="1"/>
  <c r="N478" i="1"/>
  <c r="N477" i="1"/>
  <c r="N476" i="1"/>
  <c r="N475" i="1"/>
  <c r="N474" i="1"/>
  <c r="N473" i="1"/>
  <c r="N472" i="1"/>
  <c r="N471" i="1"/>
  <c r="N470" i="1"/>
  <c r="N469" i="1"/>
  <c r="N480" i="1"/>
  <c r="N479" i="1"/>
  <c r="N482" i="1"/>
  <c r="N481" i="1"/>
  <c r="N486" i="1"/>
  <c r="N485" i="1"/>
  <c r="N484" i="1"/>
  <c r="N483" i="1"/>
  <c r="N490" i="1"/>
  <c r="N489" i="1"/>
  <c r="N488" i="1"/>
  <c r="N487" i="1"/>
  <c r="N502" i="1"/>
  <c r="N501" i="1"/>
  <c r="N500" i="1"/>
  <c r="N499" i="1"/>
  <c r="N498" i="1"/>
  <c r="N497" i="1"/>
  <c r="N496" i="1"/>
  <c r="N495" i="1"/>
  <c r="N494" i="1"/>
  <c r="N493" i="1"/>
  <c r="N492" i="1"/>
  <c r="N491" i="1"/>
  <c r="N507" i="1"/>
  <c r="N506" i="1"/>
  <c r="N505" i="1"/>
  <c r="N504" i="1"/>
  <c r="N503" i="1"/>
  <c r="N520" i="1"/>
  <c r="N519" i="1"/>
  <c r="N518" i="1"/>
  <c r="N517" i="1"/>
  <c r="N516" i="1"/>
  <c r="N515" i="1"/>
  <c r="N514" i="1"/>
  <c r="N513" i="1"/>
  <c r="N512" i="1"/>
  <c r="N511" i="1"/>
  <c r="N510" i="1"/>
  <c r="N509" i="1"/>
  <c r="N508" i="1"/>
  <c r="N521" i="1"/>
  <c r="N522" i="1"/>
  <c r="N539" i="1"/>
  <c r="N538" i="1"/>
  <c r="N537" i="1"/>
  <c r="N536" i="1"/>
  <c r="N535" i="1"/>
  <c r="N534" i="1"/>
  <c r="N533" i="1"/>
  <c r="N532" i="1"/>
  <c r="N531" i="1"/>
  <c r="N530" i="1"/>
  <c r="N529" i="1"/>
  <c r="N528" i="1"/>
  <c r="N527" i="1"/>
  <c r="N526" i="1"/>
  <c r="N525" i="1"/>
  <c r="N524" i="1"/>
  <c r="N523" i="1"/>
  <c r="N543" i="1"/>
  <c r="N542" i="1"/>
  <c r="N541" i="1"/>
  <c r="N540" i="1"/>
  <c r="N547" i="1"/>
  <c r="N546" i="1"/>
  <c r="N545" i="1"/>
  <c r="N544" i="1"/>
  <c r="N549" i="1"/>
  <c r="N548" i="1"/>
  <c r="N559" i="1"/>
  <c r="N558" i="1"/>
  <c r="N557" i="1"/>
  <c r="N556" i="1"/>
  <c r="N555" i="1"/>
  <c r="N554" i="1"/>
  <c r="N553" i="1"/>
  <c r="N552" i="1"/>
  <c r="N551" i="1"/>
  <c r="N550" i="1"/>
  <c r="N561" i="1"/>
  <c r="N560" i="1"/>
  <c r="N562" i="1"/>
  <c r="N563" i="1"/>
  <c r="N569" i="1"/>
  <c r="N568" i="1"/>
  <c r="N567" i="1"/>
  <c r="N566" i="1"/>
  <c r="N565" i="1"/>
  <c r="N564" i="1"/>
  <c r="N570" i="1"/>
  <c r="N575" i="1"/>
  <c r="N574" i="1"/>
  <c r="N573" i="1"/>
  <c r="N572" i="1"/>
  <c r="N571" i="1"/>
  <c r="N584" i="1"/>
  <c r="N583" i="1"/>
  <c r="N582" i="1"/>
  <c r="N581" i="1"/>
  <c r="N580" i="1"/>
  <c r="N579" i="1"/>
  <c r="N578" i="1"/>
  <c r="N577" i="1"/>
  <c r="N576" i="1"/>
  <c r="N586" i="1"/>
  <c r="N585" i="1"/>
  <c r="N590" i="1"/>
  <c r="N589" i="1"/>
  <c r="N588" i="1"/>
  <c r="N587" i="1"/>
  <c r="N592" i="1"/>
  <c r="N591" i="1"/>
  <c r="N595" i="1"/>
  <c r="N594" i="1"/>
  <c r="N593" i="1"/>
  <c r="N596" i="1"/>
  <c r="N600" i="1"/>
  <c r="N599" i="1"/>
  <c r="N598" i="1"/>
  <c r="N597" i="1"/>
  <c r="N603" i="1"/>
  <c r="N602" i="1"/>
  <c r="N601" i="1"/>
  <c r="N609" i="1"/>
  <c r="N608" i="1"/>
  <c r="N607" i="1"/>
  <c r="N606" i="1"/>
  <c r="N605" i="1"/>
  <c r="N604" i="1"/>
  <c r="N620" i="1"/>
  <c r="N619" i="1"/>
  <c r="N618" i="1"/>
  <c r="N617" i="1"/>
  <c r="N616" i="1"/>
  <c r="N615" i="1"/>
  <c r="N614" i="1"/>
  <c r="N613" i="1"/>
  <c r="N612" i="1"/>
  <c r="N611" i="1"/>
  <c r="N610" i="1"/>
  <c r="N623" i="1"/>
  <c r="N622" i="1"/>
  <c r="N621" i="1"/>
  <c r="N644" i="1"/>
  <c r="N643" i="1"/>
  <c r="N642" i="1"/>
  <c r="N641" i="1"/>
  <c r="N640" i="1"/>
  <c r="N639" i="1"/>
  <c r="N638" i="1"/>
  <c r="N637" i="1"/>
  <c r="N636" i="1"/>
  <c r="N635" i="1"/>
  <c r="N634" i="1"/>
  <c r="N633" i="1"/>
  <c r="N632" i="1"/>
  <c r="N631" i="1"/>
  <c r="N630" i="1"/>
  <c r="N629" i="1"/>
  <c r="N628" i="1"/>
  <c r="N627" i="1"/>
  <c r="N626" i="1"/>
  <c r="N625" i="1"/>
  <c r="N624" i="1"/>
  <c r="N650" i="1"/>
  <c r="N649" i="1"/>
  <c r="N648" i="1"/>
  <c r="N647" i="1"/>
  <c r="N646" i="1"/>
  <c r="N645" i="1"/>
  <c r="N657" i="1"/>
  <c r="N656" i="1"/>
  <c r="N655" i="1"/>
  <c r="N654" i="1"/>
  <c r="N653" i="1"/>
  <c r="N652" i="1"/>
  <c r="N651" i="1"/>
  <c r="N672" i="1"/>
  <c r="N671" i="1"/>
  <c r="N670" i="1"/>
  <c r="N669" i="1"/>
  <c r="N668" i="1"/>
  <c r="N667" i="1"/>
  <c r="N666" i="1"/>
  <c r="N665" i="1"/>
  <c r="N664" i="1"/>
  <c r="N663" i="1"/>
  <c r="N662" i="1"/>
  <c r="N661" i="1"/>
  <c r="N660" i="1"/>
  <c r="N659" i="1"/>
  <c r="N658" i="1"/>
  <c r="N676" i="1"/>
  <c r="N675" i="1"/>
  <c r="N674" i="1"/>
  <c r="N673" i="1"/>
  <c r="N677" i="1"/>
  <c r="N681" i="1"/>
  <c r="N680" i="1"/>
  <c r="N679" i="1"/>
  <c r="N678" i="1"/>
  <c r="N683" i="1"/>
  <c r="N682" i="1"/>
  <c r="N689" i="1"/>
  <c r="N688" i="1"/>
  <c r="N687" i="1"/>
  <c r="N686" i="1"/>
  <c r="N685" i="1"/>
  <c r="N684" i="1"/>
  <c r="N690" i="1"/>
  <c r="N694" i="1"/>
  <c r="N701" i="1"/>
  <c r="N700" i="1"/>
  <c r="N699" i="1"/>
  <c r="N698" i="1"/>
  <c r="N702" i="1"/>
  <c r="N707" i="1"/>
  <c r="N706" i="1"/>
  <c r="N705" i="1"/>
  <c r="N704" i="1"/>
  <c r="N703" i="1"/>
  <c r="N708" i="1"/>
  <c r="N709" i="1"/>
  <c r="N713" i="1"/>
  <c r="N712" i="1"/>
  <c r="N711" i="1"/>
  <c r="N710" i="1"/>
  <c r="N716" i="1"/>
  <c r="N715" i="1"/>
  <c r="N714" i="1"/>
  <c r="N717" i="1"/>
  <c r="N718" i="1"/>
  <c r="N726" i="1"/>
  <c r="N725" i="1"/>
  <c r="N724" i="1"/>
  <c r="N723" i="1"/>
  <c r="N722" i="1"/>
  <c r="N721" i="1"/>
  <c r="N720" i="1"/>
  <c r="N719" i="1"/>
  <c r="N727" i="1"/>
  <c r="N738" i="1"/>
  <c r="N737" i="1"/>
  <c r="N736" i="1"/>
  <c r="N735" i="1"/>
  <c r="N734" i="1"/>
  <c r="N733" i="1"/>
  <c r="N732" i="1"/>
  <c r="N731" i="1"/>
  <c r="N730" i="1"/>
  <c r="N729" i="1"/>
  <c r="N728" i="1"/>
  <c r="N739" i="1"/>
  <c r="N741" i="1"/>
  <c r="N740" i="1"/>
  <c r="N744" i="1"/>
  <c r="N743" i="1"/>
  <c r="N742" i="1"/>
  <c r="N746" i="1"/>
  <c r="N745" i="1"/>
  <c r="N748" i="1"/>
  <c r="N747" i="1"/>
  <c r="N750" i="1"/>
  <c r="N749" i="1"/>
  <c r="N752" i="1"/>
  <c r="N751" i="1"/>
  <c r="N757" i="1"/>
  <c r="N756" i="1"/>
  <c r="N755" i="1"/>
  <c r="N754" i="1"/>
  <c r="N753" i="1"/>
  <c r="N767" i="1"/>
  <c r="N766" i="1"/>
  <c r="N765" i="1"/>
  <c r="N764" i="1"/>
  <c r="N763" i="1"/>
  <c r="N762" i="1"/>
  <c r="N761" i="1"/>
  <c r="N760" i="1"/>
  <c r="N759" i="1"/>
  <c r="N758" i="1"/>
  <c r="N771" i="1"/>
  <c r="N770" i="1"/>
  <c r="N769" i="1"/>
  <c r="N768" i="1"/>
  <c r="N779" i="1"/>
  <c r="N778" i="1"/>
  <c r="N777" i="1"/>
  <c r="N776" i="1"/>
  <c r="N775" i="1"/>
  <c r="N774" i="1"/>
  <c r="N773" i="1"/>
  <c r="N772" i="1"/>
  <c r="N787" i="1"/>
  <c r="N786" i="1"/>
  <c r="N785" i="1"/>
  <c r="N784" i="1"/>
  <c r="N783" i="1"/>
  <c r="N782" i="1"/>
  <c r="N781" i="1"/>
  <c r="N780" i="1"/>
  <c r="N793" i="1"/>
  <c r="N792" i="1"/>
  <c r="N791" i="1"/>
  <c r="N790" i="1"/>
  <c r="N789" i="1"/>
  <c r="N788" i="1"/>
  <c r="N802" i="1"/>
  <c r="N801" i="1"/>
  <c r="N800" i="1"/>
  <c r="N799" i="1"/>
  <c r="N798" i="1"/>
  <c r="N797" i="1"/>
  <c r="N796" i="1"/>
  <c r="N795" i="1"/>
  <c r="N794" i="1"/>
  <c r="N807" i="1"/>
  <c r="N806" i="1"/>
  <c r="N805" i="1"/>
  <c r="N804" i="1"/>
  <c r="N803" i="1"/>
  <c r="N809" i="1"/>
  <c r="N808" i="1"/>
  <c r="N810" i="1"/>
  <c r="N816" i="1"/>
  <c r="N815" i="1"/>
  <c r="N814" i="1"/>
  <c r="N813" i="1"/>
  <c r="N812" i="1"/>
  <c r="N811" i="1"/>
  <c r="N817" i="1"/>
  <c r="N818" i="1"/>
  <c r="N820" i="1"/>
  <c r="N819" i="1"/>
  <c r="N821" i="1"/>
  <c r="N823" i="1"/>
  <c r="N822" i="1"/>
  <c r="N826" i="1"/>
  <c r="N825" i="1"/>
  <c r="N824" i="1"/>
  <c r="N827" i="1"/>
  <c r="N829" i="1"/>
  <c r="N828" i="1"/>
  <c r="N830" i="1"/>
  <c r="N831" i="1"/>
  <c r="N834" i="1"/>
  <c r="N833" i="1"/>
  <c r="N832" i="1"/>
  <c r="N835" i="1"/>
  <c r="N836" i="1"/>
  <c r="N838" i="1"/>
  <c r="N837" i="1"/>
  <c r="N839" i="1"/>
  <c r="N842" i="1"/>
  <c r="N841" i="1"/>
  <c r="N840" i="1"/>
  <c r="N845" i="1"/>
  <c r="N844" i="1"/>
  <c r="N843" i="1"/>
  <c r="N846" i="1"/>
  <c r="N851" i="1"/>
  <c r="N850" i="1"/>
  <c r="N849" i="1"/>
  <c r="N848" i="1"/>
  <c r="N847" i="1"/>
  <c r="N855" i="1"/>
  <c r="N854" i="1"/>
  <c r="N853" i="1"/>
  <c r="N852" i="1"/>
  <c r="N858" i="1"/>
  <c r="N857" i="1"/>
  <c r="N856" i="1"/>
  <c r="N863" i="1"/>
  <c r="N862" i="1"/>
  <c r="N861" i="1"/>
  <c r="N860" i="1"/>
  <c r="N859" i="1"/>
  <c r="N864" i="1"/>
  <c r="N869" i="1"/>
  <c r="N868" i="1"/>
  <c r="N867" i="1"/>
  <c r="N866" i="1"/>
  <c r="N865" i="1"/>
  <c r="N877" i="1"/>
  <c r="N876" i="1"/>
  <c r="N875" i="1"/>
  <c r="N874" i="1"/>
  <c r="N873" i="1"/>
  <c r="N872" i="1"/>
  <c r="N871" i="1"/>
  <c r="N870" i="1"/>
  <c r="N879" i="1"/>
  <c r="N878" i="1"/>
  <c r="N885" i="1"/>
  <c r="N884" i="1"/>
  <c r="N883" i="1"/>
  <c r="N882" i="1"/>
  <c r="N881" i="1"/>
  <c r="N880" i="1"/>
  <c r="N887" i="1"/>
  <c r="N886" i="1"/>
  <c r="N888" i="1"/>
  <c r="N896" i="1"/>
  <c r="N895" i="1"/>
  <c r="N894" i="1"/>
  <c r="N893" i="1"/>
  <c r="N892" i="1"/>
  <c r="N891" i="1"/>
  <c r="N890" i="1"/>
  <c r="N889" i="1"/>
  <c r="N898" i="1"/>
  <c r="N897" i="1"/>
  <c r="N904" i="1"/>
  <c r="N903" i="1"/>
  <c r="N902" i="1"/>
  <c r="N901" i="1"/>
  <c r="N900" i="1"/>
  <c r="N899" i="1"/>
  <c r="N912" i="1"/>
  <c r="N911" i="1"/>
  <c r="N910" i="1"/>
  <c r="N909" i="1"/>
  <c r="N908" i="1"/>
  <c r="N907" i="1"/>
  <c r="N906" i="1"/>
  <c r="N905" i="1"/>
  <c r="N915" i="1"/>
  <c r="N914" i="1"/>
  <c r="N913" i="1"/>
  <c r="N919" i="1"/>
  <c r="N918" i="1"/>
  <c r="N917" i="1"/>
  <c r="N916" i="1"/>
  <c r="N922" i="1"/>
  <c r="N921" i="1"/>
  <c r="N920" i="1"/>
  <c r="N929" i="1"/>
  <c r="N928" i="1"/>
  <c r="N927" i="1"/>
  <c r="N926" i="1"/>
  <c r="N925" i="1"/>
  <c r="N924" i="1"/>
  <c r="N923" i="1"/>
  <c r="N931" i="1"/>
  <c r="N930" i="1"/>
  <c r="N934" i="1"/>
  <c r="N933" i="1"/>
  <c r="N932" i="1"/>
  <c r="N935" i="1"/>
  <c r="N939" i="1"/>
  <c r="N938" i="1"/>
  <c r="N937" i="1"/>
  <c r="N936" i="1"/>
  <c r="N940" i="1"/>
  <c r="N943" i="1"/>
  <c r="N942" i="1"/>
  <c r="N941" i="1"/>
  <c r="N953" i="1"/>
  <c r="N952" i="1"/>
  <c r="N951" i="1"/>
  <c r="N950" i="1"/>
  <c r="N949" i="1"/>
  <c r="N948" i="1"/>
  <c r="N947" i="1"/>
  <c r="N946" i="1"/>
  <c r="N945" i="1"/>
  <c r="N944" i="1"/>
  <c r="N959" i="1"/>
  <c r="N958" i="1"/>
  <c r="N957" i="1"/>
  <c r="N956" i="1"/>
  <c r="N955" i="1"/>
  <c r="N954" i="1"/>
  <c r="N961" i="1"/>
  <c r="N960" i="1"/>
  <c r="N963" i="1"/>
  <c r="N962" i="1"/>
  <c r="N969" i="1"/>
  <c r="N968" i="1"/>
  <c r="N967" i="1"/>
  <c r="N966" i="1"/>
  <c r="N965" i="1"/>
  <c r="N964" i="1"/>
  <c r="N972" i="1"/>
  <c r="N971" i="1"/>
  <c r="N970" i="1"/>
  <c r="N973" i="1"/>
  <c r="N975" i="1"/>
  <c r="N974" i="1"/>
  <c r="N980" i="1"/>
  <c r="N979" i="1"/>
  <c r="N978" i="1"/>
  <c r="N977" i="1"/>
  <c r="N976" i="1"/>
  <c r="N984" i="1"/>
  <c r="N983" i="1"/>
  <c r="N982" i="1"/>
  <c r="N981" i="1"/>
  <c r="N989" i="1"/>
  <c r="N988" i="1"/>
  <c r="N987" i="1"/>
  <c r="N986" i="1"/>
  <c r="N985" i="1"/>
  <c r="N994" i="1"/>
  <c r="N993" i="1"/>
  <c r="N992" i="1"/>
  <c r="N991" i="1"/>
  <c r="N990" i="1"/>
  <c r="N998" i="1"/>
  <c r="N997" i="1"/>
  <c r="N996" i="1"/>
  <c r="N995" i="1"/>
  <c r="N999" i="1"/>
  <c r="N1010" i="1"/>
  <c r="N1009" i="1"/>
  <c r="N1008" i="1"/>
  <c r="N1007" i="1"/>
  <c r="N1006" i="1"/>
  <c r="N1005" i="1"/>
  <c r="N1004" i="1"/>
  <c r="N1003" i="1"/>
  <c r="N1002" i="1"/>
  <c r="N1001" i="1"/>
  <c r="N1000" i="1"/>
  <c r="N1019" i="1"/>
  <c r="N1018" i="1"/>
  <c r="N1017" i="1"/>
  <c r="N1016" i="1"/>
  <c r="N1015" i="1"/>
  <c r="N1014" i="1"/>
  <c r="N1013" i="1"/>
  <c r="N1012" i="1"/>
  <c r="N1011" i="1"/>
  <c r="N1024" i="1"/>
  <c r="N1023" i="1"/>
  <c r="N1022" i="1"/>
  <c r="N1021" i="1"/>
  <c r="N1020" i="1"/>
  <c r="N1025" i="1"/>
  <c r="N1026" i="1"/>
  <c r="N1029" i="1"/>
  <c r="N1028" i="1"/>
  <c r="N1027" i="1"/>
  <c r="N1030" i="1"/>
  <c r="N1031" i="1"/>
  <c r="N1033" i="1"/>
  <c r="N1032" i="1"/>
  <c r="N1037" i="1"/>
  <c r="N1036" i="1"/>
  <c r="N1035" i="1"/>
  <c r="N1034" i="1"/>
  <c r="N1048" i="1"/>
  <c r="N1047" i="1"/>
  <c r="N1046" i="1"/>
  <c r="N1045" i="1"/>
  <c r="N1044" i="1"/>
  <c r="N1043" i="1"/>
  <c r="N1042" i="1"/>
  <c r="N1041" i="1"/>
  <c r="N1040" i="1"/>
  <c r="N1039" i="1"/>
  <c r="N1038" i="1"/>
  <c r="N1050" i="1"/>
  <c r="N1049" i="1"/>
  <c r="N1051" i="1"/>
  <c r="N1052" i="1"/>
  <c r="N1053" i="1"/>
  <c r="N1062" i="1"/>
  <c r="N1061" i="1"/>
  <c r="N1060" i="1"/>
  <c r="N1059" i="1"/>
  <c r="N1058" i="1"/>
  <c r="N1057" i="1"/>
  <c r="N1056" i="1"/>
  <c r="N1055" i="1"/>
  <c r="N1054" i="1"/>
  <c r="N1066" i="1"/>
  <c r="N1065" i="1"/>
  <c r="N1064" i="1"/>
  <c r="N1063" i="1"/>
  <c r="N1074" i="1"/>
  <c r="N1073" i="1"/>
  <c r="N1072" i="1"/>
  <c r="N1071" i="1"/>
  <c r="N1070" i="1"/>
  <c r="N1069" i="1"/>
  <c r="N1068" i="1"/>
  <c r="N1067" i="1"/>
  <c r="N1080" i="1"/>
  <c r="N1079" i="1"/>
  <c r="N1078" i="1"/>
  <c r="N1077" i="1"/>
  <c r="N1076" i="1"/>
  <c r="N1075" i="1"/>
  <c r="N1088" i="1"/>
  <c r="N1087" i="1"/>
  <c r="N1086" i="1"/>
  <c r="N1085" i="1"/>
  <c r="N1084" i="1"/>
  <c r="N1083" i="1"/>
  <c r="N1082" i="1"/>
  <c r="N1081" i="1"/>
  <c r="N1095" i="1"/>
  <c r="N1094" i="1"/>
  <c r="N1093" i="1"/>
  <c r="N1092" i="1"/>
  <c r="N1091" i="1"/>
  <c r="N1090" i="1"/>
  <c r="N1089" i="1"/>
  <c r="N1101" i="1"/>
  <c r="N1100" i="1"/>
  <c r="N1099" i="1"/>
  <c r="N1098" i="1"/>
  <c r="N1097" i="1"/>
  <c r="N1096" i="1"/>
  <c r="N1108" i="1"/>
  <c r="N1107" i="1"/>
  <c r="N1106" i="1"/>
  <c r="N1105" i="1"/>
  <c r="N1104" i="1"/>
  <c r="N1103" i="1"/>
  <c r="N1102" i="1"/>
  <c r="N1109" i="1"/>
  <c r="N1121" i="1"/>
  <c r="N1120" i="1"/>
  <c r="N1119" i="1"/>
  <c r="N1118" i="1"/>
  <c r="N1117" i="1"/>
  <c r="N1116" i="1"/>
  <c r="N1115" i="1"/>
  <c r="N1114" i="1"/>
  <c r="N1113" i="1"/>
  <c r="N1112" i="1"/>
  <c r="N1111" i="1"/>
  <c r="N1110" i="1"/>
  <c r="N1123" i="1"/>
  <c r="N1122" i="1"/>
  <c r="N1129" i="1"/>
  <c r="N1128" i="1"/>
  <c r="N1127" i="1"/>
  <c r="N1126" i="1"/>
  <c r="N1125" i="1"/>
  <c r="N1124" i="1"/>
  <c r="N1140" i="1"/>
  <c r="N1139" i="1"/>
  <c r="N1138" i="1"/>
  <c r="N1137" i="1"/>
  <c r="N1136" i="1"/>
  <c r="N1135" i="1"/>
  <c r="N1134" i="1"/>
  <c r="N1133" i="1"/>
  <c r="N1132" i="1"/>
  <c r="N1131" i="1"/>
  <c r="N1130" i="1"/>
  <c r="N1144" i="1"/>
  <c r="N1143" i="1"/>
  <c r="N1151" i="1"/>
  <c r="N1150" i="1"/>
  <c r="N1149" i="1"/>
  <c r="N1148" i="1"/>
  <c r="N1147" i="1"/>
  <c r="N1146" i="1"/>
  <c r="N1145" i="1"/>
  <c r="N1154" i="1"/>
  <c r="N1153" i="1"/>
  <c r="N1152" i="1"/>
  <c r="N1159" i="1"/>
  <c r="N1158" i="1"/>
  <c r="N1157" i="1"/>
  <c r="N1156" i="1"/>
  <c r="N1155" i="1"/>
  <c r="N1172" i="1"/>
  <c r="N1171" i="1"/>
  <c r="N1170" i="1"/>
  <c r="N1169" i="1"/>
  <c r="N1168" i="1"/>
  <c r="N1167" i="1"/>
  <c r="N1166" i="1"/>
  <c r="N1165" i="1"/>
  <c r="N1164" i="1"/>
  <c r="N1163" i="1"/>
  <c r="N1162" i="1"/>
  <c r="N1161" i="1"/>
  <c r="N1160" i="1"/>
  <c r="N1176" i="1"/>
  <c r="N1175" i="1"/>
  <c r="N1174" i="1"/>
  <c r="N1173" i="1"/>
  <c r="N1187" i="1"/>
  <c r="N1186" i="1"/>
  <c r="N1185" i="1"/>
  <c r="N1184" i="1"/>
  <c r="N1183" i="1"/>
  <c r="N1182" i="1"/>
  <c r="N1181" i="1"/>
  <c r="N1180" i="1"/>
  <c r="N1179" i="1"/>
  <c r="N1178" i="1"/>
  <c r="N1177" i="1"/>
  <c r="N1194" i="1"/>
  <c r="N1193" i="1"/>
  <c r="N1192" i="1"/>
  <c r="N1191" i="1"/>
  <c r="N1190" i="1"/>
  <c r="N1189" i="1"/>
  <c r="N1188" i="1"/>
  <c r="N1198" i="1"/>
  <c r="N1197" i="1"/>
  <c r="N1196" i="1"/>
  <c r="N1195" i="1"/>
  <c r="N1206" i="1"/>
  <c r="N1205" i="1"/>
  <c r="N1204" i="1"/>
  <c r="N1203" i="1"/>
  <c r="N1202" i="1"/>
  <c r="N1201" i="1"/>
  <c r="N1200" i="1"/>
  <c r="N1199" i="1"/>
  <c r="N1209" i="1"/>
  <c r="N1208" i="1"/>
  <c r="N1207" i="1"/>
  <c r="N1211" i="1"/>
  <c r="N1210" i="1"/>
  <c r="N1212" i="1"/>
  <c r="N1216" i="1"/>
  <c r="N1215" i="1"/>
  <c r="N1214" i="1"/>
  <c r="N1213" i="1"/>
  <c r="N1217" i="1"/>
  <c r="N1218" i="1"/>
  <c r="N1221" i="1"/>
  <c r="N1220" i="1"/>
  <c r="N1219" i="1"/>
  <c r="N1222" i="1"/>
  <c r="N1233" i="1"/>
  <c r="N1232" i="1"/>
  <c r="N1231" i="1"/>
  <c r="N1230" i="1"/>
  <c r="N1229" i="1"/>
  <c r="N1228" i="1"/>
  <c r="N1227" i="1"/>
  <c r="N1226" i="1"/>
  <c r="N1225" i="1"/>
  <c r="N1224" i="1"/>
  <c r="N1223" i="1"/>
  <c r="N1235" i="1"/>
  <c r="N1234" i="1"/>
  <c r="N1252" i="1"/>
  <c r="N1251" i="1"/>
  <c r="N1250" i="1"/>
  <c r="N1249" i="1"/>
  <c r="N1248" i="1"/>
  <c r="N1247" i="1"/>
  <c r="N1246" i="1"/>
  <c r="N1245" i="1"/>
  <c r="N1244" i="1"/>
  <c r="N1243" i="1"/>
  <c r="N1242" i="1"/>
  <c r="N1241" i="1"/>
  <c r="N1240" i="1"/>
  <c r="N1239" i="1"/>
  <c r="N1238" i="1"/>
  <c r="N1237" i="1"/>
  <c r="N1236" i="1"/>
  <c r="N1258" i="1"/>
  <c r="N1257" i="1"/>
  <c r="N1256" i="1"/>
  <c r="N1255" i="1"/>
  <c r="N1254" i="1"/>
  <c r="N1253" i="1"/>
  <c r="N1268" i="1"/>
  <c r="N1267" i="1"/>
  <c r="N1266" i="1"/>
  <c r="N1265" i="1"/>
  <c r="N1264" i="1"/>
  <c r="N1263" i="1"/>
  <c r="N1262" i="1"/>
  <c r="N1261" i="1"/>
  <c r="N1260" i="1"/>
  <c r="N1270" i="1"/>
  <c r="N1269" i="1"/>
  <c r="N1273" i="1"/>
  <c r="N1272" i="1"/>
  <c r="N1271" i="1"/>
  <c r="N1281" i="1"/>
  <c r="N1280" i="1"/>
  <c r="N1279" i="1"/>
  <c r="N1278" i="1"/>
  <c r="N1277" i="1"/>
  <c r="N1276" i="1"/>
  <c r="N1275" i="1"/>
  <c r="N1274" i="1"/>
  <c r="N1287" i="1"/>
  <c r="N1286" i="1"/>
  <c r="N1285" i="1"/>
  <c r="N1284" i="1"/>
  <c r="N1283" i="1"/>
  <c r="N1282" i="1"/>
  <c r="N1289" i="1"/>
  <c r="N1288" i="1"/>
  <c r="N1300" i="1"/>
  <c r="N1299" i="1"/>
  <c r="N1298" i="1"/>
  <c r="N1297" i="1"/>
  <c r="N1296" i="1"/>
  <c r="N1295" i="1"/>
  <c r="N1294" i="1"/>
  <c r="N1293" i="1"/>
  <c r="N1292" i="1"/>
  <c r="N1291" i="1"/>
  <c r="N1290" i="1"/>
  <c r="N1313" i="1"/>
  <c r="N1312" i="1"/>
  <c r="N1311" i="1"/>
  <c r="N1310" i="1"/>
  <c r="N1309" i="1"/>
  <c r="N1308" i="1"/>
  <c r="N1307" i="1"/>
  <c r="N1306" i="1"/>
  <c r="N1305" i="1"/>
  <c r="N1304" i="1"/>
  <c r="N1303" i="1"/>
  <c r="N1302" i="1"/>
  <c r="N1301" i="1"/>
  <c r="N1316" i="1"/>
  <c r="N1315" i="1"/>
  <c r="N1318" i="1"/>
  <c r="N1317" i="1"/>
  <c r="N1326" i="1"/>
  <c r="N1325" i="1"/>
  <c r="N1324" i="1"/>
  <c r="N1323" i="1"/>
  <c r="N1322" i="1"/>
  <c r="N1321" i="1"/>
  <c r="N1320" i="1"/>
  <c r="N1319" i="1"/>
  <c r="N1333" i="1"/>
  <c r="N1332" i="1"/>
  <c r="N1331" i="1"/>
  <c r="N1330" i="1"/>
  <c r="N1329" i="1"/>
  <c r="N1328" i="1"/>
  <c r="N1327" i="1"/>
  <c r="N1335" i="1"/>
  <c r="N1334" i="1"/>
  <c r="N1338" i="1"/>
  <c r="N1337" i="1"/>
  <c r="N1336" i="1"/>
  <c r="N1339" i="1"/>
  <c r="N1344" i="1"/>
  <c r="N1343" i="1"/>
  <c r="N1342" i="1"/>
  <c r="N1341" i="1"/>
  <c r="N1340" i="1"/>
  <c r="N1355" i="1"/>
  <c r="N1354" i="1"/>
  <c r="N1353" i="1"/>
  <c r="N1352" i="1"/>
  <c r="N1351" i="1"/>
  <c r="N1350" i="1"/>
  <c r="N1349" i="1"/>
  <c r="N1348" i="1"/>
  <c r="N1347" i="1"/>
  <c r="N1346" i="1"/>
  <c r="N1345" i="1"/>
  <c r="N1357" i="1"/>
  <c r="N1356" i="1"/>
  <c r="N1362" i="1"/>
  <c r="N1361" i="1"/>
  <c r="N1360" i="1"/>
  <c r="N1359" i="1"/>
  <c r="N1358" i="1"/>
  <c r="N1366" i="1"/>
  <c r="N1365" i="1"/>
  <c r="N1364" i="1"/>
  <c r="N1363" i="1"/>
  <c r="N1372" i="1"/>
  <c r="N1371" i="1"/>
  <c r="N1370" i="1"/>
  <c r="N1369" i="1"/>
  <c r="N1368" i="1"/>
  <c r="N1367" i="1"/>
  <c r="N1382" i="1"/>
  <c r="N1381" i="1"/>
  <c r="N1380" i="1"/>
  <c r="N1379" i="1"/>
  <c r="N1378" i="1"/>
  <c r="N1377" i="1"/>
  <c r="N1399" i="1"/>
  <c r="N1398" i="1"/>
  <c r="N1397" i="1"/>
  <c r="N1396" i="1"/>
  <c r="N1395" i="1"/>
  <c r="N1394" i="1"/>
  <c r="N1393" i="1"/>
  <c r="N1392" i="1"/>
  <c r="N1391" i="1"/>
  <c r="N1390" i="1"/>
  <c r="N1389" i="1"/>
  <c r="N1388" i="1"/>
  <c r="N1387" i="1"/>
  <c r="N1386" i="1"/>
  <c r="N1385" i="1"/>
  <c r="N1384" i="1"/>
  <c r="N1383" i="1"/>
  <c r="N1402" i="1"/>
  <c r="N1401" i="1"/>
  <c r="N1400" i="1"/>
  <c r="N1407" i="1"/>
  <c r="N1406" i="1"/>
  <c r="N1405" i="1"/>
  <c r="N1404" i="1"/>
  <c r="N1416" i="1"/>
  <c r="N1415" i="1"/>
  <c r="N1414" i="1"/>
  <c r="N1413" i="1"/>
  <c r="N1412" i="1"/>
  <c r="N1411" i="1"/>
  <c r="N1410" i="1"/>
  <c r="N1409" i="1"/>
  <c r="N1408" i="1"/>
  <c r="N1419" i="1"/>
  <c r="N1418" i="1"/>
  <c r="N1417" i="1"/>
  <c r="N1424" i="1"/>
  <c r="N1423" i="1"/>
  <c r="N1422" i="1"/>
  <c r="N1421" i="1"/>
  <c r="N1428" i="1"/>
  <c r="N1427" i="1"/>
  <c r="N1426" i="1"/>
  <c r="N1425" i="1"/>
  <c r="N1429" i="1"/>
  <c r="N1430" i="1"/>
  <c r="N1431" i="1"/>
  <c r="N1444" i="1"/>
  <c r="N1443" i="1"/>
  <c r="N1442" i="1"/>
  <c r="N1441" i="1"/>
  <c r="N1440" i="1"/>
  <c r="N1439" i="1"/>
  <c r="N1438" i="1"/>
  <c r="N1437" i="1"/>
  <c r="N1436" i="1"/>
  <c r="N1435" i="1"/>
  <c r="N1434" i="1"/>
  <c r="N1433" i="1"/>
  <c r="N1432" i="1"/>
  <c r="N1449" i="1"/>
  <c r="N1448" i="1"/>
  <c r="N1447" i="1"/>
  <c r="N1446" i="1"/>
  <c r="N1445" i="1"/>
  <c r="N1451" i="1"/>
  <c r="N1450" i="1"/>
  <c r="N1456" i="1"/>
  <c r="N1455" i="1"/>
  <c r="N1454" i="1"/>
  <c r="N1453" i="1"/>
  <c r="N1452" i="1"/>
  <c r="N1459" i="1"/>
  <c r="N1458" i="1"/>
  <c r="N1457" i="1"/>
  <c r="N1465" i="1"/>
  <c r="N1464" i="1"/>
  <c r="N1463" i="1"/>
  <c r="N1462" i="1"/>
  <c r="N1461" i="1"/>
  <c r="N1460" i="1"/>
  <c r="N1468" i="1"/>
  <c r="N1467" i="1"/>
  <c r="N1466" i="1"/>
  <c r="N1470" i="1"/>
  <c r="N1469" i="1"/>
  <c r="N1473" i="1"/>
  <c r="N1472" i="1"/>
  <c r="N1471" i="1"/>
  <c r="N1477" i="1"/>
  <c r="N1476" i="1"/>
  <c r="N1475" i="1"/>
  <c r="N1474" i="1"/>
  <c r="N1480" i="1"/>
  <c r="N1479" i="1"/>
  <c r="N1478" i="1"/>
  <c r="N1487" i="1"/>
  <c r="N1486" i="1"/>
  <c r="N1485" i="1"/>
  <c r="N1484" i="1"/>
  <c r="N1483" i="1"/>
  <c r="N1482" i="1"/>
  <c r="N1481" i="1"/>
  <c r="N1489" i="1"/>
  <c r="N1488" i="1"/>
  <c r="N1495" i="1"/>
  <c r="N1494" i="1"/>
  <c r="N1493" i="1"/>
  <c r="N1492" i="1"/>
  <c r="N1491" i="1"/>
  <c r="N1490" i="1"/>
  <c r="N1501" i="1"/>
  <c r="N1500" i="1"/>
  <c r="N1499" i="1"/>
  <c r="N1498" i="1"/>
  <c r="N1497" i="1"/>
  <c r="N1496" i="1"/>
  <c r="N1503" i="1"/>
  <c r="N1502" i="1"/>
  <c r="N1505" i="1"/>
  <c r="N1504" i="1"/>
  <c r="N1514" i="1"/>
  <c r="N1513" i="1"/>
  <c r="N1512" i="1"/>
  <c r="N1511" i="1"/>
  <c r="N1510" i="1"/>
  <c r="N1509" i="1"/>
  <c r="N1508" i="1"/>
  <c r="N1507" i="1"/>
  <c r="N1506" i="1"/>
  <c r="N1515" i="1"/>
  <c r="N1519" i="1"/>
  <c r="N1518" i="1"/>
  <c r="N1517" i="1"/>
  <c r="N1516" i="1"/>
  <c r="N1529" i="1"/>
  <c r="N1528" i="1"/>
  <c r="N1527" i="1"/>
  <c r="N1526" i="1"/>
  <c r="N1525" i="1"/>
  <c r="N1524" i="1"/>
  <c r="N1523" i="1"/>
  <c r="N1522" i="1"/>
  <c r="N1521" i="1"/>
  <c r="N1520" i="1"/>
  <c r="N1533" i="1"/>
  <c r="N1532" i="1"/>
  <c r="N1531" i="1"/>
  <c r="N1530" i="1"/>
  <c r="N1536" i="1"/>
  <c r="N1535" i="1"/>
  <c r="N1534" i="1"/>
  <c r="N1539" i="1"/>
  <c r="N1538" i="1"/>
  <c r="N1537" i="1"/>
  <c r="N1543" i="1"/>
  <c r="N1542" i="1"/>
  <c r="N1541" i="1"/>
  <c r="N1540" i="1"/>
  <c r="N1547" i="1"/>
  <c r="N1546" i="1"/>
  <c r="N1545" i="1"/>
  <c r="N1544" i="1"/>
  <c r="N1552" i="1"/>
  <c r="N1551" i="1"/>
  <c r="N1550" i="1"/>
  <c r="N1549" i="1"/>
  <c r="N1548" i="1"/>
  <c r="N1561" i="1"/>
  <c r="N1560" i="1"/>
  <c r="N1559" i="1"/>
  <c r="N1558" i="1"/>
  <c r="N1557" i="1"/>
  <c r="N1556" i="1"/>
  <c r="N1555" i="1"/>
  <c r="N1554" i="1"/>
  <c r="N1553" i="1"/>
  <c r="N1564" i="1"/>
  <c r="N1563" i="1"/>
  <c r="N1562" i="1"/>
  <c r="N1567" i="1"/>
  <c r="N1566" i="1"/>
  <c r="N1565" i="1"/>
  <c r="N1569" i="1"/>
  <c r="N1568" i="1"/>
  <c r="N1577" i="1"/>
  <c r="N1576" i="1"/>
  <c r="N1575" i="1"/>
  <c r="N1574" i="1"/>
  <c r="N1573" i="1"/>
  <c r="N1572" i="1"/>
  <c r="N1571" i="1"/>
  <c r="N1570" i="1"/>
  <c r="N1580" i="1"/>
  <c r="N1579" i="1"/>
  <c r="N1578" i="1"/>
  <c r="N1584" i="1"/>
  <c r="N1583" i="1"/>
  <c r="N1582" i="1"/>
  <c r="N1581" i="1"/>
  <c r="N1586" i="1"/>
  <c r="N1585" i="1"/>
  <c r="N1589" i="1"/>
  <c r="N1588" i="1"/>
  <c r="N1587" i="1"/>
  <c r="N1592" i="1"/>
  <c r="N1591" i="1"/>
  <c r="N1596" i="1"/>
  <c r="N1595" i="1"/>
  <c r="N1594" i="1"/>
  <c r="N1593" i="1"/>
  <c r="N1597" i="1"/>
  <c r="N1598" i="1"/>
  <c r="N1601" i="1"/>
  <c r="N1600" i="1"/>
  <c r="N1599" i="1"/>
  <c r="N1605" i="1"/>
  <c r="N1604" i="1"/>
  <c r="N1603" i="1"/>
  <c r="N1602" i="1"/>
  <c r="N1607" i="1"/>
  <c r="N1606" i="1"/>
  <c r="N1609" i="1"/>
  <c r="N1608" i="1"/>
  <c r="N1616" i="1"/>
  <c r="N1615" i="1"/>
  <c r="N1614" i="1"/>
  <c r="N1613" i="1"/>
  <c r="N1612" i="1"/>
  <c r="N1611" i="1"/>
  <c r="N1610" i="1"/>
  <c r="N1619" i="1"/>
  <c r="N1618" i="1"/>
  <c r="N1617" i="1"/>
  <c r="N1621" i="1"/>
  <c r="N1620" i="1"/>
  <c r="N1627" i="1"/>
  <c r="N1626" i="1"/>
  <c r="N1625" i="1"/>
  <c r="N1624" i="1"/>
  <c r="N1623" i="1"/>
  <c r="N1622" i="1"/>
  <c r="N1628" i="1"/>
  <c r="N1630" i="1"/>
  <c r="N1629" i="1"/>
  <c r="N1632" i="1"/>
  <c r="N1631" i="1"/>
  <c r="N1634" i="1"/>
  <c r="N1633" i="1"/>
  <c r="N1635" i="1"/>
  <c r="N1636" i="1"/>
  <c r="N1640" i="1"/>
  <c r="N1639" i="1"/>
  <c r="N1638" i="1"/>
  <c r="N1637" i="1"/>
  <c r="N1651" i="1"/>
  <c r="N1650" i="1"/>
  <c r="N1649" i="1"/>
  <c r="N1648" i="1"/>
  <c r="N1647" i="1"/>
  <c r="N1646" i="1"/>
  <c r="N1645" i="1"/>
  <c r="N1644" i="1"/>
  <c r="N1643" i="1"/>
  <c r="N1642" i="1"/>
  <c r="N1641" i="1"/>
  <c r="N1653" i="1"/>
  <c r="N1652" i="1"/>
  <c r="N1656" i="1"/>
  <c r="N1655" i="1"/>
  <c r="N1654" i="1"/>
  <c r="N1659" i="1"/>
  <c r="N1658" i="1"/>
  <c r="N1657" i="1"/>
  <c r="N1661" i="1"/>
  <c r="N1660" i="1"/>
  <c r="N1664" i="1"/>
  <c r="N1663" i="1"/>
  <c r="N1662" i="1"/>
  <c r="N1665" i="1"/>
  <c r="N1666" i="1"/>
  <c r="N1667" i="1"/>
  <c r="N1669" i="1"/>
  <c r="N1668" i="1"/>
  <c r="N1670" i="1"/>
  <c r="N1672" i="1"/>
  <c r="N1671" i="1"/>
  <c r="N1674" i="1"/>
  <c r="N1673" i="1"/>
  <c r="N1677" i="1"/>
  <c r="N1676" i="1"/>
  <c r="N1675" i="1"/>
  <c r="N1679" i="1"/>
  <c r="N1678" i="1"/>
  <c r="N1682" i="1"/>
  <c r="N1681" i="1"/>
  <c r="N1680" i="1"/>
  <c r="N1685" i="1"/>
  <c r="N1684" i="1"/>
  <c r="N1683" i="1"/>
  <c r="N1686" i="1"/>
  <c r="N1688" i="1"/>
  <c r="N1687" i="1"/>
  <c r="N1690" i="1"/>
  <c r="N1689" i="1"/>
  <c r="N1691" i="1"/>
  <c r="N1694" i="1"/>
  <c r="N1693" i="1"/>
  <c r="N1692" i="1"/>
  <c r="N1695" i="1"/>
  <c r="N1696" i="1"/>
  <c r="N1697" i="1"/>
  <c r="N1698" i="1"/>
  <c r="N1699" i="1"/>
  <c r="N1700" i="1"/>
  <c r="N1701" i="1"/>
  <c r="N1703" i="1"/>
  <c r="N1702" i="1"/>
  <c r="N1704" i="1"/>
  <c r="N1706" i="1"/>
  <c r="N1705" i="1"/>
  <c r="N1707" i="1"/>
  <c r="N1708" i="1"/>
  <c r="N1709" i="1"/>
  <c r="N1710" i="1"/>
  <c r="N1714" i="1"/>
  <c r="N1713" i="1"/>
  <c r="N1712" i="1"/>
  <c r="N1715" i="1"/>
  <c r="N1718" i="1"/>
  <c r="N1717" i="1"/>
  <c r="N1716" i="1"/>
  <c r="N1721" i="1"/>
  <c r="N1720" i="1"/>
  <c r="N1719" i="1"/>
  <c r="N1722" i="1"/>
  <c r="N1727" i="1"/>
  <c r="N1726" i="1"/>
  <c r="N1725" i="1"/>
  <c r="N1724" i="1"/>
  <c r="N1723" i="1"/>
  <c r="N1730" i="1"/>
  <c r="N1729" i="1"/>
  <c r="N1728" i="1"/>
  <c r="N1734" i="1"/>
  <c r="N1733" i="1"/>
  <c r="N1732" i="1"/>
  <c r="N1731" i="1"/>
  <c r="N1735" i="1"/>
  <c r="N1736" i="1"/>
  <c r="N1737" i="1"/>
  <c r="N1742" i="1"/>
  <c r="N1741" i="1"/>
  <c r="N1740" i="1"/>
  <c r="N1739" i="1"/>
  <c r="N1738" i="1"/>
  <c r="N1744" i="1"/>
  <c r="N1743" i="1"/>
  <c r="N1747" i="1"/>
  <c r="N1746" i="1"/>
  <c r="N1745" i="1"/>
  <c r="N1748" i="1"/>
  <c r="N1752" i="1"/>
  <c r="N1751" i="1"/>
  <c r="N1750" i="1"/>
  <c r="N1749" i="1"/>
  <c r="N1756" i="1"/>
  <c r="N1755" i="1"/>
  <c r="N1754" i="1"/>
  <c r="N1753" i="1"/>
  <c r="N1759" i="1"/>
  <c r="N1758" i="1"/>
  <c r="N1760" i="1"/>
  <c r="N1761" i="1"/>
  <c r="N1762" i="1"/>
  <c r="N1763" i="1"/>
  <c r="N1764" i="1"/>
  <c r="N1765" i="1"/>
  <c r="N1766" i="1"/>
  <c r="N1767" i="1"/>
  <c r="N1768" i="1"/>
  <c r="N1769" i="1"/>
  <c r="N1771" i="1"/>
  <c r="N134" i="1"/>
  <c r="N1770" i="1"/>
  <c r="F7" i="2"/>
  <c r="D7" i="2"/>
  <c r="E7" i="2"/>
  <c r="C7" i="2" l="1"/>
  <c r="N260" i="1"/>
  <c r="N259" i="1"/>
  <c r="N250" i="1"/>
  <c r="M1772" i="1"/>
  <c r="M2" i="1" s="1"/>
  <c r="P1772" i="1"/>
  <c r="N1772" i="1"/>
  <c r="N2" i="1" s="1"/>
  <c r="R1772" i="1" l="1"/>
  <c r="O2" i="1" s="1"/>
</calcChain>
</file>

<file path=xl/sharedStrings.xml><?xml version="1.0" encoding="utf-8"?>
<sst xmlns="http://schemas.openxmlformats.org/spreadsheetml/2006/main" count="17951" uniqueCount="2747">
  <si>
    <t>R-20077</t>
  </si>
  <si>
    <t>20/S RG ANTHRA  </t>
  </si>
  <si>
    <t>VITNAM</t>
  </si>
  <si>
    <t>Yarn</t>
  </si>
  <si>
    <t>02-01-01-001-0040</t>
  </si>
  <si>
    <t>YARN REFUNDABLE LOCAL MARKET</t>
  </si>
  <si>
    <t>K-2206-14</t>
  </si>
  <si>
    <t>R-20080</t>
  </si>
  <si>
    <t>20/S Cotton</t>
  </si>
  <si>
    <t>METCO</t>
  </si>
  <si>
    <t>02-01-01-001-0001</t>
  </si>
  <si>
    <t>METCO TEXTILE (PVT) LTD</t>
  </si>
  <si>
    <t>K-2206-15</t>
  </si>
  <si>
    <t>R-20063</t>
  </si>
  <si>
    <t>10/S RG H GREY</t>
  </si>
  <si>
    <t>GRANADA</t>
  </si>
  <si>
    <t>02-01-01-001-0005</t>
  </si>
  <si>
    <t>DAWOOD BROTHERS</t>
  </si>
  <si>
    <t>K-2206-13</t>
  </si>
  <si>
    <t>R-20046</t>
  </si>
  <si>
    <t>K-2206-12</t>
  </si>
  <si>
    <t>R-20039</t>
  </si>
  <si>
    <t>30/S PC</t>
  </si>
  <si>
    <t>ZAHID JEE</t>
  </si>
  <si>
    <t>K-2206-11</t>
  </si>
  <si>
    <t>R-20032</t>
  </si>
  <si>
    <t>16/S PC</t>
  </si>
  <si>
    <t>RELIANCE</t>
  </si>
  <si>
    <t>02-01-01-001-0003</t>
  </si>
  <si>
    <t>RELIANCE WEAVING MILLS LTD</t>
  </si>
  <si>
    <t>K-2206-1</t>
  </si>
  <si>
    <t>R-20024</t>
  </si>
  <si>
    <t>75/24 POLYSTER</t>
  </si>
  <si>
    <t>GATRON</t>
  </si>
  <si>
    <t>K-2206-9</t>
  </si>
  <si>
    <t>R-20033</t>
  </si>
  <si>
    <t>20/S COTTON</t>
  </si>
  <si>
    <t>AHMED ORIENTAL</t>
  </si>
  <si>
    <t>02-01-01-001-0002</t>
  </si>
  <si>
    <t>AHMED ORIENTAL TEXTILE MILLS LTD</t>
  </si>
  <si>
    <t>K-2206-10</t>
  </si>
  <si>
    <t>R-20004</t>
  </si>
  <si>
    <t>75/36 Polyster black</t>
  </si>
  <si>
    <t>GATROON</t>
  </si>
  <si>
    <t>K-2206-8</t>
  </si>
  <si>
    <t>R-19992</t>
  </si>
  <si>
    <t>K-2206-5</t>
  </si>
  <si>
    <t>R-19982</t>
  </si>
  <si>
    <t>K-2206-4</t>
  </si>
  <si>
    <t>R-19934</t>
  </si>
  <si>
    <t>HUSSAIN</t>
  </si>
  <si>
    <t>02-01-01-001-0031</t>
  </si>
  <si>
    <t>HUSSAIN MILLS LTD</t>
  </si>
  <si>
    <t>K-2205-32</t>
  </si>
  <si>
    <t>R-19924</t>
  </si>
  <si>
    <t>K-2205-30</t>
  </si>
  <si>
    <t>R-19926</t>
  </si>
  <si>
    <t>20/S RG DK BLUE PC</t>
  </si>
  <si>
    <t>COMBINE</t>
  </si>
  <si>
    <t>02-01-01-001-0022</t>
  </si>
  <si>
    <t>COMBINE SPINING (PVT) LTD</t>
  </si>
  <si>
    <t>K-2205-31</t>
  </si>
  <si>
    <t>R-19875</t>
  </si>
  <si>
    <t>20/S RG BLACK PC</t>
  </si>
  <si>
    <t>HENGBANG VIETNAM</t>
  </si>
  <si>
    <t>02-01-01-001-0027</t>
  </si>
  <si>
    <t>HENGBANG TEXTILE VIETNAM CO LTD</t>
  </si>
  <si>
    <t>K-2205-26</t>
  </si>
  <si>
    <t>R-19877</t>
  </si>
  <si>
    <t>10/S RG BLACK</t>
  </si>
  <si>
    <t>K-2205-27</t>
  </si>
  <si>
    <t>R-19878</t>
  </si>
  <si>
    <t>K-2205-28</t>
  </si>
  <si>
    <t>R-19879</t>
  </si>
  <si>
    <t>K-2205-29</t>
  </si>
  <si>
    <t>R-19846</t>
  </si>
  <si>
    <t>K-2205-21</t>
  </si>
  <si>
    <t>R-19847</t>
  </si>
  <si>
    <t>20/S PC</t>
  </si>
  <si>
    <t>K-2205-22</t>
  </si>
  <si>
    <t>R-19848</t>
  </si>
  <si>
    <t>K-2205-23</t>
  </si>
  <si>
    <t>R-19849</t>
  </si>
  <si>
    <t>K-2205-24</t>
  </si>
  <si>
    <t>R-19851</t>
  </si>
  <si>
    <t>02-01-01-001-0033</t>
  </si>
  <si>
    <t>AMNA APPARELS (YARN)</t>
  </si>
  <si>
    <t>K-2205-25</t>
  </si>
  <si>
    <t>R-19799</t>
  </si>
  <si>
    <t>K-2205-18</t>
  </si>
  <si>
    <t>R-19800</t>
  </si>
  <si>
    <t>26/S Cotton</t>
  </si>
  <si>
    <t>K-2205-19</t>
  </si>
  <si>
    <t>R-19814</t>
  </si>
  <si>
    <t>K-2205-20</t>
  </si>
  <si>
    <t>R-19788</t>
  </si>
  <si>
    <t>K-2205-16</t>
  </si>
  <si>
    <t>R-19789</t>
  </si>
  <si>
    <t>K-2205-17</t>
  </si>
  <si>
    <t>R-19755</t>
  </si>
  <si>
    <t>K-2205-11</t>
  </si>
  <si>
    <t>R-19766</t>
  </si>
  <si>
    <t>K-2205-12</t>
  </si>
  <si>
    <t>R-19767</t>
  </si>
  <si>
    <t>K-2205-13</t>
  </si>
  <si>
    <t>R-19768</t>
  </si>
  <si>
    <t>K-2205-14</t>
  </si>
  <si>
    <t>R-19769</t>
  </si>
  <si>
    <t>K-2205-15</t>
  </si>
  <si>
    <t>R-19733</t>
  </si>
  <si>
    <t>TATA TEXTILE MILLS</t>
  </si>
  <si>
    <t>02-01-01-001-0025</t>
  </si>
  <si>
    <t>TATA TEXTILE MILLS LTD</t>
  </si>
  <si>
    <t>K-2205-10</t>
  </si>
  <si>
    <t>R-19725</t>
  </si>
  <si>
    <t>K-2205-7</t>
  </si>
  <si>
    <t>R-19726</t>
  </si>
  <si>
    <t>K-2205-8</t>
  </si>
  <si>
    <t>R-19727</t>
  </si>
  <si>
    <t>K-2205-9</t>
  </si>
  <si>
    <t>R-19705</t>
  </si>
  <si>
    <t>K-2205-4</t>
  </si>
  <si>
    <t>R-19706</t>
  </si>
  <si>
    <t>K-2205-5</t>
  </si>
  <si>
    <t>R-19707</t>
  </si>
  <si>
    <t>K-2205-6</t>
  </si>
  <si>
    <t>R-19700</t>
  </si>
  <si>
    <t>K-2205-1</t>
  </si>
  <si>
    <t>R-19701</t>
  </si>
  <si>
    <t>K-2205-2</t>
  </si>
  <si>
    <t>R-19702</t>
  </si>
  <si>
    <t>CENTURIAN</t>
  </si>
  <si>
    <t>02-01-01-001-0035</t>
  </si>
  <si>
    <t>CENTURION TEXTILE (PVT) LTD</t>
  </si>
  <si>
    <t>K-2205-3</t>
  </si>
  <si>
    <t>R-19657</t>
  </si>
  <si>
    <t>DAI PHAT</t>
  </si>
  <si>
    <t>02-01-01-001-0039</t>
  </si>
  <si>
    <t>DAI PHAT TEXTILE PRODUCE TRADING CO. LTD.</t>
  </si>
  <si>
    <t>K-2204-20</t>
  </si>
  <si>
    <t>R-19669</t>
  </si>
  <si>
    <t>K-2204-21</t>
  </si>
  <si>
    <t>R-19670</t>
  </si>
  <si>
    <t>K-2204-22</t>
  </si>
  <si>
    <t>R-19671</t>
  </si>
  <si>
    <t>10/S PC</t>
  </si>
  <si>
    <t>K-2204-23</t>
  </si>
  <si>
    <t>R-19676</t>
  </si>
  <si>
    <t>K-2204-24</t>
  </si>
  <si>
    <t>R-19633</t>
  </si>
  <si>
    <t>12/S RG H GREY</t>
  </si>
  <si>
    <t>K-2204-19</t>
  </si>
  <si>
    <t>R-19621</t>
  </si>
  <si>
    <t>K-2204-15</t>
  </si>
  <si>
    <t>R-19624</t>
  </si>
  <si>
    <t>K-2204-17</t>
  </si>
  <si>
    <t>R-19625</t>
  </si>
  <si>
    <t>K-2204-18</t>
  </si>
  <si>
    <t>R-19599</t>
  </si>
  <si>
    <t>NAGINA</t>
  </si>
  <si>
    <t>02-01-01-001-0028</t>
  </si>
  <si>
    <t>NAGINA COTTON MILLS LTD</t>
  </si>
  <si>
    <t>K-2204-12</t>
  </si>
  <si>
    <t>R-19600</t>
  </si>
  <si>
    <t>26/S COTTON</t>
  </si>
  <si>
    <t>TATA</t>
  </si>
  <si>
    <t>K-2204-13</t>
  </si>
  <si>
    <t>R-19601</t>
  </si>
  <si>
    <t>K-2204-14</t>
  </si>
  <si>
    <t>R-19578</t>
  </si>
  <si>
    <t>30/S Cotton</t>
  </si>
  <si>
    <t>GADOON</t>
  </si>
  <si>
    <t>02-01-01-001-0008</t>
  </si>
  <si>
    <t>GADOON TEXTILE MILLS LTD</t>
  </si>
  <si>
    <t>K-2204-11</t>
  </si>
  <si>
    <t>R-19537</t>
  </si>
  <si>
    <t>K-2204-8</t>
  </si>
  <si>
    <t>R-19539</t>
  </si>
  <si>
    <t>SHEIKHUPURA</t>
  </si>
  <si>
    <t>02-01-01-001-0037</t>
  </si>
  <si>
    <t>SHEIKHUPURA TEXTILE MILLS LTD</t>
  </si>
  <si>
    <t>K-2204-9</t>
  </si>
  <si>
    <t>R-19570</t>
  </si>
  <si>
    <t>14/S HG SCH 0454</t>
  </si>
  <si>
    <t>K-2204-10</t>
  </si>
  <si>
    <t>R-19517</t>
  </si>
  <si>
    <t>20/S RG H/GREY H/G</t>
  </si>
  <si>
    <t>K-2204-6</t>
  </si>
  <si>
    <t>R-19518</t>
  </si>
  <si>
    <t>K-2204-7</t>
  </si>
  <si>
    <t>R-19514</t>
  </si>
  <si>
    <t>02-01-01-001-0038</t>
  </si>
  <si>
    <t>GRANADA TEXTILE MILLS LTD.</t>
  </si>
  <si>
    <t>K-2204-5</t>
  </si>
  <si>
    <t>R-19512</t>
  </si>
  <si>
    <t>K-2204-4</t>
  </si>
  <si>
    <t>R-19497</t>
  </si>
  <si>
    <t>K-2204-2</t>
  </si>
  <si>
    <t>R-19511</t>
  </si>
  <si>
    <t>K-2204-3</t>
  </si>
  <si>
    <t>R-19492</t>
  </si>
  <si>
    <t>K-2204-1</t>
  </si>
  <si>
    <t>R-19501</t>
  </si>
  <si>
    <t>K-2203-30</t>
  </si>
  <si>
    <t>R-19476</t>
  </si>
  <si>
    <t>K-2203-29</t>
  </si>
  <si>
    <t>R-19461</t>
  </si>
  <si>
    <t>K-2203-27</t>
  </si>
  <si>
    <t>R-19445</t>
  </si>
  <si>
    <t>K-2203-26</t>
  </si>
  <si>
    <t>R-19427</t>
  </si>
  <si>
    <t>K-2203-25</t>
  </si>
  <si>
    <t>R-19409</t>
  </si>
  <si>
    <t>K-2203-24</t>
  </si>
  <si>
    <t>R-19375</t>
  </si>
  <si>
    <t>K-2203-22</t>
  </si>
  <si>
    <t>R-19360</t>
  </si>
  <si>
    <t>K-2203-21</t>
  </si>
  <si>
    <t>R-19352</t>
  </si>
  <si>
    <t>K-2203-20</t>
  </si>
  <si>
    <t>R-19328</t>
  </si>
  <si>
    <t>K-2203-17</t>
  </si>
  <si>
    <t>R-19329</t>
  </si>
  <si>
    <t>K-2203-18</t>
  </si>
  <si>
    <t>R-19331</t>
  </si>
  <si>
    <t>K-2203-19</t>
  </si>
  <si>
    <t>R-19327</t>
  </si>
  <si>
    <t>K-2203-16</t>
  </si>
  <si>
    <t>R-19310</t>
  </si>
  <si>
    <t>K-2203-13</t>
  </si>
  <si>
    <t>R-19294</t>
  </si>
  <si>
    <t>K-2203-12</t>
  </si>
  <si>
    <t>R-19281</t>
  </si>
  <si>
    <t>K-2203-7</t>
  </si>
  <si>
    <t>R-19283</t>
  </si>
  <si>
    <t>75/24 DANIER</t>
  </si>
  <si>
    <t>K-2203-9</t>
  </si>
  <si>
    <t>R-19282</t>
  </si>
  <si>
    <t>K-2203-8</t>
  </si>
  <si>
    <t>R-19231</t>
  </si>
  <si>
    <t>K-2203-4</t>
  </si>
  <si>
    <t>R-19232</t>
  </si>
  <si>
    <t>K-2203-5</t>
  </si>
  <si>
    <t>R-19239</t>
  </si>
  <si>
    <t>K-2203-6</t>
  </si>
  <si>
    <t>R-19202</t>
  </si>
  <si>
    <t>K-2203-1</t>
  </si>
  <si>
    <t>R-19224</t>
  </si>
  <si>
    <t>K-2203-2</t>
  </si>
  <si>
    <t>R-19228</t>
  </si>
  <si>
    <t>K-2203-3</t>
  </si>
  <si>
    <t>R-19174</t>
  </si>
  <si>
    <t>K-2202-25</t>
  </si>
  <si>
    <t>R-19175</t>
  </si>
  <si>
    <t>K-2202-26</t>
  </si>
  <si>
    <t>R-19144</t>
  </si>
  <si>
    <t>K-2202-21</t>
  </si>
  <si>
    <t>R-19146</t>
  </si>
  <si>
    <t>K-2202-22</t>
  </si>
  <si>
    <t>R-19147</t>
  </si>
  <si>
    <t>K-2202-23</t>
  </si>
  <si>
    <t>R-19136</t>
  </si>
  <si>
    <t>K-2202-19</t>
  </si>
  <si>
    <t>R-19141</t>
  </si>
  <si>
    <t>K-2202-20</t>
  </si>
  <si>
    <t>R-19152</t>
  </si>
  <si>
    <t>UNITED TEXTILE</t>
  </si>
  <si>
    <t>K-2202-24</t>
  </si>
  <si>
    <t>R-19113</t>
  </si>
  <si>
    <t>K-2202-17</t>
  </si>
  <si>
    <t>R-19099</t>
  </si>
  <si>
    <t>K-2202-16</t>
  </si>
  <si>
    <t>R-19121</t>
  </si>
  <si>
    <t>K-2202-18</t>
  </si>
  <si>
    <t>R-19086</t>
  </si>
  <si>
    <t>K-2202-15</t>
  </si>
  <si>
    <t>R-19074</t>
  </si>
  <si>
    <t>K-2202-14</t>
  </si>
  <si>
    <t>R-19038</t>
  </si>
  <si>
    <t>ARSHAD</t>
  </si>
  <si>
    <t>02-01-01-001-0036</t>
  </si>
  <si>
    <t>ARSHAD TEXTILE MILLS LTD</t>
  </si>
  <si>
    <t>K-2202-13</t>
  </si>
  <si>
    <t>SHAHZAD</t>
  </si>
  <si>
    <t>R-19024</t>
  </si>
  <si>
    <t>K-2202-6</t>
  </si>
  <si>
    <t>R-19025</t>
  </si>
  <si>
    <t>K-2202-7</t>
  </si>
  <si>
    <t>R-19027</t>
  </si>
  <si>
    <t>MUQEET</t>
  </si>
  <si>
    <t>02-01-01-001-0026</t>
  </si>
  <si>
    <t>AL-MUQEET TEXTILES (PVT) LTD</t>
  </si>
  <si>
    <t>K-2202-9</t>
  </si>
  <si>
    <t>R-19028</t>
  </si>
  <si>
    <t>K-2202-10</t>
  </si>
  <si>
    <t>R-19029</t>
  </si>
  <si>
    <t>K-2202-11</t>
  </si>
  <si>
    <t>R-19026</t>
  </si>
  <si>
    <t>20/S CVC</t>
  </si>
  <si>
    <t>K-2202-8</t>
  </si>
  <si>
    <t>R-19034</t>
  </si>
  <si>
    <t>SHOAIB MOTAN</t>
  </si>
  <si>
    <t>K-2202-12</t>
  </si>
  <si>
    <t>10/S RG NAVY</t>
  </si>
  <si>
    <t>R-18942</t>
  </si>
  <si>
    <t>K-2202-3</t>
  </si>
  <si>
    <t>R-18962</t>
  </si>
  <si>
    <t>K-2202-4</t>
  </si>
  <si>
    <t>R-18964</t>
  </si>
  <si>
    <t>K-2202-5</t>
  </si>
  <si>
    <t>R-18893</t>
  </si>
  <si>
    <t>K-2202-1</t>
  </si>
  <si>
    <t>R-18894</t>
  </si>
  <si>
    <t>K-2202-2</t>
  </si>
  <si>
    <t>R-18886</t>
  </si>
  <si>
    <t>30/S 60/40 CVC</t>
  </si>
  <si>
    <t>GADDON</t>
  </si>
  <si>
    <t>K-2201-14</t>
  </si>
  <si>
    <t>R-18887</t>
  </si>
  <si>
    <t>Gadoon</t>
  </si>
  <si>
    <t>K-2201-15</t>
  </si>
  <si>
    <t>R-18888</t>
  </si>
  <si>
    <t>K-2201-16</t>
  </si>
  <si>
    <t>R-18889</t>
  </si>
  <si>
    <t>K-2201-17</t>
  </si>
  <si>
    <t>R-19031</t>
  </si>
  <si>
    <t>TATA TEXTILE</t>
  </si>
  <si>
    <t>K-2201-20</t>
  </si>
  <si>
    <t>R-19033</t>
  </si>
  <si>
    <t>K-2201-22</t>
  </si>
  <si>
    <t>R-18890</t>
  </si>
  <si>
    <t>K-2201-18</t>
  </si>
  <si>
    <t>R-18881</t>
  </si>
  <si>
    <t>AYESHA SPINNING</t>
  </si>
  <si>
    <t>K-2201-9</t>
  </si>
  <si>
    <t>R-18882</t>
  </si>
  <si>
    <t>K-2201-10</t>
  </si>
  <si>
    <t>R-18884</t>
  </si>
  <si>
    <t>K-2201-12</t>
  </si>
  <si>
    <t>R-18885</t>
  </si>
  <si>
    <t>K-2201-13</t>
  </si>
  <si>
    <t>R-19030</t>
  </si>
  <si>
    <t>K-2201-19</t>
  </si>
  <si>
    <t>R-19032</t>
  </si>
  <si>
    <t>K-2201-21</t>
  </si>
  <si>
    <t>R-18732</t>
  </si>
  <si>
    <t>K-2201-3</t>
  </si>
  <si>
    <t>R-18853</t>
  </si>
  <si>
    <t>K-2201-5</t>
  </si>
  <si>
    <t>R-18854</t>
  </si>
  <si>
    <t>30/S COTTON</t>
  </si>
  <si>
    <t>K-2201-6</t>
  </si>
  <si>
    <t>R-18603</t>
  </si>
  <si>
    <t>K-2112-14</t>
  </si>
  <si>
    <t>R-18738</t>
  </si>
  <si>
    <t>10/S PC A/C</t>
  </si>
  <si>
    <t>MUSTAQEEM</t>
  </si>
  <si>
    <t>02-01-01-001-0021</t>
  </si>
  <si>
    <t>MUSTAQIM DYEING &amp; PRINTING IND (PVT) LTD</t>
  </si>
  <si>
    <t>K-2112-15</t>
  </si>
  <si>
    <t>R-18861</t>
  </si>
  <si>
    <t>K-2112-23</t>
  </si>
  <si>
    <t>R-18862</t>
  </si>
  <si>
    <t>K-2112-24</t>
  </si>
  <si>
    <t>R-18863</t>
  </si>
  <si>
    <t>K-2112-25</t>
  </si>
  <si>
    <t>R-18462</t>
  </si>
  <si>
    <t>SAIF TEXTILE MILLS</t>
  </si>
  <si>
    <t>02-01-01-001-0014</t>
  </si>
  <si>
    <t>SAIF TEXTILE MILLS LTD</t>
  </si>
  <si>
    <t>K-2112-10</t>
  </si>
  <si>
    <t>R-18463</t>
  </si>
  <si>
    <t>K-2112-11</t>
  </si>
  <si>
    <t>R-18451</t>
  </si>
  <si>
    <t>K-2112-6</t>
  </si>
  <si>
    <t>R-18852</t>
  </si>
  <si>
    <t>K-2112-22</t>
  </si>
  <si>
    <t>R-18833</t>
  </si>
  <si>
    <t>K-2112-19</t>
  </si>
  <si>
    <t>R-18846</t>
  </si>
  <si>
    <t>K-2112-21</t>
  </si>
  <si>
    <t>R-18874</t>
  </si>
  <si>
    <t>K-2112-27</t>
  </si>
  <si>
    <t>R-18845</t>
  </si>
  <si>
    <t>K-2112-20</t>
  </si>
  <si>
    <t>R-18815</t>
  </si>
  <si>
    <t>K-2112-16</t>
  </si>
  <si>
    <t>R-18816</t>
  </si>
  <si>
    <t>K-2112-17</t>
  </si>
  <si>
    <t>R-18832</t>
  </si>
  <si>
    <t>K-2112-18</t>
  </si>
  <si>
    <t>R-18871</t>
  </si>
  <si>
    <t>K-2112-26</t>
  </si>
  <si>
    <t>R-18803</t>
  </si>
  <si>
    <t>K-2111-50</t>
  </si>
  <si>
    <t>R-18468</t>
  </si>
  <si>
    <t>K-2111-45</t>
  </si>
  <si>
    <t>R-18802</t>
  </si>
  <si>
    <t>K-2111-49</t>
  </si>
  <si>
    <t>R-18844</t>
  </si>
  <si>
    <t>K-2111-74</t>
  </si>
  <si>
    <t>R-18811</t>
  </si>
  <si>
    <t>K-2111-58</t>
  </si>
  <si>
    <t>R-18812</t>
  </si>
  <si>
    <t>K-2111-59</t>
  </si>
  <si>
    <t>R-18822</t>
  </si>
  <si>
    <t>K-2111-65</t>
  </si>
  <si>
    <t>R-18843</t>
  </si>
  <si>
    <t>K-2111-73</t>
  </si>
  <si>
    <t>R-18818</t>
  </si>
  <si>
    <t>K-2111-61</t>
  </si>
  <si>
    <t>R-18819</t>
  </si>
  <si>
    <t>K-2111-62</t>
  </si>
  <si>
    <t>R-18805</t>
  </si>
  <si>
    <t>K-2111-52</t>
  </si>
  <si>
    <t>R-18806</t>
  </si>
  <si>
    <t>K-2111-53</t>
  </si>
  <si>
    <t>R-18829</t>
  </si>
  <si>
    <t>K-2111-69</t>
  </si>
  <si>
    <t>R-18864</t>
  </si>
  <si>
    <t>K-2111-82</t>
  </si>
  <si>
    <t>R-18865</t>
  </si>
  <si>
    <t>K-2111-83</t>
  </si>
  <si>
    <t>R-18860</t>
  </si>
  <si>
    <t>K-2111-81</t>
  </si>
  <si>
    <t>R-18826</t>
  </si>
  <si>
    <t>K-2111-67</t>
  </si>
  <si>
    <t>R-18823</t>
  </si>
  <si>
    <t>K-2111-66</t>
  </si>
  <si>
    <t>R-18817</t>
  </si>
  <si>
    <t>K-2111-60</t>
  </si>
  <si>
    <t>R-18831</t>
  </si>
  <si>
    <t>K-2111-71</t>
  </si>
  <si>
    <t>R-18878</t>
  </si>
  <si>
    <t>K-2111-89</t>
  </si>
  <si>
    <t>R-18870</t>
  </si>
  <si>
    <t>K-2111-87</t>
  </si>
  <si>
    <t>R-18866</t>
  </si>
  <si>
    <t>K-2111-84</t>
  </si>
  <si>
    <t>R-18868</t>
  </si>
  <si>
    <t>K-2111-85</t>
  </si>
  <si>
    <t>R-18869</t>
  </si>
  <si>
    <t>K-2111-86</t>
  </si>
  <si>
    <t>R-18828</t>
  </si>
  <si>
    <t>K-2111-68</t>
  </si>
  <si>
    <t>R-18830</t>
  </si>
  <si>
    <t>K-2111-70</t>
  </si>
  <si>
    <t>R-18877</t>
  </si>
  <si>
    <t>K-2111-88</t>
  </si>
  <si>
    <t>R-18859</t>
  </si>
  <si>
    <t>K-2111-80</t>
  </si>
  <si>
    <t>R-18810</t>
  </si>
  <si>
    <t>K-2111-57</t>
  </si>
  <si>
    <t>R-18820</t>
  </si>
  <si>
    <t>K-2111-63</t>
  </si>
  <si>
    <t>R-18808</t>
  </si>
  <si>
    <t>K-2111-55</t>
  </si>
  <si>
    <t>R-18492</t>
  </si>
  <si>
    <t>02-01-01-001-0034</t>
  </si>
  <si>
    <t>ROYALTY INDUSTRIAL CHINA</t>
  </si>
  <si>
    <t>K-2111-46</t>
  </si>
  <si>
    <t>R-18493</t>
  </si>
  <si>
    <t>K-2111-47</t>
  </si>
  <si>
    <t>R-18541</t>
  </si>
  <si>
    <t>K-2111-48</t>
  </si>
  <si>
    <t>R-18850</t>
  </si>
  <si>
    <t>K-2111-77</t>
  </si>
  <si>
    <t>R-18851</t>
  </si>
  <si>
    <t>K-2111-78</t>
  </si>
  <si>
    <t>R-18807</t>
  </si>
  <si>
    <t>K-2111-54</t>
  </si>
  <si>
    <t>R-17992</t>
  </si>
  <si>
    <t>K-2111-15</t>
  </si>
  <si>
    <t>R-18004</t>
  </si>
  <si>
    <t>16/S CVC</t>
  </si>
  <si>
    <t>AYESHA</t>
  </si>
  <si>
    <t>K-2111-18</t>
  </si>
  <si>
    <t>R-18809</t>
  </si>
  <si>
    <t>K-2111-56</t>
  </si>
  <si>
    <t>R-18821</t>
  </si>
  <si>
    <t>K-2111-64</t>
  </si>
  <si>
    <t>R-18848</t>
  </si>
  <si>
    <t>K-2111-75</t>
  </si>
  <si>
    <t>R-18849</t>
  </si>
  <si>
    <t>K-2111-76</t>
  </si>
  <si>
    <t>R-18842</t>
  </si>
  <si>
    <t>K-2111-72</t>
  </si>
  <si>
    <t>R-18858</t>
  </si>
  <si>
    <t>K-2111-79</t>
  </si>
  <si>
    <t>R-18438</t>
  </si>
  <si>
    <t>K-2110-101</t>
  </si>
  <si>
    <t>R-18439</t>
  </si>
  <si>
    <t>K-2110-102</t>
  </si>
  <si>
    <t>R-17898</t>
  </si>
  <si>
    <t>02-01-01-001-0013</t>
  </si>
  <si>
    <t>MUBARAK DYEING</t>
  </si>
  <si>
    <t>K-2110-46</t>
  </si>
  <si>
    <t>R-17973</t>
  </si>
  <si>
    <t>K-2110-47</t>
  </si>
  <si>
    <t>R-18437</t>
  </si>
  <si>
    <t>02-01-01-001-0030</t>
  </si>
  <si>
    <t>AYESHA SPINING MILLS LTD</t>
  </si>
  <si>
    <t>K-2110-100</t>
  </si>
  <si>
    <t>R-18813</t>
  </si>
  <si>
    <t>K-2110-126</t>
  </si>
  <si>
    <t>R-18814</t>
  </si>
  <si>
    <t>K-2110-127</t>
  </si>
  <si>
    <t>R-18824</t>
  </si>
  <si>
    <t>K-2110-128</t>
  </si>
  <si>
    <t>R-18373</t>
  </si>
  <si>
    <t>K-2110-98</t>
  </si>
  <si>
    <t>R-18374</t>
  </si>
  <si>
    <t>K-2110-99</t>
  </si>
  <si>
    <t>R-18542</t>
  </si>
  <si>
    <t>K-2110-118</t>
  </si>
  <si>
    <t>R-18543</t>
  </si>
  <si>
    <t>K-2110-119</t>
  </si>
  <si>
    <t>R-18540</t>
  </si>
  <si>
    <t>K-2110-117</t>
  </si>
  <si>
    <t>R-18231</t>
  </si>
  <si>
    <t>K-2110-88</t>
  </si>
  <si>
    <t>R-18332</t>
  </si>
  <si>
    <t>K-2110-97</t>
  </si>
  <si>
    <t>R-18441</t>
  </si>
  <si>
    <t>K-2110-104</t>
  </si>
  <si>
    <t>R-17781</t>
  </si>
  <si>
    <t>K-2110-38</t>
  </si>
  <si>
    <t>R-18467</t>
  </si>
  <si>
    <t>K-2110-105</t>
  </si>
  <si>
    <t>R-18827</t>
  </si>
  <si>
    <t>MUSTAQIM</t>
  </si>
  <si>
    <t>K-2110-130</t>
  </si>
  <si>
    <t>R-18825</t>
  </si>
  <si>
    <t>K-2110-129</t>
  </si>
  <si>
    <t>R-18648</t>
  </si>
  <si>
    <t>K-2110-120</t>
  </si>
  <si>
    <t>R-18649</t>
  </si>
  <si>
    <t>K-2110-121</t>
  </si>
  <si>
    <t>R-18650</t>
  </si>
  <si>
    <t>K-2110-122</t>
  </si>
  <si>
    <t>R-18651</t>
  </si>
  <si>
    <t>K-2110-123</t>
  </si>
  <si>
    <t>R-18022</t>
  </si>
  <si>
    <t>K-2110-54</t>
  </si>
  <si>
    <t>R-17768</t>
  </si>
  <si>
    <t>K-2110-36</t>
  </si>
  <si>
    <t>R-18440</t>
  </si>
  <si>
    <t>K-2110-103</t>
  </si>
  <si>
    <t>R-18847</t>
  </si>
  <si>
    <t>K-2110-131</t>
  </si>
  <si>
    <t>R-18487</t>
  </si>
  <si>
    <t>K-2110-106</t>
  </si>
  <si>
    <t>R-18306</t>
  </si>
  <si>
    <t>K-2110-95</t>
  </si>
  <si>
    <t>R-18307</t>
  </si>
  <si>
    <t>K-2110-96</t>
  </si>
  <si>
    <t>R-18248</t>
  </si>
  <si>
    <t>K-2110-89</t>
  </si>
  <si>
    <t>R-18098</t>
  </si>
  <si>
    <t>K-2110-71</t>
  </si>
  <si>
    <t>R-18800</t>
  </si>
  <si>
    <t>K-2110-124</t>
  </si>
  <si>
    <t>R-18801</t>
  </si>
  <si>
    <t>K-2110-125</t>
  </si>
  <si>
    <t>R-18506</t>
  </si>
  <si>
    <t>K-2110-109</t>
  </si>
  <si>
    <t>R-18511</t>
  </si>
  <si>
    <t>K-2110-113</t>
  </si>
  <si>
    <t>R-18229</t>
  </si>
  <si>
    <t>K-2110-87</t>
  </si>
  <si>
    <t>R-18224</t>
  </si>
  <si>
    <t>K-2110-85</t>
  </si>
  <si>
    <t>R-18109</t>
  </si>
  <si>
    <t>K-2110-74</t>
  </si>
  <si>
    <t>R-18131</t>
  </si>
  <si>
    <t>K-2110-81</t>
  </si>
  <si>
    <t>R-18225</t>
  </si>
  <si>
    <t>K-2110-86</t>
  </si>
  <si>
    <t>R-18512</t>
  </si>
  <si>
    <t>K-2110-114</t>
  </si>
  <si>
    <t>R-18508</t>
  </si>
  <si>
    <t>K-2110-111</t>
  </si>
  <si>
    <t>R-18130</t>
  </si>
  <si>
    <t>K-2110-80</t>
  </si>
  <si>
    <t>R-18110</t>
  </si>
  <si>
    <t>K-2110-75</t>
  </si>
  <si>
    <t>R-18111</t>
  </si>
  <si>
    <t>K-2110-76</t>
  </si>
  <si>
    <t>R-18112</t>
  </si>
  <si>
    <t>K-2110-77</t>
  </si>
  <si>
    <t>R-17972</t>
  </si>
  <si>
    <t>K-2110-48</t>
  </si>
  <si>
    <t>R-18128</t>
  </si>
  <si>
    <t>K-2110-79</t>
  </si>
  <si>
    <t>R-17671</t>
  </si>
  <si>
    <t>K-2110-28</t>
  </si>
  <si>
    <t>R-17548</t>
  </si>
  <si>
    <t>K-2110-5</t>
  </si>
  <si>
    <t>R-18489</t>
  </si>
  <si>
    <t>K-2110-107</t>
  </si>
  <si>
    <t>R-18303</t>
  </si>
  <si>
    <t>K-2110-92</t>
  </si>
  <si>
    <t>R-18299</t>
  </si>
  <si>
    <t>30/S RG H/GREY</t>
  </si>
  <si>
    <t>K-2110-90</t>
  </si>
  <si>
    <t>R-18300</t>
  </si>
  <si>
    <t>K-2110-91</t>
  </si>
  <si>
    <t>R-18505</t>
  </si>
  <si>
    <t>VITNAAM</t>
  </si>
  <si>
    <t>02-01-01-001-0032</t>
  </si>
  <si>
    <t>SF ENTERPRISES</t>
  </si>
  <si>
    <t>K-2110-108</t>
  </si>
  <si>
    <t>R-18520</t>
  </si>
  <si>
    <t>K-2110-115</t>
  </si>
  <si>
    <t>R-18521</t>
  </si>
  <si>
    <t>K-2110-116</t>
  </si>
  <si>
    <t>R-18223</t>
  </si>
  <si>
    <t>K-2110-84</t>
  </si>
  <si>
    <t>R-18105</t>
  </si>
  <si>
    <t>K-2110-72</t>
  </si>
  <si>
    <t>R-17861</t>
  </si>
  <si>
    <t>K-2110-44</t>
  </si>
  <si>
    <t>R-17513</t>
  </si>
  <si>
    <t>K-2110-2</t>
  </si>
  <si>
    <t>R-18107</t>
  </si>
  <si>
    <t>K-2110-73</t>
  </si>
  <si>
    <t>R-17493</t>
  </si>
  <si>
    <t>K-2110-1</t>
  </si>
  <si>
    <t>R-18106</t>
  </si>
  <si>
    <t>K-2109-114</t>
  </si>
  <si>
    <t>R-17864</t>
  </si>
  <si>
    <t>K-2109-93</t>
  </si>
  <si>
    <t>R-18219</t>
  </si>
  <si>
    <t>K-2109-130</t>
  </si>
  <si>
    <t>R-18113</t>
  </si>
  <si>
    <t>K-2109-116</t>
  </si>
  <si>
    <t>R-18114</t>
  </si>
  <si>
    <t>K-2109-117</t>
  </si>
  <si>
    <t>R-18238</t>
  </si>
  <si>
    <t>K-2109-135</t>
  </si>
  <si>
    <t>R-18239</t>
  </si>
  <si>
    <t>K-2109-136</t>
  </si>
  <si>
    <t>R-18227</t>
  </si>
  <si>
    <t>K-2109-131</t>
  </si>
  <si>
    <t>R-17865</t>
  </si>
  <si>
    <t>K-2109-94</t>
  </si>
  <si>
    <t>R-17413</t>
  </si>
  <si>
    <t>K-2109-56</t>
  </si>
  <si>
    <t>R-18108</t>
  </si>
  <si>
    <t>K-2109-115</t>
  </si>
  <si>
    <t>R-18269</t>
  </si>
  <si>
    <t>K-2109-137</t>
  </si>
  <si>
    <t>R-18270</t>
  </si>
  <si>
    <t>K-2109-138</t>
  </si>
  <si>
    <t>R-18234</t>
  </si>
  <si>
    <t>K-2109-134</t>
  </si>
  <si>
    <t>R-17863</t>
  </si>
  <si>
    <t>K-2109-92</t>
  </si>
  <si>
    <t>R-17383</t>
  </si>
  <si>
    <t>K-2109-46</t>
  </si>
  <si>
    <t>R-17387</t>
  </si>
  <si>
    <t>K-2109-48</t>
  </si>
  <si>
    <t>R-17388</t>
  </si>
  <si>
    <t>K-2109-49</t>
  </si>
  <si>
    <t>R-18288</t>
  </si>
  <si>
    <t>K-2109-146</t>
  </si>
  <si>
    <t>R-18115</t>
  </si>
  <si>
    <t>K-2109-118</t>
  </si>
  <si>
    <t>R-18116</t>
  </si>
  <si>
    <t>K-2109-119</t>
  </si>
  <si>
    <t>R-18217</t>
  </si>
  <si>
    <t>K-2109-128</t>
  </si>
  <si>
    <t>R-18218</t>
  </si>
  <si>
    <t>K-2109-129</t>
  </si>
  <si>
    <t>R-18289</t>
  </si>
  <si>
    <t>K-2109-147</t>
  </si>
  <si>
    <t>R-18290</t>
  </si>
  <si>
    <t>K-2109-148</t>
  </si>
  <si>
    <t>R-18271</t>
  </si>
  <si>
    <t>K-2109-139</t>
  </si>
  <si>
    <t>R-18228</t>
  </si>
  <si>
    <t>K-2109-132</t>
  </si>
  <si>
    <t>R-18232</t>
  </si>
  <si>
    <t>K-2109-133</t>
  </si>
  <si>
    <t>R-17842</t>
  </si>
  <si>
    <t>K-2109-83</t>
  </si>
  <si>
    <t>R-17843</t>
  </si>
  <si>
    <t>K-2109-84</t>
  </si>
  <si>
    <t>R-17290</t>
  </si>
  <si>
    <t>K-2109-40</t>
  </si>
  <si>
    <t>R-17870</t>
  </si>
  <si>
    <t>K-2109-95</t>
  </si>
  <si>
    <t>R-17852</t>
  </si>
  <si>
    <t>K-2109-88</t>
  </si>
  <si>
    <t>R-17853</t>
  </si>
  <si>
    <t>K-2109-89</t>
  </si>
  <si>
    <t>R-18272</t>
  </si>
  <si>
    <t>K-2109-140</t>
  </si>
  <si>
    <t>R-17668</t>
  </si>
  <si>
    <t>K-2109-67</t>
  </si>
  <si>
    <t>R-18278</t>
  </si>
  <si>
    <t>K-2109-142</t>
  </si>
  <si>
    <t>R-18293</t>
  </si>
  <si>
    <t>K-2109-149</t>
  </si>
  <si>
    <t>R-18522</t>
  </si>
  <si>
    <t>K-2109-156</t>
  </si>
  <si>
    <t>R-18523</t>
  </si>
  <si>
    <t>K-2109-157</t>
  </si>
  <si>
    <t>R-17837</t>
  </si>
  <si>
    <t>K-2109-80</t>
  </si>
  <si>
    <t>R-17210</t>
  </si>
  <si>
    <t>K-2109-23</t>
  </si>
  <si>
    <t>R-18129</t>
  </si>
  <si>
    <t>K-2109-125</t>
  </si>
  <si>
    <t>R-18127</t>
  </si>
  <si>
    <t>K-2109-124</t>
  </si>
  <si>
    <t>R-18126</t>
  </si>
  <si>
    <t>K-2109-123</t>
  </si>
  <si>
    <t>R-17838</t>
  </si>
  <si>
    <t>K-2109-81</t>
  </si>
  <si>
    <t>R-17839</t>
  </si>
  <si>
    <t>K-2109-82</t>
  </si>
  <si>
    <t>R-17849</t>
  </si>
  <si>
    <t>K-2109-85</t>
  </si>
  <si>
    <t>R-17850</t>
  </si>
  <si>
    <t>K-2109-86</t>
  </si>
  <si>
    <t>R-17851</t>
  </si>
  <si>
    <t>16/S RG H/GREY H/GREY</t>
  </si>
  <si>
    <t>K-2109-87</t>
  </si>
  <si>
    <t>16/S RG H/GERY H/GREY</t>
  </si>
  <si>
    <t>R-17871</t>
  </si>
  <si>
    <t>K-2109-96</t>
  </si>
  <si>
    <t>R-18490</t>
  </si>
  <si>
    <t>10/S CVC</t>
  </si>
  <si>
    <t>QUETTA</t>
  </si>
  <si>
    <t>02-01-01-001-0023</t>
  </si>
  <si>
    <t>QUETTA TEXTILE MILLS LTD</t>
  </si>
  <si>
    <t>K-2109-154</t>
  </si>
  <si>
    <t>R-18491</t>
  </si>
  <si>
    <t>K-2109-155</t>
  </si>
  <si>
    <t>R-18125</t>
  </si>
  <si>
    <t>K-2109-122</t>
  </si>
  <si>
    <t>R-17836</t>
  </si>
  <si>
    <t>K-2109-79</t>
  </si>
  <si>
    <t>R-17706</t>
  </si>
  <si>
    <t>K-2109-76</t>
  </si>
  <si>
    <t>R-18119</t>
  </si>
  <si>
    <t>K-2109-120</t>
  </si>
  <si>
    <t>R-18120</t>
  </si>
  <si>
    <t>K-2109-121</t>
  </si>
  <si>
    <t>R-18285</t>
  </si>
  <si>
    <t>K-2109-145</t>
  </si>
  <si>
    <t>R-18297</t>
  </si>
  <si>
    <t>K-2109-150</t>
  </si>
  <si>
    <t>R-18298</t>
  </si>
  <si>
    <t>K-2109-151</t>
  </si>
  <si>
    <t>R-18283</t>
  </si>
  <si>
    <t>K-2109-143</t>
  </si>
  <si>
    <t>R-18284</t>
  </si>
  <si>
    <t>K-2109-144</t>
  </si>
  <si>
    <t>R-17698</t>
  </si>
  <si>
    <t>K-2109-75</t>
  </si>
  <si>
    <t>R-17692</t>
  </si>
  <si>
    <t>K-2109-74</t>
  </si>
  <si>
    <t>R-17669</t>
  </si>
  <si>
    <t>K-2109-68</t>
  </si>
  <si>
    <t>R-17680</t>
  </si>
  <si>
    <t>K-2109-70</t>
  </si>
  <si>
    <t>R-17681</t>
  </si>
  <si>
    <t>K-2109-71</t>
  </si>
  <si>
    <t>R-17162</t>
  </si>
  <si>
    <t>K-2109-16</t>
  </si>
  <si>
    <t>R-17713</t>
  </si>
  <si>
    <t>K-2109-77</t>
  </si>
  <si>
    <t>R-18317</t>
  </si>
  <si>
    <t>K-2109-152</t>
  </si>
  <si>
    <t>R-18318</t>
  </si>
  <si>
    <t>K-2109-153</t>
  </si>
  <si>
    <t>R-17878</t>
  </si>
  <si>
    <t>K-2109-98</t>
  </si>
  <si>
    <t>R-17877</t>
  </si>
  <si>
    <t>K-2109-97</t>
  </si>
  <si>
    <t>R-17687</t>
  </si>
  <si>
    <t>K-2109-72</t>
  </si>
  <si>
    <t>R-17690</t>
  </si>
  <si>
    <t>K-2109-73</t>
  </si>
  <si>
    <t>R-17835</t>
  </si>
  <si>
    <t>K-2109-78</t>
  </si>
  <si>
    <t>R-17869</t>
  </si>
  <si>
    <t>K-2108-110</t>
  </si>
  <si>
    <t>R-17875</t>
  </si>
  <si>
    <t>K-2108-114</t>
  </si>
  <si>
    <t>R-17876</t>
  </si>
  <si>
    <t>K-2108-115</t>
  </si>
  <si>
    <t>R-18279</t>
  </si>
  <si>
    <t>K-2108-128</t>
  </si>
  <si>
    <t>R-17686</t>
  </si>
  <si>
    <t>K-2108-71</t>
  </si>
  <si>
    <t>R-17708</t>
  </si>
  <si>
    <t>K-2108-76</t>
  </si>
  <si>
    <t>R-17709</t>
  </si>
  <si>
    <t>K-2108-77</t>
  </si>
  <si>
    <t>R-17711</t>
  </si>
  <si>
    <t>K-2108-79</t>
  </si>
  <si>
    <t>R-17700</t>
  </si>
  <si>
    <t>K-2108-74</t>
  </si>
  <si>
    <t>R-17685</t>
  </si>
  <si>
    <t>K-2108-70</t>
  </si>
  <si>
    <t>R-18481</t>
  </si>
  <si>
    <t>K-2108-142</t>
  </si>
  <si>
    <t>R-18482</t>
  </si>
  <si>
    <t>K-2108-143</t>
  </si>
  <si>
    <t>R-18486</t>
  </si>
  <si>
    <t>K-2108-144</t>
  </si>
  <si>
    <t>R-18302</t>
  </si>
  <si>
    <t>16/S RG DK BLUE PC</t>
  </si>
  <si>
    <t>K-2108-132</t>
  </si>
  <si>
    <t>R-18079</t>
  </si>
  <si>
    <t>12/S RG NAVY</t>
  </si>
  <si>
    <t>K-2108-123</t>
  </si>
  <si>
    <t>R-17874</t>
  </si>
  <si>
    <t>K-2108-113</t>
  </si>
  <si>
    <t>R-17858</t>
  </si>
  <si>
    <t>K-2108-106</t>
  </si>
  <si>
    <t>R-18309</t>
  </si>
  <si>
    <t>K-2108-134</t>
  </si>
  <si>
    <t>R-18310</t>
  </si>
  <si>
    <t>K-2108-135</t>
  </si>
  <si>
    <t>R-17859</t>
  </si>
  <si>
    <t>02-01-01-001-0024</t>
  </si>
  <si>
    <t>MA TEXTILE</t>
  </si>
  <si>
    <t>K-2108-107</t>
  </si>
  <si>
    <t>R-17860</t>
  </si>
  <si>
    <t>K-2108-108</t>
  </si>
  <si>
    <t>R-18071</t>
  </si>
  <si>
    <t>K-2108-122</t>
  </si>
  <si>
    <t>R-17688</t>
  </si>
  <si>
    <t>K-2108-72</t>
  </si>
  <si>
    <t>R-17689</t>
  </si>
  <si>
    <t>K-2108-73</t>
  </si>
  <si>
    <t>R-17872</t>
  </si>
  <si>
    <t>K-2108-111</t>
  </si>
  <si>
    <t>R-17873</t>
  </si>
  <si>
    <t>K-2108-112</t>
  </si>
  <si>
    <t>R-18313</t>
  </si>
  <si>
    <t>K-2108-138</t>
  </si>
  <si>
    <t>R-18314</t>
  </si>
  <si>
    <t>K-2108-139</t>
  </si>
  <si>
    <t>R-18308</t>
  </si>
  <si>
    <t>16/S RG BLACK PC</t>
  </si>
  <si>
    <t>K-2108-133</t>
  </si>
  <si>
    <t>R-17684</t>
  </si>
  <si>
    <t>K-2108-69</t>
  </si>
  <si>
    <t>R-16914</t>
  </si>
  <si>
    <t>K-2108-39</t>
  </si>
  <si>
    <t>R-16915</t>
  </si>
  <si>
    <t>12/S CPC10</t>
  </si>
  <si>
    <t>K-2108-40</t>
  </si>
  <si>
    <t>R-16916</t>
  </si>
  <si>
    <t>12/S RG DK BLUE PC</t>
  </si>
  <si>
    <t>K-2108-41</t>
  </si>
  <si>
    <t>R-17742</t>
  </si>
  <si>
    <t>K-2108-98</t>
  </si>
  <si>
    <t>R-17808</t>
  </si>
  <si>
    <t>K-2108-99</t>
  </si>
  <si>
    <t>R-17809</t>
  </si>
  <si>
    <t>K-2108-100</t>
  </si>
  <si>
    <t>R-17866</t>
  </si>
  <si>
    <t>K-2108-109</t>
  </si>
  <si>
    <t>R-17905</t>
  </si>
  <si>
    <t>K-2108-116</t>
  </si>
  <si>
    <t>R-17906</t>
  </si>
  <si>
    <t>K-2108-117</t>
  </si>
  <si>
    <t>R-17840</t>
  </si>
  <si>
    <t>K-2108-102</t>
  </si>
  <si>
    <t>R-17841</t>
  </si>
  <si>
    <t>K-2108-103</t>
  </si>
  <si>
    <t>R-18286</t>
  </si>
  <si>
    <t>K-2108-129</t>
  </si>
  <si>
    <t>R-18291</t>
  </si>
  <si>
    <t>K-2108-130</t>
  </si>
  <si>
    <t>R-18292</t>
  </si>
  <si>
    <t>K-2108-131</t>
  </si>
  <si>
    <t>R-17740</t>
  </si>
  <si>
    <t>K-2108-96</t>
  </si>
  <si>
    <t>R-17741</t>
  </si>
  <si>
    <t>K-2108-97</t>
  </si>
  <si>
    <t>R-17721</t>
  </si>
  <si>
    <t>K-2108-87</t>
  </si>
  <si>
    <t>R-17723</t>
  </si>
  <si>
    <t>K-2108-88</t>
  </si>
  <si>
    <t>R-17670</t>
  </si>
  <si>
    <t>K-2108-68</t>
  </si>
  <si>
    <t>R-17503</t>
  </si>
  <si>
    <t>K-2108-67</t>
  </si>
  <si>
    <t>R-17834</t>
  </si>
  <si>
    <t>K-2108-101</t>
  </si>
  <si>
    <t>R-18117</t>
  </si>
  <si>
    <t>K-2108-125</t>
  </si>
  <si>
    <t>R-17844</t>
  </si>
  <si>
    <t>K-2108-104</t>
  </si>
  <si>
    <t>R-17739</t>
  </si>
  <si>
    <t>K-2108-95</t>
  </si>
  <si>
    <t>R-17719</t>
  </si>
  <si>
    <t>K-2108-86</t>
  </si>
  <si>
    <t>R-17846</t>
  </si>
  <si>
    <t>K-2108-105</t>
  </si>
  <si>
    <t>R-17738</t>
  </si>
  <si>
    <t>K-2108-94</t>
  </si>
  <si>
    <t>R-17737</t>
  </si>
  <si>
    <t>K-2108-93</t>
  </si>
  <si>
    <t>R-17736</t>
  </si>
  <si>
    <t>K-2108-92</t>
  </si>
  <si>
    <t>R-17718</t>
  </si>
  <si>
    <t>K-2108-85</t>
  </si>
  <si>
    <t>R-18311</t>
  </si>
  <si>
    <t>K-2108-136</t>
  </si>
  <si>
    <t>R-18312</t>
  </si>
  <si>
    <t>K-2108-137</t>
  </si>
  <si>
    <t>R-17735</t>
  </si>
  <si>
    <t>K-2108-91</t>
  </si>
  <si>
    <t>R-17717</t>
  </si>
  <si>
    <t>K-2108-84</t>
  </si>
  <si>
    <t>R-16848</t>
  </si>
  <si>
    <t>K-2108-28</t>
  </si>
  <si>
    <t>R-17715</t>
  </si>
  <si>
    <t>K-2108-82</t>
  </si>
  <si>
    <t>R-17716</t>
  </si>
  <si>
    <t>K-2108-83</t>
  </si>
  <si>
    <t>R-17734</t>
  </si>
  <si>
    <t>K-2108-90</t>
  </si>
  <si>
    <t>R-17707</t>
  </si>
  <si>
    <t>K-2108-75</t>
  </si>
  <si>
    <t>R-18226</t>
  </si>
  <si>
    <t>K-2108-126</t>
  </si>
  <si>
    <t>R-18233</t>
  </si>
  <si>
    <t>K-2108-127</t>
  </si>
  <si>
    <t>R-18315</t>
  </si>
  <si>
    <t>K-2108-140</t>
  </si>
  <si>
    <t>R-18316</t>
  </si>
  <si>
    <t>K-2108-141</t>
  </si>
  <si>
    <t>R-17733</t>
  </si>
  <si>
    <t>K-2108-89</t>
  </si>
  <si>
    <t>R-17701</t>
  </si>
  <si>
    <t>K-2107-114</t>
  </si>
  <si>
    <t>R-17702</t>
  </si>
  <si>
    <t>K-2107-115</t>
  </si>
  <si>
    <t>R-17682</t>
  </si>
  <si>
    <t>K-2107-108</t>
  </si>
  <si>
    <t>R-17683</t>
  </si>
  <si>
    <t>K-2107-109</t>
  </si>
  <si>
    <t>R-18287</t>
  </si>
  <si>
    <t>K-2107-143</t>
  </si>
  <si>
    <t>R-18301</t>
  </si>
  <si>
    <t>K-2107-144</t>
  </si>
  <si>
    <t>R-18319</t>
  </si>
  <si>
    <t>K-2107-145</t>
  </si>
  <si>
    <t>R-18320</t>
  </si>
  <si>
    <t>K-2107-146</t>
  </si>
  <si>
    <t>R-16861</t>
  </si>
  <si>
    <t>K-2107-96</t>
  </si>
  <si>
    <t>R-16864</t>
  </si>
  <si>
    <t>K-2107-99</t>
  </si>
  <si>
    <t>R-16865</t>
  </si>
  <si>
    <t>K-2107-100</t>
  </si>
  <si>
    <t>R-16867</t>
  </si>
  <si>
    <t>12/S WHITE</t>
  </si>
  <si>
    <t>K-2107-101</t>
  </si>
  <si>
    <t>R-16868</t>
  </si>
  <si>
    <t>20/S WHITE 60/40</t>
  </si>
  <si>
    <t>K-2107-102</t>
  </si>
  <si>
    <t>R-17694</t>
  </si>
  <si>
    <t>K-2107-111</t>
  </si>
  <si>
    <t>R-16847</t>
  </si>
  <si>
    <t>K-2107-91</t>
  </si>
  <si>
    <t>R-17827</t>
  </si>
  <si>
    <t>K-2107-131</t>
  </si>
  <si>
    <t>R-17828</t>
  </si>
  <si>
    <t>K-2107-132</t>
  </si>
  <si>
    <t>R-17845</t>
  </si>
  <si>
    <t>K-2107-136</t>
  </si>
  <si>
    <t>R-17831</t>
  </si>
  <si>
    <t>K-2107-133</t>
  </si>
  <si>
    <t>R-17832</t>
  </si>
  <si>
    <t>K-2107-134</t>
  </si>
  <si>
    <t>R-17833</t>
  </si>
  <si>
    <t>K-2107-135</t>
  </si>
  <si>
    <t>R-17732</t>
  </si>
  <si>
    <t>K-2107-121</t>
  </si>
  <si>
    <t>R-17730</t>
  </si>
  <si>
    <t>K-2107-119</t>
  </si>
  <si>
    <t>R-17731</t>
  </si>
  <si>
    <t>K-2107-120</t>
  </si>
  <si>
    <t>R-17729</t>
  </si>
  <si>
    <t>K-2107-118</t>
  </si>
  <si>
    <t>R-17806</t>
  </si>
  <si>
    <t>K-2107-127</t>
  </si>
  <si>
    <t>R-17728</t>
  </si>
  <si>
    <t>K-2107-117</t>
  </si>
  <si>
    <t>R-16854</t>
  </si>
  <si>
    <t>K-2107-93</t>
  </si>
  <si>
    <t>R-16722</t>
  </si>
  <si>
    <t>K-2107-83</t>
  </si>
  <si>
    <t>R-16723</t>
  </si>
  <si>
    <t>K-2107-84</t>
  </si>
  <si>
    <t>R-17799</t>
  </si>
  <si>
    <t>K-2107-126</t>
  </si>
  <si>
    <t>R-16855</t>
  </si>
  <si>
    <t>K-2107-94</t>
  </si>
  <si>
    <t>R-16856</t>
  </si>
  <si>
    <t>K-2107-95</t>
  </si>
  <si>
    <t>R-17825</t>
  </si>
  <si>
    <t>K-2107-129</t>
  </si>
  <si>
    <t>R-17826</t>
  </si>
  <si>
    <t>K-2107-130</t>
  </si>
  <si>
    <t>R-16729</t>
  </si>
  <si>
    <t>K-2107-87</t>
  </si>
  <si>
    <t>R-16441</t>
  </si>
  <si>
    <t>16/S PC A/C</t>
  </si>
  <si>
    <t>GUL AHMAD</t>
  </si>
  <si>
    <t>02-01-01-001-0020</t>
  </si>
  <si>
    <t>GUL AHMED TEXTILE</t>
  </si>
  <si>
    <t>K-2107-44</t>
  </si>
  <si>
    <t>R-16742</t>
  </si>
  <si>
    <t>K-2107-89</t>
  </si>
  <si>
    <t>R-17798</t>
  </si>
  <si>
    <t>K-2107-125</t>
  </si>
  <si>
    <t>R-17727</t>
  </si>
  <si>
    <t>K-2107-116</t>
  </si>
  <si>
    <t>R-17847</t>
  </si>
  <si>
    <t>K-2107-137</t>
  </si>
  <si>
    <t>R-17848</t>
  </si>
  <si>
    <t>K-2107-138</t>
  </si>
  <si>
    <t>R-16833</t>
  </si>
  <si>
    <t>K-2107-90</t>
  </si>
  <si>
    <t>R-16720</t>
  </si>
  <si>
    <t>K-2107-81</t>
  </si>
  <si>
    <t>R-16731</t>
  </si>
  <si>
    <t>K-2107-88</t>
  </si>
  <si>
    <t>R-16718</t>
  </si>
  <si>
    <t>K-2107-79</t>
  </si>
  <si>
    <t>R-17821</t>
  </si>
  <si>
    <t>K-2107-128</t>
  </si>
  <si>
    <t>R-17696</t>
  </si>
  <si>
    <t>K-2107-113</t>
  </si>
  <si>
    <t>R-17797</t>
  </si>
  <si>
    <t>K-2107-124</t>
  </si>
  <si>
    <t>R-18222</t>
  </si>
  <si>
    <t>AHMED FINE TEXTILE MILLS LTD,</t>
  </si>
  <si>
    <t>K-2107-142</t>
  </si>
  <si>
    <t>R-16485</t>
  </si>
  <si>
    <t>K-2107-55</t>
  </si>
  <si>
    <t>R-16377</t>
  </si>
  <si>
    <t>K-2107-24</t>
  </si>
  <si>
    <t>R-16357</t>
  </si>
  <si>
    <t>K-2107-22</t>
  </si>
  <si>
    <t>R-16505</t>
  </si>
  <si>
    <t>K-2107-58</t>
  </si>
  <si>
    <t>R-17784</t>
  </si>
  <si>
    <t>K-2107-122</t>
  </si>
  <si>
    <t>R-17796</t>
  </si>
  <si>
    <t>K-2107-123</t>
  </si>
  <si>
    <t>R-17691</t>
  </si>
  <si>
    <t>K-2107-110</t>
  </si>
  <si>
    <t>R-17695</t>
  </si>
  <si>
    <t>K-2107-112</t>
  </si>
  <si>
    <t>R-17322</t>
  </si>
  <si>
    <t>K-2107-105</t>
  </si>
  <si>
    <t>R-17321</t>
  </si>
  <si>
    <t>R-17323</t>
  </si>
  <si>
    <t>K-2107-106</t>
  </si>
  <si>
    <t>R-16714</t>
  </si>
  <si>
    <t>K-2107-76</t>
  </si>
  <si>
    <t>R-16853</t>
  </si>
  <si>
    <t>55/36 POLYESTER</t>
  </si>
  <si>
    <t>FUJIAN</t>
  </si>
  <si>
    <t>02-01-01-001-0029</t>
  </si>
  <si>
    <t>FABTEX INTERNATIONAL</t>
  </si>
  <si>
    <t>K-2107-92</t>
  </si>
  <si>
    <t>R-16712</t>
  </si>
  <si>
    <t>K-2107-74</t>
  </si>
  <si>
    <t>R-16310</t>
  </si>
  <si>
    <t>K-2107-7</t>
  </si>
  <si>
    <t>R-18518</t>
  </si>
  <si>
    <t>K-2107-147</t>
  </si>
  <si>
    <t>R-18519</t>
  </si>
  <si>
    <t>K-2107-148</t>
  </si>
  <si>
    <t>R-16715</t>
  </si>
  <si>
    <t>K-2107-77</t>
  </si>
  <si>
    <t>R-16711</t>
  </si>
  <si>
    <t>K-2107-73</t>
  </si>
  <si>
    <t>R-16436</t>
  </si>
  <si>
    <t>K-2107-43</t>
  </si>
  <si>
    <t>R-16719</t>
  </si>
  <si>
    <t>K-2107-80</t>
  </si>
  <si>
    <t>R-16713</t>
  </si>
  <si>
    <t>K-2107-75</t>
  </si>
  <si>
    <t>R-18220</t>
  </si>
  <si>
    <t>K-2107-141</t>
  </si>
  <si>
    <t>R-16409</t>
  </si>
  <si>
    <t>K-2106-69</t>
  </si>
  <si>
    <t>R-16392</t>
  </si>
  <si>
    <t>K-2106-63</t>
  </si>
  <si>
    <t>R-16393</t>
  </si>
  <si>
    <t>K-2106-64</t>
  </si>
  <si>
    <t>R-16312</t>
  </si>
  <si>
    <t>K-2106-45</t>
  </si>
  <si>
    <t>R-16313</t>
  </si>
  <si>
    <t>K-2106-46</t>
  </si>
  <si>
    <t>R-16265</t>
  </si>
  <si>
    <t>M.A</t>
  </si>
  <si>
    <t>K-2106-42</t>
  </si>
  <si>
    <t>R-16359</t>
  </si>
  <si>
    <t>K-2106-52</t>
  </si>
  <si>
    <t>R-16342</t>
  </si>
  <si>
    <t>K-2106-48</t>
  </si>
  <si>
    <t>R-16251</t>
  </si>
  <si>
    <t>K-2106-37</t>
  </si>
  <si>
    <t>R-16440</t>
  </si>
  <si>
    <t>K-2106-72</t>
  </si>
  <si>
    <t>R-16373</t>
  </si>
  <si>
    <t>K-2106-60</t>
  </si>
  <si>
    <t>R-16343</t>
  </si>
  <si>
    <t>K-2106-49</t>
  </si>
  <si>
    <t>R-16360</t>
  </si>
  <si>
    <t>K-2106-53</t>
  </si>
  <si>
    <t>R-16363</t>
  </si>
  <si>
    <t>K-2106-56</t>
  </si>
  <si>
    <t>R-16365</t>
  </si>
  <si>
    <t>K-2106-57</t>
  </si>
  <si>
    <t>R-16407</t>
  </si>
  <si>
    <t>K-2106-68</t>
  </si>
  <si>
    <t>R-16437</t>
  </si>
  <si>
    <t>K-2106-70</t>
  </si>
  <si>
    <t>R-16185</t>
  </si>
  <si>
    <t>K-2106-22</t>
  </si>
  <si>
    <t>R-16184</t>
  </si>
  <si>
    <t>R-16212</t>
  </si>
  <si>
    <t>K-2106-34</t>
  </si>
  <si>
    <t>R-16213</t>
  </si>
  <si>
    <t>R-16372</t>
  </si>
  <si>
    <t>K-2106-59</t>
  </si>
  <si>
    <t>R-16339</t>
  </si>
  <si>
    <t>K-2107-17</t>
  </si>
  <si>
    <t>R-16162</t>
  </si>
  <si>
    <t>K-2106-16</t>
  </si>
  <si>
    <t>R-16344</t>
  </si>
  <si>
    <t>K-2106-50</t>
  </si>
  <si>
    <t>R-16406</t>
  </si>
  <si>
    <t>K-2106-67</t>
  </si>
  <si>
    <t>R-16152</t>
  </si>
  <si>
    <t>K-2106-15</t>
  </si>
  <si>
    <t>R-16442</t>
  </si>
  <si>
    <t>K-2106-73</t>
  </si>
  <si>
    <t>R-16470</t>
  </si>
  <si>
    <t>K-2106-77</t>
  </si>
  <si>
    <t>R-16471</t>
  </si>
  <si>
    <t>K-2106-78</t>
  </si>
  <si>
    <t>R-18581</t>
  </si>
  <si>
    <t>50/24 POLYESTER</t>
  </si>
  <si>
    <t>02-01-01-001-0006</t>
  </si>
  <si>
    <t>GATRON INDUSTRIES LTD</t>
  </si>
  <si>
    <t>K-2106-80</t>
  </si>
  <si>
    <t>R-16405</t>
  </si>
  <si>
    <t>K-2106-66</t>
  </si>
  <si>
    <t>R-16361</t>
  </si>
  <si>
    <t>K-2106-54</t>
  </si>
  <si>
    <t>R-16374</t>
  </si>
  <si>
    <t>K-2106-61</t>
  </si>
  <si>
    <t>R-16375</t>
  </si>
  <si>
    <t>K-2106-62</t>
  </si>
  <si>
    <t>R-16345</t>
  </si>
  <si>
    <t>K-2106-51</t>
  </si>
  <si>
    <t>R-16338</t>
  </si>
  <si>
    <t>K-2107-16</t>
  </si>
  <si>
    <t>R-16460</t>
  </si>
  <si>
    <t>AHMED FINE TEXTILE</t>
  </si>
  <si>
    <t>K-2106-76</t>
  </si>
  <si>
    <t>R-16572</t>
  </si>
  <si>
    <t>K-2106-79</t>
  </si>
  <si>
    <t>R-16403</t>
  </si>
  <si>
    <t>K-2106-65</t>
  </si>
  <si>
    <t>R-16438</t>
  </si>
  <si>
    <t>K-2106-71</t>
  </si>
  <si>
    <t>R-16367</t>
  </si>
  <si>
    <t>K-2105-23</t>
  </si>
  <si>
    <t>R-16396</t>
  </si>
  <si>
    <t>K-2105-25</t>
  </si>
  <si>
    <t>R-16869</t>
  </si>
  <si>
    <t>K-2105-29</t>
  </si>
  <si>
    <t>R-16068</t>
  </si>
  <si>
    <t>K-2105-16</t>
  </si>
  <si>
    <t>R-16439</t>
  </si>
  <si>
    <t>K-2105-27</t>
  </si>
  <si>
    <t>R-16404</t>
  </si>
  <si>
    <t>K-2105-26</t>
  </si>
  <si>
    <t>R-16467</t>
  </si>
  <si>
    <t>K-2105-28</t>
  </si>
  <si>
    <t>R-16379</t>
  </si>
  <si>
    <t>K-2105-24</t>
  </si>
  <si>
    <t>R-16341</t>
  </si>
  <si>
    <t>K-2105-20</t>
  </si>
  <si>
    <t>R-16340</t>
  </si>
  <si>
    <t>K-2107-18</t>
  </si>
  <si>
    <t>R-16349</t>
  </si>
  <si>
    <t>AKRAM COTTON</t>
  </si>
  <si>
    <t>02-01-01-001-0018</t>
  </si>
  <si>
    <t>AKRAM COTTON MILLS LTD</t>
  </si>
  <si>
    <t>K-2105-22</t>
  </si>
  <si>
    <t>R-16188</t>
  </si>
  <si>
    <t>K-2106-24</t>
  </si>
  <si>
    <t>R-16189</t>
  </si>
  <si>
    <t>K-2105-18</t>
  </si>
  <si>
    <t>R-16483</t>
  </si>
  <si>
    <t>IBRAHIM</t>
  </si>
  <si>
    <t>02-01-01-001-0019</t>
  </si>
  <si>
    <t>IBRAHIM FIBRES LTD</t>
  </si>
  <si>
    <t>K-2107-54</t>
  </si>
  <si>
    <t>R-16348</t>
  </si>
  <si>
    <t>K-2105-21</t>
  </si>
  <si>
    <t>R-16051</t>
  </si>
  <si>
    <t>ISLAND</t>
  </si>
  <si>
    <t>02-01-01-001-0010</t>
  </si>
  <si>
    <t>ISLAND TEXTILE MILLS LTD</t>
  </si>
  <si>
    <t>K-2104-29</t>
  </si>
  <si>
    <t>R-16252</t>
  </si>
  <si>
    <t>K-2104-39</t>
  </si>
  <si>
    <t>R-16253</t>
  </si>
  <si>
    <t>K-2104-40</t>
  </si>
  <si>
    <t>R-16128</t>
  </si>
  <si>
    <t>K-2104-36</t>
  </si>
  <si>
    <t>R-16067</t>
  </si>
  <si>
    <t>K-2104-34</t>
  </si>
  <si>
    <t>R-16129</t>
  </si>
  <si>
    <t>K-2104-37</t>
  </si>
  <si>
    <t>R-16050</t>
  </si>
  <si>
    <t>K-2104-28</t>
  </si>
  <si>
    <t>R-16254</t>
  </si>
  <si>
    <t>K-2104-41</t>
  </si>
  <si>
    <t>R-15871</t>
  </si>
  <si>
    <t>12/S RE-CYCLE</t>
  </si>
  <si>
    <t>K-2104-13</t>
  </si>
  <si>
    <t>R-15870</t>
  </si>
  <si>
    <t>NP</t>
  </si>
  <si>
    <t>K-2104-14</t>
  </si>
  <si>
    <t>R-16055</t>
  </si>
  <si>
    <t>K-2104-33</t>
  </si>
  <si>
    <t>R-16054</t>
  </si>
  <si>
    <t>K-2104-32</t>
  </si>
  <si>
    <t>R-18321</t>
  </si>
  <si>
    <t>K-2104-44</t>
  </si>
  <si>
    <t>R-15994</t>
  </si>
  <si>
    <t>K-2104-23</t>
  </si>
  <si>
    <t>R-16053</t>
  </si>
  <si>
    <t>premium</t>
  </si>
  <si>
    <t>02-01-01-001-0004</t>
  </si>
  <si>
    <t>PREMIUM TEXTILE MILLS LTD</t>
  </si>
  <si>
    <t>K-2104-31</t>
  </si>
  <si>
    <t>R-18323</t>
  </si>
  <si>
    <t>K-2104-45</t>
  </si>
  <si>
    <t>R-16003</t>
  </si>
  <si>
    <t>K-2104-24</t>
  </si>
  <si>
    <t>R-15939</t>
  </si>
  <si>
    <t>K-2104-22</t>
  </si>
  <si>
    <t>R-16317</t>
  </si>
  <si>
    <t>K-2104-43</t>
  </si>
  <si>
    <t>R-16316</t>
  </si>
  <si>
    <t>K-2104-42</t>
  </si>
  <si>
    <t>R-16052</t>
  </si>
  <si>
    <t>02-01-01-001-0017</t>
  </si>
  <si>
    <t>AHMED FINE TEXTILE MILLS LTD</t>
  </si>
  <si>
    <t>K-2104-30</t>
  </si>
  <si>
    <t>R-16215</t>
  </si>
  <si>
    <t>K-2104-38</t>
  </si>
  <si>
    <t>R-15866</t>
  </si>
  <si>
    <t>K-2103-84</t>
  </si>
  <si>
    <t>R-15803</t>
  </si>
  <si>
    <t>K-2103-46</t>
  </si>
  <si>
    <t>R-15813</t>
  </si>
  <si>
    <t>K-2103-56</t>
  </si>
  <si>
    <t>R-15842</t>
  </si>
  <si>
    <t>K-2103-76</t>
  </si>
  <si>
    <t>R-15820</t>
  </si>
  <si>
    <t>K-2103-63</t>
  </si>
  <si>
    <t>R-15805</t>
  </si>
  <si>
    <t>K-2103-48</t>
  </si>
  <si>
    <t>R-15848</t>
  </si>
  <si>
    <t>K-2103-80</t>
  </si>
  <si>
    <t>R-15841</t>
  </si>
  <si>
    <t>K-2103-75</t>
  </si>
  <si>
    <t>R-19308</t>
  </si>
  <si>
    <t>ZAMAN TEXTILE MILLS</t>
  </si>
  <si>
    <t>02-01-01-001-0007</t>
  </si>
  <si>
    <t>ZAMAN TEXTILE MILLS (PVT) LTD</t>
  </si>
  <si>
    <t>K-2103-94</t>
  </si>
  <si>
    <t>R-19309</t>
  </si>
  <si>
    <t>K-2103-95</t>
  </si>
  <si>
    <t>R-16024</t>
  </si>
  <si>
    <t>K-2103-86</t>
  </si>
  <si>
    <t>R-16025</t>
  </si>
  <si>
    <t>K-2103-87</t>
  </si>
  <si>
    <t>R-15701</t>
  </si>
  <si>
    <t>K-2103-44</t>
  </si>
  <si>
    <t>R-15836</t>
  </si>
  <si>
    <t>K-2103-72</t>
  </si>
  <si>
    <t>R-15849</t>
  </si>
  <si>
    <t>K-2103-81</t>
  </si>
  <si>
    <t>R-15907</t>
  </si>
  <si>
    <t>K-2103-85</t>
  </si>
  <si>
    <t>R-15832</t>
  </si>
  <si>
    <t>K-2103-71</t>
  </si>
  <si>
    <t>R-15806</t>
  </si>
  <si>
    <t>K-2103-49</t>
  </si>
  <si>
    <t>R-15807</t>
  </si>
  <si>
    <t>K-2103-50</t>
  </si>
  <si>
    <t>R-15808</t>
  </si>
  <si>
    <t>K-2103-51</t>
  </si>
  <si>
    <t>R-15847</t>
  </si>
  <si>
    <t>K-2103-79</t>
  </si>
  <si>
    <t>R-15840</t>
  </si>
  <si>
    <t>K-2103-74</t>
  </si>
  <si>
    <t>R-15846</t>
  </si>
  <si>
    <t>K-2103-78</t>
  </si>
  <si>
    <t>R-15814</t>
  </si>
  <si>
    <t>K-2103-57</t>
  </si>
  <si>
    <t>R-15815</t>
  </si>
  <si>
    <t>K-2103-58</t>
  </si>
  <si>
    <t>R-15816</t>
  </si>
  <si>
    <t>K-2103-59</t>
  </si>
  <si>
    <t>R-15845</t>
  </si>
  <si>
    <t>K-2103-77</t>
  </si>
  <si>
    <t>R-15865</t>
  </si>
  <si>
    <t>K-2103-83</t>
  </si>
  <si>
    <t>R-16233</t>
  </si>
  <si>
    <t>K-2103-90</t>
  </si>
  <si>
    <t>R-16239</t>
  </si>
  <si>
    <t>K-2103-93</t>
  </si>
  <si>
    <t>R-15817</t>
  </si>
  <si>
    <t>K-2103-60</t>
  </si>
  <si>
    <t>R-15811</t>
  </si>
  <si>
    <t>K-2103-54</t>
  </si>
  <si>
    <t>R-15818</t>
  </si>
  <si>
    <t>K-2103-61</t>
  </si>
  <si>
    <t>R-15819</t>
  </si>
  <si>
    <t>K-2103-62</t>
  </si>
  <si>
    <t>R-15827</t>
  </si>
  <si>
    <t>K-2103-68</t>
  </si>
  <si>
    <t>R-15809</t>
  </si>
  <si>
    <t>K-2103-52</t>
  </si>
  <si>
    <t>R-15839</t>
  </si>
  <si>
    <t>PAK KUWAIT</t>
  </si>
  <si>
    <t>02-01-01-001-0016</t>
  </si>
  <si>
    <t>PAK KUWAIT TEXTILE LTD</t>
  </si>
  <si>
    <t>K-2103-73</t>
  </si>
  <si>
    <t>R-15826</t>
  </si>
  <si>
    <t>K-2103-67</t>
  </si>
  <si>
    <t>R-15812</t>
  </si>
  <si>
    <t>K-2103-55</t>
  </si>
  <si>
    <t>R-15810</t>
  </si>
  <si>
    <t>K-2103-53</t>
  </si>
  <si>
    <t>R-15825</t>
  </si>
  <si>
    <t>K-2103-66</t>
  </si>
  <si>
    <t>R-15804</t>
  </si>
  <si>
    <t>K-2103-47</t>
  </si>
  <si>
    <t>R-15824</t>
  </si>
  <si>
    <t>K-2103-65</t>
  </si>
  <si>
    <t>R-16234</t>
  </si>
  <si>
    <t>K-2103-91</t>
  </si>
  <si>
    <t>R-15390</t>
  </si>
  <si>
    <t>K-2103-3</t>
  </si>
  <si>
    <t>R-15823</t>
  </si>
  <si>
    <t>K-2103-64</t>
  </si>
  <si>
    <t>R-16238</t>
  </si>
  <si>
    <t>K-2103-92</t>
  </si>
  <si>
    <t>R-15484</t>
  </si>
  <si>
    <t>K-2102-49</t>
  </si>
  <si>
    <t>R-15483</t>
  </si>
  <si>
    <t>K-2102-48</t>
  </si>
  <si>
    <t>R-15482</t>
  </si>
  <si>
    <t>K-2102-47</t>
  </si>
  <si>
    <t>R-15762</t>
  </si>
  <si>
    <t>K-2102-67</t>
  </si>
  <si>
    <t>R-15763</t>
  </si>
  <si>
    <t>K-2102-68</t>
  </si>
  <si>
    <t>R-15481</t>
  </si>
  <si>
    <t>K-2102-46</t>
  </si>
  <si>
    <t>R-15480</t>
  </si>
  <si>
    <t>K-2102-45</t>
  </si>
  <si>
    <t>R-15479</t>
  </si>
  <si>
    <t>K-2102-44</t>
  </si>
  <si>
    <t>R-15491</t>
  </si>
  <si>
    <t>K-2102-52</t>
  </si>
  <si>
    <t>R-15492</t>
  </si>
  <si>
    <t>K-2102-53</t>
  </si>
  <si>
    <t>R-16218</t>
  </si>
  <si>
    <t>K-2102-74</t>
  </si>
  <si>
    <t>R-15493</t>
  </si>
  <si>
    <t>K-2102-54</t>
  </si>
  <si>
    <t>R-15456</t>
  </si>
  <si>
    <t>K-2102-35</t>
  </si>
  <si>
    <t>R-15494</t>
  </si>
  <si>
    <t>K-2102-55</t>
  </si>
  <si>
    <t>R-15490</t>
  </si>
  <si>
    <t>K-2102-51</t>
  </si>
  <si>
    <t>R-15495</t>
  </si>
  <si>
    <t>K-2102-56</t>
  </si>
  <si>
    <t>R-15496</t>
  </si>
  <si>
    <t>K-2102-57</t>
  </si>
  <si>
    <t>R-15463</t>
  </si>
  <si>
    <t>K-2102-41</t>
  </si>
  <si>
    <t>R-16219</t>
  </si>
  <si>
    <t>K-2102-75</t>
  </si>
  <si>
    <t>R-16235</t>
  </si>
  <si>
    <t>K-2102-76</t>
  </si>
  <si>
    <t>R-16237</t>
  </si>
  <si>
    <t>K-2102-77</t>
  </si>
  <si>
    <t>R-15497</t>
  </si>
  <si>
    <t>K-2102-58</t>
  </si>
  <si>
    <t>R-15498</t>
  </si>
  <si>
    <t>K-2102-59</t>
  </si>
  <si>
    <t>R-15759</t>
  </si>
  <si>
    <t>K-2102-65</t>
  </si>
  <si>
    <t>R-15499</t>
  </si>
  <si>
    <t>K-2102-60</t>
  </si>
  <si>
    <t>R-15472</t>
  </si>
  <si>
    <t>K-2102-42</t>
  </si>
  <si>
    <t>R-15473</t>
  </si>
  <si>
    <t>K-2102-43</t>
  </si>
  <si>
    <t>R-15489</t>
  </si>
  <si>
    <t>K-2102-50</t>
  </si>
  <si>
    <t>R-15780</t>
  </si>
  <si>
    <t>K-2102-69</t>
  </si>
  <si>
    <t>R-15760</t>
  </si>
  <si>
    <t>K-2102-66</t>
  </si>
  <si>
    <t>R-15500</t>
  </si>
  <si>
    <t>K-2102-61</t>
  </si>
  <si>
    <t>R-15454</t>
  </si>
  <si>
    <t>K-2102-34</t>
  </si>
  <si>
    <t>R-15442</t>
  </si>
  <si>
    <t>K-2102-33</t>
  </si>
  <si>
    <t>R-15474</t>
  </si>
  <si>
    <t>K-2101-73</t>
  </si>
  <si>
    <t>R-15475</t>
  </si>
  <si>
    <t>K-2101-74</t>
  </si>
  <si>
    <t>R-15458</t>
  </si>
  <si>
    <t>K-2101-66</t>
  </si>
  <si>
    <t>R-15501</t>
  </si>
  <si>
    <t>K-2101-82</t>
  </si>
  <si>
    <t>R-15488</t>
  </si>
  <si>
    <t>K-2101-81</t>
  </si>
  <si>
    <t>R-15477</t>
  </si>
  <si>
    <t>K-2101-76</t>
  </si>
  <si>
    <t>R-15464</t>
  </si>
  <si>
    <t>K-2101-67</t>
  </si>
  <si>
    <t>R-15465</t>
  </si>
  <si>
    <t>K-2101-68</t>
  </si>
  <si>
    <t>R-15443</t>
  </si>
  <si>
    <t>K-2101-65</t>
  </si>
  <si>
    <t>R-15440</t>
  </si>
  <si>
    <t>K-2101-63</t>
  </si>
  <si>
    <t>R-15502</t>
  </si>
  <si>
    <t>K-2101-83</t>
  </si>
  <si>
    <t>R-16191</t>
  </si>
  <si>
    <t>AA SPINNING MILLS</t>
  </si>
  <si>
    <t>02-01-01-001-0009</t>
  </si>
  <si>
    <t>A.A SPINING MILLS LTD</t>
  </si>
  <si>
    <t>K-2101-90</t>
  </si>
  <si>
    <t>R-15969</t>
  </si>
  <si>
    <t>K-2101-89</t>
  </si>
  <si>
    <t>R-15487</t>
  </si>
  <si>
    <t>K-2101-80</t>
  </si>
  <si>
    <t>R-15478</t>
  </si>
  <si>
    <t>K-2101-77</t>
  </si>
  <si>
    <t>R-16243</t>
  </si>
  <si>
    <t>K-2101-93</t>
  </si>
  <si>
    <t>R-15485</t>
  </si>
  <si>
    <t>K-2101-78</t>
  </si>
  <si>
    <t>R-15486</t>
  </si>
  <si>
    <t>K-2101-79</t>
  </si>
  <si>
    <t>R-15476</t>
  </si>
  <si>
    <t>K-2101-75</t>
  </si>
  <si>
    <t>R-15505</t>
  </si>
  <si>
    <t>K-2101-86</t>
  </si>
  <si>
    <t>R-15504</t>
  </si>
  <si>
    <t>K-2101-85</t>
  </si>
  <si>
    <t>R-16242</t>
  </si>
  <si>
    <t>K-2101-92</t>
  </si>
  <si>
    <t>R-16241</t>
  </si>
  <si>
    <t>K-2101-91</t>
  </si>
  <si>
    <t>R-15503</t>
  </si>
  <si>
    <t>K-2101-84</t>
  </si>
  <si>
    <t>R-15413</t>
  </si>
  <si>
    <t>K-2101-60</t>
  </si>
  <si>
    <t>R-15414</t>
  </si>
  <si>
    <t>K-2101-61</t>
  </si>
  <si>
    <t>R-15075</t>
  </si>
  <si>
    <t>K-2101-17</t>
  </si>
  <si>
    <t>R-15470</t>
  </si>
  <si>
    <t>K-2101-71</t>
  </si>
  <si>
    <t>R-15471</t>
  </si>
  <si>
    <t>K-2101-72</t>
  </si>
  <si>
    <t>R-15368</t>
  </si>
  <si>
    <t>K-2101-56</t>
  </si>
  <si>
    <t>R-15369</t>
  </si>
  <si>
    <t>K-2101-57</t>
  </si>
  <si>
    <t>R-15074</t>
  </si>
  <si>
    <t>K-2101-16</t>
  </si>
  <si>
    <t>R-15091</t>
  </si>
  <si>
    <t>K-2101-22</t>
  </si>
  <si>
    <t>R-15325</t>
  </si>
  <si>
    <t>K-2101-51</t>
  </si>
  <si>
    <t>R-15326</t>
  </si>
  <si>
    <t>K-2101-52</t>
  </si>
  <si>
    <t>R-15441</t>
  </si>
  <si>
    <t>K-2101-64</t>
  </si>
  <si>
    <t>R-15090</t>
  </si>
  <si>
    <t>K-2101-21</t>
  </si>
  <si>
    <t>R-15089</t>
  </si>
  <si>
    <t>K-2101-20</t>
  </si>
  <si>
    <t>R-15087</t>
  </si>
  <si>
    <t>K-2101-18</t>
  </si>
  <si>
    <t>R-15088</t>
  </si>
  <si>
    <t>K-2101-19</t>
  </si>
  <si>
    <t>R-15086</t>
  </si>
  <si>
    <t>K-2012-55</t>
  </si>
  <si>
    <t>R-15331</t>
  </si>
  <si>
    <t>K-2012-61</t>
  </si>
  <si>
    <t>R-14948</t>
  </si>
  <si>
    <t>K-2012-27</t>
  </si>
  <si>
    <t>R-15085</t>
  </si>
  <si>
    <t>K-2012-54</t>
  </si>
  <si>
    <t>R-15084</t>
  </si>
  <si>
    <t>K-2012-53</t>
  </si>
  <si>
    <t>R-15078</t>
  </si>
  <si>
    <t>K-2012-48</t>
  </si>
  <si>
    <t>R-15324</t>
  </si>
  <si>
    <t>K-2012-57</t>
  </si>
  <si>
    <t>R-15092</t>
  </si>
  <si>
    <t>K-2012-56</t>
  </si>
  <si>
    <t>R-15081</t>
  </si>
  <si>
    <t>K-2012-50</t>
  </si>
  <si>
    <t>R-15082</t>
  </si>
  <si>
    <t>K-2012-51</t>
  </si>
  <si>
    <t>R-14983</t>
  </si>
  <si>
    <t>K-2012-36</t>
  </si>
  <si>
    <t>R-14982</t>
  </si>
  <si>
    <t>K-2012-35</t>
  </si>
  <si>
    <t>R-14977</t>
  </si>
  <si>
    <t>K-2012-34</t>
  </si>
  <si>
    <t>R-14994</t>
  </si>
  <si>
    <t>K-2012-41</t>
  </si>
  <si>
    <t>R-15329</t>
  </si>
  <si>
    <t>K-2012-59</t>
  </si>
  <si>
    <t>R-14871</t>
  </si>
  <si>
    <t>K-2012-15</t>
  </si>
  <si>
    <t>R-14976</t>
  </si>
  <si>
    <t>K-2012-33</t>
  </si>
  <si>
    <t>R-14818</t>
  </si>
  <si>
    <t>K-2012-9</t>
  </si>
  <si>
    <t>R-14958</t>
  </si>
  <si>
    <t>K-2012-28</t>
  </si>
  <si>
    <t>R-14959</t>
  </si>
  <si>
    <t>K-2012-29</t>
  </si>
  <si>
    <t>R-14984</t>
  </si>
  <si>
    <t>K-2012-37</t>
  </si>
  <si>
    <t>R-15330</t>
  </si>
  <si>
    <t>K-2012-60</t>
  </si>
  <si>
    <t>R-14992</t>
  </si>
  <si>
    <t>K-2012-39</t>
  </si>
  <si>
    <t>R-14993</t>
  </si>
  <si>
    <t>K-2012-40</t>
  </si>
  <si>
    <t>R-14960</t>
  </si>
  <si>
    <t>K-2012-30</t>
  </si>
  <si>
    <t>R-14961</t>
  </si>
  <si>
    <t>K-2012-31</t>
  </si>
  <si>
    <t>R-14985</t>
  </si>
  <si>
    <t>K-2012-38</t>
  </si>
  <si>
    <t>R-15328</t>
  </si>
  <si>
    <t>K-2012-58</t>
  </si>
  <si>
    <t>R-14998</t>
  </si>
  <si>
    <t>K-2012-42</t>
  </si>
  <si>
    <t>R-16240</t>
  </si>
  <si>
    <t>K-2011-116</t>
  </si>
  <si>
    <t>R-14965</t>
  </si>
  <si>
    <t>K-2011-85</t>
  </si>
  <si>
    <t>R-14933</t>
  </si>
  <si>
    <t>K-2011-68</t>
  </si>
  <si>
    <t>R-14952</t>
  </si>
  <si>
    <t>PREMIUM</t>
  </si>
  <si>
    <t>K-2011-77</t>
  </si>
  <si>
    <t>R-14953</t>
  </si>
  <si>
    <t>K-2011-78</t>
  </si>
  <si>
    <t>R-15059</t>
  </si>
  <si>
    <t>K-2011-104</t>
  </si>
  <si>
    <t>R-15433</t>
  </si>
  <si>
    <t>K-2011-108</t>
  </si>
  <si>
    <t>R-15453</t>
  </si>
  <si>
    <t>K-2011-112</t>
  </si>
  <si>
    <t>R-14966</t>
  </si>
  <si>
    <t>K-2011-86</t>
  </si>
  <si>
    <t>R-14969</t>
  </si>
  <si>
    <t>K-2011-88</t>
  </si>
  <si>
    <t>R-14991</t>
  </si>
  <si>
    <t>K-2011-100</t>
  </si>
  <si>
    <t>R-14956</t>
  </si>
  <si>
    <t>K-2011-81</t>
  </si>
  <si>
    <t>R-14957</t>
  </si>
  <si>
    <t>K-2011-82</t>
  </si>
  <si>
    <t>R-14995</t>
  </si>
  <si>
    <t>K-2011-101</t>
  </si>
  <si>
    <t>R-14996</t>
  </si>
  <si>
    <t>K-2011-102</t>
  </si>
  <si>
    <t>R-14997</t>
  </si>
  <si>
    <t>K-2011-103</t>
  </si>
  <si>
    <t>R-15774</t>
  </si>
  <si>
    <t>K-2011-115</t>
  </si>
  <si>
    <t>R-14683</t>
  </si>
  <si>
    <t>K-2011-49</t>
  </si>
  <si>
    <t>R-14937</t>
  </si>
  <si>
    <t>K-2011-73</t>
  </si>
  <si>
    <t>R-14963</t>
  </si>
  <si>
    <t>K-2011-83</t>
  </si>
  <si>
    <t>R-14954</t>
  </si>
  <si>
    <t>K-2011-79</t>
  </si>
  <si>
    <t>R-15341</t>
  </si>
  <si>
    <t>K-2011-106</t>
  </si>
  <si>
    <t>R-14970</t>
  </si>
  <si>
    <t>K-2011-89</t>
  </si>
  <si>
    <t>R-14973</t>
  </si>
  <si>
    <t>K-2011-92</t>
  </si>
  <si>
    <t>R-14974</t>
  </si>
  <si>
    <t>K-2011-93</t>
  </si>
  <si>
    <t>R-14938</t>
  </si>
  <si>
    <t>K-2011-74</t>
  </si>
  <si>
    <t>R-14975</t>
  </si>
  <si>
    <t>K-2011-94</t>
  </si>
  <si>
    <t>R-14971</t>
  </si>
  <si>
    <t>K-2011-90</t>
  </si>
  <si>
    <t>R-14972</t>
  </si>
  <si>
    <t>K-2011-91</t>
  </si>
  <si>
    <t>R-14794</t>
  </si>
  <si>
    <t>K-2011-72</t>
  </si>
  <si>
    <t>R-15773</t>
  </si>
  <si>
    <t>K-2011-114</t>
  </si>
  <si>
    <t>R-14792</t>
  </si>
  <si>
    <t>K-2011-70</t>
  </si>
  <si>
    <t>R-14556</t>
  </si>
  <si>
    <t>K-2011-20</t>
  </si>
  <si>
    <t>R-14557</t>
  </si>
  <si>
    <t>K-2011-21</t>
  </si>
  <si>
    <t>R-14990</t>
  </si>
  <si>
    <t>K-2011-99</t>
  </si>
  <si>
    <t>R-14939</t>
  </si>
  <si>
    <t>K-2011-75</t>
  </si>
  <si>
    <t>R-14675</t>
  </si>
  <si>
    <t>K-2011-47</t>
  </si>
  <si>
    <t>R-14535</t>
  </si>
  <si>
    <t>K-2011-17</t>
  </si>
  <si>
    <t>R-14664</t>
  </si>
  <si>
    <t>K-2011-42</t>
  </si>
  <si>
    <t>R-14667</t>
  </si>
  <si>
    <t>K-2011-44</t>
  </si>
  <si>
    <t>R-14988</t>
  </si>
  <si>
    <t>K-2011-97</t>
  </si>
  <si>
    <t>R-14989</t>
  </si>
  <si>
    <t>K-2011-98</t>
  </si>
  <si>
    <t>R-14494</t>
  </si>
  <si>
    <t>K-2011-8</t>
  </si>
  <si>
    <t>R-14663</t>
  </si>
  <si>
    <t>K-2011-41</t>
  </si>
  <si>
    <t>R-14645</t>
  </si>
  <si>
    <t>K-2011-37</t>
  </si>
  <si>
    <t>R-14656</t>
  </si>
  <si>
    <t>K-2011-39</t>
  </si>
  <si>
    <t>R-14662</t>
  </si>
  <si>
    <t>K-2011-40</t>
  </si>
  <si>
    <t>R-14673</t>
  </si>
  <si>
    <t>K-2011-46</t>
  </si>
  <si>
    <t>R-15772</t>
  </si>
  <si>
    <t>K-2011-113</t>
  </si>
  <si>
    <t>R-14666</t>
  </si>
  <si>
    <t>K-2011-43</t>
  </si>
  <si>
    <t>R-14640</t>
  </si>
  <si>
    <t>K-2011-35</t>
  </si>
  <si>
    <t>R-14639</t>
  </si>
  <si>
    <t>K-2010-98</t>
  </si>
  <si>
    <t>R-14615</t>
  </si>
  <si>
    <t>K-2010-77</t>
  </si>
  <si>
    <t>R-14638</t>
  </si>
  <si>
    <t>K-2010-97</t>
  </si>
  <si>
    <t>R-14674</t>
  </si>
  <si>
    <t>K-2010-114</t>
  </si>
  <si>
    <t>R-15771</t>
  </si>
  <si>
    <t>K-2010-124</t>
  </si>
  <si>
    <t>R-15769</t>
  </si>
  <si>
    <t>K-2010-122</t>
  </si>
  <si>
    <t>R-15770</t>
  </si>
  <si>
    <t>K-2010-123</t>
  </si>
  <si>
    <t>R-14665</t>
  </si>
  <si>
    <t>K-2010-110</t>
  </si>
  <si>
    <t>R-14641</t>
  </si>
  <si>
    <t>K-2010-99</t>
  </si>
  <si>
    <t>R-14650</t>
  </si>
  <si>
    <t>K-2010-106</t>
  </si>
  <si>
    <t>R-14617</t>
  </si>
  <si>
    <t>K-2010-79</t>
  </si>
  <si>
    <t>R-14655</t>
  </si>
  <si>
    <t>K-2010-86</t>
  </si>
  <si>
    <t>R-14654</t>
  </si>
  <si>
    <t>R-14637</t>
  </si>
  <si>
    <t>K-2010-96</t>
  </si>
  <si>
    <t>R-14636</t>
  </si>
  <si>
    <t>K-2010-95</t>
  </si>
  <si>
    <t>R-14629</t>
  </si>
  <si>
    <t>K-2010-90</t>
  </si>
  <si>
    <t>R-14633</t>
  </si>
  <si>
    <t>K-2010-93</t>
  </si>
  <si>
    <t>R-14635</t>
  </si>
  <si>
    <t>K-2010-94</t>
  </si>
  <si>
    <t>R-14649</t>
  </si>
  <si>
    <t>K-2010-105</t>
  </si>
  <si>
    <t>R-14598</t>
  </si>
  <si>
    <t>K-2010-72</t>
  </si>
  <si>
    <t>R-14631</t>
  </si>
  <si>
    <t>K-2010-91</t>
  </si>
  <si>
    <t>R-14632</t>
  </si>
  <si>
    <t>K-2010-92</t>
  </si>
  <si>
    <t>R-14646</t>
  </si>
  <si>
    <t>K-2010-102</t>
  </si>
  <si>
    <t>R-14647</t>
  </si>
  <si>
    <t>K-2010-103</t>
  </si>
  <si>
    <t>R-14648</t>
  </si>
  <si>
    <t>K-2010-104</t>
  </si>
  <si>
    <t>R-14661</t>
  </si>
  <si>
    <t>K-2010-109</t>
  </si>
  <si>
    <t>R-14616</t>
  </si>
  <si>
    <t>K-2010-78</t>
  </si>
  <si>
    <t>R-14468</t>
  </si>
  <si>
    <t>K-2010-65</t>
  </si>
  <si>
    <t>R-15768</t>
  </si>
  <si>
    <t>K-2010-121</t>
  </si>
  <si>
    <t>R-14516</t>
  </si>
  <si>
    <t>K-2010-69</t>
  </si>
  <si>
    <t>R-14613</t>
  </si>
  <si>
    <t>K-2010-74</t>
  </si>
  <si>
    <t>R-14625</t>
  </si>
  <si>
    <t>K-2010-87</t>
  </si>
  <si>
    <t>R-14626</t>
  </si>
  <si>
    <t>K-2010-88</t>
  </si>
  <si>
    <t>R-14469</t>
  </si>
  <si>
    <t>K-2010-66</t>
  </si>
  <si>
    <t>R-14612</t>
  </si>
  <si>
    <t>K-2010-73</t>
  </si>
  <si>
    <t>R-14627</t>
  </si>
  <si>
    <t>K-2010-89</t>
  </si>
  <si>
    <t>R-14471</t>
  </si>
  <si>
    <t>K-2010-67</t>
  </si>
  <si>
    <t>R-14428</t>
  </si>
  <si>
    <t>K-2010-62</t>
  </si>
  <si>
    <t>R-14430</t>
  </si>
  <si>
    <t>K-2010-63</t>
  </si>
  <si>
    <t>R-14515</t>
  </si>
  <si>
    <t>R-15767</t>
  </si>
  <si>
    <t>K-2010-120</t>
  </si>
  <si>
    <t>R-14623</t>
  </si>
  <si>
    <t>K-2010-85</t>
  </si>
  <si>
    <t>R-14651</t>
  </si>
  <si>
    <t>K-2010-107</t>
  </si>
  <si>
    <t>R-14621</t>
  </si>
  <si>
    <t>K-2010-83</t>
  </si>
  <si>
    <t>R-14622</t>
  </si>
  <si>
    <t>K-2010-84</t>
  </si>
  <si>
    <t>R-14482</t>
  </si>
  <si>
    <t>K-2010-68</t>
  </si>
  <si>
    <t>R-14559</t>
  </si>
  <si>
    <t>K-2010-71</t>
  </si>
  <si>
    <t>R-14620</t>
  </si>
  <si>
    <t>K-2010-82</t>
  </si>
  <si>
    <t>R-14614</t>
  </si>
  <si>
    <t>K-2010-76</t>
  </si>
  <si>
    <t>R-14619</t>
  </si>
  <si>
    <t>K-2010-81</t>
  </si>
  <si>
    <t>R-14652</t>
  </si>
  <si>
    <t>K-2010-108</t>
  </si>
  <si>
    <t>R-14618</t>
  </si>
  <si>
    <t>K-2010-80</t>
  </si>
  <si>
    <t>R-14485</t>
  </si>
  <si>
    <t>K-2009-145</t>
  </si>
  <si>
    <t>R-14489</t>
  </si>
  <si>
    <t>K-2009-149</t>
  </si>
  <si>
    <t>R-14336</t>
  </si>
  <si>
    <t>K-2009-116</t>
  </si>
  <si>
    <t>R-14337</t>
  </si>
  <si>
    <t>K-2009-117</t>
  </si>
  <si>
    <t>R-14338</t>
  </si>
  <si>
    <t>K-2009-118</t>
  </si>
  <si>
    <t>R-14339</t>
  </si>
  <si>
    <t>K-2009-119</t>
  </si>
  <si>
    <t>R-14340</t>
  </si>
  <si>
    <t>K-2009-120</t>
  </si>
  <si>
    <t>R-14490</t>
  </si>
  <si>
    <t>K-2009-150</t>
  </si>
  <si>
    <t>R-14488</t>
  </si>
  <si>
    <t>K-2009-148</t>
  </si>
  <si>
    <t>R-14487</t>
  </si>
  <si>
    <t>K-2009-147</t>
  </si>
  <si>
    <t>R-14491</t>
  </si>
  <si>
    <t>K-2009-151</t>
  </si>
  <si>
    <t>R-14595</t>
  </si>
  <si>
    <t>K-2009-160</t>
  </si>
  <si>
    <t>R-14560</t>
  </si>
  <si>
    <t>K-2009-159</t>
  </si>
  <si>
    <t>R-14261</t>
  </si>
  <si>
    <t>K-2009-101</t>
  </si>
  <si>
    <t>R-14262</t>
  </si>
  <si>
    <t>K-2009-102</t>
  </si>
  <si>
    <t>R-14265</t>
  </si>
  <si>
    <t>K-2009-103</t>
  </si>
  <si>
    <t>R-14266</t>
  </si>
  <si>
    <t>K-2009-104</t>
  </si>
  <si>
    <t>R-14267</t>
  </si>
  <si>
    <t>K-2009-105</t>
  </si>
  <si>
    <t>R-14599</t>
  </si>
  <si>
    <t>K-2009-162</t>
  </si>
  <si>
    <t>R-14486</t>
  </si>
  <si>
    <t>K-2009-146</t>
  </si>
  <si>
    <t>R-14484</t>
  </si>
  <si>
    <t>K-2009-144</t>
  </si>
  <si>
    <t>R-14409</t>
  </si>
  <si>
    <t>K-2009-133</t>
  </si>
  <si>
    <t>R-14270</t>
  </si>
  <si>
    <t>K-2009-108</t>
  </si>
  <si>
    <t>R-14271</t>
  </si>
  <si>
    <t>K-2009-109</t>
  </si>
  <si>
    <t>R-14272</t>
  </si>
  <si>
    <t>K-2009-110</t>
  </si>
  <si>
    <t>R-14273</t>
  </si>
  <si>
    <t>K-2009-111</t>
  </si>
  <si>
    <t>R-14274</t>
  </si>
  <si>
    <t>K-2009-112</t>
  </si>
  <si>
    <t>R-14492</t>
  </si>
  <si>
    <t>K-2009-152</t>
  </si>
  <si>
    <t>R-14603</t>
  </si>
  <si>
    <t>K-2009-163</t>
  </si>
  <si>
    <t>R-14479</t>
  </si>
  <si>
    <t>K-2009-140</t>
  </si>
  <si>
    <t>R-14481</t>
  </si>
  <si>
    <t>K-2009-142</t>
  </si>
  <si>
    <t>R-14399</t>
  </si>
  <si>
    <t>K-2009-130</t>
  </si>
  <si>
    <t>R-14019</t>
  </si>
  <si>
    <t>K-2009-49</t>
  </si>
  <si>
    <t>R-14332</t>
  </si>
  <si>
    <t>K-2009-114</t>
  </si>
  <si>
    <t>R-14333</t>
  </si>
  <si>
    <t>K-2009-115</t>
  </si>
  <si>
    <t>R-14483</t>
  </si>
  <si>
    <t>K-2009-143</t>
  </si>
  <si>
    <t>R-14604</t>
  </si>
  <si>
    <t>K-2009-164</t>
  </si>
  <si>
    <t>R-14216</t>
  </si>
  <si>
    <t>K-2009-84</t>
  </si>
  <si>
    <t>R-14217</t>
  </si>
  <si>
    <t>K-2009-85</t>
  </si>
  <si>
    <t>R-14218</t>
  </si>
  <si>
    <t>K-2009-86</t>
  </si>
  <si>
    <t>R-14219</t>
  </si>
  <si>
    <t>K-2009-87</t>
  </si>
  <si>
    <t>R-14220</t>
  </si>
  <si>
    <t>K-2009-88</t>
  </si>
  <si>
    <t>R-14221</t>
  </si>
  <si>
    <t>K-2009-89</t>
  </si>
  <si>
    <t>R-14222</t>
  </si>
  <si>
    <t>K-2009-90</t>
  </si>
  <si>
    <t>R-16217</t>
  </si>
  <si>
    <t>K-2009-170</t>
  </si>
  <si>
    <t>R-14275</t>
  </si>
  <si>
    <t>SAPPHIRE</t>
  </si>
  <si>
    <t>K-2009-113</t>
  </si>
  <si>
    <t>R-14497</t>
  </si>
  <si>
    <t>K-2009-154</t>
  </si>
  <si>
    <t>R-14498</t>
  </si>
  <si>
    <t>K-2009-155</t>
  </si>
  <si>
    <t>R-14609</t>
  </si>
  <si>
    <t>K-2009-167</t>
  </si>
  <si>
    <t>R-14610</t>
  </si>
  <si>
    <t>K-2009-168</t>
  </si>
  <si>
    <t>R-14402</t>
  </si>
  <si>
    <t>K-2009-131</t>
  </si>
  <si>
    <t>R-14178</t>
  </si>
  <si>
    <t>AA SPINNING MILLS LTD</t>
  </si>
  <si>
    <t>K-2009-77</t>
  </si>
  <si>
    <t>R-14179</t>
  </si>
  <si>
    <t>K-2009-78</t>
  </si>
  <si>
    <t>R-14416</t>
  </si>
  <si>
    <t>K-2009-134</t>
  </si>
  <si>
    <t>R-14605</t>
  </si>
  <si>
    <t>K-2007-18</t>
  </si>
  <si>
    <t>R-14608</t>
  </si>
  <si>
    <t>K-2009-166</t>
  </si>
  <si>
    <t>R-15342</t>
  </si>
  <si>
    <t>K-2009-169</t>
  </si>
  <si>
    <t>R-14554</t>
  </si>
  <si>
    <t>K-2009-157</t>
  </si>
  <si>
    <t>R-14478</t>
  </si>
  <si>
    <t>K-2009-139</t>
  </si>
  <si>
    <t>R-14247</t>
  </si>
  <si>
    <t>K-2009-93</t>
  </si>
  <si>
    <t>R-14248</t>
  </si>
  <si>
    <t>K-2009-94</t>
  </si>
  <si>
    <t>R-14249</t>
  </si>
  <si>
    <t>K-2009-95</t>
  </si>
  <si>
    <t>R-13846</t>
  </si>
  <si>
    <t>AMIN TEXTILE</t>
  </si>
  <si>
    <t>02-02-09-0030</t>
  </si>
  <si>
    <t>AMIN TEXTILE MILLS (PVT) LTD</t>
  </si>
  <si>
    <t>K-2009-19</t>
  </si>
  <si>
    <t>R-14243</t>
  </si>
  <si>
    <t>K-2009-91</t>
  </si>
  <si>
    <t>R-14606</t>
  </si>
  <si>
    <t>K-2009-165</t>
  </si>
  <si>
    <t>R-14607</t>
  </si>
  <si>
    <t>R-14558</t>
  </si>
  <si>
    <t>K-2009-158</t>
  </si>
  <si>
    <t>R-14496</t>
  </si>
  <si>
    <t>K-2009-153</t>
  </si>
  <si>
    <t>R-14495</t>
  </si>
  <si>
    <t>R-14106</t>
  </si>
  <si>
    <t>K-2009-60</t>
  </si>
  <si>
    <t>R-14107</t>
  </si>
  <si>
    <t>K-2009-61</t>
  </si>
  <si>
    <t>R-14475</t>
  </si>
  <si>
    <t>K-2009-136</t>
  </si>
  <si>
    <t>R-14476</t>
  </si>
  <si>
    <t>K-2009-137</t>
  </si>
  <si>
    <t>R-14477</t>
  </si>
  <si>
    <t>K-2009-138</t>
  </si>
  <si>
    <t>R-14341</t>
  </si>
  <si>
    <t>K-2009-121</t>
  </si>
  <si>
    <t>R-14342</t>
  </si>
  <si>
    <t>K-2009-122</t>
  </si>
  <si>
    <t>R-14343</t>
  </si>
  <si>
    <t>K-2009-123</t>
  </si>
  <si>
    <t>R-14344</t>
  </si>
  <si>
    <t>K-2009-124</t>
  </si>
  <si>
    <t>R-14345</t>
  </si>
  <si>
    <t>K-2009-125</t>
  </si>
  <si>
    <t>R-14346</t>
  </si>
  <si>
    <t>K-2009-126</t>
  </si>
  <si>
    <t>R-13980</t>
  </si>
  <si>
    <t>K-2009-41</t>
  </si>
  <si>
    <t>R-13981</t>
  </si>
  <si>
    <t>K-2009-42</t>
  </si>
  <si>
    <t>R-13982</t>
  </si>
  <si>
    <t>K-2009-43</t>
  </si>
  <si>
    <t>R-14252</t>
  </si>
  <si>
    <t>K-2009-96</t>
  </si>
  <si>
    <t>R-14561</t>
  </si>
  <si>
    <t>K-2008-86</t>
  </si>
  <si>
    <t>R-13986</t>
  </si>
  <si>
    <t>K-2008-44</t>
  </si>
  <si>
    <t>R-13777</t>
  </si>
  <si>
    <t>20/S CVC R9 PR-1767</t>
  </si>
  <si>
    <t>BANERO</t>
  </si>
  <si>
    <t>02-01-01-001-0012</t>
  </si>
  <si>
    <t>BHANERO TEXTILE MILS LTD</t>
  </si>
  <si>
    <t>K-2008-31</t>
  </si>
  <si>
    <t>R-13780</t>
  </si>
  <si>
    <t>K-2008-34</t>
  </si>
  <si>
    <t>R-13781</t>
  </si>
  <si>
    <t>K-2008-35</t>
  </si>
  <si>
    <t>R-13784</t>
  </si>
  <si>
    <t>K-2008-37</t>
  </si>
  <si>
    <t>R-14597</t>
  </si>
  <si>
    <t>K-2008-87</t>
  </si>
  <si>
    <t>R-14245</t>
  </si>
  <si>
    <t>K-2008-77</t>
  </si>
  <si>
    <t>R-14246</t>
  </si>
  <si>
    <t>K-2008-78</t>
  </si>
  <si>
    <t>R-14104</t>
  </si>
  <si>
    <t>K-2008-70</t>
  </si>
  <si>
    <t>R-14105</t>
  </si>
  <si>
    <t>K-2008-71</t>
  </si>
  <si>
    <t>R-14250</t>
  </si>
  <si>
    <t>K-2008-79</t>
  </si>
  <si>
    <t>R-14251</t>
  </si>
  <si>
    <t>K-2008-80</t>
  </si>
  <si>
    <t>R-14108</t>
  </si>
  <si>
    <t>K-2008-72</t>
  </si>
  <si>
    <t>R-14109</t>
  </si>
  <si>
    <t>R-14110</t>
  </si>
  <si>
    <t>R-14111</t>
  </si>
  <si>
    <t>R-14112</t>
  </si>
  <si>
    <t>R-14078</t>
  </si>
  <si>
    <t>K-2008-56</t>
  </si>
  <si>
    <t>R-13987</t>
  </si>
  <si>
    <t>K-2008-45</t>
  </si>
  <si>
    <t>R-13988</t>
  </si>
  <si>
    <t>K-2008-46</t>
  </si>
  <si>
    <t>R-13990</t>
  </si>
  <si>
    <t>K-2008-47</t>
  </si>
  <si>
    <t>R-13991</t>
  </si>
  <si>
    <t>K-2008-48</t>
  </si>
  <si>
    <t>R-13678</t>
  </si>
  <si>
    <t>K-2008-21</t>
  </si>
  <si>
    <t>R-13656</t>
  </si>
  <si>
    <t>K-2008-11</t>
  </si>
  <si>
    <t>R-13661</t>
  </si>
  <si>
    <t>K-2008-15</t>
  </si>
  <si>
    <t>R-14087</t>
  </si>
  <si>
    <t>K-2008-60</t>
  </si>
  <si>
    <t>R-14088</t>
  </si>
  <si>
    <t>K-2008-61</t>
  </si>
  <si>
    <t>R-14443</t>
  </si>
  <si>
    <t>150/0</t>
  </si>
  <si>
    <t>MUBARAK</t>
  </si>
  <si>
    <t>K-2008-83</t>
  </si>
  <si>
    <t>R-14091</t>
  </si>
  <si>
    <t>K-2008-64</t>
  </si>
  <si>
    <t>R-14092</t>
  </si>
  <si>
    <t>K-2008-65</t>
  </si>
  <si>
    <t>R-14093</t>
  </si>
  <si>
    <t>K-2008-66</t>
  </si>
  <si>
    <t>R-14007</t>
  </si>
  <si>
    <t>K-2008-51</t>
  </si>
  <si>
    <t>R-14084</t>
  </si>
  <si>
    <t>K-2008-59</t>
  </si>
  <si>
    <t>R-13992</t>
  </si>
  <si>
    <t>K-2008-49</t>
  </si>
  <si>
    <t>R-14255</t>
  </si>
  <si>
    <t>K-2008-81</t>
  </si>
  <si>
    <t>R-14256</t>
  </si>
  <si>
    <t>K-2008-82</t>
  </si>
  <si>
    <t>R-14446</t>
  </si>
  <si>
    <t>K-2008-85</t>
  </si>
  <si>
    <t>R-14006</t>
  </si>
  <si>
    <t>K-2008-50</t>
  </si>
  <si>
    <t>R-14082</t>
  </si>
  <si>
    <t>K-2008-57</t>
  </si>
  <si>
    <t>R-14083</t>
  </si>
  <si>
    <t>K-2008-58</t>
  </si>
  <si>
    <t>R-14445</t>
  </si>
  <si>
    <t>K-2008-84</t>
  </si>
  <si>
    <t>R-14228</t>
  </si>
  <si>
    <t>K-2008-73</t>
  </si>
  <si>
    <t>R-14229</t>
  </si>
  <si>
    <t>K-2008-74</t>
  </si>
  <si>
    <t>R-14444</t>
  </si>
  <si>
    <t>K-2007-17</t>
  </si>
  <si>
    <t>R-14288</t>
  </si>
  <si>
    <t>K-2007-14</t>
  </si>
  <si>
    <t>R-14289</t>
  </si>
  <si>
    <t>K-2007-15</t>
  </si>
  <si>
    <t>R-14290</t>
  </si>
  <si>
    <t>K-2007-16</t>
  </si>
  <si>
    <t>R-14214</t>
  </si>
  <si>
    <t>K-2007-12</t>
  </si>
  <si>
    <t>R-14008</t>
  </si>
  <si>
    <t>K-2007-10</t>
  </si>
  <si>
    <t>R-14009</t>
  </si>
  <si>
    <t>K-2007-11</t>
  </si>
  <si>
    <t>R-13594</t>
  </si>
  <si>
    <t>20/S PC RE-CYCLE</t>
  </si>
  <si>
    <t>ZAMAN TEXTILE MILLS ( PVT )</t>
  </si>
  <si>
    <t>K-2007-7</t>
  </si>
  <si>
    <t>R-14227</t>
  </si>
  <si>
    <t>K-2007-13</t>
  </si>
  <si>
    <t>R-13571</t>
  </si>
  <si>
    <t>K-2007-1</t>
  </si>
  <si>
    <t>R-13562</t>
  </si>
  <si>
    <t>BABY CON</t>
  </si>
  <si>
    <t>K-2006-8</t>
  </si>
  <si>
    <t>R-13546</t>
  </si>
  <si>
    <t>10/S PC RE-CYCLE</t>
  </si>
  <si>
    <t>K-2006-6</t>
  </si>
  <si>
    <t>R-13547</t>
  </si>
  <si>
    <t>K-2006-7</t>
  </si>
  <si>
    <t>R-13530</t>
  </si>
  <si>
    <t>K-2006-5</t>
  </si>
  <si>
    <t>R-13529</t>
  </si>
  <si>
    <t>K-2006-4</t>
  </si>
  <si>
    <t>R-13527</t>
  </si>
  <si>
    <t>K-2006-2</t>
  </si>
  <si>
    <t>R-13528</t>
  </si>
  <si>
    <t>ZAMAN</t>
  </si>
  <si>
    <t>K-2006-3</t>
  </si>
  <si>
    <t>R-13526</t>
  </si>
  <si>
    <t>26/S PC RE-CYCLE</t>
  </si>
  <si>
    <t>TURKI</t>
  </si>
  <si>
    <t>02-01-01-001-0015</t>
  </si>
  <si>
    <t>GAMA MENSUCAT A.S</t>
  </si>
  <si>
    <t>K-2006-1</t>
  </si>
  <si>
    <t>R-13508</t>
  </si>
  <si>
    <t>K-2005-2</t>
  </si>
  <si>
    <t>R-13503</t>
  </si>
  <si>
    <t>K-2005-1</t>
  </si>
  <si>
    <t>R-13479</t>
  </si>
  <si>
    <t>K-2004-1</t>
  </si>
  <si>
    <t>R-13441</t>
  </si>
  <si>
    <t>K-2003-10</t>
  </si>
  <si>
    <t>R-13396</t>
  </si>
  <si>
    <t>K-2003-8</t>
  </si>
  <si>
    <t>R-13373</t>
  </si>
  <si>
    <t>K-2003-6</t>
  </si>
  <si>
    <t>R-13367</t>
  </si>
  <si>
    <t>K-2003-2</t>
  </si>
  <si>
    <t>R-13395</t>
  </si>
  <si>
    <t>30/S CVC</t>
  </si>
  <si>
    <t>K-2003-9</t>
  </si>
  <si>
    <t>R-13366</t>
  </si>
  <si>
    <t>K-2003-4</t>
  </si>
  <si>
    <t>R-13369</t>
  </si>
  <si>
    <t>K-2003-5</t>
  </si>
  <si>
    <t>R-13397</t>
  </si>
  <si>
    <t>26/S CVC</t>
  </si>
  <si>
    <t>K-2003-7</t>
  </si>
  <si>
    <t>R-13368</t>
  </si>
  <si>
    <t>20/S Pc</t>
  </si>
  <si>
    <t>SURRIYA</t>
  </si>
  <si>
    <t>02-02-09-0029</t>
  </si>
  <si>
    <t>SURRIYA TEXTILE MILLS (PVT) LTD</t>
  </si>
  <si>
    <t>K-2003-3</t>
  </si>
  <si>
    <t>R-13359</t>
  </si>
  <si>
    <t>AMIN</t>
  </si>
  <si>
    <t>K-2003-1</t>
  </si>
  <si>
    <t>R-13347</t>
  </si>
  <si>
    <t>K-2002-31</t>
  </si>
  <si>
    <t>R-13322</t>
  </si>
  <si>
    <t>K-2002-28</t>
  </si>
  <si>
    <t>R-13323</t>
  </si>
  <si>
    <t>K-2002-29</t>
  </si>
  <si>
    <t>R-13324</t>
  </si>
  <si>
    <t>K-2002-30</t>
  </si>
  <si>
    <t>R-13301</t>
  </si>
  <si>
    <t>K-2002-25</t>
  </si>
  <si>
    <t>R-13298</t>
  </si>
  <si>
    <t>30/S PR-1767</t>
  </si>
  <si>
    <t>BHANERO</t>
  </si>
  <si>
    <t>K-2002-22</t>
  </si>
  <si>
    <t>R-13300</t>
  </si>
  <si>
    <t>K-2002-24</t>
  </si>
  <si>
    <t>R-13277</t>
  </si>
  <si>
    <t>K-2002-18</t>
  </si>
  <si>
    <t>R-13278</t>
  </si>
  <si>
    <t>K-2002-19</t>
  </si>
  <si>
    <t>R-13310</t>
  </si>
  <si>
    <t>K-2002-26</t>
  </si>
  <si>
    <t>R-13315</t>
  </si>
  <si>
    <t>K-2002-27</t>
  </si>
  <si>
    <t>R-13297</t>
  </si>
  <si>
    <t>K-2002-21</t>
  </si>
  <si>
    <t>R-13295</t>
  </si>
  <si>
    <t>K-2002-20</t>
  </si>
  <si>
    <t>R-13221</t>
  </si>
  <si>
    <t>K-2002-17</t>
  </si>
  <si>
    <t>R-13213</t>
  </si>
  <si>
    <t>K-2002-13</t>
  </si>
  <si>
    <t>R-13214</t>
  </si>
  <si>
    <t>IBRAHIM FIBER</t>
  </si>
  <si>
    <t>02-02-09-0041</t>
  </si>
  <si>
    <t>IBRAHIM FIBRES LIMITED</t>
  </si>
  <si>
    <t>K-2002-14</t>
  </si>
  <si>
    <t>R-13215</t>
  </si>
  <si>
    <t>K-2002-15</t>
  </si>
  <si>
    <t>R-13216</t>
  </si>
  <si>
    <t>K-2002-16</t>
  </si>
  <si>
    <t>R-13189</t>
  </si>
  <si>
    <t>K-2002-11</t>
  </si>
  <si>
    <t>R-13193</t>
  </si>
  <si>
    <t>K-2002-12</t>
  </si>
  <si>
    <t>R-13178</t>
  </si>
  <si>
    <t>K-2002-7</t>
  </si>
  <si>
    <t>R-13184</t>
  </si>
  <si>
    <t>K-2002-10</t>
  </si>
  <si>
    <t>R-13185</t>
  </si>
  <si>
    <t>R-13179</t>
  </si>
  <si>
    <t>K-2002-8</t>
  </si>
  <si>
    <t>R-13180</t>
  </si>
  <si>
    <t>K-2002-9</t>
  </si>
  <si>
    <t>R-13161</t>
  </si>
  <si>
    <t>K-2002-6</t>
  </si>
  <si>
    <t>R-13160</t>
  </si>
  <si>
    <t>K-2002-5</t>
  </si>
  <si>
    <t>R-13151</t>
  </si>
  <si>
    <t>K-2002-1</t>
  </si>
  <si>
    <t>R-13156</t>
  </si>
  <si>
    <t>K-2002-3</t>
  </si>
  <si>
    <t>R-13157</t>
  </si>
  <si>
    <t>R-13159</t>
  </si>
  <si>
    <t>K-2002-4</t>
  </si>
  <si>
    <t>R-13150</t>
  </si>
  <si>
    <t>K-2002-2</t>
  </si>
  <si>
    <t>R-13136</t>
  </si>
  <si>
    <t>K-2001-18</t>
  </si>
  <si>
    <t>R-13129</t>
  </si>
  <si>
    <t>K-2001-17</t>
  </si>
  <si>
    <t>R-13152</t>
  </si>
  <si>
    <t>K-2001-19</t>
  </si>
  <si>
    <t>R-13153</t>
  </si>
  <si>
    <t>02-02-09-0004</t>
  </si>
  <si>
    <t>A.L.GARMENTS</t>
  </si>
  <si>
    <t>K-2001-20</t>
  </si>
  <si>
    <t>R-13162</t>
  </si>
  <si>
    <t>K-2001-21</t>
  </si>
  <si>
    <t>R-13163</t>
  </si>
  <si>
    <t>R-13164</t>
  </si>
  <si>
    <t>K-2001-22</t>
  </si>
  <si>
    <t>R-13104</t>
  </si>
  <si>
    <t>K-2001-15</t>
  </si>
  <si>
    <t>R-13087</t>
  </si>
  <si>
    <t>K-2001-14</t>
  </si>
  <si>
    <t>R-13088</t>
  </si>
  <si>
    <t>R-13054</t>
  </si>
  <si>
    <t>K-2001-12</t>
  </si>
  <si>
    <t>R-13055</t>
  </si>
  <si>
    <t>ELLCOT</t>
  </si>
  <si>
    <t>02-02-09-0042</t>
  </si>
  <si>
    <t>ELLCOT SPINNING MILLS LTD</t>
  </si>
  <si>
    <t>K-2001-13</t>
  </si>
  <si>
    <t>R-13037</t>
  </si>
  <si>
    <t>K-2001-11</t>
  </si>
  <si>
    <t>R-13027</t>
  </si>
  <si>
    <t>K-2001-9</t>
  </si>
  <si>
    <t>R-13028</t>
  </si>
  <si>
    <t>K-2001-10</t>
  </si>
  <si>
    <t>R-13018</t>
  </si>
  <si>
    <t>K-2001-8</t>
  </si>
  <si>
    <t>R-12997</t>
  </si>
  <si>
    <t>K-2001-7</t>
  </si>
  <si>
    <t>R-12978</t>
  </si>
  <si>
    <t>K-2001-6</t>
  </si>
  <si>
    <t>R-12976</t>
  </si>
  <si>
    <t>K-2001-5</t>
  </si>
  <si>
    <t>R-12967</t>
  </si>
  <si>
    <t>K-2001-3</t>
  </si>
  <si>
    <t>R-12972</t>
  </si>
  <si>
    <t>K-2001-4</t>
  </si>
  <si>
    <t>R-12937</t>
  </si>
  <si>
    <t>K-2001-2</t>
  </si>
  <si>
    <t>R-12936</t>
  </si>
  <si>
    <t>K-2001-1</t>
  </si>
  <si>
    <t>R-12919</t>
  </si>
  <si>
    <t>K-1912-22</t>
  </si>
  <si>
    <t>R-12920</t>
  </si>
  <si>
    <t>R-12914</t>
  </si>
  <si>
    <t>K-1912-21</t>
  </si>
  <si>
    <t>R-12896</t>
  </si>
  <si>
    <t>K-1912-18</t>
  </si>
  <si>
    <t>R-12897</t>
  </si>
  <si>
    <t>K-1912-19</t>
  </si>
  <si>
    <t>R-12898</t>
  </si>
  <si>
    <t>R-12899</t>
  </si>
  <si>
    <t>R-12887</t>
  </si>
  <si>
    <t>K-1912-17</t>
  </si>
  <si>
    <t>R-12859</t>
  </si>
  <si>
    <t>K-1912-15</t>
  </si>
  <si>
    <t>R-12886</t>
  </si>
  <si>
    <t>K-1912-16</t>
  </si>
  <si>
    <t>R-12845</t>
  </si>
  <si>
    <t>K-1912-11</t>
  </si>
  <si>
    <t>R-12848</t>
  </si>
  <si>
    <t>K-1912-12</t>
  </si>
  <si>
    <t>R-12825</t>
  </si>
  <si>
    <t>30/s PC P-12</t>
  </si>
  <si>
    <t>K-1912-10</t>
  </si>
  <si>
    <t>R-12819</t>
  </si>
  <si>
    <t>ZAHRA TEXTILE</t>
  </si>
  <si>
    <t>02-02-09-0036</t>
  </si>
  <si>
    <t>K-1912-9</t>
  </si>
  <si>
    <t>R-12804</t>
  </si>
  <si>
    <t>K-1912-7</t>
  </si>
  <si>
    <t>R-12805</t>
  </si>
  <si>
    <t>K-1912-8</t>
  </si>
  <si>
    <t>R-12797</t>
  </si>
  <si>
    <t>K-1912-6</t>
  </si>
  <si>
    <t>R-12798</t>
  </si>
  <si>
    <t>R-12791</t>
  </si>
  <si>
    <t>K-1912-4</t>
  </si>
  <si>
    <t>R-12792</t>
  </si>
  <si>
    <t>K-1912-5</t>
  </si>
  <si>
    <t>R-12793</t>
  </si>
  <si>
    <t>R-12794</t>
  </si>
  <si>
    <t>R-12900</t>
  </si>
  <si>
    <t>02-02-07-0790</t>
  </si>
  <si>
    <t>MYM KNITWEAR</t>
  </si>
  <si>
    <t>K-1912-20</t>
  </si>
  <si>
    <t>R-12786</t>
  </si>
  <si>
    <t>K-1912-3</t>
  </si>
  <si>
    <t>R-12773</t>
  </si>
  <si>
    <t>K-1912-1</t>
  </si>
  <si>
    <t>R-12774</t>
  </si>
  <si>
    <t>K-1912-2</t>
  </si>
  <si>
    <t>R-12724</t>
  </si>
  <si>
    <t>K-1911-9</t>
  </si>
  <si>
    <t>R-12725</t>
  </si>
  <si>
    <t>K-1911-10</t>
  </si>
  <si>
    <t>R-12721</t>
  </si>
  <si>
    <t>K-1911-6</t>
  </si>
  <si>
    <t>R-12737</t>
  </si>
  <si>
    <t>K-1911-11</t>
  </si>
  <si>
    <t>R-12722</t>
  </si>
  <si>
    <t>K-1911-7</t>
  </si>
  <si>
    <t>R-12723</t>
  </si>
  <si>
    <t>K-1911-8</t>
  </si>
  <si>
    <t>R-12714</t>
  </si>
  <si>
    <t>K-1911-5</t>
  </si>
  <si>
    <t>R-12701</t>
  </si>
  <si>
    <t>K-1911-4</t>
  </si>
  <si>
    <t>R-12696</t>
  </si>
  <si>
    <t>K-1911-2</t>
  </si>
  <si>
    <t>R-12697</t>
  </si>
  <si>
    <t>K-1911-3</t>
  </si>
  <si>
    <t>R-12676</t>
  </si>
  <si>
    <t>K-1911-1</t>
  </si>
  <si>
    <t>R-12571</t>
  </si>
  <si>
    <t>INDUS DYEING &amp; MFG.CO.LTD</t>
  </si>
  <si>
    <t>02-02-09-0034</t>
  </si>
  <si>
    <t>INDUS DYEING &amp; MFG CO</t>
  </si>
  <si>
    <t>K-1910-45</t>
  </si>
  <si>
    <t>R-12572</t>
  </si>
  <si>
    <t>K-1910-46</t>
  </si>
  <si>
    <t>R-12557</t>
  </si>
  <si>
    <t>K-1910-44</t>
  </si>
  <si>
    <t>R-12555</t>
  </si>
  <si>
    <t>30/S PC RE-CYCLE</t>
  </si>
  <si>
    <t>K-1910-42</t>
  </si>
  <si>
    <t>R-12556</t>
  </si>
  <si>
    <t>16/S PC RE-CYCLE</t>
  </si>
  <si>
    <t>K-1910-43</t>
  </si>
  <si>
    <t>R-12535</t>
  </si>
  <si>
    <t>K-1910-38</t>
  </si>
  <si>
    <t>R-12550</t>
  </si>
  <si>
    <t>K-1910-39</t>
  </si>
  <si>
    <t>R-12553</t>
  </si>
  <si>
    <t>K-1910-40</t>
  </si>
  <si>
    <t>R-12554</t>
  </si>
  <si>
    <t>K-1910-41</t>
  </si>
  <si>
    <t>R-12531</t>
  </si>
  <si>
    <t>K-1910-37</t>
  </si>
  <si>
    <t>R-12502</t>
  </si>
  <si>
    <t>K-1910-34</t>
  </si>
  <si>
    <t>R-12505</t>
  </si>
  <si>
    <t>K-1910-35</t>
  </si>
  <si>
    <t>R-12510</t>
  </si>
  <si>
    <t>K-1910-36</t>
  </si>
  <si>
    <t>R-12496</t>
  </si>
  <si>
    <t>K-1910-33</t>
  </si>
  <si>
    <t>R-12457</t>
  </si>
  <si>
    <t>K-1910-25</t>
  </si>
  <si>
    <t>R-12459</t>
  </si>
  <si>
    <t>K-1910-26</t>
  </si>
  <si>
    <t>R-12460</t>
  </si>
  <si>
    <t>K-1910-27</t>
  </si>
  <si>
    <t>R-12442</t>
  </si>
  <si>
    <t>K-1910-22</t>
  </si>
  <si>
    <t>R-12443</t>
  </si>
  <si>
    <t>K-1910-23</t>
  </si>
  <si>
    <t>R-12444</t>
  </si>
  <si>
    <t>K-1910-24</t>
  </si>
  <si>
    <t>R-12437</t>
  </si>
  <si>
    <t>K-1910-19</t>
  </si>
  <si>
    <t>R-12438</t>
  </si>
  <si>
    <t>K-1910-20</t>
  </si>
  <si>
    <t>R-12440</t>
  </si>
  <si>
    <t>K-1910-21</t>
  </si>
  <si>
    <t>R-12436</t>
  </si>
  <si>
    <t>K-1910-18</t>
  </si>
  <si>
    <t>R-12476</t>
  </si>
  <si>
    <t>K-1910-30</t>
  </si>
  <si>
    <t>R-12478</t>
  </si>
  <si>
    <t>K-1910-32</t>
  </si>
  <si>
    <t>R-12477</t>
  </si>
  <si>
    <t>K-1910-31</t>
  </si>
  <si>
    <t>R-12417</t>
  </si>
  <si>
    <t>K-1910-16</t>
  </si>
  <si>
    <t>R-12413</t>
  </si>
  <si>
    <t>K-1910-14</t>
  </si>
  <si>
    <t>R-12414</t>
  </si>
  <si>
    <t>K-1910-15</t>
  </si>
  <si>
    <t>R-12420</t>
  </si>
  <si>
    <t>24/S PC</t>
  </si>
  <si>
    <t>AA SPININNIG MILLS LTD</t>
  </si>
  <si>
    <t>K-1910-17</t>
  </si>
  <si>
    <t>R-12392</t>
  </si>
  <si>
    <t>K-1910-11</t>
  </si>
  <si>
    <t>R-12393</t>
  </si>
  <si>
    <t>K-1910-12</t>
  </si>
  <si>
    <t>R-12400</t>
  </si>
  <si>
    <t>K-1910-13</t>
  </si>
  <si>
    <t>R-12381</t>
  </si>
  <si>
    <t>K-1910-7</t>
  </si>
  <si>
    <t>R-12382</t>
  </si>
  <si>
    <t>K-1910-8</t>
  </si>
  <si>
    <t>R-12383</t>
  </si>
  <si>
    <t>K-1910-9</t>
  </si>
  <si>
    <t>R-12387</t>
  </si>
  <si>
    <t>K-1910-10</t>
  </si>
  <si>
    <t>R-12474</t>
  </si>
  <si>
    <t>K-1910-28</t>
  </si>
  <si>
    <t>R-12475</t>
  </si>
  <si>
    <t>K-1910-29</t>
  </si>
  <si>
    <t>R-12367</t>
  </si>
  <si>
    <t>K-1910-6</t>
  </si>
  <si>
    <t>R-12349</t>
  </si>
  <si>
    <t>K-1910-4</t>
  </si>
  <si>
    <t>R-12359</t>
  </si>
  <si>
    <t>K-1910-5</t>
  </si>
  <si>
    <t>R-12342</t>
  </si>
  <si>
    <t>20/s P-0</t>
  </si>
  <si>
    <t>K-1910-3</t>
  </si>
  <si>
    <t>R-12336</t>
  </si>
  <si>
    <t>K-1910-1</t>
  </si>
  <si>
    <t>R-12337</t>
  </si>
  <si>
    <t>K-1910-2</t>
  </si>
  <si>
    <t>R-12317</t>
  </si>
  <si>
    <t>K-1909-47</t>
  </si>
  <si>
    <t>R-12329</t>
  </si>
  <si>
    <t>K-1909-48</t>
  </si>
  <si>
    <t>R-12461</t>
  </si>
  <si>
    <t>K-1909-44</t>
  </si>
  <si>
    <t>R-12462</t>
  </si>
  <si>
    <t>R-12311</t>
  </si>
  <si>
    <t>K-1909-45</t>
  </si>
  <si>
    <t>R-12312</t>
  </si>
  <si>
    <t>K-1909-46</t>
  </si>
  <si>
    <t>R-12300</t>
  </si>
  <si>
    <t>K-1909-43</t>
  </si>
  <si>
    <t>R-12294</t>
  </si>
  <si>
    <t>K-1909-41</t>
  </si>
  <si>
    <t>R-12295</t>
  </si>
  <si>
    <t>K-1909-42</t>
  </si>
  <si>
    <t>R-12278</t>
  </si>
  <si>
    <t>K-1909-38</t>
  </si>
  <si>
    <t>R-12281</t>
  </si>
  <si>
    <t>K-1909-40</t>
  </si>
  <si>
    <t>R-12279</t>
  </si>
  <si>
    <t>K-1909-39</t>
  </si>
  <si>
    <t>R-12267</t>
  </si>
  <si>
    <t>K-1909-36</t>
  </si>
  <si>
    <t>R-12268</t>
  </si>
  <si>
    <t>Zaman</t>
  </si>
  <si>
    <t>K-1909-37</t>
  </si>
  <si>
    <t>R-12266</t>
  </si>
  <si>
    <t>K-1909-35</t>
  </si>
  <si>
    <t>R-12247</t>
  </si>
  <si>
    <t>K-1909-32</t>
  </si>
  <si>
    <t>R-12252</t>
  </si>
  <si>
    <t>K-1909-33</t>
  </si>
  <si>
    <t>R-12253</t>
  </si>
  <si>
    <t>K-1909-34</t>
  </si>
  <si>
    <t>R-12228</t>
  </si>
  <si>
    <t>K-1909-28</t>
  </si>
  <si>
    <t>R-12229</t>
  </si>
  <si>
    <t>K-1909-29</t>
  </si>
  <si>
    <t>R-12230</t>
  </si>
  <si>
    <t>30/S P-04</t>
  </si>
  <si>
    <t>K-1909-30</t>
  </si>
  <si>
    <t>R-12231</t>
  </si>
  <si>
    <t>02-02-09-0039</t>
  </si>
  <si>
    <t>ZAHIDJEE TEXTILE MILLS LIMITED</t>
  </si>
  <si>
    <t>K-1909-31</t>
  </si>
  <si>
    <t>R-12193</t>
  </si>
  <si>
    <t>K-1909-25</t>
  </si>
  <si>
    <t>R-12194</t>
  </si>
  <si>
    <t>K-1909-26</t>
  </si>
  <si>
    <t>R-12195</t>
  </si>
  <si>
    <t>K-1909-27</t>
  </si>
  <si>
    <t>R-12160</t>
  </si>
  <si>
    <t>K-1909-20</t>
  </si>
  <si>
    <t>R-12161</t>
  </si>
  <si>
    <t>K-1909-21</t>
  </si>
  <si>
    <t>R-12175</t>
  </si>
  <si>
    <t>K-1909-22</t>
  </si>
  <si>
    <t>R-12176</t>
  </si>
  <si>
    <t>K-1909-23</t>
  </si>
  <si>
    <t>R-12177</t>
  </si>
  <si>
    <t>K-1909-24</t>
  </si>
  <si>
    <t>R-12152</t>
  </si>
  <si>
    <t>K-1909-18</t>
  </si>
  <si>
    <t>R-12134</t>
  </si>
  <si>
    <t>K-1909-14</t>
  </si>
  <si>
    <t>R-12135</t>
  </si>
  <si>
    <t>K-1909-15</t>
  </si>
  <si>
    <t>R-12151</t>
  </si>
  <si>
    <t>K-1909-16</t>
  </si>
  <si>
    <t>R-12138</t>
  </si>
  <si>
    <t>K-1909-17</t>
  </si>
  <si>
    <t>R-12127</t>
  </si>
  <si>
    <t>K-1909-9</t>
  </si>
  <si>
    <t>R-12128</t>
  </si>
  <si>
    <t>K-1909-10</t>
  </si>
  <si>
    <t>R-12129</t>
  </si>
  <si>
    <t>K-1909-11</t>
  </si>
  <si>
    <t>R-12130</t>
  </si>
  <si>
    <t>K-1909-12</t>
  </si>
  <si>
    <t>R-12131</t>
  </si>
  <si>
    <t>K-1909-13</t>
  </si>
  <si>
    <t>R-12156</t>
  </si>
  <si>
    <t>K-1909-19</t>
  </si>
  <si>
    <t>R-12093</t>
  </si>
  <si>
    <t>K-1909-7</t>
  </si>
  <si>
    <t>R-12104</t>
  </si>
  <si>
    <t>K-1909-8</t>
  </si>
  <si>
    <t>R-12088</t>
  </si>
  <si>
    <t>K-1909-4</t>
  </si>
  <si>
    <t>R-12089</t>
  </si>
  <si>
    <t>K-1909-5</t>
  </si>
  <si>
    <t>R-12090</t>
  </si>
  <si>
    <t>JAHIDJEE TEXTILE</t>
  </si>
  <si>
    <t>K-1909-6</t>
  </si>
  <si>
    <t>R-12069</t>
  </si>
  <si>
    <t>K-1909-2</t>
  </si>
  <si>
    <t>R-12070</t>
  </si>
  <si>
    <t>AA SPININNG MILLS</t>
  </si>
  <si>
    <t>K-1909-3</t>
  </si>
  <si>
    <t>R-12056</t>
  </si>
  <si>
    <t>K-1909-1</t>
  </si>
  <si>
    <t>R-12052</t>
  </si>
  <si>
    <t>K-1908-33</t>
  </si>
  <si>
    <t>R-12054</t>
  </si>
  <si>
    <t>K-1908-34</t>
  </si>
  <si>
    <t>R-12055</t>
  </si>
  <si>
    <t>K-1908-35</t>
  </si>
  <si>
    <t>R-12026</t>
  </si>
  <si>
    <t>K-1908-32</t>
  </si>
  <si>
    <t>R-12016</t>
  </si>
  <si>
    <t>K-1908-30</t>
  </si>
  <si>
    <t>R-12017</t>
  </si>
  <si>
    <t>K-1908-31</t>
  </si>
  <si>
    <t>R-12013</t>
  </si>
  <si>
    <t>30/S P-12</t>
  </si>
  <si>
    <t>K-1908-27</t>
  </si>
  <si>
    <t>R-12015</t>
  </si>
  <si>
    <t>K-1908-29</t>
  </si>
  <si>
    <t>R-11994</t>
  </si>
  <si>
    <t>20/S P-12</t>
  </si>
  <si>
    <t>K-1908-22</t>
  </si>
  <si>
    <t>R-11995</t>
  </si>
  <si>
    <t>K-1908-23</t>
  </si>
  <si>
    <t>R-11996</t>
  </si>
  <si>
    <t>K-1908-24</t>
  </si>
  <si>
    <t>R-11991</t>
  </si>
  <si>
    <t>K-1908-19</t>
  </si>
  <si>
    <t>R-11992</t>
  </si>
  <si>
    <t>K-1908-20</t>
  </si>
  <si>
    <t>R-11997</t>
  </si>
  <si>
    <t>K-1908-25</t>
  </si>
  <si>
    <t>R-11986</t>
  </si>
  <si>
    <t>K-1908-18</t>
  </si>
  <si>
    <t>R-12014</t>
  </si>
  <si>
    <t>K-1908-28</t>
  </si>
  <si>
    <t>R-11983</t>
  </si>
  <si>
    <t>K-1908-17</t>
  </si>
  <si>
    <t>R-11979</t>
  </si>
  <si>
    <t>K-1908-16</t>
  </si>
  <si>
    <t>R-11962</t>
  </si>
  <si>
    <t>K-1908-15</t>
  </si>
  <si>
    <t>R-11954</t>
  </si>
  <si>
    <t>K-1908-13</t>
  </si>
  <si>
    <t>R-11955</t>
  </si>
  <si>
    <t>K-1908-14</t>
  </si>
  <si>
    <t>R-11921</t>
  </si>
  <si>
    <t>K-1908-10</t>
  </si>
  <si>
    <t>R-11922</t>
  </si>
  <si>
    <t>K-1908-11</t>
  </si>
  <si>
    <t>R-11923</t>
  </si>
  <si>
    <t>K-1908-12</t>
  </si>
  <si>
    <t>R-11917</t>
  </si>
  <si>
    <t>K-1908-8</t>
  </si>
  <si>
    <t>R-11918</t>
  </si>
  <si>
    <t>K-1908-9</t>
  </si>
  <si>
    <t>R-11904</t>
  </si>
  <si>
    <t>K-1908-6</t>
  </si>
  <si>
    <t>R-11905</t>
  </si>
  <si>
    <t>K-1908-7</t>
  </si>
  <si>
    <t>R-11896</t>
  </si>
  <si>
    <t>K-1908-3</t>
  </si>
  <si>
    <t>R-11897</t>
  </si>
  <si>
    <t>K-1908-4</t>
  </si>
  <si>
    <t>R-11898</t>
  </si>
  <si>
    <t>K-1908-5</t>
  </si>
  <si>
    <t>R-11864</t>
  </si>
  <si>
    <t>K-1907-11</t>
  </si>
  <si>
    <t>R-11865</t>
  </si>
  <si>
    <t>K-1907-12</t>
  </si>
  <si>
    <t>R-11866</t>
  </si>
  <si>
    <t>K-1907-13</t>
  </si>
  <si>
    <t>R-11872</t>
  </si>
  <si>
    <t>K-1907-14</t>
  </si>
  <si>
    <t>R-11873</t>
  </si>
  <si>
    <t>K-1908-1</t>
  </si>
  <si>
    <t>R-11874</t>
  </si>
  <si>
    <t>K-1908-2</t>
  </si>
  <si>
    <t>R-11858</t>
  </si>
  <si>
    <t>K-1907-10</t>
  </si>
  <si>
    <t>R-11844</t>
  </si>
  <si>
    <t>K-1907-9</t>
  </si>
  <si>
    <t>R-11828</t>
  </si>
  <si>
    <t>K-1907-7</t>
  </si>
  <si>
    <t>R-11829</t>
  </si>
  <si>
    <t>K-1907-8</t>
  </si>
  <si>
    <t>R-11796</t>
  </si>
  <si>
    <t>K-1907-6</t>
  </si>
  <si>
    <t>R-11754</t>
  </si>
  <si>
    <t>K-1907-5</t>
  </si>
  <si>
    <t>R-11745</t>
  </si>
  <si>
    <t>K-1907-2</t>
  </si>
  <si>
    <t>R-11746</t>
  </si>
  <si>
    <t>K-1907-3</t>
  </si>
  <si>
    <t>R-11747</t>
  </si>
  <si>
    <t>K-1907-4</t>
  </si>
  <si>
    <t>R-11734</t>
  </si>
  <si>
    <t>20/S 60/40 CVC</t>
  </si>
  <si>
    <t>K-1907-1</t>
  </si>
  <si>
    <t>CH#</t>
  </si>
  <si>
    <t>Date</t>
  </si>
  <si>
    <t>ID</t>
  </si>
  <si>
    <t>Yarn Count</t>
  </si>
  <si>
    <t>Brand</t>
  </si>
  <si>
    <t>UOM</t>
  </si>
  <si>
    <t>Party Name</t>
  </si>
  <si>
    <t>Purch BGS</t>
  </si>
  <si>
    <t>Purch KGS</t>
  </si>
  <si>
    <t>PO#</t>
  </si>
  <si>
    <t>Rate</t>
  </si>
  <si>
    <t>Amount</t>
  </si>
  <si>
    <t>D-6779</t>
  </si>
  <si>
    <t>PurchaseReturn</t>
  </si>
  <si>
    <t>D-6708</t>
  </si>
  <si>
    <t>D-6521</t>
  </si>
  <si>
    <t>D-6534</t>
  </si>
  <si>
    <t>D-6501</t>
  </si>
  <si>
    <t>D-6532</t>
  </si>
  <si>
    <t>D-6533</t>
  </si>
  <si>
    <t>D-6535</t>
  </si>
  <si>
    <t>D-6536</t>
  </si>
  <si>
    <t>D-6500</t>
  </si>
  <si>
    <t>D-6282</t>
  </si>
  <si>
    <t>D-6229</t>
  </si>
  <si>
    <t>D-5752</t>
  </si>
  <si>
    <t>D-5751</t>
  </si>
  <si>
    <t>D-5750</t>
  </si>
  <si>
    <t>D-5765</t>
  </si>
  <si>
    <t>D-5767</t>
  </si>
  <si>
    <t>D-5766</t>
  </si>
  <si>
    <t>D-5591</t>
  </si>
  <si>
    <t>D-5362</t>
  </si>
  <si>
    <t>D-5361</t>
  </si>
  <si>
    <t>D-5103</t>
  </si>
  <si>
    <t>D-5097</t>
  </si>
  <si>
    <t>D-5059</t>
  </si>
  <si>
    <t>D-5030</t>
  </si>
  <si>
    <t>Month</t>
  </si>
  <si>
    <t>Year</t>
  </si>
  <si>
    <t>Month-Year</t>
  </si>
  <si>
    <t>FS Period</t>
  </si>
  <si>
    <t>Jul19-Jun20</t>
  </si>
  <si>
    <t>Jul20-Jun21</t>
  </si>
  <si>
    <t>Jul21-Jun22</t>
  </si>
  <si>
    <t>Quarter</t>
  </si>
  <si>
    <t>Q-1 (2019-2020)</t>
  </si>
  <si>
    <t>Q-2 (2019-2020)</t>
  </si>
  <si>
    <t>Q-3 (2019-2020)</t>
  </si>
  <si>
    <t>Q-4 (2019-2020)</t>
  </si>
  <si>
    <t>Q-4 (2020-2021)</t>
  </si>
  <si>
    <t>Q-1 (2020-2021)</t>
  </si>
  <si>
    <t>Q-2 (2020-2021)</t>
  </si>
  <si>
    <t>Q-3 (2020-2021)</t>
  </si>
  <si>
    <t>Q-1 (2021-2022)</t>
  </si>
  <si>
    <t>Q-2 (2021-2022)</t>
  </si>
  <si>
    <t>Q-3 (2021-2022)</t>
  </si>
  <si>
    <t>Q-4 (2021-2022)</t>
  </si>
  <si>
    <t>Manufacurer and Exporter of Knitted Garments</t>
  </si>
  <si>
    <t>Yarn Purchased From Jul19 to Jun22</t>
  </si>
  <si>
    <t>Grand Total</t>
  </si>
  <si>
    <t>10/S PC Total</t>
  </si>
  <si>
    <t>10/S PC RE-CYCLE Total</t>
  </si>
  <si>
    <t>16/S PC Total</t>
  </si>
  <si>
    <t>20/S CVC Total</t>
  </si>
  <si>
    <t>20/S PC Total</t>
  </si>
  <si>
    <t>20/S PC RE-CYCLE Total</t>
  </si>
  <si>
    <t>26/S PC RE-CYCLE Total</t>
  </si>
  <si>
    <t>30/S 60/40 CVC Total</t>
  </si>
  <si>
    <t>30/S Cotton Total</t>
  </si>
  <si>
    <t>30/S PC Total</t>
  </si>
  <si>
    <t>30/s PC P-12 Total</t>
  </si>
  <si>
    <t>75/24 DANIER Total</t>
  </si>
  <si>
    <t>Sum of Amount</t>
  </si>
  <si>
    <t>Values</t>
  </si>
  <si>
    <t>Sum of Purch BGS</t>
  </si>
  <si>
    <t>Sum of Purch KGS</t>
  </si>
  <si>
    <t>7-2019</t>
  </si>
  <si>
    <t>8-2019</t>
  </si>
  <si>
    <t>9-2019</t>
  </si>
  <si>
    <t>10-2019</t>
  </si>
  <si>
    <t>11-2019</t>
  </si>
  <si>
    <t>12-2019</t>
  </si>
  <si>
    <t>1-2020</t>
  </si>
  <si>
    <t>2-2020</t>
  </si>
  <si>
    <t>3-2020</t>
  </si>
  <si>
    <t>4-2020</t>
  </si>
  <si>
    <t>5-2020</t>
  </si>
  <si>
    <t>6-2020</t>
  </si>
  <si>
    <t>7-2020</t>
  </si>
  <si>
    <t>8-2020</t>
  </si>
  <si>
    <t>9-2020</t>
  </si>
  <si>
    <t>10-2020</t>
  </si>
  <si>
    <t>11-2020</t>
  </si>
  <si>
    <t>12-2020</t>
  </si>
  <si>
    <t>1-2021</t>
  </si>
  <si>
    <t>2-2021</t>
  </si>
  <si>
    <t>3-2021</t>
  </si>
  <si>
    <t>4-2021</t>
  </si>
  <si>
    <t>5-2021</t>
  </si>
  <si>
    <t>6-2021</t>
  </si>
  <si>
    <t>7-2021</t>
  </si>
  <si>
    <t>8-2021</t>
  </si>
  <si>
    <t>9-2021</t>
  </si>
  <si>
    <t>10-2021</t>
  </si>
  <si>
    <t>11-2021</t>
  </si>
  <si>
    <t>12-2021</t>
  </si>
  <si>
    <t>1-2022</t>
  </si>
  <si>
    <t>2-2022</t>
  </si>
  <si>
    <t>3-2022</t>
  </si>
  <si>
    <t>4-2022</t>
  </si>
  <si>
    <t>5-2022</t>
  </si>
  <si>
    <t>6-2022</t>
  </si>
  <si>
    <t>G.Total</t>
  </si>
  <si>
    <t>Avg. Rate</t>
  </si>
  <si>
    <t>(All)</t>
  </si>
  <si>
    <t>Purchased BGS</t>
  </si>
  <si>
    <t>Avg.Rate</t>
  </si>
  <si>
    <t>20/S Cotton Total</t>
  </si>
  <si>
    <t>26/S Cotton Total</t>
  </si>
  <si>
    <t>10/S CVC Total</t>
  </si>
  <si>
    <t>16/S PC RE-CYCLE Total</t>
  </si>
  <si>
    <t>20/S 60/40 CVC Total</t>
  </si>
  <si>
    <t>20/s P-0 Total</t>
  </si>
  <si>
    <t>20/S P-12 Total</t>
  </si>
  <si>
    <t>24/S PC Total</t>
  </si>
  <si>
    <t>26/S CVC Total</t>
  </si>
  <si>
    <t>30/S CVC Total</t>
  </si>
  <si>
    <t>30/S P-04 Total</t>
  </si>
  <si>
    <t>30/S P-12 Total</t>
  </si>
  <si>
    <t>30/S PC RE-CYCLE Total</t>
  </si>
  <si>
    <t>30/S PR-1767 Total</t>
  </si>
  <si>
    <t>Row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</si>
</sst>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4"/>
      <color theme="0"/>
      <name val="Calibri"/>
      <family val="2"/>
      <scheme val="minor"/>
    </font>
    <font>
      <b/>
      <sz val="12"/>
      <color rgb="FFFF0000"/>
      <name val="Calibri"/>
      <family val="2"/>
      <scheme val="minor"/>
    </font>
    <font>
      <b/>
      <u val="singleAccounting"/>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499984740745262"/>
        <bgColor theme="4" tint="-0.499984740745262"/>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theme="4" tint="0.79998168889431442"/>
      </top>
      <bottom/>
      <diagonal/>
    </border>
    <border>
      <left/>
      <right/>
      <top style="thin">
        <color theme="4" tint="-0.499984740745262"/>
      </top>
      <bottom/>
      <diagonal/>
    </border>
  </borders>
  <cellStyleXfs count="2">
    <xf numFmtId="0" fontId="0" fillId="0" borderId="0"/>
    <xf numFmtId="43" fontId="1" fillId="0" borderId="0" applyFont="0" applyFill="0" applyBorder="0" applyAlignment="0" applyProtection="0"/>
  </cellStyleXfs>
  <cellXfs count="51">
    <xf numFmtId="0" fontId="0" fillId="0" borderId="0" xfId="0"/>
    <xf numFmtId="0" fontId="0" fillId="0" borderId="0" xfId="0" applyAlignment="1">
      <alignment vertical="center"/>
    </xf>
    <xf numFmtId="14" fontId="0" fillId="0" borderId="0" xfId="0" applyNumberFormat="1" applyAlignment="1">
      <alignment vertical="center"/>
    </xf>
    <xf numFmtId="43" fontId="0" fillId="0" borderId="0" xfId="1" applyFont="1"/>
    <xf numFmtId="43" fontId="0" fillId="0" borderId="0" xfId="1" applyFont="1" applyAlignment="1">
      <alignment vertical="center"/>
    </xf>
    <xf numFmtId="164" fontId="0" fillId="0" borderId="0" xfId="1" applyNumberFormat="1" applyFont="1"/>
    <xf numFmtId="0" fontId="3" fillId="0" borderId="0" xfId="0" applyFont="1"/>
    <xf numFmtId="0" fontId="0" fillId="3" borderId="0" xfId="0" applyFill="1"/>
    <xf numFmtId="0" fontId="5" fillId="0" borderId="1" xfId="0" applyFont="1" applyBorder="1" applyAlignment="1">
      <alignment horizontal="center" vertical="center"/>
    </xf>
    <xf numFmtId="0" fontId="0" fillId="0" borderId="1" xfId="0" applyBorder="1" applyAlignment="1">
      <alignment vertical="center"/>
    </xf>
    <xf numFmtId="14" fontId="0" fillId="0" borderId="1" xfId="0" applyNumberFormat="1" applyBorder="1" applyAlignment="1">
      <alignment vertical="center"/>
    </xf>
    <xf numFmtId="164" fontId="0" fillId="0" borderId="1" xfId="1" applyNumberFormat="1" applyFont="1" applyBorder="1" applyAlignment="1">
      <alignment vertical="center"/>
    </xf>
    <xf numFmtId="0" fontId="0" fillId="0" borderId="1" xfId="0" applyNumberFormat="1" applyBorder="1" applyAlignment="1">
      <alignment vertical="center"/>
    </xf>
    <xf numFmtId="43" fontId="0" fillId="0" borderId="1" xfId="1" applyFont="1" applyBorder="1" applyAlignment="1">
      <alignment vertical="center"/>
    </xf>
    <xf numFmtId="0" fontId="0" fillId="3" borderId="1" xfId="0" applyFill="1" applyBorder="1" applyAlignment="1">
      <alignment vertical="center"/>
    </xf>
    <xf numFmtId="14" fontId="0" fillId="3" borderId="1" xfId="0" applyNumberFormat="1" applyFill="1" applyBorder="1" applyAlignment="1">
      <alignment vertical="center"/>
    </xf>
    <xf numFmtId="164" fontId="0" fillId="3" borderId="1" xfId="1" applyNumberFormat="1" applyFont="1" applyFill="1" applyBorder="1" applyAlignment="1">
      <alignment vertical="center"/>
    </xf>
    <xf numFmtId="0" fontId="0" fillId="3" borderId="1" xfId="0" applyNumberFormat="1" applyFill="1" applyBorder="1" applyAlignment="1">
      <alignment vertical="center"/>
    </xf>
    <xf numFmtId="0" fontId="0" fillId="2" borderId="1" xfId="0" applyFill="1" applyBorder="1" applyAlignment="1">
      <alignment vertical="center"/>
    </xf>
    <xf numFmtId="43" fontId="0" fillId="3" borderId="1" xfId="1" applyFont="1" applyFill="1" applyBorder="1" applyAlignment="1">
      <alignment vertical="center"/>
    </xf>
    <xf numFmtId="164" fontId="0" fillId="2" borderId="1" xfId="1" applyNumberFormat="1" applyFont="1" applyFill="1" applyBorder="1" applyAlignment="1">
      <alignment vertical="center"/>
    </xf>
    <xf numFmtId="164" fontId="0" fillId="2" borderId="1" xfId="1" applyNumberFormat="1" applyFont="1" applyFill="1" applyBorder="1"/>
    <xf numFmtId="0" fontId="0" fillId="0" borderId="0" xfId="0" pivotButton="1"/>
    <xf numFmtId="164" fontId="0" fillId="0" borderId="0" xfId="0" applyNumberFormat="1"/>
    <xf numFmtId="164" fontId="0" fillId="0" borderId="0" xfId="0" pivotButton="1" applyNumberFormat="1"/>
    <xf numFmtId="0" fontId="3" fillId="0" borderId="2" xfId="0" applyFont="1" applyBorder="1" applyAlignment="1">
      <alignment vertical="center"/>
    </xf>
    <xf numFmtId="0" fontId="5" fillId="0" borderId="1" xfId="0" applyFont="1" applyBorder="1" applyAlignment="1">
      <alignment horizontal="center" vertical="center" wrapText="1"/>
    </xf>
    <xf numFmtId="14" fontId="2" fillId="4" borderId="2" xfId="0" applyNumberFormat="1" applyFont="1" applyFill="1" applyBorder="1" applyAlignment="1">
      <alignment vertical="center"/>
    </xf>
    <xf numFmtId="0" fontId="2" fillId="4" borderId="2" xfId="0" applyFont="1" applyFill="1" applyBorder="1" applyAlignment="1">
      <alignment vertical="center"/>
    </xf>
    <xf numFmtId="43" fontId="2" fillId="4" borderId="2" xfId="1" applyFont="1" applyFill="1" applyBorder="1" applyAlignment="1">
      <alignment vertical="center"/>
    </xf>
    <xf numFmtId="164" fontId="2" fillId="4" borderId="2" xfId="1" applyNumberFormat="1" applyFont="1" applyFill="1" applyBorder="1" applyAlignment="1">
      <alignment vertical="center"/>
    </xf>
    <xf numFmtId="0" fontId="2" fillId="4" borderId="2" xfId="0" applyFont="1" applyFill="1" applyBorder="1" applyAlignment="1">
      <alignment horizontal="center" vertical="center"/>
    </xf>
    <xf numFmtId="0" fontId="6" fillId="4" borderId="1" xfId="0" applyFont="1" applyFill="1" applyBorder="1" applyAlignment="1">
      <alignment horizontal="center" vertical="center" wrapText="1"/>
    </xf>
    <xf numFmtId="43" fontId="6" fillId="4" borderId="1" xfId="1" applyFont="1" applyFill="1" applyBorder="1" applyAlignment="1">
      <alignment horizontal="center" vertical="center" wrapText="1"/>
    </xf>
    <xf numFmtId="164" fontId="6" fillId="4" borderId="1" xfId="1" applyNumberFormat="1" applyFont="1" applyFill="1" applyBorder="1" applyAlignment="1">
      <alignment horizontal="center" vertical="center" wrapText="1"/>
    </xf>
    <xf numFmtId="0" fontId="4" fillId="4" borderId="0" xfId="0" applyFont="1" applyFill="1"/>
    <xf numFmtId="0" fontId="6" fillId="4" borderId="0" xfId="0" applyFont="1" applyFill="1"/>
    <xf numFmtId="164" fontId="0" fillId="0" borderId="1" xfId="1" applyNumberFormat="1" applyFont="1" applyBorder="1"/>
    <xf numFmtId="164" fontId="0" fillId="0" borderId="0" xfId="0" applyNumberFormat="1" applyAlignment="1">
      <alignment horizontal="center" vertical="center" wrapText="1"/>
    </xf>
    <xf numFmtId="43" fontId="2" fillId="5" borderId="3" xfId="1" applyFont="1" applyFill="1" applyBorder="1" applyAlignment="1">
      <alignment horizontal="center" vertical="center" wrapText="1"/>
    </xf>
    <xf numFmtId="164" fontId="2" fillId="5" borderId="3" xfId="1" applyNumberFormat="1" applyFont="1" applyFill="1" applyBorder="1" applyAlignment="1">
      <alignment horizontal="center" vertical="center" wrapText="1"/>
    </xf>
    <xf numFmtId="43" fontId="2" fillId="4" borderId="0" xfId="1" applyFont="1" applyFill="1"/>
    <xf numFmtId="0" fontId="2" fillId="5" borderId="4" xfId="0" applyFont="1" applyFill="1" applyBorder="1"/>
    <xf numFmtId="164" fontId="7" fillId="5" borderId="3" xfId="1" applyNumberFormat="1" applyFont="1" applyFill="1" applyBorder="1" applyAlignment="1">
      <alignment horizontal="center" vertical="center" wrapText="1"/>
    </xf>
    <xf numFmtId="43" fontId="7" fillId="5" borderId="3" xfId="1" applyFont="1" applyFill="1" applyBorder="1" applyAlignment="1">
      <alignment horizontal="center" vertical="center" wrapText="1"/>
    </xf>
    <xf numFmtId="43" fontId="2" fillId="5" borderId="4" xfId="1" applyFont="1" applyFill="1" applyBorder="1"/>
    <xf numFmtId="164" fontId="8" fillId="0" borderId="0" xfId="1" applyNumberFormat="1" applyFont="1" applyAlignment="1">
      <alignment horizontal="center" vertical="center"/>
    </xf>
    <xf numFmtId="164" fontId="7" fillId="4" borderId="0" xfId="1" applyNumberFormat="1" applyFont="1" applyFill="1"/>
    <xf numFmtId="0" fontId="0" fillId="0" borderId="0" xfId="0" applyAlignment="1">
      <alignment horizontal="left"/>
    </xf>
    <xf numFmtId="43" fontId="0" fillId="0" borderId="0" xfId="0" applyNumberFormat="1"/>
    <xf numFmtId="0" fontId="6" fillId="4" borderId="0" xfId="0" applyFont="1" applyFill="1" applyAlignment="1">
      <alignment horizontal="left" vertical="top"/>
    </xf>
  </cellXfs>
  <cellStyles count="2">
    <cellStyle name="Comma" xfId="1" builtinId="3"/>
    <cellStyle name="Normal" xfId="0" builtinId="0"/>
  </cellStyles>
  <dxfs count="14">
    <dxf>
      <numFmt numFmtId="35" formatCode="_(* #,##0.00_);_(* \(#,##0.00\);_(* &quot;-&quot;??_);_(@_)"/>
    </dxf>
    <dxf>
      <numFmt numFmtId="35" formatCode="_(* #,##0.00_);_(* \(#,##0.00\);_(* &quot;-&quot;??_);_(@_)"/>
    </dxf>
    <dxf>
      <alignment horizontal="center" readingOrder="0"/>
    </dxf>
    <dxf>
      <alignment vertical="center" readingOrder="0"/>
    </dxf>
    <dxf>
      <alignment wrapText="1" readingOrder="0"/>
    </dxf>
    <dxf>
      <numFmt numFmtId="164" formatCode="_(* #,##0_);_(* \(#,##0\);_(* &quot;-&quot;??_);_(@_)"/>
    </dxf>
    <dxf>
      <numFmt numFmtId="164" formatCode="_(* #,##0_);_(* \(#,##0\);_(* &quot;-&quot;??_);_(@_)"/>
    </dxf>
    <dxf>
      <numFmt numFmtId="164" formatCode="_(* #,##0_);_(* \(#,##0\);_(* &quot;-&quot;??_);_(@_)"/>
    </dxf>
    <dxf>
      <numFmt numFmtId="164" formatCode="_(* #,##0_);_(* \(#,##0\);_(* &quot;-&quot;??_);_(@_)"/>
    </dxf>
    <dxf>
      <alignment vertical="top" readingOrder="0"/>
    </dxf>
    <dxf>
      <alignment horizontal="left" readingOrder="0"/>
    </dxf>
    <dxf>
      <font>
        <sz val="8"/>
      </font>
    </dxf>
    <dxf>
      <alignment vertical="center" readingOrder="0"/>
    </dxf>
    <dxf>
      <font>
        <sz val="22"/>
      </font>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[Yarn Cost 01-Jul-19 To 30-Jun-22.xlsx]Chart!PivotTable1</c:name>
    <c:fmtId val="0"/>
  </c:pivotSource>
  <c:chart>
    <c:title>
      <c:tx>
        <c:rich>
          <a:bodyPr/>
          <a:lstStyle/>
          <a:p>
            <a:pPr>
              <a:defRPr/>
            </a:pPr>
            <a:r>
              <a:rPr lang="en-US"/>
              <a:t>Yarn Purchased BGS</a:t>
            </a:r>
          </a:p>
        </c:rich>
      </c:tx>
      <c:layout>
        <c:manualLayout>
          <c:xMode val="edge"/>
          <c:yMode val="edge"/>
          <c:x val="0.3181834380794144"/>
          <c:y val="3.5014853912491713E-2"/>
        </c:manualLayout>
      </c:layout>
      <c:overlay val="0"/>
    </c:title>
    <c:autoTitleDeleted val="0"/>
    <c:pivotFmts>
      <c:pivotFmt>
        <c:idx val="0"/>
        <c:dLbl>
          <c:idx val="0"/>
          <c:layout/>
          <c:showLegendKey val="1"/>
          <c:showVal val="1"/>
          <c:showCatName val="0"/>
          <c:showSerName val="0"/>
          <c:showPercent val="0"/>
          <c:showBubbleSize val="0"/>
        </c:dLbl>
      </c:pivotFmt>
      <c:pivotFmt>
        <c:idx val="1"/>
        <c:dLbl>
          <c:idx val="0"/>
          <c:layout>
            <c:manualLayout>
              <c:x val="-1.4880948893665895E-2"/>
              <c:y val="-2.9629629629629631E-2"/>
            </c:manualLayout>
          </c:layout>
          <c:showLegendKey val="1"/>
          <c:showVal val="1"/>
          <c:showCatName val="0"/>
          <c:showSerName val="0"/>
          <c:showPercent val="0"/>
          <c:showBubbleSize val="0"/>
        </c:dLbl>
      </c:pivotFmt>
    </c:pivotFmts>
    <c:plotArea>
      <c:layout>
        <c:manualLayout>
          <c:layoutTarget val="inner"/>
          <c:xMode val="edge"/>
          <c:yMode val="edge"/>
          <c:x val="0.18096991447086744"/>
          <c:y val="0.28571400797122581"/>
          <c:w val="0.78629199796306759"/>
          <c:h val="0.49289744337513364"/>
        </c:manualLayout>
      </c:layout>
      <c:barChart>
        <c:barDir val="col"/>
        <c:grouping val="clustered"/>
        <c:varyColors val="0"/>
        <c:ser>
          <c:idx val="0"/>
          <c:order val="0"/>
          <c:tx>
            <c:strRef>
              <c:f>Chart!$B$1</c:f>
              <c:strCache>
                <c:ptCount val="1"/>
                <c:pt idx="0">
                  <c:v>Total</c:v>
                </c:pt>
              </c:strCache>
            </c:strRef>
          </c:tx>
          <c:invertIfNegative val="0"/>
          <c:dLbls>
            <c:dLbl>
              <c:idx val="2"/>
              <c:layout>
                <c:manualLayout>
                  <c:x val="-1.4880948893665895E-2"/>
                  <c:y val="-2.9629629629629631E-2"/>
                </c:manualLayout>
              </c:layout>
              <c:showLegendKey val="1"/>
              <c:showVal val="1"/>
              <c:showCatName val="0"/>
              <c:showSerName val="0"/>
              <c:showPercent val="0"/>
              <c:showBubbleSize val="0"/>
            </c:dLbl>
            <c:spPr/>
            <c:txPr>
              <a:bodyPr/>
              <a:lstStyle/>
              <a:p>
                <a:pPr>
                  <a:defRPr/>
                </a:pPr>
                <a:endParaRPr lang="en-US"/>
              </a:p>
            </c:txPr>
            <c:showLegendKey val="1"/>
            <c:showVal val="1"/>
            <c:showCatName val="0"/>
            <c:showSerName val="0"/>
            <c:showPercent val="0"/>
            <c:showBubbleSize val="0"/>
            <c:showLeaderLines val="0"/>
          </c:dLbls>
          <c:cat>
            <c:strRef>
              <c:f>Chart!$A$2:$A$5</c:f>
              <c:strCache>
                <c:ptCount val="3"/>
                <c:pt idx="0">
                  <c:v>Jul19-Jun20</c:v>
                </c:pt>
                <c:pt idx="1">
                  <c:v>Jul20-Jun21</c:v>
                </c:pt>
                <c:pt idx="2">
                  <c:v>Jul21-Jun22</c:v>
                </c:pt>
              </c:strCache>
            </c:strRef>
          </c:cat>
          <c:val>
            <c:numRef>
              <c:f>Chart!$B$2:$B$5</c:f>
              <c:numCache>
                <c:formatCode>_(* #,##0.00_);_(* \(#,##0.00\);_(* "-"??_);_(@_)</c:formatCode>
                <c:ptCount val="3"/>
                <c:pt idx="0">
                  <c:v>16518.3</c:v>
                </c:pt>
                <c:pt idx="1">
                  <c:v>24784.773593499995</c:v>
                </c:pt>
                <c:pt idx="2">
                  <c:v>36674.428940829981</c:v>
                </c:pt>
              </c:numCache>
            </c:numRef>
          </c:val>
        </c:ser>
        <c:dLbls>
          <c:showLegendKey val="0"/>
          <c:showVal val="0"/>
          <c:showCatName val="0"/>
          <c:showSerName val="0"/>
          <c:showPercent val="0"/>
          <c:showBubbleSize val="0"/>
        </c:dLbls>
        <c:gapWidth val="150"/>
        <c:axId val="132964736"/>
        <c:axId val="132966272"/>
      </c:barChart>
      <c:catAx>
        <c:axId val="132964736"/>
        <c:scaling>
          <c:orientation val="minMax"/>
        </c:scaling>
        <c:delete val="0"/>
        <c:axPos val="b"/>
        <c:majorTickMark val="out"/>
        <c:minorTickMark val="none"/>
        <c:tickLblPos val="nextTo"/>
        <c:txPr>
          <a:bodyPr/>
          <a:lstStyle/>
          <a:p>
            <a:pPr>
              <a:defRPr b="1"/>
            </a:pPr>
            <a:endParaRPr lang="en-US"/>
          </a:p>
        </c:txPr>
        <c:crossAx val="132966272"/>
        <c:crosses val="autoZero"/>
        <c:auto val="1"/>
        <c:lblAlgn val="ctr"/>
        <c:lblOffset val="100"/>
        <c:noMultiLvlLbl val="0"/>
      </c:catAx>
      <c:valAx>
        <c:axId val="132966272"/>
        <c:scaling>
          <c:orientation val="minMax"/>
        </c:scaling>
        <c:delete val="0"/>
        <c:axPos val="l"/>
        <c:majorGridlines/>
        <c:numFmt formatCode="_(* #,##0.00_);_(* \(#,##0.00\);_(* &quot;-&quot;??_);_(@_)" sourceLinked="1"/>
        <c:majorTickMark val="out"/>
        <c:minorTickMark val="none"/>
        <c:tickLblPos val="nextTo"/>
        <c:txPr>
          <a:bodyPr/>
          <a:lstStyle/>
          <a:p>
            <a:pPr>
              <a:defRPr b="1"/>
            </a:pPr>
            <a:endParaRPr lang="en-US"/>
          </a:p>
        </c:txPr>
        <c:crossAx val="1329647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[Yarn Cost 01-Jul-19 To 30-Jun-22.xlsx]Chart!PivotTable3</c:name>
    <c:fmtId val="2"/>
  </c:pivotSource>
  <c:chart>
    <c:title>
      <c:tx>
        <c:rich>
          <a:bodyPr/>
          <a:lstStyle/>
          <a:p>
            <a:pPr>
              <a:defRPr/>
            </a:pPr>
            <a:r>
              <a:rPr lang="en-US"/>
              <a:t>Yarn Count Purchased BGS</a:t>
            </a:r>
          </a:p>
        </c:rich>
      </c:tx>
      <c:layout>
        <c:manualLayout>
          <c:xMode val="edge"/>
          <c:yMode val="edge"/>
          <c:x val="0.2708478513356562"/>
          <c:y val="4.7557488149802173E-2"/>
        </c:manualLayout>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layout/>
          <c:showLegendKey val="0"/>
          <c:showVal val="1"/>
          <c:showCatName val="0"/>
          <c:showSerName val="0"/>
          <c:showPercent val="0"/>
          <c:showBubbleSize val="0"/>
        </c:dLbl>
      </c:pivotFmt>
      <c:pivotFmt>
        <c:idx val="3"/>
        <c:dLbl>
          <c:idx val="0"/>
          <c:layout>
            <c:manualLayout>
              <c:x val="9.1380045096816403E-17"/>
              <c:y val="-2.9850746268656671E-2"/>
            </c:manualLayout>
          </c:layout>
          <c:showLegendKey val="0"/>
          <c:showVal val="1"/>
          <c:showCatName val="0"/>
          <c:showSerName val="0"/>
          <c:showPercent val="0"/>
          <c:showBubbleSize val="0"/>
        </c:dLbl>
      </c:pivotFmt>
    </c:pivotFmts>
    <c:plotArea>
      <c:layout/>
      <c:barChart>
        <c:barDir val="col"/>
        <c:grouping val="clustered"/>
        <c:varyColors val="0"/>
        <c:ser>
          <c:idx val="0"/>
          <c:order val="0"/>
          <c:tx>
            <c:strRef>
              <c:f>Chart!$I$3</c:f>
              <c:strCache>
                <c:ptCount val="1"/>
                <c:pt idx="0">
                  <c:v>Total</c:v>
                </c:pt>
              </c:strCache>
            </c:strRef>
          </c:tx>
          <c:invertIfNegative val="0"/>
          <c:dLbls>
            <c:dLbl>
              <c:idx val="2"/>
              <c:layout>
                <c:manualLayout>
                  <c:x val="9.1380045096816403E-17"/>
                  <c:y val="-2.9850746268656671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Chart!$H$4:$H$7</c:f>
              <c:strCache>
                <c:ptCount val="3"/>
                <c:pt idx="0">
                  <c:v>Jul19-Jun20</c:v>
                </c:pt>
                <c:pt idx="1">
                  <c:v>Jul20-Jun21</c:v>
                </c:pt>
                <c:pt idx="2">
                  <c:v>Jul21-Jun22</c:v>
                </c:pt>
              </c:strCache>
            </c:strRef>
          </c:cat>
          <c:val>
            <c:numRef>
              <c:f>Chart!$I$4:$I$7</c:f>
              <c:numCache>
                <c:formatCode>_(* #,##0.00_);_(* \(#,##0.00\);_(* "-"??_);_(@_)</c:formatCode>
                <c:ptCount val="3"/>
                <c:pt idx="0">
                  <c:v>16518.3</c:v>
                </c:pt>
                <c:pt idx="1">
                  <c:v>24784.773593499995</c:v>
                </c:pt>
                <c:pt idx="2">
                  <c:v>36674.428940829981</c:v>
                </c:pt>
              </c:numCache>
            </c:numRef>
          </c:val>
        </c:ser>
        <c:dLbls>
          <c:showLegendKey val="0"/>
          <c:showVal val="0"/>
          <c:showCatName val="0"/>
          <c:showSerName val="0"/>
          <c:showPercent val="0"/>
          <c:showBubbleSize val="0"/>
        </c:dLbls>
        <c:gapWidth val="150"/>
        <c:axId val="232770944"/>
        <c:axId val="233436288"/>
      </c:barChart>
      <c:catAx>
        <c:axId val="232770944"/>
        <c:scaling>
          <c:orientation val="minMax"/>
        </c:scaling>
        <c:delete val="0"/>
        <c:axPos val="b"/>
        <c:majorTickMark val="out"/>
        <c:minorTickMark val="none"/>
        <c:tickLblPos val="nextTo"/>
        <c:txPr>
          <a:bodyPr/>
          <a:lstStyle/>
          <a:p>
            <a:pPr>
              <a:defRPr b="1"/>
            </a:pPr>
            <a:endParaRPr lang="en-US"/>
          </a:p>
        </c:txPr>
        <c:crossAx val="233436288"/>
        <c:crosses val="autoZero"/>
        <c:auto val="1"/>
        <c:lblAlgn val="ctr"/>
        <c:lblOffset val="100"/>
        <c:noMultiLvlLbl val="0"/>
      </c:catAx>
      <c:valAx>
        <c:axId val="233436288"/>
        <c:scaling>
          <c:orientation val="minMax"/>
        </c:scaling>
        <c:delete val="0"/>
        <c:axPos val="l"/>
        <c:majorGridlines/>
        <c:numFmt formatCode="_(* #,##0.00_);_(* \(#,##0.00\);_(* &quot;-&quot;??_);_(@_)" sourceLinked="1"/>
        <c:majorTickMark val="out"/>
        <c:minorTickMark val="none"/>
        <c:tickLblPos val="nextTo"/>
        <c:txPr>
          <a:bodyPr/>
          <a:lstStyle/>
          <a:p>
            <a:pPr>
              <a:defRPr b="1"/>
            </a:pPr>
            <a:endParaRPr lang="en-US"/>
          </a:p>
        </c:txPr>
        <c:crossAx val="2327709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114301</xdr:rowOff>
    </xdr:from>
    <xdr:to>
      <xdr:col>2</xdr:col>
      <xdr:colOff>381000</xdr:colOff>
      <xdr:row>32</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47625</xdr:rowOff>
    </xdr:from>
    <xdr:to>
      <xdr:col>2</xdr:col>
      <xdr:colOff>400050</xdr:colOff>
      <xdr:row>23</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1854200</xdr:colOff>
      <xdr:row>10</xdr:row>
      <xdr:rowOff>152400</xdr:rowOff>
    </xdr:from>
    <xdr:to>
      <xdr:col>3</xdr:col>
      <xdr:colOff>146050</xdr:colOff>
      <xdr:row>23</xdr:row>
      <xdr:rowOff>79375</xdr:rowOff>
    </xdr:to>
    <mc:AlternateContent xmlns:mc="http://schemas.openxmlformats.org/markup-compatibility/2006" xmlns:a14="http://schemas.microsoft.com/office/drawing/2010/main">
      <mc:Choice Requires="a14">
        <xdr:graphicFrame macro="">
          <xdr:nvGraphicFramePr>
            <xdr:cNvPr id="5" name="Month" hidden="1"/>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416550" y="2108200"/>
              <a:ext cx="1022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owner" refreshedDate="44919.743103356479" createdVersion="5" refreshedVersion="5" minRefreshableVersion="3" recordCount="1766">
  <cacheSource type="worksheet">
    <worksheetSource ref="A5:R1771" sheet="Details"/>
  </cacheSource>
  <cacheFields count="18">
    <cacheField name="CH#" numFmtId="0">
      <sharedItems/>
    </cacheField>
    <cacheField name="Date" numFmtId="14">
      <sharedItems containsSemiMixedTypes="0" containsNonDate="0" containsDate="1" containsString="0" minDate="2019-07-03T00:00:00" maxDate="2022-06-29T00:00:00"/>
    </cacheField>
    <cacheField name="Month" numFmtId="164">
      <sharedItems containsSemiMixedTypes="0" containsString="0" containsNumber="1" containsInteger="1" minValue="1" maxValue="12" count="12">
        <n v="7"/>
        <n v="8"/>
        <n v="9"/>
        <n v="10"/>
        <n v="11"/>
        <n v="12"/>
        <n v="1"/>
        <n v="2"/>
        <n v="3"/>
        <n v="4"/>
        <n v="5"/>
        <n v="6"/>
      </sharedItems>
    </cacheField>
    <cacheField name="Year" numFmtId="0">
      <sharedItems containsSemiMixedTypes="0" containsString="0" containsNumber="1" containsInteger="1" minValue="2019" maxValue="2022" count="4">
        <n v="2019"/>
        <n v="2020"/>
        <n v="2021"/>
        <n v="2022"/>
      </sharedItems>
    </cacheField>
    <cacheField name="Month-Year" numFmtId="14">
      <sharedItems/>
    </cacheField>
    <cacheField name="FS Period" numFmtId="14">
      <sharedItems count="3">
        <s v="Jul19-Jun20"/>
        <s v="Jul20-Jun21"/>
        <s v="Jul21-Jun22"/>
      </sharedItems>
    </cacheField>
    <cacheField name="Quarter" numFmtId="14">
      <sharedItems count="12">
        <s v="Q-1 (2019-2020)"/>
        <s v="Q-2 (2019-2020)"/>
        <s v="Q-3 (2019-2020)"/>
        <s v="Q-4 (2019-2020)"/>
        <s v="Q-1 (2020-2021)"/>
        <s v="Q-2 (2020-2021)"/>
        <s v="Q-3 (2020-2021)"/>
        <s v="Q-4 (2020-2021)"/>
        <s v="Q-1 (2021-2022)"/>
        <s v="Q-2 (2021-2022)"/>
        <s v="Q-3 (2021-2022)"/>
        <s v="Q-4 (2021-2022)"/>
      </sharedItems>
    </cacheField>
    <cacheField name="Yarn Count" numFmtId="0">
      <sharedItems count="55">
        <s v="20/S 60/40 CVC"/>
        <s v="20/S PC"/>
        <s v="24/S PC"/>
        <s v="75/24 DANIER"/>
        <s v="16/S PC"/>
        <s v="30/S PC"/>
        <s v="30/S P-12"/>
        <s v="20/S Cotton"/>
        <s v="20/S CVC"/>
        <s v="30/S Cotton"/>
        <s v="20/S P-12"/>
        <s v="30/S 60/40 CVC"/>
        <s v="10/S PC"/>
        <s v="26/S Cotton"/>
        <s v="30/S P-04"/>
        <s v="20/s P-0"/>
        <s v="30/S PC RE-CYCLE"/>
        <s v="16/S PC RE-CYCLE"/>
        <s v="20/S PC RE-CYCLE"/>
        <s v="10/S PC RE-CYCLE"/>
        <s v="26/S PC RE-CYCLE"/>
        <s v="30/s PC P-12"/>
        <s v="10/S CVC"/>
        <s v="26/S CVC"/>
        <s v="30/S PR-1767"/>
        <s v="30/S CVC"/>
        <s v="150/0"/>
        <s v="50/24 POLYESTER"/>
        <s v="20/S CVC R9 PR-1767"/>
        <s v="16/S CVC"/>
        <s v="12/S RE-CYCLE"/>
        <s v="16/S PC A/C"/>
        <s v="20/S RG H/GREY H/G"/>
        <s v="16/S RG H/GREY H/GREY"/>
        <s v="10/S PC A/C"/>
        <s v="20/S RG DK BLUE PC"/>
        <s v="16/S RG DK BLUE PC"/>
        <s v="20/S RG BLACK PC"/>
        <s v="55/36 POLYESTER"/>
        <s v="16/S RG H/GERY H/GREY"/>
        <s v="16/S RG BLACK PC"/>
        <s v="12/S WHITE"/>
        <s v="20/S WHITE 60/40"/>
        <s v="12/S CPC10"/>
        <s v="12/S RG DK BLUE PC"/>
        <s v="12/S RG NAVY"/>
        <s v="30/S RG H/GREY"/>
        <s v="10/S RG NAVY"/>
        <s v="12/S RG H GREY"/>
        <s v="10/S RG H GREY"/>
        <s v="10/S RG BLACK"/>
        <s v="14/S HG SCH 0454"/>
        <s v="75/36 Polyster black"/>
        <s v="75/24 POLYSTER"/>
        <s v="20/S RG ANTHRA  "/>
      </sharedItems>
    </cacheField>
    <cacheField name="Brand" numFmtId="0">
      <sharedItems count="64">
        <s v="AMIN"/>
        <s v="AA SPININNG MILLS"/>
        <s v="AA SPININNIG MILLS LTD"/>
        <s v="GATRON"/>
        <s v="AHMED ORIENTAL"/>
        <s v="RELIANCE"/>
        <s v="AA SPINNING MILLS LTD"/>
        <s v="PREMIUM"/>
        <s v="ZAMAN"/>
        <s v="ZAHID JEE"/>
        <s v="METCO"/>
        <s v="JAHIDJEE TEXTILE"/>
        <s v="AMIN TEXTILE"/>
        <s v="SURRIYA"/>
        <s v="ZAHRA TEXTILE"/>
        <s v="INDUS DYEING &amp; MFG.CO.LTD"/>
        <s v="ELLCOT"/>
        <s v="TURKI"/>
        <s v="IBRAHIM FIBER"/>
        <s v="BHANERO"/>
        <s v="GADOON"/>
        <s v="BABY CON"/>
        <s v="ZAMAN TEXTILE MILLS ( PVT )"/>
        <s v="MUBARAK"/>
        <s v="BANERO"/>
        <s v="SAPPHIRE"/>
        <s v="ISLAND"/>
        <s v="AA SPINNING MILLS"/>
        <s v="ZAMAN TEXTILE MILLS"/>
        <s v="SAIF TEXTILE MILLS"/>
        <s v="PAK KUWAIT"/>
        <s v="AHMED FINE TEXTILE MILLS LTD,"/>
        <s v="COMBINE"/>
        <s v="NP"/>
        <s v="IBRAHIM"/>
        <s v="AKRAM COTTON"/>
        <s v="GUL AHMAD"/>
        <s v="MUSTAQIM"/>
        <s v="AHMED FINE TEXTILE"/>
        <s v="MUSTAQEEM"/>
        <s v="QUETTA"/>
        <s v="TATA TEXTILE MILLS"/>
        <s v="M.A"/>
        <s v="FUJIAN"/>
        <s v="TATA TEXTILE"/>
        <s v="MUQEET"/>
        <s v="HENGBANG VIETNAM"/>
        <s v="NAGINA"/>
        <s v="SHAHZAD"/>
        <s v="AYESHA SPINNING"/>
        <s v="HUSSAIN"/>
        <s v="VITNAAM"/>
        <s v="AYESHA"/>
        <s v="GADDON"/>
        <s v="CENTURIAN"/>
        <s v="SHOAIB MOTAN"/>
        <s v="ARSHAD"/>
        <s v="SHEIKHUPURA"/>
        <s v="UNITED TEXTILE"/>
        <s v="GRANADA"/>
        <s v="DAI PHAT"/>
        <s v="TATA"/>
        <s v="GATROON"/>
        <s v="VITNAM"/>
      </sharedItems>
    </cacheField>
    <cacheField name="UOM" numFmtId="0">
      <sharedItems/>
    </cacheField>
    <cacheField name="ID" numFmtId="0">
      <sharedItems/>
    </cacheField>
    <cacheField name="Party Name" numFmtId="0">
      <sharedItems/>
    </cacheField>
    <cacheField name="Purch BGS" numFmtId="43">
      <sharedItems containsSemiMixedTypes="0" containsString="0" containsNumber="1" minValue="-180" maxValue="514.28570000000002"/>
    </cacheField>
    <cacheField name="Purch KGS" numFmtId="43">
      <sharedItems containsSemiMixedTypes="0" containsString="0" containsNumber="1" minValue="-8164.8" maxValue="23327.999351999999"/>
    </cacheField>
    <cacheField name="Rate" numFmtId="164">
      <sharedItems containsSemiMixedTypes="0" containsString="0" containsNumber="1" minValue="0" maxValue="36500" count="209">
        <n v="16200"/>
        <n v="15700"/>
        <n v="16900"/>
        <n v="13800"/>
        <n v="15200"/>
        <n v="14300"/>
        <n v="18200"/>
        <n v="15300"/>
        <n v="18400"/>
        <n v="17200"/>
        <n v="15500"/>
        <n v="15400"/>
        <n v="17500"/>
        <n v="13898.34"/>
        <n v="19800"/>
        <n v="13900"/>
        <n v="14800"/>
        <n v="13500"/>
        <n v="19500"/>
        <n v="15100"/>
        <n v="17000"/>
        <n v="17550"/>
        <n v="15000"/>
        <n v="18500"/>
        <n v="13850"/>
        <n v="12800"/>
        <n v="16850"/>
        <n v="14400"/>
        <n v="19200"/>
        <n v="13800.09"/>
        <n v="14500"/>
        <n v="15600"/>
        <n v="17800"/>
        <n v="13850.1"/>
        <n v="16300"/>
        <n v="17700"/>
        <n v="17950"/>
        <n v="13100"/>
        <n v="18100"/>
        <n v="13850.09"/>
        <n v="20800"/>
        <n v="19000"/>
        <n v="16700"/>
        <n v="16500"/>
        <n v="13226.25"/>
        <n v="0"/>
        <n v="15900"/>
        <n v="20300"/>
        <n v="14000"/>
        <n v="13125.11"/>
        <n v="20200"/>
        <n v="15800"/>
        <n v="13149.53"/>
        <n v="13149.1"/>
        <n v="16100"/>
        <n v="12650.1"/>
        <n v="18700"/>
        <n v="20400"/>
        <n v="12649.94"/>
        <n v="12650"/>
        <n v="15750"/>
        <n v="18250"/>
        <n v="14700"/>
        <n v="16250"/>
        <n v="12200"/>
        <n v="18000"/>
        <n v="16800"/>
        <n v="21234.94"/>
        <n v="21484.49"/>
        <n v="21613.040000000001"/>
        <n v="15979.76"/>
        <n v="16048.93"/>
        <n v="14600"/>
        <n v="19950"/>
        <n v="12900"/>
        <n v="21500"/>
        <n v="12150"/>
        <n v="16400"/>
        <n v="17050.11"/>
        <n v="19600"/>
        <n v="20700"/>
        <n v="18300"/>
        <n v="12250.12"/>
        <n v="12250.5"/>
        <n v="12150.07"/>
        <n v="16950.5"/>
        <n v="16950.63"/>
        <n v="12250.1"/>
        <n v="12250"/>
        <n v="19900"/>
        <n v="21000"/>
        <n v="18600"/>
        <n v="12150.17"/>
        <n v="22200"/>
        <n v="18800"/>
        <n v="12150.12"/>
        <n v="12150.18"/>
        <n v="12150.08"/>
        <n v="20000"/>
        <n v="16600"/>
        <n v="19300"/>
        <n v="12150.13"/>
        <n v="12150.6"/>
        <n v="17300"/>
        <n v="22500"/>
        <n v="12450.12"/>
        <n v="19700"/>
        <n v="12250.08"/>
        <n v="26200"/>
        <n v="13525.06"/>
        <n v="26400"/>
        <n v="18450"/>
        <n v="13825.18"/>
        <n v="13825.09"/>
        <n v="13825.74"/>
        <n v="20500"/>
        <n v="13625.06"/>
        <n v="13625.1"/>
        <n v="13825.1"/>
        <n v="22800"/>
        <n v="25400"/>
        <n v="15875.14"/>
        <n v="23000"/>
        <n v="24000"/>
        <n v="15975.04"/>
        <n v="22000"/>
        <n v="27400"/>
        <n v="12000"/>
        <n v="21200"/>
        <n v="20100"/>
        <n v="22650"/>
        <n v="26800"/>
        <n v="16350.12"/>
        <n v="23600"/>
        <n v="23300"/>
        <n v="26500"/>
        <n v="23200"/>
        <n v="19028"/>
        <n v="15200.13"/>
        <n v="20350"/>
        <n v="24500"/>
        <n v="24400"/>
        <n v="20225"/>
        <n v="15200.12"/>
        <n v="21400"/>
        <n v="19000.18"/>
        <n v="18900"/>
        <n v="28000"/>
        <n v="14880.38"/>
        <n v="27000"/>
        <n v="23700"/>
        <n v="21700"/>
        <n v="27500"/>
        <n v="13000"/>
        <n v="24700"/>
        <n v="27700"/>
        <n v="24600"/>
        <n v="25000"/>
        <n v="22400"/>
        <n v="15200.25"/>
        <n v="23500"/>
        <n v="22600"/>
        <n v="29100"/>
        <n v="29800"/>
        <n v="28500"/>
        <n v="26750"/>
        <n v="31000"/>
        <n v="27800"/>
        <n v="26000"/>
        <n v="28900"/>
        <n v="15200.09"/>
        <n v="15200.08"/>
        <n v="19276.330000000002"/>
        <n v="24200"/>
        <n v="22864.6855"/>
        <n v="17081.93"/>
        <n v="29710"/>
        <n v="21600"/>
        <n v="19600.11"/>
        <n v="30000"/>
        <n v="29500"/>
        <n v="19557.419999999998"/>
        <n v="19600.13"/>
        <n v="19600.14"/>
        <n v="19600.12"/>
        <n v="19600.09"/>
        <n v="18700.14"/>
        <n v="30800"/>
        <n v="28200"/>
        <n v="27100"/>
        <n v="25100"/>
        <n v="36500"/>
        <n v="21900"/>
        <n v="19200.099999999999"/>
        <n v="36000"/>
        <n v="20118.48"/>
        <n v="16000"/>
        <n v="24102.81"/>
        <n v="35500"/>
        <n v="34800"/>
        <n v="33400"/>
        <n v="35000"/>
        <n v="21366.982400000001"/>
        <n v="22864.9"/>
        <n v="34500"/>
        <n v="35800"/>
        <n v="20909.97"/>
        <n v="20908.060000000001"/>
        <n v="19903.46"/>
      </sharedItems>
    </cacheField>
    <cacheField name="Amount" numFmtId="164">
      <sharedItems containsSemiMixedTypes="0" containsString="0" containsNumber="1" minValue="-3551000" maxValue="11469111.190706881"/>
    </cacheField>
    <cacheField name="PO#" numFmtId="0">
      <sharedItems/>
    </cacheField>
    <cacheField name="Avg. Rate" numFmtId="164">
      <sharedItems containsSemiMixedTypes="0" containsString="0" containsNumber="1" minValue="0" maxValue="3650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Galaxy" refreshedDate="44919.954253587966" createdVersion="4" refreshedVersion="4" minRefreshableVersion="3" recordCount="1766">
  <cacheSource type="worksheet">
    <worksheetSource ref="B5:R1771" sheet="Details"/>
  </cacheSource>
  <cacheFields count="17">
    <cacheField name="Date" numFmtId="14">
      <sharedItems containsSemiMixedTypes="0" containsNonDate="0" containsDate="1" containsString="0" minDate="2019-07-03T00:00:00" maxDate="2022-06-29T00:00:00"/>
    </cacheField>
    <cacheField name="Month" numFmtId="164">
      <sharedItems containsSemiMixedTypes="0" containsString="0" containsNumber="1" containsInteger="1" minValue="1" maxValue="12"/>
    </cacheField>
    <cacheField name="Year" numFmtId="0">
      <sharedItems containsSemiMixedTypes="0" containsString="0" containsNumber="1" containsInteger="1" minValue="2019" maxValue="2022" count="4">
        <n v="2019"/>
        <n v="2020"/>
        <n v="2021"/>
        <n v="2022"/>
      </sharedItems>
    </cacheField>
    <cacheField name="Month-Year" numFmtId="14">
      <sharedItems/>
    </cacheField>
    <cacheField name="FS Period" numFmtId="14">
      <sharedItems count="3">
        <s v="Jul19-Jun20"/>
        <s v="Jul20-Jun21"/>
        <s v="Jul21-Jun22"/>
      </sharedItems>
    </cacheField>
    <cacheField name="Quarter" numFmtId="14">
      <sharedItems/>
    </cacheField>
    <cacheField name="Yarn Count" numFmtId="0">
      <sharedItems count="55">
        <s v="20/S 60/40 CVC"/>
        <s v="20/S PC"/>
        <s v="24/S PC"/>
        <s v="75/24 DANIER"/>
        <s v="16/S PC"/>
        <s v="30/S PC"/>
        <s v="30/S P-12"/>
        <s v="20/S Cotton"/>
        <s v="20/S CVC"/>
        <s v="30/S Cotton"/>
        <s v="20/S P-12"/>
        <s v="30/S 60/40 CVC"/>
        <s v="10/S PC"/>
        <s v="26/S Cotton"/>
        <s v="30/S P-04"/>
        <s v="20/s P-0"/>
        <s v="30/S PC RE-CYCLE"/>
        <s v="16/S PC RE-CYCLE"/>
        <s v="20/S PC RE-CYCLE"/>
        <s v="10/S PC RE-CYCLE"/>
        <s v="26/S PC RE-CYCLE"/>
        <s v="30/s PC P-12"/>
        <s v="10/S CVC"/>
        <s v="26/S CVC"/>
        <s v="30/S PR-1767"/>
        <s v="30/S CVC"/>
        <s v="150/0"/>
        <s v="50/24 POLYESTER"/>
        <s v="20/S CVC R9 PR-1767"/>
        <s v="16/S CVC"/>
        <s v="12/S RE-CYCLE"/>
        <s v="16/S PC A/C"/>
        <s v="20/S RG H/GREY H/G"/>
        <s v="16/S RG H/GREY H/GREY"/>
        <s v="10/S PC A/C"/>
        <s v="20/S RG DK BLUE PC"/>
        <s v="16/S RG DK BLUE PC"/>
        <s v="20/S RG BLACK PC"/>
        <s v="55/36 POLYESTER"/>
        <s v="16/S RG H/GERY H/GREY"/>
        <s v="16/S RG BLACK PC"/>
        <s v="12/S WHITE"/>
        <s v="20/S WHITE 60/40"/>
        <s v="12/S CPC10"/>
        <s v="12/S RG DK BLUE PC"/>
        <s v="12/S RG NAVY"/>
        <s v="30/S RG H/GREY"/>
        <s v="10/S RG NAVY"/>
        <s v="12/S RG H GREY"/>
        <s v="10/S RG H GREY"/>
        <s v="10/S RG BLACK"/>
        <s v="14/S HG SCH 0454"/>
        <s v="75/36 Polyster black"/>
        <s v="75/24 POLYSTER"/>
        <s v="20/S RG ANTHRA  "/>
      </sharedItems>
    </cacheField>
    <cacheField name="Brand" numFmtId="0">
      <sharedItems/>
    </cacheField>
    <cacheField name="UOM" numFmtId="0">
      <sharedItems/>
    </cacheField>
    <cacheField name="ID" numFmtId="0">
      <sharedItems/>
    </cacheField>
    <cacheField name="Party Name" numFmtId="0">
      <sharedItems/>
    </cacheField>
    <cacheField name="Purch BGS" numFmtId="43">
      <sharedItems containsSemiMixedTypes="0" containsString="0" containsNumber="1" minValue="-180" maxValue="514.28570000000002"/>
    </cacheField>
    <cacheField name="Purch KGS" numFmtId="43">
      <sharedItems containsSemiMixedTypes="0" containsString="0" containsNumber="1" minValue="-8164.8" maxValue="23327.999351999999"/>
    </cacheField>
    <cacheField name="Rate" numFmtId="164">
      <sharedItems containsSemiMixedTypes="0" containsString="0" containsNumber="1" minValue="0" maxValue="36500" count="209">
        <n v="16200"/>
        <n v="15700"/>
        <n v="16900"/>
        <n v="13800"/>
        <n v="15200"/>
        <n v="14300"/>
        <n v="18200"/>
        <n v="15300"/>
        <n v="18400"/>
        <n v="17200"/>
        <n v="15500"/>
        <n v="15400"/>
        <n v="17500"/>
        <n v="13898.34"/>
        <n v="19800"/>
        <n v="13900"/>
        <n v="14800"/>
        <n v="13500"/>
        <n v="19500"/>
        <n v="15100"/>
        <n v="17000"/>
        <n v="17550"/>
        <n v="15000"/>
        <n v="18500"/>
        <n v="13850"/>
        <n v="12800"/>
        <n v="16850"/>
        <n v="14400"/>
        <n v="19200"/>
        <n v="13800.09"/>
        <n v="14500"/>
        <n v="15600"/>
        <n v="17800"/>
        <n v="13850.1"/>
        <n v="16300"/>
        <n v="17700"/>
        <n v="17950"/>
        <n v="13100"/>
        <n v="18100"/>
        <n v="13850.09"/>
        <n v="20800"/>
        <n v="19000"/>
        <n v="16700"/>
        <n v="16500"/>
        <n v="13226.25"/>
        <n v="0"/>
        <n v="15900"/>
        <n v="20300"/>
        <n v="14000"/>
        <n v="13125.11"/>
        <n v="20200"/>
        <n v="15800"/>
        <n v="13149.53"/>
        <n v="13149.1"/>
        <n v="16100"/>
        <n v="12650.1"/>
        <n v="18700"/>
        <n v="20400"/>
        <n v="12649.94"/>
        <n v="12650"/>
        <n v="15750"/>
        <n v="18250"/>
        <n v="14700"/>
        <n v="16250"/>
        <n v="12200"/>
        <n v="18000"/>
        <n v="16800"/>
        <n v="21234.94"/>
        <n v="21484.49"/>
        <n v="21613.040000000001"/>
        <n v="15979.76"/>
        <n v="16048.93"/>
        <n v="14600"/>
        <n v="19950"/>
        <n v="12900"/>
        <n v="21500"/>
        <n v="12150"/>
        <n v="16400"/>
        <n v="17050.11"/>
        <n v="19600"/>
        <n v="20700"/>
        <n v="18300"/>
        <n v="12250.12"/>
        <n v="12250.5"/>
        <n v="12150.07"/>
        <n v="16950.5"/>
        <n v="16950.63"/>
        <n v="12250.1"/>
        <n v="12250"/>
        <n v="19900"/>
        <n v="21000"/>
        <n v="18600"/>
        <n v="12150.17"/>
        <n v="22200"/>
        <n v="18800"/>
        <n v="12150.12"/>
        <n v="12150.18"/>
        <n v="12150.08"/>
        <n v="20000"/>
        <n v="16600"/>
        <n v="19300"/>
        <n v="12150.13"/>
        <n v="12150.6"/>
        <n v="17300"/>
        <n v="22500"/>
        <n v="12450.12"/>
        <n v="19700"/>
        <n v="12250.08"/>
        <n v="26200"/>
        <n v="13525.06"/>
        <n v="26400"/>
        <n v="18450"/>
        <n v="13825.18"/>
        <n v="13825.09"/>
        <n v="13825.74"/>
        <n v="20500"/>
        <n v="13625.06"/>
        <n v="13625.1"/>
        <n v="13825.1"/>
        <n v="22800"/>
        <n v="25400"/>
        <n v="15875.14"/>
        <n v="23000"/>
        <n v="24000"/>
        <n v="15975.04"/>
        <n v="22000"/>
        <n v="27400"/>
        <n v="12000"/>
        <n v="21200"/>
        <n v="20100"/>
        <n v="22650"/>
        <n v="26800"/>
        <n v="16350.12"/>
        <n v="23600"/>
        <n v="23300"/>
        <n v="26500"/>
        <n v="23200"/>
        <n v="19028"/>
        <n v="15200.13"/>
        <n v="20350"/>
        <n v="24500"/>
        <n v="24400"/>
        <n v="20225"/>
        <n v="15200.12"/>
        <n v="21400"/>
        <n v="19000.18"/>
        <n v="18900"/>
        <n v="28000"/>
        <n v="14880.38"/>
        <n v="27000"/>
        <n v="23700"/>
        <n v="21700"/>
        <n v="27500"/>
        <n v="13000"/>
        <n v="24700"/>
        <n v="27700"/>
        <n v="24600"/>
        <n v="25000"/>
        <n v="22400"/>
        <n v="15200.25"/>
        <n v="23500"/>
        <n v="22600"/>
        <n v="29100"/>
        <n v="29800"/>
        <n v="28500"/>
        <n v="26750"/>
        <n v="31000"/>
        <n v="27800"/>
        <n v="26000"/>
        <n v="28900"/>
        <n v="15200.09"/>
        <n v="15200.08"/>
        <n v="19276.330000000002"/>
        <n v="24200"/>
        <n v="22864.6855"/>
        <n v="17081.93"/>
        <n v="29710"/>
        <n v="21600"/>
        <n v="19600.11"/>
        <n v="30000"/>
        <n v="29500"/>
        <n v="19557.419999999998"/>
        <n v="19600.13"/>
        <n v="19600.14"/>
        <n v="19600.12"/>
        <n v="19600.09"/>
        <n v="18700.14"/>
        <n v="30800"/>
        <n v="28200"/>
        <n v="27100"/>
        <n v="25100"/>
        <n v="36500"/>
        <n v="21900"/>
        <n v="19200.099999999999"/>
        <n v="36000"/>
        <n v="20118.48"/>
        <n v="16000"/>
        <n v="24102.81"/>
        <n v="35500"/>
        <n v="34800"/>
        <n v="33400"/>
        <n v="35000"/>
        <n v="21366.982400000001"/>
        <n v="22864.9"/>
        <n v="34500"/>
        <n v="35800"/>
        <n v="20909.97"/>
        <n v="20908.060000000001"/>
        <n v="19903.46"/>
      </sharedItems>
    </cacheField>
    <cacheField name="Amount" numFmtId="164">
      <sharedItems containsSemiMixedTypes="0" containsString="0" containsNumber="1" minValue="-3551000" maxValue="11469111.190706881"/>
    </cacheField>
    <cacheField name="PO#" numFmtId="0">
      <sharedItems/>
    </cacheField>
    <cacheField name="Avg. Rate" numFmtId="164">
      <sharedItems containsSemiMixedTypes="0" containsString="0" containsNumber="1" minValue="0" maxValue="36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6">
  <r>
    <s v="R-11734"/>
    <d v="2019-07-03T00:00:00"/>
    <x v="0"/>
    <x v="0"/>
    <s v="7-2019"/>
    <x v="0"/>
    <x v="0"/>
    <x v="0"/>
    <x v="0"/>
    <s v="Yarn"/>
    <s v="02-02-09-0030"/>
    <s v="AMIN TEXTILE MILLS (PVT) LTD"/>
    <n v="50"/>
    <n v="2268"/>
    <x v="0"/>
    <n v="810000"/>
    <s v="K-1907-1"/>
    <n v="16200"/>
  </r>
  <r>
    <s v="R-11745"/>
    <d v="2019-07-08T00:00:00"/>
    <x v="0"/>
    <x v="0"/>
    <s v="7-2019"/>
    <x v="0"/>
    <x v="0"/>
    <x v="1"/>
    <x v="1"/>
    <s v="Yarn"/>
    <s v="02-01-01-001-0009"/>
    <s v="A.A SPINING MILLS LTD"/>
    <n v="15"/>
    <n v="680.4"/>
    <x v="1"/>
    <n v="235500"/>
    <s v="K-1907-2"/>
    <n v="15700"/>
  </r>
  <r>
    <s v="R-11746"/>
    <d v="2019-07-08T00:00:00"/>
    <x v="0"/>
    <x v="0"/>
    <s v="7-2019"/>
    <x v="0"/>
    <x v="0"/>
    <x v="2"/>
    <x v="2"/>
    <s v="Yarn"/>
    <s v="02-01-01-001-0009"/>
    <s v="A.A SPINING MILLS LTD"/>
    <n v="90"/>
    <n v="4082.4"/>
    <x v="2"/>
    <n v="1521000"/>
    <s v="K-1907-3"/>
    <n v="16900"/>
  </r>
  <r>
    <s v="R-11747"/>
    <d v="2019-07-08T00:00:00"/>
    <x v="0"/>
    <x v="0"/>
    <s v="7-2019"/>
    <x v="0"/>
    <x v="0"/>
    <x v="3"/>
    <x v="3"/>
    <s v="Yarn"/>
    <s v="02-01-01-001-0006"/>
    <s v="GATRON INDUSTRIES LTD"/>
    <n v="3.84"/>
    <n v="174.1824"/>
    <x v="3"/>
    <n v="52992"/>
    <s v="K-1907-4"/>
    <n v="13800"/>
  </r>
  <r>
    <s v="R-11754"/>
    <d v="2019-07-09T00:00:00"/>
    <x v="0"/>
    <x v="0"/>
    <s v="7-2019"/>
    <x v="0"/>
    <x v="0"/>
    <x v="1"/>
    <x v="4"/>
    <s v="Yarn"/>
    <s v="02-01-01-001-0002"/>
    <s v="AHMED ORIENTAL TEXTILE MILLS LTD"/>
    <n v="20"/>
    <n v="907.2"/>
    <x v="4"/>
    <n v="304000"/>
    <s v="K-1907-5"/>
    <n v="15200"/>
  </r>
  <r>
    <s v="R-11796"/>
    <d v="2019-07-13T00:00:00"/>
    <x v="0"/>
    <x v="0"/>
    <s v="7-2019"/>
    <x v="0"/>
    <x v="0"/>
    <x v="4"/>
    <x v="5"/>
    <s v="Yarn"/>
    <s v="02-01-01-001-0003"/>
    <s v="RELIANCE WEAVING MILLS LTD"/>
    <n v="25"/>
    <n v="1134"/>
    <x v="5"/>
    <n v="357500"/>
    <s v="K-1907-6"/>
    <n v="14300"/>
  </r>
  <r>
    <s v="R-11828"/>
    <d v="2019-07-20T00:00:00"/>
    <x v="0"/>
    <x v="0"/>
    <s v="7-2019"/>
    <x v="0"/>
    <x v="0"/>
    <x v="5"/>
    <x v="6"/>
    <s v="Yarn"/>
    <s v="02-01-01-001-0009"/>
    <s v="A.A SPINING MILLS LTD"/>
    <n v="80"/>
    <n v="3628.8"/>
    <x v="6"/>
    <n v="1456000"/>
    <s v="K-1907-7"/>
    <n v="18200"/>
  </r>
  <r>
    <s v="R-11829"/>
    <d v="2019-07-20T00:00:00"/>
    <x v="0"/>
    <x v="0"/>
    <s v="7-2019"/>
    <x v="0"/>
    <x v="0"/>
    <x v="4"/>
    <x v="6"/>
    <s v="Yarn"/>
    <s v="02-01-01-001-0009"/>
    <s v="A.A SPINING MILLS LTD"/>
    <n v="50"/>
    <n v="2268"/>
    <x v="7"/>
    <n v="765000"/>
    <s v="K-1907-8"/>
    <n v="15300"/>
  </r>
  <r>
    <s v="R-11844"/>
    <d v="2019-07-24T00:00:00"/>
    <x v="0"/>
    <x v="0"/>
    <s v="7-2019"/>
    <x v="0"/>
    <x v="0"/>
    <x v="6"/>
    <x v="7"/>
    <s v="Yarn"/>
    <s v="02-01-01-001-0004"/>
    <s v="PREMIUM TEXTILE MILLS LTD"/>
    <n v="10"/>
    <n v="453.6"/>
    <x v="8"/>
    <n v="184000"/>
    <s v="K-1907-9"/>
    <n v="18400"/>
  </r>
  <r>
    <s v="R-11858"/>
    <d v="2019-07-27T00:00:00"/>
    <x v="0"/>
    <x v="0"/>
    <s v="7-2019"/>
    <x v="0"/>
    <x v="0"/>
    <x v="7"/>
    <x v="8"/>
    <s v="Yarn"/>
    <s v="02-01-01-001-0007"/>
    <s v="ZAMAN TEXTILE MILLS (PVT) LTD"/>
    <n v="150"/>
    <n v="6804"/>
    <x v="9"/>
    <n v="2580000"/>
    <s v="K-1907-10"/>
    <n v="17200"/>
  </r>
  <r>
    <s v="R-11864"/>
    <d v="2019-07-31T00:00:00"/>
    <x v="0"/>
    <x v="0"/>
    <s v="7-2019"/>
    <x v="0"/>
    <x v="0"/>
    <x v="5"/>
    <x v="6"/>
    <s v="Yarn"/>
    <s v="02-01-01-001-0009"/>
    <s v="A.A SPINING MILLS LTD"/>
    <n v="64"/>
    <n v="2903.04"/>
    <x v="6"/>
    <n v="1164800"/>
    <s v="K-1907-11"/>
    <n v="18200"/>
  </r>
  <r>
    <s v="R-11865"/>
    <d v="2019-07-31T00:00:00"/>
    <x v="0"/>
    <x v="0"/>
    <s v="7-2019"/>
    <x v="0"/>
    <x v="0"/>
    <x v="5"/>
    <x v="6"/>
    <s v="Yarn"/>
    <s v="02-01-01-001-0009"/>
    <s v="A.A SPINING MILLS LTD"/>
    <n v="1"/>
    <n v="45.36"/>
    <x v="6"/>
    <n v="18200"/>
    <s v="K-1907-12"/>
    <n v="18200"/>
  </r>
  <r>
    <s v="R-11866"/>
    <d v="2019-07-31T00:00:00"/>
    <x v="0"/>
    <x v="0"/>
    <s v="7-2019"/>
    <x v="0"/>
    <x v="0"/>
    <x v="1"/>
    <x v="6"/>
    <s v="Yarn"/>
    <s v="02-01-01-001-0009"/>
    <s v="A.A SPINING MILLS LTD"/>
    <n v="50"/>
    <n v="2268"/>
    <x v="1"/>
    <n v="785000"/>
    <s v="K-1907-13"/>
    <n v="15700"/>
  </r>
  <r>
    <s v="R-11872"/>
    <d v="2019-07-31T00:00:00"/>
    <x v="0"/>
    <x v="0"/>
    <s v="7-2019"/>
    <x v="0"/>
    <x v="0"/>
    <x v="8"/>
    <x v="9"/>
    <s v="Yarn"/>
    <s v="02-02-09-0039"/>
    <s v="ZAHIDJEE TEXTILE MILLS LIMITED"/>
    <n v="4"/>
    <n v="181.44"/>
    <x v="10"/>
    <n v="62000"/>
    <s v="K-1907-14"/>
    <n v="15500"/>
  </r>
  <r>
    <s v="R-11873"/>
    <d v="2019-07-31T00:00:00"/>
    <x v="0"/>
    <x v="0"/>
    <s v="7-2019"/>
    <x v="0"/>
    <x v="0"/>
    <x v="1"/>
    <x v="9"/>
    <s v="Yarn"/>
    <s v="02-02-09-0039"/>
    <s v="ZAHIDJEE TEXTILE MILLS LIMITED"/>
    <n v="4"/>
    <n v="181.44"/>
    <x v="11"/>
    <n v="61600"/>
    <s v="K-1908-1"/>
    <n v="15400"/>
  </r>
  <r>
    <s v="R-11874"/>
    <d v="2019-07-31T00:00:00"/>
    <x v="0"/>
    <x v="0"/>
    <s v="7-2019"/>
    <x v="0"/>
    <x v="0"/>
    <x v="1"/>
    <x v="9"/>
    <s v="Yarn"/>
    <s v="02-02-09-0039"/>
    <s v="ZAHIDJEE TEXTILE MILLS LIMITED"/>
    <n v="4"/>
    <n v="181.44"/>
    <x v="0"/>
    <n v="64800"/>
    <s v="K-1908-2"/>
    <n v="16200"/>
  </r>
  <r>
    <s v="R-11896"/>
    <d v="2019-08-02T00:00:00"/>
    <x v="1"/>
    <x v="0"/>
    <s v="8-2019"/>
    <x v="0"/>
    <x v="0"/>
    <x v="7"/>
    <x v="8"/>
    <s v="Yarn"/>
    <s v="02-01-01-001-0007"/>
    <s v="ZAMAN TEXTILE MILLS (PVT) LTD"/>
    <n v="100"/>
    <n v="4536"/>
    <x v="9"/>
    <n v="1720000"/>
    <s v="K-1908-3"/>
    <n v="17200"/>
  </r>
  <r>
    <s v="R-11897"/>
    <d v="2019-08-02T00:00:00"/>
    <x v="1"/>
    <x v="0"/>
    <s v="8-2019"/>
    <x v="0"/>
    <x v="0"/>
    <x v="7"/>
    <x v="10"/>
    <s v="Yarn"/>
    <s v="02-01-01-001-0001"/>
    <s v="METCO TEXTILE (PVT) LTD"/>
    <n v="45"/>
    <n v="2041.2"/>
    <x v="12"/>
    <n v="787500"/>
    <s v="K-1908-4"/>
    <n v="17500"/>
  </r>
  <r>
    <s v="R-11898"/>
    <d v="2019-08-02T00:00:00"/>
    <x v="1"/>
    <x v="0"/>
    <s v="8-2019"/>
    <x v="0"/>
    <x v="0"/>
    <x v="7"/>
    <x v="10"/>
    <s v="Yarn"/>
    <s v="02-01-01-001-0001"/>
    <s v="METCO TEXTILE (PVT) LTD"/>
    <n v="55"/>
    <n v="2494.8000000000002"/>
    <x v="12"/>
    <n v="962500"/>
    <s v="K-1908-5"/>
    <n v="17500"/>
  </r>
  <r>
    <s v="R-11904"/>
    <d v="2019-08-03T00:00:00"/>
    <x v="1"/>
    <x v="0"/>
    <s v="8-2019"/>
    <x v="0"/>
    <x v="0"/>
    <x v="7"/>
    <x v="10"/>
    <s v="Yarn"/>
    <s v="02-01-01-001-0001"/>
    <s v="METCO TEXTILE (PVT) LTD"/>
    <n v="50"/>
    <n v="2268"/>
    <x v="12"/>
    <n v="875000"/>
    <s v="K-1908-6"/>
    <n v="17500"/>
  </r>
  <r>
    <s v="R-11905"/>
    <d v="2019-08-03T00:00:00"/>
    <x v="1"/>
    <x v="0"/>
    <s v="8-2019"/>
    <x v="0"/>
    <x v="0"/>
    <x v="7"/>
    <x v="10"/>
    <s v="Yarn"/>
    <s v="02-01-01-001-0001"/>
    <s v="METCO TEXTILE (PVT) LTD"/>
    <n v="50"/>
    <n v="2268"/>
    <x v="12"/>
    <n v="875000"/>
    <s v="K-1908-7"/>
    <n v="17500"/>
  </r>
  <r>
    <s v="R-11917"/>
    <d v="2019-08-05T00:00:00"/>
    <x v="1"/>
    <x v="0"/>
    <s v="8-2019"/>
    <x v="0"/>
    <x v="0"/>
    <x v="3"/>
    <x v="3"/>
    <s v="Yarn"/>
    <s v="02-01-01-001-0006"/>
    <s v="GATRON INDUSTRIES LTD"/>
    <n v="21.74"/>
    <n v="986.12639999999988"/>
    <x v="13"/>
    <n v="302149.91159999999"/>
    <s v="K-1908-8"/>
    <n v="13898.34"/>
  </r>
  <r>
    <s v="R-11918"/>
    <d v="2019-08-05T00:00:00"/>
    <x v="1"/>
    <x v="0"/>
    <s v="8-2019"/>
    <x v="0"/>
    <x v="0"/>
    <x v="7"/>
    <x v="10"/>
    <s v="Yarn"/>
    <s v="02-01-01-001-0001"/>
    <s v="METCO TEXTILE (PVT) LTD"/>
    <n v="100"/>
    <n v="4536"/>
    <x v="12"/>
    <n v="1750000"/>
    <s v="K-1908-9"/>
    <n v="17500"/>
  </r>
  <r>
    <s v="R-11921"/>
    <d v="2019-08-07T00:00:00"/>
    <x v="1"/>
    <x v="0"/>
    <s v="8-2019"/>
    <x v="0"/>
    <x v="0"/>
    <x v="8"/>
    <x v="4"/>
    <s v="Yarn"/>
    <s v="02-01-01-001-0002"/>
    <s v="AHMED ORIENTAL TEXTILE MILLS LTD"/>
    <n v="100"/>
    <n v="4536"/>
    <x v="7"/>
    <n v="1530000"/>
    <s v="K-1908-10"/>
    <n v="15300"/>
  </r>
  <r>
    <s v="R-11922"/>
    <d v="2019-08-07T00:00:00"/>
    <x v="1"/>
    <x v="0"/>
    <s v="8-2019"/>
    <x v="0"/>
    <x v="0"/>
    <x v="9"/>
    <x v="10"/>
    <s v="Yarn"/>
    <s v="02-01-01-001-0001"/>
    <s v="METCO TEXTILE (PVT) LTD"/>
    <n v="40"/>
    <n v="1814.4"/>
    <x v="14"/>
    <n v="792000"/>
    <s v="K-1908-11"/>
    <n v="19800"/>
  </r>
  <r>
    <s v="R-11923"/>
    <d v="2019-08-07T00:00:00"/>
    <x v="1"/>
    <x v="0"/>
    <s v="8-2019"/>
    <x v="0"/>
    <x v="0"/>
    <x v="3"/>
    <x v="3"/>
    <s v="Yarn"/>
    <s v="02-01-01-001-0006"/>
    <s v="GATRON INDUSTRIES LTD"/>
    <n v="8.6"/>
    <n v="390.096"/>
    <x v="15"/>
    <n v="119540"/>
    <s v="K-1908-12"/>
    <n v="13900"/>
  </r>
  <r>
    <s v="R-11954"/>
    <d v="2019-08-16T00:00:00"/>
    <x v="1"/>
    <x v="0"/>
    <s v="8-2019"/>
    <x v="0"/>
    <x v="0"/>
    <x v="9"/>
    <x v="10"/>
    <s v="Yarn"/>
    <s v="02-01-01-001-0001"/>
    <s v="METCO TEXTILE (PVT) LTD"/>
    <n v="50"/>
    <n v="2268"/>
    <x v="14"/>
    <n v="990000"/>
    <s v="K-1908-13"/>
    <n v="19800"/>
  </r>
  <r>
    <s v="R-11955"/>
    <d v="2019-08-16T00:00:00"/>
    <x v="1"/>
    <x v="0"/>
    <s v="8-2019"/>
    <x v="0"/>
    <x v="0"/>
    <x v="9"/>
    <x v="10"/>
    <s v="Yarn"/>
    <s v="02-01-01-001-0001"/>
    <s v="METCO TEXTILE (PVT) LTD"/>
    <n v="50"/>
    <n v="2268"/>
    <x v="14"/>
    <n v="990000"/>
    <s v="K-1908-14"/>
    <n v="19800"/>
  </r>
  <r>
    <s v="R-11962"/>
    <d v="2019-08-19T00:00:00"/>
    <x v="1"/>
    <x v="0"/>
    <s v="8-2019"/>
    <x v="0"/>
    <x v="0"/>
    <x v="1"/>
    <x v="4"/>
    <s v="Yarn"/>
    <s v="02-01-01-001-0002"/>
    <s v="AHMED ORIENTAL TEXTILE MILLS LTD"/>
    <n v="48"/>
    <n v="2177.2799999999997"/>
    <x v="16"/>
    <n v="710400"/>
    <s v="K-1908-15"/>
    <n v="14800"/>
  </r>
  <r>
    <s v="R-11979"/>
    <d v="2019-08-20T00:00:00"/>
    <x v="1"/>
    <x v="0"/>
    <s v="8-2019"/>
    <x v="0"/>
    <x v="0"/>
    <x v="1"/>
    <x v="4"/>
    <s v="Yarn"/>
    <s v="02-01-01-001-0002"/>
    <s v="AHMED ORIENTAL TEXTILE MILLS LTD"/>
    <n v="52"/>
    <n v="2358.7199999999998"/>
    <x v="16"/>
    <n v="769600"/>
    <s v="K-1908-16"/>
    <n v="14800"/>
  </r>
  <r>
    <s v="R-12014"/>
    <d v="2019-08-21T00:00:00"/>
    <x v="1"/>
    <x v="0"/>
    <s v="8-2019"/>
    <x v="0"/>
    <x v="0"/>
    <x v="6"/>
    <x v="7"/>
    <s v="Yarn"/>
    <s v="02-01-01-001-0004"/>
    <s v="PREMIUM TEXTILE MILLS LTD"/>
    <n v="60"/>
    <n v="2721.6"/>
    <x v="8"/>
    <n v="1104000"/>
    <s v="K-1908-28"/>
    <n v="18400"/>
  </r>
  <r>
    <s v="R-11983"/>
    <d v="2019-08-21T00:00:00"/>
    <x v="1"/>
    <x v="0"/>
    <s v="8-2019"/>
    <x v="0"/>
    <x v="0"/>
    <x v="3"/>
    <x v="3"/>
    <s v="Yarn"/>
    <s v="02-01-01-001-0006"/>
    <s v="GATRON INDUSTRIES LTD"/>
    <n v="47.03"/>
    <n v="2133.2808"/>
    <x v="17"/>
    <n v="634905"/>
    <s v="K-1908-17"/>
    <n v="13500"/>
  </r>
  <r>
    <s v="R-11997"/>
    <d v="2019-08-22T00:00:00"/>
    <x v="1"/>
    <x v="0"/>
    <s v="8-2019"/>
    <x v="0"/>
    <x v="0"/>
    <x v="7"/>
    <x v="8"/>
    <s v="Yarn"/>
    <s v="02-01-01-001-0007"/>
    <s v="ZAMAN TEXTILE MILLS (PVT) LTD"/>
    <n v="150"/>
    <n v="6804"/>
    <x v="9"/>
    <n v="2580000"/>
    <s v="K-1908-25"/>
    <n v="17200"/>
  </r>
  <r>
    <s v="R-11986"/>
    <d v="2019-08-22T00:00:00"/>
    <x v="1"/>
    <x v="0"/>
    <s v="8-2019"/>
    <x v="0"/>
    <x v="0"/>
    <x v="9"/>
    <x v="10"/>
    <s v="Yarn"/>
    <s v="02-01-01-001-0001"/>
    <s v="METCO TEXTILE (PVT) LTD"/>
    <n v="50"/>
    <n v="2268"/>
    <x v="18"/>
    <n v="975000"/>
    <s v="K-1908-18"/>
    <n v="19500"/>
  </r>
  <r>
    <s v="R-11996"/>
    <d v="2019-08-23T00:00:00"/>
    <x v="1"/>
    <x v="0"/>
    <s v="8-2019"/>
    <x v="0"/>
    <x v="0"/>
    <x v="8"/>
    <x v="4"/>
    <s v="Yarn"/>
    <s v="02-01-01-001-0002"/>
    <s v="AHMED ORIENTAL TEXTILE MILLS LTD"/>
    <n v="100"/>
    <n v="4536"/>
    <x v="19"/>
    <n v="1510000"/>
    <s v="K-1908-24"/>
    <n v="15100"/>
  </r>
  <r>
    <s v="R-11991"/>
    <d v="2019-08-23T00:00:00"/>
    <x v="1"/>
    <x v="0"/>
    <s v="8-2019"/>
    <x v="0"/>
    <x v="0"/>
    <x v="9"/>
    <x v="10"/>
    <s v="Yarn"/>
    <s v="02-01-01-001-0001"/>
    <s v="METCO TEXTILE (PVT) LTD"/>
    <n v="30"/>
    <n v="1360.8"/>
    <x v="18"/>
    <n v="585000"/>
    <s v="K-1908-19"/>
    <n v="19500"/>
  </r>
  <r>
    <s v="R-11992"/>
    <d v="2019-08-23T00:00:00"/>
    <x v="1"/>
    <x v="0"/>
    <s v="8-2019"/>
    <x v="0"/>
    <x v="0"/>
    <x v="9"/>
    <x v="10"/>
    <s v="Yarn"/>
    <s v="02-01-01-001-0001"/>
    <s v="METCO TEXTILE (PVT) LTD"/>
    <n v="20"/>
    <n v="907.2"/>
    <x v="18"/>
    <n v="390000"/>
    <s v="K-1908-20"/>
    <n v="19500"/>
  </r>
  <r>
    <s v="R-11994"/>
    <d v="2019-08-24T00:00:00"/>
    <x v="1"/>
    <x v="0"/>
    <s v="8-2019"/>
    <x v="0"/>
    <x v="0"/>
    <x v="10"/>
    <x v="7"/>
    <s v="Yarn"/>
    <s v="02-01-01-001-0004"/>
    <s v="PREMIUM TEXTILE MILLS LTD"/>
    <n v="5"/>
    <n v="226.8"/>
    <x v="20"/>
    <n v="85000"/>
    <s v="K-1908-22"/>
    <n v="17000"/>
  </r>
  <r>
    <s v="R-11995"/>
    <d v="2019-08-24T00:00:00"/>
    <x v="1"/>
    <x v="0"/>
    <s v="8-2019"/>
    <x v="0"/>
    <x v="0"/>
    <x v="11"/>
    <x v="11"/>
    <s v="Yarn"/>
    <s v="02-02-09-0039"/>
    <s v="ZAHIDJEE TEXTILE MILLS LIMITED"/>
    <n v="200"/>
    <n v="9072"/>
    <x v="21"/>
    <n v="3510000"/>
    <s v="K-1908-23"/>
    <n v="17550"/>
  </r>
  <r>
    <s v="R-12013"/>
    <d v="2019-08-26T00:00:00"/>
    <x v="1"/>
    <x v="0"/>
    <s v="8-2019"/>
    <x v="0"/>
    <x v="0"/>
    <x v="6"/>
    <x v="7"/>
    <s v="Yarn"/>
    <s v="02-01-01-001-0004"/>
    <s v="PREMIUM TEXTILE MILLS LTD"/>
    <n v="35"/>
    <n v="1587.6"/>
    <x v="8"/>
    <n v="644000"/>
    <s v="K-1908-27"/>
    <n v="18400"/>
  </r>
  <r>
    <s v="R-12015"/>
    <d v="2019-08-26T00:00:00"/>
    <x v="1"/>
    <x v="0"/>
    <s v="8-2019"/>
    <x v="0"/>
    <x v="0"/>
    <x v="6"/>
    <x v="7"/>
    <s v="Yarn"/>
    <s v="02-01-01-001-0004"/>
    <s v="PREMIUM TEXTILE MILLS LTD"/>
    <n v="25"/>
    <n v="1134"/>
    <x v="8"/>
    <n v="460000"/>
    <s v="K-1908-29"/>
    <n v="18400"/>
  </r>
  <r>
    <s v="R-12016"/>
    <d v="2019-08-28T00:00:00"/>
    <x v="1"/>
    <x v="0"/>
    <s v="8-2019"/>
    <x v="0"/>
    <x v="0"/>
    <x v="9"/>
    <x v="10"/>
    <s v="Yarn"/>
    <s v="02-01-01-001-0001"/>
    <s v="METCO TEXTILE (PVT) LTD"/>
    <n v="100"/>
    <n v="4536"/>
    <x v="18"/>
    <n v="1950000"/>
    <s v="K-1908-30"/>
    <n v="19500"/>
  </r>
  <r>
    <s v="R-12017"/>
    <d v="2019-08-28T00:00:00"/>
    <x v="1"/>
    <x v="0"/>
    <s v="8-2019"/>
    <x v="0"/>
    <x v="0"/>
    <x v="7"/>
    <x v="10"/>
    <s v="Yarn"/>
    <s v="02-01-01-001-0001"/>
    <s v="METCO TEXTILE (PVT) LTD"/>
    <n v="100"/>
    <n v="4536"/>
    <x v="20"/>
    <n v="1700000"/>
    <s v="K-1908-31"/>
    <n v="17000"/>
  </r>
  <r>
    <s v="R-12026"/>
    <d v="2019-08-29T00:00:00"/>
    <x v="1"/>
    <x v="0"/>
    <s v="8-2019"/>
    <x v="0"/>
    <x v="0"/>
    <x v="8"/>
    <x v="9"/>
    <s v="Yarn"/>
    <s v="02-02-09-0039"/>
    <s v="ZAHIDJEE TEXTILE MILLS LIMITED"/>
    <n v="25"/>
    <n v="1134"/>
    <x v="22"/>
    <n v="375000"/>
    <s v="K-1908-32"/>
    <n v="15000"/>
  </r>
  <r>
    <s v="R-12052"/>
    <d v="2019-08-31T00:00:00"/>
    <x v="1"/>
    <x v="0"/>
    <s v="8-2019"/>
    <x v="0"/>
    <x v="0"/>
    <x v="8"/>
    <x v="4"/>
    <s v="Yarn"/>
    <s v="02-01-01-001-0002"/>
    <s v="AHMED ORIENTAL TEXTILE MILLS LTD"/>
    <n v="60"/>
    <n v="2721.6"/>
    <x v="19"/>
    <n v="906000"/>
    <s v="K-1908-33"/>
    <n v="15100"/>
  </r>
  <r>
    <s v="R-12054"/>
    <d v="2019-08-31T00:00:00"/>
    <x v="1"/>
    <x v="0"/>
    <s v="8-2019"/>
    <x v="0"/>
    <x v="0"/>
    <x v="1"/>
    <x v="1"/>
    <s v="Yarn"/>
    <s v="02-01-01-001-0009"/>
    <s v="A.A SPINING MILLS LTD"/>
    <n v="50"/>
    <n v="2268"/>
    <x v="1"/>
    <n v="785000"/>
    <s v="K-1908-34"/>
    <n v="15700"/>
  </r>
  <r>
    <s v="R-12055"/>
    <d v="2019-08-31T00:00:00"/>
    <x v="1"/>
    <x v="0"/>
    <s v="8-2019"/>
    <x v="0"/>
    <x v="0"/>
    <x v="5"/>
    <x v="6"/>
    <s v="Yarn"/>
    <s v="02-01-01-001-0009"/>
    <s v="A.A SPINING MILLS LTD"/>
    <n v="50"/>
    <n v="2268"/>
    <x v="12"/>
    <n v="875000"/>
    <s v="K-1908-35"/>
    <n v="17500"/>
  </r>
  <r>
    <s v="R-12056"/>
    <d v="2019-09-02T00:00:00"/>
    <x v="2"/>
    <x v="0"/>
    <s v="9-2019"/>
    <x v="0"/>
    <x v="0"/>
    <x v="4"/>
    <x v="4"/>
    <s v="Yarn"/>
    <s v="02-01-01-001-0002"/>
    <s v="AHMED ORIENTAL TEXTILE MILLS LTD"/>
    <n v="25"/>
    <n v="1134"/>
    <x v="15"/>
    <n v="347500"/>
    <s v="K-1909-1"/>
    <n v="13900"/>
  </r>
  <r>
    <s v="R-12070"/>
    <d v="2019-09-04T00:00:00"/>
    <x v="2"/>
    <x v="0"/>
    <s v="9-2019"/>
    <x v="0"/>
    <x v="0"/>
    <x v="1"/>
    <x v="1"/>
    <s v="Yarn"/>
    <s v="02-01-01-001-0009"/>
    <s v="A.A SPINING MILLS LTD"/>
    <n v="50"/>
    <n v="2268"/>
    <x v="1"/>
    <n v="785000"/>
    <s v="K-1909-3"/>
    <n v="15700"/>
  </r>
  <r>
    <s v="R-12088"/>
    <d v="2019-09-05T00:00:00"/>
    <x v="2"/>
    <x v="0"/>
    <s v="9-2019"/>
    <x v="0"/>
    <x v="0"/>
    <x v="7"/>
    <x v="10"/>
    <s v="Yarn"/>
    <s v="02-01-01-001-0001"/>
    <s v="METCO TEXTILE (PVT) LTD"/>
    <n v="100"/>
    <n v="4536"/>
    <x v="20"/>
    <n v="1700000"/>
    <s v="K-1909-4"/>
    <n v="17000"/>
  </r>
  <r>
    <s v="R-12089"/>
    <d v="2019-09-05T00:00:00"/>
    <x v="2"/>
    <x v="0"/>
    <s v="9-2019"/>
    <x v="0"/>
    <x v="0"/>
    <x v="8"/>
    <x v="4"/>
    <s v="Yarn"/>
    <s v="02-01-01-001-0002"/>
    <s v="AHMED ORIENTAL TEXTILE MILLS LTD"/>
    <n v="34"/>
    <n v="1542.24"/>
    <x v="19"/>
    <n v="513400"/>
    <s v="K-1909-5"/>
    <n v="15100"/>
  </r>
  <r>
    <s v="R-12090"/>
    <d v="2019-09-05T00:00:00"/>
    <x v="2"/>
    <x v="0"/>
    <s v="9-2019"/>
    <x v="0"/>
    <x v="0"/>
    <x v="11"/>
    <x v="11"/>
    <s v="Yarn"/>
    <s v="02-01-01-001-0005"/>
    <s v="DAWOOD BROTHERS"/>
    <n v="130"/>
    <n v="5896.8"/>
    <x v="23"/>
    <n v="2405000"/>
    <s v="K-1909-6"/>
    <n v="18500"/>
  </r>
  <r>
    <s v="R-12069"/>
    <d v="2019-09-05T00:00:00"/>
    <x v="2"/>
    <x v="0"/>
    <s v="9-2019"/>
    <x v="0"/>
    <x v="0"/>
    <x v="3"/>
    <x v="3"/>
    <s v="Yarn"/>
    <s v="02-01-01-001-0006"/>
    <s v="GATRON INDUSTRIES LTD"/>
    <n v="19.84"/>
    <n v="899.94240000000002"/>
    <x v="24"/>
    <n v="274784"/>
    <s v="K-1909-2"/>
    <n v="13850"/>
  </r>
  <r>
    <s v="R-12093"/>
    <d v="2019-09-07T00:00:00"/>
    <x v="2"/>
    <x v="0"/>
    <s v="9-2019"/>
    <x v="0"/>
    <x v="0"/>
    <x v="8"/>
    <x v="12"/>
    <s v="Yarn"/>
    <s v="02-02-09-0030"/>
    <s v="AMIN TEXTILE MILLS (PVT) LTD"/>
    <n v="40"/>
    <n v="1814.4"/>
    <x v="22"/>
    <n v="600000"/>
    <s v="K-1909-7"/>
    <n v="15000"/>
  </r>
  <r>
    <s v="R-12104"/>
    <d v="2019-09-07T00:00:00"/>
    <x v="2"/>
    <x v="0"/>
    <s v="9-2019"/>
    <x v="0"/>
    <x v="0"/>
    <x v="12"/>
    <x v="5"/>
    <s v="Yarn"/>
    <s v="02-01-01-001-0003"/>
    <s v="RELIANCE WEAVING MILLS LTD"/>
    <n v="100"/>
    <n v="4536"/>
    <x v="25"/>
    <n v="1280000"/>
    <s v="K-1909-8"/>
    <n v="12800"/>
  </r>
  <r>
    <s v="R-12156"/>
    <d v="2019-09-09T00:00:00"/>
    <x v="2"/>
    <x v="0"/>
    <s v="9-2019"/>
    <x v="0"/>
    <x v="0"/>
    <x v="7"/>
    <x v="8"/>
    <s v="Yarn"/>
    <s v="02-01-01-001-0007"/>
    <s v="ZAMAN TEXTILE MILLS (PVT) LTD"/>
    <n v="172"/>
    <n v="7801.92"/>
    <x v="26"/>
    <n v="2898200"/>
    <s v="K-1909-19"/>
    <n v="16850"/>
  </r>
  <r>
    <s v="R-12127"/>
    <d v="2019-09-11T00:00:00"/>
    <x v="2"/>
    <x v="0"/>
    <s v="9-2019"/>
    <x v="0"/>
    <x v="0"/>
    <x v="3"/>
    <x v="3"/>
    <s v="Yarn"/>
    <s v="02-01-01-001-0006"/>
    <s v="GATRON INDUSTRIES LTD"/>
    <n v="10.58"/>
    <n v="479.90879999999999"/>
    <x v="24"/>
    <n v="146533"/>
    <s v="K-1909-9"/>
    <n v="13850"/>
  </r>
  <r>
    <s v="R-12128"/>
    <d v="2019-09-11T00:00:00"/>
    <x v="2"/>
    <x v="0"/>
    <s v="9-2019"/>
    <x v="0"/>
    <x v="0"/>
    <x v="5"/>
    <x v="6"/>
    <s v="Yarn"/>
    <s v="02-01-01-001-0009"/>
    <s v="A.A SPINING MILLS LTD"/>
    <n v="84"/>
    <n v="3810.24"/>
    <x v="12"/>
    <n v="1470000"/>
    <s v="K-1909-10"/>
    <n v="17500"/>
  </r>
  <r>
    <s v="R-12129"/>
    <d v="2019-09-11T00:00:00"/>
    <x v="2"/>
    <x v="0"/>
    <s v="9-2019"/>
    <x v="0"/>
    <x v="0"/>
    <x v="5"/>
    <x v="6"/>
    <s v="Yarn"/>
    <s v="02-01-01-001-0009"/>
    <s v="A.A SPINING MILLS LTD"/>
    <n v="17"/>
    <n v="771.12"/>
    <x v="12"/>
    <n v="297500"/>
    <s v="K-1909-11"/>
    <n v="17500"/>
  </r>
  <r>
    <s v="R-12130"/>
    <d v="2019-09-11T00:00:00"/>
    <x v="2"/>
    <x v="0"/>
    <s v="9-2019"/>
    <x v="0"/>
    <x v="0"/>
    <x v="5"/>
    <x v="6"/>
    <s v="Yarn"/>
    <s v="02-01-01-001-0009"/>
    <s v="A.A SPINING MILLS LTD"/>
    <n v="9"/>
    <n v="408.24"/>
    <x v="12"/>
    <n v="157500"/>
    <s v="K-1909-12"/>
    <n v="17500"/>
  </r>
  <r>
    <s v="R-12131"/>
    <d v="2019-09-11T00:00:00"/>
    <x v="2"/>
    <x v="0"/>
    <s v="9-2019"/>
    <x v="0"/>
    <x v="0"/>
    <x v="1"/>
    <x v="13"/>
    <s v="Yarn"/>
    <s v="02-02-09-0029"/>
    <s v="SURRIYA TEXTILE MILLS (PVT) LTD"/>
    <n v="20"/>
    <n v="907.2"/>
    <x v="5"/>
    <n v="286000"/>
    <s v="K-1909-13"/>
    <n v="14300"/>
  </r>
  <r>
    <s v="R-12134"/>
    <d v="2019-09-12T00:00:00"/>
    <x v="2"/>
    <x v="0"/>
    <s v="9-2019"/>
    <x v="0"/>
    <x v="0"/>
    <x v="1"/>
    <x v="13"/>
    <s v="Yarn"/>
    <s v="02-02-09-0029"/>
    <s v="SURRIYA TEXTILE MILLS (PVT) LTD"/>
    <n v="50"/>
    <n v="2268"/>
    <x v="5"/>
    <n v="715000"/>
    <s v="K-1909-14"/>
    <n v="14300"/>
  </r>
  <r>
    <s v="R-12135"/>
    <d v="2019-09-12T00:00:00"/>
    <x v="2"/>
    <x v="0"/>
    <s v="9-2019"/>
    <x v="0"/>
    <x v="0"/>
    <x v="7"/>
    <x v="10"/>
    <s v="Yarn"/>
    <s v="02-01-01-001-0001"/>
    <s v="METCO TEXTILE (PVT) LTD"/>
    <n v="100"/>
    <n v="4536"/>
    <x v="20"/>
    <n v="1700000"/>
    <s v="K-1909-15"/>
    <n v="17000"/>
  </r>
  <r>
    <s v="R-12151"/>
    <d v="2019-09-12T00:00:00"/>
    <x v="2"/>
    <x v="0"/>
    <s v="9-2019"/>
    <x v="0"/>
    <x v="0"/>
    <x v="4"/>
    <x v="4"/>
    <s v="Yarn"/>
    <s v="02-01-01-001-0002"/>
    <s v="AHMED ORIENTAL TEXTILE MILLS LTD"/>
    <n v="25"/>
    <n v="1134"/>
    <x v="15"/>
    <n v="347500"/>
    <s v="K-1909-16"/>
    <n v="13900"/>
  </r>
  <r>
    <s v="R-12138"/>
    <d v="2019-09-12T00:00:00"/>
    <x v="2"/>
    <x v="0"/>
    <s v="9-2019"/>
    <x v="0"/>
    <x v="0"/>
    <x v="8"/>
    <x v="4"/>
    <s v="Yarn"/>
    <s v="02-01-01-001-0002"/>
    <s v="AHMED ORIENTAL TEXTILE MILLS LTD"/>
    <n v="56"/>
    <n v="2540.16"/>
    <x v="19"/>
    <n v="845600"/>
    <s v="K-1909-17"/>
    <n v="15100"/>
  </r>
  <r>
    <s v="R-12152"/>
    <d v="2019-09-13T00:00:00"/>
    <x v="2"/>
    <x v="0"/>
    <s v="9-2019"/>
    <x v="0"/>
    <x v="0"/>
    <x v="7"/>
    <x v="8"/>
    <s v="Yarn"/>
    <s v="02-01-01-001-0007"/>
    <s v="ZAMAN TEXTILE MILLS (PVT) LTD"/>
    <n v="150"/>
    <n v="6804"/>
    <x v="26"/>
    <n v="2527500"/>
    <s v="K-1909-18"/>
    <n v="16850"/>
  </r>
  <r>
    <s v="R-12160"/>
    <d v="2019-09-14T00:00:00"/>
    <x v="2"/>
    <x v="0"/>
    <s v="9-2019"/>
    <x v="0"/>
    <x v="0"/>
    <x v="7"/>
    <x v="10"/>
    <s v="Yarn"/>
    <s v="02-01-01-001-0001"/>
    <s v="METCO TEXTILE (PVT) LTD"/>
    <n v="50"/>
    <n v="2268"/>
    <x v="20"/>
    <n v="850000"/>
    <s v="K-1909-20"/>
    <n v="17000"/>
  </r>
  <r>
    <s v="R-12161"/>
    <d v="2019-09-14T00:00:00"/>
    <x v="2"/>
    <x v="0"/>
    <s v="9-2019"/>
    <x v="0"/>
    <x v="0"/>
    <x v="1"/>
    <x v="4"/>
    <s v="Yarn"/>
    <s v="02-01-01-001-0002"/>
    <s v="AHMED ORIENTAL TEXTILE MILLS LTD"/>
    <n v="150"/>
    <n v="6804"/>
    <x v="27"/>
    <n v="2160000"/>
    <s v="K-1909-21"/>
    <n v="14400"/>
  </r>
  <r>
    <s v="R-12175"/>
    <d v="2019-09-14T00:00:00"/>
    <x v="2"/>
    <x v="0"/>
    <s v="9-2019"/>
    <x v="0"/>
    <x v="0"/>
    <x v="8"/>
    <x v="12"/>
    <s v="Yarn"/>
    <s v="02-02-09-0030"/>
    <s v="AMIN TEXTILE MILLS (PVT) LTD"/>
    <n v="52"/>
    <n v="2358.7199999999998"/>
    <x v="22"/>
    <n v="780000"/>
    <s v="K-1909-22"/>
    <n v="15000"/>
  </r>
  <r>
    <s v="R-12176"/>
    <d v="2019-09-14T00:00:00"/>
    <x v="2"/>
    <x v="0"/>
    <s v="9-2019"/>
    <x v="0"/>
    <x v="0"/>
    <x v="11"/>
    <x v="9"/>
    <s v="Yarn"/>
    <s v="02-01-01-001-0005"/>
    <s v="DAWOOD BROTHERS"/>
    <n v="268"/>
    <n v="12156.48"/>
    <x v="23"/>
    <n v="4958000"/>
    <s v="K-1909-23"/>
    <n v="18500"/>
  </r>
  <r>
    <s v="R-12177"/>
    <d v="2019-09-14T00:00:00"/>
    <x v="2"/>
    <x v="0"/>
    <s v="9-2019"/>
    <x v="0"/>
    <x v="0"/>
    <x v="11"/>
    <x v="9"/>
    <s v="Yarn"/>
    <s v="02-01-01-001-0005"/>
    <s v="DAWOOD BROTHERS"/>
    <n v="32"/>
    <n v="1451.52"/>
    <x v="23"/>
    <n v="592000"/>
    <s v="K-1909-24"/>
    <n v="18500"/>
  </r>
  <r>
    <s v="R-12193"/>
    <d v="2019-09-16T00:00:00"/>
    <x v="2"/>
    <x v="0"/>
    <s v="9-2019"/>
    <x v="0"/>
    <x v="0"/>
    <x v="7"/>
    <x v="10"/>
    <s v="Yarn"/>
    <s v="02-01-01-001-0001"/>
    <s v="METCO TEXTILE (PVT) LTD"/>
    <n v="50"/>
    <n v="2268"/>
    <x v="20"/>
    <n v="850000"/>
    <s v="K-1909-25"/>
    <n v="17000"/>
  </r>
  <r>
    <s v="R-12194"/>
    <d v="2019-09-16T00:00:00"/>
    <x v="2"/>
    <x v="0"/>
    <s v="9-2019"/>
    <x v="0"/>
    <x v="0"/>
    <x v="7"/>
    <x v="8"/>
    <s v="Yarn"/>
    <s v="02-01-01-001-0007"/>
    <s v="ZAMAN TEXTILE MILLS (PVT) LTD"/>
    <n v="100"/>
    <n v="4536"/>
    <x v="26"/>
    <n v="1685000"/>
    <s v="K-1909-26"/>
    <n v="16850"/>
  </r>
  <r>
    <s v="R-12195"/>
    <d v="2019-09-16T00:00:00"/>
    <x v="2"/>
    <x v="0"/>
    <s v="9-2019"/>
    <x v="0"/>
    <x v="0"/>
    <x v="13"/>
    <x v="8"/>
    <s v="Yarn"/>
    <s v="02-01-01-001-0007"/>
    <s v="ZAMAN TEXTILE MILLS (PVT) LTD"/>
    <n v="50"/>
    <n v="2268"/>
    <x v="8"/>
    <n v="920000"/>
    <s v="K-1909-27"/>
    <n v="18400"/>
  </r>
  <r>
    <s v="R-12228"/>
    <d v="2019-09-20T00:00:00"/>
    <x v="2"/>
    <x v="0"/>
    <s v="9-2019"/>
    <x v="0"/>
    <x v="0"/>
    <x v="12"/>
    <x v="5"/>
    <s v="Yarn"/>
    <s v="02-01-01-001-0003"/>
    <s v="RELIANCE WEAVING MILLS LTD"/>
    <n v="100"/>
    <n v="4536"/>
    <x v="25"/>
    <n v="1280000"/>
    <s v="K-1909-28"/>
    <n v="12800"/>
  </r>
  <r>
    <s v="R-12229"/>
    <d v="2019-09-20T00:00:00"/>
    <x v="2"/>
    <x v="0"/>
    <s v="9-2019"/>
    <x v="0"/>
    <x v="0"/>
    <x v="8"/>
    <x v="12"/>
    <s v="Yarn"/>
    <s v="02-02-09-0030"/>
    <s v="AMIN TEXTILE MILLS (PVT) LTD"/>
    <n v="35"/>
    <n v="1587.6"/>
    <x v="22"/>
    <n v="525000"/>
    <s v="K-1909-29"/>
    <n v="15000"/>
  </r>
  <r>
    <s v="R-12230"/>
    <d v="2019-09-20T00:00:00"/>
    <x v="2"/>
    <x v="0"/>
    <s v="9-2019"/>
    <x v="0"/>
    <x v="0"/>
    <x v="14"/>
    <x v="7"/>
    <s v="Yarn"/>
    <s v="02-01-01-001-0004"/>
    <s v="PREMIUM TEXTILE MILLS LTD"/>
    <n v="85"/>
    <n v="3855.6"/>
    <x v="8"/>
    <n v="1564000"/>
    <s v="K-1909-30"/>
    <n v="18400"/>
  </r>
  <r>
    <s v="R-12231"/>
    <d v="2019-09-20T00:00:00"/>
    <x v="2"/>
    <x v="0"/>
    <s v="9-2019"/>
    <x v="0"/>
    <x v="0"/>
    <x v="11"/>
    <x v="9"/>
    <s v="Yarn"/>
    <s v="02-02-09-0039"/>
    <s v="ZAHIDJEE TEXTILE MILLS LIMITED"/>
    <n v="2"/>
    <n v="90.72"/>
    <x v="21"/>
    <n v="35100"/>
    <s v="K-1909-31"/>
    <n v="17550"/>
  </r>
  <r>
    <s v="R-12247"/>
    <d v="2019-09-21T00:00:00"/>
    <x v="2"/>
    <x v="0"/>
    <s v="9-2019"/>
    <x v="0"/>
    <x v="0"/>
    <x v="1"/>
    <x v="13"/>
    <s v="Yarn"/>
    <s v="02-02-09-0029"/>
    <s v="SURRIYA TEXTILE MILLS (PVT) LTD"/>
    <n v="50"/>
    <n v="2268"/>
    <x v="5"/>
    <n v="715000"/>
    <s v="K-1909-32"/>
    <n v="14300"/>
  </r>
  <r>
    <s v="R-12252"/>
    <d v="2019-09-21T00:00:00"/>
    <x v="2"/>
    <x v="0"/>
    <s v="9-2019"/>
    <x v="0"/>
    <x v="0"/>
    <x v="9"/>
    <x v="14"/>
    <s v="Yarn"/>
    <s v="02-02-09-0036"/>
    <s v="ZAHRA TEXTILE"/>
    <n v="80"/>
    <n v="3628.8"/>
    <x v="28"/>
    <n v="1536000"/>
    <s v="K-1909-33"/>
    <n v="19200"/>
  </r>
  <r>
    <s v="R-12253"/>
    <d v="2019-09-21T00:00:00"/>
    <x v="2"/>
    <x v="0"/>
    <s v="9-2019"/>
    <x v="0"/>
    <x v="0"/>
    <x v="3"/>
    <x v="3"/>
    <s v="Yarn"/>
    <s v="02-01-01-001-0006"/>
    <s v="GATRON INDUSTRIES LTD"/>
    <n v="95.26"/>
    <n v="4320.9935999999998"/>
    <x v="29"/>
    <n v="1314596.5734000001"/>
    <s v="K-1909-34"/>
    <n v="13800.09"/>
  </r>
  <r>
    <s v="R-12266"/>
    <d v="2019-09-23T00:00:00"/>
    <x v="2"/>
    <x v="0"/>
    <s v="9-2019"/>
    <x v="0"/>
    <x v="0"/>
    <x v="7"/>
    <x v="10"/>
    <s v="Yarn"/>
    <s v="02-01-01-001-0001"/>
    <s v="METCO TEXTILE (PVT) LTD"/>
    <n v="100"/>
    <n v="4536"/>
    <x v="20"/>
    <n v="1700000"/>
    <s v="K-1909-35"/>
    <n v="17000"/>
  </r>
  <r>
    <s v="R-12279"/>
    <d v="2019-09-24T00:00:00"/>
    <x v="2"/>
    <x v="0"/>
    <s v="9-2019"/>
    <x v="0"/>
    <x v="0"/>
    <x v="4"/>
    <x v="4"/>
    <s v="Yarn"/>
    <s v="02-01-01-001-0002"/>
    <s v="AHMED ORIENTAL TEXTILE MILLS LTD"/>
    <n v="50"/>
    <n v="2268"/>
    <x v="30"/>
    <n v="725000"/>
    <s v="K-1909-39"/>
    <n v="14500"/>
  </r>
  <r>
    <s v="R-12267"/>
    <d v="2019-09-24T00:00:00"/>
    <x v="2"/>
    <x v="0"/>
    <s v="9-2019"/>
    <x v="0"/>
    <x v="0"/>
    <x v="7"/>
    <x v="8"/>
    <s v="Yarn"/>
    <s v="02-01-01-001-0007"/>
    <s v="ZAMAN TEXTILE MILLS (PVT) LTD"/>
    <n v="78"/>
    <n v="3538.08"/>
    <x v="26"/>
    <n v="1314300"/>
    <s v="K-1909-36"/>
    <n v="16850"/>
  </r>
  <r>
    <s v="R-12268"/>
    <d v="2019-09-24T00:00:00"/>
    <x v="2"/>
    <x v="0"/>
    <s v="9-2019"/>
    <x v="0"/>
    <x v="0"/>
    <x v="13"/>
    <x v="8"/>
    <s v="Yarn"/>
    <s v="02-01-01-001-0007"/>
    <s v="ZAMAN TEXTILE MILLS (PVT) LTD"/>
    <n v="50"/>
    <n v="2268"/>
    <x v="8"/>
    <n v="920000"/>
    <s v="K-1909-37"/>
    <n v="18400"/>
  </r>
  <r>
    <s v="R-12278"/>
    <d v="2019-09-25T00:00:00"/>
    <x v="2"/>
    <x v="0"/>
    <s v="9-2019"/>
    <x v="0"/>
    <x v="0"/>
    <x v="7"/>
    <x v="15"/>
    <s v="Yarn"/>
    <s v="02-02-09-0034"/>
    <s v="INDUS DYEING &amp; MFG CO"/>
    <n v="200"/>
    <n v="9072"/>
    <x v="20"/>
    <n v="3400000"/>
    <s v="K-1909-38"/>
    <n v="17000"/>
  </r>
  <r>
    <s v="R-12281"/>
    <d v="2019-09-25T00:00:00"/>
    <x v="2"/>
    <x v="0"/>
    <s v="9-2019"/>
    <x v="0"/>
    <x v="0"/>
    <x v="1"/>
    <x v="13"/>
    <s v="Yarn"/>
    <s v="02-02-09-0029"/>
    <s v="SURRIYA TEXTILE MILLS (PVT) LTD"/>
    <n v="45"/>
    <n v="2041.2"/>
    <x v="5"/>
    <n v="643500"/>
    <s v="K-1909-40"/>
    <n v="14300"/>
  </r>
  <r>
    <s v="R-12294"/>
    <d v="2019-09-26T00:00:00"/>
    <x v="2"/>
    <x v="0"/>
    <s v="9-2019"/>
    <x v="0"/>
    <x v="0"/>
    <x v="8"/>
    <x v="4"/>
    <s v="Yarn"/>
    <s v="02-01-01-001-0002"/>
    <s v="AHMED ORIENTAL TEXTILE MILLS LTD"/>
    <n v="40"/>
    <n v="1814.4"/>
    <x v="31"/>
    <n v="624000"/>
    <s v="K-1909-41"/>
    <n v="15600"/>
  </r>
  <r>
    <s v="R-12295"/>
    <d v="2019-09-26T00:00:00"/>
    <x v="2"/>
    <x v="0"/>
    <s v="9-2019"/>
    <x v="0"/>
    <x v="0"/>
    <x v="11"/>
    <x v="12"/>
    <s v="Yarn"/>
    <s v="02-02-09-0030"/>
    <s v="AMIN TEXTILE MILLS (PVT) LTD"/>
    <n v="50"/>
    <n v="2268"/>
    <x v="26"/>
    <n v="842500"/>
    <s v="K-1909-42"/>
    <n v="16850"/>
  </r>
  <r>
    <s v="R-12300"/>
    <d v="2019-09-27T00:00:00"/>
    <x v="2"/>
    <x v="0"/>
    <s v="9-2019"/>
    <x v="0"/>
    <x v="0"/>
    <x v="1"/>
    <x v="13"/>
    <s v="Yarn"/>
    <s v="02-02-09-0029"/>
    <s v="SURRIYA TEXTILE MILLS (PVT) LTD"/>
    <n v="100"/>
    <n v="4536"/>
    <x v="5"/>
    <n v="1430000"/>
    <s v="K-1909-43"/>
    <n v="14300"/>
  </r>
  <r>
    <s v="R-12461"/>
    <d v="2019-09-28T00:00:00"/>
    <x v="2"/>
    <x v="0"/>
    <s v="9-2019"/>
    <x v="0"/>
    <x v="0"/>
    <x v="8"/>
    <x v="12"/>
    <s v="Yarn"/>
    <s v="02-02-09-0030"/>
    <s v="AMIN TEXTILE MILLS (PVT) LTD"/>
    <n v="27"/>
    <n v="1224.72"/>
    <x v="22"/>
    <n v="405000"/>
    <s v="K-1909-44"/>
    <n v="15000"/>
  </r>
  <r>
    <s v="R-12462"/>
    <d v="2019-09-28T00:00:00"/>
    <x v="2"/>
    <x v="0"/>
    <s v="9-2019"/>
    <x v="0"/>
    <x v="0"/>
    <x v="8"/>
    <x v="12"/>
    <s v="Yarn"/>
    <s v="02-02-09-0030"/>
    <s v="AMIN TEXTILE MILLS (PVT) LTD"/>
    <n v="23"/>
    <n v="1043.28"/>
    <x v="22"/>
    <n v="345000"/>
    <s v="K-1909-44"/>
    <n v="15000"/>
  </r>
  <r>
    <s v="R-12311"/>
    <d v="2019-09-28T00:00:00"/>
    <x v="2"/>
    <x v="0"/>
    <s v="9-2019"/>
    <x v="0"/>
    <x v="0"/>
    <x v="11"/>
    <x v="9"/>
    <s v="Yarn"/>
    <s v="02-01-01-001-0005"/>
    <s v="DAWOOD BROTHERS"/>
    <n v="100"/>
    <n v="4536"/>
    <x v="23"/>
    <n v="1850000"/>
    <s v="K-1909-45"/>
    <n v="18500"/>
  </r>
  <r>
    <s v="R-12312"/>
    <d v="2019-09-28T00:00:00"/>
    <x v="2"/>
    <x v="0"/>
    <s v="9-2019"/>
    <x v="0"/>
    <x v="0"/>
    <x v="12"/>
    <x v="5"/>
    <s v="Yarn"/>
    <s v="02-01-01-001-0003"/>
    <s v="RELIANCE WEAVING MILLS LTD"/>
    <n v="60"/>
    <n v="2721.6"/>
    <x v="25"/>
    <n v="768000"/>
    <s v="K-1909-46"/>
    <n v="12800"/>
  </r>
  <r>
    <s v="R-12317"/>
    <d v="2019-09-30T00:00:00"/>
    <x v="2"/>
    <x v="0"/>
    <s v="9-2019"/>
    <x v="0"/>
    <x v="0"/>
    <x v="11"/>
    <x v="12"/>
    <s v="Yarn"/>
    <s v="02-02-09-0030"/>
    <s v="AMIN TEXTILE MILLS (PVT) LTD"/>
    <n v="50"/>
    <n v="2268"/>
    <x v="26"/>
    <n v="842500"/>
    <s v="K-1909-47"/>
    <n v="16850"/>
  </r>
  <r>
    <s v="R-12329"/>
    <d v="2019-09-30T00:00:00"/>
    <x v="2"/>
    <x v="0"/>
    <s v="9-2019"/>
    <x v="0"/>
    <x v="0"/>
    <x v="11"/>
    <x v="12"/>
    <s v="Yarn"/>
    <s v="02-02-09-0030"/>
    <s v="AMIN TEXTILE MILLS (PVT) LTD"/>
    <n v="90"/>
    <n v="4082.4"/>
    <x v="26"/>
    <n v="1516500"/>
    <s v="K-1909-48"/>
    <n v="16850"/>
  </r>
  <r>
    <s v="R-12336"/>
    <d v="2019-10-01T00:00:00"/>
    <x v="3"/>
    <x v="0"/>
    <s v="10-2019"/>
    <x v="0"/>
    <x v="1"/>
    <x v="7"/>
    <x v="10"/>
    <s v="Yarn"/>
    <s v="02-01-01-001-0001"/>
    <s v="METCO TEXTILE (PVT) LTD"/>
    <n v="100"/>
    <n v="4536"/>
    <x v="20"/>
    <n v="1700000"/>
    <s v="K-1910-1"/>
    <n v="17000"/>
  </r>
  <r>
    <s v="R-12337"/>
    <d v="2019-10-01T00:00:00"/>
    <x v="3"/>
    <x v="0"/>
    <s v="10-2019"/>
    <x v="0"/>
    <x v="1"/>
    <x v="4"/>
    <x v="4"/>
    <s v="Yarn"/>
    <s v="02-01-01-001-0002"/>
    <s v="AHMED ORIENTAL TEXTILE MILLS LTD"/>
    <n v="45"/>
    <n v="2041.2"/>
    <x v="30"/>
    <n v="652500"/>
    <s v="K-1910-2"/>
    <n v="14500"/>
  </r>
  <r>
    <s v="R-12342"/>
    <d v="2019-10-02T00:00:00"/>
    <x v="3"/>
    <x v="0"/>
    <s v="10-2019"/>
    <x v="0"/>
    <x v="1"/>
    <x v="15"/>
    <x v="7"/>
    <s v="Yarn"/>
    <s v="02-01-01-001-0004"/>
    <s v="PREMIUM TEXTILE MILLS LTD"/>
    <n v="35.65"/>
    <n v="1617.0839999999998"/>
    <x v="32"/>
    <n v="634570"/>
    <s v="K-1910-3"/>
    <n v="17800"/>
  </r>
  <r>
    <s v="R-12349"/>
    <d v="2019-10-03T00:00:00"/>
    <x v="3"/>
    <x v="0"/>
    <s v="10-2019"/>
    <x v="0"/>
    <x v="1"/>
    <x v="11"/>
    <x v="12"/>
    <s v="Yarn"/>
    <s v="02-02-09-0030"/>
    <s v="AMIN TEXTILE MILLS (PVT) LTD"/>
    <n v="80"/>
    <n v="3628.8"/>
    <x v="26"/>
    <n v="1348000"/>
    <s v="K-1910-4"/>
    <n v="16850"/>
  </r>
  <r>
    <s v="R-12359"/>
    <d v="2019-10-03T00:00:00"/>
    <x v="3"/>
    <x v="0"/>
    <s v="10-2019"/>
    <x v="0"/>
    <x v="1"/>
    <x v="7"/>
    <x v="10"/>
    <s v="Yarn"/>
    <s v="02-01-01-001-0001"/>
    <s v="METCO TEXTILE (PVT) LTD"/>
    <n v="50"/>
    <n v="2268"/>
    <x v="20"/>
    <n v="850000"/>
    <s v="K-1910-5"/>
    <n v="17000"/>
  </r>
  <r>
    <s v="R-12367"/>
    <d v="2019-10-04T00:00:00"/>
    <x v="3"/>
    <x v="0"/>
    <s v="10-2019"/>
    <x v="0"/>
    <x v="1"/>
    <x v="8"/>
    <x v="4"/>
    <s v="Yarn"/>
    <s v="02-01-01-001-0002"/>
    <s v="AHMED ORIENTAL TEXTILE MILLS LTD"/>
    <n v="50"/>
    <n v="2268"/>
    <x v="31"/>
    <n v="780000"/>
    <s v="K-1910-6"/>
    <n v="15600"/>
  </r>
  <r>
    <s v="R-12381"/>
    <d v="2019-10-05T00:00:00"/>
    <x v="3"/>
    <x v="0"/>
    <s v="10-2019"/>
    <x v="0"/>
    <x v="1"/>
    <x v="11"/>
    <x v="12"/>
    <s v="Yarn"/>
    <s v="02-02-09-0030"/>
    <s v="AMIN TEXTILE MILLS (PVT) LTD"/>
    <n v="30"/>
    <n v="1360.8"/>
    <x v="26"/>
    <n v="505500"/>
    <s v="K-1910-7"/>
    <n v="16850"/>
  </r>
  <r>
    <s v="R-12382"/>
    <d v="2019-10-05T00:00:00"/>
    <x v="3"/>
    <x v="0"/>
    <s v="10-2019"/>
    <x v="0"/>
    <x v="1"/>
    <x v="9"/>
    <x v="14"/>
    <s v="Yarn"/>
    <s v="02-02-09-0036"/>
    <s v="ZAHRA TEXTILE"/>
    <n v="115"/>
    <n v="5216.3999999999996"/>
    <x v="28"/>
    <n v="2208000"/>
    <s v="K-1910-8"/>
    <n v="19200"/>
  </r>
  <r>
    <s v="R-12383"/>
    <d v="2019-10-05T00:00:00"/>
    <x v="3"/>
    <x v="0"/>
    <s v="10-2019"/>
    <x v="0"/>
    <x v="1"/>
    <x v="1"/>
    <x v="6"/>
    <s v="Yarn"/>
    <s v="02-01-01-001-0009"/>
    <s v="A.A SPINING MILLS LTD"/>
    <n v="10"/>
    <n v="453.6"/>
    <x v="22"/>
    <n v="150000"/>
    <s v="K-1910-9"/>
    <n v="15000"/>
  </r>
  <r>
    <s v="R-12387"/>
    <d v="2019-10-05T00:00:00"/>
    <x v="3"/>
    <x v="0"/>
    <s v="10-2019"/>
    <x v="0"/>
    <x v="1"/>
    <x v="7"/>
    <x v="10"/>
    <s v="Yarn"/>
    <s v="02-01-01-001-0001"/>
    <s v="METCO TEXTILE (PVT) LTD"/>
    <n v="50"/>
    <n v="2268"/>
    <x v="20"/>
    <n v="850000"/>
    <s v="K-1910-10"/>
    <n v="17000"/>
  </r>
  <r>
    <s v="R-12474"/>
    <d v="2019-10-05T00:00:00"/>
    <x v="3"/>
    <x v="0"/>
    <s v="10-2019"/>
    <x v="0"/>
    <x v="1"/>
    <x v="3"/>
    <x v="3"/>
    <s v="Yarn"/>
    <s v="02-01-01-001-0006"/>
    <s v="GATRON INDUSTRIES LTD"/>
    <n v="32.71"/>
    <n v="1483.7256"/>
    <x v="33"/>
    <n v="453036.77100000001"/>
    <s v="K-1910-28"/>
    <n v="13850.1"/>
  </r>
  <r>
    <s v="R-12475"/>
    <d v="2019-10-05T00:00:00"/>
    <x v="3"/>
    <x v="0"/>
    <s v="10-2019"/>
    <x v="0"/>
    <x v="1"/>
    <x v="3"/>
    <x v="3"/>
    <s v="Yarn"/>
    <s v="02-01-01-001-0006"/>
    <s v="GATRON INDUSTRIES LTD"/>
    <n v="19.010000000000002"/>
    <n v="862.29360000000008"/>
    <x v="3"/>
    <n v="262338"/>
    <s v="K-1910-29"/>
    <n v="13799.999999999998"/>
  </r>
  <r>
    <s v="R-12392"/>
    <d v="2019-10-07T00:00:00"/>
    <x v="3"/>
    <x v="0"/>
    <s v="10-2019"/>
    <x v="0"/>
    <x v="1"/>
    <x v="11"/>
    <x v="9"/>
    <s v="Yarn"/>
    <s v="02-01-01-001-0005"/>
    <s v="DAWOOD BROTHERS"/>
    <n v="118"/>
    <n v="5352.48"/>
    <x v="23"/>
    <n v="2183000"/>
    <s v="K-1910-11"/>
    <n v="18500"/>
  </r>
  <r>
    <s v="R-12393"/>
    <d v="2019-10-07T00:00:00"/>
    <x v="3"/>
    <x v="0"/>
    <s v="10-2019"/>
    <x v="0"/>
    <x v="1"/>
    <x v="1"/>
    <x v="13"/>
    <s v="Yarn"/>
    <s v="02-02-09-0029"/>
    <s v="SURRIYA TEXTILE MILLS (PVT) LTD"/>
    <n v="50.96"/>
    <n v="2311.5455999999999"/>
    <x v="5"/>
    <n v="728728"/>
    <s v="K-1910-12"/>
    <n v="14300"/>
  </r>
  <r>
    <s v="R-12400"/>
    <d v="2019-10-07T00:00:00"/>
    <x v="3"/>
    <x v="0"/>
    <s v="10-2019"/>
    <x v="0"/>
    <x v="1"/>
    <x v="7"/>
    <x v="10"/>
    <s v="Yarn"/>
    <s v="02-01-01-001-0001"/>
    <s v="METCO TEXTILE (PVT) LTD"/>
    <n v="50"/>
    <n v="2268"/>
    <x v="20"/>
    <n v="850000"/>
    <s v="K-1910-13"/>
    <n v="17000"/>
  </r>
  <r>
    <s v="R-12420"/>
    <d v="2019-10-08T00:00:00"/>
    <x v="3"/>
    <x v="0"/>
    <s v="10-2019"/>
    <x v="0"/>
    <x v="1"/>
    <x v="2"/>
    <x v="2"/>
    <s v="Yarn"/>
    <s v="02-01-01-001-0009"/>
    <s v="A.A SPINING MILLS LTD"/>
    <n v="23"/>
    <n v="1043.28"/>
    <x v="34"/>
    <n v="374900"/>
    <s v="K-1910-17"/>
    <n v="16300"/>
  </r>
  <r>
    <s v="R-12413"/>
    <d v="2019-10-09T00:00:00"/>
    <x v="3"/>
    <x v="0"/>
    <s v="10-2019"/>
    <x v="0"/>
    <x v="1"/>
    <x v="11"/>
    <x v="12"/>
    <s v="Yarn"/>
    <s v="02-02-09-0030"/>
    <s v="AMIN TEXTILE MILLS (PVT) LTD"/>
    <n v="40"/>
    <n v="1814.4"/>
    <x v="26"/>
    <n v="674000"/>
    <s v="K-1910-14"/>
    <n v="16850"/>
  </r>
  <r>
    <s v="R-12414"/>
    <d v="2019-10-09T00:00:00"/>
    <x v="3"/>
    <x v="0"/>
    <s v="10-2019"/>
    <x v="0"/>
    <x v="1"/>
    <x v="1"/>
    <x v="13"/>
    <s v="Yarn"/>
    <s v="02-02-09-0029"/>
    <s v="SURRIYA TEXTILE MILLS (PVT) LTD"/>
    <n v="50"/>
    <n v="2268"/>
    <x v="5"/>
    <n v="715000"/>
    <s v="K-1910-15"/>
    <n v="14300"/>
  </r>
  <r>
    <s v="R-12417"/>
    <d v="2019-10-10T00:00:00"/>
    <x v="3"/>
    <x v="0"/>
    <s v="10-2019"/>
    <x v="0"/>
    <x v="1"/>
    <x v="8"/>
    <x v="12"/>
    <s v="Yarn"/>
    <s v="02-02-09-0030"/>
    <s v="AMIN TEXTILE MILLS (PVT) LTD"/>
    <n v="23"/>
    <n v="1043.28"/>
    <x v="22"/>
    <n v="345000"/>
    <s v="K-1910-16"/>
    <n v="15000"/>
  </r>
  <r>
    <s v="R-12477"/>
    <d v="2019-10-11T00:00:00"/>
    <x v="3"/>
    <x v="0"/>
    <s v="10-2019"/>
    <x v="0"/>
    <x v="1"/>
    <x v="8"/>
    <x v="4"/>
    <s v="Yarn"/>
    <s v="02-01-01-001-0002"/>
    <s v="AHMED ORIENTAL TEXTILE MILLS LTD"/>
    <n v="73"/>
    <n v="3311.2799999999997"/>
    <x v="31"/>
    <n v="1138800"/>
    <s v="K-1910-31"/>
    <n v="15600"/>
  </r>
  <r>
    <s v="R-12478"/>
    <d v="2019-10-12T00:00:00"/>
    <x v="3"/>
    <x v="0"/>
    <s v="10-2019"/>
    <x v="0"/>
    <x v="1"/>
    <x v="7"/>
    <x v="8"/>
    <s v="Yarn"/>
    <s v="02-01-01-001-0007"/>
    <s v="ZAMAN TEXTILE MILLS (PVT) LTD"/>
    <n v="58"/>
    <n v="2630.88"/>
    <x v="35"/>
    <n v="1026600"/>
    <s v="K-1910-32"/>
    <n v="17700"/>
  </r>
  <r>
    <s v="R-12440"/>
    <d v="2019-10-14T00:00:00"/>
    <x v="3"/>
    <x v="0"/>
    <s v="10-2019"/>
    <x v="0"/>
    <x v="1"/>
    <x v="7"/>
    <x v="15"/>
    <s v="Yarn"/>
    <s v="02-02-09-0034"/>
    <s v="INDUS DYEING &amp; MFG CO"/>
    <n v="100"/>
    <n v="4536"/>
    <x v="20"/>
    <n v="1700000"/>
    <s v="K-1910-21"/>
    <n v="17000"/>
  </r>
  <r>
    <s v="R-12436"/>
    <d v="2019-10-14T00:00:00"/>
    <x v="3"/>
    <x v="0"/>
    <s v="10-2019"/>
    <x v="0"/>
    <x v="1"/>
    <x v="7"/>
    <x v="10"/>
    <s v="Yarn"/>
    <s v="02-01-01-001-0001"/>
    <s v="METCO TEXTILE (PVT) LTD"/>
    <n v="100"/>
    <n v="4536"/>
    <x v="36"/>
    <n v="1795000"/>
    <s v="K-1910-18"/>
    <n v="17950"/>
  </r>
  <r>
    <s v="R-12476"/>
    <d v="2019-10-14T00:00:00"/>
    <x v="3"/>
    <x v="0"/>
    <s v="10-2019"/>
    <x v="0"/>
    <x v="1"/>
    <x v="11"/>
    <x v="12"/>
    <s v="Yarn"/>
    <s v="02-02-09-0030"/>
    <s v="AMIN TEXTILE MILLS (PVT) LTD"/>
    <n v="40"/>
    <n v="1814.4"/>
    <x v="26"/>
    <n v="674000"/>
    <s v="K-1910-30"/>
    <n v="16850"/>
  </r>
  <r>
    <s v="R-12437"/>
    <d v="2019-10-15T00:00:00"/>
    <x v="3"/>
    <x v="0"/>
    <s v="10-2019"/>
    <x v="0"/>
    <x v="1"/>
    <x v="7"/>
    <x v="8"/>
    <s v="Yarn"/>
    <s v="02-01-01-001-0007"/>
    <s v="ZAMAN TEXTILE MILLS (PVT) LTD"/>
    <n v="78"/>
    <n v="3538.08"/>
    <x v="35"/>
    <n v="1380600"/>
    <s v="K-1910-19"/>
    <n v="17700"/>
  </r>
  <r>
    <s v="R-12438"/>
    <d v="2019-10-15T00:00:00"/>
    <x v="3"/>
    <x v="0"/>
    <s v="10-2019"/>
    <x v="0"/>
    <x v="1"/>
    <x v="12"/>
    <x v="5"/>
    <s v="Yarn"/>
    <s v="02-01-01-001-0003"/>
    <s v="RELIANCE WEAVING MILLS LTD"/>
    <n v="100"/>
    <n v="4536"/>
    <x v="37"/>
    <n v="1310000"/>
    <s v="K-1910-20"/>
    <n v="13100"/>
  </r>
  <r>
    <s v="R-12442"/>
    <d v="2019-10-16T00:00:00"/>
    <x v="3"/>
    <x v="0"/>
    <s v="10-2019"/>
    <x v="0"/>
    <x v="1"/>
    <x v="11"/>
    <x v="12"/>
    <s v="Yarn"/>
    <s v="02-02-09-0030"/>
    <s v="AMIN TEXTILE MILLS (PVT) LTD"/>
    <n v="83"/>
    <n v="3764.88"/>
    <x v="26"/>
    <n v="1398550"/>
    <s v="K-1910-22"/>
    <n v="16850"/>
  </r>
  <r>
    <s v="R-12443"/>
    <d v="2019-10-16T00:00:00"/>
    <x v="3"/>
    <x v="0"/>
    <s v="10-2019"/>
    <x v="0"/>
    <x v="1"/>
    <x v="4"/>
    <x v="4"/>
    <s v="Yarn"/>
    <s v="02-01-01-001-0002"/>
    <s v="AHMED ORIENTAL TEXTILE MILLS LTD"/>
    <n v="25"/>
    <n v="1134"/>
    <x v="30"/>
    <n v="362500"/>
    <s v="K-1910-23"/>
    <n v="14500"/>
  </r>
  <r>
    <s v="R-12444"/>
    <d v="2019-10-16T00:00:00"/>
    <x v="3"/>
    <x v="0"/>
    <s v="10-2019"/>
    <x v="0"/>
    <x v="1"/>
    <x v="8"/>
    <x v="4"/>
    <s v="Yarn"/>
    <s v="02-01-01-001-0002"/>
    <s v="AHMED ORIENTAL TEXTILE MILLS LTD"/>
    <n v="52"/>
    <n v="2358.7199999999998"/>
    <x v="31"/>
    <n v="811200"/>
    <s v="K-1910-24"/>
    <n v="15600"/>
  </r>
  <r>
    <s v="R-12457"/>
    <d v="2019-10-17T00:00:00"/>
    <x v="3"/>
    <x v="0"/>
    <s v="10-2019"/>
    <x v="0"/>
    <x v="1"/>
    <x v="7"/>
    <x v="10"/>
    <s v="Yarn"/>
    <s v="02-01-01-001-0001"/>
    <s v="METCO TEXTILE (PVT) LTD"/>
    <n v="100"/>
    <n v="4536"/>
    <x v="36"/>
    <n v="1795000"/>
    <s v="K-1910-25"/>
    <n v="17950"/>
  </r>
  <r>
    <s v="R-12459"/>
    <d v="2019-10-17T00:00:00"/>
    <x v="3"/>
    <x v="0"/>
    <s v="10-2019"/>
    <x v="0"/>
    <x v="1"/>
    <x v="1"/>
    <x v="13"/>
    <s v="Yarn"/>
    <s v="02-02-09-0029"/>
    <s v="SURRIYA TEXTILE MILLS (PVT) LTD"/>
    <n v="46"/>
    <n v="2086.56"/>
    <x v="5"/>
    <n v="657800"/>
    <s v="K-1910-26"/>
    <n v="14300"/>
  </r>
  <r>
    <s v="R-12460"/>
    <d v="2019-10-17T00:00:00"/>
    <x v="3"/>
    <x v="0"/>
    <s v="10-2019"/>
    <x v="0"/>
    <x v="1"/>
    <x v="11"/>
    <x v="12"/>
    <s v="Yarn"/>
    <s v="02-02-09-0030"/>
    <s v="AMIN TEXTILE MILLS (PVT) LTD"/>
    <n v="37"/>
    <n v="1678.32"/>
    <x v="26"/>
    <n v="623450"/>
    <s v="K-1910-27"/>
    <n v="16850"/>
  </r>
  <r>
    <s v="D-5030"/>
    <d v="2019-10-17T00:00:00"/>
    <x v="3"/>
    <x v="0"/>
    <s v="10-2019"/>
    <x v="0"/>
    <x v="1"/>
    <x v="7"/>
    <x v="15"/>
    <s v="PurchaseReturn"/>
    <s v="02-02-09-0034"/>
    <s v="INDUS DYEING &amp; MFG CO"/>
    <n v="-100"/>
    <n v="-4536"/>
    <x v="20"/>
    <n v="-1700000"/>
    <s v="K-1909-38"/>
    <n v="17000"/>
  </r>
  <r>
    <s v="R-12496"/>
    <d v="2019-10-19T00:00:00"/>
    <x v="3"/>
    <x v="0"/>
    <s v="10-2019"/>
    <x v="0"/>
    <x v="1"/>
    <x v="7"/>
    <x v="8"/>
    <s v="Yarn"/>
    <s v="02-01-01-001-0007"/>
    <s v="ZAMAN TEXTILE MILLS (PVT) LTD"/>
    <n v="100"/>
    <n v="4536"/>
    <x v="35"/>
    <n v="1770000"/>
    <s v="K-1910-33"/>
    <n v="17700"/>
  </r>
  <r>
    <s v="R-12502"/>
    <d v="2019-10-21T00:00:00"/>
    <x v="3"/>
    <x v="0"/>
    <s v="10-2019"/>
    <x v="0"/>
    <x v="1"/>
    <x v="1"/>
    <x v="13"/>
    <s v="Yarn"/>
    <s v="02-02-09-0029"/>
    <s v="SURRIYA TEXTILE MILLS (PVT) LTD"/>
    <n v="38"/>
    <n v="1723.68"/>
    <x v="5"/>
    <n v="543400"/>
    <s v="K-1910-34"/>
    <n v="14300"/>
  </r>
  <r>
    <s v="R-12505"/>
    <d v="2019-10-21T00:00:00"/>
    <x v="3"/>
    <x v="0"/>
    <s v="10-2019"/>
    <x v="0"/>
    <x v="1"/>
    <x v="11"/>
    <x v="12"/>
    <s v="Yarn"/>
    <s v="02-02-09-0030"/>
    <s v="AMIN TEXTILE MILLS (PVT) LTD"/>
    <n v="42"/>
    <n v="1905.12"/>
    <x v="26"/>
    <n v="707700"/>
    <s v="K-1910-35"/>
    <n v="16850"/>
  </r>
  <r>
    <s v="R-12510"/>
    <d v="2019-10-21T00:00:00"/>
    <x v="3"/>
    <x v="0"/>
    <s v="10-2019"/>
    <x v="0"/>
    <x v="1"/>
    <x v="9"/>
    <x v="14"/>
    <s v="Yarn"/>
    <s v="02-02-09-0036"/>
    <s v="ZAHRA TEXTILE"/>
    <n v="105"/>
    <n v="4762.8"/>
    <x v="28"/>
    <n v="2016000"/>
    <s v="K-1910-36"/>
    <n v="19200"/>
  </r>
  <r>
    <s v="R-12553"/>
    <d v="2019-10-25T00:00:00"/>
    <x v="3"/>
    <x v="0"/>
    <s v="10-2019"/>
    <x v="0"/>
    <x v="1"/>
    <x v="16"/>
    <x v="16"/>
    <s v="Yarn"/>
    <s v="02-02-09-0042"/>
    <s v="ELLCOT SPINNING MILLS LTD"/>
    <n v="4"/>
    <n v="181.44"/>
    <x v="38"/>
    <n v="72400"/>
    <s v="K-1910-40"/>
    <n v="18100"/>
  </r>
  <r>
    <s v="R-12554"/>
    <d v="2019-10-25T00:00:00"/>
    <x v="3"/>
    <x v="0"/>
    <s v="10-2019"/>
    <x v="0"/>
    <x v="1"/>
    <x v="17"/>
    <x v="16"/>
    <s v="Yarn"/>
    <s v="02-02-09-0042"/>
    <s v="ELLCOT SPINNING MILLS LTD"/>
    <n v="3"/>
    <n v="136.07999999999998"/>
    <x v="1"/>
    <n v="47100"/>
    <s v="K-1910-41"/>
    <n v="15700"/>
  </r>
  <r>
    <s v="R-12531"/>
    <d v="2019-10-25T00:00:00"/>
    <x v="3"/>
    <x v="0"/>
    <s v="10-2019"/>
    <x v="0"/>
    <x v="1"/>
    <x v="7"/>
    <x v="8"/>
    <s v="Yarn"/>
    <s v="02-01-01-001-0007"/>
    <s v="ZAMAN TEXTILE MILLS (PVT) LTD"/>
    <n v="64"/>
    <n v="2903.04"/>
    <x v="35"/>
    <n v="1132800"/>
    <s v="K-1910-37"/>
    <n v="17700"/>
  </r>
  <r>
    <s v="D-5059"/>
    <d v="2019-10-25T00:00:00"/>
    <x v="3"/>
    <x v="0"/>
    <s v="10-2019"/>
    <x v="0"/>
    <x v="1"/>
    <x v="7"/>
    <x v="15"/>
    <s v="PurchaseReturn"/>
    <s v="02-02-09-0034"/>
    <s v="INDUS DYEING &amp; MFG CO"/>
    <n v="-96"/>
    <n v="-4354.5599999999995"/>
    <x v="20"/>
    <n v="-1632000"/>
    <s v="K-1909-38"/>
    <n v="17000"/>
  </r>
  <r>
    <s v="R-12555"/>
    <d v="2019-10-26T00:00:00"/>
    <x v="3"/>
    <x v="0"/>
    <s v="10-2019"/>
    <x v="0"/>
    <x v="1"/>
    <x v="16"/>
    <x v="16"/>
    <s v="Yarn"/>
    <s v="02-02-09-0042"/>
    <s v="ELLCOT SPINNING MILLS LTD"/>
    <n v="26"/>
    <n v="1179.3599999999999"/>
    <x v="38"/>
    <n v="470600"/>
    <s v="K-1910-42"/>
    <n v="18100"/>
  </r>
  <r>
    <s v="R-12556"/>
    <d v="2019-10-26T00:00:00"/>
    <x v="3"/>
    <x v="0"/>
    <s v="10-2019"/>
    <x v="0"/>
    <x v="1"/>
    <x v="17"/>
    <x v="16"/>
    <s v="Yarn"/>
    <s v="02-02-09-0042"/>
    <s v="ELLCOT SPINNING MILLS LTD"/>
    <n v="17"/>
    <n v="771.12"/>
    <x v="1"/>
    <n v="266900"/>
    <s v="K-1910-43"/>
    <n v="15700"/>
  </r>
  <r>
    <s v="R-12535"/>
    <d v="2019-10-26T00:00:00"/>
    <x v="3"/>
    <x v="0"/>
    <s v="10-2019"/>
    <x v="0"/>
    <x v="1"/>
    <x v="7"/>
    <x v="10"/>
    <s v="Yarn"/>
    <s v="02-01-01-001-0001"/>
    <s v="METCO TEXTILE (PVT) LTD"/>
    <n v="200"/>
    <n v="9072"/>
    <x v="36"/>
    <n v="3590000"/>
    <s v="K-1910-38"/>
    <n v="17950"/>
  </r>
  <r>
    <s v="R-12550"/>
    <d v="2019-10-26T00:00:00"/>
    <x v="3"/>
    <x v="0"/>
    <s v="10-2019"/>
    <x v="0"/>
    <x v="1"/>
    <x v="7"/>
    <x v="10"/>
    <s v="Yarn"/>
    <s v="02-01-01-001-0001"/>
    <s v="METCO TEXTILE (PVT) LTD"/>
    <n v="100"/>
    <n v="4536"/>
    <x v="36"/>
    <n v="1795000"/>
    <s v="K-1910-39"/>
    <n v="17950"/>
  </r>
  <r>
    <s v="R-12557"/>
    <d v="2019-10-28T00:00:00"/>
    <x v="3"/>
    <x v="0"/>
    <s v="10-2019"/>
    <x v="0"/>
    <x v="1"/>
    <x v="7"/>
    <x v="10"/>
    <s v="Yarn"/>
    <s v="02-01-01-001-0001"/>
    <s v="METCO TEXTILE (PVT) LTD"/>
    <n v="100"/>
    <n v="4536"/>
    <x v="36"/>
    <n v="1795000"/>
    <s v="K-1910-44"/>
    <n v="17950"/>
  </r>
  <r>
    <s v="R-12571"/>
    <d v="2019-10-30T00:00:00"/>
    <x v="3"/>
    <x v="0"/>
    <s v="10-2019"/>
    <x v="0"/>
    <x v="1"/>
    <x v="7"/>
    <x v="15"/>
    <s v="Yarn"/>
    <s v="02-02-09-0034"/>
    <s v="INDUS DYEING &amp; MFG CO"/>
    <n v="100"/>
    <n v="4536"/>
    <x v="20"/>
    <n v="1700000"/>
    <s v="K-1910-45"/>
    <n v="17000"/>
  </r>
  <r>
    <s v="R-12572"/>
    <d v="2019-10-30T00:00:00"/>
    <x v="3"/>
    <x v="0"/>
    <s v="10-2019"/>
    <x v="0"/>
    <x v="1"/>
    <x v="7"/>
    <x v="10"/>
    <s v="Yarn"/>
    <s v="02-01-01-001-0001"/>
    <s v="METCO TEXTILE (PVT) LTD"/>
    <n v="100"/>
    <n v="4536"/>
    <x v="36"/>
    <n v="1795000"/>
    <s v="K-1910-46"/>
    <n v="17950"/>
  </r>
  <r>
    <s v="R-12676"/>
    <d v="2019-11-14T00:00:00"/>
    <x v="4"/>
    <x v="0"/>
    <s v="11-2019"/>
    <x v="0"/>
    <x v="1"/>
    <x v="7"/>
    <x v="10"/>
    <s v="Yarn"/>
    <s v="02-01-01-001-0001"/>
    <s v="METCO TEXTILE (PVT) LTD"/>
    <n v="100"/>
    <n v="4536"/>
    <x v="36"/>
    <n v="1795000"/>
    <s v="K-1911-1"/>
    <n v="17950"/>
  </r>
  <r>
    <s v="R-12696"/>
    <d v="2019-11-20T00:00:00"/>
    <x v="4"/>
    <x v="0"/>
    <s v="11-2019"/>
    <x v="0"/>
    <x v="1"/>
    <x v="3"/>
    <x v="3"/>
    <s v="Yarn"/>
    <s v="02-01-01-001-0006"/>
    <s v="GATRON INDUSTRIES LTD"/>
    <n v="17.399999999999999"/>
    <n v="789.2639999999999"/>
    <x v="39"/>
    <n v="240991.56599999999"/>
    <s v="K-1911-2"/>
    <n v="13850.09"/>
  </r>
  <r>
    <s v="R-12697"/>
    <d v="2019-11-20T00:00:00"/>
    <x v="4"/>
    <x v="0"/>
    <s v="11-2019"/>
    <x v="0"/>
    <x v="1"/>
    <x v="4"/>
    <x v="4"/>
    <s v="Yarn"/>
    <s v="02-01-01-001-0002"/>
    <s v="AHMED ORIENTAL TEXTILE MILLS LTD"/>
    <n v="50"/>
    <n v="2268"/>
    <x v="7"/>
    <n v="765000"/>
    <s v="K-1911-3"/>
    <n v="15300"/>
  </r>
  <r>
    <s v="R-12701"/>
    <d v="2019-11-23T00:00:00"/>
    <x v="4"/>
    <x v="0"/>
    <s v="11-2019"/>
    <x v="0"/>
    <x v="1"/>
    <x v="9"/>
    <x v="14"/>
    <s v="Yarn"/>
    <s v="02-02-09-0036"/>
    <s v="ZAHRA TEXTILE"/>
    <n v="100"/>
    <n v="4536"/>
    <x v="40"/>
    <n v="2080000"/>
    <s v="K-1911-4"/>
    <n v="20800"/>
  </r>
  <r>
    <s v="R-12714"/>
    <d v="2019-11-25T00:00:00"/>
    <x v="4"/>
    <x v="0"/>
    <s v="11-2019"/>
    <x v="0"/>
    <x v="1"/>
    <x v="4"/>
    <x v="4"/>
    <s v="Yarn"/>
    <s v="02-01-01-001-0002"/>
    <s v="AHMED ORIENTAL TEXTILE MILLS LTD"/>
    <n v="65"/>
    <n v="2948.4"/>
    <x v="7"/>
    <n v="994500"/>
    <s v="K-1911-5"/>
    <n v="15300"/>
  </r>
  <r>
    <s v="R-12722"/>
    <d v="2019-11-28T00:00:00"/>
    <x v="4"/>
    <x v="0"/>
    <s v="11-2019"/>
    <x v="0"/>
    <x v="1"/>
    <x v="5"/>
    <x v="9"/>
    <s v="Yarn"/>
    <s v="02-01-01-001-0005"/>
    <s v="DAWOOD BROTHERS"/>
    <n v="100"/>
    <n v="4536"/>
    <x v="41"/>
    <n v="1900000"/>
    <s v="K-1911-7"/>
    <n v="19000"/>
  </r>
  <r>
    <s v="R-12723"/>
    <d v="2019-11-28T00:00:00"/>
    <x v="4"/>
    <x v="0"/>
    <s v="11-2019"/>
    <x v="0"/>
    <x v="1"/>
    <x v="1"/>
    <x v="9"/>
    <s v="Yarn"/>
    <s v="02-01-01-001-0005"/>
    <s v="DAWOOD BROTHERS"/>
    <n v="35"/>
    <n v="1587.6"/>
    <x v="42"/>
    <n v="584500"/>
    <s v="K-1911-8"/>
    <n v="16700"/>
  </r>
  <r>
    <s v="R-12737"/>
    <d v="2019-11-29T00:00:00"/>
    <x v="4"/>
    <x v="0"/>
    <s v="11-2019"/>
    <x v="0"/>
    <x v="1"/>
    <x v="9"/>
    <x v="14"/>
    <s v="Yarn"/>
    <s v="02-02-09-0036"/>
    <s v="ZAHRA TEXTILE"/>
    <n v="110"/>
    <n v="4989.6000000000004"/>
    <x v="40"/>
    <n v="2288000"/>
    <s v="K-1911-11"/>
    <n v="20800"/>
  </r>
  <r>
    <s v="D-5097"/>
    <d v="2019-11-29T00:00:00"/>
    <x v="4"/>
    <x v="0"/>
    <s v="11-2019"/>
    <x v="0"/>
    <x v="1"/>
    <x v="9"/>
    <x v="14"/>
    <s v="PurchaseReturn"/>
    <s v="02-02-09-0036"/>
    <s v="ZAHRA TEXTILE"/>
    <n v="-55"/>
    <n v="-2494.8000000000002"/>
    <x v="40"/>
    <n v="-1144000"/>
    <s v="K-1911-11"/>
    <n v="20800"/>
  </r>
  <r>
    <s v="R-12724"/>
    <d v="2019-11-30T00:00:00"/>
    <x v="4"/>
    <x v="0"/>
    <s v="11-2019"/>
    <x v="0"/>
    <x v="1"/>
    <x v="18"/>
    <x v="16"/>
    <s v="Yarn"/>
    <s v="02-02-09-0042"/>
    <s v="ELLCOT SPINNING MILLS LTD"/>
    <n v="100"/>
    <n v="4536"/>
    <x v="43"/>
    <n v="1650000"/>
    <s v="K-1911-9"/>
    <n v="16500"/>
  </r>
  <r>
    <s v="R-12725"/>
    <d v="2019-11-30T00:00:00"/>
    <x v="4"/>
    <x v="0"/>
    <s v="11-2019"/>
    <x v="0"/>
    <x v="1"/>
    <x v="11"/>
    <x v="12"/>
    <s v="Yarn"/>
    <s v="02-02-09-0030"/>
    <s v="AMIN TEXTILE MILLS (PVT) LTD"/>
    <n v="50"/>
    <n v="2268"/>
    <x v="26"/>
    <n v="842500"/>
    <s v="K-1911-10"/>
    <n v="16850"/>
  </r>
  <r>
    <s v="R-12721"/>
    <d v="2019-11-30T00:00:00"/>
    <x v="4"/>
    <x v="0"/>
    <s v="11-2019"/>
    <x v="0"/>
    <x v="1"/>
    <x v="19"/>
    <x v="5"/>
    <s v="Yarn"/>
    <s v="02-01-01-001-0003"/>
    <s v="RELIANCE WEAVING MILLS LTD"/>
    <n v="60"/>
    <n v="2721.6"/>
    <x v="16"/>
    <n v="888000"/>
    <s v="K-1911-6"/>
    <n v="14800"/>
  </r>
  <r>
    <s v="D-5103"/>
    <d v="2019-11-30T00:00:00"/>
    <x v="4"/>
    <x v="0"/>
    <s v="11-2019"/>
    <x v="0"/>
    <x v="1"/>
    <x v="7"/>
    <x v="15"/>
    <s v="PurchaseReturn"/>
    <s v="02-02-09-0034"/>
    <s v="INDUS DYEING &amp; MFG CO"/>
    <n v="-4"/>
    <n v="-181.44"/>
    <x v="20"/>
    <n v="-68000"/>
    <s v="K-1909-38"/>
    <n v="17000"/>
  </r>
  <r>
    <s v="R-12774"/>
    <d v="2019-12-04T00:00:00"/>
    <x v="5"/>
    <x v="0"/>
    <s v="12-2019"/>
    <x v="0"/>
    <x v="1"/>
    <x v="5"/>
    <x v="9"/>
    <s v="Yarn"/>
    <s v="02-01-01-001-0005"/>
    <s v="DAWOOD BROTHERS"/>
    <n v="100"/>
    <n v="4536"/>
    <x v="41"/>
    <n v="1900000"/>
    <s v="K-1912-2"/>
    <n v="19000"/>
  </r>
  <r>
    <s v="R-12773"/>
    <d v="2019-12-06T00:00:00"/>
    <x v="5"/>
    <x v="0"/>
    <s v="12-2019"/>
    <x v="0"/>
    <x v="1"/>
    <x v="3"/>
    <x v="3"/>
    <s v="Yarn"/>
    <s v="02-01-01-001-0006"/>
    <s v="GATRON INDUSTRIES LTD"/>
    <n v="8.4700000000000006"/>
    <n v="384.19920000000002"/>
    <x v="44"/>
    <n v="112026.33750000001"/>
    <s v="K-1912-1"/>
    <n v="13226.25"/>
  </r>
  <r>
    <s v="R-12786"/>
    <d v="2019-12-07T00:00:00"/>
    <x v="5"/>
    <x v="0"/>
    <s v="12-2019"/>
    <x v="0"/>
    <x v="1"/>
    <x v="18"/>
    <x v="16"/>
    <s v="Yarn"/>
    <s v="02-02-09-0042"/>
    <s v="ELLCOT SPINNING MILLS LTD"/>
    <n v="100"/>
    <n v="4536"/>
    <x v="43"/>
    <n v="1650000"/>
    <s v="K-1912-3"/>
    <n v="16500"/>
  </r>
  <r>
    <s v="R-12900"/>
    <d v="2019-12-10T00:00:00"/>
    <x v="5"/>
    <x v="0"/>
    <s v="12-2019"/>
    <x v="0"/>
    <x v="1"/>
    <x v="20"/>
    <x v="17"/>
    <s v="Yarn"/>
    <s v="02-02-07-0790"/>
    <s v="MYM KNITWEAR"/>
    <n v="107.44"/>
    <n v="4873.4784"/>
    <x v="45"/>
    <n v="0"/>
    <s v="K-1912-20"/>
    <n v="0"/>
  </r>
  <r>
    <s v="R-12791"/>
    <d v="2019-12-11T00:00:00"/>
    <x v="5"/>
    <x v="0"/>
    <s v="12-2019"/>
    <x v="0"/>
    <x v="1"/>
    <x v="18"/>
    <x v="16"/>
    <s v="Yarn"/>
    <s v="02-02-09-0042"/>
    <s v="ELLCOT SPINNING MILLS LTD"/>
    <n v="100"/>
    <n v="4536"/>
    <x v="43"/>
    <n v="1650000"/>
    <s v="K-1912-4"/>
    <n v="16500"/>
  </r>
  <r>
    <s v="R-12792"/>
    <d v="2019-12-11T00:00:00"/>
    <x v="5"/>
    <x v="0"/>
    <s v="12-2019"/>
    <x v="0"/>
    <x v="1"/>
    <x v="1"/>
    <x v="9"/>
    <s v="Yarn"/>
    <s v="02-01-01-001-0005"/>
    <s v="DAWOOD BROTHERS"/>
    <n v="10"/>
    <n v="453.6"/>
    <x v="42"/>
    <n v="167000"/>
    <s v="K-1912-5"/>
    <n v="16700"/>
  </r>
  <r>
    <s v="R-12793"/>
    <d v="2019-12-11T00:00:00"/>
    <x v="5"/>
    <x v="0"/>
    <s v="12-2019"/>
    <x v="0"/>
    <x v="1"/>
    <x v="1"/>
    <x v="9"/>
    <s v="Yarn"/>
    <s v="02-01-01-001-0005"/>
    <s v="DAWOOD BROTHERS"/>
    <n v="20"/>
    <n v="907.2"/>
    <x v="42"/>
    <n v="334000"/>
    <s v="K-1912-5"/>
    <n v="16700"/>
  </r>
  <r>
    <s v="R-12794"/>
    <d v="2019-12-11T00:00:00"/>
    <x v="5"/>
    <x v="0"/>
    <s v="12-2019"/>
    <x v="0"/>
    <x v="1"/>
    <x v="5"/>
    <x v="9"/>
    <s v="Yarn"/>
    <s v="02-01-01-001-0005"/>
    <s v="DAWOOD BROTHERS"/>
    <n v="50"/>
    <n v="2268"/>
    <x v="41"/>
    <n v="950000"/>
    <s v="K-1912-5"/>
    <n v="19000"/>
  </r>
  <r>
    <s v="R-12797"/>
    <d v="2019-12-12T00:00:00"/>
    <x v="5"/>
    <x v="0"/>
    <s v="12-2019"/>
    <x v="0"/>
    <x v="1"/>
    <x v="8"/>
    <x v="12"/>
    <s v="Yarn"/>
    <s v="02-02-09-0030"/>
    <s v="AMIN TEXTILE MILLS (PVT) LTD"/>
    <n v="8"/>
    <n v="362.88"/>
    <x v="46"/>
    <n v="127200"/>
    <s v="K-1912-6"/>
    <n v="15900"/>
  </r>
  <r>
    <s v="R-12798"/>
    <d v="2019-12-12T00:00:00"/>
    <x v="5"/>
    <x v="0"/>
    <s v="12-2019"/>
    <x v="0"/>
    <x v="1"/>
    <x v="11"/>
    <x v="12"/>
    <s v="Yarn"/>
    <s v="02-02-09-0030"/>
    <s v="AMIN TEXTILE MILLS (PVT) LTD"/>
    <n v="50"/>
    <n v="2268"/>
    <x v="26"/>
    <n v="842500"/>
    <s v="K-1912-6"/>
    <n v="16850"/>
  </r>
  <r>
    <s v="R-12804"/>
    <d v="2019-12-13T00:00:00"/>
    <x v="5"/>
    <x v="0"/>
    <s v="12-2019"/>
    <x v="0"/>
    <x v="1"/>
    <x v="19"/>
    <x v="5"/>
    <s v="Yarn"/>
    <s v="02-01-01-001-0003"/>
    <s v="RELIANCE WEAVING MILLS LTD"/>
    <n v="100"/>
    <n v="4536"/>
    <x v="16"/>
    <n v="1480000"/>
    <s v="K-1912-7"/>
    <n v="14800"/>
  </r>
  <r>
    <s v="R-12805"/>
    <d v="2019-12-13T00:00:00"/>
    <x v="5"/>
    <x v="0"/>
    <s v="12-2019"/>
    <x v="0"/>
    <x v="1"/>
    <x v="18"/>
    <x v="16"/>
    <s v="Yarn"/>
    <s v="02-02-09-0042"/>
    <s v="ELLCOT SPINNING MILLS LTD"/>
    <n v="150"/>
    <n v="6804"/>
    <x v="43"/>
    <n v="2475000"/>
    <s v="K-1912-8"/>
    <n v="16500"/>
  </r>
  <r>
    <s v="R-12819"/>
    <d v="2019-12-14T00:00:00"/>
    <x v="5"/>
    <x v="0"/>
    <s v="12-2019"/>
    <x v="0"/>
    <x v="1"/>
    <x v="9"/>
    <x v="14"/>
    <s v="Yarn"/>
    <s v="02-02-09-0036"/>
    <s v="ZAHRA TEXTILE"/>
    <n v="65"/>
    <n v="2948.4"/>
    <x v="40"/>
    <n v="1352000"/>
    <s v="K-1912-9"/>
    <n v="20800"/>
  </r>
  <r>
    <s v="R-12825"/>
    <d v="2019-12-16T00:00:00"/>
    <x v="5"/>
    <x v="0"/>
    <s v="12-2019"/>
    <x v="0"/>
    <x v="1"/>
    <x v="21"/>
    <x v="7"/>
    <s v="Yarn"/>
    <s v="02-01-01-001-0004"/>
    <s v="PREMIUM TEXTILE MILLS LTD"/>
    <n v="7.41"/>
    <n v="336.11759999999998"/>
    <x v="28"/>
    <n v="142272"/>
    <s v="K-1912-10"/>
    <n v="19200"/>
  </r>
  <r>
    <s v="R-12886"/>
    <d v="2019-12-19T00:00:00"/>
    <x v="5"/>
    <x v="0"/>
    <s v="12-2019"/>
    <x v="0"/>
    <x v="1"/>
    <x v="19"/>
    <x v="5"/>
    <s v="Yarn"/>
    <s v="02-01-01-001-0003"/>
    <s v="RELIANCE WEAVING MILLS LTD"/>
    <n v="100"/>
    <n v="4536"/>
    <x v="5"/>
    <n v="1430000"/>
    <s v="K-1912-16"/>
    <n v="14300"/>
  </r>
  <r>
    <s v="R-12845"/>
    <d v="2019-12-19T00:00:00"/>
    <x v="5"/>
    <x v="0"/>
    <s v="12-2019"/>
    <x v="0"/>
    <x v="1"/>
    <x v="19"/>
    <x v="5"/>
    <s v="Yarn"/>
    <s v="02-01-01-001-0003"/>
    <s v="RELIANCE WEAVING MILLS LTD"/>
    <n v="100"/>
    <n v="4536"/>
    <x v="5"/>
    <n v="1430000"/>
    <s v="K-1912-11"/>
    <n v="14300"/>
  </r>
  <r>
    <s v="R-12848"/>
    <d v="2019-12-19T00:00:00"/>
    <x v="5"/>
    <x v="0"/>
    <s v="12-2019"/>
    <x v="0"/>
    <x v="1"/>
    <x v="9"/>
    <x v="10"/>
    <s v="Yarn"/>
    <s v="02-01-01-001-0005"/>
    <s v="DAWOOD BROTHERS"/>
    <n v="60"/>
    <n v="2721.6"/>
    <x v="47"/>
    <n v="1218000"/>
    <s v="K-1912-12"/>
    <n v="20300"/>
  </r>
  <r>
    <s v="R-12859"/>
    <d v="2019-12-21T00:00:00"/>
    <x v="5"/>
    <x v="0"/>
    <s v="12-2019"/>
    <x v="0"/>
    <x v="1"/>
    <x v="18"/>
    <x v="16"/>
    <s v="Yarn"/>
    <s v="02-02-09-0042"/>
    <s v="ELLCOT SPINNING MILLS LTD"/>
    <n v="100"/>
    <n v="4536"/>
    <x v="43"/>
    <n v="1650000"/>
    <s v="K-1912-15"/>
    <n v="16500"/>
  </r>
  <r>
    <s v="R-12887"/>
    <d v="2019-12-26T00:00:00"/>
    <x v="5"/>
    <x v="0"/>
    <s v="12-2019"/>
    <x v="0"/>
    <x v="1"/>
    <x v="18"/>
    <x v="16"/>
    <s v="Yarn"/>
    <s v="02-02-09-0042"/>
    <s v="ELLCOT SPINNING MILLS LTD"/>
    <n v="100"/>
    <n v="4536"/>
    <x v="43"/>
    <n v="1650000"/>
    <s v="K-1912-17"/>
    <n v="16500"/>
  </r>
  <r>
    <s v="R-12897"/>
    <d v="2019-12-27T00:00:00"/>
    <x v="5"/>
    <x v="0"/>
    <s v="12-2019"/>
    <x v="0"/>
    <x v="1"/>
    <x v="12"/>
    <x v="4"/>
    <s v="Yarn"/>
    <s v="02-01-01-001-0002"/>
    <s v="AHMED ORIENTAL TEXTILE MILLS LTD"/>
    <n v="20"/>
    <n v="907.2"/>
    <x v="48"/>
    <n v="280000"/>
    <s v="K-1912-19"/>
    <n v="14000"/>
  </r>
  <r>
    <s v="R-12898"/>
    <d v="2019-12-27T00:00:00"/>
    <x v="5"/>
    <x v="0"/>
    <s v="12-2019"/>
    <x v="0"/>
    <x v="1"/>
    <x v="1"/>
    <x v="4"/>
    <s v="Yarn"/>
    <s v="02-01-01-001-0002"/>
    <s v="AHMED ORIENTAL TEXTILE MILLS LTD"/>
    <n v="50"/>
    <n v="2268"/>
    <x v="19"/>
    <n v="755000"/>
    <s v="K-1912-19"/>
    <n v="15100"/>
  </r>
  <r>
    <s v="R-12899"/>
    <d v="2019-12-27T00:00:00"/>
    <x v="5"/>
    <x v="0"/>
    <s v="12-2019"/>
    <x v="0"/>
    <x v="1"/>
    <x v="4"/>
    <x v="4"/>
    <s v="Yarn"/>
    <s v="02-01-01-001-0002"/>
    <s v="AHMED ORIENTAL TEXTILE MILLS LTD"/>
    <n v="20"/>
    <n v="907.2"/>
    <x v="22"/>
    <n v="300000"/>
    <s v="K-1912-19"/>
    <n v="15000"/>
  </r>
  <r>
    <s v="R-12896"/>
    <d v="2019-12-28T00:00:00"/>
    <x v="5"/>
    <x v="0"/>
    <s v="12-2019"/>
    <x v="0"/>
    <x v="1"/>
    <x v="3"/>
    <x v="3"/>
    <s v="Yarn"/>
    <s v="02-01-01-001-0006"/>
    <s v="GATRON INDUSTRIES LTD"/>
    <n v="21.16"/>
    <n v="959.81759999999997"/>
    <x v="49"/>
    <n v="277727.32760000002"/>
    <s v="K-1912-18"/>
    <n v="13125.11"/>
  </r>
  <r>
    <s v="R-12914"/>
    <d v="2019-12-30T00:00:00"/>
    <x v="5"/>
    <x v="0"/>
    <s v="12-2019"/>
    <x v="0"/>
    <x v="1"/>
    <x v="19"/>
    <x v="5"/>
    <s v="Yarn"/>
    <s v="02-01-01-001-0003"/>
    <s v="RELIANCE WEAVING MILLS LTD"/>
    <n v="100"/>
    <n v="4536"/>
    <x v="5"/>
    <n v="1430000"/>
    <s v="K-1912-21"/>
    <n v="14300"/>
  </r>
  <r>
    <s v="R-12919"/>
    <d v="2019-12-31T00:00:00"/>
    <x v="5"/>
    <x v="0"/>
    <s v="12-2019"/>
    <x v="0"/>
    <x v="1"/>
    <x v="1"/>
    <x v="9"/>
    <s v="Yarn"/>
    <s v="02-01-01-001-0005"/>
    <s v="DAWOOD BROTHERS"/>
    <n v="40"/>
    <n v="1814.4"/>
    <x v="42"/>
    <n v="668000"/>
    <s v="K-1912-22"/>
    <n v="16700"/>
  </r>
  <r>
    <s v="R-12920"/>
    <d v="2019-12-31T00:00:00"/>
    <x v="5"/>
    <x v="0"/>
    <s v="12-2019"/>
    <x v="0"/>
    <x v="1"/>
    <x v="5"/>
    <x v="9"/>
    <s v="Yarn"/>
    <s v="02-01-01-001-0005"/>
    <s v="DAWOOD BROTHERS"/>
    <n v="100"/>
    <n v="4536"/>
    <x v="41"/>
    <n v="1900000"/>
    <s v="K-1912-22"/>
    <n v="19000"/>
  </r>
  <r>
    <s v="R-12936"/>
    <d v="2020-01-02T00:00:00"/>
    <x v="6"/>
    <x v="1"/>
    <s v="1-2020"/>
    <x v="0"/>
    <x v="2"/>
    <x v="18"/>
    <x v="16"/>
    <s v="Yarn"/>
    <s v="02-02-09-0042"/>
    <s v="ELLCOT SPINNING MILLS LTD"/>
    <n v="200"/>
    <n v="9072"/>
    <x v="43"/>
    <n v="3300000"/>
    <s v="K-2001-1"/>
    <n v="16500"/>
  </r>
  <r>
    <s v="R-12937"/>
    <d v="2020-01-03T00:00:00"/>
    <x v="6"/>
    <x v="1"/>
    <s v="1-2020"/>
    <x v="0"/>
    <x v="2"/>
    <x v="19"/>
    <x v="5"/>
    <s v="Yarn"/>
    <s v="02-01-01-001-0003"/>
    <s v="RELIANCE WEAVING MILLS LTD"/>
    <n v="75"/>
    <n v="3402"/>
    <x v="5"/>
    <n v="1072500"/>
    <s v="K-2001-2"/>
    <n v="14300"/>
  </r>
  <r>
    <s v="R-12972"/>
    <d v="2020-01-04T00:00:00"/>
    <x v="6"/>
    <x v="1"/>
    <s v="1-2020"/>
    <x v="0"/>
    <x v="2"/>
    <x v="20"/>
    <x v="17"/>
    <s v="Yarn"/>
    <s v="02-01-01-001-0015"/>
    <s v="GAMA MENSUCAT A.S"/>
    <n v="459.93"/>
    <n v="20862.424800000001"/>
    <x v="45"/>
    <n v="0"/>
    <s v="K-2001-4"/>
    <n v="0"/>
  </r>
  <r>
    <s v="R-12967"/>
    <d v="2020-01-08T00:00:00"/>
    <x v="6"/>
    <x v="1"/>
    <s v="1-2020"/>
    <x v="0"/>
    <x v="2"/>
    <x v="4"/>
    <x v="4"/>
    <s v="Yarn"/>
    <s v="02-01-01-001-0002"/>
    <s v="AHMED ORIENTAL TEXTILE MILLS LTD"/>
    <n v="35"/>
    <n v="1587.6"/>
    <x v="22"/>
    <n v="525000"/>
    <s v="K-2001-3"/>
    <n v="15000"/>
  </r>
  <r>
    <s v="R-12976"/>
    <d v="2020-01-09T00:00:00"/>
    <x v="6"/>
    <x v="1"/>
    <s v="1-2020"/>
    <x v="0"/>
    <x v="2"/>
    <x v="9"/>
    <x v="10"/>
    <s v="Yarn"/>
    <s v="02-01-01-001-0001"/>
    <s v="METCO TEXTILE (PVT) LTD"/>
    <n v="45"/>
    <n v="2041.2"/>
    <x v="50"/>
    <n v="909000"/>
    <s v="K-2001-5"/>
    <n v="20200"/>
  </r>
  <r>
    <s v="R-12978"/>
    <d v="2020-01-10T00:00:00"/>
    <x v="6"/>
    <x v="1"/>
    <s v="1-2020"/>
    <x v="0"/>
    <x v="2"/>
    <x v="11"/>
    <x v="12"/>
    <s v="Yarn"/>
    <s v="02-02-09-0030"/>
    <s v="AMIN TEXTILE MILLS (PVT) LTD"/>
    <n v="35"/>
    <n v="1587.6"/>
    <x v="20"/>
    <n v="595000"/>
    <s v="K-2001-6"/>
    <n v="17000"/>
  </r>
  <r>
    <s v="R-12997"/>
    <d v="2020-01-14T00:00:00"/>
    <x v="6"/>
    <x v="1"/>
    <s v="1-2020"/>
    <x v="0"/>
    <x v="2"/>
    <x v="8"/>
    <x v="13"/>
    <s v="Yarn"/>
    <s v="02-02-09-0029"/>
    <s v="SURRIYA TEXTILE MILLS (PVT) LTD"/>
    <n v="50"/>
    <n v="2268"/>
    <x v="51"/>
    <n v="790000"/>
    <s v="K-2001-7"/>
    <n v="15800"/>
  </r>
  <r>
    <s v="R-13018"/>
    <d v="2020-01-16T00:00:00"/>
    <x v="6"/>
    <x v="1"/>
    <s v="1-2020"/>
    <x v="0"/>
    <x v="2"/>
    <x v="11"/>
    <x v="12"/>
    <s v="Yarn"/>
    <s v="02-02-09-0030"/>
    <s v="AMIN TEXTILE MILLS (PVT) LTD"/>
    <n v="35.67"/>
    <n v="1617.9912000000002"/>
    <x v="20"/>
    <n v="606390"/>
    <s v="K-2001-8"/>
    <n v="17000"/>
  </r>
  <r>
    <s v="R-13027"/>
    <d v="2020-01-17T00:00:00"/>
    <x v="6"/>
    <x v="1"/>
    <s v="1-2020"/>
    <x v="0"/>
    <x v="2"/>
    <x v="3"/>
    <x v="3"/>
    <s v="Yarn"/>
    <s v="02-01-01-001-0006"/>
    <s v="GATRON INDUSTRIES LTD"/>
    <n v="75.400000000000006"/>
    <n v="3420.1440000000002"/>
    <x v="52"/>
    <n v="991474.56200000015"/>
    <s v="K-2001-9"/>
    <n v="13149.53"/>
  </r>
  <r>
    <s v="R-13028"/>
    <d v="2020-01-17T00:00:00"/>
    <x v="6"/>
    <x v="1"/>
    <s v="1-2020"/>
    <x v="0"/>
    <x v="2"/>
    <x v="3"/>
    <x v="3"/>
    <s v="Yarn"/>
    <s v="02-01-01-001-0006"/>
    <s v="GATRON INDUSTRIES LTD"/>
    <n v="4.63"/>
    <n v="210.01679999999999"/>
    <x v="53"/>
    <n v="60880.332999999999"/>
    <s v="K-2001-10"/>
    <n v="13149.1"/>
  </r>
  <r>
    <s v="R-13037"/>
    <d v="2020-01-18T00:00:00"/>
    <x v="6"/>
    <x v="1"/>
    <s v="1-2020"/>
    <x v="0"/>
    <x v="2"/>
    <x v="8"/>
    <x v="13"/>
    <s v="Yarn"/>
    <s v="02-02-09-0029"/>
    <s v="SURRIYA TEXTILE MILLS (PVT) LTD"/>
    <n v="41.08"/>
    <n v="1863.3887999999999"/>
    <x v="46"/>
    <n v="653172"/>
    <s v="K-2001-11"/>
    <n v="15900"/>
  </r>
  <r>
    <s v="R-13054"/>
    <d v="2020-01-21T00:00:00"/>
    <x v="6"/>
    <x v="1"/>
    <s v="1-2020"/>
    <x v="0"/>
    <x v="2"/>
    <x v="11"/>
    <x v="12"/>
    <s v="Yarn"/>
    <s v="02-02-09-0030"/>
    <s v="AMIN TEXTILE MILLS (PVT) LTD"/>
    <n v="45"/>
    <n v="2041.2"/>
    <x v="20"/>
    <n v="765000"/>
    <s v="K-2001-12"/>
    <n v="17000"/>
  </r>
  <r>
    <s v="R-13055"/>
    <d v="2020-01-21T00:00:00"/>
    <x v="6"/>
    <x v="1"/>
    <s v="1-2020"/>
    <x v="0"/>
    <x v="2"/>
    <x v="18"/>
    <x v="16"/>
    <s v="Yarn"/>
    <s v="02-02-09-0042"/>
    <s v="ELLCOT SPINNING MILLS LTD"/>
    <n v="200"/>
    <n v="9072"/>
    <x v="43"/>
    <n v="3300000"/>
    <s v="K-2001-13"/>
    <n v="16500"/>
  </r>
  <r>
    <s v="R-13087"/>
    <d v="2020-01-23T00:00:00"/>
    <x v="6"/>
    <x v="1"/>
    <s v="1-2020"/>
    <x v="0"/>
    <x v="2"/>
    <x v="8"/>
    <x v="12"/>
    <s v="Yarn"/>
    <s v="02-02-09-0030"/>
    <s v="AMIN TEXTILE MILLS (PVT) LTD"/>
    <n v="40"/>
    <n v="1814.4"/>
    <x v="46"/>
    <n v="636000"/>
    <s v="K-2001-14"/>
    <n v="15900"/>
  </r>
  <r>
    <s v="R-13088"/>
    <d v="2020-01-23T00:00:00"/>
    <x v="6"/>
    <x v="1"/>
    <s v="1-2020"/>
    <x v="0"/>
    <x v="2"/>
    <x v="11"/>
    <x v="12"/>
    <s v="Yarn"/>
    <s v="02-02-09-0030"/>
    <s v="AMIN TEXTILE MILLS (PVT) LTD"/>
    <n v="60"/>
    <n v="2721.6"/>
    <x v="20"/>
    <n v="1020000"/>
    <s v="K-2001-14"/>
    <n v="17000"/>
  </r>
  <r>
    <s v="R-13104"/>
    <d v="2020-01-25T00:00:00"/>
    <x v="6"/>
    <x v="1"/>
    <s v="1-2020"/>
    <x v="0"/>
    <x v="2"/>
    <x v="11"/>
    <x v="12"/>
    <s v="Yarn"/>
    <s v="02-02-09-0030"/>
    <s v="AMIN TEXTILE MILLS (PVT) LTD"/>
    <n v="50"/>
    <n v="2268"/>
    <x v="20"/>
    <n v="850000"/>
    <s v="K-2001-15"/>
    <n v="17000"/>
  </r>
  <r>
    <s v="R-13162"/>
    <d v="2020-01-28T00:00:00"/>
    <x v="6"/>
    <x v="1"/>
    <s v="1-2020"/>
    <x v="0"/>
    <x v="2"/>
    <x v="11"/>
    <x v="12"/>
    <s v="Yarn"/>
    <s v="02-02-09-0030"/>
    <s v="AMIN TEXTILE MILLS (PVT) LTD"/>
    <n v="24"/>
    <n v="1088.6399999999999"/>
    <x v="20"/>
    <n v="408000"/>
    <s v="K-2001-21"/>
    <n v="17000"/>
  </r>
  <r>
    <s v="R-13163"/>
    <d v="2020-01-28T00:00:00"/>
    <x v="6"/>
    <x v="1"/>
    <s v="1-2020"/>
    <x v="0"/>
    <x v="2"/>
    <x v="8"/>
    <x v="12"/>
    <s v="Yarn"/>
    <s v="02-02-09-0030"/>
    <s v="AMIN TEXTILE MILLS (PVT) LTD"/>
    <n v="35"/>
    <n v="1587.6"/>
    <x v="46"/>
    <n v="556500"/>
    <s v="K-2001-21"/>
    <n v="15900"/>
  </r>
  <r>
    <s v="R-13164"/>
    <d v="2020-01-28T00:00:00"/>
    <x v="6"/>
    <x v="1"/>
    <s v="1-2020"/>
    <x v="0"/>
    <x v="2"/>
    <x v="11"/>
    <x v="12"/>
    <s v="Yarn"/>
    <s v="02-02-09-0030"/>
    <s v="AMIN TEXTILE MILLS (PVT) LTD"/>
    <n v="8"/>
    <n v="362.88"/>
    <x v="26"/>
    <n v="134800"/>
    <s v="K-2001-22"/>
    <n v="16850"/>
  </r>
  <r>
    <s v="R-13129"/>
    <d v="2020-01-29T00:00:00"/>
    <x v="6"/>
    <x v="1"/>
    <s v="1-2020"/>
    <x v="0"/>
    <x v="2"/>
    <x v="18"/>
    <x v="7"/>
    <s v="Yarn"/>
    <s v="02-01-01-001-0004"/>
    <s v="PREMIUM TEXTILE MILLS LTD"/>
    <n v="100"/>
    <n v="4536"/>
    <x v="43"/>
    <n v="1650000"/>
    <s v="K-2001-17"/>
    <n v="16500"/>
  </r>
  <r>
    <s v="R-13152"/>
    <d v="2020-01-29T00:00:00"/>
    <x v="6"/>
    <x v="1"/>
    <s v="1-2020"/>
    <x v="0"/>
    <x v="2"/>
    <x v="20"/>
    <x v="17"/>
    <s v="Yarn"/>
    <s v="02-01-01-001-0015"/>
    <s v="GAMA MENSUCAT A.S"/>
    <n v="92.19"/>
    <n v="4181.7384000000002"/>
    <x v="45"/>
    <n v="0"/>
    <s v="K-2001-19"/>
    <n v="0"/>
  </r>
  <r>
    <s v="R-13153"/>
    <d v="2020-01-29T00:00:00"/>
    <x v="6"/>
    <x v="1"/>
    <s v="1-2020"/>
    <x v="0"/>
    <x v="2"/>
    <x v="20"/>
    <x v="17"/>
    <s v="Yarn"/>
    <s v="02-02-09-0004"/>
    <s v="A.L.GARMENTS"/>
    <n v="109.43"/>
    <n v="4963.7448000000004"/>
    <x v="45"/>
    <n v="0"/>
    <s v="K-2001-20"/>
    <n v="0"/>
  </r>
  <r>
    <s v="R-13136"/>
    <d v="2020-01-30T00:00:00"/>
    <x v="6"/>
    <x v="1"/>
    <s v="1-2020"/>
    <x v="0"/>
    <x v="2"/>
    <x v="8"/>
    <x v="12"/>
    <s v="Yarn"/>
    <s v="02-02-09-0030"/>
    <s v="AMIN TEXTILE MILLS (PVT) LTD"/>
    <n v="49"/>
    <n v="2222.64"/>
    <x v="46"/>
    <n v="779100"/>
    <s v="K-2001-18"/>
    <n v="15900"/>
  </r>
  <r>
    <s v="R-13150"/>
    <d v="2020-02-03T00:00:00"/>
    <x v="7"/>
    <x v="1"/>
    <s v="2-2020"/>
    <x v="0"/>
    <x v="2"/>
    <x v="5"/>
    <x v="18"/>
    <s v="Yarn"/>
    <s v="02-02-09-0041"/>
    <s v="IBRAHIM FIBRES LIMITED"/>
    <n v="100"/>
    <n v="4536"/>
    <x v="6"/>
    <n v="1820000"/>
    <s v="K-2002-2"/>
    <n v="18200"/>
  </r>
  <r>
    <s v="R-13151"/>
    <d v="2020-02-04T00:00:00"/>
    <x v="7"/>
    <x v="1"/>
    <s v="2-2020"/>
    <x v="0"/>
    <x v="2"/>
    <x v="4"/>
    <x v="4"/>
    <s v="Yarn"/>
    <s v="02-01-01-001-0002"/>
    <s v="AHMED ORIENTAL TEXTILE MILLS LTD"/>
    <n v="35"/>
    <n v="1587.6"/>
    <x v="22"/>
    <n v="525000"/>
    <s v="K-2002-1"/>
    <n v="15000"/>
  </r>
  <r>
    <s v="R-13156"/>
    <d v="2020-02-04T00:00:00"/>
    <x v="7"/>
    <x v="1"/>
    <s v="2-2020"/>
    <x v="0"/>
    <x v="2"/>
    <x v="8"/>
    <x v="12"/>
    <s v="Yarn"/>
    <s v="02-02-09-0030"/>
    <s v="AMIN TEXTILE MILLS (PVT) LTD"/>
    <n v="20"/>
    <n v="907.2"/>
    <x v="46"/>
    <n v="318000"/>
    <s v="K-2002-3"/>
    <n v="15900"/>
  </r>
  <r>
    <s v="R-13157"/>
    <d v="2020-02-04T00:00:00"/>
    <x v="7"/>
    <x v="1"/>
    <s v="2-2020"/>
    <x v="0"/>
    <x v="2"/>
    <x v="8"/>
    <x v="12"/>
    <s v="Yarn"/>
    <s v="02-02-09-0030"/>
    <s v="AMIN TEXTILE MILLS (PVT) LTD"/>
    <n v="35"/>
    <n v="1587.6"/>
    <x v="46"/>
    <n v="556500"/>
    <s v="K-2002-3"/>
    <n v="15900"/>
  </r>
  <r>
    <s v="R-13159"/>
    <d v="2020-02-04T00:00:00"/>
    <x v="7"/>
    <x v="1"/>
    <s v="2-2020"/>
    <x v="0"/>
    <x v="2"/>
    <x v="1"/>
    <x v="18"/>
    <s v="Yarn"/>
    <s v="02-02-09-0041"/>
    <s v="IBRAHIM FIBRES LIMITED"/>
    <n v="60"/>
    <n v="2721.6"/>
    <x v="54"/>
    <n v="966000"/>
    <s v="K-2002-4"/>
    <n v="16100"/>
  </r>
  <r>
    <s v="R-13160"/>
    <d v="2020-02-06T00:00:00"/>
    <x v="7"/>
    <x v="1"/>
    <s v="2-2020"/>
    <x v="0"/>
    <x v="2"/>
    <x v="18"/>
    <x v="7"/>
    <s v="Yarn"/>
    <s v="02-01-01-001-0004"/>
    <s v="PREMIUM TEXTILE MILLS LTD"/>
    <n v="100.3"/>
    <n v="4549.6080000000002"/>
    <x v="43"/>
    <n v="1654950"/>
    <s v="K-2002-5"/>
    <n v="16500"/>
  </r>
  <r>
    <s v="R-13179"/>
    <d v="2020-02-07T00:00:00"/>
    <x v="7"/>
    <x v="1"/>
    <s v="2-2020"/>
    <x v="0"/>
    <x v="2"/>
    <x v="5"/>
    <x v="18"/>
    <s v="Yarn"/>
    <s v="02-02-09-0041"/>
    <s v="IBRAHIM FIBRES LIMITED"/>
    <n v="50"/>
    <n v="2268"/>
    <x v="6"/>
    <n v="910000"/>
    <s v="K-2002-8"/>
    <n v="18200"/>
  </r>
  <r>
    <s v="R-13180"/>
    <d v="2020-02-07T00:00:00"/>
    <x v="7"/>
    <x v="1"/>
    <s v="2-2020"/>
    <x v="0"/>
    <x v="2"/>
    <x v="5"/>
    <x v="18"/>
    <s v="Yarn"/>
    <s v="02-02-09-0041"/>
    <s v="IBRAHIM FIBRES LIMITED"/>
    <n v="50"/>
    <n v="2268"/>
    <x v="6"/>
    <n v="910000"/>
    <s v="K-2002-9"/>
    <n v="18200"/>
  </r>
  <r>
    <s v="R-13161"/>
    <d v="2020-02-07T00:00:00"/>
    <x v="7"/>
    <x v="1"/>
    <s v="2-2020"/>
    <x v="0"/>
    <x v="2"/>
    <x v="3"/>
    <x v="3"/>
    <s v="Yarn"/>
    <s v="02-01-01-001-0006"/>
    <s v="GATRON INDUSTRIES LTD"/>
    <n v="26.46"/>
    <n v="1200.2256"/>
    <x v="55"/>
    <n v="334721.64600000001"/>
    <s v="K-2002-6"/>
    <n v="12650.1"/>
  </r>
  <r>
    <s v="R-13178"/>
    <d v="2020-02-08T00:00:00"/>
    <x v="7"/>
    <x v="1"/>
    <s v="2-2020"/>
    <x v="0"/>
    <x v="2"/>
    <x v="4"/>
    <x v="4"/>
    <s v="Yarn"/>
    <s v="02-01-01-001-0002"/>
    <s v="AHMED ORIENTAL TEXTILE MILLS LTD"/>
    <n v="35"/>
    <n v="1587.6"/>
    <x v="22"/>
    <n v="525000"/>
    <s v="K-2002-7"/>
    <n v="15000"/>
  </r>
  <r>
    <s v="R-13184"/>
    <d v="2020-02-08T00:00:00"/>
    <x v="7"/>
    <x v="1"/>
    <s v="2-2020"/>
    <x v="0"/>
    <x v="2"/>
    <x v="8"/>
    <x v="9"/>
    <s v="Yarn"/>
    <s v="02-01-01-001-0005"/>
    <s v="DAWOOD BROTHERS"/>
    <n v="100"/>
    <n v="4536"/>
    <x v="42"/>
    <n v="1670000"/>
    <s v="K-2002-10"/>
    <n v="16700"/>
  </r>
  <r>
    <s v="R-13185"/>
    <d v="2020-02-08T00:00:00"/>
    <x v="7"/>
    <x v="1"/>
    <s v="2-2020"/>
    <x v="0"/>
    <x v="2"/>
    <x v="11"/>
    <x v="9"/>
    <s v="Yarn"/>
    <s v="02-01-01-001-0005"/>
    <s v="DAWOOD BROTHERS"/>
    <n v="100"/>
    <n v="4536"/>
    <x v="56"/>
    <n v="1870000"/>
    <s v="K-2002-10"/>
    <n v="18700"/>
  </r>
  <r>
    <s v="R-13189"/>
    <d v="2020-02-10T00:00:00"/>
    <x v="7"/>
    <x v="1"/>
    <s v="2-2020"/>
    <x v="0"/>
    <x v="2"/>
    <x v="22"/>
    <x v="5"/>
    <s v="Yarn"/>
    <s v="02-01-01-001-0003"/>
    <s v="RELIANCE WEAVING MILLS LTD"/>
    <n v="90"/>
    <n v="4082.4"/>
    <x v="16"/>
    <n v="1332000"/>
    <s v="K-2002-11"/>
    <n v="14800"/>
  </r>
  <r>
    <s v="R-13193"/>
    <d v="2020-02-10T00:00:00"/>
    <x v="7"/>
    <x v="1"/>
    <s v="2-2020"/>
    <x v="0"/>
    <x v="2"/>
    <x v="20"/>
    <x v="17"/>
    <s v="Yarn"/>
    <s v="02-01-01-001-0015"/>
    <s v="GAMA MENSUCAT A.S"/>
    <n v="119.45"/>
    <n v="5418.2520000000004"/>
    <x v="45"/>
    <n v="0"/>
    <s v="K-2002-12"/>
    <n v="0"/>
  </r>
  <r>
    <s v="R-13213"/>
    <d v="2020-02-12T00:00:00"/>
    <x v="7"/>
    <x v="1"/>
    <s v="2-2020"/>
    <x v="0"/>
    <x v="2"/>
    <x v="9"/>
    <x v="10"/>
    <s v="Yarn"/>
    <s v="02-01-01-001-0001"/>
    <s v="METCO TEXTILE (PVT) LTD"/>
    <n v="15"/>
    <n v="680.4"/>
    <x v="57"/>
    <n v="306000"/>
    <s v="K-2002-13"/>
    <n v="20400"/>
  </r>
  <r>
    <s v="R-13214"/>
    <d v="2020-02-12T00:00:00"/>
    <x v="7"/>
    <x v="1"/>
    <s v="2-2020"/>
    <x v="0"/>
    <x v="2"/>
    <x v="1"/>
    <x v="18"/>
    <s v="Yarn"/>
    <s v="02-02-09-0041"/>
    <s v="IBRAHIM FIBRES LIMITED"/>
    <n v="10"/>
    <n v="453.6"/>
    <x v="46"/>
    <n v="159000"/>
    <s v="K-2002-14"/>
    <n v="15900"/>
  </r>
  <r>
    <s v="R-13215"/>
    <d v="2020-02-12T00:00:00"/>
    <x v="7"/>
    <x v="1"/>
    <s v="2-2020"/>
    <x v="0"/>
    <x v="2"/>
    <x v="5"/>
    <x v="18"/>
    <s v="Yarn"/>
    <s v="02-02-09-0041"/>
    <s v="IBRAHIM FIBRES LIMITED"/>
    <n v="100"/>
    <n v="4536"/>
    <x v="6"/>
    <n v="1820000"/>
    <s v="K-2002-15"/>
    <n v="18200"/>
  </r>
  <r>
    <s v="R-13216"/>
    <d v="2020-02-12T00:00:00"/>
    <x v="7"/>
    <x v="1"/>
    <s v="2-2020"/>
    <x v="0"/>
    <x v="2"/>
    <x v="4"/>
    <x v="4"/>
    <s v="Yarn"/>
    <s v="02-01-01-001-0002"/>
    <s v="AHMED ORIENTAL TEXTILE MILLS LTD"/>
    <n v="40"/>
    <n v="1814.4"/>
    <x v="22"/>
    <n v="600000"/>
    <s v="K-2002-16"/>
    <n v="15000"/>
  </r>
  <r>
    <s v="R-13221"/>
    <d v="2020-02-13T00:00:00"/>
    <x v="7"/>
    <x v="1"/>
    <s v="2-2020"/>
    <x v="0"/>
    <x v="2"/>
    <x v="9"/>
    <x v="10"/>
    <s v="Yarn"/>
    <s v="02-01-01-001-0001"/>
    <s v="METCO TEXTILE (PVT) LTD"/>
    <n v="15"/>
    <n v="680.4"/>
    <x v="57"/>
    <n v="306000"/>
    <s v="K-2002-17"/>
    <n v="20400"/>
  </r>
  <r>
    <s v="R-13295"/>
    <d v="2020-02-18T00:00:00"/>
    <x v="7"/>
    <x v="1"/>
    <s v="2-2020"/>
    <x v="0"/>
    <x v="2"/>
    <x v="20"/>
    <x v="17"/>
    <s v="Yarn"/>
    <s v="02-01-01-001-0015"/>
    <s v="GAMA MENSUCAT A.S"/>
    <n v="68.11"/>
    <n v="3089.4695999999999"/>
    <x v="45"/>
    <n v="0"/>
    <s v="K-2002-20"/>
    <n v="0"/>
  </r>
  <r>
    <s v="R-13300"/>
    <d v="2020-02-21T00:00:00"/>
    <x v="7"/>
    <x v="1"/>
    <s v="2-2020"/>
    <x v="0"/>
    <x v="2"/>
    <x v="4"/>
    <x v="4"/>
    <s v="Yarn"/>
    <s v="02-01-01-001-0002"/>
    <s v="AHMED ORIENTAL TEXTILE MILLS LTD"/>
    <n v="10"/>
    <n v="453.6"/>
    <x v="22"/>
    <n v="150000"/>
    <s v="K-2002-24"/>
    <n v="15000"/>
  </r>
  <r>
    <s v="R-13277"/>
    <d v="2020-02-21T00:00:00"/>
    <x v="7"/>
    <x v="1"/>
    <s v="2-2020"/>
    <x v="0"/>
    <x v="2"/>
    <x v="9"/>
    <x v="10"/>
    <s v="Yarn"/>
    <s v="02-01-01-001-0001"/>
    <s v="METCO TEXTILE (PVT) LTD"/>
    <n v="30"/>
    <n v="1360.8"/>
    <x v="57"/>
    <n v="612000"/>
    <s v="K-2002-18"/>
    <n v="20400"/>
  </r>
  <r>
    <s v="R-13278"/>
    <d v="2020-02-21T00:00:00"/>
    <x v="7"/>
    <x v="1"/>
    <s v="2-2020"/>
    <x v="0"/>
    <x v="2"/>
    <x v="20"/>
    <x v="17"/>
    <s v="Yarn"/>
    <s v="02-01-01-001-0015"/>
    <s v="GAMA MENSUCAT A.S"/>
    <n v="130.09"/>
    <n v="5900.8824000000004"/>
    <x v="45"/>
    <n v="0"/>
    <s v="K-2002-19"/>
    <n v="0"/>
  </r>
  <r>
    <s v="R-13310"/>
    <d v="2020-02-21T00:00:00"/>
    <x v="7"/>
    <x v="1"/>
    <s v="2-2020"/>
    <x v="0"/>
    <x v="2"/>
    <x v="18"/>
    <x v="7"/>
    <s v="Yarn"/>
    <s v="02-01-01-001-0004"/>
    <s v="PREMIUM TEXTILE MILLS LTD"/>
    <n v="100"/>
    <n v="4536"/>
    <x v="43"/>
    <n v="1650000"/>
    <s v="K-2002-26"/>
    <n v="16500"/>
  </r>
  <r>
    <s v="R-13315"/>
    <d v="2020-02-21T00:00:00"/>
    <x v="7"/>
    <x v="1"/>
    <s v="2-2020"/>
    <x v="0"/>
    <x v="2"/>
    <x v="3"/>
    <x v="3"/>
    <s v="Yarn"/>
    <s v="02-01-01-001-0006"/>
    <s v="GATRON INDUSTRIES LTD"/>
    <n v="62.17"/>
    <n v="2820.0311999999999"/>
    <x v="58"/>
    <n v="786446.76980000001"/>
    <s v="K-2002-27"/>
    <n v="12649.94"/>
  </r>
  <r>
    <s v="R-13297"/>
    <d v="2020-02-21T00:00:00"/>
    <x v="7"/>
    <x v="1"/>
    <s v="2-2020"/>
    <x v="0"/>
    <x v="2"/>
    <x v="23"/>
    <x v="12"/>
    <s v="Yarn"/>
    <s v="02-02-09-0030"/>
    <s v="AMIN TEXTILE MILLS (PVT) LTD"/>
    <n v="88"/>
    <n v="3991.68"/>
    <x v="46"/>
    <n v="1399200"/>
    <s v="K-2002-21"/>
    <n v="15900"/>
  </r>
  <r>
    <s v="R-13298"/>
    <d v="2020-02-22T00:00:00"/>
    <x v="7"/>
    <x v="1"/>
    <s v="2-2020"/>
    <x v="0"/>
    <x v="2"/>
    <x v="24"/>
    <x v="19"/>
    <s v="Yarn"/>
    <s v="02-01-01-001-0012"/>
    <s v="BHANERO TEXTILE MILS LTD"/>
    <n v="10"/>
    <n v="453.6"/>
    <x v="41"/>
    <n v="190000"/>
    <s v="K-2002-22"/>
    <n v="19000"/>
  </r>
  <r>
    <s v="R-13301"/>
    <d v="2020-02-24T00:00:00"/>
    <x v="7"/>
    <x v="1"/>
    <s v="2-2020"/>
    <x v="0"/>
    <x v="2"/>
    <x v="22"/>
    <x v="5"/>
    <s v="Yarn"/>
    <s v="02-01-01-001-0003"/>
    <s v="RELIANCE WEAVING MILLS LTD"/>
    <n v="100"/>
    <n v="4536"/>
    <x v="16"/>
    <n v="1480000"/>
    <s v="K-2002-25"/>
    <n v="14800"/>
  </r>
  <r>
    <s v="R-13301"/>
    <d v="2020-02-24T00:00:00"/>
    <x v="7"/>
    <x v="1"/>
    <s v="2-2020"/>
    <x v="0"/>
    <x v="2"/>
    <x v="19"/>
    <x v="5"/>
    <s v="Yarn"/>
    <s v="02-01-01-001-0003"/>
    <s v="RELIANCE WEAVING MILLS LTD"/>
    <n v="50"/>
    <n v="2268"/>
    <x v="5"/>
    <n v="715000"/>
    <s v="K-2002-25"/>
    <n v="14300"/>
  </r>
  <r>
    <s v="R-13322"/>
    <d v="2020-02-25T00:00:00"/>
    <x v="7"/>
    <x v="1"/>
    <s v="2-2020"/>
    <x v="0"/>
    <x v="2"/>
    <x v="8"/>
    <x v="4"/>
    <s v="Yarn"/>
    <s v="02-01-01-001-0002"/>
    <s v="AHMED ORIENTAL TEXTILE MILLS LTD"/>
    <n v="100"/>
    <n v="4536"/>
    <x v="1"/>
    <n v="1570000"/>
    <s v="K-2002-28"/>
    <n v="15700"/>
  </r>
  <r>
    <s v="R-13323"/>
    <d v="2020-02-25T00:00:00"/>
    <x v="7"/>
    <x v="1"/>
    <s v="2-2020"/>
    <x v="0"/>
    <x v="2"/>
    <x v="3"/>
    <x v="3"/>
    <s v="Yarn"/>
    <s v="02-01-01-001-0006"/>
    <s v="GATRON INDUSTRIES LTD"/>
    <n v="46.3"/>
    <n v="2100.1679999999997"/>
    <x v="59"/>
    <n v="585695"/>
    <s v="K-2002-29"/>
    <n v="12650"/>
  </r>
  <r>
    <s v="R-13324"/>
    <d v="2020-02-25T00:00:00"/>
    <x v="7"/>
    <x v="1"/>
    <s v="2-2020"/>
    <x v="0"/>
    <x v="2"/>
    <x v="3"/>
    <x v="3"/>
    <s v="Yarn"/>
    <s v="02-01-01-001-0006"/>
    <s v="GATRON INDUSTRIES LTD"/>
    <n v="2.65"/>
    <n v="120.20399999999999"/>
    <x v="59"/>
    <n v="33522.5"/>
    <s v="K-2002-30"/>
    <n v="12650"/>
  </r>
  <r>
    <s v="R-13347"/>
    <d v="2020-02-29T00:00:00"/>
    <x v="7"/>
    <x v="1"/>
    <s v="2-2020"/>
    <x v="0"/>
    <x v="2"/>
    <x v="20"/>
    <x v="17"/>
    <s v="Yarn"/>
    <s v="02-01-01-001-0015"/>
    <s v="GAMA MENSUCAT A.S"/>
    <n v="109.39"/>
    <n v="4961.9304000000002"/>
    <x v="45"/>
    <n v="0"/>
    <s v="K-2002-31"/>
    <n v="0"/>
  </r>
  <r>
    <s v="R-13368"/>
    <d v="2020-03-02T00:00:00"/>
    <x v="8"/>
    <x v="1"/>
    <s v="3-2020"/>
    <x v="0"/>
    <x v="2"/>
    <x v="1"/>
    <x v="13"/>
    <s v="Yarn"/>
    <s v="02-02-09-0029"/>
    <s v="SURRIYA TEXTILE MILLS (PVT) LTD"/>
    <n v="20"/>
    <n v="907.2"/>
    <x v="60"/>
    <n v="315000"/>
    <s v="K-2003-3"/>
    <n v="15750"/>
  </r>
  <r>
    <s v="R-13359"/>
    <d v="2020-03-02T00:00:00"/>
    <x v="8"/>
    <x v="1"/>
    <s v="3-2020"/>
    <x v="0"/>
    <x v="2"/>
    <x v="25"/>
    <x v="0"/>
    <s v="Yarn"/>
    <s v="02-02-09-0030"/>
    <s v="AMIN TEXTILE MILLS (PVT) LTD"/>
    <n v="50"/>
    <n v="2268"/>
    <x v="61"/>
    <n v="912500"/>
    <s v="K-2003-1"/>
    <n v="18250"/>
  </r>
  <r>
    <s v="R-13397"/>
    <d v="2020-03-03T00:00:00"/>
    <x v="8"/>
    <x v="1"/>
    <s v="3-2020"/>
    <x v="0"/>
    <x v="2"/>
    <x v="23"/>
    <x v="20"/>
    <s v="Yarn"/>
    <s v="02-01-01-001-0008"/>
    <s v="GADOON TEXTILE MILLS LTD"/>
    <n v="17"/>
    <n v="771.12"/>
    <x v="20"/>
    <n v="289000"/>
    <s v="K-2003-7"/>
    <n v="17000"/>
  </r>
  <r>
    <s v="R-13367"/>
    <d v="2020-03-04T00:00:00"/>
    <x v="8"/>
    <x v="1"/>
    <s v="3-2020"/>
    <x v="0"/>
    <x v="2"/>
    <x v="4"/>
    <x v="4"/>
    <s v="Yarn"/>
    <s v="02-01-01-001-0002"/>
    <s v="AHMED ORIENTAL TEXTILE MILLS LTD"/>
    <n v="40"/>
    <n v="1814.4"/>
    <x v="62"/>
    <n v="588000"/>
    <s v="K-2003-2"/>
    <n v="14700"/>
  </r>
  <r>
    <s v="R-13395"/>
    <d v="2020-03-04T00:00:00"/>
    <x v="8"/>
    <x v="1"/>
    <s v="3-2020"/>
    <x v="0"/>
    <x v="2"/>
    <x v="25"/>
    <x v="9"/>
    <s v="Yarn"/>
    <s v="02-01-01-001-0005"/>
    <s v="DAWOOD BROTHERS"/>
    <n v="100"/>
    <n v="4536"/>
    <x v="56"/>
    <n v="1870000"/>
    <s v="K-2003-9"/>
    <n v="18700"/>
  </r>
  <r>
    <s v="R-13366"/>
    <d v="2020-03-04T00:00:00"/>
    <x v="8"/>
    <x v="1"/>
    <s v="3-2020"/>
    <x v="0"/>
    <x v="2"/>
    <x v="20"/>
    <x v="17"/>
    <s v="Yarn"/>
    <s v="02-01-01-001-0015"/>
    <s v="GAMA MENSUCAT A.S"/>
    <n v="42.97"/>
    <n v="1949.1191999999999"/>
    <x v="45"/>
    <n v="0"/>
    <s v="K-2003-4"/>
    <n v="0"/>
  </r>
  <r>
    <s v="R-13369"/>
    <d v="2020-03-04T00:00:00"/>
    <x v="8"/>
    <x v="1"/>
    <s v="3-2020"/>
    <x v="0"/>
    <x v="2"/>
    <x v="18"/>
    <x v="21"/>
    <s v="Yarn"/>
    <s v="02-01-01-001-0005"/>
    <s v="DAWOOD BROTHERS"/>
    <n v="0.17"/>
    <n v="7.7112000000000007"/>
    <x v="56"/>
    <n v="3179.0000000000005"/>
    <s v="K-2003-5"/>
    <n v="18700"/>
  </r>
  <r>
    <s v="R-13369"/>
    <d v="2020-03-04T00:00:00"/>
    <x v="8"/>
    <x v="1"/>
    <s v="3-2020"/>
    <x v="0"/>
    <x v="2"/>
    <x v="20"/>
    <x v="21"/>
    <s v="Yarn"/>
    <s v="02-01-01-001-0005"/>
    <s v="DAWOOD BROTHERS"/>
    <n v="0.17"/>
    <n v="7.7112000000000007"/>
    <x v="56"/>
    <n v="3179.0000000000005"/>
    <s v="K-2003-5"/>
    <n v="18700"/>
  </r>
  <r>
    <s v="R-13369"/>
    <d v="2020-03-04T00:00:00"/>
    <x v="8"/>
    <x v="1"/>
    <s v="3-2020"/>
    <x v="0"/>
    <x v="2"/>
    <x v="19"/>
    <x v="21"/>
    <s v="Yarn"/>
    <s v="02-01-01-001-0005"/>
    <s v="DAWOOD BROTHERS"/>
    <n v="0.17"/>
    <n v="7.7112000000000007"/>
    <x v="56"/>
    <n v="3179.0000000000005"/>
    <s v="K-2003-5"/>
    <n v="18700"/>
  </r>
  <r>
    <s v="R-13396"/>
    <d v="2020-03-06T00:00:00"/>
    <x v="8"/>
    <x v="1"/>
    <s v="3-2020"/>
    <x v="0"/>
    <x v="2"/>
    <x v="22"/>
    <x v="5"/>
    <s v="Yarn"/>
    <s v="02-01-01-001-0003"/>
    <s v="RELIANCE WEAVING MILLS LTD"/>
    <n v="76"/>
    <n v="3447.36"/>
    <x v="16"/>
    <n v="1124800"/>
    <s v="K-2003-8"/>
    <n v="14800"/>
  </r>
  <r>
    <s v="R-13373"/>
    <d v="2020-03-06T00:00:00"/>
    <x v="8"/>
    <x v="1"/>
    <s v="3-2020"/>
    <x v="0"/>
    <x v="2"/>
    <x v="20"/>
    <x v="17"/>
    <s v="Yarn"/>
    <s v="02-01-01-001-0015"/>
    <s v="GAMA MENSUCAT A.S"/>
    <n v="129.30000000000001"/>
    <n v="5865.0480000000007"/>
    <x v="45"/>
    <n v="0"/>
    <s v="K-2003-6"/>
    <n v="0"/>
  </r>
  <r>
    <s v="R-13441"/>
    <d v="2020-03-18T00:00:00"/>
    <x v="8"/>
    <x v="1"/>
    <s v="3-2020"/>
    <x v="0"/>
    <x v="2"/>
    <x v="8"/>
    <x v="12"/>
    <s v="Yarn"/>
    <s v="02-02-09-0030"/>
    <s v="AMIN TEXTILE MILLS (PVT) LTD"/>
    <n v="35.369999999999997"/>
    <n v="1604.3831999999998"/>
    <x v="63"/>
    <n v="574762.5"/>
    <s v="K-2003-10"/>
    <n v="16250.000000000002"/>
  </r>
  <r>
    <s v="R-13479"/>
    <d v="2020-04-28T00:00:00"/>
    <x v="9"/>
    <x v="1"/>
    <s v="4-2020"/>
    <x v="0"/>
    <x v="3"/>
    <x v="20"/>
    <x v="17"/>
    <s v="Yarn"/>
    <s v="02-01-01-001-0015"/>
    <s v="GAMA MENSUCAT A.S"/>
    <n v="395"/>
    <n v="17917.2"/>
    <x v="45"/>
    <n v="0"/>
    <s v="K-2004-1"/>
    <n v="0"/>
  </r>
  <r>
    <s v="R-13503"/>
    <d v="2020-05-22T00:00:00"/>
    <x v="10"/>
    <x v="1"/>
    <s v="5-2020"/>
    <x v="0"/>
    <x v="3"/>
    <x v="18"/>
    <x v="7"/>
    <s v="Yarn"/>
    <s v="02-01-01-001-0004"/>
    <s v="PREMIUM TEXTILE MILLS LTD"/>
    <n v="96.2"/>
    <n v="4363.6320000000005"/>
    <x v="43"/>
    <n v="1587300"/>
    <s v="K-2005-1"/>
    <n v="16500"/>
  </r>
  <r>
    <s v="R-13508"/>
    <d v="2020-05-29T00:00:00"/>
    <x v="10"/>
    <x v="1"/>
    <s v="5-2020"/>
    <x v="0"/>
    <x v="3"/>
    <x v="20"/>
    <x v="17"/>
    <s v="Yarn"/>
    <s v="02-01-01-001-0015"/>
    <s v="GAMA MENSUCAT A.S"/>
    <n v="196.83"/>
    <n v="8928.2088000000003"/>
    <x v="45"/>
    <n v="0"/>
    <s v="K-2005-2"/>
    <n v="0"/>
  </r>
  <r>
    <s v="R-13526"/>
    <d v="2020-06-11T00:00:00"/>
    <x v="11"/>
    <x v="1"/>
    <s v="6-2020"/>
    <x v="0"/>
    <x v="3"/>
    <x v="20"/>
    <x v="17"/>
    <s v="Yarn"/>
    <s v="02-01-01-001-0015"/>
    <s v="GAMA MENSUCAT A.S"/>
    <n v="303.61"/>
    <n v="13771.749600000001"/>
    <x v="45"/>
    <n v="0"/>
    <s v="K-2006-1"/>
    <n v="0"/>
  </r>
  <r>
    <s v="D-5361"/>
    <d v="2020-06-11T00:00:00"/>
    <x v="11"/>
    <x v="1"/>
    <s v="6-2020"/>
    <x v="0"/>
    <x v="3"/>
    <x v="20"/>
    <x v="17"/>
    <s v="PurchaseReturn"/>
    <s v="02-02-09-0004"/>
    <s v="A.L.GARMENTS"/>
    <n v="-109.43"/>
    <n v="-4963.7448000000004"/>
    <x v="45"/>
    <n v="0"/>
    <s v="K-2001-20"/>
    <n v="0"/>
  </r>
  <r>
    <s v="D-5362"/>
    <d v="2020-06-12T00:00:00"/>
    <x v="11"/>
    <x v="1"/>
    <s v="6-2020"/>
    <x v="0"/>
    <x v="3"/>
    <x v="20"/>
    <x v="17"/>
    <s v="PurchaseReturn"/>
    <s v="02-02-07-0790"/>
    <s v="MYM KNITWEAR"/>
    <n v="-108.22"/>
    <n v="-4908.8591999999999"/>
    <x v="45"/>
    <n v="0"/>
    <s v="K-1912-20"/>
    <n v="0"/>
  </r>
  <r>
    <s v="R-13527"/>
    <d v="2020-06-13T00:00:00"/>
    <x v="11"/>
    <x v="1"/>
    <s v="6-2020"/>
    <x v="0"/>
    <x v="3"/>
    <x v="18"/>
    <x v="7"/>
    <s v="Yarn"/>
    <s v="02-01-01-001-0004"/>
    <s v="PREMIUM TEXTILE MILLS LTD"/>
    <n v="60"/>
    <n v="2721.6"/>
    <x v="43"/>
    <n v="990000"/>
    <s v="K-2006-2"/>
    <n v="16500"/>
  </r>
  <r>
    <s v="R-13528"/>
    <d v="2020-06-13T00:00:00"/>
    <x v="11"/>
    <x v="1"/>
    <s v="6-2020"/>
    <x v="0"/>
    <x v="3"/>
    <x v="19"/>
    <x v="8"/>
    <s v="Yarn"/>
    <s v="02-01-01-001-0007"/>
    <s v="ZAMAN TEXTILE MILLS (PVT) LTD"/>
    <n v="30"/>
    <n v="1360.8"/>
    <x v="64"/>
    <n v="366000"/>
    <s v="K-2006-3"/>
    <n v="12200"/>
  </r>
  <r>
    <s v="R-13529"/>
    <d v="2020-06-16T00:00:00"/>
    <x v="11"/>
    <x v="1"/>
    <s v="6-2020"/>
    <x v="0"/>
    <x v="3"/>
    <x v="18"/>
    <x v="7"/>
    <s v="Yarn"/>
    <s v="02-01-01-001-0004"/>
    <s v="PREMIUM TEXTILE MILLS LTD"/>
    <n v="44.5"/>
    <n v="2018.52"/>
    <x v="43"/>
    <n v="734250"/>
    <s v="K-2006-4"/>
    <n v="16500"/>
  </r>
  <r>
    <s v="R-13530"/>
    <d v="2020-06-17T00:00:00"/>
    <x v="11"/>
    <x v="1"/>
    <s v="6-2020"/>
    <x v="0"/>
    <x v="3"/>
    <x v="18"/>
    <x v="7"/>
    <s v="Yarn"/>
    <s v="02-01-01-001-0004"/>
    <s v="PREMIUM TEXTILE MILLS LTD"/>
    <n v="83.54"/>
    <n v="3789.3744000000002"/>
    <x v="43"/>
    <n v="1378410"/>
    <s v="K-2006-5"/>
    <n v="16500"/>
  </r>
  <r>
    <s v="R-13546"/>
    <d v="2020-06-19T00:00:00"/>
    <x v="11"/>
    <x v="1"/>
    <s v="6-2020"/>
    <x v="0"/>
    <x v="3"/>
    <x v="19"/>
    <x v="5"/>
    <s v="Yarn"/>
    <s v="02-01-01-001-0003"/>
    <s v="RELIANCE WEAVING MILLS LTD"/>
    <n v="50"/>
    <n v="2268"/>
    <x v="48"/>
    <n v="700000"/>
    <s v="K-2006-6"/>
    <n v="14000"/>
  </r>
  <r>
    <s v="R-13547"/>
    <d v="2020-06-19T00:00:00"/>
    <x v="11"/>
    <x v="1"/>
    <s v="6-2020"/>
    <x v="0"/>
    <x v="3"/>
    <x v="19"/>
    <x v="5"/>
    <s v="Yarn"/>
    <s v="02-01-01-001-0003"/>
    <s v="RELIANCE WEAVING MILLS LTD"/>
    <n v="50"/>
    <n v="2268"/>
    <x v="48"/>
    <n v="700000"/>
    <s v="K-2006-7"/>
    <n v="14000"/>
  </r>
  <r>
    <s v="R-13562"/>
    <d v="2020-06-30T00:00:00"/>
    <x v="11"/>
    <x v="1"/>
    <s v="6-2020"/>
    <x v="0"/>
    <x v="3"/>
    <x v="1"/>
    <x v="21"/>
    <s v="Yarn"/>
    <s v="02-01-01-001-0007"/>
    <s v="ZAMAN TEXTILE MILLS (PVT) LTD"/>
    <n v="1.77"/>
    <n v="80.287199999999999"/>
    <x v="64"/>
    <n v="21594"/>
    <s v="K-2006-8"/>
    <n v="12200"/>
  </r>
  <r>
    <s v="R-13571"/>
    <d v="2020-07-09T00:00:00"/>
    <x v="0"/>
    <x v="1"/>
    <s v="7-2020"/>
    <x v="1"/>
    <x v="4"/>
    <x v="11"/>
    <x v="7"/>
    <s v="Yarn"/>
    <s v="02-01-01-001-0004"/>
    <s v="PREMIUM TEXTILE MILLS LTD"/>
    <n v="6"/>
    <n v="272.15999999999997"/>
    <x v="65"/>
    <n v="108000"/>
    <s v="K-2007-1"/>
    <n v="18000"/>
  </r>
  <r>
    <s v="R-14227"/>
    <d v="2020-07-18T00:00:00"/>
    <x v="0"/>
    <x v="1"/>
    <s v="7-2020"/>
    <x v="1"/>
    <x v="4"/>
    <x v="7"/>
    <x v="10"/>
    <s v="Yarn"/>
    <s v="02-01-01-001-0001"/>
    <s v="METCO TEXTILE (PVT) LTD"/>
    <n v="150"/>
    <n v="6804"/>
    <x v="32"/>
    <n v="2670000"/>
    <s v="K-2007-13"/>
    <n v="17800"/>
  </r>
  <r>
    <s v="R-13594"/>
    <d v="2020-07-20T00:00:00"/>
    <x v="0"/>
    <x v="1"/>
    <s v="7-2020"/>
    <x v="1"/>
    <x v="4"/>
    <x v="18"/>
    <x v="22"/>
    <s v="Yarn"/>
    <s v="02-01-01-001-0007"/>
    <s v="ZAMAN TEXTILE MILLS (PVT) LTD"/>
    <n v="100"/>
    <n v="4536"/>
    <x v="66"/>
    <n v="1680000"/>
    <s v="K-2007-7"/>
    <n v="16800"/>
  </r>
  <r>
    <s v="R-14214"/>
    <d v="2020-07-21T00:00:00"/>
    <x v="0"/>
    <x v="1"/>
    <s v="7-2020"/>
    <x v="1"/>
    <x v="4"/>
    <x v="13"/>
    <x v="10"/>
    <s v="Yarn"/>
    <s v="02-01-01-001-0001"/>
    <s v="METCO TEXTILE (PVT) LTD"/>
    <n v="30"/>
    <n v="1360.8"/>
    <x v="41"/>
    <n v="570000"/>
    <s v="K-2007-12"/>
    <n v="19000"/>
  </r>
  <r>
    <s v="R-14008"/>
    <d v="2020-07-21T00:00:00"/>
    <x v="0"/>
    <x v="1"/>
    <s v="7-2020"/>
    <x v="1"/>
    <x v="4"/>
    <x v="7"/>
    <x v="10"/>
    <s v="Yarn"/>
    <s v="02-01-01-001-0001"/>
    <s v="METCO TEXTILE (PVT) LTD"/>
    <n v="80"/>
    <n v="3628.8"/>
    <x v="32"/>
    <n v="1424000"/>
    <s v="K-2007-10"/>
    <n v="17800"/>
  </r>
  <r>
    <s v="R-14009"/>
    <d v="2020-07-21T00:00:00"/>
    <x v="0"/>
    <x v="1"/>
    <s v="7-2020"/>
    <x v="1"/>
    <x v="4"/>
    <x v="7"/>
    <x v="10"/>
    <s v="Yarn"/>
    <s v="02-01-01-001-0001"/>
    <s v="METCO TEXTILE (PVT) LTD"/>
    <n v="70"/>
    <n v="3175.2"/>
    <x v="32"/>
    <n v="1246000"/>
    <s v="K-2007-11"/>
    <n v="17800"/>
  </r>
  <r>
    <s v="R-14444"/>
    <d v="2020-07-30T00:00:00"/>
    <x v="0"/>
    <x v="1"/>
    <s v="7-2020"/>
    <x v="1"/>
    <x v="4"/>
    <x v="26"/>
    <x v="23"/>
    <s v="Yarn"/>
    <s v="02-01-01-001-0013"/>
    <s v="MUBARAK DYEING"/>
    <n v="0.33"/>
    <n v="14.9688"/>
    <x v="67"/>
    <n v="7007.5302000000001"/>
    <s v="K-2007-17"/>
    <n v="21234.94"/>
  </r>
  <r>
    <s v="R-14288"/>
    <d v="2020-07-30T00:00:00"/>
    <x v="0"/>
    <x v="1"/>
    <s v="7-2020"/>
    <x v="1"/>
    <x v="4"/>
    <x v="11"/>
    <x v="7"/>
    <s v="Yarn"/>
    <s v="02-01-01-001-0004"/>
    <s v="PREMIUM TEXTILE MILLS LTD"/>
    <n v="16.57"/>
    <n v="751.61519999999996"/>
    <x v="38"/>
    <n v="299917"/>
    <s v="K-2007-14"/>
    <n v="18100"/>
  </r>
  <r>
    <s v="R-14289"/>
    <d v="2020-07-30T00:00:00"/>
    <x v="0"/>
    <x v="1"/>
    <s v="7-2020"/>
    <x v="1"/>
    <x v="4"/>
    <x v="11"/>
    <x v="7"/>
    <s v="Yarn"/>
    <s v="02-01-01-001-0004"/>
    <s v="PREMIUM TEXTILE MILLS LTD"/>
    <n v="32.770000000000003"/>
    <n v="1486.4472000000001"/>
    <x v="38"/>
    <n v="593137"/>
    <s v="K-2007-15"/>
    <n v="18100"/>
  </r>
  <r>
    <s v="R-14290"/>
    <d v="2020-07-30T00:00:00"/>
    <x v="0"/>
    <x v="1"/>
    <s v="7-2020"/>
    <x v="1"/>
    <x v="4"/>
    <x v="11"/>
    <x v="7"/>
    <s v="Yarn"/>
    <s v="02-01-01-001-0004"/>
    <s v="PREMIUM TEXTILE MILLS LTD"/>
    <n v="0.66"/>
    <n v="29.9376"/>
    <x v="38"/>
    <n v="11946"/>
    <s v="K-2007-16"/>
    <n v="18100"/>
  </r>
  <r>
    <s v="R-14445"/>
    <d v="2020-08-06T00:00:00"/>
    <x v="1"/>
    <x v="1"/>
    <s v="8-2020"/>
    <x v="1"/>
    <x v="4"/>
    <x v="26"/>
    <x v="23"/>
    <s v="Yarn"/>
    <s v="02-01-01-001-0013"/>
    <s v="MUBARAK DYEING"/>
    <n v="4.24"/>
    <n v="192.32640000000001"/>
    <x v="68"/>
    <n v="91094.237600000008"/>
    <s v="K-2008-84"/>
    <n v="21484.49"/>
  </r>
  <r>
    <s v="R-14228"/>
    <d v="2020-08-06T00:00:00"/>
    <x v="1"/>
    <x v="1"/>
    <s v="8-2020"/>
    <x v="1"/>
    <x v="4"/>
    <x v="8"/>
    <x v="7"/>
    <s v="Yarn"/>
    <s v="02-01-01-001-0004"/>
    <s v="PREMIUM TEXTILE MILLS LTD"/>
    <n v="18.920000000000002"/>
    <n v="858.21120000000008"/>
    <x v="54"/>
    <n v="304612"/>
    <s v="K-2008-73"/>
    <n v="16099.999999999998"/>
  </r>
  <r>
    <s v="R-14229"/>
    <d v="2020-08-06T00:00:00"/>
    <x v="1"/>
    <x v="1"/>
    <s v="8-2020"/>
    <x v="1"/>
    <x v="4"/>
    <x v="8"/>
    <x v="7"/>
    <s v="Yarn"/>
    <s v="02-01-01-001-0004"/>
    <s v="PREMIUM TEXTILE MILLS LTD"/>
    <n v="11.08"/>
    <n v="502.58879999999999"/>
    <x v="54"/>
    <n v="178388"/>
    <s v="K-2008-74"/>
    <n v="16100"/>
  </r>
  <r>
    <s v="R-14446"/>
    <d v="2020-08-07T00:00:00"/>
    <x v="1"/>
    <x v="1"/>
    <s v="8-2020"/>
    <x v="1"/>
    <x v="4"/>
    <x v="26"/>
    <x v="23"/>
    <s v="Yarn"/>
    <s v="02-01-01-001-0013"/>
    <s v="MUBARAK DYEING"/>
    <n v="2.39"/>
    <n v="108.41040000000001"/>
    <x v="69"/>
    <n v="51655.165600000008"/>
    <s v="K-2008-85"/>
    <n v="21613.040000000001"/>
  </r>
  <r>
    <s v="R-14006"/>
    <d v="2020-08-07T00:00:00"/>
    <x v="1"/>
    <x v="1"/>
    <s v="8-2020"/>
    <x v="1"/>
    <x v="4"/>
    <x v="11"/>
    <x v="9"/>
    <s v="Yarn"/>
    <s v="02-01-01-001-0005"/>
    <s v="DAWOOD BROTHERS"/>
    <n v="125"/>
    <n v="5670"/>
    <x v="6"/>
    <n v="2275000"/>
    <s v="K-2008-50"/>
    <n v="18200"/>
  </r>
  <r>
    <s v="R-14082"/>
    <d v="2020-08-07T00:00:00"/>
    <x v="1"/>
    <x v="1"/>
    <s v="8-2020"/>
    <x v="1"/>
    <x v="4"/>
    <x v="1"/>
    <x v="4"/>
    <s v="Yarn"/>
    <s v="02-01-01-001-0002"/>
    <s v="AHMED ORIENTAL TEXTILE MILLS LTD"/>
    <n v="79.13"/>
    <n v="3589.3367999999996"/>
    <x v="62"/>
    <n v="1163211"/>
    <s v="K-2008-57"/>
    <n v="14700"/>
  </r>
  <r>
    <s v="R-14083"/>
    <d v="2020-08-07T00:00:00"/>
    <x v="1"/>
    <x v="1"/>
    <s v="8-2020"/>
    <x v="1"/>
    <x v="4"/>
    <x v="1"/>
    <x v="4"/>
    <s v="Yarn"/>
    <s v="02-01-01-001-0002"/>
    <s v="AHMED ORIENTAL TEXTILE MILLS LTD"/>
    <n v="20.87"/>
    <n v="946.66320000000007"/>
    <x v="62"/>
    <n v="306789"/>
    <s v="K-2008-58"/>
    <n v="14700"/>
  </r>
  <r>
    <s v="R-14255"/>
    <d v="2020-08-10T00:00:00"/>
    <x v="1"/>
    <x v="1"/>
    <s v="8-2020"/>
    <x v="1"/>
    <x v="4"/>
    <x v="27"/>
    <x v="3"/>
    <s v="Yarn"/>
    <s v="02-01-01-001-0006"/>
    <s v="GATRON INDUSTRIES LTD"/>
    <n v="18.52"/>
    <n v="840.06719999999996"/>
    <x v="70"/>
    <n v="295945.15519999998"/>
    <s v="K-2008-81"/>
    <n v="15979.759999999998"/>
  </r>
  <r>
    <s v="R-14256"/>
    <d v="2020-08-10T00:00:00"/>
    <x v="1"/>
    <x v="1"/>
    <s v="8-2020"/>
    <x v="1"/>
    <x v="4"/>
    <x v="27"/>
    <x v="3"/>
    <s v="Yarn"/>
    <s v="02-01-01-001-0006"/>
    <s v="GATRON INDUSTRIES LTD"/>
    <n v="7.69"/>
    <n v="348.8184"/>
    <x v="71"/>
    <n v="123416.27170000001"/>
    <s v="K-2008-82"/>
    <n v="16048.93"/>
  </r>
  <r>
    <s v="R-14007"/>
    <d v="2020-08-11T00:00:00"/>
    <x v="1"/>
    <x v="1"/>
    <s v="8-2020"/>
    <x v="1"/>
    <x v="4"/>
    <x v="7"/>
    <x v="10"/>
    <s v="Yarn"/>
    <s v="02-01-01-001-0001"/>
    <s v="METCO TEXTILE (PVT) LTD"/>
    <n v="150"/>
    <n v="6804"/>
    <x v="32"/>
    <n v="2670000"/>
    <s v="K-2008-51"/>
    <n v="17800"/>
  </r>
  <r>
    <s v="R-14084"/>
    <d v="2020-08-11T00:00:00"/>
    <x v="1"/>
    <x v="1"/>
    <s v="8-2020"/>
    <x v="1"/>
    <x v="4"/>
    <x v="28"/>
    <x v="24"/>
    <s v="Yarn"/>
    <s v="02-01-01-001-0012"/>
    <s v="BHANERO TEXTILE MILS LTD"/>
    <n v="50"/>
    <n v="2268"/>
    <x v="20"/>
    <n v="850000"/>
    <s v="K-2008-59"/>
    <n v="17000"/>
  </r>
  <r>
    <s v="R-13992"/>
    <d v="2020-08-11T00:00:00"/>
    <x v="1"/>
    <x v="1"/>
    <s v="8-2020"/>
    <x v="1"/>
    <x v="4"/>
    <x v="11"/>
    <x v="9"/>
    <s v="Yarn"/>
    <s v="02-01-01-001-0005"/>
    <s v="DAWOOD BROTHERS"/>
    <n v="100"/>
    <n v="4536"/>
    <x v="6"/>
    <n v="1820000"/>
    <s v="K-2008-49"/>
    <n v="18200"/>
  </r>
  <r>
    <s v="R-14091"/>
    <d v="2020-08-12T00:00:00"/>
    <x v="1"/>
    <x v="1"/>
    <s v="8-2020"/>
    <x v="1"/>
    <x v="4"/>
    <x v="1"/>
    <x v="25"/>
    <s v="Yarn"/>
    <s v="02-01-01-001-0005"/>
    <s v="DAWOOD BROTHERS"/>
    <n v="10.44"/>
    <n v="473.55839999999995"/>
    <x v="72"/>
    <n v="152424"/>
    <s v="K-2008-64"/>
    <n v="14600"/>
  </r>
  <r>
    <s v="R-14092"/>
    <d v="2020-08-12T00:00:00"/>
    <x v="1"/>
    <x v="1"/>
    <s v="8-2020"/>
    <x v="1"/>
    <x v="4"/>
    <x v="1"/>
    <x v="25"/>
    <s v="Yarn"/>
    <s v="02-01-01-001-0005"/>
    <s v="DAWOOD BROTHERS"/>
    <n v="6.15"/>
    <n v="278.964"/>
    <x v="72"/>
    <n v="89790"/>
    <s v="K-2008-65"/>
    <n v="14600"/>
  </r>
  <r>
    <s v="R-14093"/>
    <d v="2020-08-12T00:00:00"/>
    <x v="1"/>
    <x v="1"/>
    <s v="8-2020"/>
    <x v="1"/>
    <x v="4"/>
    <x v="1"/>
    <x v="25"/>
    <s v="Yarn"/>
    <s v="02-01-01-001-0005"/>
    <s v="DAWOOD BROTHERS"/>
    <n v="133.41"/>
    <n v="6051.4776000000002"/>
    <x v="72"/>
    <n v="1947786"/>
    <s v="K-2008-66"/>
    <n v="14600"/>
  </r>
  <r>
    <s v="R-13656"/>
    <d v="2020-08-13T00:00:00"/>
    <x v="1"/>
    <x v="1"/>
    <s v="8-2020"/>
    <x v="1"/>
    <x v="4"/>
    <x v="22"/>
    <x v="12"/>
    <s v="Yarn"/>
    <s v="02-02-09-0030"/>
    <s v="AMIN TEXTILE MILLS (PVT) LTD"/>
    <n v="50"/>
    <n v="2268"/>
    <x v="30"/>
    <n v="725000"/>
    <s v="K-2008-11"/>
    <n v="14500"/>
  </r>
  <r>
    <s v="R-13661"/>
    <d v="2020-08-13T00:00:00"/>
    <x v="1"/>
    <x v="1"/>
    <s v="8-2020"/>
    <x v="1"/>
    <x v="4"/>
    <x v="9"/>
    <x v="20"/>
    <s v="Yarn"/>
    <s v="02-01-01-001-0008"/>
    <s v="GADOON TEXTILE MILLS LTD"/>
    <n v="4"/>
    <n v="181.44"/>
    <x v="73"/>
    <n v="79800"/>
    <s v="K-2008-15"/>
    <n v="19950"/>
  </r>
  <r>
    <s v="R-14087"/>
    <d v="2020-08-13T00:00:00"/>
    <x v="1"/>
    <x v="1"/>
    <s v="8-2020"/>
    <x v="1"/>
    <x v="4"/>
    <x v="12"/>
    <x v="26"/>
    <s v="Yarn"/>
    <s v="02-01-01-001-0010"/>
    <s v="ISLAND TEXTILE MILLS LTD"/>
    <n v="4.21"/>
    <n v="190.96559999999999"/>
    <x v="74"/>
    <n v="54309"/>
    <s v="K-2008-60"/>
    <n v="12900"/>
  </r>
  <r>
    <s v="R-14088"/>
    <d v="2020-08-13T00:00:00"/>
    <x v="1"/>
    <x v="1"/>
    <s v="8-2020"/>
    <x v="1"/>
    <x v="4"/>
    <x v="12"/>
    <x v="26"/>
    <s v="Yarn"/>
    <s v="02-01-01-001-0010"/>
    <s v="ISLAND TEXTILE MILLS LTD"/>
    <n v="25.79"/>
    <n v="1169.8344"/>
    <x v="74"/>
    <n v="332691"/>
    <s v="K-2008-61"/>
    <n v="12900"/>
  </r>
  <r>
    <s v="R-14443"/>
    <d v="2020-08-13T00:00:00"/>
    <x v="1"/>
    <x v="1"/>
    <s v="8-2020"/>
    <x v="1"/>
    <x v="4"/>
    <x v="26"/>
    <x v="23"/>
    <s v="Yarn"/>
    <s v="02-01-01-001-0013"/>
    <s v="MUBARAK DYEING"/>
    <n v="3.87"/>
    <n v="175.54320000000001"/>
    <x v="75"/>
    <n v="83205"/>
    <s v="K-2008-83"/>
    <n v="21500"/>
  </r>
  <r>
    <s v="R-13987"/>
    <d v="2020-08-15T00:00:00"/>
    <x v="1"/>
    <x v="1"/>
    <s v="8-2020"/>
    <x v="1"/>
    <x v="4"/>
    <x v="7"/>
    <x v="10"/>
    <s v="Yarn"/>
    <s v="02-01-01-001-0001"/>
    <s v="METCO TEXTILE (PVT) LTD"/>
    <n v="15.45"/>
    <n v="700.81200000000001"/>
    <x v="32"/>
    <n v="275010"/>
    <s v="K-2008-45"/>
    <n v="17800"/>
  </r>
  <r>
    <s v="R-13988"/>
    <d v="2020-08-15T00:00:00"/>
    <x v="1"/>
    <x v="1"/>
    <s v="8-2020"/>
    <x v="1"/>
    <x v="4"/>
    <x v="7"/>
    <x v="10"/>
    <s v="Yarn"/>
    <s v="02-01-01-001-0001"/>
    <s v="METCO TEXTILE (PVT) LTD"/>
    <n v="184.55"/>
    <n v="8371.1880000000001"/>
    <x v="32"/>
    <n v="3284990"/>
    <s v="K-2008-46"/>
    <n v="17800"/>
  </r>
  <r>
    <s v="R-13990"/>
    <d v="2020-08-15T00:00:00"/>
    <x v="1"/>
    <x v="1"/>
    <s v="8-2020"/>
    <x v="1"/>
    <x v="4"/>
    <x v="11"/>
    <x v="9"/>
    <s v="Yarn"/>
    <s v="02-01-01-001-0005"/>
    <s v="DAWOOD BROTHERS"/>
    <n v="38.729999999999997"/>
    <n v="1756.7927999999999"/>
    <x v="6"/>
    <n v="704886"/>
    <s v="K-2008-47"/>
    <n v="18200"/>
  </r>
  <r>
    <s v="R-13991"/>
    <d v="2020-08-15T00:00:00"/>
    <x v="1"/>
    <x v="1"/>
    <s v="8-2020"/>
    <x v="1"/>
    <x v="4"/>
    <x v="11"/>
    <x v="9"/>
    <s v="Yarn"/>
    <s v="02-01-01-001-0005"/>
    <s v="DAWOOD BROTHERS"/>
    <n v="111.27"/>
    <n v="5047.2071999999998"/>
    <x v="6"/>
    <n v="2025114"/>
    <s v="K-2008-48"/>
    <n v="18200"/>
  </r>
  <r>
    <s v="R-13678"/>
    <d v="2020-08-15T00:00:00"/>
    <x v="1"/>
    <x v="1"/>
    <s v="8-2020"/>
    <x v="1"/>
    <x v="4"/>
    <x v="8"/>
    <x v="9"/>
    <s v="Yarn"/>
    <s v="02-01-01-001-0005"/>
    <s v="DAWOOD BROTHERS"/>
    <n v="50"/>
    <n v="2268"/>
    <x v="54"/>
    <n v="805000"/>
    <s v="K-2008-21"/>
    <n v="16100"/>
  </r>
  <r>
    <s v="R-14078"/>
    <d v="2020-08-18T00:00:00"/>
    <x v="1"/>
    <x v="1"/>
    <s v="8-2020"/>
    <x v="1"/>
    <x v="4"/>
    <x v="8"/>
    <x v="4"/>
    <s v="Yarn"/>
    <s v="02-01-01-001-0002"/>
    <s v="AHMED ORIENTAL TEXTILE MILLS LTD"/>
    <n v="50"/>
    <n v="2268"/>
    <x v="60"/>
    <n v="787500"/>
    <s v="K-2008-56"/>
    <n v="15750"/>
  </r>
  <r>
    <s v="R-14108"/>
    <d v="2020-08-20T00:00:00"/>
    <x v="1"/>
    <x v="1"/>
    <s v="8-2020"/>
    <x v="1"/>
    <x v="4"/>
    <x v="3"/>
    <x v="3"/>
    <s v="Yarn"/>
    <s v="02-01-01-001-0006"/>
    <s v="GATRON INDUSTRIES LTD"/>
    <n v="1.8732"/>
    <n v="84.968351999999996"/>
    <x v="76"/>
    <n v="22759.38"/>
    <s v="K-2008-72"/>
    <n v="12150"/>
  </r>
  <r>
    <s v="R-14109"/>
    <d v="2020-08-20T00:00:00"/>
    <x v="1"/>
    <x v="1"/>
    <s v="8-2020"/>
    <x v="1"/>
    <x v="4"/>
    <x v="3"/>
    <x v="3"/>
    <s v="Yarn"/>
    <s v="02-01-01-001-0006"/>
    <s v="GATRON INDUSTRIES LTD"/>
    <n v="2.4691999999999998"/>
    <n v="112.00291199999999"/>
    <x v="76"/>
    <n v="30000.78"/>
    <s v="K-2008-72"/>
    <n v="12150"/>
  </r>
  <r>
    <s v="R-14110"/>
    <d v="2020-08-20T00:00:00"/>
    <x v="1"/>
    <x v="1"/>
    <s v="8-2020"/>
    <x v="1"/>
    <x v="4"/>
    <x v="3"/>
    <x v="3"/>
    <s v="Yarn"/>
    <s v="02-01-01-001-0006"/>
    <s v="GATRON INDUSTRIES LTD"/>
    <n v="7.4074999999999998"/>
    <n v="336.00419999999997"/>
    <x v="76"/>
    <n v="90001.125"/>
    <s v="K-2008-72"/>
    <n v="12150"/>
  </r>
  <r>
    <s v="R-14111"/>
    <d v="2020-08-20T00:00:00"/>
    <x v="1"/>
    <x v="1"/>
    <s v="8-2020"/>
    <x v="1"/>
    <x v="4"/>
    <x v="3"/>
    <x v="3"/>
    <s v="Yarn"/>
    <s v="02-01-01-001-0006"/>
    <s v="GATRON INDUSTRIES LTD"/>
    <n v="23.108799999999999"/>
    <n v="1048.2151679999999"/>
    <x v="76"/>
    <n v="280771.92"/>
    <s v="K-2008-72"/>
    <n v="12150"/>
  </r>
  <r>
    <s v="R-14112"/>
    <d v="2020-08-20T00:00:00"/>
    <x v="1"/>
    <x v="1"/>
    <s v="8-2020"/>
    <x v="1"/>
    <x v="4"/>
    <x v="3"/>
    <x v="3"/>
    <s v="Yarn"/>
    <s v="02-01-01-001-0006"/>
    <s v="GATRON INDUSTRIES LTD"/>
    <n v="0.63739999999999997"/>
    <n v="28.912463999999996"/>
    <x v="76"/>
    <n v="7744.41"/>
    <s v="K-2008-72"/>
    <n v="12150"/>
  </r>
  <r>
    <s v="R-14250"/>
    <d v="2020-08-22T00:00:00"/>
    <x v="1"/>
    <x v="1"/>
    <s v="8-2020"/>
    <x v="1"/>
    <x v="4"/>
    <x v="9"/>
    <x v="20"/>
    <s v="Yarn"/>
    <s v="02-01-01-001-0008"/>
    <s v="GADOON TEXTILE MILLS LTD"/>
    <n v="78.11"/>
    <n v="3543.0695999999998"/>
    <x v="73"/>
    <n v="1558294.5"/>
    <s v="K-2008-79"/>
    <n v="19950"/>
  </r>
  <r>
    <s v="R-14251"/>
    <d v="2020-08-22T00:00:00"/>
    <x v="1"/>
    <x v="1"/>
    <s v="8-2020"/>
    <x v="1"/>
    <x v="4"/>
    <x v="9"/>
    <x v="20"/>
    <s v="Yarn"/>
    <s v="02-01-01-001-0008"/>
    <s v="GADOON TEXTILE MILLS LTD"/>
    <n v="21.89"/>
    <n v="992.93039999999996"/>
    <x v="73"/>
    <n v="436705.5"/>
    <s v="K-2008-80"/>
    <n v="19950"/>
  </r>
  <r>
    <s v="R-14597"/>
    <d v="2020-08-25T00:00:00"/>
    <x v="1"/>
    <x v="1"/>
    <s v="8-2020"/>
    <x v="1"/>
    <x v="4"/>
    <x v="11"/>
    <x v="9"/>
    <s v="Yarn"/>
    <s v="02-01-01-001-0005"/>
    <s v="DAWOOD BROTHERS"/>
    <n v="64.2"/>
    <n v="2912.1120000000001"/>
    <x v="6"/>
    <n v="1168440"/>
    <s v="K-2008-87"/>
    <n v="18200"/>
  </r>
  <r>
    <s v="R-14597"/>
    <d v="2020-08-25T00:00:00"/>
    <x v="1"/>
    <x v="1"/>
    <s v="8-2020"/>
    <x v="1"/>
    <x v="4"/>
    <x v="11"/>
    <x v="9"/>
    <s v="Yarn"/>
    <s v="02-01-01-001-0005"/>
    <s v="DAWOOD BROTHERS"/>
    <n v="52.27"/>
    <n v="2370.9672"/>
    <x v="6"/>
    <n v="951314"/>
    <s v="K-2008-87"/>
    <n v="18200"/>
  </r>
  <r>
    <s v="R-14597"/>
    <d v="2020-08-25T00:00:00"/>
    <x v="1"/>
    <x v="1"/>
    <s v="8-2020"/>
    <x v="1"/>
    <x v="4"/>
    <x v="11"/>
    <x v="9"/>
    <s v="Yarn"/>
    <s v="02-01-01-001-0005"/>
    <s v="DAWOOD BROTHERS"/>
    <n v="6.29"/>
    <n v="285.31439999999998"/>
    <x v="6"/>
    <n v="114478"/>
    <s v="K-2008-87"/>
    <n v="18200"/>
  </r>
  <r>
    <s v="R-14597"/>
    <d v="2020-08-25T00:00:00"/>
    <x v="1"/>
    <x v="1"/>
    <s v="8-2020"/>
    <x v="1"/>
    <x v="4"/>
    <x v="11"/>
    <x v="9"/>
    <s v="Yarn"/>
    <s v="02-01-01-001-0005"/>
    <s v="DAWOOD BROTHERS"/>
    <n v="2.2400000000000002"/>
    <n v="101.60640000000001"/>
    <x v="6"/>
    <n v="40768.000000000007"/>
    <s v="K-2008-87"/>
    <n v="18200"/>
  </r>
  <r>
    <s v="R-14245"/>
    <d v="2020-08-25T00:00:00"/>
    <x v="1"/>
    <x v="1"/>
    <s v="8-2020"/>
    <x v="1"/>
    <x v="4"/>
    <x v="22"/>
    <x v="12"/>
    <s v="Yarn"/>
    <s v="02-02-09-0030"/>
    <s v="AMIN TEXTILE MILLS (PVT) LTD"/>
    <n v="29.36"/>
    <n v="1331.7695999999999"/>
    <x v="30"/>
    <n v="425720"/>
    <s v="K-2008-77"/>
    <n v="14500"/>
  </r>
  <r>
    <s v="R-14246"/>
    <d v="2020-08-25T00:00:00"/>
    <x v="1"/>
    <x v="1"/>
    <s v="8-2020"/>
    <x v="1"/>
    <x v="4"/>
    <x v="22"/>
    <x v="12"/>
    <s v="Yarn"/>
    <s v="02-02-09-0030"/>
    <s v="AMIN TEXTILE MILLS (PVT) LTD"/>
    <n v="20.64"/>
    <n v="936.23040000000003"/>
    <x v="30"/>
    <n v="299280"/>
    <s v="K-2008-78"/>
    <n v="14500"/>
  </r>
  <r>
    <s v="R-14104"/>
    <d v="2020-08-25T00:00:00"/>
    <x v="1"/>
    <x v="1"/>
    <s v="8-2020"/>
    <x v="1"/>
    <x v="4"/>
    <x v="8"/>
    <x v="9"/>
    <s v="Yarn"/>
    <s v="02-01-01-001-0005"/>
    <s v="DAWOOD BROTHERS"/>
    <n v="18.440000000000001"/>
    <n v="836.4384"/>
    <x v="54"/>
    <n v="296884"/>
    <s v="K-2008-70"/>
    <n v="16099.999999999998"/>
  </r>
  <r>
    <s v="R-14105"/>
    <d v="2020-08-25T00:00:00"/>
    <x v="1"/>
    <x v="1"/>
    <s v="8-2020"/>
    <x v="1"/>
    <x v="4"/>
    <x v="8"/>
    <x v="9"/>
    <s v="Yarn"/>
    <s v="02-01-01-001-0005"/>
    <s v="DAWOOD BROTHERS"/>
    <n v="46.56"/>
    <n v="2111.9616000000001"/>
    <x v="54"/>
    <n v="749616"/>
    <s v="K-2008-71"/>
    <n v="16100"/>
  </r>
  <r>
    <s v="R-14561"/>
    <d v="2020-08-31T00:00:00"/>
    <x v="1"/>
    <x v="1"/>
    <s v="8-2020"/>
    <x v="1"/>
    <x v="4"/>
    <x v="8"/>
    <x v="4"/>
    <s v="Yarn"/>
    <s v="02-01-01-001-0002"/>
    <s v="AHMED ORIENTAL TEXTILE MILLS LTD"/>
    <n v="26.21"/>
    <n v="1188.8856000000001"/>
    <x v="60"/>
    <n v="412807.5"/>
    <s v="K-2008-86"/>
    <n v="15750"/>
  </r>
  <r>
    <s v="R-14561"/>
    <d v="2020-08-31T00:00:00"/>
    <x v="1"/>
    <x v="1"/>
    <s v="8-2020"/>
    <x v="1"/>
    <x v="4"/>
    <x v="8"/>
    <x v="4"/>
    <s v="Yarn"/>
    <s v="02-01-01-001-0002"/>
    <s v="AHMED ORIENTAL TEXTILE MILLS LTD"/>
    <n v="7.26"/>
    <n v="329.31360000000001"/>
    <x v="60"/>
    <n v="114345"/>
    <s v="K-2008-86"/>
    <n v="15750"/>
  </r>
  <r>
    <s v="R-14561"/>
    <d v="2020-08-31T00:00:00"/>
    <x v="1"/>
    <x v="1"/>
    <s v="8-2020"/>
    <x v="1"/>
    <x v="4"/>
    <x v="8"/>
    <x v="4"/>
    <s v="Yarn"/>
    <s v="02-01-01-001-0002"/>
    <s v="AHMED ORIENTAL TEXTILE MILLS LTD"/>
    <n v="38.25"/>
    <n v="1735.02"/>
    <x v="60"/>
    <n v="602437.5"/>
    <s v="K-2008-86"/>
    <n v="15750"/>
  </r>
  <r>
    <s v="R-14561"/>
    <d v="2020-08-31T00:00:00"/>
    <x v="1"/>
    <x v="1"/>
    <s v="8-2020"/>
    <x v="1"/>
    <x v="4"/>
    <x v="8"/>
    <x v="4"/>
    <s v="Yarn"/>
    <s v="02-01-01-001-0002"/>
    <s v="AHMED ORIENTAL TEXTILE MILLS LTD"/>
    <n v="8.2799999999999994"/>
    <n v="375.58079999999995"/>
    <x v="60"/>
    <n v="130409.99999999999"/>
    <s v="K-2008-86"/>
    <n v="15750"/>
  </r>
  <r>
    <s v="R-13986"/>
    <d v="2020-08-31T00:00:00"/>
    <x v="1"/>
    <x v="1"/>
    <s v="8-2020"/>
    <x v="1"/>
    <x v="4"/>
    <x v="7"/>
    <x v="10"/>
    <s v="Yarn"/>
    <s v="02-01-01-001-0001"/>
    <s v="METCO TEXTILE (PVT) LTD"/>
    <n v="250"/>
    <n v="11340"/>
    <x v="32"/>
    <n v="4450000"/>
    <s v="K-2008-44"/>
    <n v="17800"/>
  </r>
  <r>
    <s v="R-13777"/>
    <d v="2020-08-31T00:00:00"/>
    <x v="1"/>
    <x v="1"/>
    <s v="8-2020"/>
    <x v="1"/>
    <x v="4"/>
    <x v="28"/>
    <x v="24"/>
    <s v="Yarn"/>
    <s v="02-01-01-001-0012"/>
    <s v="BHANERO TEXTILE MILS LTD"/>
    <n v="20"/>
    <n v="907.2"/>
    <x v="12"/>
    <n v="350000"/>
    <s v="K-2008-31"/>
    <n v="17500"/>
  </r>
  <r>
    <s v="R-13780"/>
    <d v="2020-08-31T00:00:00"/>
    <x v="1"/>
    <x v="1"/>
    <s v="8-2020"/>
    <x v="1"/>
    <x v="4"/>
    <x v="5"/>
    <x v="6"/>
    <s v="Yarn"/>
    <s v="02-01-01-001-0009"/>
    <s v="A.A SPINING MILLS LTD"/>
    <n v="24.07"/>
    <n v="1091.8152"/>
    <x v="77"/>
    <n v="394748"/>
    <s v="K-2008-34"/>
    <n v="16400"/>
  </r>
  <r>
    <s v="R-13781"/>
    <d v="2020-08-31T00:00:00"/>
    <x v="1"/>
    <x v="1"/>
    <s v="8-2020"/>
    <x v="1"/>
    <x v="4"/>
    <x v="5"/>
    <x v="6"/>
    <s v="Yarn"/>
    <s v="02-01-01-001-0009"/>
    <s v="A.A SPINING MILLS LTD"/>
    <n v="10.93"/>
    <n v="495.78479999999996"/>
    <x v="77"/>
    <n v="179252"/>
    <s v="K-2008-35"/>
    <n v="16400"/>
  </r>
  <r>
    <s v="R-13784"/>
    <d v="2020-08-31T00:00:00"/>
    <x v="1"/>
    <x v="1"/>
    <s v="8-2020"/>
    <x v="1"/>
    <x v="4"/>
    <x v="28"/>
    <x v="24"/>
    <s v="Yarn"/>
    <s v="02-01-01-001-0012"/>
    <s v="BHANERO TEXTILE MILS LTD"/>
    <n v="30"/>
    <n v="1360.8"/>
    <x v="12"/>
    <n v="525000"/>
    <s v="K-2008-37"/>
    <n v="17500"/>
  </r>
  <r>
    <s v="R-14252"/>
    <d v="2020-09-01T00:00:00"/>
    <x v="2"/>
    <x v="1"/>
    <s v="9-2020"/>
    <x v="1"/>
    <x v="4"/>
    <x v="9"/>
    <x v="20"/>
    <s v="Yarn"/>
    <s v="02-01-01-001-0008"/>
    <s v="GADOON TEXTILE MILLS LTD"/>
    <n v="106"/>
    <n v="4808.16"/>
    <x v="73"/>
    <n v="2114700"/>
    <s v="K-2009-96"/>
    <n v="19950"/>
  </r>
  <r>
    <s v="R-14496"/>
    <d v="2020-09-03T00:00:00"/>
    <x v="2"/>
    <x v="1"/>
    <s v="9-2020"/>
    <x v="1"/>
    <x v="4"/>
    <x v="27"/>
    <x v="3"/>
    <s v="Yarn"/>
    <s v="02-01-01-001-0006"/>
    <s v="GATRON INDUSTRIES LTD"/>
    <n v="3.6865000000000001"/>
    <n v="167.21964"/>
    <x v="78"/>
    <n v="62855.230515000003"/>
    <s v="K-2009-153"/>
    <n v="17050.11"/>
  </r>
  <r>
    <s v="R-14495"/>
    <d v="2020-09-03T00:00:00"/>
    <x v="2"/>
    <x v="1"/>
    <s v="9-2020"/>
    <x v="1"/>
    <x v="4"/>
    <x v="27"/>
    <x v="3"/>
    <s v="Yarn"/>
    <s v="02-01-01-001-0006"/>
    <s v="GATRON INDUSTRIES LTD"/>
    <n v="4.3425000000000002"/>
    <n v="196.97580000000002"/>
    <x v="78"/>
    <n v="74040.102675000002"/>
    <s v="K-2009-153"/>
    <n v="17050.11"/>
  </r>
  <r>
    <s v="R-14106"/>
    <d v="2020-09-03T00:00:00"/>
    <x v="2"/>
    <x v="1"/>
    <s v="9-2020"/>
    <x v="1"/>
    <x v="4"/>
    <x v="8"/>
    <x v="9"/>
    <s v="Yarn"/>
    <s v="02-01-01-001-0005"/>
    <s v="DAWOOD BROTHERS"/>
    <n v="5.29"/>
    <n v="239.95439999999999"/>
    <x v="54"/>
    <n v="85169"/>
    <s v="K-2009-60"/>
    <n v="16100"/>
  </r>
  <r>
    <s v="R-14107"/>
    <d v="2020-09-03T00:00:00"/>
    <x v="2"/>
    <x v="1"/>
    <s v="9-2020"/>
    <x v="1"/>
    <x v="4"/>
    <x v="8"/>
    <x v="9"/>
    <s v="Yarn"/>
    <s v="02-01-01-001-0005"/>
    <s v="DAWOOD BROTHERS"/>
    <n v="29.71"/>
    <n v="1347.6456000000001"/>
    <x v="54"/>
    <n v="478331"/>
    <s v="K-2009-61"/>
    <n v="16100"/>
  </r>
  <r>
    <s v="R-14475"/>
    <d v="2020-09-03T00:00:00"/>
    <x v="2"/>
    <x v="1"/>
    <s v="9-2020"/>
    <x v="1"/>
    <x v="4"/>
    <x v="1"/>
    <x v="4"/>
    <s v="Yarn"/>
    <s v="02-01-01-001-0002"/>
    <s v="AHMED ORIENTAL TEXTILE MILLS LTD"/>
    <n v="19.100000000000001"/>
    <n v="866.37600000000009"/>
    <x v="19"/>
    <n v="288410"/>
    <s v="K-2009-136"/>
    <n v="15099.999999999998"/>
  </r>
  <r>
    <s v="R-14475"/>
    <d v="2020-09-03T00:00:00"/>
    <x v="2"/>
    <x v="1"/>
    <s v="9-2020"/>
    <x v="1"/>
    <x v="4"/>
    <x v="1"/>
    <x v="4"/>
    <s v="Yarn"/>
    <s v="02-01-01-001-0002"/>
    <s v="AHMED ORIENTAL TEXTILE MILLS LTD"/>
    <n v="30.9"/>
    <n v="1401.624"/>
    <x v="19"/>
    <n v="466590"/>
    <s v="K-2009-136"/>
    <n v="15100"/>
  </r>
  <r>
    <s v="R-14476"/>
    <d v="2020-09-03T00:00:00"/>
    <x v="2"/>
    <x v="1"/>
    <s v="9-2020"/>
    <x v="1"/>
    <x v="4"/>
    <x v="12"/>
    <x v="4"/>
    <s v="Yarn"/>
    <s v="02-01-01-001-0002"/>
    <s v="AHMED ORIENTAL TEXTILE MILLS LTD"/>
    <n v="21.58"/>
    <n v="978.86879999999996"/>
    <x v="17"/>
    <n v="291330"/>
    <s v="K-2009-137"/>
    <n v="13500.000000000002"/>
  </r>
  <r>
    <s v="R-14477"/>
    <d v="2020-09-03T00:00:00"/>
    <x v="2"/>
    <x v="1"/>
    <s v="9-2020"/>
    <x v="1"/>
    <x v="4"/>
    <x v="12"/>
    <x v="4"/>
    <s v="Yarn"/>
    <s v="02-01-01-001-0002"/>
    <s v="AHMED ORIENTAL TEXTILE MILLS LTD"/>
    <n v="3.42"/>
    <n v="155.13120000000001"/>
    <x v="17"/>
    <n v="46170"/>
    <s v="K-2009-138"/>
    <n v="13500"/>
  </r>
  <r>
    <s v="R-14341"/>
    <d v="2020-09-03T00:00:00"/>
    <x v="2"/>
    <x v="1"/>
    <s v="9-2020"/>
    <x v="1"/>
    <x v="4"/>
    <x v="13"/>
    <x v="10"/>
    <s v="Yarn"/>
    <s v="02-01-01-001-0001"/>
    <s v="METCO TEXTILE (PVT) LTD"/>
    <n v="10.83"/>
    <n v="491.24880000000002"/>
    <x v="79"/>
    <n v="212268"/>
    <s v="K-2009-121"/>
    <n v="19600"/>
  </r>
  <r>
    <s v="R-14342"/>
    <d v="2020-09-03T00:00:00"/>
    <x v="2"/>
    <x v="1"/>
    <s v="9-2020"/>
    <x v="1"/>
    <x v="4"/>
    <x v="13"/>
    <x v="10"/>
    <s v="Yarn"/>
    <s v="02-01-01-001-0001"/>
    <s v="METCO TEXTILE (PVT) LTD"/>
    <n v="15.47"/>
    <n v="701.7192"/>
    <x v="79"/>
    <n v="303212"/>
    <s v="K-2009-122"/>
    <n v="19600"/>
  </r>
  <r>
    <s v="R-14343"/>
    <d v="2020-09-03T00:00:00"/>
    <x v="2"/>
    <x v="1"/>
    <s v="9-2020"/>
    <x v="1"/>
    <x v="4"/>
    <x v="13"/>
    <x v="10"/>
    <s v="Yarn"/>
    <s v="02-01-01-001-0001"/>
    <s v="METCO TEXTILE (PVT) LTD"/>
    <n v="2.0099999999999998"/>
    <n v="91.173599999999993"/>
    <x v="79"/>
    <n v="39395.999999999993"/>
    <s v="K-2009-123"/>
    <n v="19600"/>
  </r>
  <r>
    <s v="R-14344"/>
    <d v="2020-09-03T00:00:00"/>
    <x v="2"/>
    <x v="1"/>
    <s v="9-2020"/>
    <x v="1"/>
    <x v="4"/>
    <x v="13"/>
    <x v="10"/>
    <s v="Yarn"/>
    <s v="02-01-01-001-0001"/>
    <s v="METCO TEXTILE (PVT) LTD"/>
    <n v="1.69"/>
    <n v="76.6584"/>
    <x v="79"/>
    <n v="33124"/>
    <s v="K-2009-124"/>
    <n v="19600"/>
  </r>
  <r>
    <s v="R-14345"/>
    <d v="2020-09-03T00:00:00"/>
    <x v="2"/>
    <x v="1"/>
    <s v="9-2020"/>
    <x v="1"/>
    <x v="4"/>
    <x v="9"/>
    <x v="10"/>
    <s v="Yarn"/>
    <s v="02-01-01-001-0001"/>
    <s v="METCO TEXTILE (PVT) LTD"/>
    <n v="6.13"/>
    <n v="278.05680000000001"/>
    <x v="80"/>
    <n v="126891"/>
    <s v="K-2009-125"/>
    <n v="20700"/>
  </r>
  <r>
    <s v="R-14346"/>
    <d v="2020-09-03T00:00:00"/>
    <x v="2"/>
    <x v="1"/>
    <s v="9-2020"/>
    <x v="1"/>
    <x v="4"/>
    <x v="9"/>
    <x v="10"/>
    <s v="Yarn"/>
    <s v="02-01-01-001-0001"/>
    <s v="METCO TEXTILE (PVT) LTD"/>
    <n v="23.87"/>
    <n v="1082.7432000000001"/>
    <x v="80"/>
    <n v="494109"/>
    <s v="K-2009-126"/>
    <n v="20700"/>
  </r>
  <r>
    <s v="R-13980"/>
    <d v="2020-09-03T00:00:00"/>
    <x v="2"/>
    <x v="1"/>
    <s v="9-2020"/>
    <x v="1"/>
    <x v="4"/>
    <x v="11"/>
    <x v="9"/>
    <s v="Yarn"/>
    <s v="02-01-01-001-0005"/>
    <s v="DAWOOD BROTHERS"/>
    <n v="61.29"/>
    <n v="2780.1143999999999"/>
    <x v="6"/>
    <n v="1115478"/>
    <s v="K-2009-41"/>
    <n v="18200"/>
  </r>
  <r>
    <s v="R-13981"/>
    <d v="2020-09-03T00:00:00"/>
    <x v="2"/>
    <x v="1"/>
    <s v="9-2020"/>
    <x v="1"/>
    <x v="4"/>
    <x v="11"/>
    <x v="9"/>
    <s v="Yarn"/>
    <s v="02-01-01-001-0005"/>
    <s v="DAWOOD BROTHERS"/>
    <n v="65.12"/>
    <n v="2953.8432000000003"/>
    <x v="6"/>
    <n v="1185184"/>
    <s v="K-2009-42"/>
    <n v="18200"/>
  </r>
  <r>
    <s v="R-13982"/>
    <d v="2020-09-03T00:00:00"/>
    <x v="2"/>
    <x v="1"/>
    <s v="9-2020"/>
    <x v="1"/>
    <x v="4"/>
    <x v="11"/>
    <x v="9"/>
    <s v="Yarn"/>
    <s v="02-01-01-001-0005"/>
    <s v="DAWOOD BROTHERS"/>
    <n v="53.59"/>
    <n v="2430.8424"/>
    <x v="6"/>
    <n v="975338.00000000012"/>
    <s v="K-2009-43"/>
    <n v="18200"/>
  </r>
  <r>
    <s v="R-14243"/>
    <d v="2020-09-04T00:00:00"/>
    <x v="2"/>
    <x v="1"/>
    <s v="9-2020"/>
    <x v="1"/>
    <x v="4"/>
    <x v="11"/>
    <x v="7"/>
    <s v="Yarn"/>
    <s v="02-01-01-001-0004"/>
    <s v="PREMIUM TEXTILE MILLS LTD"/>
    <n v="20"/>
    <n v="907.2"/>
    <x v="81"/>
    <n v="366000"/>
    <s v="K-2009-91"/>
    <n v="18300"/>
  </r>
  <r>
    <s v="R-14606"/>
    <d v="2020-09-04T00:00:00"/>
    <x v="2"/>
    <x v="1"/>
    <s v="9-2020"/>
    <x v="1"/>
    <x v="4"/>
    <x v="3"/>
    <x v="3"/>
    <s v="Yarn"/>
    <s v="02-01-01-001-0006"/>
    <s v="GATRON INDUSTRIES LTD"/>
    <n v="11.02"/>
    <n v="499.86719999999997"/>
    <x v="82"/>
    <n v="134996.3224"/>
    <s v="K-2009-165"/>
    <n v="12250.12"/>
  </r>
  <r>
    <s v="R-14607"/>
    <d v="2020-09-04T00:00:00"/>
    <x v="2"/>
    <x v="1"/>
    <s v="9-2020"/>
    <x v="1"/>
    <x v="4"/>
    <x v="3"/>
    <x v="3"/>
    <s v="Yarn"/>
    <s v="02-01-01-001-0006"/>
    <s v="GATRON INDUSTRIES LTD"/>
    <n v="13.05"/>
    <n v="591.94799999999998"/>
    <x v="82"/>
    <n v="159864.06600000002"/>
    <s v="K-2009-165"/>
    <n v="12250.12"/>
  </r>
  <r>
    <s v="R-14606"/>
    <d v="2020-09-04T00:00:00"/>
    <x v="2"/>
    <x v="1"/>
    <s v="9-2020"/>
    <x v="1"/>
    <x v="4"/>
    <x v="3"/>
    <x v="3"/>
    <s v="Yarn"/>
    <s v="02-01-01-001-0006"/>
    <s v="GATRON INDUSTRIES LTD"/>
    <n v="19.73"/>
    <n v="894.95280000000002"/>
    <x v="82"/>
    <n v="241694.86760000003"/>
    <s v="K-2009-165"/>
    <n v="12250.12"/>
  </r>
  <r>
    <s v="R-14558"/>
    <d v="2020-09-04T00:00:00"/>
    <x v="2"/>
    <x v="1"/>
    <s v="9-2020"/>
    <x v="1"/>
    <x v="4"/>
    <x v="8"/>
    <x v="7"/>
    <s v="Yarn"/>
    <s v="02-01-01-001-0004"/>
    <s v="PREMIUM TEXTILE MILLS LTD"/>
    <n v="20.81"/>
    <n v="943.94159999999988"/>
    <x v="34"/>
    <n v="339203"/>
    <s v="K-2009-158"/>
    <n v="16300.000000000002"/>
  </r>
  <r>
    <s v="R-14558"/>
    <d v="2020-09-04T00:00:00"/>
    <x v="2"/>
    <x v="1"/>
    <s v="9-2020"/>
    <x v="1"/>
    <x v="4"/>
    <x v="8"/>
    <x v="7"/>
    <s v="Yarn"/>
    <s v="02-01-01-001-0004"/>
    <s v="PREMIUM TEXTILE MILLS LTD"/>
    <n v="4.16"/>
    <n v="188.69759999999999"/>
    <x v="34"/>
    <n v="67808"/>
    <s v="K-2009-158"/>
    <n v="16300"/>
  </r>
  <r>
    <s v="R-14558"/>
    <d v="2020-09-04T00:00:00"/>
    <x v="2"/>
    <x v="1"/>
    <s v="9-2020"/>
    <x v="1"/>
    <x v="4"/>
    <x v="8"/>
    <x v="7"/>
    <s v="Yarn"/>
    <s v="02-01-01-001-0004"/>
    <s v="PREMIUM TEXTILE MILLS LTD"/>
    <n v="21.77"/>
    <n v="987.48719999999992"/>
    <x v="34"/>
    <n v="354851"/>
    <s v="K-2009-158"/>
    <n v="16300"/>
  </r>
  <r>
    <s v="R-14558"/>
    <d v="2020-09-04T00:00:00"/>
    <x v="2"/>
    <x v="1"/>
    <s v="9-2020"/>
    <x v="1"/>
    <x v="4"/>
    <x v="8"/>
    <x v="7"/>
    <s v="Yarn"/>
    <s v="02-01-01-001-0004"/>
    <s v="PREMIUM TEXTILE MILLS LTD"/>
    <n v="3.26"/>
    <n v="147.87359999999998"/>
    <x v="34"/>
    <n v="53138"/>
    <s v="K-2009-158"/>
    <n v="16300.000000000002"/>
  </r>
  <r>
    <s v="R-14247"/>
    <d v="2020-09-05T00:00:00"/>
    <x v="2"/>
    <x v="1"/>
    <s v="9-2020"/>
    <x v="1"/>
    <x v="4"/>
    <x v="1"/>
    <x v="25"/>
    <s v="Yarn"/>
    <s v="02-01-01-001-0005"/>
    <s v="DAWOOD BROTHERS"/>
    <n v="13.87"/>
    <n v="629.14319999999998"/>
    <x v="16"/>
    <n v="205276"/>
    <s v="K-2009-93"/>
    <n v="14800"/>
  </r>
  <r>
    <s v="R-14248"/>
    <d v="2020-09-05T00:00:00"/>
    <x v="2"/>
    <x v="1"/>
    <s v="9-2020"/>
    <x v="1"/>
    <x v="4"/>
    <x v="1"/>
    <x v="25"/>
    <s v="Yarn"/>
    <s v="02-01-01-001-0005"/>
    <s v="DAWOOD BROTHERS"/>
    <n v="3.82"/>
    <n v="173.27519999999998"/>
    <x v="16"/>
    <n v="56536"/>
    <s v="K-2009-94"/>
    <n v="14800"/>
  </r>
  <r>
    <s v="R-14249"/>
    <d v="2020-09-05T00:00:00"/>
    <x v="2"/>
    <x v="1"/>
    <s v="9-2020"/>
    <x v="1"/>
    <x v="4"/>
    <x v="1"/>
    <x v="25"/>
    <s v="Yarn"/>
    <s v="02-01-01-001-0005"/>
    <s v="DAWOOD BROTHERS"/>
    <n v="122.31"/>
    <n v="5547.9816000000001"/>
    <x v="16"/>
    <n v="1810188"/>
    <s v="K-2009-95"/>
    <n v="14800"/>
  </r>
  <r>
    <s v="R-13846"/>
    <d v="2020-09-05T00:00:00"/>
    <x v="2"/>
    <x v="1"/>
    <s v="9-2020"/>
    <x v="1"/>
    <x v="4"/>
    <x v="22"/>
    <x v="12"/>
    <s v="Yarn"/>
    <s v="02-02-09-0030"/>
    <s v="AMIN TEXTILE MILLS (PVT) LTD"/>
    <n v="25"/>
    <n v="1134"/>
    <x v="30"/>
    <n v="362500"/>
    <s v="K-2009-19"/>
    <n v="14500"/>
  </r>
  <r>
    <s v="R-14554"/>
    <d v="2020-09-07T00:00:00"/>
    <x v="2"/>
    <x v="1"/>
    <s v="9-2020"/>
    <x v="1"/>
    <x v="4"/>
    <x v="8"/>
    <x v="4"/>
    <s v="Yarn"/>
    <s v="02-01-01-001-0002"/>
    <s v="AHMED ORIENTAL TEXTILE MILLS LTD"/>
    <n v="22.91"/>
    <n v="1039.1976"/>
    <x v="60"/>
    <n v="360832.5"/>
    <s v="K-2009-157"/>
    <n v="15750"/>
  </r>
  <r>
    <s v="R-14554"/>
    <d v="2020-09-07T00:00:00"/>
    <x v="2"/>
    <x v="1"/>
    <s v="9-2020"/>
    <x v="1"/>
    <x v="4"/>
    <x v="8"/>
    <x v="4"/>
    <s v="Yarn"/>
    <s v="02-01-01-001-0002"/>
    <s v="AHMED ORIENTAL TEXTILE MILLS LTD"/>
    <n v="52.09"/>
    <n v="2362.8024"/>
    <x v="60"/>
    <n v="820417.5"/>
    <s v="K-2009-157"/>
    <n v="15749.999999999998"/>
  </r>
  <r>
    <s v="R-14478"/>
    <d v="2020-09-07T00:00:00"/>
    <x v="2"/>
    <x v="1"/>
    <s v="9-2020"/>
    <x v="1"/>
    <x v="4"/>
    <x v="4"/>
    <x v="4"/>
    <s v="Yarn"/>
    <s v="02-01-01-001-0002"/>
    <s v="AHMED ORIENTAL TEXTILE MILLS LTD"/>
    <n v="2.35"/>
    <n v="106.596"/>
    <x v="62"/>
    <n v="34545"/>
    <s v="K-2009-139"/>
    <n v="14700"/>
  </r>
  <r>
    <s v="R-14478"/>
    <d v="2020-09-07T00:00:00"/>
    <x v="2"/>
    <x v="1"/>
    <s v="9-2020"/>
    <x v="1"/>
    <x v="4"/>
    <x v="4"/>
    <x v="4"/>
    <s v="Yarn"/>
    <s v="02-01-01-001-0002"/>
    <s v="AHMED ORIENTAL TEXTILE MILLS LTD"/>
    <n v="12.65"/>
    <n v="573.80399999999997"/>
    <x v="62"/>
    <n v="185955"/>
    <s v="K-2009-139"/>
    <n v="14700"/>
  </r>
  <r>
    <s v="R-14608"/>
    <d v="2020-09-09T00:00:00"/>
    <x v="2"/>
    <x v="1"/>
    <s v="9-2020"/>
    <x v="1"/>
    <x v="4"/>
    <x v="3"/>
    <x v="3"/>
    <s v="Yarn"/>
    <s v="02-01-01-001-0006"/>
    <s v="GATRON INDUSTRIES LTD"/>
    <n v="5.12"/>
    <n v="232.2432"/>
    <x v="83"/>
    <n v="62722.559999999998"/>
    <s v="K-2009-166"/>
    <n v="12250.5"/>
  </r>
  <r>
    <s v="R-15342"/>
    <d v="2020-09-09T00:00:00"/>
    <x v="2"/>
    <x v="1"/>
    <s v="9-2020"/>
    <x v="1"/>
    <x v="4"/>
    <x v="3"/>
    <x v="3"/>
    <s v="Yarn"/>
    <s v="02-01-01-001-0006"/>
    <s v="GATRON INDUSTRIES LTD"/>
    <n v="0.45590799999999998"/>
    <n v="20.679986879999998"/>
    <x v="84"/>
    <n v="5539.3141135599999"/>
    <s v="K-2009-169"/>
    <n v="12150.07"/>
  </r>
  <r>
    <s v="R-15342"/>
    <d v="2020-09-09T00:00:00"/>
    <x v="2"/>
    <x v="1"/>
    <s v="9-2020"/>
    <x v="1"/>
    <x v="4"/>
    <x v="3"/>
    <x v="3"/>
    <s v="Yarn"/>
    <s v="02-01-01-001-0006"/>
    <s v="GATRON INDUSTRIES LTD"/>
    <n v="13.536154700000001"/>
    <n v="613.99997719200007"/>
    <x v="84"/>
    <n v="164465.22713582902"/>
    <s v="K-2009-169"/>
    <n v="12150.07"/>
  </r>
  <r>
    <s v="R-15342"/>
    <d v="2020-09-09T00:00:00"/>
    <x v="2"/>
    <x v="1"/>
    <s v="9-2020"/>
    <x v="1"/>
    <x v="4"/>
    <x v="3"/>
    <x v="3"/>
    <s v="Yarn"/>
    <s v="02-01-01-001-0006"/>
    <s v="GATRON INDUSTRIES LTD"/>
    <n v="10.8024693"/>
    <n v="490.00000744800002"/>
    <x v="84"/>
    <n v="131250.75816785099"/>
    <s v="K-2009-169"/>
    <n v="12150.069999999998"/>
  </r>
  <r>
    <s v="R-15342"/>
    <d v="2020-09-09T00:00:00"/>
    <x v="2"/>
    <x v="1"/>
    <s v="9-2020"/>
    <x v="1"/>
    <x v="4"/>
    <x v="3"/>
    <x v="3"/>
    <s v="Yarn"/>
    <s v="02-01-01-001-0006"/>
    <s v="GATRON INDUSTRIES LTD"/>
    <n v="15.3068781"/>
    <n v="694.31999061600004"/>
    <x v="84"/>
    <n v="185979.640396467"/>
    <s v="K-2009-169"/>
    <n v="12150.07"/>
  </r>
  <r>
    <s v="R-15342"/>
    <d v="2020-09-09T00:00:00"/>
    <x v="2"/>
    <x v="1"/>
    <s v="9-2020"/>
    <x v="1"/>
    <x v="4"/>
    <x v="3"/>
    <x v="3"/>
    <s v="Yarn"/>
    <s v="02-01-01-001-0006"/>
    <s v="GATRON INDUSTRIES LTD"/>
    <n v="3.725749"/>
    <n v="168.99997464"/>
    <x v="84"/>
    <n v="45268.111152429999"/>
    <s v="K-2009-169"/>
    <n v="12150.07"/>
  </r>
  <r>
    <s v="R-14178"/>
    <d v="2020-09-10T00:00:00"/>
    <x v="2"/>
    <x v="1"/>
    <s v="9-2020"/>
    <x v="1"/>
    <x v="4"/>
    <x v="5"/>
    <x v="6"/>
    <s v="Yarn"/>
    <s v="02-01-01-001-0009"/>
    <s v="A.A SPINING MILLS LTD"/>
    <n v="28.4"/>
    <n v="1288.2239999999999"/>
    <x v="77"/>
    <n v="465760"/>
    <s v="K-2009-77"/>
    <n v="16400"/>
  </r>
  <r>
    <s v="R-14179"/>
    <d v="2020-09-10T00:00:00"/>
    <x v="2"/>
    <x v="1"/>
    <s v="9-2020"/>
    <x v="1"/>
    <x v="4"/>
    <x v="5"/>
    <x v="6"/>
    <s v="Yarn"/>
    <s v="02-01-01-001-0009"/>
    <s v="A.A SPINING MILLS LTD"/>
    <n v="6.6"/>
    <n v="299.37599999999998"/>
    <x v="77"/>
    <n v="108240"/>
    <s v="K-2009-78"/>
    <n v="16400"/>
  </r>
  <r>
    <s v="R-14416"/>
    <d v="2020-09-10T00:00:00"/>
    <x v="2"/>
    <x v="1"/>
    <s v="9-2020"/>
    <x v="1"/>
    <x v="4"/>
    <x v="7"/>
    <x v="10"/>
    <s v="Yarn"/>
    <s v="02-01-01-001-0001"/>
    <s v="METCO TEXTILE (PVT) LTD"/>
    <n v="200"/>
    <n v="9072"/>
    <x v="32"/>
    <n v="3560000"/>
    <s v="K-2009-134"/>
    <n v="17800"/>
  </r>
  <r>
    <s v="R-14605"/>
    <d v="2020-09-10T00:00:00"/>
    <x v="2"/>
    <x v="1"/>
    <s v="9-2020"/>
    <x v="1"/>
    <x v="4"/>
    <x v="11"/>
    <x v="7"/>
    <s v="Yarn"/>
    <s v="02-01-01-001-0004"/>
    <s v="PREMIUM TEXTILE MILLS LTD"/>
    <n v="18.13"/>
    <n v="822.37679999999989"/>
    <x v="81"/>
    <n v="331779"/>
    <s v="K-2007-18"/>
    <n v="18300"/>
  </r>
  <r>
    <s v="R-14605"/>
    <d v="2020-09-10T00:00:00"/>
    <x v="2"/>
    <x v="1"/>
    <s v="9-2020"/>
    <x v="1"/>
    <x v="4"/>
    <x v="11"/>
    <x v="7"/>
    <s v="Yarn"/>
    <s v="02-01-01-001-0004"/>
    <s v="PREMIUM TEXTILE MILLS LTD"/>
    <n v="6.87"/>
    <n v="311.6232"/>
    <x v="81"/>
    <n v="125721"/>
    <s v="K-2007-18"/>
    <n v="18300"/>
  </r>
  <r>
    <s v="R-14402"/>
    <d v="2020-09-12T00:00:00"/>
    <x v="2"/>
    <x v="1"/>
    <s v="9-2020"/>
    <x v="1"/>
    <x v="4"/>
    <x v="11"/>
    <x v="7"/>
    <s v="Yarn"/>
    <s v="02-01-01-001-0004"/>
    <s v="PREMIUM TEXTILE MILLS LTD"/>
    <n v="3.86"/>
    <n v="175.08959999999999"/>
    <x v="81"/>
    <n v="70638"/>
    <s v="K-2009-131"/>
    <n v="18300"/>
  </r>
  <r>
    <s v="R-14402"/>
    <d v="2020-09-12T00:00:00"/>
    <x v="2"/>
    <x v="1"/>
    <s v="9-2020"/>
    <x v="1"/>
    <x v="4"/>
    <x v="11"/>
    <x v="7"/>
    <s v="Yarn"/>
    <s v="02-01-01-001-0004"/>
    <s v="PREMIUM TEXTILE MILLS LTD"/>
    <n v="20.14"/>
    <n v="913.55039999999997"/>
    <x v="81"/>
    <n v="368562"/>
    <s v="K-2009-131"/>
    <n v="18300"/>
  </r>
  <r>
    <s v="R-14275"/>
    <d v="2020-09-14T00:00:00"/>
    <x v="2"/>
    <x v="1"/>
    <s v="9-2020"/>
    <x v="1"/>
    <x v="4"/>
    <x v="1"/>
    <x v="25"/>
    <s v="Yarn"/>
    <s v="02-01-01-001-0005"/>
    <s v="DAWOOD BROTHERS"/>
    <n v="25"/>
    <n v="1134"/>
    <x v="16"/>
    <n v="370000"/>
    <s v="K-2009-113"/>
    <n v="14800"/>
  </r>
  <r>
    <s v="R-14497"/>
    <d v="2020-09-14T00:00:00"/>
    <x v="2"/>
    <x v="1"/>
    <s v="9-2020"/>
    <x v="1"/>
    <x v="4"/>
    <x v="27"/>
    <x v="3"/>
    <s v="Yarn"/>
    <s v="02-01-01-001-0006"/>
    <s v="GATRON INDUSTRIES LTD"/>
    <n v="2.06"/>
    <n v="93.441600000000008"/>
    <x v="85"/>
    <n v="34918.03"/>
    <s v="K-2009-154"/>
    <n v="16950.5"/>
  </r>
  <r>
    <s v="R-14498"/>
    <d v="2020-09-14T00:00:00"/>
    <x v="2"/>
    <x v="1"/>
    <s v="9-2020"/>
    <x v="1"/>
    <x v="4"/>
    <x v="27"/>
    <x v="3"/>
    <s v="Yarn"/>
    <s v="02-01-01-001-0006"/>
    <s v="GATRON INDUSTRIES LTD"/>
    <n v="3.46"/>
    <n v="156.94559999999998"/>
    <x v="86"/>
    <n v="58649.179800000005"/>
    <s v="K-2009-155"/>
    <n v="16950.63"/>
  </r>
  <r>
    <s v="R-14609"/>
    <d v="2020-09-14T00:00:00"/>
    <x v="2"/>
    <x v="1"/>
    <s v="9-2020"/>
    <x v="1"/>
    <x v="4"/>
    <x v="3"/>
    <x v="3"/>
    <s v="Yarn"/>
    <s v="02-01-01-001-0006"/>
    <s v="GATRON INDUSTRIES LTD"/>
    <n v="20.85"/>
    <n v="945.75600000000009"/>
    <x v="87"/>
    <n v="255414.58500000002"/>
    <s v="K-2009-167"/>
    <n v="12250.1"/>
  </r>
  <r>
    <s v="R-14609"/>
    <d v="2020-09-14T00:00:00"/>
    <x v="2"/>
    <x v="1"/>
    <s v="9-2020"/>
    <x v="1"/>
    <x v="4"/>
    <x v="3"/>
    <x v="3"/>
    <s v="Yarn"/>
    <s v="02-01-01-001-0006"/>
    <s v="GATRON INDUSTRIES LTD"/>
    <n v="18.96"/>
    <n v="860.02560000000005"/>
    <x v="87"/>
    <n v="232261.89600000001"/>
    <s v="K-2009-167"/>
    <n v="12250.1"/>
  </r>
  <r>
    <s v="R-14609"/>
    <d v="2020-09-14T00:00:00"/>
    <x v="2"/>
    <x v="1"/>
    <s v="9-2020"/>
    <x v="1"/>
    <x v="4"/>
    <x v="3"/>
    <x v="3"/>
    <s v="Yarn"/>
    <s v="02-01-01-001-0006"/>
    <s v="GATRON INDUSTRIES LTD"/>
    <n v="2.7"/>
    <n v="122.47200000000001"/>
    <x v="87"/>
    <n v="33075.270000000004"/>
    <s v="K-2009-167"/>
    <n v="12250.1"/>
  </r>
  <r>
    <s v="R-14610"/>
    <d v="2020-09-14T00:00:00"/>
    <x v="2"/>
    <x v="1"/>
    <s v="9-2020"/>
    <x v="1"/>
    <x v="4"/>
    <x v="3"/>
    <x v="3"/>
    <s v="Yarn"/>
    <s v="02-01-01-001-0006"/>
    <s v="GATRON INDUSTRIES LTD"/>
    <n v="1.33"/>
    <n v="60.328800000000001"/>
    <x v="88"/>
    <n v="16292.5"/>
    <s v="K-2009-168"/>
    <n v="12250"/>
  </r>
  <r>
    <s v="R-14604"/>
    <d v="2020-09-15T00:00:00"/>
    <x v="2"/>
    <x v="1"/>
    <s v="9-2020"/>
    <x v="1"/>
    <x v="4"/>
    <x v="11"/>
    <x v="7"/>
    <s v="Yarn"/>
    <s v="02-01-01-001-0004"/>
    <s v="PREMIUM TEXTILE MILLS LTD"/>
    <n v="0.69"/>
    <n v="31.298399999999997"/>
    <x v="81"/>
    <n v="12626.999999999998"/>
    <s v="K-2009-164"/>
    <n v="18300"/>
  </r>
  <r>
    <s v="R-14604"/>
    <d v="2020-09-15T00:00:00"/>
    <x v="2"/>
    <x v="1"/>
    <s v="9-2020"/>
    <x v="1"/>
    <x v="4"/>
    <x v="11"/>
    <x v="7"/>
    <s v="Yarn"/>
    <s v="02-01-01-001-0004"/>
    <s v="PREMIUM TEXTILE MILLS LTD"/>
    <n v="34.9"/>
    <n v="1583.0639999999999"/>
    <x v="81"/>
    <n v="638670"/>
    <s v="K-2009-164"/>
    <n v="18300"/>
  </r>
  <r>
    <s v="R-14604"/>
    <d v="2020-09-15T00:00:00"/>
    <x v="2"/>
    <x v="1"/>
    <s v="9-2020"/>
    <x v="1"/>
    <x v="4"/>
    <x v="11"/>
    <x v="7"/>
    <s v="Yarn"/>
    <s v="02-01-01-001-0004"/>
    <s v="PREMIUM TEXTILE MILLS LTD"/>
    <n v="4.41"/>
    <n v="200.0376"/>
    <x v="81"/>
    <n v="80703"/>
    <s v="K-2009-164"/>
    <n v="18300"/>
  </r>
  <r>
    <s v="R-14216"/>
    <d v="2020-09-15T00:00:00"/>
    <x v="2"/>
    <x v="1"/>
    <s v="9-2020"/>
    <x v="1"/>
    <x v="4"/>
    <x v="11"/>
    <x v="9"/>
    <s v="Yarn"/>
    <s v="02-01-01-001-0005"/>
    <s v="DAWOOD BROTHERS"/>
    <n v="60"/>
    <n v="2721.6"/>
    <x v="81"/>
    <n v="1098000"/>
    <s v="K-2009-84"/>
    <n v="18300"/>
  </r>
  <r>
    <s v="R-14217"/>
    <d v="2020-09-15T00:00:00"/>
    <x v="2"/>
    <x v="1"/>
    <s v="9-2020"/>
    <x v="1"/>
    <x v="4"/>
    <x v="8"/>
    <x v="9"/>
    <s v="Yarn"/>
    <s v="02-01-01-001-0005"/>
    <s v="DAWOOD BROTHERS"/>
    <n v="2.44"/>
    <n v="110.6784"/>
    <x v="34"/>
    <n v="39772"/>
    <s v="K-2009-85"/>
    <n v="16300"/>
  </r>
  <r>
    <s v="R-14218"/>
    <d v="2020-09-15T00:00:00"/>
    <x v="2"/>
    <x v="1"/>
    <s v="9-2020"/>
    <x v="1"/>
    <x v="4"/>
    <x v="8"/>
    <x v="9"/>
    <s v="Yarn"/>
    <s v="02-01-01-001-0005"/>
    <s v="DAWOOD BROTHERS"/>
    <n v="24.35"/>
    <n v="1104.5160000000001"/>
    <x v="34"/>
    <n v="396905"/>
    <s v="K-2009-86"/>
    <n v="16299.999999999998"/>
  </r>
  <r>
    <s v="R-14219"/>
    <d v="2020-09-15T00:00:00"/>
    <x v="2"/>
    <x v="1"/>
    <s v="9-2020"/>
    <x v="1"/>
    <x v="4"/>
    <x v="8"/>
    <x v="9"/>
    <s v="Yarn"/>
    <s v="02-01-01-001-0005"/>
    <s v="DAWOOD BROTHERS"/>
    <n v="52.89"/>
    <n v="2399.0904"/>
    <x v="34"/>
    <n v="862107"/>
    <s v="K-2009-87"/>
    <n v="16300"/>
  </r>
  <r>
    <s v="R-14220"/>
    <d v="2020-09-15T00:00:00"/>
    <x v="2"/>
    <x v="1"/>
    <s v="9-2020"/>
    <x v="1"/>
    <x v="4"/>
    <x v="8"/>
    <x v="9"/>
    <s v="Yarn"/>
    <s v="02-01-01-001-0005"/>
    <s v="DAWOOD BROTHERS"/>
    <n v="0.32"/>
    <n v="14.5152"/>
    <x v="34"/>
    <n v="5216"/>
    <s v="K-2009-88"/>
    <n v="16300"/>
  </r>
  <r>
    <s v="R-14221"/>
    <d v="2020-09-15T00:00:00"/>
    <x v="2"/>
    <x v="1"/>
    <s v="9-2020"/>
    <x v="1"/>
    <x v="4"/>
    <x v="11"/>
    <x v="9"/>
    <s v="Yarn"/>
    <s v="02-01-01-001-0005"/>
    <s v="DAWOOD BROTHERS"/>
    <n v="59.1"/>
    <n v="2680.7759999999998"/>
    <x v="6"/>
    <n v="1075620"/>
    <s v="K-2009-89"/>
    <n v="18200"/>
  </r>
  <r>
    <s v="R-14222"/>
    <d v="2020-09-15T00:00:00"/>
    <x v="2"/>
    <x v="1"/>
    <s v="9-2020"/>
    <x v="1"/>
    <x v="4"/>
    <x v="11"/>
    <x v="9"/>
    <s v="Yarn"/>
    <s v="02-01-01-001-0005"/>
    <s v="DAWOOD BROTHERS"/>
    <n v="10.9"/>
    <n v="494.42400000000004"/>
    <x v="6"/>
    <n v="198380"/>
    <s v="K-2009-90"/>
    <n v="18200"/>
  </r>
  <r>
    <s v="R-16217"/>
    <d v="2020-09-15T00:00:00"/>
    <x v="2"/>
    <x v="1"/>
    <s v="9-2020"/>
    <x v="1"/>
    <x v="4"/>
    <x v="1"/>
    <x v="9"/>
    <s v="Yarn"/>
    <s v="02-01-01-001-0005"/>
    <s v="DAWOOD BROTHERS"/>
    <n v="22.04"/>
    <n v="999.73439999999994"/>
    <x v="22"/>
    <n v="330600"/>
    <s v="K-2009-170"/>
    <n v="15000"/>
  </r>
  <r>
    <s v="R-16217"/>
    <d v="2020-09-15T00:00:00"/>
    <x v="2"/>
    <x v="1"/>
    <s v="9-2020"/>
    <x v="1"/>
    <x v="4"/>
    <x v="1"/>
    <x v="9"/>
    <s v="Yarn"/>
    <s v="02-01-01-001-0005"/>
    <s v="DAWOOD BROTHERS"/>
    <n v="2.96"/>
    <n v="134.26560000000001"/>
    <x v="22"/>
    <n v="44400"/>
    <s v="K-2009-170"/>
    <n v="15000"/>
  </r>
  <r>
    <s v="R-14332"/>
    <d v="2020-09-16T00:00:00"/>
    <x v="2"/>
    <x v="1"/>
    <s v="9-2020"/>
    <x v="1"/>
    <x v="4"/>
    <x v="9"/>
    <x v="20"/>
    <s v="Yarn"/>
    <s v="02-01-01-001-0008"/>
    <s v="GADOON TEXTILE MILLS LTD"/>
    <n v="14.45"/>
    <n v="655.452"/>
    <x v="57"/>
    <n v="294780"/>
    <s v="K-2009-114"/>
    <n v="20400"/>
  </r>
  <r>
    <s v="R-14333"/>
    <d v="2020-09-16T00:00:00"/>
    <x v="2"/>
    <x v="1"/>
    <s v="9-2020"/>
    <x v="1"/>
    <x v="4"/>
    <x v="9"/>
    <x v="20"/>
    <s v="Yarn"/>
    <s v="02-01-01-001-0008"/>
    <s v="GADOON TEXTILE MILLS LTD"/>
    <n v="85.55"/>
    <n v="3880.5479999999998"/>
    <x v="57"/>
    <n v="1745220"/>
    <s v="K-2009-115"/>
    <n v="20400"/>
  </r>
  <r>
    <s v="R-14483"/>
    <d v="2020-09-16T00:00:00"/>
    <x v="2"/>
    <x v="1"/>
    <s v="9-2020"/>
    <x v="1"/>
    <x v="4"/>
    <x v="4"/>
    <x v="4"/>
    <s v="Yarn"/>
    <s v="02-01-01-001-0002"/>
    <s v="AHMED ORIENTAL TEXTILE MILLS LTD"/>
    <n v="4.63"/>
    <n v="210.01679999999999"/>
    <x v="62"/>
    <n v="68061"/>
    <s v="K-2009-143"/>
    <n v="14700"/>
  </r>
  <r>
    <s v="R-14483"/>
    <d v="2020-09-16T00:00:00"/>
    <x v="2"/>
    <x v="1"/>
    <s v="9-2020"/>
    <x v="1"/>
    <x v="4"/>
    <x v="4"/>
    <x v="4"/>
    <s v="Yarn"/>
    <s v="02-01-01-001-0002"/>
    <s v="AHMED ORIENTAL TEXTILE MILLS LTD"/>
    <n v="16.739999999999998"/>
    <n v="759.32639999999992"/>
    <x v="62"/>
    <n v="246077.99999999997"/>
    <s v="K-2009-143"/>
    <n v="14700"/>
  </r>
  <r>
    <s v="R-14483"/>
    <d v="2020-09-16T00:00:00"/>
    <x v="2"/>
    <x v="1"/>
    <s v="9-2020"/>
    <x v="1"/>
    <x v="4"/>
    <x v="4"/>
    <x v="4"/>
    <s v="Yarn"/>
    <s v="02-01-01-001-0002"/>
    <s v="AHMED ORIENTAL TEXTILE MILLS LTD"/>
    <n v="3.63"/>
    <n v="164.6568"/>
    <x v="62"/>
    <n v="53361"/>
    <s v="K-2009-143"/>
    <n v="14700"/>
  </r>
  <r>
    <s v="R-14479"/>
    <d v="2020-09-17T00:00:00"/>
    <x v="2"/>
    <x v="1"/>
    <s v="9-2020"/>
    <x v="1"/>
    <x v="4"/>
    <x v="8"/>
    <x v="7"/>
    <s v="Yarn"/>
    <s v="02-01-01-001-0004"/>
    <s v="PREMIUM TEXTILE MILLS LTD"/>
    <n v="30"/>
    <n v="1360.8"/>
    <x v="34"/>
    <n v="489000"/>
    <s v="K-2009-140"/>
    <n v="16300"/>
  </r>
  <r>
    <s v="R-14481"/>
    <d v="2020-09-17T00:00:00"/>
    <x v="2"/>
    <x v="1"/>
    <s v="9-2020"/>
    <x v="1"/>
    <x v="4"/>
    <x v="11"/>
    <x v="7"/>
    <s v="Yarn"/>
    <s v="02-01-01-001-0004"/>
    <s v="PREMIUM TEXTILE MILLS LTD"/>
    <n v="30"/>
    <n v="1360.8"/>
    <x v="81"/>
    <n v="549000"/>
    <s v="K-2009-142"/>
    <n v="18300"/>
  </r>
  <r>
    <s v="R-14399"/>
    <d v="2020-09-17T00:00:00"/>
    <x v="2"/>
    <x v="1"/>
    <s v="9-2020"/>
    <x v="1"/>
    <x v="4"/>
    <x v="7"/>
    <x v="10"/>
    <s v="Yarn"/>
    <s v="02-01-01-001-0001"/>
    <s v="METCO TEXTILE (PVT) LTD"/>
    <n v="75"/>
    <n v="3402"/>
    <x v="32"/>
    <n v="1335000"/>
    <s v="K-2009-130"/>
    <n v="17800"/>
  </r>
  <r>
    <s v="R-14019"/>
    <d v="2020-09-17T00:00:00"/>
    <x v="2"/>
    <x v="1"/>
    <s v="9-2020"/>
    <x v="1"/>
    <x v="4"/>
    <x v="11"/>
    <x v="7"/>
    <s v="Yarn"/>
    <s v="02-01-01-001-0004"/>
    <s v="PREMIUM TEXTILE MILLS LTD"/>
    <n v="1"/>
    <n v="45.36"/>
    <x v="65"/>
    <n v="18000"/>
    <s v="K-2009-49"/>
    <n v="18000"/>
  </r>
  <r>
    <s v="R-14492"/>
    <d v="2020-09-19T00:00:00"/>
    <x v="2"/>
    <x v="1"/>
    <s v="9-2020"/>
    <x v="1"/>
    <x v="4"/>
    <x v="8"/>
    <x v="4"/>
    <s v="Yarn"/>
    <s v="02-01-01-001-0002"/>
    <s v="AHMED ORIENTAL TEXTILE MILLS LTD"/>
    <n v="33.619999999999997"/>
    <n v="1525.0031999999999"/>
    <x v="60"/>
    <n v="529515"/>
    <s v="K-2009-152"/>
    <n v="15750.000000000002"/>
  </r>
  <r>
    <s v="R-14492"/>
    <d v="2020-09-19T00:00:00"/>
    <x v="2"/>
    <x v="1"/>
    <s v="9-2020"/>
    <x v="1"/>
    <x v="4"/>
    <x v="8"/>
    <x v="4"/>
    <s v="Yarn"/>
    <s v="02-01-01-001-0002"/>
    <s v="AHMED ORIENTAL TEXTILE MILLS LTD"/>
    <n v="32.380000000000003"/>
    <n v="1468.7568000000001"/>
    <x v="60"/>
    <n v="509985.00000000006"/>
    <s v="K-2009-152"/>
    <n v="15750"/>
  </r>
  <r>
    <s v="R-14603"/>
    <d v="2020-09-19T00:00:00"/>
    <x v="2"/>
    <x v="1"/>
    <s v="9-2020"/>
    <x v="1"/>
    <x v="4"/>
    <x v="11"/>
    <x v="7"/>
    <s v="Yarn"/>
    <s v="02-01-01-001-0004"/>
    <s v="PREMIUM TEXTILE MILLS LTD"/>
    <n v="2.34"/>
    <n v="106.14239999999999"/>
    <x v="81"/>
    <n v="42822"/>
    <s v="K-2009-163"/>
    <n v="18300"/>
  </r>
  <r>
    <s v="R-14603"/>
    <d v="2020-09-19T00:00:00"/>
    <x v="2"/>
    <x v="1"/>
    <s v="9-2020"/>
    <x v="1"/>
    <x v="4"/>
    <x v="11"/>
    <x v="7"/>
    <s v="Yarn"/>
    <s v="02-01-01-001-0004"/>
    <s v="PREMIUM TEXTILE MILLS LTD"/>
    <n v="47.66"/>
    <n v="2161.8575999999998"/>
    <x v="81"/>
    <n v="872177.99999999988"/>
    <s v="K-2009-163"/>
    <n v="18300"/>
  </r>
  <r>
    <s v="R-14409"/>
    <d v="2020-09-22T00:00:00"/>
    <x v="2"/>
    <x v="1"/>
    <s v="9-2020"/>
    <x v="1"/>
    <x v="4"/>
    <x v="7"/>
    <x v="10"/>
    <s v="Yarn"/>
    <s v="02-01-01-001-0001"/>
    <s v="METCO TEXTILE (PVT) LTD"/>
    <n v="75"/>
    <n v="3402"/>
    <x v="32"/>
    <n v="1335000"/>
    <s v="K-2009-133"/>
    <n v="17800"/>
  </r>
  <r>
    <s v="R-14270"/>
    <d v="2020-09-22T00:00:00"/>
    <x v="2"/>
    <x v="1"/>
    <s v="9-2020"/>
    <x v="1"/>
    <x v="4"/>
    <x v="8"/>
    <x v="9"/>
    <s v="Yarn"/>
    <s v="02-01-01-001-0005"/>
    <s v="DAWOOD BROTHERS"/>
    <n v="52.57"/>
    <n v="2384.5751999999998"/>
    <x v="34"/>
    <n v="856891"/>
    <s v="K-2009-108"/>
    <n v="16300"/>
  </r>
  <r>
    <s v="R-14271"/>
    <d v="2020-09-22T00:00:00"/>
    <x v="2"/>
    <x v="1"/>
    <s v="9-2020"/>
    <x v="1"/>
    <x v="4"/>
    <x v="8"/>
    <x v="9"/>
    <s v="Yarn"/>
    <s v="02-01-01-001-0005"/>
    <s v="DAWOOD BROTHERS"/>
    <n v="7.43"/>
    <n v="337.02479999999997"/>
    <x v="34"/>
    <n v="121109"/>
    <s v="K-2009-109"/>
    <n v="16300"/>
  </r>
  <r>
    <s v="R-14272"/>
    <d v="2020-09-22T00:00:00"/>
    <x v="2"/>
    <x v="1"/>
    <s v="9-2020"/>
    <x v="1"/>
    <x v="4"/>
    <x v="11"/>
    <x v="9"/>
    <s v="Yarn"/>
    <s v="02-01-01-001-0005"/>
    <s v="DAWOOD BROTHERS"/>
    <n v="20"/>
    <n v="907.2"/>
    <x v="81"/>
    <n v="366000"/>
    <s v="K-2009-110"/>
    <n v="18300"/>
  </r>
  <r>
    <s v="R-14273"/>
    <d v="2020-09-22T00:00:00"/>
    <x v="2"/>
    <x v="1"/>
    <s v="9-2020"/>
    <x v="1"/>
    <x v="4"/>
    <x v="11"/>
    <x v="9"/>
    <s v="Yarn"/>
    <s v="02-01-01-001-0005"/>
    <s v="DAWOOD BROTHERS"/>
    <n v="79.33"/>
    <n v="3598.4087999999997"/>
    <x v="81"/>
    <n v="1451739"/>
    <s v="K-2009-111"/>
    <n v="18300"/>
  </r>
  <r>
    <s v="R-14274"/>
    <d v="2020-09-22T00:00:00"/>
    <x v="2"/>
    <x v="1"/>
    <s v="9-2020"/>
    <x v="1"/>
    <x v="4"/>
    <x v="11"/>
    <x v="9"/>
    <s v="Yarn"/>
    <s v="02-01-01-001-0005"/>
    <s v="DAWOOD BROTHERS"/>
    <n v="0.67"/>
    <n v="30.391200000000001"/>
    <x v="81"/>
    <n v="12261"/>
    <s v="K-2009-112"/>
    <n v="18300"/>
  </r>
  <r>
    <s v="D-5591"/>
    <d v="2020-09-22T00:00:00"/>
    <x v="2"/>
    <x v="1"/>
    <s v="9-2020"/>
    <x v="1"/>
    <x v="4"/>
    <x v="7"/>
    <x v="10"/>
    <s v="PurchaseReturn"/>
    <s v="02-01-01-001-0001"/>
    <s v="METCO TEXTILE (PVT) LTD"/>
    <n v="-100"/>
    <n v="-4536"/>
    <x v="32"/>
    <n v="-1780000"/>
    <s v="K-2009-134"/>
    <n v="17800"/>
  </r>
  <r>
    <s v="R-14265"/>
    <d v="2020-09-24T00:00:00"/>
    <x v="2"/>
    <x v="1"/>
    <s v="9-2020"/>
    <x v="1"/>
    <x v="4"/>
    <x v="8"/>
    <x v="9"/>
    <s v="Yarn"/>
    <s v="02-01-01-001-0005"/>
    <s v="DAWOOD BROTHERS"/>
    <n v="6.57"/>
    <n v="298.01519999999999"/>
    <x v="34"/>
    <n v="107091"/>
    <s v="K-2009-103"/>
    <n v="16300"/>
  </r>
  <r>
    <s v="R-14266"/>
    <d v="2020-09-24T00:00:00"/>
    <x v="2"/>
    <x v="1"/>
    <s v="9-2020"/>
    <x v="1"/>
    <x v="4"/>
    <x v="8"/>
    <x v="9"/>
    <s v="Yarn"/>
    <s v="02-01-01-001-0005"/>
    <s v="DAWOOD BROTHERS"/>
    <n v="10.88"/>
    <n v="493.51680000000005"/>
    <x v="34"/>
    <n v="177344"/>
    <s v="K-2009-104"/>
    <n v="16299.999999999998"/>
  </r>
  <r>
    <s v="R-14267"/>
    <d v="2020-09-24T00:00:00"/>
    <x v="2"/>
    <x v="1"/>
    <s v="9-2020"/>
    <x v="1"/>
    <x v="4"/>
    <x v="8"/>
    <x v="9"/>
    <s v="Yarn"/>
    <s v="02-01-01-001-0005"/>
    <s v="DAWOOD BROTHERS"/>
    <n v="12.55"/>
    <n v="569.26800000000003"/>
    <x v="34"/>
    <n v="204565"/>
    <s v="K-2009-105"/>
    <n v="16299.999999999998"/>
  </r>
  <r>
    <s v="R-14599"/>
    <d v="2020-09-24T00:00:00"/>
    <x v="2"/>
    <x v="1"/>
    <s v="9-2020"/>
    <x v="1"/>
    <x v="4"/>
    <x v="11"/>
    <x v="9"/>
    <s v="Yarn"/>
    <s v="02-01-01-001-0005"/>
    <s v="DAWOOD BROTHERS"/>
    <n v="81.64"/>
    <n v="3703.1904"/>
    <x v="81"/>
    <n v="1494012"/>
    <s v="K-2009-162"/>
    <n v="18300"/>
  </r>
  <r>
    <s v="R-14599"/>
    <d v="2020-09-24T00:00:00"/>
    <x v="2"/>
    <x v="1"/>
    <s v="9-2020"/>
    <x v="1"/>
    <x v="4"/>
    <x v="11"/>
    <x v="9"/>
    <s v="Yarn"/>
    <s v="02-01-01-001-0005"/>
    <s v="DAWOOD BROTHERS"/>
    <n v="38.36"/>
    <n v="1740.0095999999999"/>
    <x v="81"/>
    <n v="701988"/>
    <s v="K-2009-162"/>
    <n v="18300"/>
  </r>
  <r>
    <s v="R-14486"/>
    <d v="2020-09-24T00:00:00"/>
    <x v="2"/>
    <x v="1"/>
    <s v="9-2020"/>
    <x v="1"/>
    <x v="4"/>
    <x v="8"/>
    <x v="7"/>
    <s v="Yarn"/>
    <s v="02-01-01-001-0004"/>
    <s v="PREMIUM TEXTILE MILLS LTD"/>
    <n v="30"/>
    <n v="1360.8"/>
    <x v="34"/>
    <n v="489000"/>
    <s v="K-2009-146"/>
    <n v="16300"/>
  </r>
  <r>
    <s v="R-14484"/>
    <d v="2020-09-24T00:00:00"/>
    <x v="2"/>
    <x v="1"/>
    <s v="9-2020"/>
    <x v="1"/>
    <x v="4"/>
    <x v="11"/>
    <x v="7"/>
    <s v="Yarn"/>
    <s v="02-01-01-001-0004"/>
    <s v="PREMIUM TEXTILE MILLS LTD"/>
    <n v="50"/>
    <n v="2268"/>
    <x v="81"/>
    <n v="915000"/>
    <s v="K-2009-144"/>
    <n v="18300"/>
  </r>
  <r>
    <s v="R-14560"/>
    <d v="2020-09-25T00:00:00"/>
    <x v="2"/>
    <x v="1"/>
    <s v="9-2020"/>
    <x v="1"/>
    <x v="4"/>
    <x v="8"/>
    <x v="9"/>
    <s v="Yarn"/>
    <s v="02-01-01-001-0005"/>
    <s v="DAWOOD BROTHERS"/>
    <n v="29.45"/>
    <n v="1335.8519999999999"/>
    <x v="34"/>
    <n v="480035"/>
    <s v="K-2009-159"/>
    <n v="16300"/>
  </r>
  <r>
    <s v="R-14560"/>
    <d v="2020-09-25T00:00:00"/>
    <x v="2"/>
    <x v="1"/>
    <s v="9-2020"/>
    <x v="1"/>
    <x v="4"/>
    <x v="8"/>
    <x v="9"/>
    <s v="Yarn"/>
    <s v="02-01-01-001-0005"/>
    <s v="DAWOOD BROTHERS"/>
    <n v="14"/>
    <n v="635.04"/>
    <x v="34"/>
    <n v="228200"/>
    <s v="K-2009-159"/>
    <n v="16300"/>
  </r>
  <r>
    <s v="R-14560"/>
    <d v="2020-09-25T00:00:00"/>
    <x v="2"/>
    <x v="1"/>
    <s v="9-2020"/>
    <x v="1"/>
    <x v="4"/>
    <x v="8"/>
    <x v="9"/>
    <s v="Yarn"/>
    <s v="02-01-01-001-0005"/>
    <s v="DAWOOD BROTHERS"/>
    <n v="4.66"/>
    <n v="211.3776"/>
    <x v="34"/>
    <n v="75958"/>
    <s v="K-2009-159"/>
    <n v="16300"/>
  </r>
  <r>
    <s v="R-14560"/>
    <d v="2020-09-25T00:00:00"/>
    <x v="2"/>
    <x v="1"/>
    <s v="9-2020"/>
    <x v="1"/>
    <x v="4"/>
    <x v="8"/>
    <x v="9"/>
    <s v="Yarn"/>
    <s v="02-01-01-001-0005"/>
    <s v="DAWOOD BROTHERS"/>
    <n v="6.89"/>
    <n v="312.53039999999999"/>
    <x v="34"/>
    <n v="112307"/>
    <s v="K-2009-159"/>
    <n v="16300"/>
  </r>
  <r>
    <s v="R-14261"/>
    <d v="2020-09-25T00:00:00"/>
    <x v="2"/>
    <x v="1"/>
    <s v="9-2020"/>
    <x v="1"/>
    <x v="4"/>
    <x v="11"/>
    <x v="9"/>
    <s v="Yarn"/>
    <s v="02-01-01-001-0005"/>
    <s v="DAWOOD BROTHERS"/>
    <n v="49.57"/>
    <n v="2248.4951999999998"/>
    <x v="81"/>
    <n v="907131"/>
    <s v="K-2009-101"/>
    <n v="18300"/>
  </r>
  <r>
    <s v="R-14262"/>
    <d v="2020-09-25T00:00:00"/>
    <x v="2"/>
    <x v="1"/>
    <s v="9-2020"/>
    <x v="1"/>
    <x v="4"/>
    <x v="11"/>
    <x v="9"/>
    <s v="Yarn"/>
    <s v="02-01-01-001-0005"/>
    <s v="DAWOOD BROTHERS"/>
    <n v="10.43"/>
    <n v="473.10479999999995"/>
    <x v="81"/>
    <n v="190869"/>
    <s v="K-2009-102"/>
    <n v="18300"/>
  </r>
  <r>
    <s v="R-14491"/>
    <d v="2020-09-26T00:00:00"/>
    <x v="2"/>
    <x v="1"/>
    <s v="9-2020"/>
    <x v="1"/>
    <x v="4"/>
    <x v="8"/>
    <x v="4"/>
    <s v="Yarn"/>
    <s v="02-01-01-001-0002"/>
    <s v="AHMED ORIENTAL TEXTILE MILLS LTD"/>
    <n v="3.23"/>
    <n v="146.5128"/>
    <x v="60"/>
    <n v="50872.5"/>
    <s v="K-2009-151"/>
    <n v="15750"/>
  </r>
  <r>
    <s v="R-14491"/>
    <d v="2020-09-26T00:00:00"/>
    <x v="2"/>
    <x v="1"/>
    <s v="9-2020"/>
    <x v="1"/>
    <x v="4"/>
    <x v="8"/>
    <x v="4"/>
    <s v="Yarn"/>
    <s v="02-01-01-001-0002"/>
    <s v="AHMED ORIENTAL TEXTILE MILLS LTD"/>
    <n v="40.770000000000003"/>
    <n v="1849.3272000000002"/>
    <x v="60"/>
    <n v="642127.5"/>
    <s v="K-2009-151"/>
    <n v="15749.999999999998"/>
  </r>
  <r>
    <s v="R-14595"/>
    <d v="2020-09-26T00:00:00"/>
    <x v="2"/>
    <x v="1"/>
    <s v="9-2020"/>
    <x v="1"/>
    <x v="4"/>
    <x v="3"/>
    <x v="3"/>
    <s v="Yarn"/>
    <s v="02-01-01-001-0006"/>
    <s v="GATRON INDUSTRIES LTD"/>
    <n v="35.369999999999997"/>
    <n v="1604.3831999999998"/>
    <x v="84"/>
    <n v="429747.97589999996"/>
    <s v="K-2009-160"/>
    <n v="12150.07"/>
  </r>
  <r>
    <s v="R-14595"/>
    <d v="2020-09-26T00:00:00"/>
    <x v="2"/>
    <x v="1"/>
    <s v="9-2020"/>
    <x v="1"/>
    <x v="4"/>
    <x v="3"/>
    <x v="3"/>
    <s v="Yarn"/>
    <s v="02-01-01-001-0006"/>
    <s v="GATRON INDUSTRIES LTD"/>
    <n v="8.6"/>
    <n v="390.096"/>
    <x v="84"/>
    <n v="104490.602"/>
    <s v="K-2009-160"/>
    <n v="12150.07"/>
  </r>
  <r>
    <s v="R-14487"/>
    <d v="2020-09-28T00:00:00"/>
    <x v="2"/>
    <x v="1"/>
    <s v="9-2020"/>
    <x v="1"/>
    <x v="4"/>
    <x v="7"/>
    <x v="10"/>
    <s v="Yarn"/>
    <s v="02-01-01-001-0001"/>
    <s v="METCO TEXTILE (PVT) LTD"/>
    <n v="50"/>
    <n v="2268"/>
    <x v="6"/>
    <n v="910000"/>
    <s v="K-2009-147"/>
    <n v="18200"/>
  </r>
  <r>
    <s v="R-14490"/>
    <d v="2020-09-29T00:00:00"/>
    <x v="2"/>
    <x v="1"/>
    <s v="9-2020"/>
    <x v="1"/>
    <x v="4"/>
    <x v="8"/>
    <x v="4"/>
    <s v="Yarn"/>
    <s v="02-01-01-001-0002"/>
    <s v="AHMED ORIENTAL TEXTILE MILLS LTD"/>
    <n v="16.2"/>
    <n v="734.83199999999999"/>
    <x v="60"/>
    <n v="255150"/>
    <s v="K-2009-150"/>
    <n v="15750"/>
  </r>
  <r>
    <s v="R-14490"/>
    <d v="2020-09-29T00:00:00"/>
    <x v="2"/>
    <x v="1"/>
    <s v="9-2020"/>
    <x v="1"/>
    <x v="4"/>
    <x v="8"/>
    <x v="4"/>
    <s v="Yarn"/>
    <s v="02-01-01-001-0002"/>
    <s v="AHMED ORIENTAL TEXTILE MILLS LTD"/>
    <n v="33.799999999999997"/>
    <n v="1533.1679999999999"/>
    <x v="60"/>
    <n v="532350"/>
    <s v="K-2009-150"/>
    <n v="15750.000000000002"/>
  </r>
  <r>
    <s v="R-14488"/>
    <d v="2020-09-29T00:00:00"/>
    <x v="2"/>
    <x v="1"/>
    <s v="9-2020"/>
    <x v="1"/>
    <x v="4"/>
    <x v="7"/>
    <x v="10"/>
    <s v="Yarn"/>
    <s v="02-01-01-001-0001"/>
    <s v="METCO TEXTILE (PVT) LTD"/>
    <n v="50"/>
    <n v="2268"/>
    <x v="6"/>
    <n v="910000"/>
    <s v="K-2009-148"/>
    <n v="18200"/>
  </r>
  <r>
    <s v="R-14485"/>
    <d v="2020-09-30T00:00:00"/>
    <x v="2"/>
    <x v="1"/>
    <s v="9-2020"/>
    <x v="1"/>
    <x v="4"/>
    <x v="11"/>
    <x v="7"/>
    <s v="Yarn"/>
    <s v="02-01-01-001-0004"/>
    <s v="PREMIUM TEXTILE MILLS LTD"/>
    <n v="25.42"/>
    <n v="1153.0512000000001"/>
    <x v="81"/>
    <n v="465186.00000000006"/>
    <s v="K-2009-145"/>
    <n v="18300"/>
  </r>
  <r>
    <s v="R-14485"/>
    <d v="2020-09-30T00:00:00"/>
    <x v="2"/>
    <x v="1"/>
    <s v="9-2020"/>
    <x v="1"/>
    <x v="4"/>
    <x v="11"/>
    <x v="7"/>
    <s v="Yarn"/>
    <s v="02-01-01-001-0004"/>
    <s v="PREMIUM TEXTILE MILLS LTD"/>
    <n v="17.579999999999998"/>
    <n v="797.42879999999991"/>
    <x v="81"/>
    <n v="321713.99999999994"/>
    <s v="K-2009-145"/>
    <n v="18300"/>
  </r>
  <r>
    <s v="R-14489"/>
    <d v="2020-09-30T00:00:00"/>
    <x v="2"/>
    <x v="1"/>
    <s v="9-2020"/>
    <x v="1"/>
    <x v="4"/>
    <x v="7"/>
    <x v="10"/>
    <s v="Yarn"/>
    <s v="02-01-01-001-0001"/>
    <s v="METCO TEXTILE (PVT) LTD"/>
    <n v="24.54"/>
    <n v="1113.1343999999999"/>
    <x v="6"/>
    <n v="446628"/>
    <s v="K-2009-149"/>
    <n v="18200"/>
  </r>
  <r>
    <s v="R-14489"/>
    <d v="2020-09-30T00:00:00"/>
    <x v="2"/>
    <x v="1"/>
    <s v="9-2020"/>
    <x v="1"/>
    <x v="4"/>
    <x v="7"/>
    <x v="10"/>
    <s v="Yarn"/>
    <s v="02-01-01-001-0001"/>
    <s v="METCO TEXTILE (PVT) LTD"/>
    <n v="5.46"/>
    <n v="247.66559999999998"/>
    <x v="6"/>
    <n v="99372"/>
    <s v="K-2009-149"/>
    <n v="18200"/>
  </r>
  <r>
    <s v="R-14336"/>
    <d v="2020-09-30T00:00:00"/>
    <x v="2"/>
    <x v="1"/>
    <s v="9-2020"/>
    <x v="1"/>
    <x v="4"/>
    <x v="11"/>
    <x v="9"/>
    <s v="Yarn"/>
    <s v="02-01-01-001-0005"/>
    <s v="DAWOOD BROTHERS"/>
    <n v="40.64"/>
    <n v="1843.4304"/>
    <x v="81"/>
    <n v="743712"/>
    <s v="K-2009-116"/>
    <n v="18300"/>
  </r>
  <r>
    <s v="R-14337"/>
    <d v="2020-09-30T00:00:00"/>
    <x v="2"/>
    <x v="1"/>
    <s v="9-2020"/>
    <x v="1"/>
    <x v="4"/>
    <x v="11"/>
    <x v="9"/>
    <s v="Yarn"/>
    <s v="02-01-01-001-0005"/>
    <s v="DAWOOD BROTHERS"/>
    <n v="9.36"/>
    <n v="424.56959999999998"/>
    <x v="81"/>
    <n v="171288"/>
    <s v="K-2009-117"/>
    <n v="18300"/>
  </r>
  <r>
    <s v="R-14338"/>
    <d v="2020-09-30T00:00:00"/>
    <x v="2"/>
    <x v="1"/>
    <s v="9-2020"/>
    <x v="1"/>
    <x v="4"/>
    <x v="11"/>
    <x v="9"/>
    <s v="Yarn"/>
    <s v="02-01-01-001-0005"/>
    <s v="DAWOOD BROTHERS"/>
    <n v="68.900000000000006"/>
    <n v="3125.3040000000001"/>
    <x v="81"/>
    <n v="1260870"/>
    <s v="K-2009-118"/>
    <n v="18300"/>
  </r>
  <r>
    <s v="R-14339"/>
    <d v="2020-09-30T00:00:00"/>
    <x v="2"/>
    <x v="1"/>
    <s v="9-2020"/>
    <x v="1"/>
    <x v="4"/>
    <x v="11"/>
    <x v="9"/>
    <s v="Yarn"/>
    <s v="02-01-01-001-0005"/>
    <s v="DAWOOD BROTHERS"/>
    <n v="27.52"/>
    <n v="1248.3072"/>
    <x v="81"/>
    <n v="503616"/>
    <s v="K-2009-119"/>
    <n v="18300"/>
  </r>
  <r>
    <s v="R-14340"/>
    <d v="2020-09-30T00:00:00"/>
    <x v="2"/>
    <x v="1"/>
    <s v="9-2020"/>
    <x v="1"/>
    <x v="4"/>
    <x v="11"/>
    <x v="9"/>
    <s v="Yarn"/>
    <s v="02-01-01-001-0005"/>
    <s v="DAWOOD BROTHERS"/>
    <n v="53.58"/>
    <n v="2430.3887999999997"/>
    <x v="81"/>
    <n v="980514"/>
    <s v="K-2009-120"/>
    <n v="18300"/>
  </r>
  <r>
    <s v="R-14618"/>
    <d v="2020-10-01T00:00:00"/>
    <x v="3"/>
    <x v="1"/>
    <s v="10-2020"/>
    <x v="1"/>
    <x v="5"/>
    <x v="7"/>
    <x v="10"/>
    <s v="Yarn"/>
    <s v="02-01-01-001-0001"/>
    <s v="METCO TEXTILE (PVT) LTD"/>
    <n v="4.13"/>
    <n v="187.33679999999998"/>
    <x v="6"/>
    <n v="75166"/>
    <s v="K-2010-80"/>
    <n v="18200"/>
  </r>
  <r>
    <s v="R-14618"/>
    <d v="2020-10-01T00:00:00"/>
    <x v="3"/>
    <x v="1"/>
    <s v="10-2020"/>
    <x v="1"/>
    <x v="5"/>
    <x v="7"/>
    <x v="10"/>
    <s v="Yarn"/>
    <s v="02-01-01-001-0001"/>
    <s v="METCO TEXTILE (PVT) LTD"/>
    <n v="15.87"/>
    <n v="719.86320000000001"/>
    <x v="6"/>
    <n v="288834"/>
    <s v="K-2010-80"/>
    <n v="18200"/>
  </r>
  <r>
    <s v="R-14619"/>
    <d v="2020-10-02T00:00:00"/>
    <x v="3"/>
    <x v="1"/>
    <s v="10-2020"/>
    <x v="1"/>
    <x v="5"/>
    <x v="7"/>
    <x v="10"/>
    <s v="Yarn"/>
    <s v="02-01-01-001-0001"/>
    <s v="METCO TEXTILE (PVT) LTD"/>
    <n v="10"/>
    <n v="453.6"/>
    <x v="6"/>
    <n v="182000"/>
    <s v="K-2010-81"/>
    <n v="18200"/>
  </r>
  <r>
    <s v="R-14652"/>
    <d v="2020-10-02T00:00:00"/>
    <x v="3"/>
    <x v="1"/>
    <s v="10-2020"/>
    <x v="1"/>
    <x v="5"/>
    <x v="13"/>
    <x v="10"/>
    <s v="Yarn"/>
    <s v="02-01-01-001-0001"/>
    <s v="METCO TEXTILE (PVT) LTD"/>
    <n v="4.0199999999999996"/>
    <n v="182.34719999999999"/>
    <x v="89"/>
    <n v="79997.999999999985"/>
    <s v="K-2010-108"/>
    <n v="19900"/>
  </r>
  <r>
    <s v="R-14652"/>
    <d v="2020-10-02T00:00:00"/>
    <x v="3"/>
    <x v="1"/>
    <s v="10-2020"/>
    <x v="1"/>
    <x v="5"/>
    <x v="13"/>
    <x v="10"/>
    <s v="Yarn"/>
    <s v="02-01-01-001-0001"/>
    <s v="METCO TEXTILE (PVT) LTD"/>
    <n v="2.85"/>
    <n v="129.27600000000001"/>
    <x v="89"/>
    <n v="56715"/>
    <s v="K-2010-108"/>
    <n v="19900"/>
  </r>
  <r>
    <s v="R-14652"/>
    <d v="2020-10-02T00:00:00"/>
    <x v="3"/>
    <x v="1"/>
    <s v="10-2020"/>
    <x v="1"/>
    <x v="5"/>
    <x v="13"/>
    <x v="10"/>
    <s v="Yarn"/>
    <s v="02-01-01-001-0001"/>
    <s v="METCO TEXTILE (PVT) LTD"/>
    <n v="15.42"/>
    <n v="699.45119999999997"/>
    <x v="89"/>
    <n v="306858"/>
    <s v="K-2010-108"/>
    <n v="19900"/>
  </r>
  <r>
    <s v="R-14652"/>
    <d v="2020-10-02T00:00:00"/>
    <x v="3"/>
    <x v="1"/>
    <s v="10-2020"/>
    <x v="1"/>
    <x v="5"/>
    <x v="13"/>
    <x v="10"/>
    <s v="Yarn"/>
    <s v="02-01-01-001-0001"/>
    <s v="METCO TEXTILE (PVT) LTD"/>
    <n v="27.71"/>
    <n v="1256.9256"/>
    <x v="89"/>
    <n v="551429"/>
    <s v="K-2010-108"/>
    <n v="19900"/>
  </r>
  <r>
    <s v="R-14620"/>
    <d v="2020-10-03T00:00:00"/>
    <x v="3"/>
    <x v="1"/>
    <s v="10-2020"/>
    <x v="1"/>
    <x v="5"/>
    <x v="7"/>
    <x v="10"/>
    <s v="Yarn"/>
    <s v="02-01-01-001-0001"/>
    <s v="METCO TEXTILE (PVT) LTD"/>
    <n v="5.12"/>
    <n v="232.2432"/>
    <x v="6"/>
    <n v="93184"/>
    <s v="K-2010-82"/>
    <n v="18200"/>
  </r>
  <r>
    <s v="R-14620"/>
    <d v="2020-10-03T00:00:00"/>
    <x v="3"/>
    <x v="1"/>
    <s v="10-2020"/>
    <x v="1"/>
    <x v="5"/>
    <x v="7"/>
    <x v="10"/>
    <s v="Yarn"/>
    <s v="02-01-01-001-0001"/>
    <s v="METCO TEXTILE (PVT) LTD"/>
    <n v="34.880000000000003"/>
    <n v="1582.1568000000002"/>
    <x v="6"/>
    <n v="634816"/>
    <s v="K-2010-82"/>
    <n v="18200"/>
  </r>
  <r>
    <s v="R-14614"/>
    <d v="2020-10-03T00:00:00"/>
    <x v="3"/>
    <x v="1"/>
    <s v="10-2020"/>
    <x v="1"/>
    <x v="5"/>
    <x v="8"/>
    <x v="4"/>
    <s v="Yarn"/>
    <s v="02-01-01-001-0002"/>
    <s v="AHMED ORIENTAL TEXTILE MILLS LTD"/>
    <n v="29.19"/>
    <n v="1324.0584000000001"/>
    <x v="60"/>
    <n v="459742.5"/>
    <s v="K-2010-76"/>
    <n v="15750"/>
  </r>
  <r>
    <s v="R-14614"/>
    <d v="2020-10-03T00:00:00"/>
    <x v="3"/>
    <x v="1"/>
    <s v="10-2020"/>
    <x v="1"/>
    <x v="5"/>
    <x v="8"/>
    <x v="4"/>
    <s v="Yarn"/>
    <s v="02-01-01-001-0002"/>
    <s v="AHMED ORIENTAL TEXTILE MILLS LTD"/>
    <n v="40.81"/>
    <n v="1851.1416000000002"/>
    <x v="60"/>
    <n v="642757.5"/>
    <s v="K-2010-76"/>
    <n v="15750"/>
  </r>
  <r>
    <s v="R-14621"/>
    <d v="2020-10-05T00:00:00"/>
    <x v="3"/>
    <x v="1"/>
    <s v="10-2020"/>
    <x v="1"/>
    <x v="5"/>
    <x v="7"/>
    <x v="10"/>
    <s v="Yarn"/>
    <s v="02-01-01-001-0001"/>
    <s v="METCO TEXTILE (PVT) LTD"/>
    <n v="20"/>
    <n v="907.2"/>
    <x v="6"/>
    <n v="364000"/>
    <s v="K-2010-83"/>
    <n v="18200"/>
  </r>
  <r>
    <s v="R-14622"/>
    <d v="2020-10-05T00:00:00"/>
    <x v="3"/>
    <x v="1"/>
    <s v="10-2020"/>
    <x v="1"/>
    <x v="5"/>
    <x v="7"/>
    <x v="10"/>
    <s v="Yarn"/>
    <s v="02-01-01-001-0001"/>
    <s v="METCO TEXTILE (PVT) LTD"/>
    <n v="80"/>
    <n v="3628.8"/>
    <x v="6"/>
    <n v="1456000"/>
    <s v="K-2010-84"/>
    <n v="18200"/>
  </r>
  <r>
    <s v="R-14482"/>
    <d v="2020-10-05T00:00:00"/>
    <x v="3"/>
    <x v="1"/>
    <s v="10-2020"/>
    <x v="1"/>
    <x v="5"/>
    <x v="9"/>
    <x v="20"/>
    <s v="Yarn"/>
    <s v="02-01-01-001-0008"/>
    <s v="GADOON TEXTILE MILLS LTD"/>
    <n v="1.1599999999999999"/>
    <n v="52.617599999999996"/>
    <x v="90"/>
    <n v="24360"/>
    <s v="K-2010-68"/>
    <n v="21000"/>
  </r>
  <r>
    <s v="R-14482"/>
    <d v="2020-10-05T00:00:00"/>
    <x v="3"/>
    <x v="1"/>
    <s v="10-2020"/>
    <x v="1"/>
    <x v="5"/>
    <x v="9"/>
    <x v="20"/>
    <s v="Yarn"/>
    <s v="02-01-01-001-0008"/>
    <s v="GADOON TEXTILE MILLS LTD"/>
    <n v="13.84"/>
    <n v="627.78239999999994"/>
    <x v="90"/>
    <n v="290640"/>
    <s v="K-2010-68"/>
    <n v="21000"/>
  </r>
  <r>
    <s v="R-14559"/>
    <d v="2020-10-05T00:00:00"/>
    <x v="3"/>
    <x v="1"/>
    <s v="10-2020"/>
    <x v="1"/>
    <x v="5"/>
    <x v="8"/>
    <x v="9"/>
    <s v="Yarn"/>
    <s v="02-01-01-001-0005"/>
    <s v="DAWOOD BROTHERS"/>
    <n v="56"/>
    <n v="2540.16"/>
    <x v="34"/>
    <n v="912800"/>
    <s v="K-2010-71"/>
    <n v="16300"/>
  </r>
  <r>
    <s v="R-14559"/>
    <d v="2020-10-05T00:00:00"/>
    <x v="3"/>
    <x v="1"/>
    <s v="10-2020"/>
    <x v="1"/>
    <x v="5"/>
    <x v="8"/>
    <x v="9"/>
    <s v="Yarn"/>
    <s v="02-01-01-001-0005"/>
    <s v="DAWOOD BROTHERS"/>
    <n v="14.69"/>
    <n v="666.33839999999998"/>
    <x v="34"/>
    <n v="239447"/>
    <s v="K-2010-71"/>
    <n v="16300"/>
  </r>
  <r>
    <s v="R-14559"/>
    <d v="2020-10-05T00:00:00"/>
    <x v="3"/>
    <x v="1"/>
    <s v="10-2020"/>
    <x v="1"/>
    <x v="5"/>
    <x v="8"/>
    <x v="9"/>
    <s v="Yarn"/>
    <s v="02-01-01-001-0005"/>
    <s v="DAWOOD BROTHERS"/>
    <n v="12.96"/>
    <n v="587.86560000000009"/>
    <x v="34"/>
    <n v="211248"/>
    <s v="K-2010-71"/>
    <n v="16299.999999999998"/>
  </r>
  <r>
    <s v="R-14559"/>
    <d v="2020-10-05T00:00:00"/>
    <x v="3"/>
    <x v="1"/>
    <s v="10-2020"/>
    <x v="1"/>
    <x v="5"/>
    <x v="8"/>
    <x v="9"/>
    <s v="Yarn"/>
    <s v="02-01-01-001-0005"/>
    <s v="DAWOOD BROTHERS"/>
    <n v="1.54"/>
    <n v="69.854399999999998"/>
    <x v="34"/>
    <n v="25102"/>
    <s v="K-2010-71"/>
    <n v="16300"/>
  </r>
  <r>
    <s v="R-14559"/>
    <d v="2020-10-05T00:00:00"/>
    <x v="3"/>
    <x v="1"/>
    <s v="10-2020"/>
    <x v="1"/>
    <x v="5"/>
    <x v="8"/>
    <x v="9"/>
    <s v="Yarn"/>
    <s v="02-01-01-001-0005"/>
    <s v="DAWOOD BROTHERS"/>
    <n v="14.81"/>
    <n v="671.78160000000003"/>
    <x v="34"/>
    <n v="241403"/>
    <s v="K-2010-71"/>
    <n v="16300"/>
  </r>
  <r>
    <s v="R-14623"/>
    <d v="2020-10-09T00:00:00"/>
    <x v="3"/>
    <x v="1"/>
    <s v="10-2020"/>
    <x v="1"/>
    <x v="5"/>
    <x v="7"/>
    <x v="10"/>
    <s v="Yarn"/>
    <s v="02-01-01-001-0001"/>
    <s v="METCO TEXTILE (PVT) LTD"/>
    <n v="7.4"/>
    <n v="335.66399999999999"/>
    <x v="6"/>
    <n v="134680"/>
    <s v="K-2010-85"/>
    <n v="18200"/>
  </r>
  <r>
    <s v="R-14623"/>
    <d v="2020-10-09T00:00:00"/>
    <x v="3"/>
    <x v="1"/>
    <s v="10-2020"/>
    <x v="1"/>
    <x v="5"/>
    <x v="7"/>
    <x v="10"/>
    <s v="Yarn"/>
    <s v="02-01-01-001-0001"/>
    <s v="METCO TEXTILE (PVT) LTD"/>
    <n v="67.599999999999994"/>
    <n v="3066.3359999999998"/>
    <x v="6"/>
    <n v="1230320"/>
    <s v="K-2010-85"/>
    <n v="18200"/>
  </r>
  <r>
    <s v="R-14651"/>
    <d v="2020-10-09T00:00:00"/>
    <x v="3"/>
    <x v="1"/>
    <s v="10-2020"/>
    <x v="1"/>
    <x v="5"/>
    <x v="13"/>
    <x v="10"/>
    <s v="Yarn"/>
    <s v="02-01-01-001-0001"/>
    <s v="METCO TEXTILE (PVT) LTD"/>
    <n v="40"/>
    <n v="1814.4"/>
    <x v="50"/>
    <n v="808000"/>
    <s v="K-2010-107"/>
    <n v="20200"/>
  </r>
  <r>
    <s v="R-14627"/>
    <d v="2020-10-10T00:00:00"/>
    <x v="3"/>
    <x v="1"/>
    <s v="10-2020"/>
    <x v="1"/>
    <x v="5"/>
    <x v="3"/>
    <x v="3"/>
    <s v="Yarn"/>
    <s v="02-01-01-001-0006"/>
    <s v="GATRON INDUSTRIES LTD"/>
    <n v="16.29"/>
    <n v="738.9144"/>
    <x v="87"/>
    <n v="199554.12899999999"/>
    <s v="K-2010-89"/>
    <n v="12250.1"/>
  </r>
  <r>
    <s v="R-14627"/>
    <d v="2020-10-10T00:00:00"/>
    <x v="3"/>
    <x v="1"/>
    <s v="10-2020"/>
    <x v="1"/>
    <x v="5"/>
    <x v="3"/>
    <x v="3"/>
    <s v="Yarn"/>
    <s v="02-01-01-001-0006"/>
    <s v="GATRON INDUSTRIES LTD"/>
    <n v="16.29"/>
    <n v="738.9144"/>
    <x v="82"/>
    <n v="199554.45480000001"/>
    <s v="K-2010-89"/>
    <n v="12250.12"/>
  </r>
  <r>
    <s v="R-14471"/>
    <d v="2020-10-10T00:00:00"/>
    <x v="3"/>
    <x v="1"/>
    <s v="10-2020"/>
    <x v="1"/>
    <x v="5"/>
    <x v="11"/>
    <x v="9"/>
    <s v="Yarn"/>
    <s v="02-01-01-001-0005"/>
    <s v="DAWOOD BROTHERS"/>
    <n v="66.349999999999994"/>
    <n v="3009.6359999999995"/>
    <x v="81"/>
    <n v="1214205"/>
    <s v="K-2010-67"/>
    <n v="18300"/>
  </r>
  <r>
    <s v="R-14471"/>
    <d v="2020-10-10T00:00:00"/>
    <x v="3"/>
    <x v="1"/>
    <s v="10-2020"/>
    <x v="1"/>
    <x v="5"/>
    <x v="11"/>
    <x v="9"/>
    <s v="Yarn"/>
    <s v="02-01-01-001-0005"/>
    <s v="DAWOOD BROTHERS"/>
    <n v="3.65"/>
    <n v="165.56399999999999"/>
    <x v="81"/>
    <n v="66795"/>
    <s v="K-2010-67"/>
    <n v="18300"/>
  </r>
  <r>
    <s v="R-14428"/>
    <d v="2020-10-10T00:00:00"/>
    <x v="3"/>
    <x v="1"/>
    <s v="10-2020"/>
    <x v="1"/>
    <x v="5"/>
    <x v="8"/>
    <x v="9"/>
    <s v="Yarn"/>
    <s v="02-01-01-001-0005"/>
    <s v="DAWOOD BROTHERS"/>
    <n v="1.96"/>
    <n v="88.905599999999993"/>
    <x v="34"/>
    <n v="31948"/>
    <s v="K-2010-62"/>
    <n v="16300"/>
  </r>
  <r>
    <s v="R-14430"/>
    <d v="2020-10-10T00:00:00"/>
    <x v="3"/>
    <x v="1"/>
    <s v="10-2020"/>
    <x v="1"/>
    <x v="5"/>
    <x v="8"/>
    <x v="9"/>
    <s v="Yarn"/>
    <s v="02-01-01-001-0005"/>
    <s v="DAWOOD BROTHERS"/>
    <n v="47.07"/>
    <n v="2135.0952000000002"/>
    <x v="34"/>
    <n v="767241"/>
    <s v="K-2010-63"/>
    <n v="16300"/>
  </r>
  <r>
    <s v="R-14430"/>
    <d v="2020-10-10T00:00:00"/>
    <x v="3"/>
    <x v="1"/>
    <s v="10-2020"/>
    <x v="1"/>
    <x v="5"/>
    <x v="8"/>
    <x v="9"/>
    <s v="Yarn"/>
    <s v="02-01-01-001-0005"/>
    <s v="DAWOOD BROTHERS"/>
    <n v="0.97"/>
    <n v="43.999199999999995"/>
    <x v="34"/>
    <n v="15811"/>
    <s v="K-2010-63"/>
    <n v="16300"/>
  </r>
  <r>
    <s v="R-14515"/>
    <d v="2020-10-10T00:00:00"/>
    <x v="3"/>
    <x v="1"/>
    <s v="10-2020"/>
    <x v="1"/>
    <x v="5"/>
    <x v="7"/>
    <x v="10"/>
    <s v="Yarn"/>
    <s v="02-01-01-001-0001"/>
    <s v="METCO TEXTILE (PVT) LTD"/>
    <n v="75"/>
    <n v="3402"/>
    <x v="32"/>
    <n v="1335000"/>
    <s v="K-2010-69"/>
    <n v="17800"/>
  </r>
  <r>
    <s v="R-15767"/>
    <d v="2020-10-10T00:00:00"/>
    <x v="3"/>
    <x v="1"/>
    <s v="10-2020"/>
    <x v="1"/>
    <x v="5"/>
    <x v="8"/>
    <x v="9"/>
    <s v="Yarn"/>
    <s v="02-01-01-001-0005"/>
    <s v="DAWOOD BROTHERS"/>
    <n v="3.15"/>
    <n v="142.88399999999999"/>
    <x v="34"/>
    <n v="51345"/>
    <s v="K-2010-120"/>
    <n v="16300"/>
  </r>
  <r>
    <s v="R-15767"/>
    <d v="2020-10-10T00:00:00"/>
    <x v="3"/>
    <x v="1"/>
    <s v="10-2020"/>
    <x v="1"/>
    <x v="5"/>
    <x v="8"/>
    <x v="9"/>
    <s v="Yarn"/>
    <s v="02-01-01-001-0005"/>
    <s v="DAWOOD BROTHERS"/>
    <n v="6.85"/>
    <n v="310.71600000000001"/>
    <x v="34"/>
    <n v="111655"/>
    <s v="K-2010-120"/>
    <n v="16300"/>
  </r>
  <r>
    <s v="R-14612"/>
    <d v="2020-10-13T00:00:00"/>
    <x v="3"/>
    <x v="1"/>
    <s v="10-2020"/>
    <x v="1"/>
    <x v="5"/>
    <x v="8"/>
    <x v="4"/>
    <s v="Yarn"/>
    <s v="02-01-01-001-0002"/>
    <s v="AHMED ORIENTAL TEXTILE MILLS LTD"/>
    <n v="10.52"/>
    <n v="477.18719999999996"/>
    <x v="60"/>
    <n v="165690"/>
    <s v="K-2010-73"/>
    <n v="15750"/>
  </r>
  <r>
    <s v="R-14612"/>
    <d v="2020-10-13T00:00:00"/>
    <x v="3"/>
    <x v="1"/>
    <s v="10-2020"/>
    <x v="1"/>
    <x v="5"/>
    <x v="8"/>
    <x v="4"/>
    <s v="Yarn"/>
    <s v="02-01-01-001-0002"/>
    <s v="AHMED ORIENTAL TEXTILE MILLS LTD"/>
    <n v="39.479999999999997"/>
    <n v="1790.8127999999999"/>
    <x v="60"/>
    <n v="621810"/>
    <s v="K-2010-73"/>
    <n v="15750.000000000002"/>
  </r>
  <r>
    <s v="R-14626"/>
    <d v="2020-10-14T00:00:00"/>
    <x v="3"/>
    <x v="1"/>
    <s v="10-2020"/>
    <x v="1"/>
    <x v="5"/>
    <x v="7"/>
    <x v="10"/>
    <s v="Yarn"/>
    <s v="02-01-01-001-0001"/>
    <s v="METCO TEXTILE (PVT) LTD"/>
    <n v="100"/>
    <n v="4536"/>
    <x v="6"/>
    <n v="1820000"/>
    <s v="K-2010-88"/>
    <n v="18200"/>
  </r>
  <r>
    <s v="R-14469"/>
    <d v="2020-10-14T00:00:00"/>
    <x v="3"/>
    <x v="1"/>
    <s v="10-2020"/>
    <x v="1"/>
    <x v="5"/>
    <x v="11"/>
    <x v="9"/>
    <s v="Yarn"/>
    <s v="02-01-01-001-0005"/>
    <s v="DAWOOD BROTHERS"/>
    <n v="100"/>
    <n v="4536"/>
    <x v="81"/>
    <n v="1830000"/>
    <s v="K-2010-66"/>
    <n v="18300"/>
  </r>
  <r>
    <s v="R-14516"/>
    <d v="2020-10-15T00:00:00"/>
    <x v="3"/>
    <x v="1"/>
    <s v="10-2020"/>
    <x v="1"/>
    <x v="5"/>
    <x v="7"/>
    <x v="10"/>
    <s v="Yarn"/>
    <s v="02-01-01-001-0001"/>
    <s v="METCO TEXTILE (PVT) LTD"/>
    <n v="25"/>
    <n v="1134"/>
    <x v="32"/>
    <n v="445000"/>
    <s v="K-2010-69"/>
    <n v="17800"/>
  </r>
  <r>
    <s v="R-14613"/>
    <d v="2020-10-15T00:00:00"/>
    <x v="3"/>
    <x v="1"/>
    <s v="10-2020"/>
    <x v="1"/>
    <x v="5"/>
    <x v="11"/>
    <x v="7"/>
    <s v="Yarn"/>
    <s v="02-01-01-001-0004"/>
    <s v="PREMIUM TEXTILE MILLS LTD"/>
    <n v="31.99"/>
    <n v="1451.0663999999999"/>
    <x v="81"/>
    <n v="585417"/>
    <s v="K-2010-74"/>
    <n v="18300"/>
  </r>
  <r>
    <s v="R-14613"/>
    <d v="2020-10-15T00:00:00"/>
    <x v="3"/>
    <x v="1"/>
    <s v="10-2020"/>
    <x v="1"/>
    <x v="5"/>
    <x v="11"/>
    <x v="7"/>
    <s v="Yarn"/>
    <s v="02-01-01-001-0004"/>
    <s v="PREMIUM TEXTILE MILLS LTD"/>
    <n v="11.01"/>
    <n v="499.41359999999997"/>
    <x v="81"/>
    <n v="201483"/>
    <s v="K-2010-74"/>
    <n v="18300"/>
  </r>
  <r>
    <s v="R-14625"/>
    <d v="2020-10-15T00:00:00"/>
    <x v="3"/>
    <x v="1"/>
    <s v="10-2020"/>
    <x v="1"/>
    <x v="5"/>
    <x v="7"/>
    <x v="10"/>
    <s v="Yarn"/>
    <s v="02-01-01-001-0001"/>
    <s v="METCO TEXTILE (PVT) LTD"/>
    <n v="75"/>
    <n v="3402"/>
    <x v="6"/>
    <n v="1365000"/>
    <s v="K-2010-87"/>
    <n v="18200"/>
  </r>
  <r>
    <s v="R-14468"/>
    <d v="2020-10-16T00:00:00"/>
    <x v="3"/>
    <x v="1"/>
    <s v="10-2020"/>
    <x v="1"/>
    <x v="5"/>
    <x v="11"/>
    <x v="9"/>
    <s v="Yarn"/>
    <s v="02-01-01-001-0005"/>
    <s v="DAWOOD BROTHERS"/>
    <n v="15.81"/>
    <n v="717.14160000000004"/>
    <x v="81"/>
    <n v="289323"/>
    <s v="K-2010-65"/>
    <n v="18300"/>
  </r>
  <r>
    <s v="R-14468"/>
    <d v="2020-10-16T00:00:00"/>
    <x v="3"/>
    <x v="1"/>
    <s v="10-2020"/>
    <x v="1"/>
    <x v="5"/>
    <x v="11"/>
    <x v="9"/>
    <s v="Yarn"/>
    <s v="02-01-01-001-0005"/>
    <s v="DAWOOD BROTHERS"/>
    <n v="34.19"/>
    <n v="1550.8583999999998"/>
    <x v="81"/>
    <n v="625677"/>
    <s v="K-2010-65"/>
    <n v="18300"/>
  </r>
  <r>
    <s v="R-15768"/>
    <d v="2020-10-16T00:00:00"/>
    <x v="3"/>
    <x v="1"/>
    <s v="10-2020"/>
    <x v="1"/>
    <x v="5"/>
    <x v="8"/>
    <x v="9"/>
    <s v="Yarn"/>
    <s v="02-01-01-001-0005"/>
    <s v="DAWOOD BROTHERS"/>
    <n v="94.15"/>
    <n v="4270.6440000000002"/>
    <x v="34"/>
    <n v="1534645"/>
    <s v="K-2010-121"/>
    <n v="16299.999999999998"/>
  </r>
  <r>
    <s v="R-15768"/>
    <d v="2020-10-16T00:00:00"/>
    <x v="3"/>
    <x v="1"/>
    <s v="10-2020"/>
    <x v="1"/>
    <x v="5"/>
    <x v="8"/>
    <x v="9"/>
    <s v="Yarn"/>
    <s v="02-01-01-001-0005"/>
    <s v="DAWOOD BROTHERS"/>
    <n v="5.85"/>
    <n v="265.35599999999999"/>
    <x v="34"/>
    <n v="95355"/>
    <s v="K-2010-121"/>
    <n v="16300.000000000002"/>
  </r>
  <r>
    <s v="R-14647"/>
    <d v="2020-10-19T00:00:00"/>
    <x v="3"/>
    <x v="1"/>
    <s v="10-2020"/>
    <x v="1"/>
    <x v="5"/>
    <x v="1"/>
    <x v="4"/>
    <s v="Yarn"/>
    <s v="02-01-01-001-0002"/>
    <s v="AHMED ORIENTAL TEXTILE MILLS LTD"/>
    <n v="4.17"/>
    <n v="189.15119999999999"/>
    <x v="10"/>
    <n v="64635"/>
    <s v="K-2010-103"/>
    <n v="15500"/>
  </r>
  <r>
    <s v="R-14647"/>
    <d v="2020-10-19T00:00:00"/>
    <x v="3"/>
    <x v="1"/>
    <s v="10-2020"/>
    <x v="1"/>
    <x v="5"/>
    <x v="1"/>
    <x v="4"/>
    <s v="Yarn"/>
    <s v="02-01-01-001-0002"/>
    <s v="AHMED ORIENTAL TEXTILE MILLS LTD"/>
    <n v="14.69"/>
    <n v="666.33839999999998"/>
    <x v="10"/>
    <n v="227695"/>
    <s v="K-2010-103"/>
    <n v="15500"/>
  </r>
  <r>
    <s v="R-14647"/>
    <d v="2020-10-19T00:00:00"/>
    <x v="3"/>
    <x v="1"/>
    <s v="10-2020"/>
    <x v="1"/>
    <x v="5"/>
    <x v="1"/>
    <x v="4"/>
    <s v="Yarn"/>
    <s v="02-01-01-001-0002"/>
    <s v="AHMED ORIENTAL TEXTILE MILLS LTD"/>
    <n v="12.08"/>
    <n v="547.94880000000001"/>
    <x v="10"/>
    <n v="187240"/>
    <s v="K-2010-103"/>
    <n v="15500"/>
  </r>
  <r>
    <s v="R-14647"/>
    <d v="2020-10-19T00:00:00"/>
    <x v="3"/>
    <x v="1"/>
    <s v="10-2020"/>
    <x v="1"/>
    <x v="5"/>
    <x v="1"/>
    <x v="4"/>
    <s v="Yarn"/>
    <s v="02-01-01-001-0002"/>
    <s v="AHMED ORIENTAL TEXTILE MILLS LTD"/>
    <n v="3.63"/>
    <n v="164.6568"/>
    <x v="10"/>
    <n v="56265"/>
    <s v="K-2010-103"/>
    <n v="15500"/>
  </r>
  <r>
    <s v="R-14647"/>
    <d v="2020-10-19T00:00:00"/>
    <x v="3"/>
    <x v="1"/>
    <s v="10-2020"/>
    <x v="1"/>
    <x v="5"/>
    <x v="1"/>
    <x v="4"/>
    <s v="Yarn"/>
    <s v="02-01-01-001-0002"/>
    <s v="AHMED ORIENTAL TEXTILE MILLS LTD"/>
    <n v="14.78"/>
    <n v="670.42079999999999"/>
    <x v="10"/>
    <n v="229090"/>
    <s v="K-2010-103"/>
    <n v="15500"/>
  </r>
  <r>
    <s v="R-14647"/>
    <d v="2020-10-19T00:00:00"/>
    <x v="3"/>
    <x v="1"/>
    <s v="10-2020"/>
    <x v="1"/>
    <x v="5"/>
    <x v="1"/>
    <x v="4"/>
    <s v="Yarn"/>
    <s v="02-01-01-001-0002"/>
    <s v="AHMED ORIENTAL TEXTILE MILLS LTD"/>
    <n v="4.82"/>
    <n v="218.6352"/>
    <x v="10"/>
    <n v="74710"/>
    <s v="K-2010-103"/>
    <n v="15499.999999999998"/>
  </r>
  <r>
    <s v="R-14647"/>
    <d v="2020-10-19T00:00:00"/>
    <x v="3"/>
    <x v="1"/>
    <s v="10-2020"/>
    <x v="1"/>
    <x v="5"/>
    <x v="1"/>
    <x v="4"/>
    <s v="Yarn"/>
    <s v="02-01-01-001-0002"/>
    <s v="AHMED ORIENTAL TEXTILE MILLS LTD"/>
    <n v="2.1800000000000002"/>
    <n v="98.884800000000013"/>
    <x v="10"/>
    <n v="33790"/>
    <s v="K-2010-103"/>
    <n v="15499.999999999998"/>
  </r>
  <r>
    <s v="R-14648"/>
    <d v="2020-10-19T00:00:00"/>
    <x v="3"/>
    <x v="1"/>
    <s v="10-2020"/>
    <x v="1"/>
    <x v="5"/>
    <x v="1"/>
    <x v="4"/>
    <s v="Yarn"/>
    <s v="02-01-01-001-0002"/>
    <s v="AHMED ORIENTAL TEXTILE MILLS LTD"/>
    <n v="3.65"/>
    <n v="165.56399999999999"/>
    <x v="10"/>
    <n v="56575"/>
    <s v="K-2010-104"/>
    <n v="15500"/>
  </r>
  <r>
    <s v="R-14661"/>
    <d v="2020-10-19T00:00:00"/>
    <x v="3"/>
    <x v="1"/>
    <s v="10-2020"/>
    <x v="1"/>
    <x v="5"/>
    <x v="4"/>
    <x v="4"/>
    <s v="Yarn"/>
    <s v="02-01-01-001-0002"/>
    <s v="AHMED ORIENTAL TEXTILE MILLS LTD"/>
    <n v="37.81"/>
    <n v="1715.0616"/>
    <x v="11"/>
    <n v="582274"/>
    <s v="K-2010-109"/>
    <n v="15399.999999999998"/>
  </r>
  <r>
    <s v="R-14661"/>
    <d v="2020-10-19T00:00:00"/>
    <x v="3"/>
    <x v="1"/>
    <s v="10-2020"/>
    <x v="1"/>
    <x v="5"/>
    <x v="4"/>
    <x v="4"/>
    <s v="Yarn"/>
    <s v="02-01-01-001-0002"/>
    <s v="AHMED ORIENTAL TEXTILE MILLS LTD"/>
    <n v="12.19"/>
    <n v="552.9384"/>
    <x v="11"/>
    <n v="187726"/>
    <s v="K-2010-109"/>
    <n v="15400"/>
  </r>
  <r>
    <s v="R-14616"/>
    <d v="2020-10-19T00:00:00"/>
    <x v="3"/>
    <x v="1"/>
    <s v="10-2020"/>
    <x v="1"/>
    <x v="5"/>
    <x v="8"/>
    <x v="4"/>
    <s v="Yarn"/>
    <s v="02-01-01-001-0002"/>
    <s v="AHMED ORIENTAL TEXTILE MILLS LTD"/>
    <n v="38.15"/>
    <n v="1730.4839999999999"/>
    <x v="60"/>
    <n v="600862.5"/>
    <s v="K-2010-78"/>
    <n v="15750"/>
  </r>
  <r>
    <s v="R-14616"/>
    <d v="2020-10-19T00:00:00"/>
    <x v="3"/>
    <x v="1"/>
    <s v="10-2020"/>
    <x v="1"/>
    <x v="5"/>
    <x v="8"/>
    <x v="4"/>
    <s v="Yarn"/>
    <s v="02-01-01-001-0002"/>
    <s v="AHMED ORIENTAL TEXTILE MILLS LTD"/>
    <n v="11.85"/>
    <n v="537.51599999999996"/>
    <x v="60"/>
    <n v="186637.5"/>
    <s v="K-2010-78"/>
    <n v="15750"/>
  </r>
  <r>
    <s v="R-14631"/>
    <d v="2020-10-20T00:00:00"/>
    <x v="3"/>
    <x v="1"/>
    <s v="10-2020"/>
    <x v="1"/>
    <x v="5"/>
    <x v="7"/>
    <x v="10"/>
    <s v="Yarn"/>
    <s v="02-01-01-001-0001"/>
    <s v="METCO TEXTILE (PVT) LTD"/>
    <n v="19.04"/>
    <n v="863.6543999999999"/>
    <x v="91"/>
    <n v="354144"/>
    <s v="K-2010-91"/>
    <n v="18600"/>
  </r>
  <r>
    <s v="R-14631"/>
    <d v="2020-10-20T00:00:00"/>
    <x v="3"/>
    <x v="1"/>
    <s v="10-2020"/>
    <x v="1"/>
    <x v="5"/>
    <x v="7"/>
    <x v="10"/>
    <s v="Yarn"/>
    <s v="02-01-01-001-0001"/>
    <s v="METCO TEXTILE (PVT) LTD"/>
    <n v="10.96"/>
    <n v="497.14560000000006"/>
    <x v="91"/>
    <n v="203856.00000000003"/>
    <s v="K-2010-91"/>
    <n v="18600"/>
  </r>
  <r>
    <s v="R-14632"/>
    <d v="2020-10-20T00:00:00"/>
    <x v="3"/>
    <x v="1"/>
    <s v="10-2020"/>
    <x v="1"/>
    <x v="5"/>
    <x v="7"/>
    <x v="10"/>
    <s v="Yarn"/>
    <s v="02-01-01-001-0001"/>
    <s v="METCO TEXTILE (PVT) LTD"/>
    <n v="20"/>
    <n v="907.2"/>
    <x v="91"/>
    <n v="372000"/>
    <s v="K-2010-92"/>
    <n v="18600"/>
  </r>
  <r>
    <s v="R-14646"/>
    <d v="2020-10-20T00:00:00"/>
    <x v="3"/>
    <x v="1"/>
    <s v="10-2020"/>
    <x v="1"/>
    <x v="5"/>
    <x v="1"/>
    <x v="4"/>
    <s v="Yarn"/>
    <s v="02-01-01-001-0002"/>
    <s v="AHMED ORIENTAL TEXTILE MILLS LTD"/>
    <n v="0.44"/>
    <n v="19.958400000000001"/>
    <x v="10"/>
    <n v="6820"/>
    <s v="K-2010-102"/>
    <n v="15500"/>
  </r>
  <r>
    <s v="R-14646"/>
    <d v="2020-10-20T00:00:00"/>
    <x v="3"/>
    <x v="1"/>
    <s v="10-2020"/>
    <x v="1"/>
    <x v="5"/>
    <x v="1"/>
    <x v="4"/>
    <s v="Yarn"/>
    <s v="02-01-01-001-0002"/>
    <s v="AHMED ORIENTAL TEXTILE MILLS LTD"/>
    <n v="49.56"/>
    <n v="2248.0416"/>
    <x v="10"/>
    <n v="768180"/>
    <s v="K-2010-102"/>
    <n v="15500"/>
  </r>
  <r>
    <s v="R-14629"/>
    <d v="2020-10-22T00:00:00"/>
    <x v="3"/>
    <x v="1"/>
    <s v="10-2020"/>
    <x v="1"/>
    <x v="5"/>
    <x v="3"/>
    <x v="3"/>
    <s v="Yarn"/>
    <s v="02-01-01-001-0006"/>
    <s v="GATRON INDUSTRIES LTD"/>
    <n v="23.68"/>
    <n v="1074.1248000000001"/>
    <x v="92"/>
    <n v="287716.02559999999"/>
    <s v="K-2010-90"/>
    <n v="12150.17"/>
  </r>
  <r>
    <s v="R-14629"/>
    <d v="2020-10-22T00:00:00"/>
    <x v="3"/>
    <x v="1"/>
    <s v="10-2020"/>
    <x v="1"/>
    <x v="5"/>
    <x v="3"/>
    <x v="3"/>
    <s v="Yarn"/>
    <s v="02-01-01-001-0006"/>
    <s v="GATRON INDUSTRIES LTD"/>
    <n v="2.16"/>
    <n v="97.97760000000001"/>
    <x v="92"/>
    <n v="26244.367200000001"/>
    <s v="K-2010-90"/>
    <n v="12150.17"/>
  </r>
  <r>
    <s v="R-14629"/>
    <d v="2020-10-22T00:00:00"/>
    <x v="3"/>
    <x v="1"/>
    <s v="10-2020"/>
    <x v="1"/>
    <x v="5"/>
    <x v="3"/>
    <x v="3"/>
    <s v="Yarn"/>
    <s v="02-01-01-001-0006"/>
    <s v="GATRON INDUSTRIES LTD"/>
    <n v="10.63"/>
    <n v="482.17680000000001"/>
    <x v="92"/>
    <n v="129156.30710000001"/>
    <s v="K-2010-90"/>
    <n v="12150.17"/>
  </r>
  <r>
    <s v="R-14633"/>
    <d v="2020-10-22T00:00:00"/>
    <x v="3"/>
    <x v="1"/>
    <s v="10-2020"/>
    <x v="1"/>
    <x v="5"/>
    <x v="7"/>
    <x v="10"/>
    <s v="Yarn"/>
    <s v="02-01-01-001-0001"/>
    <s v="METCO TEXTILE (PVT) LTD"/>
    <n v="47.97"/>
    <n v="2175.9191999999998"/>
    <x v="91"/>
    <n v="892242"/>
    <s v="K-2010-93"/>
    <n v="18600"/>
  </r>
  <r>
    <s v="R-14633"/>
    <d v="2020-10-22T00:00:00"/>
    <x v="3"/>
    <x v="1"/>
    <s v="10-2020"/>
    <x v="1"/>
    <x v="5"/>
    <x v="7"/>
    <x v="10"/>
    <s v="Yarn"/>
    <s v="02-01-01-001-0001"/>
    <s v="METCO TEXTILE (PVT) LTD"/>
    <n v="2.0299999999999998"/>
    <n v="92.080799999999996"/>
    <x v="91"/>
    <n v="37758"/>
    <s v="K-2010-93"/>
    <n v="18600"/>
  </r>
  <r>
    <s v="R-14635"/>
    <d v="2020-10-22T00:00:00"/>
    <x v="3"/>
    <x v="1"/>
    <s v="10-2020"/>
    <x v="1"/>
    <x v="5"/>
    <x v="7"/>
    <x v="10"/>
    <s v="Yarn"/>
    <s v="02-01-01-001-0001"/>
    <s v="METCO TEXTILE (PVT) LTD"/>
    <n v="32.15"/>
    <n v="1458.3239999999998"/>
    <x v="91"/>
    <n v="597990"/>
    <s v="K-2010-94"/>
    <n v="18600"/>
  </r>
  <r>
    <s v="R-14635"/>
    <d v="2020-10-22T00:00:00"/>
    <x v="3"/>
    <x v="1"/>
    <s v="10-2020"/>
    <x v="1"/>
    <x v="5"/>
    <x v="7"/>
    <x v="10"/>
    <s v="Yarn"/>
    <s v="02-01-01-001-0001"/>
    <s v="METCO TEXTILE (PVT) LTD"/>
    <n v="12.09"/>
    <n v="548.40239999999994"/>
    <x v="91"/>
    <n v="224874"/>
    <s v="K-2010-94"/>
    <n v="18600"/>
  </r>
  <r>
    <s v="R-14635"/>
    <d v="2020-10-22T00:00:00"/>
    <x v="3"/>
    <x v="1"/>
    <s v="10-2020"/>
    <x v="1"/>
    <x v="5"/>
    <x v="7"/>
    <x v="10"/>
    <s v="Yarn"/>
    <s v="02-01-01-001-0001"/>
    <s v="METCO TEXTILE (PVT) LTD"/>
    <n v="5.76"/>
    <n v="261.27359999999999"/>
    <x v="91"/>
    <n v="107136"/>
    <s v="K-2010-94"/>
    <n v="18600"/>
  </r>
  <r>
    <s v="R-14649"/>
    <d v="2020-10-22T00:00:00"/>
    <x v="3"/>
    <x v="1"/>
    <s v="10-2020"/>
    <x v="1"/>
    <x v="5"/>
    <x v="9"/>
    <x v="10"/>
    <s v="Yarn"/>
    <s v="02-01-01-001-0001"/>
    <s v="METCO TEXTILE (PVT) LTD"/>
    <n v="25"/>
    <n v="1134"/>
    <x v="93"/>
    <n v="555000"/>
    <s v="K-2010-105"/>
    <n v="22200"/>
  </r>
  <r>
    <s v="R-14598"/>
    <d v="2020-10-22T00:00:00"/>
    <x v="3"/>
    <x v="1"/>
    <s v="10-2020"/>
    <x v="1"/>
    <x v="5"/>
    <x v="11"/>
    <x v="9"/>
    <s v="Yarn"/>
    <s v="02-01-01-001-0005"/>
    <s v="DAWOOD BROTHERS"/>
    <n v="6.16"/>
    <n v="279.41759999999999"/>
    <x v="81"/>
    <n v="112728"/>
    <s v="K-2010-72"/>
    <n v="18300"/>
  </r>
  <r>
    <s v="R-14598"/>
    <d v="2020-10-22T00:00:00"/>
    <x v="3"/>
    <x v="1"/>
    <s v="10-2020"/>
    <x v="1"/>
    <x v="5"/>
    <x v="11"/>
    <x v="9"/>
    <s v="Yarn"/>
    <s v="02-01-01-001-0005"/>
    <s v="DAWOOD BROTHERS"/>
    <n v="41.52"/>
    <n v="1883.3472000000002"/>
    <x v="81"/>
    <n v="759816"/>
    <s v="K-2010-72"/>
    <n v="18300"/>
  </r>
  <r>
    <s v="R-14598"/>
    <d v="2020-10-22T00:00:00"/>
    <x v="3"/>
    <x v="1"/>
    <s v="10-2020"/>
    <x v="1"/>
    <x v="5"/>
    <x v="11"/>
    <x v="9"/>
    <s v="Yarn"/>
    <s v="02-01-01-001-0005"/>
    <s v="DAWOOD BROTHERS"/>
    <n v="101.97"/>
    <n v="4625.3591999999999"/>
    <x v="81"/>
    <n v="1866051"/>
    <s v="K-2010-72"/>
    <n v="18300"/>
  </r>
  <r>
    <s v="R-14598"/>
    <d v="2020-10-22T00:00:00"/>
    <x v="3"/>
    <x v="1"/>
    <s v="10-2020"/>
    <x v="1"/>
    <x v="5"/>
    <x v="11"/>
    <x v="9"/>
    <s v="Yarn"/>
    <s v="02-01-01-001-0005"/>
    <s v="DAWOOD BROTHERS"/>
    <n v="0.35"/>
    <n v="15.875999999999999"/>
    <x v="81"/>
    <n v="6405"/>
    <s v="K-2010-72"/>
    <n v="18300"/>
  </r>
  <r>
    <s v="R-14636"/>
    <d v="2020-10-23T00:00:00"/>
    <x v="3"/>
    <x v="1"/>
    <s v="10-2020"/>
    <x v="1"/>
    <x v="5"/>
    <x v="7"/>
    <x v="10"/>
    <s v="Yarn"/>
    <s v="02-01-01-001-0001"/>
    <s v="METCO TEXTILE (PVT) LTD"/>
    <n v="40"/>
    <n v="1814.4"/>
    <x v="91"/>
    <n v="744000"/>
    <s v="K-2010-95"/>
    <n v="18600"/>
  </r>
  <r>
    <s v="R-14637"/>
    <d v="2020-10-26T00:00:00"/>
    <x v="3"/>
    <x v="1"/>
    <s v="10-2020"/>
    <x v="1"/>
    <x v="5"/>
    <x v="7"/>
    <x v="10"/>
    <s v="Yarn"/>
    <s v="02-01-01-001-0001"/>
    <s v="METCO TEXTILE (PVT) LTD"/>
    <n v="100"/>
    <n v="4536"/>
    <x v="91"/>
    <n v="1860000"/>
    <s v="K-2010-96"/>
    <n v="18600"/>
  </r>
  <r>
    <s v="R-15769"/>
    <d v="2020-10-27T00:00:00"/>
    <x v="3"/>
    <x v="1"/>
    <s v="10-2020"/>
    <x v="1"/>
    <x v="5"/>
    <x v="8"/>
    <x v="9"/>
    <s v="Yarn"/>
    <s v="02-01-01-001-0005"/>
    <s v="DAWOOD BROTHERS"/>
    <n v="44.98"/>
    <n v="2040.2927999999999"/>
    <x v="34"/>
    <n v="733174"/>
    <s v="K-2010-122"/>
    <n v="16300.000000000002"/>
  </r>
  <r>
    <s v="R-15769"/>
    <d v="2020-10-27T00:00:00"/>
    <x v="3"/>
    <x v="1"/>
    <s v="10-2020"/>
    <x v="1"/>
    <x v="5"/>
    <x v="8"/>
    <x v="9"/>
    <s v="Yarn"/>
    <s v="02-01-01-001-0005"/>
    <s v="DAWOOD BROTHERS"/>
    <n v="15.02"/>
    <n v="681.30719999999997"/>
    <x v="34"/>
    <n v="244826"/>
    <s v="K-2010-122"/>
    <n v="16300"/>
  </r>
  <r>
    <s v="R-15770"/>
    <d v="2020-10-27T00:00:00"/>
    <x v="3"/>
    <x v="1"/>
    <s v="10-2020"/>
    <x v="1"/>
    <x v="5"/>
    <x v="8"/>
    <x v="9"/>
    <s v="Yarn"/>
    <s v="02-01-01-001-0005"/>
    <s v="DAWOOD BROTHERS"/>
    <n v="31.5"/>
    <n v="1428.84"/>
    <x v="34"/>
    <n v="513450"/>
    <s v="K-2010-123"/>
    <n v="16300"/>
  </r>
  <r>
    <s v="R-15770"/>
    <d v="2020-10-27T00:00:00"/>
    <x v="3"/>
    <x v="1"/>
    <s v="10-2020"/>
    <x v="1"/>
    <x v="5"/>
    <x v="8"/>
    <x v="9"/>
    <s v="Yarn"/>
    <s v="02-01-01-001-0005"/>
    <s v="DAWOOD BROTHERS"/>
    <n v="8.5"/>
    <n v="385.56"/>
    <x v="34"/>
    <n v="138550"/>
    <s v="K-2010-123"/>
    <n v="16300"/>
  </r>
  <r>
    <s v="R-14665"/>
    <d v="2020-10-27T00:00:00"/>
    <x v="3"/>
    <x v="1"/>
    <s v="10-2020"/>
    <x v="1"/>
    <x v="5"/>
    <x v="9"/>
    <x v="10"/>
    <s v="Yarn"/>
    <s v="02-01-01-001-0001"/>
    <s v="METCO TEXTILE (PVT) LTD"/>
    <n v="13.08"/>
    <n v="593.30880000000002"/>
    <x v="93"/>
    <n v="290376"/>
    <s v="K-2010-110"/>
    <n v="22200"/>
  </r>
  <r>
    <s v="R-14665"/>
    <d v="2020-10-27T00:00:00"/>
    <x v="3"/>
    <x v="1"/>
    <s v="10-2020"/>
    <x v="1"/>
    <x v="5"/>
    <x v="9"/>
    <x v="10"/>
    <s v="Yarn"/>
    <s v="02-01-01-001-0001"/>
    <s v="METCO TEXTILE (PVT) LTD"/>
    <n v="1.92"/>
    <n v="87.091200000000001"/>
    <x v="93"/>
    <n v="42624"/>
    <s v="K-2010-110"/>
    <n v="22200"/>
  </r>
  <r>
    <s v="R-14641"/>
    <d v="2020-10-27T00:00:00"/>
    <x v="3"/>
    <x v="1"/>
    <s v="10-2020"/>
    <x v="1"/>
    <x v="5"/>
    <x v="3"/>
    <x v="3"/>
    <s v="Yarn"/>
    <s v="02-01-01-001-0006"/>
    <s v="GATRON INDUSTRIES LTD"/>
    <n v="5.07"/>
    <n v="229.9752"/>
    <x v="87"/>
    <n v="62108.007000000005"/>
    <s v="K-2010-99"/>
    <n v="12250.1"/>
  </r>
  <r>
    <s v="R-14641"/>
    <d v="2020-10-27T00:00:00"/>
    <x v="3"/>
    <x v="1"/>
    <s v="10-2020"/>
    <x v="1"/>
    <x v="5"/>
    <x v="3"/>
    <x v="3"/>
    <s v="Yarn"/>
    <s v="02-01-01-001-0006"/>
    <s v="GATRON INDUSTRIES LTD"/>
    <n v="24.67"/>
    <n v="1119.0312000000001"/>
    <x v="82"/>
    <n v="302210.46040000004"/>
    <s v="K-2010-99"/>
    <n v="12250.12"/>
  </r>
  <r>
    <s v="R-14641"/>
    <d v="2020-10-27T00:00:00"/>
    <x v="3"/>
    <x v="1"/>
    <s v="10-2020"/>
    <x v="1"/>
    <x v="5"/>
    <x v="3"/>
    <x v="3"/>
    <s v="Yarn"/>
    <s v="02-01-01-001-0006"/>
    <s v="GATRON INDUSTRIES LTD"/>
    <n v="8.6300000000000008"/>
    <n v="391.45680000000004"/>
    <x v="87"/>
    <n v="105718.36300000001"/>
    <s v="K-2010-99"/>
    <n v="12250.1"/>
  </r>
  <r>
    <s v="R-14650"/>
    <d v="2020-10-27T00:00:00"/>
    <x v="3"/>
    <x v="1"/>
    <s v="10-2020"/>
    <x v="1"/>
    <x v="5"/>
    <x v="9"/>
    <x v="10"/>
    <s v="Yarn"/>
    <s v="02-01-01-001-0001"/>
    <s v="METCO TEXTILE (PVT) LTD"/>
    <n v="30"/>
    <n v="1360.8"/>
    <x v="93"/>
    <n v="666000"/>
    <s v="K-2010-106"/>
    <n v="22200"/>
  </r>
  <r>
    <s v="R-14617"/>
    <d v="2020-10-27T00:00:00"/>
    <x v="3"/>
    <x v="1"/>
    <s v="10-2020"/>
    <x v="1"/>
    <x v="5"/>
    <x v="8"/>
    <x v="4"/>
    <s v="Yarn"/>
    <s v="02-01-01-001-0002"/>
    <s v="AHMED ORIENTAL TEXTILE MILLS LTD"/>
    <n v="51.33"/>
    <n v="2328.3287999999998"/>
    <x v="60"/>
    <n v="808447.5"/>
    <s v="K-2010-79"/>
    <n v="15750"/>
  </r>
  <r>
    <s v="R-14617"/>
    <d v="2020-10-27T00:00:00"/>
    <x v="3"/>
    <x v="1"/>
    <s v="10-2020"/>
    <x v="1"/>
    <x v="5"/>
    <x v="8"/>
    <x v="4"/>
    <s v="Yarn"/>
    <s v="02-01-01-001-0002"/>
    <s v="AHMED ORIENTAL TEXTILE MILLS LTD"/>
    <n v="17.809999999999999"/>
    <n v="807.86159999999995"/>
    <x v="60"/>
    <n v="280507.5"/>
    <s v="K-2010-79"/>
    <n v="15750.000000000002"/>
  </r>
  <r>
    <s v="R-14617"/>
    <d v="2020-10-27T00:00:00"/>
    <x v="3"/>
    <x v="1"/>
    <s v="10-2020"/>
    <x v="1"/>
    <x v="5"/>
    <x v="8"/>
    <x v="4"/>
    <s v="Yarn"/>
    <s v="02-01-01-001-0002"/>
    <s v="AHMED ORIENTAL TEXTILE MILLS LTD"/>
    <n v="5.27"/>
    <n v="239.04719999999998"/>
    <x v="60"/>
    <n v="83002.5"/>
    <s v="K-2010-79"/>
    <n v="15750.000000000002"/>
  </r>
  <r>
    <s v="R-14617"/>
    <d v="2020-10-27T00:00:00"/>
    <x v="3"/>
    <x v="1"/>
    <s v="10-2020"/>
    <x v="1"/>
    <x v="5"/>
    <x v="8"/>
    <x v="4"/>
    <s v="Yarn"/>
    <s v="02-01-01-001-0002"/>
    <s v="AHMED ORIENTAL TEXTILE MILLS LTD"/>
    <n v="5.59"/>
    <n v="253.5624"/>
    <x v="60"/>
    <n v="88042.5"/>
    <s v="K-2010-79"/>
    <n v="15750"/>
  </r>
  <r>
    <s v="R-14655"/>
    <d v="2020-10-27T00:00:00"/>
    <x v="3"/>
    <x v="1"/>
    <s v="10-2020"/>
    <x v="1"/>
    <x v="5"/>
    <x v="11"/>
    <x v="9"/>
    <s v="Yarn"/>
    <s v="02-01-01-001-0005"/>
    <s v="DAWOOD BROTHERS"/>
    <n v="10"/>
    <n v="453.6"/>
    <x v="81"/>
    <n v="183000"/>
    <s v="K-2010-86"/>
    <n v="18300"/>
  </r>
  <r>
    <s v="R-14654"/>
    <d v="2020-10-27T00:00:00"/>
    <x v="3"/>
    <x v="1"/>
    <s v="10-2020"/>
    <x v="1"/>
    <x v="5"/>
    <x v="11"/>
    <x v="9"/>
    <s v="Yarn"/>
    <s v="02-01-01-001-0005"/>
    <s v="DAWOOD BROTHERS"/>
    <n v="77.099999999999994"/>
    <n v="3497.2559999999999"/>
    <x v="81"/>
    <n v="1410930"/>
    <s v="K-2010-86"/>
    <n v="18300"/>
  </r>
  <r>
    <s v="R-14654"/>
    <d v="2020-10-27T00:00:00"/>
    <x v="3"/>
    <x v="1"/>
    <s v="10-2020"/>
    <x v="1"/>
    <x v="5"/>
    <x v="11"/>
    <x v="9"/>
    <s v="Yarn"/>
    <s v="02-01-01-001-0005"/>
    <s v="DAWOOD BROTHERS"/>
    <n v="12.9"/>
    <n v="585.14400000000001"/>
    <x v="81"/>
    <n v="236070"/>
    <s v="K-2010-86"/>
    <n v="18300"/>
  </r>
  <r>
    <s v="R-14638"/>
    <d v="2020-10-28T00:00:00"/>
    <x v="3"/>
    <x v="1"/>
    <s v="10-2020"/>
    <x v="1"/>
    <x v="5"/>
    <x v="7"/>
    <x v="10"/>
    <s v="Yarn"/>
    <s v="02-01-01-001-0001"/>
    <s v="METCO TEXTILE (PVT) LTD"/>
    <n v="80"/>
    <n v="3628.8"/>
    <x v="91"/>
    <n v="1488000"/>
    <s v="K-2010-97"/>
    <n v="18600"/>
  </r>
  <r>
    <s v="R-14674"/>
    <d v="2020-10-28T00:00:00"/>
    <x v="3"/>
    <x v="1"/>
    <s v="10-2020"/>
    <x v="1"/>
    <x v="5"/>
    <x v="11"/>
    <x v="9"/>
    <s v="Yarn"/>
    <s v="02-01-01-001-0005"/>
    <s v="DAWOOD BROTHERS"/>
    <n v="30.46"/>
    <n v="1381.6656"/>
    <x v="81"/>
    <n v="557418"/>
    <s v="K-2010-114"/>
    <n v="18300"/>
  </r>
  <r>
    <s v="R-14674"/>
    <d v="2020-10-28T00:00:00"/>
    <x v="3"/>
    <x v="1"/>
    <s v="10-2020"/>
    <x v="1"/>
    <x v="5"/>
    <x v="11"/>
    <x v="9"/>
    <s v="Yarn"/>
    <s v="02-01-01-001-0005"/>
    <s v="DAWOOD BROTHERS"/>
    <n v="69.540000000000006"/>
    <n v="3154.3344000000002"/>
    <x v="81"/>
    <n v="1272582"/>
    <s v="K-2010-114"/>
    <n v="18300"/>
  </r>
  <r>
    <s v="R-15771"/>
    <d v="2020-10-28T00:00:00"/>
    <x v="3"/>
    <x v="1"/>
    <s v="10-2020"/>
    <x v="1"/>
    <x v="5"/>
    <x v="8"/>
    <x v="9"/>
    <s v="Yarn"/>
    <s v="02-01-01-001-0005"/>
    <s v="DAWOOD BROTHERS"/>
    <n v="50"/>
    <n v="2268"/>
    <x v="34"/>
    <n v="815000"/>
    <s v="K-2010-124"/>
    <n v="16300"/>
  </r>
  <r>
    <s v="R-14639"/>
    <d v="2020-10-31T00:00:00"/>
    <x v="3"/>
    <x v="1"/>
    <s v="10-2020"/>
    <x v="1"/>
    <x v="5"/>
    <x v="7"/>
    <x v="10"/>
    <s v="Yarn"/>
    <s v="02-01-01-001-0001"/>
    <s v="METCO TEXTILE (PVT) LTD"/>
    <n v="150"/>
    <n v="6804"/>
    <x v="91"/>
    <n v="2790000"/>
    <s v="K-2010-98"/>
    <n v="18600"/>
  </r>
  <r>
    <s v="R-14615"/>
    <d v="2020-10-31T00:00:00"/>
    <x v="3"/>
    <x v="1"/>
    <s v="10-2020"/>
    <x v="1"/>
    <x v="5"/>
    <x v="8"/>
    <x v="7"/>
    <s v="Yarn"/>
    <s v="02-01-01-001-0004"/>
    <s v="PREMIUM TEXTILE MILLS LTD"/>
    <n v="5.5"/>
    <n v="249.48"/>
    <x v="34"/>
    <n v="89650"/>
    <s v="K-2010-77"/>
    <n v="16300"/>
  </r>
  <r>
    <s v="R-14615"/>
    <d v="2020-10-31T00:00:00"/>
    <x v="3"/>
    <x v="1"/>
    <s v="10-2020"/>
    <x v="1"/>
    <x v="5"/>
    <x v="8"/>
    <x v="7"/>
    <s v="Yarn"/>
    <s v="02-01-01-001-0004"/>
    <s v="PREMIUM TEXTILE MILLS LTD"/>
    <n v="4.16"/>
    <n v="188.69759999999999"/>
    <x v="34"/>
    <n v="67808"/>
    <s v="K-2010-77"/>
    <n v="16300"/>
  </r>
  <r>
    <s v="R-14615"/>
    <d v="2020-10-31T00:00:00"/>
    <x v="3"/>
    <x v="1"/>
    <s v="10-2020"/>
    <x v="1"/>
    <x v="5"/>
    <x v="8"/>
    <x v="7"/>
    <s v="Yarn"/>
    <s v="02-01-01-001-0004"/>
    <s v="PREMIUM TEXTILE MILLS LTD"/>
    <n v="5.34"/>
    <n v="242.22239999999999"/>
    <x v="34"/>
    <n v="87042"/>
    <s v="K-2010-77"/>
    <n v="16300"/>
  </r>
  <r>
    <s v="R-14666"/>
    <d v="2020-11-02T00:00:00"/>
    <x v="4"/>
    <x v="1"/>
    <s v="11-2020"/>
    <x v="1"/>
    <x v="5"/>
    <x v="9"/>
    <x v="10"/>
    <s v="Yarn"/>
    <s v="02-01-01-001-0001"/>
    <s v="METCO TEXTILE (PVT) LTD"/>
    <n v="30"/>
    <n v="1360.8"/>
    <x v="93"/>
    <n v="666000"/>
    <s v="K-2011-43"/>
    <n v="22200"/>
  </r>
  <r>
    <s v="R-14640"/>
    <d v="2020-11-02T00:00:00"/>
    <x v="4"/>
    <x v="1"/>
    <s v="11-2020"/>
    <x v="1"/>
    <x v="5"/>
    <x v="7"/>
    <x v="10"/>
    <s v="Yarn"/>
    <s v="02-01-01-001-0001"/>
    <s v="METCO TEXTILE (PVT) LTD"/>
    <n v="40"/>
    <n v="1814.4"/>
    <x v="91"/>
    <n v="744000"/>
    <s v="K-2011-35"/>
    <n v="18600"/>
  </r>
  <r>
    <s v="R-14656"/>
    <d v="2020-11-03T00:00:00"/>
    <x v="4"/>
    <x v="1"/>
    <s v="11-2020"/>
    <x v="1"/>
    <x v="5"/>
    <x v="4"/>
    <x v="4"/>
    <s v="Yarn"/>
    <s v="02-01-01-001-0002"/>
    <s v="AHMED ORIENTAL TEXTILE MILLS LTD"/>
    <n v="22.38"/>
    <n v="1015.1568"/>
    <x v="11"/>
    <n v="344652"/>
    <s v="K-2011-39"/>
    <n v="15400"/>
  </r>
  <r>
    <s v="R-14656"/>
    <d v="2020-11-03T00:00:00"/>
    <x v="4"/>
    <x v="1"/>
    <s v="11-2020"/>
    <x v="1"/>
    <x v="5"/>
    <x v="4"/>
    <x v="4"/>
    <s v="Yarn"/>
    <s v="02-01-01-001-0002"/>
    <s v="AHMED ORIENTAL TEXTILE MILLS LTD"/>
    <n v="27.62"/>
    <n v="1252.8432"/>
    <x v="11"/>
    <n v="425348"/>
    <s v="K-2011-39"/>
    <n v="15400"/>
  </r>
  <r>
    <s v="R-14662"/>
    <d v="2020-11-03T00:00:00"/>
    <x v="4"/>
    <x v="1"/>
    <s v="11-2020"/>
    <x v="1"/>
    <x v="5"/>
    <x v="8"/>
    <x v="4"/>
    <s v="Yarn"/>
    <s v="02-01-01-001-0002"/>
    <s v="AHMED ORIENTAL TEXTILE MILLS LTD"/>
    <n v="0.16"/>
    <n v="7.2576000000000001"/>
    <x v="60"/>
    <n v="2520"/>
    <s v="K-2011-40"/>
    <n v="15750"/>
  </r>
  <r>
    <s v="R-14662"/>
    <d v="2020-11-03T00:00:00"/>
    <x v="4"/>
    <x v="1"/>
    <s v="11-2020"/>
    <x v="1"/>
    <x v="5"/>
    <x v="8"/>
    <x v="4"/>
    <s v="Yarn"/>
    <s v="02-01-01-001-0002"/>
    <s v="AHMED ORIENTAL TEXTILE MILLS LTD"/>
    <n v="49.84"/>
    <n v="2260.7424000000001"/>
    <x v="60"/>
    <n v="784980"/>
    <s v="K-2011-40"/>
    <n v="15749.999999999998"/>
  </r>
  <r>
    <s v="R-14673"/>
    <d v="2020-11-03T00:00:00"/>
    <x v="4"/>
    <x v="1"/>
    <s v="11-2020"/>
    <x v="1"/>
    <x v="5"/>
    <x v="11"/>
    <x v="9"/>
    <s v="Yarn"/>
    <s v="02-01-01-001-0005"/>
    <s v="DAWOOD BROTHERS"/>
    <n v="17.649999999999999"/>
    <n v="800.60399999999993"/>
    <x v="81"/>
    <n v="322995"/>
    <s v="K-2011-46"/>
    <n v="18300"/>
  </r>
  <r>
    <s v="R-14673"/>
    <d v="2020-11-03T00:00:00"/>
    <x v="4"/>
    <x v="1"/>
    <s v="11-2020"/>
    <x v="1"/>
    <x v="5"/>
    <x v="11"/>
    <x v="9"/>
    <s v="Yarn"/>
    <s v="02-01-01-001-0005"/>
    <s v="DAWOOD BROTHERS"/>
    <n v="48.24"/>
    <n v="2188.1664000000001"/>
    <x v="81"/>
    <n v="882792"/>
    <s v="K-2011-46"/>
    <n v="18300"/>
  </r>
  <r>
    <s v="R-14673"/>
    <d v="2020-11-03T00:00:00"/>
    <x v="4"/>
    <x v="1"/>
    <s v="11-2020"/>
    <x v="1"/>
    <x v="5"/>
    <x v="11"/>
    <x v="9"/>
    <s v="Yarn"/>
    <s v="02-01-01-001-0005"/>
    <s v="DAWOOD BROTHERS"/>
    <n v="28.6"/>
    <n v="1297.296"/>
    <x v="81"/>
    <n v="523380"/>
    <s v="K-2011-46"/>
    <n v="18300"/>
  </r>
  <r>
    <s v="R-14673"/>
    <d v="2020-11-03T00:00:00"/>
    <x v="4"/>
    <x v="1"/>
    <s v="11-2020"/>
    <x v="1"/>
    <x v="5"/>
    <x v="11"/>
    <x v="9"/>
    <s v="Yarn"/>
    <s v="02-01-01-001-0005"/>
    <s v="DAWOOD BROTHERS"/>
    <n v="15.51"/>
    <n v="703.53359999999998"/>
    <x v="81"/>
    <n v="283833"/>
    <s v="K-2011-46"/>
    <n v="18300"/>
  </r>
  <r>
    <s v="R-15772"/>
    <d v="2020-11-03T00:00:00"/>
    <x v="4"/>
    <x v="1"/>
    <s v="11-2020"/>
    <x v="1"/>
    <x v="5"/>
    <x v="8"/>
    <x v="9"/>
    <s v="Yarn"/>
    <s v="02-01-01-001-0005"/>
    <s v="DAWOOD BROTHERS"/>
    <n v="14.61"/>
    <n v="662.70959999999991"/>
    <x v="34"/>
    <n v="238143"/>
    <s v="K-2011-113"/>
    <n v="16300"/>
  </r>
  <r>
    <s v="R-15772"/>
    <d v="2020-11-03T00:00:00"/>
    <x v="4"/>
    <x v="1"/>
    <s v="11-2020"/>
    <x v="1"/>
    <x v="5"/>
    <x v="8"/>
    <x v="9"/>
    <s v="Yarn"/>
    <s v="02-01-01-001-0005"/>
    <s v="DAWOOD BROTHERS"/>
    <n v="6.39"/>
    <n v="289.85039999999998"/>
    <x v="34"/>
    <n v="104157"/>
    <s v="K-2011-113"/>
    <n v="16300"/>
  </r>
  <r>
    <s v="R-14645"/>
    <d v="2020-11-04T00:00:00"/>
    <x v="4"/>
    <x v="1"/>
    <s v="11-2020"/>
    <x v="1"/>
    <x v="5"/>
    <x v="7"/>
    <x v="10"/>
    <s v="Yarn"/>
    <s v="02-01-01-001-0001"/>
    <s v="METCO TEXTILE (PVT) LTD"/>
    <n v="16.46"/>
    <n v="746.62560000000008"/>
    <x v="91"/>
    <n v="306156"/>
    <s v="K-2011-37"/>
    <n v="18600"/>
  </r>
  <r>
    <s v="R-14645"/>
    <d v="2020-11-04T00:00:00"/>
    <x v="4"/>
    <x v="1"/>
    <s v="11-2020"/>
    <x v="1"/>
    <x v="5"/>
    <x v="7"/>
    <x v="10"/>
    <s v="Yarn"/>
    <s v="02-01-01-001-0001"/>
    <s v="METCO TEXTILE (PVT) LTD"/>
    <n v="23.54"/>
    <n v="1067.7744"/>
    <x v="91"/>
    <n v="437844"/>
    <s v="K-2011-37"/>
    <n v="18600"/>
  </r>
  <r>
    <s v="R-14663"/>
    <d v="2020-11-05T00:00:00"/>
    <x v="4"/>
    <x v="1"/>
    <s v="11-2020"/>
    <x v="1"/>
    <x v="5"/>
    <x v="7"/>
    <x v="10"/>
    <s v="Yarn"/>
    <s v="02-01-01-001-0001"/>
    <s v="METCO TEXTILE (PVT) LTD"/>
    <n v="50"/>
    <n v="2268"/>
    <x v="94"/>
    <n v="940000"/>
    <s v="K-2011-41"/>
    <n v="18800"/>
  </r>
  <r>
    <s v="R-14494"/>
    <d v="2020-11-06T00:00:00"/>
    <x v="4"/>
    <x v="1"/>
    <s v="11-2020"/>
    <x v="1"/>
    <x v="5"/>
    <x v="7"/>
    <x v="10"/>
    <s v="Yarn"/>
    <s v="02-01-01-001-0001"/>
    <s v="METCO TEXTILE (PVT) LTD"/>
    <n v="75"/>
    <n v="3402"/>
    <x v="28"/>
    <n v="1440000"/>
    <s v="K-2011-8"/>
    <n v="19200"/>
  </r>
  <r>
    <s v="R-14667"/>
    <d v="2020-11-07T00:00:00"/>
    <x v="4"/>
    <x v="1"/>
    <s v="11-2020"/>
    <x v="1"/>
    <x v="5"/>
    <x v="9"/>
    <x v="10"/>
    <s v="Yarn"/>
    <s v="02-01-01-001-0001"/>
    <s v="METCO TEXTILE (PVT) LTD"/>
    <n v="12.87"/>
    <n v="583.78319999999997"/>
    <x v="93"/>
    <n v="285714"/>
    <s v="K-2011-44"/>
    <n v="22200"/>
  </r>
  <r>
    <s v="R-14667"/>
    <d v="2020-11-07T00:00:00"/>
    <x v="4"/>
    <x v="1"/>
    <s v="11-2020"/>
    <x v="1"/>
    <x v="5"/>
    <x v="9"/>
    <x v="10"/>
    <s v="Yarn"/>
    <s v="02-01-01-001-0001"/>
    <s v="METCO TEXTILE (PVT) LTD"/>
    <n v="17.13"/>
    <n v="777.01679999999999"/>
    <x v="93"/>
    <n v="380286"/>
    <s v="K-2011-44"/>
    <n v="22200"/>
  </r>
  <r>
    <s v="R-14988"/>
    <d v="2020-11-07T00:00:00"/>
    <x v="4"/>
    <x v="1"/>
    <s v="11-2020"/>
    <x v="1"/>
    <x v="5"/>
    <x v="3"/>
    <x v="3"/>
    <s v="Yarn"/>
    <s v="02-01-01-001-0006"/>
    <s v="GATRON INDUSTRIES LTD"/>
    <n v="17.275300000000001"/>
    <n v="783.60760800000003"/>
    <x v="95"/>
    <n v="209896.96803600003"/>
    <s v="K-2011-97"/>
    <n v="12150.12"/>
  </r>
  <r>
    <s v="R-14988"/>
    <d v="2020-11-07T00:00:00"/>
    <x v="4"/>
    <x v="1"/>
    <s v="11-2020"/>
    <x v="1"/>
    <x v="5"/>
    <x v="3"/>
    <x v="3"/>
    <s v="Yarn"/>
    <s v="02-01-01-001-0006"/>
    <s v="GATRON INDUSTRIES LTD"/>
    <n v="23.350899999999999"/>
    <n v="1059.1968239999999"/>
    <x v="95"/>
    <n v="283716.23710800003"/>
    <s v="K-2011-97"/>
    <n v="12150.12"/>
  </r>
  <r>
    <s v="R-14989"/>
    <d v="2020-11-07T00:00:00"/>
    <x v="4"/>
    <x v="1"/>
    <s v="11-2020"/>
    <x v="1"/>
    <x v="5"/>
    <x v="3"/>
    <x v="3"/>
    <s v="Yarn"/>
    <s v="02-01-01-001-0006"/>
    <s v="GATRON INDUSTRIES LTD"/>
    <n v="5.5816999999999997"/>
    <n v="253.18591199999997"/>
    <x v="96"/>
    <n v="67818.659705999991"/>
    <s v="K-2011-98"/>
    <n v="12150.179999999998"/>
  </r>
  <r>
    <s v="R-14989"/>
    <d v="2020-11-07T00:00:00"/>
    <x v="4"/>
    <x v="1"/>
    <s v="11-2020"/>
    <x v="1"/>
    <x v="5"/>
    <x v="3"/>
    <x v="3"/>
    <s v="Yarn"/>
    <s v="02-01-01-001-0006"/>
    <s v="GATRON INDUSTRIES LTD"/>
    <n v="9.8524999999999991"/>
    <n v="446.90939999999995"/>
    <x v="96"/>
    <n v="119709.64844999999"/>
    <s v="K-2011-98"/>
    <n v="12150.18"/>
  </r>
  <r>
    <s v="R-14664"/>
    <d v="2020-11-09T00:00:00"/>
    <x v="4"/>
    <x v="1"/>
    <s v="11-2020"/>
    <x v="1"/>
    <x v="5"/>
    <x v="7"/>
    <x v="10"/>
    <s v="Yarn"/>
    <s v="02-01-01-001-0001"/>
    <s v="METCO TEXTILE (PVT) LTD"/>
    <n v="50"/>
    <n v="2268"/>
    <x v="94"/>
    <n v="940000"/>
    <s v="K-2011-42"/>
    <n v="18800"/>
  </r>
  <r>
    <s v="R-14939"/>
    <d v="2020-11-10T00:00:00"/>
    <x v="4"/>
    <x v="1"/>
    <s v="11-2020"/>
    <x v="1"/>
    <x v="5"/>
    <x v="8"/>
    <x v="4"/>
    <s v="Yarn"/>
    <s v="02-01-01-001-0002"/>
    <s v="AHMED ORIENTAL TEXTILE MILLS LTD"/>
    <n v="48.99"/>
    <n v="2222.1864"/>
    <x v="60"/>
    <n v="771592.5"/>
    <s v="K-2011-75"/>
    <n v="15750"/>
  </r>
  <r>
    <s v="R-14939"/>
    <d v="2020-11-10T00:00:00"/>
    <x v="4"/>
    <x v="1"/>
    <s v="11-2020"/>
    <x v="1"/>
    <x v="5"/>
    <x v="8"/>
    <x v="4"/>
    <s v="Yarn"/>
    <s v="02-01-01-001-0002"/>
    <s v="AHMED ORIENTAL TEXTILE MILLS LTD"/>
    <n v="44.28"/>
    <n v="2008.5408"/>
    <x v="60"/>
    <n v="697410"/>
    <s v="K-2011-75"/>
    <n v="15750"/>
  </r>
  <r>
    <s v="R-14939"/>
    <d v="2020-11-10T00:00:00"/>
    <x v="4"/>
    <x v="1"/>
    <s v="11-2020"/>
    <x v="1"/>
    <x v="5"/>
    <x v="8"/>
    <x v="4"/>
    <s v="Yarn"/>
    <s v="02-01-01-001-0002"/>
    <s v="AHMED ORIENTAL TEXTILE MILLS LTD"/>
    <n v="6.73"/>
    <n v="305.27280000000002"/>
    <x v="60"/>
    <n v="105997.5"/>
    <s v="K-2011-75"/>
    <n v="15749.999999999998"/>
  </r>
  <r>
    <s v="R-14675"/>
    <d v="2020-11-10T00:00:00"/>
    <x v="4"/>
    <x v="1"/>
    <s v="11-2020"/>
    <x v="1"/>
    <x v="5"/>
    <x v="7"/>
    <x v="10"/>
    <s v="Yarn"/>
    <s v="02-01-01-001-0001"/>
    <s v="METCO TEXTILE (PVT) LTD"/>
    <n v="41"/>
    <n v="1859.76"/>
    <x v="28"/>
    <n v="787200"/>
    <s v="K-2011-47"/>
    <n v="19200"/>
  </r>
  <r>
    <s v="R-14535"/>
    <d v="2020-11-10T00:00:00"/>
    <x v="4"/>
    <x v="1"/>
    <s v="11-2020"/>
    <x v="1"/>
    <x v="5"/>
    <x v="7"/>
    <x v="10"/>
    <s v="Yarn"/>
    <s v="02-01-01-001-0001"/>
    <s v="METCO TEXTILE (PVT) LTD"/>
    <n v="60"/>
    <n v="2721.6"/>
    <x v="28"/>
    <n v="1152000"/>
    <s v="K-2011-17"/>
    <n v="19200"/>
  </r>
  <r>
    <s v="R-14556"/>
    <d v="2020-11-12T00:00:00"/>
    <x v="4"/>
    <x v="1"/>
    <s v="11-2020"/>
    <x v="1"/>
    <x v="5"/>
    <x v="7"/>
    <x v="10"/>
    <s v="Yarn"/>
    <s v="02-01-01-001-0001"/>
    <s v="METCO TEXTILE (PVT) LTD"/>
    <n v="60"/>
    <n v="2721.6"/>
    <x v="28"/>
    <n v="1152000"/>
    <s v="K-2011-20"/>
    <n v="19200"/>
  </r>
  <r>
    <s v="R-14557"/>
    <d v="2020-11-12T00:00:00"/>
    <x v="4"/>
    <x v="1"/>
    <s v="11-2020"/>
    <x v="1"/>
    <x v="5"/>
    <x v="7"/>
    <x v="10"/>
    <s v="Yarn"/>
    <s v="02-01-01-001-0001"/>
    <s v="METCO TEXTILE (PVT) LTD"/>
    <n v="64"/>
    <n v="2903.04"/>
    <x v="28"/>
    <n v="1228800"/>
    <s v="K-2011-21"/>
    <n v="19200"/>
  </r>
  <r>
    <s v="R-14990"/>
    <d v="2020-11-12T00:00:00"/>
    <x v="4"/>
    <x v="1"/>
    <s v="11-2020"/>
    <x v="1"/>
    <x v="5"/>
    <x v="3"/>
    <x v="3"/>
    <s v="Yarn"/>
    <s v="02-01-01-001-0006"/>
    <s v="GATRON INDUSTRIES LTD"/>
    <n v="0.26450000000000001"/>
    <n v="11.997720000000001"/>
    <x v="97"/>
    <n v="3213.69616"/>
    <s v="K-2011-99"/>
    <n v="12150.08"/>
  </r>
  <r>
    <s v="R-14990"/>
    <d v="2020-11-12T00:00:00"/>
    <x v="4"/>
    <x v="1"/>
    <s v="11-2020"/>
    <x v="1"/>
    <x v="5"/>
    <x v="3"/>
    <x v="3"/>
    <s v="Yarn"/>
    <s v="02-01-01-001-0006"/>
    <s v="GATRON INDUSTRIES LTD"/>
    <n v="0.13950000000000001"/>
    <n v="6.3277200000000002"/>
    <x v="97"/>
    <n v="1694.9361600000002"/>
    <s v="K-2011-99"/>
    <n v="12150.08"/>
  </r>
  <r>
    <s v="R-14990"/>
    <d v="2020-11-12T00:00:00"/>
    <x v="4"/>
    <x v="1"/>
    <s v="11-2020"/>
    <x v="1"/>
    <x v="5"/>
    <x v="3"/>
    <x v="3"/>
    <s v="Yarn"/>
    <s v="02-01-01-001-0006"/>
    <s v="GATRON INDUSTRIES LTD"/>
    <n v="26.211099999999998"/>
    <n v="1188.9354959999998"/>
    <x v="97"/>
    <n v="318466.96188799996"/>
    <s v="K-2011-99"/>
    <n v="12150.08"/>
  </r>
  <r>
    <s v="R-14990"/>
    <d v="2020-11-12T00:00:00"/>
    <x v="4"/>
    <x v="1"/>
    <s v="11-2020"/>
    <x v="1"/>
    <x v="5"/>
    <x v="3"/>
    <x v="3"/>
    <s v="Yarn"/>
    <s v="02-01-01-001-0006"/>
    <s v="GATRON INDUSTRIES LTD"/>
    <n v="23.316099999999999"/>
    <n v="1057.6182959999999"/>
    <x v="97"/>
    <n v="283292.48028799996"/>
    <s v="K-2011-99"/>
    <n v="12150.08"/>
  </r>
  <r>
    <s v="R-14990"/>
    <d v="2020-11-12T00:00:00"/>
    <x v="4"/>
    <x v="1"/>
    <s v="11-2020"/>
    <x v="1"/>
    <x v="5"/>
    <x v="3"/>
    <x v="3"/>
    <s v="Yarn"/>
    <s v="02-01-01-001-0006"/>
    <s v="GATRON INDUSTRIES LTD"/>
    <n v="0.26450000000000001"/>
    <n v="11.997720000000001"/>
    <x v="97"/>
    <n v="3213.69616"/>
    <s v="K-2011-99"/>
    <n v="12150.08"/>
  </r>
  <r>
    <s v="R-14990"/>
    <d v="2020-11-12T00:00:00"/>
    <x v="4"/>
    <x v="1"/>
    <s v="11-2020"/>
    <x v="1"/>
    <x v="5"/>
    <x v="3"/>
    <x v="3"/>
    <s v="Yarn"/>
    <s v="02-01-01-001-0006"/>
    <s v="GATRON INDUSTRIES LTD"/>
    <n v="4.3406000000000002"/>
    <n v="196.88961600000002"/>
    <x v="97"/>
    <n v="52738.637247999999"/>
    <s v="K-2011-99"/>
    <n v="12150.08"/>
  </r>
  <r>
    <s v="R-14990"/>
    <d v="2020-11-12T00:00:00"/>
    <x v="4"/>
    <x v="1"/>
    <s v="11-2020"/>
    <x v="1"/>
    <x v="5"/>
    <x v="3"/>
    <x v="3"/>
    <s v="Yarn"/>
    <s v="02-01-01-001-0006"/>
    <s v="GATRON INDUSTRIES LTD"/>
    <n v="0.28649999999999998"/>
    <n v="12.995639999999998"/>
    <x v="97"/>
    <n v="3480.9979199999998"/>
    <s v="K-2011-99"/>
    <n v="12150.08"/>
  </r>
  <r>
    <s v="R-14792"/>
    <d v="2020-11-13T00:00:00"/>
    <x v="4"/>
    <x v="1"/>
    <s v="11-2020"/>
    <x v="1"/>
    <x v="5"/>
    <x v="11"/>
    <x v="9"/>
    <s v="Yarn"/>
    <s v="02-01-01-001-0005"/>
    <s v="DAWOOD BROTHERS"/>
    <n v="48.39"/>
    <n v="2194.9704000000002"/>
    <x v="81"/>
    <n v="885537"/>
    <s v="K-2011-70"/>
    <n v="18300"/>
  </r>
  <r>
    <s v="R-14792"/>
    <d v="2020-11-13T00:00:00"/>
    <x v="4"/>
    <x v="1"/>
    <s v="11-2020"/>
    <x v="1"/>
    <x v="5"/>
    <x v="11"/>
    <x v="9"/>
    <s v="Yarn"/>
    <s v="02-01-01-001-0005"/>
    <s v="DAWOOD BROTHERS"/>
    <n v="31.61"/>
    <n v="1433.8296"/>
    <x v="81"/>
    <n v="578463"/>
    <s v="K-2011-70"/>
    <n v="18300"/>
  </r>
  <r>
    <s v="R-14971"/>
    <d v="2020-11-14T00:00:00"/>
    <x v="4"/>
    <x v="1"/>
    <s v="11-2020"/>
    <x v="1"/>
    <x v="5"/>
    <x v="7"/>
    <x v="10"/>
    <s v="Yarn"/>
    <s v="02-01-01-001-0001"/>
    <s v="METCO TEXTILE (PVT) LTD"/>
    <n v="59"/>
    <n v="2676.24"/>
    <x v="28"/>
    <n v="1132800"/>
    <s v="K-2011-90"/>
    <n v="19200"/>
  </r>
  <r>
    <s v="R-14972"/>
    <d v="2020-11-14T00:00:00"/>
    <x v="4"/>
    <x v="1"/>
    <s v="11-2020"/>
    <x v="1"/>
    <x v="5"/>
    <x v="7"/>
    <x v="10"/>
    <s v="Yarn"/>
    <s v="02-01-01-001-0001"/>
    <s v="METCO TEXTILE (PVT) LTD"/>
    <n v="41"/>
    <n v="1859.76"/>
    <x v="28"/>
    <n v="787200"/>
    <s v="K-2011-91"/>
    <n v="19200"/>
  </r>
  <r>
    <s v="R-14794"/>
    <d v="2020-11-14T00:00:00"/>
    <x v="4"/>
    <x v="1"/>
    <s v="11-2020"/>
    <x v="1"/>
    <x v="5"/>
    <x v="11"/>
    <x v="9"/>
    <s v="Yarn"/>
    <s v="02-01-01-001-0005"/>
    <s v="DAWOOD BROTHERS"/>
    <n v="57"/>
    <n v="2585.52"/>
    <x v="81"/>
    <n v="1043100"/>
    <s v="K-2011-72"/>
    <n v="18300"/>
  </r>
  <r>
    <s v="R-15773"/>
    <d v="2020-11-14T00:00:00"/>
    <x v="4"/>
    <x v="1"/>
    <s v="11-2020"/>
    <x v="1"/>
    <x v="5"/>
    <x v="8"/>
    <x v="9"/>
    <s v="Yarn"/>
    <s v="02-01-01-001-0005"/>
    <s v="DAWOOD BROTHERS"/>
    <n v="17"/>
    <n v="771.12"/>
    <x v="34"/>
    <n v="277100"/>
    <s v="K-2011-114"/>
    <n v="16300"/>
  </r>
  <r>
    <s v="R-14975"/>
    <d v="2020-11-16T00:00:00"/>
    <x v="4"/>
    <x v="1"/>
    <s v="11-2020"/>
    <x v="1"/>
    <x v="5"/>
    <x v="7"/>
    <x v="10"/>
    <s v="Yarn"/>
    <s v="02-01-01-001-0001"/>
    <s v="METCO TEXTILE (PVT) LTD"/>
    <n v="52.48"/>
    <n v="2380.4928"/>
    <x v="94"/>
    <n v="986623.99999999988"/>
    <s v="K-2011-94"/>
    <n v="18800"/>
  </r>
  <r>
    <s v="R-14975"/>
    <d v="2020-11-16T00:00:00"/>
    <x v="4"/>
    <x v="1"/>
    <s v="11-2020"/>
    <x v="1"/>
    <x v="5"/>
    <x v="7"/>
    <x v="10"/>
    <s v="Yarn"/>
    <s v="02-01-01-001-0001"/>
    <s v="METCO TEXTILE (PVT) LTD"/>
    <n v="47.52"/>
    <n v="2155.5072"/>
    <x v="94"/>
    <n v="893376.00000000012"/>
    <s v="K-2011-94"/>
    <n v="18800"/>
  </r>
  <r>
    <s v="R-14974"/>
    <d v="2020-11-17T00:00:00"/>
    <x v="4"/>
    <x v="1"/>
    <s v="11-2020"/>
    <x v="1"/>
    <x v="5"/>
    <x v="7"/>
    <x v="10"/>
    <s v="Yarn"/>
    <s v="02-01-01-001-0001"/>
    <s v="METCO TEXTILE (PVT) LTD"/>
    <n v="79"/>
    <n v="3583.44"/>
    <x v="94"/>
    <n v="1485200"/>
    <s v="K-2011-93"/>
    <n v="18800"/>
  </r>
  <r>
    <s v="R-14938"/>
    <d v="2020-11-17T00:00:00"/>
    <x v="4"/>
    <x v="1"/>
    <s v="11-2020"/>
    <x v="1"/>
    <x v="5"/>
    <x v="8"/>
    <x v="4"/>
    <s v="Yarn"/>
    <s v="02-01-01-001-0002"/>
    <s v="AHMED ORIENTAL TEXTILE MILLS LTD"/>
    <n v="29.12"/>
    <n v="1320.8832"/>
    <x v="60"/>
    <n v="458640"/>
    <s v="K-2011-74"/>
    <n v="15750"/>
  </r>
  <r>
    <s v="R-14938"/>
    <d v="2020-11-17T00:00:00"/>
    <x v="4"/>
    <x v="1"/>
    <s v="11-2020"/>
    <x v="1"/>
    <x v="5"/>
    <x v="8"/>
    <x v="4"/>
    <s v="Yarn"/>
    <s v="02-01-01-001-0002"/>
    <s v="AHMED ORIENTAL TEXTILE MILLS LTD"/>
    <n v="20.88"/>
    <n v="947.1167999999999"/>
    <x v="60"/>
    <n v="328860"/>
    <s v="K-2011-74"/>
    <n v="15750"/>
  </r>
  <r>
    <s v="R-14973"/>
    <d v="2020-11-18T00:00:00"/>
    <x v="4"/>
    <x v="1"/>
    <s v="11-2020"/>
    <x v="1"/>
    <x v="5"/>
    <x v="7"/>
    <x v="10"/>
    <s v="Yarn"/>
    <s v="02-01-01-001-0001"/>
    <s v="METCO TEXTILE (PVT) LTD"/>
    <n v="121"/>
    <n v="5488.5599999999995"/>
    <x v="94"/>
    <n v="2274800"/>
    <s v="K-2011-92"/>
    <n v="18800"/>
  </r>
  <r>
    <s v="R-14970"/>
    <d v="2020-11-19T00:00:00"/>
    <x v="4"/>
    <x v="1"/>
    <s v="11-2020"/>
    <x v="1"/>
    <x v="5"/>
    <x v="7"/>
    <x v="10"/>
    <s v="Yarn"/>
    <s v="02-01-01-001-0001"/>
    <s v="METCO TEXTILE (PVT) LTD"/>
    <n v="11.91"/>
    <n v="540.23760000000004"/>
    <x v="98"/>
    <n v="238200"/>
    <s v="K-2011-89"/>
    <n v="20000"/>
  </r>
  <r>
    <s v="R-14970"/>
    <d v="2020-11-19T00:00:00"/>
    <x v="4"/>
    <x v="1"/>
    <s v="11-2020"/>
    <x v="1"/>
    <x v="5"/>
    <x v="7"/>
    <x v="10"/>
    <s v="Yarn"/>
    <s v="02-01-01-001-0001"/>
    <s v="METCO TEXTILE (PVT) LTD"/>
    <n v="21"/>
    <n v="952.56"/>
    <x v="98"/>
    <n v="420000"/>
    <s v="K-2011-89"/>
    <n v="20000"/>
  </r>
  <r>
    <s v="R-14970"/>
    <d v="2020-11-19T00:00:00"/>
    <x v="4"/>
    <x v="1"/>
    <s v="11-2020"/>
    <x v="1"/>
    <x v="5"/>
    <x v="7"/>
    <x v="10"/>
    <s v="Yarn"/>
    <s v="02-01-01-001-0001"/>
    <s v="METCO TEXTILE (PVT) LTD"/>
    <n v="13.94"/>
    <n v="632.3184"/>
    <x v="98"/>
    <n v="278800"/>
    <s v="K-2011-89"/>
    <n v="20000"/>
  </r>
  <r>
    <s v="R-14970"/>
    <d v="2020-11-19T00:00:00"/>
    <x v="4"/>
    <x v="1"/>
    <s v="11-2020"/>
    <x v="1"/>
    <x v="5"/>
    <x v="7"/>
    <x v="10"/>
    <s v="Yarn"/>
    <s v="02-01-01-001-0001"/>
    <s v="METCO TEXTILE (PVT) LTD"/>
    <n v="28.15"/>
    <n v="1276.884"/>
    <x v="98"/>
    <n v="563000"/>
    <s v="K-2011-89"/>
    <n v="20000"/>
  </r>
  <r>
    <s v="R-14954"/>
    <d v="2020-11-20T00:00:00"/>
    <x v="4"/>
    <x v="1"/>
    <s v="11-2020"/>
    <x v="1"/>
    <x v="5"/>
    <x v="11"/>
    <x v="7"/>
    <s v="Yarn"/>
    <s v="02-01-01-001-0004"/>
    <s v="PREMIUM TEXTILE MILLS LTD"/>
    <n v="19"/>
    <n v="861.84"/>
    <x v="81"/>
    <n v="347700"/>
    <s v="K-2011-79"/>
    <n v="18300"/>
  </r>
  <r>
    <s v="R-15341"/>
    <d v="2020-11-20T00:00:00"/>
    <x v="4"/>
    <x v="1"/>
    <s v="11-2020"/>
    <x v="1"/>
    <x v="5"/>
    <x v="11"/>
    <x v="7"/>
    <s v="Yarn"/>
    <s v="02-01-01-001-0004"/>
    <s v="PREMIUM TEXTILE MILLS LTD"/>
    <n v="36.58"/>
    <n v="1659.2687999999998"/>
    <x v="28"/>
    <n v="702336"/>
    <s v="K-2011-106"/>
    <n v="19200"/>
  </r>
  <r>
    <s v="R-15341"/>
    <d v="2020-11-20T00:00:00"/>
    <x v="4"/>
    <x v="1"/>
    <s v="11-2020"/>
    <x v="1"/>
    <x v="5"/>
    <x v="11"/>
    <x v="7"/>
    <s v="Yarn"/>
    <s v="02-01-01-001-0004"/>
    <s v="PREMIUM TEXTILE MILLS LTD"/>
    <n v="38.42"/>
    <n v="1742.7311999999999"/>
    <x v="28"/>
    <n v="737664"/>
    <s v="K-2011-106"/>
    <n v="19200"/>
  </r>
  <r>
    <s v="R-14683"/>
    <d v="2020-11-21T00:00:00"/>
    <x v="4"/>
    <x v="1"/>
    <s v="11-2020"/>
    <x v="1"/>
    <x v="5"/>
    <x v="8"/>
    <x v="4"/>
    <s v="Yarn"/>
    <s v="02-01-01-001-0002"/>
    <s v="AHMED ORIENTAL TEXTILE MILLS LTD"/>
    <n v="56"/>
    <n v="2540.16"/>
    <x v="99"/>
    <n v="929600"/>
    <s v="K-2011-49"/>
    <n v="16600"/>
  </r>
  <r>
    <s v="R-14937"/>
    <d v="2020-11-21T00:00:00"/>
    <x v="4"/>
    <x v="1"/>
    <s v="11-2020"/>
    <x v="1"/>
    <x v="5"/>
    <x v="8"/>
    <x v="4"/>
    <s v="Yarn"/>
    <s v="02-01-01-001-0002"/>
    <s v="AHMED ORIENTAL TEXTILE MILLS LTD"/>
    <n v="15"/>
    <n v="680.4"/>
    <x v="60"/>
    <n v="236250"/>
    <s v="K-2011-73"/>
    <n v="15750"/>
  </r>
  <r>
    <s v="R-14963"/>
    <d v="2020-11-21T00:00:00"/>
    <x v="4"/>
    <x v="1"/>
    <s v="11-2020"/>
    <x v="1"/>
    <x v="5"/>
    <x v="1"/>
    <x v="4"/>
    <s v="Yarn"/>
    <s v="02-01-01-001-0002"/>
    <s v="AHMED ORIENTAL TEXTILE MILLS LTD"/>
    <n v="0.35"/>
    <n v="15.875999999999999"/>
    <x v="54"/>
    <n v="5635"/>
    <s v="K-2011-83"/>
    <n v="16100.000000000002"/>
  </r>
  <r>
    <s v="R-14963"/>
    <d v="2020-11-21T00:00:00"/>
    <x v="4"/>
    <x v="1"/>
    <s v="11-2020"/>
    <x v="1"/>
    <x v="5"/>
    <x v="1"/>
    <x v="4"/>
    <s v="Yarn"/>
    <s v="02-01-01-001-0002"/>
    <s v="AHMED ORIENTAL TEXTILE MILLS LTD"/>
    <n v="15.04"/>
    <n v="682.21439999999996"/>
    <x v="54"/>
    <n v="242144"/>
    <s v="K-2011-83"/>
    <n v="16100.000000000002"/>
  </r>
  <r>
    <s v="R-14963"/>
    <d v="2020-11-21T00:00:00"/>
    <x v="4"/>
    <x v="1"/>
    <s v="11-2020"/>
    <x v="1"/>
    <x v="5"/>
    <x v="1"/>
    <x v="4"/>
    <s v="Yarn"/>
    <s v="02-01-01-001-0002"/>
    <s v="AHMED ORIENTAL TEXTILE MILLS LTD"/>
    <n v="9.26"/>
    <n v="420.03359999999998"/>
    <x v="54"/>
    <n v="149086"/>
    <s v="K-2011-83"/>
    <n v="16100"/>
  </r>
  <r>
    <s v="R-14963"/>
    <d v="2020-11-21T00:00:00"/>
    <x v="4"/>
    <x v="1"/>
    <s v="11-2020"/>
    <x v="1"/>
    <x v="5"/>
    <x v="1"/>
    <x v="4"/>
    <s v="Yarn"/>
    <s v="02-01-01-001-0002"/>
    <s v="AHMED ORIENTAL TEXTILE MILLS LTD"/>
    <n v="0.35"/>
    <n v="15.875999999999999"/>
    <x v="54"/>
    <n v="5635"/>
    <s v="K-2011-83"/>
    <n v="16100.000000000002"/>
  </r>
  <r>
    <s v="R-14956"/>
    <d v="2020-11-23T00:00:00"/>
    <x v="4"/>
    <x v="1"/>
    <s v="11-2020"/>
    <x v="1"/>
    <x v="5"/>
    <x v="11"/>
    <x v="9"/>
    <s v="Yarn"/>
    <s v="02-01-01-001-0005"/>
    <s v="DAWOOD BROTHERS"/>
    <n v="40"/>
    <n v="1814.4"/>
    <x v="100"/>
    <n v="772000"/>
    <s v="K-2011-81"/>
    <n v="19300"/>
  </r>
  <r>
    <s v="R-14957"/>
    <d v="2020-11-23T00:00:00"/>
    <x v="4"/>
    <x v="1"/>
    <s v="11-2020"/>
    <x v="1"/>
    <x v="5"/>
    <x v="11"/>
    <x v="9"/>
    <s v="Yarn"/>
    <s v="02-01-01-001-0005"/>
    <s v="DAWOOD BROTHERS"/>
    <n v="7.16"/>
    <n v="324.77760000000001"/>
    <x v="81"/>
    <n v="131028"/>
    <s v="K-2011-82"/>
    <n v="18300"/>
  </r>
  <r>
    <s v="R-14957"/>
    <d v="2020-11-23T00:00:00"/>
    <x v="4"/>
    <x v="1"/>
    <s v="11-2020"/>
    <x v="1"/>
    <x v="5"/>
    <x v="11"/>
    <x v="9"/>
    <s v="Yarn"/>
    <s v="02-01-01-001-0005"/>
    <s v="DAWOOD BROTHERS"/>
    <n v="47.84"/>
    <n v="2170.0224000000003"/>
    <x v="81"/>
    <n v="875472.00000000012"/>
    <s v="K-2011-82"/>
    <n v="18300"/>
  </r>
  <r>
    <s v="R-14995"/>
    <d v="2020-11-23T00:00:00"/>
    <x v="4"/>
    <x v="1"/>
    <s v="11-2020"/>
    <x v="1"/>
    <x v="5"/>
    <x v="3"/>
    <x v="3"/>
    <s v="Yarn"/>
    <s v="02-01-01-001-0006"/>
    <s v="GATRON INDUSTRIES LTD"/>
    <n v="36.948799999999999"/>
    <n v="1675.997568"/>
    <x v="101"/>
    <n v="448932.72334399994"/>
    <s v="K-2011-101"/>
    <n v="12150.13"/>
  </r>
  <r>
    <s v="R-14995"/>
    <d v="2020-11-23T00:00:00"/>
    <x v="4"/>
    <x v="1"/>
    <s v="11-2020"/>
    <x v="1"/>
    <x v="5"/>
    <x v="3"/>
    <x v="3"/>
    <s v="Yarn"/>
    <s v="02-01-01-001-0006"/>
    <s v="GATRON INDUSTRIES LTD"/>
    <n v="3.0878999999999999"/>
    <n v="140.06714399999998"/>
    <x v="101"/>
    <n v="37518.386426999998"/>
    <s v="K-2011-101"/>
    <n v="12150.13"/>
  </r>
  <r>
    <s v="R-14995"/>
    <d v="2020-11-23T00:00:00"/>
    <x v="4"/>
    <x v="1"/>
    <s v="11-2020"/>
    <x v="1"/>
    <x v="5"/>
    <x v="3"/>
    <x v="3"/>
    <s v="Yarn"/>
    <s v="02-01-01-001-0006"/>
    <s v="GATRON INDUSTRIES LTD"/>
    <n v="11.851599999999999"/>
    <n v="537.58857599999999"/>
    <x v="101"/>
    <n v="143998.48070799999"/>
    <s v="K-2011-101"/>
    <n v="12150.13"/>
  </r>
  <r>
    <s v="R-14995"/>
    <d v="2020-11-23T00:00:00"/>
    <x v="4"/>
    <x v="1"/>
    <s v="11-2020"/>
    <x v="1"/>
    <x v="5"/>
    <x v="3"/>
    <x v="3"/>
    <s v="Yarn"/>
    <s v="02-01-01-001-0006"/>
    <s v="GATRON INDUSTRIES LTD"/>
    <n v="8.6347000000000005"/>
    <n v="391.66999200000004"/>
    <x v="101"/>
    <n v="104912.727511"/>
    <s v="K-2011-101"/>
    <n v="12150.13"/>
  </r>
  <r>
    <s v="R-14995"/>
    <d v="2020-11-23T00:00:00"/>
    <x v="4"/>
    <x v="1"/>
    <s v="11-2020"/>
    <x v="1"/>
    <x v="5"/>
    <x v="3"/>
    <x v="3"/>
    <s v="Yarn"/>
    <s v="02-01-01-001-0006"/>
    <s v="GATRON INDUSTRIES LTD"/>
    <n v="3.2164000000000001"/>
    <n v="145.895904"/>
    <x v="101"/>
    <n v="39079.678132000001"/>
    <s v="K-2011-101"/>
    <n v="12150.13"/>
  </r>
  <r>
    <s v="R-14996"/>
    <d v="2020-11-23T00:00:00"/>
    <x v="4"/>
    <x v="1"/>
    <s v="11-2020"/>
    <x v="1"/>
    <x v="5"/>
    <x v="3"/>
    <x v="3"/>
    <s v="Yarn"/>
    <s v="02-01-01-001-0006"/>
    <s v="GATRON INDUSTRIES LTD"/>
    <n v="0.61240000000000006"/>
    <n v="27.778464000000003"/>
    <x v="102"/>
    <n v="7441.0274400000008"/>
    <s v="K-2011-102"/>
    <n v="12150.6"/>
  </r>
  <r>
    <s v="R-14997"/>
    <d v="2020-11-23T00:00:00"/>
    <x v="4"/>
    <x v="1"/>
    <s v="11-2020"/>
    <x v="1"/>
    <x v="5"/>
    <x v="3"/>
    <x v="3"/>
    <s v="Yarn"/>
    <s v="02-01-01-001-0006"/>
    <s v="GATRON INDUSTRIES LTD"/>
    <n v="1.1649"/>
    <n v="52.839863999999999"/>
    <x v="102"/>
    <n v="14154.233940000002"/>
    <s v="K-2011-103"/>
    <n v="12150.6"/>
  </r>
  <r>
    <s v="R-15774"/>
    <d v="2020-11-23T00:00:00"/>
    <x v="4"/>
    <x v="1"/>
    <s v="11-2020"/>
    <x v="1"/>
    <x v="5"/>
    <x v="8"/>
    <x v="9"/>
    <s v="Yarn"/>
    <s v="02-01-01-001-0005"/>
    <s v="DAWOOD BROTHERS"/>
    <n v="17"/>
    <n v="771.12"/>
    <x v="34"/>
    <n v="277100"/>
    <s v="K-2011-115"/>
    <n v="16300"/>
  </r>
  <r>
    <s v="R-14969"/>
    <d v="2020-11-24T00:00:00"/>
    <x v="4"/>
    <x v="1"/>
    <s v="11-2020"/>
    <x v="1"/>
    <x v="5"/>
    <x v="7"/>
    <x v="10"/>
    <s v="Yarn"/>
    <s v="02-01-01-001-0001"/>
    <s v="METCO TEXTILE (PVT) LTD"/>
    <n v="36.24"/>
    <n v="1643.8464000000001"/>
    <x v="98"/>
    <n v="724800"/>
    <s v="K-2011-88"/>
    <n v="20000"/>
  </r>
  <r>
    <s v="R-14969"/>
    <d v="2020-11-24T00:00:00"/>
    <x v="4"/>
    <x v="1"/>
    <s v="11-2020"/>
    <x v="1"/>
    <x v="5"/>
    <x v="7"/>
    <x v="10"/>
    <s v="Yarn"/>
    <s v="02-01-01-001-0001"/>
    <s v="METCO TEXTILE (PVT) LTD"/>
    <n v="88.76"/>
    <n v="4026.1536000000001"/>
    <x v="98"/>
    <n v="1775200"/>
    <s v="K-2011-88"/>
    <n v="20000"/>
  </r>
  <r>
    <s v="R-14991"/>
    <d v="2020-11-24T00:00:00"/>
    <x v="4"/>
    <x v="1"/>
    <s v="11-2020"/>
    <x v="1"/>
    <x v="5"/>
    <x v="7"/>
    <x v="20"/>
    <s v="Yarn"/>
    <s v="02-01-01-001-0008"/>
    <s v="GADOON TEXTILE MILLS LTD"/>
    <n v="100"/>
    <n v="4536"/>
    <x v="18"/>
    <n v="1950000"/>
    <s v="K-2011-100"/>
    <n v="19500"/>
  </r>
  <r>
    <s v="R-15433"/>
    <d v="2020-11-25T00:00:00"/>
    <x v="4"/>
    <x v="1"/>
    <s v="11-2020"/>
    <x v="1"/>
    <x v="5"/>
    <x v="8"/>
    <x v="9"/>
    <s v="Yarn"/>
    <s v="02-01-01-001-0005"/>
    <s v="DAWOOD BROTHERS"/>
    <n v="48.61"/>
    <n v="2204.9495999999999"/>
    <x v="34"/>
    <n v="792343"/>
    <s v="K-2011-108"/>
    <n v="16300"/>
  </r>
  <r>
    <s v="R-15433"/>
    <d v="2020-11-25T00:00:00"/>
    <x v="4"/>
    <x v="1"/>
    <s v="11-2020"/>
    <x v="1"/>
    <x v="5"/>
    <x v="8"/>
    <x v="9"/>
    <s v="Yarn"/>
    <s v="02-01-01-001-0005"/>
    <s v="DAWOOD BROTHERS"/>
    <n v="8.48"/>
    <n v="384.65280000000001"/>
    <x v="34"/>
    <n v="138224"/>
    <s v="K-2011-108"/>
    <n v="16300"/>
  </r>
  <r>
    <s v="R-15433"/>
    <d v="2020-11-25T00:00:00"/>
    <x v="4"/>
    <x v="1"/>
    <s v="11-2020"/>
    <x v="1"/>
    <x v="5"/>
    <x v="8"/>
    <x v="9"/>
    <s v="Yarn"/>
    <s v="02-01-01-001-0005"/>
    <s v="DAWOOD BROTHERS"/>
    <n v="0.43"/>
    <n v="19.504799999999999"/>
    <x v="34"/>
    <n v="7009"/>
    <s v="K-2011-108"/>
    <n v="16300"/>
  </r>
  <r>
    <s v="R-15433"/>
    <d v="2020-11-25T00:00:00"/>
    <x v="4"/>
    <x v="1"/>
    <s v="11-2020"/>
    <x v="1"/>
    <x v="5"/>
    <x v="8"/>
    <x v="9"/>
    <s v="Yarn"/>
    <s v="02-01-01-001-0005"/>
    <s v="DAWOOD BROTHERS"/>
    <n v="1.98"/>
    <n v="89.812799999999996"/>
    <x v="34"/>
    <n v="32274"/>
    <s v="K-2011-108"/>
    <n v="16300"/>
  </r>
  <r>
    <s v="R-15433"/>
    <d v="2020-11-25T00:00:00"/>
    <x v="4"/>
    <x v="1"/>
    <s v="11-2020"/>
    <x v="1"/>
    <x v="5"/>
    <x v="8"/>
    <x v="9"/>
    <s v="Yarn"/>
    <s v="02-01-01-001-0005"/>
    <s v="DAWOOD BROTHERS"/>
    <n v="0.44"/>
    <n v="19.958400000000001"/>
    <x v="34"/>
    <n v="7172"/>
    <s v="K-2011-108"/>
    <n v="16300"/>
  </r>
  <r>
    <s v="R-15433"/>
    <d v="2020-11-25T00:00:00"/>
    <x v="4"/>
    <x v="1"/>
    <s v="11-2020"/>
    <x v="1"/>
    <x v="5"/>
    <x v="8"/>
    <x v="9"/>
    <s v="Yarn"/>
    <s v="02-01-01-001-0005"/>
    <s v="DAWOOD BROTHERS"/>
    <n v="6.72"/>
    <n v="304.81919999999997"/>
    <x v="34"/>
    <n v="109536"/>
    <s v="K-2011-108"/>
    <n v="16300"/>
  </r>
  <r>
    <s v="R-15433"/>
    <d v="2020-11-25T00:00:00"/>
    <x v="4"/>
    <x v="1"/>
    <s v="11-2020"/>
    <x v="1"/>
    <x v="5"/>
    <x v="8"/>
    <x v="9"/>
    <s v="Yarn"/>
    <s v="02-01-01-001-0005"/>
    <s v="DAWOOD BROTHERS"/>
    <n v="2.64"/>
    <n v="119.7504"/>
    <x v="34"/>
    <n v="43032"/>
    <s v="K-2011-108"/>
    <n v="16300"/>
  </r>
  <r>
    <s v="R-15433"/>
    <d v="2020-11-25T00:00:00"/>
    <x v="4"/>
    <x v="1"/>
    <s v="11-2020"/>
    <x v="1"/>
    <x v="5"/>
    <x v="8"/>
    <x v="9"/>
    <s v="Yarn"/>
    <s v="02-01-01-001-0005"/>
    <s v="DAWOOD BROTHERS"/>
    <n v="4.7"/>
    <n v="213.19200000000001"/>
    <x v="34"/>
    <n v="76610"/>
    <s v="K-2011-108"/>
    <n v="16300"/>
  </r>
  <r>
    <s v="R-15433"/>
    <d v="2020-11-25T00:00:00"/>
    <x v="4"/>
    <x v="1"/>
    <s v="11-2020"/>
    <x v="1"/>
    <x v="5"/>
    <x v="8"/>
    <x v="9"/>
    <s v="Yarn"/>
    <s v="02-01-01-001-0005"/>
    <s v="DAWOOD BROTHERS"/>
    <n v="2.33"/>
    <n v="105.6888"/>
    <x v="34"/>
    <n v="37979"/>
    <s v="K-2011-108"/>
    <n v="16300"/>
  </r>
  <r>
    <s v="R-15453"/>
    <d v="2020-11-25T00:00:00"/>
    <x v="4"/>
    <x v="1"/>
    <s v="11-2020"/>
    <x v="1"/>
    <x v="5"/>
    <x v="8"/>
    <x v="9"/>
    <s v="Yarn"/>
    <s v="02-01-01-001-0005"/>
    <s v="DAWOOD BROTHERS"/>
    <n v="23.67"/>
    <n v="1073.6712"/>
    <x v="103"/>
    <n v="409491.00000000006"/>
    <s v="K-2011-112"/>
    <n v="17300"/>
  </r>
  <r>
    <s v="R-14966"/>
    <d v="2020-11-25T00:00:00"/>
    <x v="4"/>
    <x v="1"/>
    <s v="11-2020"/>
    <x v="1"/>
    <x v="5"/>
    <x v="11"/>
    <x v="9"/>
    <s v="Yarn"/>
    <s v="02-01-01-001-0005"/>
    <s v="DAWOOD BROTHERS"/>
    <n v="2.2599999999999998"/>
    <n v="102.51359999999998"/>
    <x v="100"/>
    <n v="43617.999999999993"/>
    <s v="K-2011-86"/>
    <n v="19300"/>
  </r>
  <r>
    <s v="R-14966"/>
    <d v="2020-11-25T00:00:00"/>
    <x v="4"/>
    <x v="1"/>
    <s v="11-2020"/>
    <x v="1"/>
    <x v="5"/>
    <x v="11"/>
    <x v="9"/>
    <s v="Yarn"/>
    <s v="02-01-01-001-0005"/>
    <s v="DAWOOD BROTHERS"/>
    <n v="4.03"/>
    <n v="182.80080000000001"/>
    <x v="100"/>
    <n v="77779"/>
    <s v="K-2011-86"/>
    <n v="19300"/>
  </r>
  <r>
    <s v="R-14966"/>
    <d v="2020-11-25T00:00:00"/>
    <x v="4"/>
    <x v="1"/>
    <s v="11-2020"/>
    <x v="1"/>
    <x v="5"/>
    <x v="11"/>
    <x v="9"/>
    <s v="Yarn"/>
    <s v="02-01-01-001-0005"/>
    <s v="DAWOOD BROTHERS"/>
    <n v="0.44"/>
    <n v="19.958400000000001"/>
    <x v="100"/>
    <n v="8492"/>
    <s v="K-2011-86"/>
    <n v="19300"/>
  </r>
  <r>
    <s v="R-14966"/>
    <d v="2020-11-25T00:00:00"/>
    <x v="4"/>
    <x v="1"/>
    <s v="11-2020"/>
    <x v="1"/>
    <x v="5"/>
    <x v="11"/>
    <x v="9"/>
    <s v="Yarn"/>
    <s v="02-01-01-001-0005"/>
    <s v="DAWOOD BROTHERS"/>
    <n v="15.79"/>
    <n v="716.23439999999994"/>
    <x v="100"/>
    <n v="304747"/>
    <s v="K-2011-86"/>
    <n v="19300"/>
  </r>
  <r>
    <s v="R-14966"/>
    <d v="2020-11-25T00:00:00"/>
    <x v="4"/>
    <x v="1"/>
    <s v="11-2020"/>
    <x v="1"/>
    <x v="5"/>
    <x v="11"/>
    <x v="9"/>
    <s v="Yarn"/>
    <s v="02-01-01-001-0005"/>
    <s v="DAWOOD BROTHERS"/>
    <n v="4.71"/>
    <n v="213.6456"/>
    <x v="100"/>
    <n v="90903"/>
    <s v="K-2011-86"/>
    <n v="19300"/>
  </r>
  <r>
    <s v="R-14966"/>
    <d v="2020-11-25T00:00:00"/>
    <x v="4"/>
    <x v="1"/>
    <s v="11-2020"/>
    <x v="1"/>
    <x v="5"/>
    <x v="11"/>
    <x v="9"/>
    <s v="Yarn"/>
    <s v="02-01-01-001-0005"/>
    <s v="DAWOOD BROTHERS"/>
    <n v="1.18"/>
    <n v="53.524799999999999"/>
    <x v="100"/>
    <n v="22774"/>
    <s v="K-2011-86"/>
    <n v="19300"/>
  </r>
  <r>
    <s v="R-14966"/>
    <d v="2020-11-25T00:00:00"/>
    <x v="4"/>
    <x v="1"/>
    <s v="11-2020"/>
    <x v="1"/>
    <x v="5"/>
    <x v="11"/>
    <x v="9"/>
    <s v="Yarn"/>
    <s v="02-01-01-001-0005"/>
    <s v="DAWOOD BROTHERS"/>
    <n v="3.72"/>
    <n v="168.73920000000001"/>
    <x v="100"/>
    <n v="71796"/>
    <s v="K-2011-86"/>
    <n v="19300"/>
  </r>
  <r>
    <s v="R-14966"/>
    <d v="2020-11-25T00:00:00"/>
    <x v="4"/>
    <x v="1"/>
    <s v="11-2020"/>
    <x v="1"/>
    <x v="5"/>
    <x v="11"/>
    <x v="9"/>
    <s v="Yarn"/>
    <s v="02-01-01-001-0005"/>
    <s v="DAWOOD BROTHERS"/>
    <n v="7.28"/>
    <n v="330.2208"/>
    <x v="100"/>
    <n v="140504"/>
    <s v="K-2011-86"/>
    <n v="19300"/>
  </r>
  <r>
    <s v="R-14966"/>
    <d v="2020-11-25T00:00:00"/>
    <x v="4"/>
    <x v="1"/>
    <s v="11-2020"/>
    <x v="1"/>
    <x v="5"/>
    <x v="11"/>
    <x v="9"/>
    <s v="Yarn"/>
    <s v="02-01-01-001-0005"/>
    <s v="DAWOOD BROTHERS"/>
    <n v="23.77"/>
    <n v="1078.2072000000001"/>
    <x v="100"/>
    <n v="458761"/>
    <s v="K-2011-86"/>
    <n v="19300"/>
  </r>
  <r>
    <s v="R-14966"/>
    <d v="2020-11-25T00:00:00"/>
    <x v="4"/>
    <x v="1"/>
    <s v="11-2020"/>
    <x v="1"/>
    <x v="5"/>
    <x v="11"/>
    <x v="9"/>
    <s v="Yarn"/>
    <s v="02-01-01-001-0005"/>
    <s v="DAWOOD BROTHERS"/>
    <n v="0.89"/>
    <n v="40.370400000000004"/>
    <x v="100"/>
    <n v="17177"/>
    <s v="K-2011-86"/>
    <n v="19300"/>
  </r>
  <r>
    <s v="R-14966"/>
    <d v="2020-11-25T00:00:00"/>
    <x v="4"/>
    <x v="1"/>
    <s v="11-2020"/>
    <x v="1"/>
    <x v="5"/>
    <x v="11"/>
    <x v="9"/>
    <s v="Yarn"/>
    <s v="02-01-01-001-0005"/>
    <s v="DAWOOD BROTHERS"/>
    <n v="0.93"/>
    <n v="42.184800000000003"/>
    <x v="100"/>
    <n v="17949"/>
    <s v="K-2011-86"/>
    <n v="19300"/>
  </r>
  <r>
    <s v="R-14952"/>
    <d v="2020-11-26T00:00:00"/>
    <x v="4"/>
    <x v="1"/>
    <s v="11-2020"/>
    <x v="1"/>
    <x v="5"/>
    <x v="11"/>
    <x v="7"/>
    <s v="Yarn"/>
    <s v="02-01-01-001-0004"/>
    <s v="PREMIUM TEXTILE MILLS LTD"/>
    <n v="11.96"/>
    <n v="542.50560000000007"/>
    <x v="28"/>
    <n v="229632.00000000003"/>
    <s v="K-2011-77"/>
    <n v="19200"/>
  </r>
  <r>
    <s v="R-14952"/>
    <d v="2020-11-26T00:00:00"/>
    <x v="4"/>
    <x v="1"/>
    <s v="11-2020"/>
    <x v="1"/>
    <x v="5"/>
    <x v="11"/>
    <x v="7"/>
    <s v="Yarn"/>
    <s v="02-01-01-001-0004"/>
    <s v="PREMIUM TEXTILE MILLS LTD"/>
    <n v="13.04"/>
    <n v="591.49439999999993"/>
    <x v="28"/>
    <n v="250367.99999999997"/>
    <s v="K-2011-77"/>
    <n v="19200"/>
  </r>
  <r>
    <s v="R-14953"/>
    <d v="2020-11-26T00:00:00"/>
    <x v="4"/>
    <x v="1"/>
    <s v="11-2020"/>
    <x v="1"/>
    <x v="5"/>
    <x v="11"/>
    <x v="7"/>
    <s v="Yarn"/>
    <s v="02-01-01-001-0004"/>
    <s v="PREMIUM TEXTILE MILLS LTD"/>
    <n v="6"/>
    <n v="272.15999999999997"/>
    <x v="81"/>
    <n v="109800"/>
    <s v="K-2011-78"/>
    <n v="18300"/>
  </r>
  <r>
    <s v="R-15059"/>
    <d v="2020-11-26T00:00:00"/>
    <x v="4"/>
    <x v="1"/>
    <s v="11-2020"/>
    <x v="1"/>
    <x v="5"/>
    <x v="7"/>
    <x v="10"/>
    <s v="Yarn"/>
    <s v="02-01-01-001-0001"/>
    <s v="METCO TEXTILE (PVT) LTD"/>
    <n v="36.5"/>
    <n v="1655.6399999999999"/>
    <x v="98"/>
    <n v="730000"/>
    <s v="K-2011-104"/>
    <n v="20000"/>
  </r>
  <r>
    <s v="R-15059"/>
    <d v="2020-11-26T00:00:00"/>
    <x v="4"/>
    <x v="1"/>
    <s v="11-2020"/>
    <x v="1"/>
    <x v="5"/>
    <x v="7"/>
    <x v="10"/>
    <s v="Yarn"/>
    <s v="02-01-01-001-0001"/>
    <s v="METCO TEXTILE (PVT) LTD"/>
    <n v="1.06"/>
    <n v="48.081600000000002"/>
    <x v="98"/>
    <n v="21200"/>
    <s v="K-2011-104"/>
    <n v="20000"/>
  </r>
  <r>
    <s v="R-15059"/>
    <d v="2020-11-26T00:00:00"/>
    <x v="4"/>
    <x v="1"/>
    <s v="11-2020"/>
    <x v="1"/>
    <x v="5"/>
    <x v="7"/>
    <x v="10"/>
    <s v="Yarn"/>
    <s v="02-01-01-001-0001"/>
    <s v="METCO TEXTILE (PVT) LTD"/>
    <n v="37.44"/>
    <n v="1698.2783999999999"/>
    <x v="98"/>
    <n v="748800"/>
    <s v="K-2011-104"/>
    <n v="20000"/>
  </r>
  <r>
    <s v="R-16240"/>
    <d v="2020-11-27T00:00:00"/>
    <x v="4"/>
    <x v="1"/>
    <s v="11-2020"/>
    <x v="1"/>
    <x v="5"/>
    <x v="8"/>
    <x v="4"/>
    <s v="Yarn"/>
    <s v="02-01-01-001-0002"/>
    <s v="AHMED ORIENTAL TEXTILE MILLS LTD"/>
    <n v="13.47"/>
    <n v="610.99919999999997"/>
    <x v="99"/>
    <n v="223602"/>
    <s v="K-2011-116"/>
    <n v="16600"/>
  </r>
  <r>
    <s v="R-16240"/>
    <d v="2020-11-27T00:00:00"/>
    <x v="4"/>
    <x v="1"/>
    <s v="11-2020"/>
    <x v="1"/>
    <x v="5"/>
    <x v="8"/>
    <x v="4"/>
    <s v="Yarn"/>
    <s v="02-01-01-001-0002"/>
    <s v="AHMED ORIENTAL TEXTILE MILLS LTD"/>
    <n v="16.73"/>
    <n v="758.87279999999998"/>
    <x v="99"/>
    <n v="277718"/>
    <s v="K-2011-116"/>
    <n v="16600"/>
  </r>
  <r>
    <s v="R-16240"/>
    <d v="2020-11-27T00:00:00"/>
    <x v="4"/>
    <x v="1"/>
    <s v="11-2020"/>
    <x v="1"/>
    <x v="5"/>
    <x v="8"/>
    <x v="4"/>
    <s v="Yarn"/>
    <s v="02-01-01-001-0002"/>
    <s v="AHMED ORIENTAL TEXTILE MILLS LTD"/>
    <n v="13.61"/>
    <n v="617.34960000000001"/>
    <x v="99"/>
    <n v="225926"/>
    <s v="K-2011-116"/>
    <n v="16600"/>
  </r>
  <r>
    <s v="R-16240"/>
    <d v="2020-11-27T00:00:00"/>
    <x v="4"/>
    <x v="1"/>
    <s v="11-2020"/>
    <x v="1"/>
    <x v="5"/>
    <x v="8"/>
    <x v="4"/>
    <s v="Yarn"/>
    <s v="02-01-01-001-0002"/>
    <s v="AHMED ORIENTAL TEXTILE MILLS LTD"/>
    <n v="6.22"/>
    <n v="282.13919999999996"/>
    <x v="99"/>
    <n v="103252"/>
    <s v="K-2011-116"/>
    <n v="16600"/>
  </r>
  <r>
    <s v="R-16240"/>
    <d v="2020-11-27T00:00:00"/>
    <x v="4"/>
    <x v="1"/>
    <s v="11-2020"/>
    <x v="1"/>
    <x v="5"/>
    <x v="8"/>
    <x v="4"/>
    <s v="Yarn"/>
    <s v="02-01-01-001-0002"/>
    <s v="AHMED ORIENTAL TEXTILE MILLS LTD"/>
    <n v="13.97"/>
    <n v="633.67920000000004"/>
    <x v="99"/>
    <n v="231902"/>
    <s v="K-2011-116"/>
    <n v="16600"/>
  </r>
  <r>
    <s v="R-14965"/>
    <d v="2020-11-27T00:00:00"/>
    <x v="4"/>
    <x v="1"/>
    <s v="11-2020"/>
    <x v="1"/>
    <x v="5"/>
    <x v="7"/>
    <x v="10"/>
    <s v="Yarn"/>
    <s v="02-01-01-001-0001"/>
    <s v="METCO TEXTILE (PVT) LTD"/>
    <n v="250"/>
    <n v="11340"/>
    <x v="47"/>
    <n v="5075000"/>
    <s v="K-2011-85"/>
    <n v="20300"/>
  </r>
  <r>
    <s v="R-14933"/>
    <d v="2020-11-27T00:00:00"/>
    <x v="4"/>
    <x v="1"/>
    <s v="11-2020"/>
    <x v="1"/>
    <x v="5"/>
    <x v="7"/>
    <x v="20"/>
    <s v="Yarn"/>
    <s v="02-01-01-001-0008"/>
    <s v="GADOON TEXTILE MILLS LTD"/>
    <n v="150"/>
    <n v="6804"/>
    <x v="18"/>
    <n v="2925000"/>
    <s v="K-2011-68"/>
    <n v="19500"/>
  </r>
  <r>
    <s v="R-14985"/>
    <d v="2020-12-01T00:00:00"/>
    <x v="5"/>
    <x v="1"/>
    <s v="12-2020"/>
    <x v="1"/>
    <x v="5"/>
    <x v="8"/>
    <x v="4"/>
    <s v="Yarn"/>
    <s v="02-01-01-001-0002"/>
    <s v="AHMED ORIENTAL TEXTILE MILLS LTD"/>
    <n v="4.1399999999999997"/>
    <n v="187.79039999999998"/>
    <x v="9"/>
    <n v="71208"/>
    <s v="K-2012-38"/>
    <n v="17200"/>
  </r>
  <r>
    <s v="R-14985"/>
    <d v="2020-12-01T00:00:00"/>
    <x v="5"/>
    <x v="1"/>
    <s v="12-2020"/>
    <x v="1"/>
    <x v="5"/>
    <x v="8"/>
    <x v="4"/>
    <s v="Yarn"/>
    <s v="02-01-01-001-0002"/>
    <s v="AHMED ORIENTAL TEXTILE MILLS LTD"/>
    <n v="13.98"/>
    <n v="634.13279999999997"/>
    <x v="9"/>
    <n v="240456"/>
    <s v="K-2012-38"/>
    <n v="17200"/>
  </r>
  <r>
    <s v="R-14985"/>
    <d v="2020-12-01T00:00:00"/>
    <x v="5"/>
    <x v="1"/>
    <s v="12-2020"/>
    <x v="1"/>
    <x v="5"/>
    <x v="8"/>
    <x v="4"/>
    <s v="Yarn"/>
    <s v="02-01-01-001-0002"/>
    <s v="AHMED ORIENTAL TEXTILE MILLS LTD"/>
    <n v="4.7699999999999996"/>
    <n v="216.36719999999997"/>
    <x v="9"/>
    <n v="82043.999999999985"/>
    <s v="K-2012-38"/>
    <n v="17200"/>
  </r>
  <r>
    <s v="R-14985"/>
    <d v="2020-12-01T00:00:00"/>
    <x v="5"/>
    <x v="1"/>
    <s v="12-2020"/>
    <x v="1"/>
    <x v="5"/>
    <x v="8"/>
    <x v="4"/>
    <s v="Yarn"/>
    <s v="02-01-01-001-0002"/>
    <s v="AHMED ORIENTAL TEXTILE MILLS LTD"/>
    <n v="2.66"/>
    <n v="120.6576"/>
    <x v="9"/>
    <n v="45752"/>
    <s v="K-2012-38"/>
    <n v="17200"/>
  </r>
  <r>
    <s v="R-14985"/>
    <d v="2020-12-01T00:00:00"/>
    <x v="5"/>
    <x v="1"/>
    <s v="12-2020"/>
    <x v="1"/>
    <x v="5"/>
    <x v="8"/>
    <x v="4"/>
    <s v="Yarn"/>
    <s v="02-01-01-001-0002"/>
    <s v="AHMED ORIENTAL TEXTILE MILLS LTD"/>
    <n v="4.55"/>
    <n v="206.38799999999998"/>
    <x v="9"/>
    <n v="78260"/>
    <s v="K-2012-38"/>
    <n v="17200"/>
  </r>
  <r>
    <s v="R-14985"/>
    <d v="2020-12-01T00:00:00"/>
    <x v="5"/>
    <x v="1"/>
    <s v="12-2020"/>
    <x v="1"/>
    <x v="5"/>
    <x v="8"/>
    <x v="4"/>
    <s v="Yarn"/>
    <s v="02-01-01-001-0002"/>
    <s v="AHMED ORIENTAL TEXTILE MILLS LTD"/>
    <n v="0.28999999999999998"/>
    <n v="13.154399999999999"/>
    <x v="9"/>
    <n v="4988"/>
    <s v="K-2012-38"/>
    <n v="17200"/>
  </r>
  <r>
    <s v="R-14985"/>
    <d v="2020-12-01T00:00:00"/>
    <x v="5"/>
    <x v="1"/>
    <s v="12-2020"/>
    <x v="1"/>
    <x v="5"/>
    <x v="8"/>
    <x v="4"/>
    <s v="Yarn"/>
    <s v="02-01-01-001-0002"/>
    <s v="AHMED ORIENTAL TEXTILE MILLS LTD"/>
    <n v="6.89"/>
    <n v="312.53039999999999"/>
    <x v="9"/>
    <n v="118508"/>
    <s v="K-2012-38"/>
    <n v="17200"/>
  </r>
  <r>
    <s v="R-14985"/>
    <d v="2020-12-01T00:00:00"/>
    <x v="5"/>
    <x v="1"/>
    <s v="12-2020"/>
    <x v="1"/>
    <x v="5"/>
    <x v="8"/>
    <x v="4"/>
    <s v="Yarn"/>
    <s v="02-01-01-001-0002"/>
    <s v="AHMED ORIENTAL TEXTILE MILLS LTD"/>
    <n v="62.72"/>
    <n v="2844.9791999999998"/>
    <x v="9"/>
    <n v="1078784"/>
    <s v="K-2012-38"/>
    <n v="17200"/>
  </r>
  <r>
    <s v="R-15328"/>
    <d v="2020-12-01T00:00:00"/>
    <x v="5"/>
    <x v="1"/>
    <s v="12-2020"/>
    <x v="1"/>
    <x v="5"/>
    <x v="11"/>
    <x v="9"/>
    <s v="Yarn"/>
    <s v="02-01-01-001-0005"/>
    <s v="DAWOOD BROTHERS"/>
    <n v="94.02"/>
    <n v="4264.7471999999998"/>
    <x v="100"/>
    <n v="1814586"/>
    <s v="K-2012-58"/>
    <n v="19300"/>
  </r>
  <r>
    <s v="R-15328"/>
    <d v="2020-12-01T00:00:00"/>
    <x v="5"/>
    <x v="1"/>
    <s v="12-2020"/>
    <x v="1"/>
    <x v="5"/>
    <x v="11"/>
    <x v="9"/>
    <s v="Yarn"/>
    <s v="02-01-01-001-0005"/>
    <s v="DAWOOD BROTHERS"/>
    <n v="34.409999999999997"/>
    <n v="1560.8375999999998"/>
    <x v="100"/>
    <n v="664112.99999999988"/>
    <s v="K-2012-58"/>
    <n v="19300"/>
  </r>
  <r>
    <s v="R-15328"/>
    <d v="2020-12-01T00:00:00"/>
    <x v="5"/>
    <x v="1"/>
    <s v="12-2020"/>
    <x v="1"/>
    <x v="5"/>
    <x v="11"/>
    <x v="9"/>
    <s v="Yarn"/>
    <s v="02-01-01-001-0005"/>
    <s v="DAWOOD BROTHERS"/>
    <n v="10.49"/>
    <n v="475.82639999999998"/>
    <x v="100"/>
    <n v="202457"/>
    <s v="K-2012-58"/>
    <n v="19300"/>
  </r>
  <r>
    <s v="R-15328"/>
    <d v="2020-12-01T00:00:00"/>
    <x v="5"/>
    <x v="1"/>
    <s v="12-2020"/>
    <x v="1"/>
    <x v="5"/>
    <x v="11"/>
    <x v="9"/>
    <s v="Yarn"/>
    <s v="02-01-01-001-0005"/>
    <s v="DAWOOD BROTHERS"/>
    <n v="1.08"/>
    <n v="48.988800000000005"/>
    <x v="100"/>
    <n v="20844"/>
    <s v="K-2012-58"/>
    <n v="19300"/>
  </r>
  <r>
    <s v="R-14998"/>
    <d v="2020-12-01T00:00:00"/>
    <x v="5"/>
    <x v="1"/>
    <s v="12-2020"/>
    <x v="1"/>
    <x v="5"/>
    <x v="3"/>
    <x v="3"/>
    <s v="Yarn"/>
    <s v="02-01-01-001-0006"/>
    <s v="GATRON INDUSTRIES LTD"/>
    <n v="34.681600000000003"/>
    <n v="1573.1573760000001"/>
    <x v="87"/>
    <n v="424853.06816000002"/>
    <s v="K-2012-42"/>
    <n v="12250.1"/>
  </r>
  <r>
    <s v="R-14998"/>
    <d v="2020-12-01T00:00:00"/>
    <x v="5"/>
    <x v="1"/>
    <s v="12-2020"/>
    <x v="1"/>
    <x v="5"/>
    <x v="3"/>
    <x v="3"/>
    <s v="Yarn"/>
    <s v="02-01-01-001-0006"/>
    <s v="GATRON INDUSTRIES LTD"/>
    <n v="25.066099999999999"/>
    <n v="1136.998296"/>
    <x v="87"/>
    <n v="307062.23161000002"/>
    <s v="K-2012-42"/>
    <n v="12250.100000000002"/>
  </r>
  <r>
    <s v="R-14998"/>
    <d v="2020-12-01T00:00:00"/>
    <x v="5"/>
    <x v="1"/>
    <s v="12-2020"/>
    <x v="1"/>
    <x v="5"/>
    <x v="3"/>
    <x v="3"/>
    <s v="Yarn"/>
    <s v="02-01-01-001-0006"/>
    <s v="GATRON INDUSTRIES LTD"/>
    <n v="5.8672000000000004"/>
    <n v="266.13619199999999"/>
    <x v="87"/>
    <n v="71873.786720000004"/>
    <s v="K-2012-42"/>
    <n v="12250.1"/>
  </r>
  <r>
    <s v="R-14992"/>
    <d v="2020-12-02T00:00:00"/>
    <x v="5"/>
    <x v="1"/>
    <s v="12-2020"/>
    <x v="1"/>
    <x v="5"/>
    <x v="7"/>
    <x v="20"/>
    <s v="Yarn"/>
    <s v="02-01-01-001-0008"/>
    <s v="GADOON TEXTILE MILLS LTD"/>
    <n v="120"/>
    <n v="5443.2"/>
    <x v="18"/>
    <n v="2340000"/>
    <s v="K-2012-39"/>
    <n v="19500"/>
  </r>
  <r>
    <s v="R-14993"/>
    <d v="2020-12-02T00:00:00"/>
    <x v="5"/>
    <x v="1"/>
    <s v="12-2020"/>
    <x v="1"/>
    <x v="5"/>
    <x v="7"/>
    <x v="20"/>
    <s v="Yarn"/>
    <s v="02-01-01-001-0008"/>
    <s v="GADOON TEXTILE MILLS LTD"/>
    <n v="40"/>
    <n v="1814.4"/>
    <x v="18"/>
    <n v="780000"/>
    <s v="K-2012-40"/>
    <n v="19500"/>
  </r>
  <r>
    <s v="R-14960"/>
    <d v="2020-12-02T00:00:00"/>
    <x v="5"/>
    <x v="1"/>
    <s v="12-2020"/>
    <x v="1"/>
    <x v="5"/>
    <x v="7"/>
    <x v="10"/>
    <s v="Yarn"/>
    <s v="02-01-01-001-0001"/>
    <s v="METCO TEXTILE (PVT) LTD"/>
    <n v="55"/>
    <n v="2494.8000000000002"/>
    <x v="98"/>
    <n v="1100000"/>
    <s v="K-2012-30"/>
    <n v="20000"/>
  </r>
  <r>
    <s v="R-14961"/>
    <d v="2020-12-02T00:00:00"/>
    <x v="5"/>
    <x v="1"/>
    <s v="12-2020"/>
    <x v="1"/>
    <x v="5"/>
    <x v="7"/>
    <x v="10"/>
    <s v="Yarn"/>
    <s v="02-01-01-001-0001"/>
    <s v="METCO TEXTILE (PVT) LTD"/>
    <n v="20"/>
    <n v="907.2"/>
    <x v="98"/>
    <n v="400000"/>
    <s v="K-2012-31"/>
    <n v="20000"/>
  </r>
  <r>
    <s v="R-15330"/>
    <d v="2020-12-04T00:00:00"/>
    <x v="5"/>
    <x v="1"/>
    <s v="12-2020"/>
    <x v="1"/>
    <x v="5"/>
    <x v="11"/>
    <x v="9"/>
    <s v="Yarn"/>
    <s v="02-01-01-001-0005"/>
    <s v="DAWOOD BROTHERS"/>
    <n v="140"/>
    <n v="6350.4"/>
    <x v="100"/>
    <n v="2702000"/>
    <s v="K-2012-60"/>
    <n v="19300"/>
  </r>
  <r>
    <s v="R-14818"/>
    <d v="2020-12-08T00:00:00"/>
    <x v="5"/>
    <x v="1"/>
    <s v="12-2020"/>
    <x v="1"/>
    <x v="5"/>
    <x v="7"/>
    <x v="20"/>
    <s v="Yarn"/>
    <s v="02-01-01-001-0008"/>
    <s v="GADOON TEXTILE MILLS LTD"/>
    <n v="70"/>
    <n v="3175.2"/>
    <x v="18"/>
    <n v="1365000"/>
    <s v="K-2012-9"/>
    <n v="19500"/>
  </r>
  <r>
    <s v="R-14958"/>
    <d v="2020-12-08T00:00:00"/>
    <x v="5"/>
    <x v="1"/>
    <s v="12-2020"/>
    <x v="1"/>
    <x v="5"/>
    <x v="7"/>
    <x v="10"/>
    <s v="Yarn"/>
    <s v="02-01-01-001-0001"/>
    <s v="METCO TEXTILE (PVT) LTD"/>
    <n v="30"/>
    <n v="1360.8"/>
    <x v="98"/>
    <n v="600000"/>
    <s v="K-2012-28"/>
    <n v="20000"/>
  </r>
  <r>
    <s v="R-14959"/>
    <d v="2020-12-08T00:00:00"/>
    <x v="5"/>
    <x v="1"/>
    <s v="12-2020"/>
    <x v="1"/>
    <x v="5"/>
    <x v="7"/>
    <x v="10"/>
    <s v="Yarn"/>
    <s v="02-01-01-001-0001"/>
    <s v="METCO TEXTILE (PVT) LTD"/>
    <n v="120"/>
    <n v="5443.2"/>
    <x v="98"/>
    <n v="2400000"/>
    <s v="K-2012-29"/>
    <n v="20000"/>
  </r>
  <r>
    <s v="R-14984"/>
    <d v="2020-12-08T00:00:00"/>
    <x v="5"/>
    <x v="1"/>
    <s v="12-2020"/>
    <x v="1"/>
    <x v="5"/>
    <x v="7"/>
    <x v="10"/>
    <s v="Yarn"/>
    <s v="02-01-01-001-0001"/>
    <s v="METCO TEXTILE (PVT) LTD"/>
    <n v="65"/>
    <n v="2948.4"/>
    <x v="89"/>
    <n v="1293500"/>
    <s v="K-2012-37"/>
    <n v="19900"/>
  </r>
  <r>
    <s v="R-14976"/>
    <d v="2020-12-11T00:00:00"/>
    <x v="5"/>
    <x v="1"/>
    <s v="12-2020"/>
    <x v="1"/>
    <x v="5"/>
    <x v="7"/>
    <x v="10"/>
    <s v="Yarn"/>
    <s v="02-01-01-001-0001"/>
    <s v="METCO TEXTILE (PVT) LTD"/>
    <n v="52.88"/>
    <n v="2398.6368000000002"/>
    <x v="89"/>
    <n v="1052312"/>
    <s v="K-2012-33"/>
    <n v="19900"/>
  </r>
  <r>
    <s v="R-14976"/>
    <d v="2020-12-11T00:00:00"/>
    <x v="5"/>
    <x v="1"/>
    <s v="12-2020"/>
    <x v="1"/>
    <x v="5"/>
    <x v="7"/>
    <x v="10"/>
    <s v="Yarn"/>
    <s v="02-01-01-001-0001"/>
    <s v="METCO TEXTILE (PVT) LTD"/>
    <n v="47.12"/>
    <n v="2137.3631999999998"/>
    <x v="89"/>
    <n v="937688"/>
    <s v="K-2012-33"/>
    <n v="19900"/>
  </r>
  <r>
    <s v="R-14977"/>
    <d v="2020-12-15T00:00:00"/>
    <x v="5"/>
    <x v="1"/>
    <s v="12-2020"/>
    <x v="1"/>
    <x v="5"/>
    <x v="7"/>
    <x v="10"/>
    <s v="Yarn"/>
    <s v="02-01-01-001-0001"/>
    <s v="METCO TEXTILE (PVT) LTD"/>
    <n v="97"/>
    <n v="4399.92"/>
    <x v="89"/>
    <n v="1930300"/>
    <s v="K-2012-34"/>
    <n v="19900"/>
  </r>
  <r>
    <s v="R-14994"/>
    <d v="2020-12-15T00:00:00"/>
    <x v="5"/>
    <x v="1"/>
    <s v="12-2020"/>
    <x v="1"/>
    <x v="5"/>
    <x v="8"/>
    <x v="4"/>
    <s v="Yarn"/>
    <s v="02-01-01-001-0002"/>
    <s v="AHMED ORIENTAL TEXTILE MILLS LTD"/>
    <n v="18.55"/>
    <n v="841.428"/>
    <x v="9"/>
    <n v="319060"/>
    <s v="K-2012-41"/>
    <n v="17200"/>
  </r>
  <r>
    <s v="R-14994"/>
    <d v="2020-12-15T00:00:00"/>
    <x v="5"/>
    <x v="1"/>
    <s v="12-2020"/>
    <x v="1"/>
    <x v="5"/>
    <x v="8"/>
    <x v="4"/>
    <s v="Yarn"/>
    <s v="02-01-01-001-0002"/>
    <s v="AHMED ORIENTAL TEXTILE MILLS LTD"/>
    <n v="61.45"/>
    <n v="2787.3720000000003"/>
    <x v="9"/>
    <n v="1056940"/>
    <s v="K-2012-41"/>
    <n v="17200"/>
  </r>
  <r>
    <s v="R-15329"/>
    <d v="2020-12-15T00:00:00"/>
    <x v="5"/>
    <x v="1"/>
    <s v="12-2020"/>
    <x v="1"/>
    <x v="5"/>
    <x v="11"/>
    <x v="9"/>
    <s v="Yarn"/>
    <s v="02-01-01-001-0005"/>
    <s v="DAWOOD BROTHERS"/>
    <n v="16.420000000000002"/>
    <n v="744.8112000000001"/>
    <x v="100"/>
    <n v="316906.00000000006"/>
    <s v="K-2012-59"/>
    <n v="19300"/>
  </r>
  <r>
    <s v="R-15329"/>
    <d v="2020-12-15T00:00:00"/>
    <x v="5"/>
    <x v="1"/>
    <s v="12-2020"/>
    <x v="1"/>
    <x v="5"/>
    <x v="11"/>
    <x v="9"/>
    <s v="Yarn"/>
    <s v="02-01-01-001-0005"/>
    <s v="DAWOOD BROTHERS"/>
    <n v="31.58"/>
    <n v="1432.4687999999999"/>
    <x v="100"/>
    <n v="609494"/>
    <s v="K-2012-59"/>
    <n v="19300"/>
  </r>
  <r>
    <s v="R-14871"/>
    <d v="2020-12-15T00:00:00"/>
    <x v="5"/>
    <x v="1"/>
    <s v="12-2020"/>
    <x v="1"/>
    <x v="5"/>
    <x v="7"/>
    <x v="10"/>
    <s v="Yarn"/>
    <s v="02-01-01-001-0001"/>
    <s v="METCO TEXTILE (PVT) LTD"/>
    <n v="31"/>
    <n v="1406.16"/>
    <x v="89"/>
    <n v="616900"/>
    <s v="K-2012-15"/>
    <n v="19900"/>
  </r>
  <r>
    <s v="R-14982"/>
    <d v="2020-12-16T00:00:00"/>
    <x v="5"/>
    <x v="1"/>
    <s v="12-2020"/>
    <x v="1"/>
    <x v="5"/>
    <x v="7"/>
    <x v="10"/>
    <s v="Yarn"/>
    <s v="02-01-01-001-0001"/>
    <s v="METCO TEXTILE (PVT) LTD"/>
    <n v="80"/>
    <n v="3628.8"/>
    <x v="89"/>
    <n v="1592000"/>
    <s v="K-2012-35"/>
    <n v="19900"/>
  </r>
  <r>
    <s v="D-5765"/>
    <d v="2020-12-16T00:00:00"/>
    <x v="5"/>
    <x v="1"/>
    <s v="12-2020"/>
    <x v="1"/>
    <x v="5"/>
    <x v="7"/>
    <x v="20"/>
    <s v="PurchaseReturn"/>
    <s v="02-01-01-001-0008"/>
    <s v="GADOON TEXTILE MILLS LTD"/>
    <n v="-100"/>
    <n v="-4536"/>
    <x v="18"/>
    <n v="-1950000"/>
    <s v="K-2011-100"/>
    <n v="19500"/>
  </r>
  <r>
    <s v="D-5767"/>
    <d v="2020-12-16T00:00:00"/>
    <x v="5"/>
    <x v="1"/>
    <s v="12-2020"/>
    <x v="1"/>
    <x v="5"/>
    <x v="7"/>
    <x v="20"/>
    <s v="PurchaseReturn"/>
    <s v="02-01-01-001-0008"/>
    <s v="GADOON TEXTILE MILLS LTD"/>
    <n v="-20"/>
    <n v="-907.2"/>
    <x v="18"/>
    <n v="-390000"/>
    <s v="K-2012-9"/>
    <n v="19500"/>
  </r>
  <r>
    <s v="D-5766"/>
    <d v="2020-12-16T00:00:00"/>
    <x v="5"/>
    <x v="1"/>
    <s v="12-2020"/>
    <x v="1"/>
    <x v="5"/>
    <x v="7"/>
    <x v="20"/>
    <s v="PurchaseReturn"/>
    <s v="02-01-01-001-0008"/>
    <s v="GADOON TEXTILE MILLS LTD"/>
    <n v="-40"/>
    <n v="-1814.4"/>
    <x v="18"/>
    <n v="-780000"/>
    <s v="K-2012-40"/>
    <n v="19500"/>
  </r>
  <r>
    <s v="R-14983"/>
    <d v="2020-12-18T00:00:00"/>
    <x v="5"/>
    <x v="1"/>
    <s v="12-2020"/>
    <x v="1"/>
    <x v="5"/>
    <x v="7"/>
    <x v="10"/>
    <s v="Yarn"/>
    <s v="02-01-01-001-0001"/>
    <s v="METCO TEXTILE (PVT) LTD"/>
    <n v="75"/>
    <n v="3402"/>
    <x v="89"/>
    <n v="1492500"/>
    <s v="K-2012-36"/>
    <n v="19900"/>
  </r>
  <r>
    <s v="D-5752"/>
    <d v="2020-12-19T00:00:00"/>
    <x v="5"/>
    <x v="1"/>
    <s v="12-2020"/>
    <x v="1"/>
    <x v="5"/>
    <x v="7"/>
    <x v="20"/>
    <s v="PurchaseReturn"/>
    <s v="02-01-01-001-0008"/>
    <s v="GADOON TEXTILE MILLS LTD"/>
    <n v="-10"/>
    <n v="-453.6"/>
    <x v="18"/>
    <n v="-195000"/>
    <s v="K-2012-9"/>
    <n v="19500"/>
  </r>
  <r>
    <s v="D-5751"/>
    <d v="2020-12-19T00:00:00"/>
    <x v="5"/>
    <x v="1"/>
    <s v="12-2020"/>
    <x v="1"/>
    <x v="5"/>
    <x v="7"/>
    <x v="20"/>
    <s v="PurchaseReturn"/>
    <s v="02-01-01-001-0008"/>
    <s v="GADOON TEXTILE MILLS LTD"/>
    <n v="-40"/>
    <n v="-1814.4"/>
    <x v="18"/>
    <n v="-780000"/>
    <s v="K-2012-9"/>
    <n v="19500"/>
  </r>
  <r>
    <s v="D-5750"/>
    <d v="2020-12-19T00:00:00"/>
    <x v="5"/>
    <x v="1"/>
    <s v="12-2020"/>
    <x v="1"/>
    <x v="5"/>
    <x v="7"/>
    <x v="20"/>
    <s v="PurchaseReturn"/>
    <s v="02-01-01-001-0008"/>
    <s v="GADOON TEXTILE MILLS LTD"/>
    <n v="-150"/>
    <n v="-6804"/>
    <x v="18"/>
    <n v="-2925000"/>
    <s v="K-2011-68"/>
    <n v="19500"/>
  </r>
  <r>
    <s v="R-15081"/>
    <d v="2020-12-21T00:00:00"/>
    <x v="5"/>
    <x v="1"/>
    <s v="12-2020"/>
    <x v="1"/>
    <x v="5"/>
    <x v="13"/>
    <x v="10"/>
    <s v="Yarn"/>
    <s v="02-01-01-001-0001"/>
    <s v="METCO TEXTILE (PVT) LTD"/>
    <n v="15.87"/>
    <n v="719.86320000000001"/>
    <x v="104"/>
    <n v="357075"/>
    <s v="K-2012-50"/>
    <n v="22500"/>
  </r>
  <r>
    <s v="R-15081"/>
    <d v="2020-12-21T00:00:00"/>
    <x v="5"/>
    <x v="1"/>
    <s v="12-2020"/>
    <x v="1"/>
    <x v="5"/>
    <x v="13"/>
    <x v="10"/>
    <s v="Yarn"/>
    <s v="02-01-01-001-0001"/>
    <s v="METCO TEXTILE (PVT) LTD"/>
    <n v="77.95"/>
    <n v="3535.8119999999999"/>
    <x v="104"/>
    <n v="1753875"/>
    <s v="K-2012-50"/>
    <n v="22500"/>
  </r>
  <r>
    <s v="R-15081"/>
    <d v="2020-12-21T00:00:00"/>
    <x v="5"/>
    <x v="1"/>
    <s v="12-2020"/>
    <x v="1"/>
    <x v="5"/>
    <x v="13"/>
    <x v="10"/>
    <s v="Yarn"/>
    <s v="02-01-01-001-0001"/>
    <s v="METCO TEXTILE (PVT) LTD"/>
    <n v="6.18"/>
    <n v="280.32479999999998"/>
    <x v="104"/>
    <n v="139050"/>
    <s v="K-2012-50"/>
    <n v="22500"/>
  </r>
  <r>
    <s v="R-15082"/>
    <d v="2020-12-21T00:00:00"/>
    <x v="5"/>
    <x v="1"/>
    <s v="12-2020"/>
    <x v="1"/>
    <x v="5"/>
    <x v="7"/>
    <x v="10"/>
    <s v="Yarn"/>
    <s v="02-01-01-001-0001"/>
    <s v="METCO TEXTILE (PVT) LTD"/>
    <n v="100"/>
    <n v="4536"/>
    <x v="89"/>
    <n v="1990000"/>
    <s v="K-2012-51"/>
    <n v="19900"/>
  </r>
  <r>
    <s v="R-15092"/>
    <d v="2020-12-23T00:00:00"/>
    <x v="5"/>
    <x v="1"/>
    <s v="12-2020"/>
    <x v="1"/>
    <x v="5"/>
    <x v="7"/>
    <x v="10"/>
    <s v="Yarn"/>
    <s v="02-01-01-001-0001"/>
    <s v="METCO TEXTILE (PVT) LTD"/>
    <n v="50"/>
    <n v="2268"/>
    <x v="89"/>
    <n v="995000"/>
    <s v="K-2012-56"/>
    <n v="19900"/>
  </r>
  <r>
    <s v="R-15084"/>
    <d v="2020-12-24T00:00:00"/>
    <x v="5"/>
    <x v="1"/>
    <s v="12-2020"/>
    <x v="1"/>
    <x v="5"/>
    <x v="7"/>
    <x v="10"/>
    <s v="Yarn"/>
    <s v="02-01-01-001-0001"/>
    <s v="METCO TEXTILE (PVT) LTD"/>
    <n v="50"/>
    <n v="2268"/>
    <x v="89"/>
    <n v="995000"/>
    <s v="K-2012-53"/>
    <n v="19900"/>
  </r>
  <r>
    <s v="R-15078"/>
    <d v="2020-12-24T00:00:00"/>
    <x v="5"/>
    <x v="1"/>
    <s v="12-2020"/>
    <x v="1"/>
    <x v="5"/>
    <x v="3"/>
    <x v="3"/>
    <s v="Yarn"/>
    <s v="02-01-01-001-0006"/>
    <s v="GATRON INDUSTRIES LTD"/>
    <n v="9.1458999999999993"/>
    <n v="414.85802399999994"/>
    <x v="105"/>
    <n v="113867.55250799999"/>
    <s v="K-2012-48"/>
    <n v="12450.12"/>
  </r>
  <r>
    <s v="R-15078"/>
    <d v="2020-12-24T00:00:00"/>
    <x v="5"/>
    <x v="1"/>
    <s v="12-2020"/>
    <x v="1"/>
    <x v="5"/>
    <x v="3"/>
    <x v="3"/>
    <s v="Yarn"/>
    <s v="02-01-01-001-0006"/>
    <s v="GATRON INDUSTRIES LTD"/>
    <n v="34.504800000000003"/>
    <n v="1565.1377280000002"/>
    <x v="105"/>
    <n v="429588.90057600004"/>
    <s v="K-2012-48"/>
    <n v="12450.12"/>
  </r>
  <r>
    <s v="R-15324"/>
    <d v="2020-12-24T00:00:00"/>
    <x v="5"/>
    <x v="1"/>
    <s v="12-2020"/>
    <x v="1"/>
    <x v="5"/>
    <x v="11"/>
    <x v="9"/>
    <s v="Yarn"/>
    <s v="02-01-01-001-0005"/>
    <s v="DAWOOD BROTHERS"/>
    <n v="99.28"/>
    <n v="4503.3407999999999"/>
    <x v="100"/>
    <n v="1916104"/>
    <s v="K-2012-57"/>
    <n v="19300"/>
  </r>
  <r>
    <s v="R-15324"/>
    <d v="2020-12-24T00:00:00"/>
    <x v="5"/>
    <x v="1"/>
    <s v="12-2020"/>
    <x v="1"/>
    <x v="5"/>
    <x v="11"/>
    <x v="9"/>
    <s v="Yarn"/>
    <s v="02-01-01-001-0005"/>
    <s v="DAWOOD BROTHERS"/>
    <n v="0.72"/>
    <n v="32.659199999999998"/>
    <x v="100"/>
    <n v="13896"/>
    <s v="K-2012-57"/>
    <n v="19300"/>
  </r>
  <r>
    <s v="R-15085"/>
    <d v="2020-12-26T00:00:00"/>
    <x v="5"/>
    <x v="1"/>
    <s v="12-2020"/>
    <x v="1"/>
    <x v="5"/>
    <x v="7"/>
    <x v="10"/>
    <s v="Yarn"/>
    <s v="02-01-01-001-0001"/>
    <s v="METCO TEXTILE (PVT) LTD"/>
    <n v="50"/>
    <n v="2268"/>
    <x v="89"/>
    <n v="995000"/>
    <s v="K-2012-54"/>
    <n v="19900"/>
  </r>
  <r>
    <s v="R-14948"/>
    <d v="2020-12-28T00:00:00"/>
    <x v="5"/>
    <x v="1"/>
    <s v="12-2020"/>
    <x v="1"/>
    <x v="5"/>
    <x v="7"/>
    <x v="20"/>
    <s v="Yarn"/>
    <s v="02-01-01-001-0008"/>
    <s v="GADOON TEXTILE MILLS LTD"/>
    <n v="20"/>
    <n v="907.2"/>
    <x v="18"/>
    <n v="390000"/>
    <s v="K-2012-27"/>
    <n v="19500"/>
  </r>
  <r>
    <s v="R-15086"/>
    <d v="2020-12-30T00:00:00"/>
    <x v="5"/>
    <x v="1"/>
    <s v="12-2020"/>
    <x v="1"/>
    <x v="5"/>
    <x v="7"/>
    <x v="10"/>
    <s v="Yarn"/>
    <s v="02-01-01-001-0001"/>
    <s v="METCO TEXTILE (PVT) LTD"/>
    <n v="40"/>
    <n v="1814.4"/>
    <x v="89"/>
    <n v="796000"/>
    <s v="K-2012-55"/>
    <n v="19900"/>
  </r>
  <r>
    <s v="R-15331"/>
    <d v="2020-12-30T00:00:00"/>
    <x v="5"/>
    <x v="1"/>
    <s v="12-2020"/>
    <x v="1"/>
    <x v="5"/>
    <x v="8"/>
    <x v="4"/>
    <s v="Yarn"/>
    <s v="02-01-01-001-0002"/>
    <s v="AHMED ORIENTAL TEXTILE MILLS LTD"/>
    <n v="14.77"/>
    <n v="669.96719999999993"/>
    <x v="9"/>
    <n v="254044"/>
    <s v="K-2012-61"/>
    <n v="17200"/>
  </r>
  <r>
    <s v="R-15331"/>
    <d v="2020-12-30T00:00:00"/>
    <x v="5"/>
    <x v="1"/>
    <s v="12-2020"/>
    <x v="1"/>
    <x v="5"/>
    <x v="8"/>
    <x v="4"/>
    <s v="Yarn"/>
    <s v="02-01-01-001-0002"/>
    <s v="AHMED ORIENTAL TEXTILE MILLS LTD"/>
    <n v="22.26"/>
    <n v="1009.7136"/>
    <x v="9"/>
    <n v="382872"/>
    <s v="K-2012-61"/>
    <n v="17200"/>
  </r>
  <r>
    <s v="R-15331"/>
    <d v="2020-12-30T00:00:00"/>
    <x v="5"/>
    <x v="1"/>
    <s v="12-2020"/>
    <x v="1"/>
    <x v="5"/>
    <x v="8"/>
    <x v="4"/>
    <s v="Yarn"/>
    <s v="02-01-01-001-0002"/>
    <s v="AHMED ORIENTAL TEXTILE MILLS LTD"/>
    <n v="22.97"/>
    <n v="1041.9192"/>
    <x v="9"/>
    <n v="395084"/>
    <s v="K-2012-61"/>
    <n v="17200"/>
  </r>
  <r>
    <s v="R-15087"/>
    <d v="2021-01-01T00:00:00"/>
    <x v="6"/>
    <x v="2"/>
    <s v="1-2021"/>
    <x v="1"/>
    <x v="6"/>
    <x v="7"/>
    <x v="10"/>
    <s v="Yarn"/>
    <s v="02-01-01-001-0001"/>
    <s v="METCO TEXTILE (PVT) LTD"/>
    <n v="0.96"/>
    <n v="43.5456"/>
    <x v="89"/>
    <n v="19104"/>
    <s v="K-2101-18"/>
    <n v="19900"/>
  </r>
  <r>
    <s v="R-15087"/>
    <d v="2021-01-01T00:00:00"/>
    <x v="6"/>
    <x v="2"/>
    <s v="1-2021"/>
    <x v="1"/>
    <x v="6"/>
    <x v="7"/>
    <x v="10"/>
    <s v="Yarn"/>
    <s v="02-01-01-001-0001"/>
    <s v="METCO TEXTILE (PVT) LTD"/>
    <n v="42.04"/>
    <n v="1906.9343999999999"/>
    <x v="89"/>
    <n v="836596"/>
    <s v="K-2101-18"/>
    <n v="19900"/>
  </r>
  <r>
    <s v="R-15088"/>
    <d v="2021-01-01T00:00:00"/>
    <x v="6"/>
    <x v="2"/>
    <s v="1-2021"/>
    <x v="1"/>
    <x v="6"/>
    <x v="7"/>
    <x v="10"/>
    <s v="Yarn"/>
    <s v="02-01-01-001-0001"/>
    <s v="METCO TEXTILE (PVT) LTD"/>
    <n v="25"/>
    <n v="1134"/>
    <x v="89"/>
    <n v="497500"/>
    <s v="K-2101-19"/>
    <n v="19900"/>
  </r>
  <r>
    <s v="R-15089"/>
    <d v="2021-01-02T00:00:00"/>
    <x v="6"/>
    <x v="2"/>
    <s v="1-2021"/>
    <x v="1"/>
    <x v="6"/>
    <x v="7"/>
    <x v="10"/>
    <s v="Yarn"/>
    <s v="02-01-01-001-0001"/>
    <s v="METCO TEXTILE (PVT) LTD"/>
    <n v="50"/>
    <n v="2268"/>
    <x v="89"/>
    <n v="995000"/>
    <s v="K-2101-20"/>
    <n v="19900"/>
  </r>
  <r>
    <s v="R-15090"/>
    <d v="2021-01-04T00:00:00"/>
    <x v="6"/>
    <x v="2"/>
    <s v="1-2021"/>
    <x v="1"/>
    <x v="6"/>
    <x v="7"/>
    <x v="10"/>
    <s v="Yarn"/>
    <s v="02-01-01-001-0001"/>
    <s v="METCO TEXTILE (PVT) LTD"/>
    <n v="50"/>
    <n v="2268"/>
    <x v="89"/>
    <n v="995000"/>
    <s v="K-2101-21"/>
    <n v="19900"/>
  </r>
  <r>
    <s v="R-15091"/>
    <d v="2021-01-05T00:00:00"/>
    <x v="6"/>
    <x v="2"/>
    <s v="1-2021"/>
    <x v="1"/>
    <x v="6"/>
    <x v="7"/>
    <x v="10"/>
    <s v="Yarn"/>
    <s v="02-01-01-001-0001"/>
    <s v="METCO TEXTILE (PVT) LTD"/>
    <n v="50"/>
    <n v="2268"/>
    <x v="89"/>
    <n v="995000"/>
    <s v="K-2101-22"/>
    <n v="19900"/>
  </r>
  <r>
    <s v="R-15325"/>
    <d v="2021-01-05T00:00:00"/>
    <x v="6"/>
    <x v="2"/>
    <s v="1-2021"/>
    <x v="1"/>
    <x v="6"/>
    <x v="11"/>
    <x v="9"/>
    <s v="Yarn"/>
    <s v="02-01-01-001-0005"/>
    <s v="DAWOOD BROTHERS"/>
    <n v="52"/>
    <n v="2358.7199999999998"/>
    <x v="100"/>
    <n v="1003600"/>
    <s v="K-2101-51"/>
    <n v="19300"/>
  </r>
  <r>
    <s v="R-15326"/>
    <d v="2021-01-05T00:00:00"/>
    <x v="6"/>
    <x v="2"/>
    <s v="1-2021"/>
    <x v="1"/>
    <x v="6"/>
    <x v="11"/>
    <x v="9"/>
    <s v="Yarn"/>
    <s v="02-01-01-001-0005"/>
    <s v="DAWOOD BROTHERS"/>
    <n v="15"/>
    <n v="680.4"/>
    <x v="100"/>
    <n v="289500"/>
    <s v="K-2101-52"/>
    <n v="19300"/>
  </r>
  <r>
    <s v="R-15441"/>
    <d v="2021-01-05T00:00:00"/>
    <x v="6"/>
    <x v="2"/>
    <s v="1-2021"/>
    <x v="1"/>
    <x v="6"/>
    <x v="11"/>
    <x v="9"/>
    <s v="Yarn"/>
    <s v="02-01-01-001-0005"/>
    <s v="DAWOOD BROTHERS"/>
    <n v="1.22"/>
    <n v="55.339199999999998"/>
    <x v="106"/>
    <n v="24034"/>
    <s v="K-2101-64"/>
    <n v="19700"/>
  </r>
  <r>
    <s v="R-15441"/>
    <d v="2021-01-05T00:00:00"/>
    <x v="6"/>
    <x v="2"/>
    <s v="1-2021"/>
    <x v="1"/>
    <x v="6"/>
    <x v="11"/>
    <x v="9"/>
    <s v="Yarn"/>
    <s v="02-01-01-001-0005"/>
    <s v="DAWOOD BROTHERS"/>
    <n v="28.78"/>
    <n v="1305.4608000000001"/>
    <x v="106"/>
    <n v="566966"/>
    <s v="K-2101-64"/>
    <n v="19700"/>
  </r>
  <r>
    <s v="R-15441"/>
    <d v="2021-01-05T00:00:00"/>
    <x v="6"/>
    <x v="2"/>
    <s v="1-2021"/>
    <x v="1"/>
    <x v="6"/>
    <x v="11"/>
    <x v="9"/>
    <s v="Yarn"/>
    <s v="02-01-01-001-0005"/>
    <s v="DAWOOD BROTHERS"/>
    <n v="9.35"/>
    <n v="424.11599999999999"/>
    <x v="106"/>
    <n v="184195"/>
    <s v="K-2101-64"/>
    <n v="19700"/>
  </r>
  <r>
    <s v="R-15441"/>
    <d v="2021-01-05T00:00:00"/>
    <x v="6"/>
    <x v="2"/>
    <s v="1-2021"/>
    <x v="1"/>
    <x v="6"/>
    <x v="11"/>
    <x v="9"/>
    <s v="Yarn"/>
    <s v="02-01-01-001-0005"/>
    <s v="DAWOOD BROTHERS"/>
    <n v="14.88"/>
    <n v="674.95680000000004"/>
    <x v="106"/>
    <n v="293136"/>
    <s v="K-2101-64"/>
    <n v="19700"/>
  </r>
  <r>
    <s v="R-15441"/>
    <d v="2021-01-05T00:00:00"/>
    <x v="6"/>
    <x v="2"/>
    <s v="1-2021"/>
    <x v="1"/>
    <x v="6"/>
    <x v="11"/>
    <x v="9"/>
    <s v="Yarn"/>
    <s v="02-01-01-001-0005"/>
    <s v="DAWOOD BROTHERS"/>
    <n v="45.77"/>
    <n v="2076.1271999999999"/>
    <x v="106"/>
    <n v="901669.00000000012"/>
    <s v="K-2101-64"/>
    <n v="19700"/>
  </r>
  <r>
    <s v="R-15074"/>
    <d v="2021-01-09T00:00:00"/>
    <x v="6"/>
    <x v="2"/>
    <s v="1-2021"/>
    <x v="1"/>
    <x v="6"/>
    <x v="7"/>
    <x v="20"/>
    <s v="Yarn"/>
    <s v="02-01-01-001-0008"/>
    <s v="GADOON TEXTILE MILLS LTD"/>
    <n v="100"/>
    <n v="4536"/>
    <x v="18"/>
    <n v="1950000"/>
    <s v="K-2101-16"/>
    <n v="19500"/>
  </r>
  <r>
    <s v="R-15075"/>
    <d v="2021-01-11T00:00:00"/>
    <x v="6"/>
    <x v="2"/>
    <s v="1-2021"/>
    <x v="1"/>
    <x v="6"/>
    <x v="7"/>
    <x v="20"/>
    <s v="Yarn"/>
    <s v="02-01-01-001-0008"/>
    <s v="GADOON TEXTILE MILLS LTD"/>
    <n v="140.63999999999999"/>
    <n v="6379.4303999999993"/>
    <x v="18"/>
    <n v="2742479.9999999995"/>
    <s v="K-2101-17"/>
    <n v="19500"/>
  </r>
  <r>
    <s v="R-15075"/>
    <d v="2021-01-11T00:00:00"/>
    <x v="6"/>
    <x v="2"/>
    <s v="1-2021"/>
    <x v="1"/>
    <x v="6"/>
    <x v="7"/>
    <x v="20"/>
    <s v="Yarn"/>
    <s v="02-01-01-001-0008"/>
    <s v="GADOON TEXTILE MILLS LTD"/>
    <n v="9.36"/>
    <n v="424.56959999999998"/>
    <x v="18"/>
    <n v="182520"/>
    <s v="K-2101-17"/>
    <n v="19500"/>
  </r>
  <r>
    <s v="R-15470"/>
    <d v="2021-01-11T00:00:00"/>
    <x v="6"/>
    <x v="2"/>
    <s v="1-2021"/>
    <x v="1"/>
    <x v="6"/>
    <x v="3"/>
    <x v="3"/>
    <s v="Yarn"/>
    <s v="02-01-01-001-0006"/>
    <s v="GATRON INDUSTRIES LTD"/>
    <n v="2.4440040000000001"/>
    <n v="110.86002144"/>
    <x v="107"/>
    <n v="29939.24452032"/>
    <s v="K-2101-71"/>
    <n v="12250.08"/>
  </r>
  <r>
    <s v="R-15470"/>
    <d v="2021-01-11T00:00:00"/>
    <x v="6"/>
    <x v="2"/>
    <s v="1-2021"/>
    <x v="1"/>
    <x v="6"/>
    <x v="3"/>
    <x v="3"/>
    <s v="Yarn"/>
    <s v="02-01-01-001-0006"/>
    <s v="GATRON INDUSTRIES LTD"/>
    <n v="10.80247"/>
    <n v="490.00003919999995"/>
    <x v="107"/>
    <n v="132331.1216976"/>
    <s v="K-2101-71"/>
    <n v="12250.08"/>
  </r>
  <r>
    <s v="R-15470"/>
    <d v="2021-01-11T00:00:00"/>
    <x v="6"/>
    <x v="2"/>
    <s v="1-2021"/>
    <x v="1"/>
    <x v="6"/>
    <x v="3"/>
    <x v="3"/>
    <s v="Yarn"/>
    <s v="02-01-01-001-0006"/>
    <s v="GATRON INDUSTRIES LTD"/>
    <n v="1.984127"/>
    <n v="90.000000720000003"/>
    <x v="107"/>
    <n v="24305.714480160001"/>
    <s v="K-2101-71"/>
    <n v="12250.08"/>
  </r>
  <r>
    <s v="R-15470"/>
    <d v="2021-01-11T00:00:00"/>
    <x v="6"/>
    <x v="2"/>
    <s v="1-2021"/>
    <x v="1"/>
    <x v="6"/>
    <x v="3"/>
    <x v="3"/>
    <s v="Yarn"/>
    <s v="02-01-01-001-0006"/>
    <s v="GATRON INDUSTRIES LTD"/>
    <n v="4.10053"/>
    <n v="186.00004079999999"/>
    <x v="107"/>
    <n v="50231.820542399997"/>
    <s v="K-2101-71"/>
    <n v="12250.08"/>
  </r>
  <r>
    <s v="R-15470"/>
    <d v="2021-01-11T00:00:00"/>
    <x v="6"/>
    <x v="2"/>
    <s v="1-2021"/>
    <x v="1"/>
    <x v="6"/>
    <x v="3"/>
    <x v="3"/>
    <s v="Yarn"/>
    <s v="02-01-01-001-0006"/>
    <s v="GATRON INDUSTRIES LTD"/>
    <n v="12.38977"/>
    <n v="561.99996720000001"/>
    <x v="107"/>
    <n v="151775.67368159999"/>
    <s v="K-2101-71"/>
    <n v="12250.079999999998"/>
  </r>
  <r>
    <s v="R-15470"/>
    <d v="2021-01-11T00:00:00"/>
    <x v="6"/>
    <x v="2"/>
    <s v="1-2021"/>
    <x v="1"/>
    <x v="6"/>
    <x v="3"/>
    <x v="3"/>
    <s v="Yarn"/>
    <s v="02-01-01-001-0006"/>
    <s v="GATRON INDUSTRIES LTD"/>
    <n v="12.169311499999999"/>
    <n v="551.9999696399999"/>
    <x v="107"/>
    <n v="149075.03941991998"/>
    <s v="K-2101-71"/>
    <n v="12250.08"/>
  </r>
  <r>
    <s v="R-15471"/>
    <d v="2021-01-11T00:00:00"/>
    <x v="6"/>
    <x v="2"/>
    <s v="1-2021"/>
    <x v="1"/>
    <x v="6"/>
    <x v="3"/>
    <x v="3"/>
    <s v="Yarn"/>
    <s v="02-01-01-001-0006"/>
    <s v="GATRON INDUSTRIES LTD"/>
    <n v="1.1715199999999999"/>
    <n v="53.140147199999994"/>
    <x v="107"/>
    <n v="14351.213721599999"/>
    <s v="K-2101-72"/>
    <n v="12250.08"/>
  </r>
  <r>
    <s v="R-15368"/>
    <d v="2021-01-11T00:00:00"/>
    <x v="6"/>
    <x v="2"/>
    <s v="1-2021"/>
    <x v="1"/>
    <x v="6"/>
    <x v="7"/>
    <x v="10"/>
    <s v="Yarn"/>
    <s v="02-01-01-001-0001"/>
    <s v="METCO TEXTILE (PVT) LTD"/>
    <n v="20"/>
    <n v="907.2"/>
    <x v="89"/>
    <n v="398000"/>
    <s v="K-2101-56"/>
    <n v="19900"/>
  </r>
  <r>
    <s v="R-15369"/>
    <d v="2021-01-11T00:00:00"/>
    <x v="6"/>
    <x v="2"/>
    <s v="1-2021"/>
    <x v="1"/>
    <x v="6"/>
    <x v="7"/>
    <x v="10"/>
    <s v="Yarn"/>
    <s v="02-01-01-001-0001"/>
    <s v="METCO TEXTILE (PVT) LTD"/>
    <n v="50"/>
    <n v="2268"/>
    <x v="89"/>
    <n v="995000"/>
    <s v="K-2101-57"/>
    <n v="19900"/>
  </r>
  <r>
    <s v="R-15414"/>
    <d v="2021-01-14T00:00:00"/>
    <x v="6"/>
    <x v="2"/>
    <s v="1-2021"/>
    <x v="1"/>
    <x v="6"/>
    <x v="7"/>
    <x v="10"/>
    <s v="Yarn"/>
    <s v="02-01-01-001-0001"/>
    <s v="METCO TEXTILE (PVT) LTD"/>
    <n v="50"/>
    <n v="2268"/>
    <x v="89"/>
    <n v="995000"/>
    <s v="K-2101-61"/>
    <n v="19900"/>
  </r>
  <r>
    <s v="R-15413"/>
    <d v="2021-01-15T00:00:00"/>
    <x v="6"/>
    <x v="2"/>
    <s v="1-2021"/>
    <x v="1"/>
    <x v="6"/>
    <x v="9"/>
    <x v="10"/>
    <s v="Yarn"/>
    <s v="02-01-01-001-0001"/>
    <s v="METCO TEXTILE (PVT) LTD"/>
    <n v="18.649999999999999"/>
    <n v="845.96399999999994"/>
    <x v="108"/>
    <n v="488629.99999999994"/>
    <s v="K-2101-60"/>
    <n v="26200"/>
  </r>
  <r>
    <s v="R-15413"/>
    <d v="2021-01-15T00:00:00"/>
    <x v="6"/>
    <x v="2"/>
    <s v="1-2021"/>
    <x v="1"/>
    <x v="6"/>
    <x v="9"/>
    <x v="10"/>
    <s v="Yarn"/>
    <s v="02-01-01-001-0001"/>
    <s v="METCO TEXTILE (PVT) LTD"/>
    <n v="13.35"/>
    <n v="605.55599999999993"/>
    <x v="108"/>
    <n v="349770"/>
    <s v="K-2101-60"/>
    <n v="26200"/>
  </r>
  <r>
    <s v="R-16241"/>
    <d v="2021-01-16T00:00:00"/>
    <x v="6"/>
    <x v="2"/>
    <s v="1-2021"/>
    <x v="1"/>
    <x v="6"/>
    <x v="8"/>
    <x v="4"/>
    <s v="Yarn"/>
    <s v="02-01-01-001-0002"/>
    <s v="AHMED ORIENTAL TEXTILE MILLS LTD"/>
    <n v="12.82"/>
    <n v="581.51520000000005"/>
    <x v="9"/>
    <n v="220504"/>
    <s v="K-2101-91"/>
    <n v="17200"/>
  </r>
  <r>
    <s v="R-16241"/>
    <d v="2021-01-16T00:00:00"/>
    <x v="6"/>
    <x v="2"/>
    <s v="1-2021"/>
    <x v="1"/>
    <x v="6"/>
    <x v="8"/>
    <x v="4"/>
    <s v="Yarn"/>
    <s v="02-01-01-001-0002"/>
    <s v="AHMED ORIENTAL TEXTILE MILLS LTD"/>
    <n v="17.18"/>
    <n v="779.28480000000002"/>
    <x v="9"/>
    <n v="295496"/>
    <s v="K-2101-91"/>
    <n v="17200"/>
  </r>
  <r>
    <s v="R-15503"/>
    <d v="2021-01-16T00:00:00"/>
    <x v="6"/>
    <x v="2"/>
    <s v="1-2021"/>
    <x v="1"/>
    <x v="6"/>
    <x v="7"/>
    <x v="10"/>
    <s v="Yarn"/>
    <s v="02-01-01-001-0001"/>
    <s v="METCO TEXTILE (PVT) LTD"/>
    <n v="50"/>
    <n v="2268"/>
    <x v="89"/>
    <n v="995000"/>
    <s v="K-2101-84"/>
    <n v="19900"/>
  </r>
  <r>
    <s v="R-15504"/>
    <d v="2021-01-18T00:00:00"/>
    <x v="6"/>
    <x v="2"/>
    <s v="1-2021"/>
    <x v="1"/>
    <x v="6"/>
    <x v="7"/>
    <x v="10"/>
    <s v="Yarn"/>
    <s v="02-01-01-001-0001"/>
    <s v="METCO TEXTILE (PVT) LTD"/>
    <n v="60"/>
    <n v="2721.6"/>
    <x v="89"/>
    <n v="1194000"/>
    <s v="K-2101-85"/>
    <n v="19900"/>
  </r>
  <r>
    <s v="R-16242"/>
    <d v="2021-01-18T00:00:00"/>
    <x v="6"/>
    <x v="2"/>
    <s v="1-2021"/>
    <x v="1"/>
    <x v="6"/>
    <x v="8"/>
    <x v="4"/>
    <s v="Yarn"/>
    <s v="02-01-01-001-0002"/>
    <s v="AHMED ORIENTAL TEXTILE MILLS LTD"/>
    <n v="20"/>
    <n v="907.2"/>
    <x v="9"/>
    <n v="344000"/>
    <s v="K-2101-92"/>
    <n v="17200"/>
  </r>
  <r>
    <s v="R-15476"/>
    <d v="2021-01-21T00:00:00"/>
    <x v="6"/>
    <x v="2"/>
    <s v="1-2021"/>
    <x v="1"/>
    <x v="6"/>
    <x v="3"/>
    <x v="3"/>
    <s v="Yarn"/>
    <s v="02-01-01-001-0006"/>
    <s v="GATRON INDUSTRIES LTD"/>
    <n v="9.536816"/>
    <n v="432.58997376000002"/>
    <x v="109"/>
    <n v="128986.00860895999"/>
    <s v="K-2101-75"/>
    <n v="13525.06"/>
  </r>
  <r>
    <s v="R-15505"/>
    <d v="2021-01-21T00:00:00"/>
    <x v="6"/>
    <x v="2"/>
    <s v="1-2021"/>
    <x v="1"/>
    <x v="6"/>
    <x v="7"/>
    <x v="10"/>
    <s v="Yarn"/>
    <s v="02-01-01-001-0001"/>
    <s v="METCO TEXTILE (PVT) LTD"/>
    <n v="64"/>
    <n v="2903.04"/>
    <x v="89"/>
    <n v="1273600"/>
    <s v="K-2101-86"/>
    <n v="19900"/>
  </r>
  <r>
    <s v="R-15485"/>
    <d v="2021-01-22T00:00:00"/>
    <x v="6"/>
    <x v="2"/>
    <s v="1-2021"/>
    <x v="1"/>
    <x v="6"/>
    <x v="13"/>
    <x v="10"/>
    <s v="Yarn"/>
    <s v="02-01-01-001-0001"/>
    <s v="METCO TEXTILE (PVT) LTD"/>
    <n v="15"/>
    <n v="680.4"/>
    <x v="104"/>
    <n v="337500"/>
    <s v="K-2101-78"/>
    <n v="22500"/>
  </r>
  <r>
    <s v="R-15486"/>
    <d v="2021-01-22T00:00:00"/>
    <x v="6"/>
    <x v="2"/>
    <s v="1-2021"/>
    <x v="1"/>
    <x v="6"/>
    <x v="13"/>
    <x v="10"/>
    <s v="Yarn"/>
    <s v="02-01-01-001-0001"/>
    <s v="METCO TEXTILE (PVT) LTD"/>
    <n v="10"/>
    <n v="453.6"/>
    <x v="104"/>
    <n v="225000"/>
    <s v="K-2101-79"/>
    <n v="22500"/>
  </r>
  <r>
    <s v="R-16243"/>
    <d v="2021-01-23T00:00:00"/>
    <x v="6"/>
    <x v="2"/>
    <s v="1-2021"/>
    <x v="1"/>
    <x v="6"/>
    <x v="8"/>
    <x v="4"/>
    <s v="Yarn"/>
    <s v="02-01-01-001-0002"/>
    <s v="AHMED ORIENTAL TEXTILE MILLS LTD"/>
    <n v="18.55"/>
    <n v="841.428"/>
    <x v="9"/>
    <n v="319060"/>
    <s v="K-2101-93"/>
    <n v="17200"/>
  </r>
  <r>
    <s v="R-16243"/>
    <d v="2021-01-23T00:00:00"/>
    <x v="6"/>
    <x v="2"/>
    <s v="1-2021"/>
    <x v="1"/>
    <x v="6"/>
    <x v="8"/>
    <x v="4"/>
    <s v="Yarn"/>
    <s v="02-01-01-001-0002"/>
    <s v="AHMED ORIENTAL TEXTILE MILLS LTD"/>
    <n v="51.45"/>
    <n v="2333.7719999999999"/>
    <x v="9"/>
    <n v="884940"/>
    <s v="K-2101-93"/>
    <n v="17200"/>
  </r>
  <r>
    <s v="R-15969"/>
    <d v="2021-01-25T00:00:00"/>
    <x v="6"/>
    <x v="2"/>
    <s v="1-2021"/>
    <x v="1"/>
    <x v="6"/>
    <x v="7"/>
    <x v="20"/>
    <s v="Yarn"/>
    <s v="02-01-01-001-0008"/>
    <s v="GADOON TEXTILE MILLS LTD"/>
    <n v="100"/>
    <n v="4536"/>
    <x v="18"/>
    <n v="1950000"/>
    <s v="K-2101-89"/>
    <n v="19500"/>
  </r>
  <r>
    <s v="R-15487"/>
    <d v="2021-01-25T00:00:00"/>
    <x v="6"/>
    <x v="2"/>
    <s v="1-2021"/>
    <x v="1"/>
    <x v="6"/>
    <x v="13"/>
    <x v="10"/>
    <s v="Yarn"/>
    <s v="02-01-01-001-0001"/>
    <s v="METCO TEXTILE (PVT) LTD"/>
    <n v="30"/>
    <n v="1360.8"/>
    <x v="104"/>
    <n v="675000"/>
    <s v="K-2101-80"/>
    <n v="22500"/>
  </r>
  <r>
    <s v="R-15478"/>
    <d v="2021-01-25T00:00:00"/>
    <x v="6"/>
    <x v="2"/>
    <s v="1-2021"/>
    <x v="1"/>
    <x v="6"/>
    <x v="7"/>
    <x v="10"/>
    <s v="Yarn"/>
    <s v="02-01-01-001-0001"/>
    <s v="METCO TEXTILE (PVT) LTD"/>
    <n v="3.46"/>
    <n v="156.94559999999998"/>
    <x v="104"/>
    <n v="77850"/>
    <s v="K-2101-77"/>
    <n v="22500"/>
  </r>
  <r>
    <s v="R-15478"/>
    <d v="2021-01-25T00:00:00"/>
    <x v="6"/>
    <x v="2"/>
    <s v="1-2021"/>
    <x v="1"/>
    <x v="6"/>
    <x v="7"/>
    <x v="10"/>
    <s v="Yarn"/>
    <s v="02-01-01-001-0001"/>
    <s v="METCO TEXTILE (PVT) LTD"/>
    <n v="29.68"/>
    <n v="1346.2847999999999"/>
    <x v="104"/>
    <n v="667800"/>
    <s v="K-2101-77"/>
    <n v="22500"/>
  </r>
  <r>
    <s v="R-15478"/>
    <d v="2021-01-25T00:00:00"/>
    <x v="6"/>
    <x v="2"/>
    <s v="1-2021"/>
    <x v="1"/>
    <x v="6"/>
    <x v="7"/>
    <x v="10"/>
    <s v="Yarn"/>
    <s v="02-01-01-001-0001"/>
    <s v="METCO TEXTILE (PVT) LTD"/>
    <n v="16.86"/>
    <n v="764.76959999999997"/>
    <x v="104"/>
    <n v="379350"/>
    <s v="K-2101-77"/>
    <n v="22500"/>
  </r>
  <r>
    <s v="R-15502"/>
    <d v="2021-01-26T00:00:00"/>
    <x v="6"/>
    <x v="2"/>
    <s v="1-2021"/>
    <x v="1"/>
    <x v="6"/>
    <x v="7"/>
    <x v="10"/>
    <s v="Yarn"/>
    <s v="02-01-01-001-0001"/>
    <s v="METCO TEXTILE (PVT) LTD"/>
    <n v="35"/>
    <n v="1587.6"/>
    <x v="98"/>
    <n v="700000"/>
    <s v="K-2101-83"/>
    <n v="20000"/>
  </r>
  <r>
    <s v="R-16191"/>
    <d v="2021-01-26T00:00:00"/>
    <x v="6"/>
    <x v="2"/>
    <s v="1-2021"/>
    <x v="1"/>
    <x v="6"/>
    <x v="8"/>
    <x v="27"/>
    <s v="Yarn"/>
    <s v="02-01-01-001-0009"/>
    <s v="A.A SPINING MILLS LTD"/>
    <n v="15.35"/>
    <n v="696.27599999999995"/>
    <x v="8"/>
    <n v="282440"/>
    <s v="K-2101-90"/>
    <n v="18400"/>
  </r>
  <r>
    <s v="R-16191"/>
    <d v="2021-01-26T00:00:00"/>
    <x v="6"/>
    <x v="2"/>
    <s v="1-2021"/>
    <x v="1"/>
    <x v="6"/>
    <x v="8"/>
    <x v="27"/>
    <s v="Yarn"/>
    <s v="02-01-01-001-0009"/>
    <s v="A.A SPINING MILLS LTD"/>
    <n v="63"/>
    <n v="2857.68"/>
    <x v="8"/>
    <n v="1159200"/>
    <s v="K-2101-90"/>
    <n v="18400"/>
  </r>
  <r>
    <s v="R-16191"/>
    <d v="2021-01-26T00:00:00"/>
    <x v="6"/>
    <x v="2"/>
    <s v="1-2021"/>
    <x v="1"/>
    <x v="6"/>
    <x v="8"/>
    <x v="27"/>
    <s v="Yarn"/>
    <s v="02-01-01-001-0009"/>
    <s v="A.A SPINING MILLS LTD"/>
    <n v="80.02"/>
    <n v="3629.7071999999998"/>
    <x v="8"/>
    <n v="1472368"/>
    <s v="K-2101-90"/>
    <n v="18400"/>
  </r>
  <r>
    <s v="R-16191"/>
    <d v="2021-01-26T00:00:00"/>
    <x v="6"/>
    <x v="2"/>
    <s v="1-2021"/>
    <x v="1"/>
    <x v="6"/>
    <x v="8"/>
    <x v="27"/>
    <s v="Yarn"/>
    <s v="02-01-01-001-0009"/>
    <s v="A.A SPINING MILLS LTD"/>
    <n v="40.340000000000003"/>
    <n v="1829.8224000000002"/>
    <x v="8"/>
    <n v="742256.00000000012"/>
    <s v="K-2101-90"/>
    <n v="18400"/>
  </r>
  <r>
    <s v="R-16191"/>
    <d v="2021-01-26T00:00:00"/>
    <x v="6"/>
    <x v="2"/>
    <s v="1-2021"/>
    <x v="1"/>
    <x v="6"/>
    <x v="8"/>
    <x v="27"/>
    <s v="Yarn"/>
    <s v="02-01-01-001-0009"/>
    <s v="A.A SPINING MILLS LTD"/>
    <n v="58.66"/>
    <n v="2660.8175999999999"/>
    <x v="8"/>
    <n v="1079344"/>
    <s v="K-2101-90"/>
    <n v="18400"/>
  </r>
  <r>
    <s v="R-16191"/>
    <d v="2021-01-26T00:00:00"/>
    <x v="6"/>
    <x v="2"/>
    <s v="1-2021"/>
    <x v="1"/>
    <x v="6"/>
    <x v="8"/>
    <x v="27"/>
    <s v="Yarn"/>
    <s v="02-01-01-001-0009"/>
    <s v="A.A SPINING MILLS LTD"/>
    <n v="106.95"/>
    <n v="4851.2520000000004"/>
    <x v="8"/>
    <n v="1967880"/>
    <s v="K-2101-90"/>
    <n v="18400"/>
  </r>
  <r>
    <s v="R-16191"/>
    <d v="2021-01-26T00:00:00"/>
    <x v="6"/>
    <x v="2"/>
    <s v="1-2021"/>
    <x v="1"/>
    <x v="6"/>
    <x v="8"/>
    <x v="27"/>
    <s v="Yarn"/>
    <s v="02-01-01-001-0009"/>
    <s v="A.A SPINING MILLS LTD"/>
    <n v="58.17"/>
    <n v="2638.5911999999998"/>
    <x v="8"/>
    <n v="1070328"/>
    <s v="K-2101-90"/>
    <n v="18400"/>
  </r>
  <r>
    <s v="R-16191"/>
    <d v="2021-01-26T00:00:00"/>
    <x v="6"/>
    <x v="2"/>
    <s v="1-2021"/>
    <x v="1"/>
    <x v="6"/>
    <x v="8"/>
    <x v="27"/>
    <s v="Yarn"/>
    <s v="02-01-01-001-0009"/>
    <s v="A.A SPINING MILLS LTD"/>
    <n v="26.03"/>
    <n v="1180.7208000000001"/>
    <x v="8"/>
    <n v="478952"/>
    <s v="K-2101-90"/>
    <n v="18400"/>
  </r>
  <r>
    <s v="R-16191"/>
    <d v="2021-01-26T00:00:00"/>
    <x v="6"/>
    <x v="2"/>
    <s v="1-2021"/>
    <x v="1"/>
    <x v="6"/>
    <x v="8"/>
    <x v="27"/>
    <s v="Yarn"/>
    <s v="02-01-01-001-0009"/>
    <s v="A.A SPINING MILLS LTD"/>
    <n v="1.48"/>
    <n v="67.132800000000003"/>
    <x v="8"/>
    <n v="27232"/>
    <s v="K-2101-90"/>
    <n v="18400"/>
  </r>
  <r>
    <s v="R-15443"/>
    <d v="2021-01-27T00:00:00"/>
    <x v="6"/>
    <x v="2"/>
    <s v="1-2021"/>
    <x v="1"/>
    <x v="6"/>
    <x v="8"/>
    <x v="9"/>
    <s v="Yarn"/>
    <s v="02-01-01-001-0005"/>
    <s v="DAWOOD BROTHERS"/>
    <n v="25"/>
    <n v="1134"/>
    <x v="103"/>
    <n v="432500"/>
    <s v="K-2101-65"/>
    <n v="17300"/>
  </r>
  <r>
    <s v="R-15440"/>
    <d v="2021-01-27T00:00:00"/>
    <x v="6"/>
    <x v="2"/>
    <s v="1-2021"/>
    <x v="1"/>
    <x v="6"/>
    <x v="11"/>
    <x v="9"/>
    <s v="Yarn"/>
    <s v="02-01-01-001-0005"/>
    <s v="DAWOOD BROTHERS"/>
    <n v="31.13"/>
    <n v="1412.0567999999998"/>
    <x v="106"/>
    <n v="613261"/>
    <s v="K-2101-63"/>
    <n v="19700"/>
  </r>
  <r>
    <s v="R-15440"/>
    <d v="2021-01-27T00:00:00"/>
    <x v="6"/>
    <x v="2"/>
    <s v="1-2021"/>
    <x v="1"/>
    <x v="6"/>
    <x v="11"/>
    <x v="9"/>
    <s v="Yarn"/>
    <s v="02-01-01-001-0005"/>
    <s v="DAWOOD BROTHERS"/>
    <n v="67.849999999999994"/>
    <n v="3077.6759999999995"/>
    <x v="106"/>
    <n v="1336645"/>
    <s v="K-2101-63"/>
    <n v="19700"/>
  </r>
  <r>
    <s v="R-15440"/>
    <d v="2021-01-27T00:00:00"/>
    <x v="6"/>
    <x v="2"/>
    <s v="1-2021"/>
    <x v="1"/>
    <x v="6"/>
    <x v="11"/>
    <x v="9"/>
    <s v="Yarn"/>
    <s v="02-01-01-001-0005"/>
    <s v="DAWOOD BROTHERS"/>
    <n v="1.02"/>
    <n v="46.267200000000003"/>
    <x v="106"/>
    <n v="20094"/>
    <s v="K-2101-63"/>
    <n v="19700"/>
  </r>
  <r>
    <s v="R-15488"/>
    <d v="2021-01-28T00:00:00"/>
    <x v="6"/>
    <x v="2"/>
    <s v="1-2021"/>
    <x v="1"/>
    <x v="6"/>
    <x v="13"/>
    <x v="10"/>
    <s v="Yarn"/>
    <s v="02-01-01-001-0001"/>
    <s v="METCO TEXTILE (PVT) LTD"/>
    <n v="30"/>
    <n v="1360.8"/>
    <x v="104"/>
    <n v="675000"/>
    <s v="K-2101-81"/>
    <n v="22500"/>
  </r>
  <r>
    <s v="R-15477"/>
    <d v="2021-01-28T00:00:00"/>
    <x v="6"/>
    <x v="2"/>
    <s v="1-2021"/>
    <x v="1"/>
    <x v="6"/>
    <x v="9"/>
    <x v="10"/>
    <s v="Yarn"/>
    <s v="02-01-01-001-0001"/>
    <s v="METCO TEXTILE (PVT) LTD"/>
    <n v="5.09"/>
    <n v="230.88239999999999"/>
    <x v="110"/>
    <n v="134376"/>
    <s v="K-2101-76"/>
    <n v="26400"/>
  </r>
  <r>
    <s v="R-15477"/>
    <d v="2021-01-28T00:00:00"/>
    <x v="6"/>
    <x v="2"/>
    <s v="1-2021"/>
    <x v="1"/>
    <x v="6"/>
    <x v="9"/>
    <x v="10"/>
    <s v="Yarn"/>
    <s v="02-01-01-001-0001"/>
    <s v="METCO TEXTILE (PVT) LTD"/>
    <n v="10.37"/>
    <n v="470.38319999999993"/>
    <x v="110"/>
    <n v="273768"/>
    <s v="K-2101-76"/>
    <n v="26400.000000000004"/>
  </r>
  <r>
    <s v="R-15477"/>
    <d v="2021-01-28T00:00:00"/>
    <x v="6"/>
    <x v="2"/>
    <s v="1-2021"/>
    <x v="1"/>
    <x v="6"/>
    <x v="9"/>
    <x v="10"/>
    <s v="Yarn"/>
    <s v="02-01-01-001-0001"/>
    <s v="METCO TEXTILE (PVT) LTD"/>
    <n v="2.54"/>
    <n v="115.2144"/>
    <x v="110"/>
    <n v="67056"/>
    <s v="K-2101-76"/>
    <n v="26400"/>
  </r>
  <r>
    <s v="R-15464"/>
    <d v="2021-01-28T00:00:00"/>
    <x v="6"/>
    <x v="2"/>
    <s v="1-2021"/>
    <x v="1"/>
    <x v="6"/>
    <x v="1"/>
    <x v="4"/>
    <s v="Yarn"/>
    <s v="02-01-01-001-0002"/>
    <s v="AHMED ORIENTAL TEXTILE MILLS LTD"/>
    <n v="3.23"/>
    <n v="146.5128"/>
    <x v="111"/>
    <n v="59593.5"/>
    <s v="K-2101-67"/>
    <n v="18450"/>
  </r>
  <r>
    <s v="R-15464"/>
    <d v="2021-01-28T00:00:00"/>
    <x v="6"/>
    <x v="2"/>
    <s v="1-2021"/>
    <x v="1"/>
    <x v="6"/>
    <x v="1"/>
    <x v="4"/>
    <s v="Yarn"/>
    <s v="02-01-01-001-0002"/>
    <s v="AHMED ORIENTAL TEXTILE MILLS LTD"/>
    <n v="3.23"/>
    <n v="146.5128"/>
    <x v="111"/>
    <n v="59593.5"/>
    <s v="K-2101-67"/>
    <n v="18450"/>
  </r>
  <r>
    <s v="R-15464"/>
    <d v="2021-01-28T00:00:00"/>
    <x v="6"/>
    <x v="2"/>
    <s v="1-2021"/>
    <x v="1"/>
    <x v="6"/>
    <x v="1"/>
    <x v="4"/>
    <s v="Yarn"/>
    <s v="02-01-01-001-0002"/>
    <s v="AHMED ORIENTAL TEXTILE MILLS LTD"/>
    <n v="25.54"/>
    <n v="1158.4944"/>
    <x v="111"/>
    <n v="471213"/>
    <s v="K-2101-67"/>
    <n v="18450"/>
  </r>
  <r>
    <s v="R-15465"/>
    <d v="2021-01-28T00:00:00"/>
    <x v="6"/>
    <x v="2"/>
    <s v="1-2021"/>
    <x v="1"/>
    <x v="6"/>
    <x v="8"/>
    <x v="4"/>
    <s v="Yarn"/>
    <s v="02-01-01-001-0002"/>
    <s v="AHMED ORIENTAL TEXTILE MILLS LTD"/>
    <n v="40"/>
    <n v="1814.4"/>
    <x v="9"/>
    <n v="688000"/>
    <s v="K-2101-68"/>
    <n v="17200"/>
  </r>
  <r>
    <s v="R-15474"/>
    <d v="2021-01-29T00:00:00"/>
    <x v="6"/>
    <x v="2"/>
    <s v="1-2021"/>
    <x v="1"/>
    <x v="6"/>
    <x v="3"/>
    <x v="3"/>
    <s v="Yarn"/>
    <s v="02-01-01-001-0006"/>
    <s v="GATRON INDUSTRIES LTD"/>
    <n v="0.242504"/>
    <n v="10.999981439999999"/>
    <x v="112"/>
    <n v="3352.6614507200002"/>
    <s v="K-2101-73"/>
    <n v="13825.18"/>
  </r>
  <r>
    <s v="R-15474"/>
    <d v="2021-01-29T00:00:00"/>
    <x v="6"/>
    <x v="2"/>
    <s v="1-2021"/>
    <x v="1"/>
    <x v="6"/>
    <x v="3"/>
    <x v="3"/>
    <s v="Yarn"/>
    <s v="02-01-01-001-0006"/>
    <s v="GATRON INDUSTRIES LTD"/>
    <n v="34.259259999999998"/>
    <n v="1554.0000335999998"/>
    <x v="113"/>
    <n v="473637.35283339996"/>
    <s v="K-2101-73"/>
    <n v="13825.09"/>
  </r>
  <r>
    <s v="R-15474"/>
    <d v="2021-01-29T00:00:00"/>
    <x v="6"/>
    <x v="2"/>
    <s v="1-2021"/>
    <x v="1"/>
    <x v="6"/>
    <x v="3"/>
    <x v="3"/>
    <s v="Yarn"/>
    <s v="02-01-01-001-0006"/>
    <s v="GATRON INDUSTRIES LTD"/>
    <n v="9.1490290000000005"/>
    <n v="414.99995544000001"/>
    <x v="113"/>
    <n v="126486.14933761001"/>
    <s v="K-2101-73"/>
    <n v="13825.09"/>
  </r>
  <r>
    <s v="R-15475"/>
    <d v="2021-01-29T00:00:00"/>
    <x v="6"/>
    <x v="2"/>
    <s v="1-2021"/>
    <x v="1"/>
    <x v="6"/>
    <x v="3"/>
    <x v="3"/>
    <s v="Yarn"/>
    <s v="02-01-01-001-0006"/>
    <s v="GATRON INDUSTRIES LTD"/>
    <n v="0.66137500000000005"/>
    <n v="29.999970000000001"/>
    <x v="114"/>
    <n v="9143.9987925000005"/>
    <s v="K-2101-74"/>
    <n v="13825.74"/>
  </r>
  <r>
    <s v="R-15458"/>
    <d v="2021-01-29T00:00:00"/>
    <x v="6"/>
    <x v="2"/>
    <s v="1-2021"/>
    <x v="1"/>
    <x v="6"/>
    <x v="29"/>
    <x v="28"/>
    <s v="Yarn"/>
    <s v="02-01-01-001-0007"/>
    <s v="ZAMAN TEXTILE MILLS (PVT) LTD"/>
    <n v="9.82"/>
    <n v="445.43520000000001"/>
    <x v="65"/>
    <n v="176760"/>
    <s v="K-2101-66"/>
    <n v="18000"/>
  </r>
  <r>
    <s v="R-15458"/>
    <d v="2021-01-29T00:00:00"/>
    <x v="6"/>
    <x v="2"/>
    <s v="1-2021"/>
    <x v="1"/>
    <x v="6"/>
    <x v="29"/>
    <x v="28"/>
    <s v="Yarn"/>
    <s v="02-01-01-001-0007"/>
    <s v="ZAMAN TEXTILE MILLS (PVT) LTD"/>
    <n v="25.47"/>
    <n v="1155.3191999999999"/>
    <x v="65"/>
    <n v="458460"/>
    <s v="K-2101-66"/>
    <n v="18000"/>
  </r>
  <r>
    <s v="R-15458"/>
    <d v="2021-01-29T00:00:00"/>
    <x v="6"/>
    <x v="2"/>
    <s v="1-2021"/>
    <x v="1"/>
    <x v="6"/>
    <x v="29"/>
    <x v="28"/>
    <s v="Yarn"/>
    <s v="02-01-01-001-0007"/>
    <s v="ZAMAN TEXTILE MILLS (PVT) LTD"/>
    <n v="13.71"/>
    <n v="621.88560000000007"/>
    <x v="65"/>
    <n v="246780.00000000003"/>
    <s v="K-2101-66"/>
    <n v="18000"/>
  </r>
  <r>
    <s v="R-15501"/>
    <d v="2021-01-29T00:00:00"/>
    <x v="6"/>
    <x v="2"/>
    <s v="1-2021"/>
    <x v="1"/>
    <x v="6"/>
    <x v="7"/>
    <x v="10"/>
    <s v="Yarn"/>
    <s v="02-01-01-001-0001"/>
    <s v="METCO TEXTILE (PVT) LTD"/>
    <n v="50"/>
    <n v="2268"/>
    <x v="98"/>
    <n v="1000000"/>
    <s v="K-2101-82"/>
    <n v="20000"/>
  </r>
  <r>
    <s v="R-15760"/>
    <d v="2021-02-01T00:00:00"/>
    <x v="7"/>
    <x v="2"/>
    <s v="2-2021"/>
    <x v="1"/>
    <x v="6"/>
    <x v="8"/>
    <x v="29"/>
    <s v="Yarn"/>
    <s v="02-01-01-001-0014"/>
    <s v="SAIF TEXTILE MILLS LTD"/>
    <n v="135"/>
    <n v="6123.6"/>
    <x v="56"/>
    <n v="2524500"/>
    <s v="K-2102-66"/>
    <n v="18700"/>
  </r>
  <r>
    <s v="R-15500"/>
    <d v="2021-02-01T00:00:00"/>
    <x v="7"/>
    <x v="2"/>
    <s v="2-2021"/>
    <x v="1"/>
    <x v="6"/>
    <x v="7"/>
    <x v="10"/>
    <s v="Yarn"/>
    <s v="02-01-01-001-0001"/>
    <s v="METCO TEXTILE (PVT) LTD"/>
    <n v="40"/>
    <n v="1814.4"/>
    <x v="98"/>
    <n v="800000"/>
    <s v="K-2102-61"/>
    <n v="20000"/>
  </r>
  <r>
    <s v="R-15454"/>
    <d v="2021-02-01T00:00:00"/>
    <x v="7"/>
    <x v="2"/>
    <s v="2-2021"/>
    <x v="1"/>
    <x v="6"/>
    <x v="11"/>
    <x v="9"/>
    <s v="Yarn"/>
    <s v="02-01-01-001-0005"/>
    <s v="DAWOOD BROTHERS"/>
    <n v="89.08"/>
    <n v="4040.6687999999999"/>
    <x v="115"/>
    <n v="1826140"/>
    <s v="K-2102-34"/>
    <n v="20500"/>
  </r>
  <r>
    <s v="R-15454"/>
    <d v="2021-02-01T00:00:00"/>
    <x v="7"/>
    <x v="2"/>
    <s v="2-2021"/>
    <x v="1"/>
    <x v="6"/>
    <x v="11"/>
    <x v="9"/>
    <s v="Yarn"/>
    <s v="02-01-01-001-0005"/>
    <s v="DAWOOD BROTHERS"/>
    <n v="10.78"/>
    <n v="488.98079999999999"/>
    <x v="115"/>
    <n v="220990"/>
    <s v="K-2102-34"/>
    <n v="20500"/>
  </r>
  <r>
    <s v="R-15454"/>
    <d v="2021-02-01T00:00:00"/>
    <x v="7"/>
    <x v="2"/>
    <s v="2-2021"/>
    <x v="1"/>
    <x v="6"/>
    <x v="11"/>
    <x v="9"/>
    <s v="Yarn"/>
    <s v="02-01-01-001-0005"/>
    <s v="DAWOOD BROTHERS"/>
    <n v="0.14000000000000001"/>
    <n v="6.3504000000000005"/>
    <x v="115"/>
    <n v="2870.0000000000005"/>
    <s v="K-2102-34"/>
    <n v="20500"/>
  </r>
  <r>
    <s v="R-15442"/>
    <d v="2021-02-01T00:00:00"/>
    <x v="7"/>
    <x v="2"/>
    <s v="2-2021"/>
    <x v="1"/>
    <x v="6"/>
    <x v="8"/>
    <x v="9"/>
    <s v="Yarn"/>
    <s v="02-01-01-001-0005"/>
    <s v="DAWOOD BROTHERS"/>
    <n v="50"/>
    <n v="2268"/>
    <x v="103"/>
    <n v="865000"/>
    <s v="K-2102-33"/>
    <n v="17300"/>
  </r>
  <r>
    <s v="R-15489"/>
    <d v="2021-02-02T00:00:00"/>
    <x v="7"/>
    <x v="2"/>
    <s v="2-2021"/>
    <x v="1"/>
    <x v="6"/>
    <x v="13"/>
    <x v="10"/>
    <s v="Yarn"/>
    <s v="02-01-01-001-0001"/>
    <s v="METCO TEXTILE (PVT) LTD"/>
    <n v="6.77"/>
    <n v="307.0872"/>
    <x v="104"/>
    <n v="152325"/>
    <s v="K-2102-50"/>
    <n v="22500"/>
  </r>
  <r>
    <s v="R-15489"/>
    <d v="2021-02-02T00:00:00"/>
    <x v="7"/>
    <x v="2"/>
    <s v="2-2021"/>
    <x v="1"/>
    <x v="6"/>
    <x v="13"/>
    <x v="10"/>
    <s v="Yarn"/>
    <s v="02-01-01-001-0001"/>
    <s v="METCO TEXTILE (PVT) LTD"/>
    <n v="18.23"/>
    <n v="826.91280000000006"/>
    <x v="104"/>
    <n v="410175"/>
    <s v="K-2102-50"/>
    <n v="22500"/>
  </r>
  <r>
    <s v="R-15780"/>
    <d v="2021-02-02T00:00:00"/>
    <x v="7"/>
    <x v="2"/>
    <s v="2-2021"/>
    <x v="1"/>
    <x v="6"/>
    <x v="29"/>
    <x v="28"/>
    <s v="Yarn"/>
    <s v="02-01-01-001-0007"/>
    <s v="ZAMAN TEXTILE MILLS (PVT) LTD"/>
    <n v="7.61"/>
    <n v="345.18959999999998"/>
    <x v="65"/>
    <n v="136980"/>
    <s v="K-2102-69"/>
    <n v="18000"/>
  </r>
  <r>
    <s v="R-15780"/>
    <d v="2021-02-02T00:00:00"/>
    <x v="7"/>
    <x v="2"/>
    <s v="2-2021"/>
    <x v="1"/>
    <x v="6"/>
    <x v="29"/>
    <x v="28"/>
    <s v="Yarn"/>
    <s v="02-01-01-001-0007"/>
    <s v="ZAMAN TEXTILE MILLS (PVT) LTD"/>
    <n v="5.46"/>
    <n v="247.66559999999998"/>
    <x v="65"/>
    <n v="98280"/>
    <s v="K-2102-69"/>
    <n v="18000"/>
  </r>
  <r>
    <s v="R-15780"/>
    <d v="2021-02-02T00:00:00"/>
    <x v="7"/>
    <x v="2"/>
    <s v="2-2021"/>
    <x v="1"/>
    <x v="6"/>
    <x v="29"/>
    <x v="28"/>
    <s v="Yarn"/>
    <s v="02-01-01-001-0007"/>
    <s v="ZAMAN TEXTILE MILLS (PVT) LTD"/>
    <n v="84.44"/>
    <n v="3830.1983999999998"/>
    <x v="65"/>
    <n v="1519920"/>
    <s v="K-2102-69"/>
    <n v="18000"/>
  </r>
  <r>
    <s v="R-15780"/>
    <d v="2021-02-02T00:00:00"/>
    <x v="7"/>
    <x v="2"/>
    <s v="2-2021"/>
    <x v="1"/>
    <x v="6"/>
    <x v="29"/>
    <x v="28"/>
    <s v="Yarn"/>
    <s v="02-01-01-001-0007"/>
    <s v="ZAMAN TEXTILE MILLS (PVT) LTD"/>
    <n v="61.52"/>
    <n v="2790.5472"/>
    <x v="65"/>
    <n v="1107360"/>
    <s v="K-2102-69"/>
    <n v="18000"/>
  </r>
  <r>
    <s v="R-15780"/>
    <d v="2021-02-02T00:00:00"/>
    <x v="7"/>
    <x v="2"/>
    <s v="2-2021"/>
    <x v="1"/>
    <x v="6"/>
    <x v="29"/>
    <x v="28"/>
    <s v="Yarn"/>
    <s v="02-01-01-001-0007"/>
    <s v="ZAMAN TEXTILE MILLS (PVT) LTD"/>
    <n v="29.32"/>
    <n v="1329.9552000000001"/>
    <x v="65"/>
    <n v="527760"/>
    <s v="K-2102-69"/>
    <n v="18000"/>
  </r>
  <r>
    <s v="R-15780"/>
    <d v="2021-02-02T00:00:00"/>
    <x v="7"/>
    <x v="2"/>
    <s v="2-2021"/>
    <x v="1"/>
    <x v="6"/>
    <x v="29"/>
    <x v="28"/>
    <s v="Yarn"/>
    <s v="02-01-01-001-0007"/>
    <s v="ZAMAN TEXTILE MILLS (PVT) LTD"/>
    <n v="64.42"/>
    <n v="2922.0911999999998"/>
    <x v="65"/>
    <n v="1159560"/>
    <s v="K-2102-69"/>
    <n v="18000"/>
  </r>
  <r>
    <s v="R-15780"/>
    <d v="2021-02-02T00:00:00"/>
    <x v="7"/>
    <x v="2"/>
    <s v="2-2021"/>
    <x v="1"/>
    <x v="6"/>
    <x v="29"/>
    <x v="28"/>
    <s v="Yarn"/>
    <s v="02-01-01-001-0007"/>
    <s v="ZAMAN TEXTILE MILLS (PVT) LTD"/>
    <n v="4.2300000000000004"/>
    <n v="191.87280000000001"/>
    <x v="65"/>
    <n v="76140.000000000015"/>
    <s v="K-2102-69"/>
    <n v="18000"/>
  </r>
  <r>
    <s v="R-15499"/>
    <d v="2021-02-03T00:00:00"/>
    <x v="7"/>
    <x v="2"/>
    <s v="2-2021"/>
    <x v="1"/>
    <x v="6"/>
    <x v="7"/>
    <x v="10"/>
    <s v="Yarn"/>
    <s v="02-01-01-001-0001"/>
    <s v="METCO TEXTILE (PVT) LTD"/>
    <n v="30"/>
    <n v="1360.8"/>
    <x v="98"/>
    <n v="600000"/>
    <s v="K-2102-60"/>
    <n v="20000"/>
  </r>
  <r>
    <s v="R-15472"/>
    <d v="2021-02-03T00:00:00"/>
    <x v="7"/>
    <x v="2"/>
    <s v="2-2021"/>
    <x v="1"/>
    <x v="6"/>
    <x v="3"/>
    <x v="3"/>
    <s v="Yarn"/>
    <s v="02-01-01-001-0006"/>
    <s v="GATRON INDUSTRIES LTD"/>
    <n v="7.4074070000000001"/>
    <n v="335.99998152000001"/>
    <x v="116"/>
    <n v="100926.36481941999"/>
    <s v="K-2102-42"/>
    <n v="13625.06"/>
  </r>
  <r>
    <s v="R-15472"/>
    <d v="2021-02-03T00:00:00"/>
    <x v="7"/>
    <x v="2"/>
    <s v="2-2021"/>
    <x v="1"/>
    <x v="6"/>
    <x v="3"/>
    <x v="3"/>
    <s v="Yarn"/>
    <s v="02-01-01-001-0006"/>
    <s v="GATRON INDUSTRIES LTD"/>
    <n v="3.0864189999999998"/>
    <n v="139.99996583999999"/>
    <x v="116"/>
    <n v="42052.644060139995"/>
    <s v="K-2102-42"/>
    <n v="13625.06"/>
  </r>
  <r>
    <s v="R-15473"/>
    <d v="2021-02-03T00:00:00"/>
    <x v="7"/>
    <x v="2"/>
    <s v="2-2021"/>
    <x v="1"/>
    <x v="6"/>
    <x v="3"/>
    <x v="3"/>
    <s v="Yarn"/>
    <s v="02-01-01-001-0006"/>
    <s v="GATRON INDUSTRIES LTD"/>
    <n v="32.892414100000003"/>
    <n v="1491.9999035760002"/>
    <x v="117"/>
    <n v="448162.43135391007"/>
    <s v="K-2102-43"/>
    <n v="13625.1"/>
  </r>
  <r>
    <s v="R-15473"/>
    <d v="2021-02-03T00:00:00"/>
    <x v="7"/>
    <x v="2"/>
    <s v="2-2021"/>
    <x v="1"/>
    <x v="6"/>
    <x v="3"/>
    <x v="3"/>
    <s v="Yarn"/>
    <s v="02-01-01-001-0006"/>
    <s v="GATRON INDUSTRIES LTD"/>
    <n v="0.440917"/>
    <n v="19.999995120000001"/>
    <x v="117"/>
    <n v="6007.5382166999998"/>
    <s v="K-2102-43"/>
    <n v="13625.099999999999"/>
  </r>
  <r>
    <s v="R-15498"/>
    <d v="2021-02-06T00:00:00"/>
    <x v="7"/>
    <x v="2"/>
    <s v="2-2021"/>
    <x v="1"/>
    <x v="6"/>
    <x v="7"/>
    <x v="10"/>
    <s v="Yarn"/>
    <s v="02-01-01-001-0001"/>
    <s v="METCO TEXTILE (PVT) LTD"/>
    <n v="70"/>
    <n v="3175.2"/>
    <x v="98"/>
    <n v="1400000"/>
    <s v="K-2102-59"/>
    <n v="20000"/>
  </r>
  <r>
    <s v="R-15759"/>
    <d v="2021-02-06T00:00:00"/>
    <x v="7"/>
    <x v="2"/>
    <s v="2-2021"/>
    <x v="1"/>
    <x v="6"/>
    <x v="8"/>
    <x v="29"/>
    <s v="Yarn"/>
    <s v="02-01-01-001-0014"/>
    <s v="SAIF TEXTILE MILLS LTD"/>
    <n v="188.66"/>
    <n v="8557.6175999999996"/>
    <x v="56"/>
    <n v="3527942"/>
    <s v="K-2102-65"/>
    <n v="18700"/>
  </r>
  <r>
    <s v="R-15497"/>
    <d v="2021-02-08T00:00:00"/>
    <x v="7"/>
    <x v="2"/>
    <s v="2-2021"/>
    <x v="1"/>
    <x v="6"/>
    <x v="7"/>
    <x v="10"/>
    <s v="Yarn"/>
    <s v="02-01-01-001-0001"/>
    <s v="METCO TEXTILE (PVT) LTD"/>
    <n v="40"/>
    <n v="1814.4"/>
    <x v="98"/>
    <n v="800000"/>
    <s v="K-2102-58"/>
    <n v="20000"/>
  </r>
  <r>
    <s v="R-15463"/>
    <d v="2021-02-09T00:00:00"/>
    <x v="7"/>
    <x v="2"/>
    <s v="2-2021"/>
    <x v="1"/>
    <x v="6"/>
    <x v="8"/>
    <x v="9"/>
    <s v="Yarn"/>
    <s v="02-01-01-001-0005"/>
    <s v="DAWOOD BROTHERS"/>
    <n v="25"/>
    <n v="1134"/>
    <x v="103"/>
    <n v="432500"/>
    <s v="K-2102-41"/>
    <n v="17300"/>
  </r>
  <r>
    <s v="R-16219"/>
    <d v="2021-02-09T00:00:00"/>
    <x v="7"/>
    <x v="2"/>
    <s v="2-2021"/>
    <x v="1"/>
    <x v="6"/>
    <x v="11"/>
    <x v="9"/>
    <s v="Yarn"/>
    <s v="02-01-01-001-0005"/>
    <s v="DAWOOD BROTHERS"/>
    <n v="100"/>
    <n v="4536"/>
    <x v="90"/>
    <n v="2100000"/>
    <s v="K-2102-75"/>
    <n v="21000"/>
  </r>
  <r>
    <s v="R-16235"/>
    <d v="2021-02-09T00:00:00"/>
    <x v="7"/>
    <x v="2"/>
    <s v="2-2021"/>
    <x v="1"/>
    <x v="6"/>
    <x v="29"/>
    <x v="28"/>
    <s v="Yarn"/>
    <s v="02-01-01-001-0007"/>
    <s v="ZAMAN TEXTILE MILLS (PVT) LTD"/>
    <n v="25.67"/>
    <n v="1164.3912"/>
    <x v="65"/>
    <n v="462060.00000000006"/>
    <s v="K-2102-76"/>
    <n v="18000"/>
  </r>
  <r>
    <s v="R-16237"/>
    <d v="2021-02-09T00:00:00"/>
    <x v="7"/>
    <x v="2"/>
    <s v="2-2021"/>
    <x v="1"/>
    <x v="6"/>
    <x v="29"/>
    <x v="28"/>
    <s v="Yarn"/>
    <s v="02-01-01-001-0007"/>
    <s v="ZAMAN TEXTILE MILLS (PVT) LTD"/>
    <n v="24.96"/>
    <n v="1132.1856"/>
    <x v="65"/>
    <n v="449280"/>
    <s v="K-2102-77"/>
    <n v="18000"/>
  </r>
  <r>
    <s v="R-16237"/>
    <d v="2021-02-09T00:00:00"/>
    <x v="7"/>
    <x v="2"/>
    <s v="2-2021"/>
    <x v="1"/>
    <x v="6"/>
    <x v="29"/>
    <x v="28"/>
    <s v="Yarn"/>
    <s v="02-01-01-001-0007"/>
    <s v="ZAMAN TEXTILE MILLS (PVT) LTD"/>
    <n v="73.44"/>
    <n v="3331.2383999999997"/>
    <x v="65"/>
    <n v="1321920"/>
    <s v="K-2102-77"/>
    <n v="18000"/>
  </r>
  <r>
    <s v="R-16237"/>
    <d v="2021-02-09T00:00:00"/>
    <x v="7"/>
    <x v="2"/>
    <s v="2-2021"/>
    <x v="1"/>
    <x v="6"/>
    <x v="29"/>
    <x v="28"/>
    <s v="Yarn"/>
    <s v="02-01-01-001-0007"/>
    <s v="ZAMAN TEXTILE MILLS (PVT) LTD"/>
    <n v="1.52"/>
    <n v="68.947199999999995"/>
    <x v="65"/>
    <n v="27360"/>
    <s v="K-2102-77"/>
    <n v="18000"/>
  </r>
  <r>
    <s v="R-15496"/>
    <d v="2021-02-10T00:00:00"/>
    <x v="7"/>
    <x v="2"/>
    <s v="2-2021"/>
    <x v="1"/>
    <x v="6"/>
    <x v="7"/>
    <x v="10"/>
    <s v="Yarn"/>
    <s v="02-01-01-001-0001"/>
    <s v="METCO TEXTILE (PVT) LTD"/>
    <n v="40"/>
    <n v="1814.4"/>
    <x v="98"/>
    <n v="800000"/>
    <s v="K-2102-57"/>
    <n v="20000"/>
  </r>
  <r>
    <s v="R-15495"/>
    <d v="2021-02-11T00:00:00"/>
    <x v="7"/>
    <x v="2"/>
    <s v="2-2021"/>
    <x v="1"/>
    <x v="6"/>
    <x v="7"/>
    <x v="10"/>
    <s v="Yarn"/>
    <s v="02-01-01-001-0001"/>
    <s v="METCO TEXTILE (PVT) LTD"/>
    <n v="35"/>
    <n v="1587.6"/>
    <x v="98"/>
    <n v="700000"/>
    <s v="K-2102-56"/>
    <n v="20000"/>
  </r>
  <r>
    <s v="R-15490"/>
    <d v="2021-02-12T00:00:00"/>
    <x v="7"/>
    <x v="2"/>
    <s v="2-2021"/>
    <x v="1"/>
    <x v="6"/>
    <x v="13"/>
    <x v="10"/>
    <s v="Yarn"/>
    <s v="02-01-01-001-0001"/>
    <s v="METCO TEXTILE (PVT) LTD"/>
    <n v="27.58"/>
    <n v="1251.0287999999998"/>
    <x v="104"/>
    <n v="620550"/>
    <s v="K-2102-51"/>
    <n v="22500"/>
  </r>
  <r>
    <s v="R-15490"/>
    <d v="2021-02-12T00:00:00"/>
    <x v="7"/>
    <x v="2"/>
    <s v="2-2021"/>
    <x v="1"/>
    <x v="6"/>
    <x v="13"/>
    <x v="10"/>
    <s v="Yarn"/>
    <s v="02-01-01-001-0001"/>
    <s v="METCO TEXTILE (PVT) LTD"/>
    <n v="2.42"/>
    <n v="109.77119999999999"/>
    <x v="104"/>
    <n v="54450"/>
    <s v="K-2102-51"/>
    <n v="22500"/>
  </r>
  <r>
    <s v="R-15494"/>
    <d v="2021-02-13T00:00:00"/>
    <x v="7"/>
    <x v="2"/>
    <s v="2-2021"/>
    <x v="1"/>
    <x v="6"/>
    <x v="7"/>
    <x v="10"/>
    <s v="Yarn"/>
    <s v="02-01-01-001-0001"/>
    <s v="METCO TEXTILE (PVT) LTD"/>
    <n v="35"/>
    <n v="1587.6"/>
    <x v="98"/>
    <n v="700000"/>
    <s v="K-2102-55"/>
    <n v="20000"/>
  </r>
  <r>
    <s v="R-15493"/>
    <d v="2021-02-15T00:00:00"/>
    <x v="7"/>
    <x v="2"/>
    <s v="2-2021"/>
    <x v="1"/>
    <x v="6"/>
    <x v="7"/>
    <x v="10"/>
    <s v="Yarn"/>
    <s v="02-01-01-001-0001"/>
    <s v="METCO TEXTILE (PVT) LTD"/>
    <n v="45"/>
    <n v="2041.2"/>
    <x v="98"/>
    <n v="900000"/>
    <s v="K-2102-54"/>
    <n v="20000"/>
  </r>
  <r>
    <s v="R-15456"/>
    <d v="2021-02-15T00:00:00"/>
    <x v="7"/>
    <x v="2"/>
    <s v="2-2021"/>
    <x v="1"/>
    <x v="6"/>
    <x v="7"/>
    <x v="20"/>
    <s v="Yarn"/>
    <s v="02-01-01-001-0008"/>
    <s v="GADOON TEXTILE MILLS LTD"/>
    <n v="100"/>
    <n v="4536"/>
    <x v="18"/>
    <n v="1950000"/>
    <s v="K-2102-35"/>
    <n v="19500"/>
  </r>
  <r>
    <s v="R-16218"/>
    <d v="2021-02-16T00:00:00"/>
    <x v="7"/>
    <x v="2"/>
    <s v="2-2021"/>
    <x v="1"/>
    <x v="6"/>
    <x v="11"/>
    <x v="9"/>
    <s v="Yarn"/>
    <s v="02-01-01-001-0005"/>
    <s v="DAWOOD BROTHERS"/>
    <n v="90.67"/>
    <n v="4112.7911999999997"/>
    <x v="90"/>
    <n v="1904070"/>
    <s v="K-2102-74"/>
    <n v="21000"/>
  </r>
  <r>
    <s v="R-16218"/>
    <d v="2021-02-16T00:00:00"/>
    <x v="7"/>
    <x v="2"/>
    <s v="2-2021"/>
    <x v="1"/>
    <x v="6"/>
    <x v="11"/>
    <x v="9"/>
    <s v="Yarn"/>
    <s v="02-01-01-001-0005"/>
    <s v="DAWOOD BROTHERS"/>
    <n v="4.8"/>
    <n v="217.72799999999998"/>
    <x v="90"/>
    <n v="100800"/>
    <s v="K-2102-74"/>
    <n v="21000"/>
  </r>
  <r>
    <s v="R-16218"/>
    <d v="2021-02-16T00:00:00"/>
    <x v="7"/>
    <x v="2"/>
    <s v="2-2021"/>
    <x v="1"/>
    <x v="6"/>
    <x v="11"/>
    <x v="9"/>
    <s v="Yarn"/>
    <s v="02-01-01-001-0005"/>
    <s v="DAWOOD BROTHERS"/>
    <n v="4.53"/>
    <n v="205.48080000000002"/>
    <x v="90"/>
    <n v="95130"/>
    <s v="K-2102-74"/>
    <n v="21000"/>
  </r>
  <r>
    <s v="R-15492"/>
    <d v="2021-02-17T00:00:00"/>
    <x v="7"/>
    <x v="2"/>
    <s v="2-2021"/>
    <x v="1"/>
    <x v="6"/>
    <x v="7"/>
    <x v="10"/>
    <s v="Yarn"/>
    <s v="02-01-01-001-0001"/>
    <s v="METCO TEXTILE (PVT) LTD"/>
    <n v="70"/>
    <n v="3175.2"/>
    <x v="98"/>
    <n v="1400000"/>
    <s v="K-2102-53"/>
    <n v="20000"/>
  </r>
  <r>
    <s v="R-15479"/>
    <d v="2021-02-19T00:00:00"/>
    <x v="7"/>
    <x v="2"/>
    <s v="2-2021"/>
    <x v="1"/>
    <x v="6"/>
    <x v="7"/>
    <x v="10"/>
    <s v="Yarn"/>
    <s v="02-01-01-001-0001"/>
    <s v="METCO TEXTILE (PVT) LTD"/>
    <n v="25"/>
    <n v="1134"/>
    <x v="104"/>
    <n v="562500"/>
    <s v="K-2102-44"/>
    <n v="22500"/>
  </r>
  <r>
    <s v="R-15491"/>
    <d v="2021-02-19T00:00:00"/>
    <x v="7"/>
    <x v="2"/>
    <s v="2-2021"/>
    <x v="1"/>
    <x v="6"/>
    <x v="7"/>
    <x v="10"/>
    <s v="Yarn"/>
    <s v="02-01-01-001-0001"/>
    <s v="METCO TEXTILE (PVT) LTD"/>
    <n v="10"/>
    <n v="453.6"/>
    <x v="98"/>
    <n v="200000"/>
    <s v="K-2102-52"/>
    <n v="20000"/>
  </r>
  <r>
    <s v="R-15480"/>
    <d v="2021-02-20T00:00:00"/>
    <x v="7"/>
    <x v="2"/>
    <s v="2-2021"/>
    <x v="1"/>
    <x v="6"/>
    <x v="7"/>
    <x v="10"/>
    <s v="Yarn"/>
    <s v="02-01-01-001-0001"/>
    <s v="METCO TEXTILE (PVT) LTD"/>
    <n v="35"/>
    <n v="1587.6"/>
    <x v="104"/>
    <n v="787500"/>
    <s v="K-2102-45"/>
    <n v="22500"/>
  </r>
  <r>
    <s v="R-15481"/>
    <d v="2021-02-22T00:00:00"/>
    <x v="7"/>
    <x v="2"/>
    <s v="2-2021"/>
    <x v="1"/>
    <x v="6"/>
    <x v="7"/>
    <x v="10"/>
    <s v="Yarn"/>
    <s v="02-01-01-001-0001"/>
    <s v="METCO TEXTILE (PVT) LTD"/>
    <n v="50"/>
    <n v="2268"/>
    <x v="104"/>
    <n v="1125000"/>
    <s v="K-2102-46"/>
    <n v="22500"/>
  </r>
  <r>
    <s v="R-15482"/>
    <d v="2021-02-23T00:00:00"/>
    <x v="7"/>
    <x v="2"/>
    <s v="2-2021"/>
    <x v="1"/>
    <x v="6"/>
    <x v="7"/>
    <x v="10"/>
    <s v="Yarn"/>
    <s v="02-01-01-001-0001"/>
    <s v="METCO TEXTILE (PVT) LTD"/>
    <n v="30"/>
    <n v="1360.8"/>
    <x v="104"/>
    <n v="675000"/>
    <s v="K-2102-47"/>
    <n v="22500"/>
  </r>
  <r>
    <s v="R-15762"/>
    <d v="2021-02-23T00:00:00"/>
    <x v="7"/>
    <x v="2"/>
    <s v="2-2021"/>
    <x v="1"/>
    <x v="6"/>
    <x v="7"/>
    <x v="20"/>
    <s v="Yarn"/>
    <s v="02-01-01-001-0008"/>
    <s v="GADOON TEXTILE MILLS LTD"/>
    <n v="49"/>
    <n v="2222.64"/>
    <x v="18"/>
    <n v="955500"/>
    <s v="K-2102-67"/>
    <n v="19500"/>
  </r>
  <r>
    <s v="R-15763"/>
    <d v="2021-02-23T00:00:00"/>
    <x v="7"/>
    <x v="2"/>
    <s v="2-2021"/>
    <x v="1"/>
    <x v="6"/>
    <x v="7"/>
    <x v="20"/>
    <s v="Yarn"/>
    <s v="02-01-01-001-0008"/>
    <s v="GADOON TEXTILE MILLS LTD"/>
    <n v="51"/>
    <n v="2313.36"/>
    <x v="18"/>
    <n v="994500"/>
    <s v="K-2102-68"/>
    <n v="19500"/>
  </r>
  <r>
    <s v="R-15483"/>
    <d v="2021-02-24T00:00:00"/>
    <x v="7"/>
    <x v="2"/>
    <s v="2-2021"/>
    <x v="1"/>
    <x v="6"/>
    <x v="7"/>
    <x v="10"/>
    <s v="Yarn"/>
    <s v="02-01-01-001-0001"/>
    <s v="METCO TEXTILE (PVT) LTD"/>
    <n v="40"/>
    <n v="1814.4"/>
    <x v="104"/>
    <n v="900000"/>
    <s v="K-2102-48"/>
    <n v="22500"/>
  </r>
  <r>
    <s v="R-15484"/>
    <d v="2021-02-27T00:00:00"/>
    <x v="7"/>
    <x v="2"/>
    <s v="2-2021"/>
    <x v="1"/>
    <x v="6"/>
    <x v="7"/>
    <x v="10"/>
    <s v="Yarn"/>
    <s v="02-01-01-001-0001"/>
    <s v="METCO TEXTILE (PVT) LTD"/>
    <n v="40"/>
    <n v="1814.4"/>
    <x v="104"/>
    <n v="900000"/>
    <s v="K-2102-49"/>
    <n v="22500"/>
  </r>
  <r>
    <s v="R-15823"/>
    <d v="2021-03-01T00:00:00"/>
    <x v="8"/>
    <x v="2"/>
    <s v="3-2021"/>
    <x v="1"/>
    <x v="6"/>
    <x v="7"/>
    <x v="10"/>
    <s v="Yarn"/>
    <s v="02-01-01-001-0001"/>
    <s v="METCO TEXTILE (PVT) LTD"/>
    <n v="35"/>
    <n v="1587.6"/>
    <x v="104"/>
    <n v="787500"/>
    <s v="K-2103-64"/>
    <n v="22500"/>
  </r>
  <r>
    <s v="R-16238"/>
    <d v="2021-03-01T00:00:00"/>
    <x v="8"/>
    <x v="2"/>
    <s v="3-2021"/>
    <x v="1"/>
    <x v="6"/>
    <x v="11"/>
    <x v="9"/>
    <s v="Yarn"/>
    <s v="02-01-01-001-0005"/>
    <s v="DAWOOD BROTHERS"/>
    <n v="120"/>
    <n v="5443.2"/>
    <x v="90"/>
    <n v="2520000"/>
    <s v="K-2103-92"/>
    <n v="21000"/>
  </r>
  <r>
    <s v="R-15390"/>
    <d v="2021-03-02T00:00:00"/>
    <x v="8"/>
    <x v="2"/>
    <s v="3-2021"/>
    <x v="1"/>
    <x v="6"/>
    <x v="8"/>
    <x v="26"/>
    <s v="Yarn"/>
    <s v="02-01-01-001-0010"/>
    <s v="ISLAND TEXTILE MILLS LTD"/>
    <n v="170"/>
    <n v="7711.2"/>
    <x v="28"/>
    <n v="3264000"/>
    <s v="K-2103-3"/>
    <n v="19200"/>
  </r>
  <r>
    <s v="R-15824"/>
    <d v="2021-03-03T00:00:00"/>
    <x v="8"/>
    <x v="2"/>
    <s v="3-2021"/>
    <x v="1"/>
    <x v="6"/>
    <x v="7"/>
    <x v="10"/>
    <s v="Yarn"/>
    <s v="02-01-01-001-0001"/>
    <s v="METCO TEXTILE (PVT) LTD"/>
    <n v="30"/>
    <n v="1360.8"/>
    <x v="104"/>
    <n v="675000"/>
    <s v="K-2103-65"/>
    <n v="22500"/>
  </r>
  <r>
    <s v="R-16234"/>
    <d v="2021-03-03T00:00:00"/>
    <x v="8"/>
    <x v="2"/>
    <s v="3-2021"/>
    <x v="1"/>
    <x v="6"/>
    <x v="29"/>
    <x v="28"/>
    <s v="Yarn"/>
    <s v="02-01-01-001-0007"/>
    <s v="ZAMAN TEXTILE MILLS (PVT) LTD"/>
    <n v="22.48"/>
    <n v="1019.6928"/>
    <x v="65"/>
    <n v="404640"/>
    <s v="K-2103-91"/>
    <n v="18000"/>
  </r>
  <r>
    <s v="R-16234"/>
    <d v="2021-03-03T00:00:00"/>
    <x v="8"/>
    <x v="2"/>
    <s v="3-2021"/>
    <x v="1"/>
    <x v="6"/>
    <x v="29"/>
    <x v="28"/>
    <s v="Yarn"/>
    <s v="02-01-01-001-0007"/>
    <s v="ZAMAN TEXTILE MILLS (PVT) LTD"/>
    <n v="102.52"/>
    <n v="4650.3072000000002"/>
    <x v="65"/>
    <n v="1845360"/>
    <s v="K-2103-91"/>
    <n v="18000"/>
  </r>
  <r>
    <s v="R-15804"/>
    <d v="2021-03-04T00:00:00"/>
    <x v="8"/>
    <x v="2"/>
    <s v="3-2021"/>
    <x v="1"/>
    <x v="6"/>
    <x v="3"/>
    <x v="3"/>
    <s v="Yarn"/>
    <s v="02-01-01-001-0006"/>
    <s v="GATRON INDUSTRIES LTD"/>
    <n v="2.2707229999999998"/>
    <n v="102.99999527999999"/>
    <x v="118"/>
    <n v="31392.9725473"/>
    <s v="K-2103-47"/>
    <n v="13825.1"/>
  </r>
  <r>
    <s v="R-15804"/>
    <d v="2021-03-04T00:00:00"/>
    <x v="8"/>
    <x v="2"/>
    <s v="3-2021"/>
    <x v="1"/>
    <x v="6"/>
    <x v="3"/>
    <x v="3"/>
    <s v="Yarn"/>
    <s v="02-01-01-001-0006"/>
    <s v="GATRON INDUSTRIES LTD"/>
    <n v="30.048500000000001"/>
    <n v="1362.9999600000001"/>
    <x v="118"/>
    <n v="415423.51735000004"/>
    <s v="K-2103-47"/>
    <n v="13825.1"/>
  </r>
  <r>
    <s v="R-15804"/>
    <d v="2021-03-04T00:00:00"/>
    <x v="8"/>
    <x v="2"/>
    <s v="3-2021"/>
    <x v="1"/>
    <x v="6"/>
    <x v="3"/>
    <x v="3"/>
    <s v="Yarn"/>
    <s v="02-01-01-001-0006"/>
    <s v="GATRON INDUSTRIES LTD"/>
    <n v="2.7336860000000001"/>
    <n v="123.99999696"/>
    <x v="118"/>
    <n v="37793.482318599999"/>
    <s v="K-2103-47"/>
    <n v="13825.1"/>
  </r>
  <r>
    <s v="R-15825"/>
    <d v="2021-03-05T00:00:00"/>
    <x v="8"/>
    <x v="2"/>
    <s v="3-2021"/>
    <x v="1"/>
    <x v="6"/>
    <x v="7"/>
    <x v="10"/>
    <s v="Yarn"/>
    <s v="02-01-01-001-0001"/>
    <s v="METCO TEXTILE (PVT) LTD"/>
    <n v="90"/>
    <n v="4082.4"/>
    <x v="104"/>
    <n v="2025000"/>
    <s v="K-2103-66"/>
    <n v="22500"/>
  </r>
  <r>
    <s v="R-15810"/>
    <d v="2021-03-06T00:00:00"/>
    <x v="8"/>
    <x v="2"/>
    <s v="3-2021"/>
    <x v="1"/>
    <x v="6"/>
    <x v="13"/>
    <x v="10"/>
    <s v="Yarn"/>
    <s v="02-01-01-001-0001"/>
    <s v="METCO TEXTILE (PVT) LTD"/>
    <n v="5.93"/>
    <n v="268.98480000000001"/>
    <x v="108"/>
    <n v="155366"/>
    <s v="K-2103-53"/>
    <n v="26200"/>
  </r>
  <r>
    <s v="R-15810"/>
    <d v="2021-03-06T00:00:00"/>
    <x v="8"/>
    <x v="2"/>
    <s v="3-2021"/>
    <x v="1"/>
    <x v="6"/>
    <x v="13"/>
    <x v="10"/>
    <s v="Yarn"/>
    <s v="02-01-01-001-0001"/>
    <s v="METCO TEXTILE (PVT) LTD"/>
    <n v="0.54"/>
    <n v="24.494400000000002"/>
    <x v="108"/>
    <n v="14148.000000000002"/>
    <s v="K-2103-53"/>
    <n v="26200"/>
  </r>
  <r>
    <s v="R-15810"/>
    <d v="2021-03-06T00:00:00"/>
    <x v="8"/>
    <x v="2"/>
    <s v="3-2021"/>
    <x v="1"/>
    <x v="6"/>
    <x v="13"/>
    <x v="10"/>
    <s v="Yarn"/>
    <s v="02-01-01-001-0001"/>
    <s v="METCO TEXTILE (PVT) LTD"/>
    <n v="6.07"/>
    <n v="275.33519999999999"/>
    <x v="108"/>
    <n v="159034"/>
    <s v="K-2103-53"/>
    <n v="26200"/>
  </r>
  <r>
    <s v="R-15810"/>
    <d v="2021-03-06T00:00:00"/>
    <x v="8"/>
    <x v="2"/>
    <s v="3-2021"/>
    <x v="1"/>
    <x v="6"/>
    <x v="13"/>
    <x v="10"/>
    <s v="Yarn"/>
    <s v="02-01-01-001-0001"/>
    <s v="METCO TEXTILE (PVT) LTD"/>
    <n v="12.23"/>
    <n v="554.75279999999998"/>
    <x v="108"/>
    <n v="320426"/>
    <s v="K-2103-53"/>
    <n v="26200"/>
  </r>
  <r>
    <s v="R-15810"/>
    <d v="2021-03-06T00:00:00"/>
    <x v="8"/>
    <x v="2"/>
    <s v="3-2021"/>
    <x v="1"/>
    <x v="6"/>
    <x v="13"/>
    <x v="10"/>
    <s v="Yarn"/>
    <s v="02-01-01-001-0001"/>
    <s v="METCO TEXTILE (PVT) LTD"/>
    <n v="0.23"/>
    <n v="10.4328"/>
    <x v="108"/>
    <n v="6026"/>
    <s v="K-2103-53"/>
    <n v="26200"/>
  </r>
  <r>
    <s v="R-15826"/>
    <d v="2021-03-09T00:00:00"/>
    <x v="8"/>
    <x v="2"/>
    <s v="3-2021"/>
    <x v="1"/>
    <x v="6"/>
    <x v="7"/>
    <x v="10"/>
    <s v="Yarn"/>
    <s v="02-01-01-001-0001"/>
    <s v="METCO TEXTILE (PVT) LTD"/>
    <n v="70"/>
    <n v="3175.2"/>
    <x v="104"/>
    <n v="1575000"/>
    <s v="K-2103-67"/>
    <n v="22500"/>
  </r>
  <r>
    <s v="R-15812"/>
    <d v="2021-03-09T00:00:00"/>
    <x v="8"/>
    <x v="2"/>
    <s v="3-2021"/>
    <x v="1"/>
    <x v="6"/>
    <x v="8"/>
    <x v="7"/>
    <s v="Yarn"/>
    <s v="02-01-01-001-0004"/>
    <s v="PREMIUM TEXTILE MILLS LTD"/>
    <n v="15.12"/>
    <n v="685.84319999999991"/>
    <x v="41"/>
    <n v="287280"/>
    <s v="K-2103-55"/>
    <n v="19000"/>
  </r>
  <r>
    <s v="R-15812"/>
    <d v="2021-03-09T00:00:00"/>
    <x v="8"/>
    <x v="2"/>
    <s v="3-2021"/>
    <x v="1"/>
    <x v="6"/>
    <x v="8"/>
    <x v="7"/>
    <s v="Yarn"/>
    <s v="02-01-01-001-0004"/>
    <s v="PREMIUM TEXTILE MILLS LTD"/>
    <n v="13.39"/>
    <n v="607.37040000000002"/>
    <x v="41"/>
    <n v="254410"/>
    <s v="K-2103-55"/>
    <n v="19000"/>
  </r>
  <r>
    <s v="R-15812"/>
    <d v="2021-03-09T00:00:00"/>
    <x v="8"/>
    <x v="2"/>
    <s v="3-2021"/>
    <x v="1"/>
    <x v="6"/>
    <x v="8"/>
    <x v="7"/>
    <s v="Yarn"/>
    <s v="02-01-01-001-0004"/>
    <s v="PREMIUM TEXTILE MILLS LTD"/>
    <n v="36.49"/>
    <n v="1655.1864"/>
    <x v="41"/>
    <n v="693310"/>
    <s v="K-2103-55"/>
    <n v="19000"/>
  </r>
  <r>
    <s v="R-15839"/>
    <d v="2021-03-10T00:00:00"/>
    <x v="8"/>
    <x v="2"/>
    <s v="3-2021"/>
    <x v="1"/>
    <x v="6"/>
    <x v="5"/>
    <x v="30"/>
    <s v="Yarn"/>
    <s v="02-01-01-001-0016"/>
    <s v="PAK KUWAIT TEXTILE LTD"/>
    <n v="176.16"/>
    <n v="7990.6175999999996"/>
    <x v="93"/>
    <n v="3910752"/>
    <s v="K-2103-73"/>
    <n v="22200"/>
  </r>
  <r>
    <s v="R-15839"/>
    <d v="2021-03-10T00:00:00"/>
    <x v="8"/>
    <x v="2"/>
    <s v="3-2021"/>
    <x v="1"/>
    <x v="6"/>
    <x v="5"/>
    <x v="30"/>
    <s v="Yarn"/>
    <s v="02-01-01-001-0016"/>
    <s v="PAK KUWAIT TEXTILE LTD"/>
    <n v="9.17"/>
    <n v="415.95119999999997"/>
    <x v="93"/>
    <n v="203574"/>
    <s v="K-2103-73"/>
    <n v="22200"/>
  </r>
  <r>
    <s v="R-15839"/>
    <d v="2021-03-10T00:00:00"/>
    <x v="8"/>
    <x v="2"/>
    <s v="3-2021"/>
    <x v="1"/>
    <x v="6"/>
    <x v="5"/>
    <x v="30"/>
    <s v="Yarn"/>
    <s v="02-01-01-001-0016"/>
    <s v="PAK KUWAIT TEXTILE LTD"/>
    <n v="24.67"/>
    <n v="1119.0312000000001"/>
    <x v="93"/>
    <n v="547674"/>
    <s v="K-2103-73"/>
    <n v="22200"/>
  </r>
  <r>
    <s v="R-15819"/>
    <d v="2021-03-11T00:00:00"/>
    <x v="8"/>
    <x v="2"/>
    <s v="3-2021"/>
    <x v="1"/>
    <x v="6"/>
    <x v="7"/>
    <x v="10"/>
    <s v="Yarn"/>
    <s v="02-01-01-001-0001"/>
    <s v="METCO TEXTILE (PVT) LTD"/>
    <n v="30.16"/>
    <n v="1368.0576000000001"/>
    <x v="119"/>
    <n v="687648"/>
    <s v="K-2103-62"/>
    <n v="22800"/>
  </r>
  <r>
    <s v="R-15819"/>
    <d v="2021-03-11T00:00:00"/>
    <x v="8"/>
    <x v="2"/>
    <s v="3-2021"/>
    <x v="1"/>
    <x v="6"/>
    <x v="7"/>
    <x v="10"/>
    <s v="Yarn"/>
    <s v="02-01-01-001-0001"/>
    <s v="METCO TEXTILE (PVT) LTD"/>
    <n v="4.84"/>
    <n v="219.54239999999999"/>
    <x v="119"/>
    <n v="110352"/>
    <s v="K-2103-62"/>
    <n v="22800"/>
  </r>
  <r>
    <s v="R-15827"/>
    <d v="2021-03-11T00:00:00"/>
    <x v="8"/>
    <x v="2"/>
    <s v="3-2021"/>
    <x v="1"/>
    <x v="6"/>
    <x v="7"/>
    <x v="10"/>
    <s v="Yarn"/>
    <s v="02-01-01-001-0001"/>
    <s v="METCO TEXTILE (PVT) LTD"/>
    <n v="1.61"/>
    <n v="73.029600000000002"/>
    <x v="104"/>
    <n v="36225"/>
    <s v="K-2103-68"/>
    <n v="22500"/>
  </r>
  <r>
    <s v="R-15827"/>
    <d v="2021-03-11T00:00:00"/>
    <x v="8"/>
    <x v="2"/>
    <s v="3-2021"/>
    <x v="1"/>
    <x v="6"/>
    <x v="7"/>
    <x v="10"/>
    <s v="Yarn"/>
    <s v="02-01-01-001-0001"/>
    <s v="METCO TEXTILE (PVT) LTD"/>
    <n v="3.39"/>
    <n v="153.7704"/>
    <x v="104"/>
    <n v="76275"/>
    <s v="K-2103-68"/>
    <n v="22500"/>
  </r>
  <r>
    <s v="R-15809"/>
    <d v="2021-03-11T00:00:00"/>
    <x v="8"/>
    <x v="2"/>
    <s v="3-2021"/>
    <x v="1"/>
    <x v="6"/>
    <x v="13"/>
    <x v="10"/>
    <s v="Yarn"/>
    <s v="02-01-01-001-0001"/>
    <s v="METCO TEXTILE (PVT) LTD"/>
    <n v="24"/>
    <n v="1088.6399999999999"/>
    <x v="108"/>
    <n v="628800"/>
    <s v="K-2103-52"/>
    <n v="26200"/>
  </r>
  <r>
    <s v="R-15818"/>
    <d v="2021-03-12T00:00:00"/>
    <x v="8"/>
    <x v="2"/>
    <s v="3-2021"/>
    <x v="1"/>
    <x v="6"/>
    <x v="7"/>
    <x v="10"/>
    <s v="Yarn"/>
    <s v="02-01-01-001-0001"/>
    <s v="METCO TEXTILE (PVT) LTD"/>
    <n v="35"/>
    <n v="1587.6"/>
    <x v="119"/>
    <n v="798000"/>
    <s v="K-2103-61"/>
    <n v="22800"/>
  </r>
  <r>
    <s v="R-16239"/>
    <d v="2021-03-13T00:00:00"/>
    <x v="8"/>
    <x v="2"/>
    <s v="3-2021"/>
    <x v="1"/>
    <x v="6"/>
    <x v="11"/>
    <x v="9"/>
    <s v="Yarn"/>
    <s v="02-01-01-001-0005"/>
    <s v="DAWOOD BROTHERS"/>
    <n v="39.94"/>
    <n v="1811.6783999999998"/>
    <x v="90"/>
    <n v="838740"/>
    <s v="K-2103-93"/>
    <n v="21000"/>
  </r>
  <r>
    <s v="R-16239"/>
    <d v="2021-03-13T00:00:00"/>
    <x v="8"/>
    <x v="2"/>
    <s v="3-2021"/>
    <x v="1"/>
    <x v="6"/>
    <x v="11"/>
    <x v="9"/>
    <s v="Yarn"/>
    <s v="02-01-01-001-0005"/>
    <s v="DAWOOD BROTHERS"/>
    <n v="40.06"/>
    <n v="1817.1216000000002"/>
    <x v="90"/>
    <n v="841260"/>
    <s v="K-2103-93"/>
    <n v="21000"/>
  </r>
  <r>
    <s v="R-15817"/>
    <d v="2021-03-13T00:00:00"/>
    <x v="8"/>
    <x v="2"/>
    <s v="3-2021"/>
    <x v="1"/>
    <x v="6"/>
    <x v="7"/>
    <x v="10"/>
    <s v="Yarn"/>
    <s v="02-01-01-001-0001"/>
    <s v="METCO TEXTILE (PVT) LTD"/>
    <n v="35"/>
    <n v="1587.6"/>
    <x v="119"/>
    <n v="798000"/>
    <s v="K-2103-60"/>
    <n v="22800"/>
  </r>
  <r>
    <s v="R-15811"/>
    <d v="2021-03-13T00:00:00"/>
    <x v="8"/>
    <x v="2"/>
    <s v="3-2021"/>
    <x v="1"/>
    <x v="6"/>
    <x v="8"/>
    <x v="7"/>
    <s v="Yarn"/>
    <s v="02-01-01-001-0004"/>
    <s v="PREMIUM TEXTILE MILLS LTD"/>
    <n v="21.84"/>
    <n v="990.66239999999993"/>
    <x v="41"/>
    <n v="414960"/>
    <s v="K-2103-54"/>
    <n v="19000"/>
  </r>
  <r>
    <s v="R-15811"/>
    <d v="2021-03-13T00:00:00"/>
    <x v="8"/>
    <x v="2"/>
    <s v="3-2021"/>
    <x v="1"/>
    <x v="6"/>
    <x v="8"/>
    <x v="7"/>
    <s v="Yarn"/>
    <s v="02-01-01-001-0004"/>
    <s v="PREMIUM TEXTILE MILLS LTD"/>
    <n v="43.16"/>
    <n v="1957.7375999999999"/>
    <x v="41"/>
    <n v="820039.99999999988"/>
    <s v="K-2103-54"/>
    <n v="19000"/>
  </r>
  <r>
    <s v="R-15845"/>
    <d v="2021-03-15T00:00:00"/>
    <x v="8"/>
    <x v="2"/>
    <s v="3-2021"/>
    <x v="1"/>
    <x v="6"/>
    <x v="7"/>
    <x v="10"/>
    <s v="Yarn"/>
    <s v="02-01-01-001-0001"/>
    <s v="METCO TEXTILE (PVT) LTD"/>
    <n v="2.85"/>
    <n v="129.27600000000001"/>
    <x v="120"/>
    <n v="72390"/>
    <s v="K-2103-77"/>
    <n v="25400"/>
  </r>
  <r>
    <s v="R-15845"/>
    <d v="2021-03-15T00:00:00"/>
    <x v="8"/>
    <x v="2"/>
    <s v="3-2021"/>
    <x v="1"/>
    <x v="6"/>
    <x v="7"/>
    <x v="10"/>
    <s v="Yarn"/>
    <s v="02-01-01-001-0001"/>
    <s v="METCO TEXTILE (PVT) LTD"/>
    <n v="37.15"/>
    <n v="1685.124"/>
    <x v="120"/>
    <n v="943610"/>
    <s v="K-2103-77"/>
    <n v="25400"/>
  </r>
  <r>
    <s v="R-15865"/>
    <d v="2021-03-15T00:00:00"/>
    <x v="8"/>
    <x v="2"/>
    <s v="3-2021"/>
    <x v="1"/>
    <x v="6"/>
    <x v="3"/>
    <x v="3"/>
    <s v="Yarn"/>
    <s v="02-01-01-001-0006"/>
    <s v="GATRON INDUSTRIES LTD"/>
    <n v="10.9074068"/>
    <n v="494.75997244799998"/>
    <x v="121"/>
    <n v="173156.60998695201"/>
    <s v="K-2103-83"/>
    <n v="15875.140000000001"/>
  </r>
  <r>
    <s v="R-15865"/>
    <d v="2021-03-15T00:00:00"/>
    <x v="8"/>
    <x v="2"/>
    <s v="3-2021"/>
    <x v="1"/>
    <x v="6"/>
    <x v="3"/>
    <x v="3"/>
    <s v="Yarn"/>
    <s v="02-01-01-001-0006"/>
    <s v="GATRON INDUSTRIES LTD"/>
    <n v="1.9179889999999999"/>
    <n v="86.999981039999994"/>
    <x v="121"/>
    <n v="30448.343893459998"/>
    <s v="K-2103-83"/>
    <n v="15875.14"/>
  </r>
  <r>
    <s v="R-16233"/>
    <d v="2021-03-15T00:00:00"/>
    <x v="8"/>
    <x v="2"/>
    <s v="3-2021"/>
    <x v="1"/>
    <x v="6"/>
    <x v="29"/>
    <x v="28"/>
    <s v="Yarn"/>
    <s v="02-01-01-001-0007"/>
    <s v="ZAMAN TEXTILE MILLS (PVT) LTD"/>
    <n v="56.69"/>
    <n v="2571.4584"/>
    <x v="65"/>
    <n v="1020420"/>
    <s v="K-2103-90"/>
    <n v="18000"/>
  </r>
  <r>
    <s v="R-16233"/>
    <d v="2021-03-15T00:00:00"/>
    <x v="8"/>
    <x v="2"/>
    <s v="3-2021"/>
    <x v="1"/>
    <x v="6"/>
    <x v="29"/>
    <x v="28"/>
    <s v="Yarn"/>
    <s v="02-01-01-001-0007"/>
    <s v="ZAMAN TEXTILE MILLS (PVT) LTD"/>
    <n v="7.5"/>
    <n v="340.2"/>
    <x v="65"/>
    <n v="135000"/>
    <s v="K-2103-90"/>
    <n v="18000"/>
  </r>
  <r>
    <s v="R-16233"/>
    <d v="2021-03-15T00:00:00"/>
    <x v="8"/>
    <x v="2"/>
    <s v="3-2021"/>
    <x v="1"/>
    <x v="6"/>
    <x v="29"/>
    <x v="28"/>
    <s v="Yarn"/>
    <s v="02-01-01-001-0007"/>
    <s v="ZAMAN TEXTILE MILLS (PVT) LTD"/>
    <n v="32.56"/>
    <n v="1476.9216000000001"/>
    <x v="65"/>
    <n v="586080"/>
    <s v="K-2103-90"/>
    <n v="18000"/>
  </r>
  <r>
    <s v="R-16233"/>
    <d v="2021-03-15T00:00:00"/>
    <x v="8"/>
    <x v="2"/>
    <s v="3-2021"/>
    <x v="1"/>
    <x v="6"/>
    <x v="29"/>
    <x v="28"/>
    <s v="Yarn"/>
    <s v="02-01-01-001-0007"/>
    <s v="ZAMAN TEXTILE MILLS (PVT) LTD"/>
    <n v="13.13"/>
    <n v="595.57680000000005"/>
    <x v="65"/>
    <n v="236340"/>
    <s v="K-2103-90"/>
    <n v="18000"/>
  </r>
  <r>
    <s v="R-15815"/>
    <d v="2021-03-16T00:00:00"/>
    <x v="8"/>
    <x v="2"/>
    <s v="3-2021"/>
    <x v="1"/>
    <x v="6"/>
    <x v="7"/>
    <x v="10"/>
    <s v="Yarn"/>
    <s v="02-01-01-001-0001"/>
    <s v="METCO TEXTILE (PVT) LTD"/>
    <n v="35"/>
    <n v="1587.6"/>
    <x v="119"/>
    <n v="798000"/>
    <s v="K-2103-58"/>
    <n v="22800"/>
  </r>
  <r>
    <s v="R-15816"/>
    <d v="2021-03-16T00:00:00"/>
    <x v="8"/>
    <x v="2"/>
    <s v="3-2021"/>
    <x v="1"/>
    <x v="6"/>
    <x v="7"/>
    <x v="10"/>
    <s v="Yarn"/>
    <s v="02-01-01-001-0001"/>
    <s v="METCO TEXTILE (PVT) LTD"/>
    <n v="35"/>
    <n v="1587.6"/>
    <x v="119"/>
    <n v="798000"/>
    <s v="K-2103-59"/>
    <n v="22800"/>
  </r>
  <r>
    <s v="R-15840"/>
    <d v="2021-03-17T00:00:00"/>
    <x v="8"/>
    <x v="2"/>
    <s v="3-2021"/>
    <x v="1"/>
    <x v="6"/>
    <x v="5"/>
    <x v="31"/>
    <s v="Yarn"/>
    <s v="02-01-01-001-0017"/>
    <s v="AHMED FINE TEXTILE MILLS LTD"/>
    <n v="9.57"/>
    <n v="434.09520000000003"/>
    <x v="122"/>
    <n v="220110"/>
    <s v="K-2103-74"/>
    <n v="23000"/>
  </r>
  <r>
    <s v="R-15840"/>
    <d v="2021-03-17T00:00:00"/>
    <x v="8"/>
    <x v="2"/>
    <s v="3-2021"/>
    <x v="1"/>
    <x v="6"/>
    <x v="5"/>
    <x v="31"/>
    <s v="Yarn"/>
    <s v="02-01-01-001-0017"/>
    <s v="AHMED FINE TEXTILE MILLS LTD"/>
    <n v="14.39"/>
    <n v="652.73040000000003"/>
    <x v="122"/>
    <n v="330970"/>
    <s v="K-2103-74"/>
    <n v="23000"/>
  </r>
  <r>
    <s v="R-15840"/>
    <d v="2021-03-17T00:00:00"/>
    <x v="8"/>
    <x v="2"/>
    <s v="3-2021"/>
    <x v="1"/>
    <x v="6"/>
    <x v="5"/>
    <x v="31"/>
    <s v="Yarn"/>
    <s v="02-01-01-001-0017"/>
    <s v="AHMED FINE TEXTILE MILLS LTD"/>
    <n v="76.040000000000006"/>
    <n v="3449.1744000000003"/>
    <x v="122"/>
    <n v="1748920.0000000002"/>
    <s v="K-2103-74"/>
    <n v="23000"/>
  </r>
  <r>
    <s v="R-15846"/>
    <d v="2021-03-17T00:00:00"/>
    <x v="8"/>
    <x v="2"/>
    <s v="3-2021"/>
    <x v="1"/>
    <x v="6"/>
    <x v="7"/>
    <x v="10"/>
    <s v="Yarn"/>
    <s v="02-01-01-001-0001"/>
    <s v="METCO TEXTILE (PVT) LTD"/>
    <n v="13.85"/>
    <n v="628.23599999999999"/>
    <x v="120"/>
    <n v="351790"/>
    <s v="K-2103-78"/>
    <n v="25400"/>
  </r>
  <r>
    <s v="R-15846"/>
    <d v="2021-03-17T00:00:00"/>
    <x v="8"/>
    <x v="2"/>
    <s v="3-2021"/>
    <x v="1"/>
    <x v="6"/>
    <x v="7"/>
    <x v="10"/>
    <s v="Yarn"/>
    <s v="02-01-01-001-0001"/>
    <s v="METCO TEXTILE (PVT) LTD"/>
    <n v="11.15"/>
    <n v="505.76400000000001"/>
    <x v="120"/>
    <n v="283210"/>
    <s v="K-2103-78"/>
    <n v="25400"/>
  </r>
  <r>
    <s v="R-15814"/>
    <d v="2021-03-17T00:00:00"/>
    <x v="8"/>
    <x v="2"/>
    <s v="3-2021"/>
    <x v="1"/>
    <x v="6"/>
    <x v="7"/>
    <x v="10"/>
    <s v="Yarn"/>
    <s v="02-01-01-001-0001"/>
    <s v="METCO TEXTILE (PVT) LTD"/>
    <n v="25"/>
    <n v="1134"/>
    <x v="119"/>
    <n v="570000"/>
    <s v="K-2103-57"/>
    <n v="22800"/>
  </r>
  <r>
    <s v="R-15808"/>
    <d v="2021-03-18T00:00:00"/>
    <x v="8"/>
    <x v="2"/>
    <s v="3-2021"/>
    <x v="1"/>
    <x v="6"/>
    <x v="13"/>
    <x v="10"/>
    <s v="Yarn"/>
    <s v="02-01-01-001-0001"/>
    <s v="METCO TEXTILE (PVT) LTD"/>
    <n v="25"/>
    <n v="1134"/>
    <x v="108"/>
    <n v="655000"/>
    <s v="K-2103-51"/>
    <n v="26200"/>
  </r>
  <r>
    <s v="R-15847"/>
    <d v="2021-03-18T00:00:00"/>
    <x v="8"/>
    <x v="2"/>
    <s v="3-2021"/>
    <x v="1"/>
    <x v="6"/>
    <x v="7"/>
    <x v="10"/>
    <s v="Yarn"/>
    <s v="02-01-01-001-0001"/>
    <s v="METCO TEXTILE (PVT) LTD"/>
    <n v="45"/>
    <n v="2041.2"/>
    <x v="120"/>
    <n v="1143000"/>
    <s v="K-2103-79"/>
    <n v="25400"/>
  </r>
  <r>
    <s v="R-15807"/>
    <d v="2021-03-19T00:00:00"/>
    <x v="8"/>
    <x v="2"/>
    <s v="3-2021"/>
    <x v="1"/>
    <x v="6"/>
    <x v="13"/>
    <x v="10"/>
    <s v="Yarn"/>
    <s v="02-01-01-001-0001"/>
    <s v="METCO TEXTILE (PVT) LTD"/>
    <n v="20"/>
    <n v="907.2"/>
    <x v="108"/>
    <n v="524000"/>
    <s v="K-2103-50"/>
    <n v="26200"/>
  </r>
  <r>
    <s v="R-15907"/>
    <d v="2021-03-20T00:00:00"/>
    <x v="8"/>
    <x v="2"/>
    <s v="3-2021"/>
    <x v="1"/>
    <x v="6"/>
    <x v="7"/>
    <x v="10"/>
    <s v="Yarn"/>
    <s v="02-01-01-001-0001"/>
    <s v="METCO TEXTILE (PVT) LTD"/>
    <n v="13.59"/>
    <n v="616.44240000000002"/>
    <x v="120"/>
    <n v="345186"/>
    <s v="K-2103-85"/>
    <n v="25400"/>
  </r>
  <r>
    <s v="R-15907"/>
    <d v="2021-03-20T00:00:00"/>
    <x v="8"/>
    <x v="2"/>
    <s v="3-2021"/>
    <x v="1"/>
    <x v="6"/>
    <x v="7"/>
    <x v="10"/>
    <s v="Yarn"/>
    <s v="02-01-01-001-0001"/>
    <s v="METCO TEXTILE (PVT) LTD"/>
    <n v="1.47"/>
    <n v="66.679199999999994"/>
    <x v="120"/>
    <n v="37338"/>
    <s v="K-2103-85"/>
    <n v="25400"/>
  </r>
  <r>
    <s v="R-15907"/>
    <d v="2021-03-20T00:00:00"/>
    <x v="8"/>
    <x v="2"/>
    <s v="3-2021"/>
    <x v="1"/>
    <x v="6"/>
    <x v="7"/>
    <x v="10"/>
    <s v="Yarn"/>
    <s v="02-01-01-001-0001"/>
    <s v="METCO TEXTILE (PVT) LTD"/>
    <n v="2.91"/>
    <n v="131.99760000000001"/>
    <x v="120"/>
    <n v="73914"/>
    <s v="K-2103-85"/>
    <n v="25400"/>
  </r>
  <r>
    <s v="R-15907"/>
    <d v="2021-03-20T00:00:00"/>
    <x v="8"/>
    <x v="2"/>
    <s v="3-2021"/>
    <x v="1"/>
    <x v="6"/>
    <x v="7"/>
    <x v="10"/>
    <s v="Yarn"/>
    <s v="02-01-01-001-0001"/>
    <s v="METCO TEXTILE (PVT) LTD"/>
    <n v="14.08"/>
    <n v="638.66880000000003"/>
    <x v="120"/>
    <n v="357632"/>
    <s v="K-2103-85"/>
    <n v="25400"/>
  </r>
  <r>
    <s v="R-15907"/>
    <d v="2021-03-20T00:00:00"/>
    <x v="8"/>
    <x v="2"/>
    <s v="3-2021"/>
    <x v="1"/>
    <x v="6"/>
    <x v="7"/>
    <x v="10"/>
    <s v="Yarn"/>
    <s v="02-01-01-001-0001"/>
    <s v="METCO TEXTILE (PVT) LTD"/>
    <n v="5.25"/>
    <n v="238.14"/>
    <x v="120"/>
    <n v="133350"/>
    <s v="K-2103-85"/>
    <n v="25400"/>
  </r>
  <r>
    <s v="R-15907"/>
    <d v="2021-03-20T00:00:00"/>
    <x v="8"/>
    <x v="2"/>
    <s v="3-2021"/>
    <x v="1"/>
    <x v="6"/>
    <x v="7"/>
    <x v="10"/>
    <s v="Yarn"/>
    <s v="02-01-01-001-0001"/>
    <s v="METCO TEXTILE (PVT) LTD"/>
    <n v="2.7"/>
    <n v="122.47200000000001"/>
    <x v="120"/>
    <n v="68580"/>
    <s v="K-2103-85"/>
    <n v="25400"/>
  </r>
  <r>
    <s v="R-15832"/>
    <d v="2021-03-20T00:00:00"/>
    <x v="8"/>
    <x v="2"/>
    <s v="3-2021"/>
    <x v="1"/>
    <x v="6"/>
    <x v="5"/>
    <x v="9"/>
    <s v="Yarn"/>
    <s v="02-01-01-001-0005"/>
    <s v="DAWOOD BROTHERS"/>
    <n v="100"/>
    <n v="4536"/>
    <x v="123"/>
    <n v="2400000"/>
    <s v="K-2103-71"/>
    <n v="24000"/>
  </r>
  <r>
    <s v="R-15806"/>
    <d v="2021-03-20T00:00:00"/>
    <x v="8"/>
    <x v="2"/>
    <s v="3-2021"/>
    <x v="1"/>
    <x v="6"/>
    <x v="13"/>
    <x v="10"/>
    <s v="Yarn"/>
    <s v="02-01-01-001-0001"/>
    <s v="METCO TEXTILE (PVT) LTD"/>
    <n v="20"/>
    <n v="907.2"/>
    <x v="108"/>
    <n v="524000"/>
    <s v="K-2103-49"/>
    <n v="26200"/>
  </r>
  <r>
    <s v="R-15849"/>
    <d v="2021-03-24T00:00:00"/>
    <x v="8"/>
    <x v="2"/>
    <s v="3-2021"/>
    <x v="1"/>
    <x v="6"/>
    <x v="7"/>
    <x v="10"/>
    <s v="Yarn"/>
    <s v="02-01-01-001-0001"/>
    <s v="METCO TEXTILE (PVT) LTD"/>
    <n v="4.76"/>
    <n v="215.91359999999997"/>
    <x v="120"/>
    <n v="120904"/>
    <s v="K-2103-81"/>
    <n v="25400"/>
  </r>
  <r>
    <s v="R-15849"/>
    <d v="2021-03-24T00:00:00"/>
    <x v="8"/>
    <x v="2"/>
    <s v="3-2021"/>
    <x v="1"/>
    <x v="6"/>
    <x v="7"/>
    <x v="10"/>
    <s v="Yarn"/>
    <s v="02-01-01-001-0001"/>
    <s v="METCO TEXTILE (PVT) LTD"/>
    <n v="35.24"/>
    <n v="1598.4864"/>
    <x v="120"/>
    <n v="895096"/>
    <s v="K-2103-81"/>
    <n v="25400"/>
  </r>
  <r>
    <s v="R-16024"/>
    <d v="2021-03-25T00:00:00"/>
    <x v="8"/>
    <x v="2"/>
    <s v="3-2021"/>
    <x v="1"/>
    <x v="6"/>
    <x v="8"/>
    <x v="29"/>
    <s v="Yarn"/>
    <s v="02-01-01-001-0014"/>
    <s v="SAIF TEXTILE MILLS LTD"/>
    <n v="27.66"/>
    <n v="1254.6576"/>
    <x v="56"/>
    <n v="517242"/>
    <s v="K-2103-86"/>
    <n v="18700"/>
  </r>
  <r>
    <s v="R-16025"/>
    <d v="2021-03-25T00:00:00"/>
    <x v="8"/>
    <x v="2"/>
    <s v="3-2021"/>
    <x v="1"/>
    <x v="6"/>
    <x v="8"/>
    <x v="29"/>
    <s v="Yarn"/>
    <s v="02-01-01-001-0014"/>
    <s v="SAIF TEXTILE MILLS LTD"/>
    <n v="76.34"/>
    <n v="3462.7824000000001"/>
    <x v="56"/>
    <n v="1427558"/>
    <s v="K-2103-87"/>
    <n v="18700"/>
  </r>
  <r>
    <s v="R-15701"/>
    <d v="2021-03-25T00:00:00"/>
    <x v="8"/>
    <x v="2"/>
    <s v="3-2021"/>
    <x v="1"/>
    <x v="6"/>
    <x v="8"/>
    <x v="26"/>
    <s v="Yarn"/>
    <s v="02-01-01-001-0010"/>
    <s v="ISLAND TEXTILE MILLS LTD"/>
    <n v="130"/>
    <n v="5896.8"/>
    <x v="28"/>
    <n v="2496000"/>
    <s v="K-2103-44"/>
    <n v="19200"/>
  </r>
  <r>
    <s v="R-15836"/>
    <d v="2021-03-25T00:00:00"/>
    <x v="8"/>
    <x v="2"/>
    <s v="3-2021"/>
    <x v="1"/>
    <x v="6"/>
    <x v="8"/>
    <x v="7"/>
    <s v="Yarn"/>
    <s v="02-01-01-001-0004"/>
    <s v="PREMIUM TEXTILE MILLS LTD"/>
    <n v="30.29"/>
    <n v="1373.9543999999999"/>
    <x v="41"/>
    <n v="575510"/>
    <s v="K-2103-72"/>
    <n v="19000"/>
  </r>
  <r>
    <s v="R-15836"/>
    <d v="2021-03-25T00:00:00"/>
    <x v="8"/>
    <x v="2"/>
    <s v="3-2021"/>
    <x v="1"/>
    <x v="6"/>
    <x v="8"/>
    <x v="7"/>
    <s v="Yarn"/>
    <s v="02-01-01-001-0004"/>
    <s v="PREMIUM TEXTILE MILLS LTD"/>
    <n v="37.33"/>
    <n v="1693.2887999999998"/>
    <x v="41"/>
    <n v="709270"/>
    <s v="K-2103-72"/>
    <n v="19000"/>
  </r>
  <r>
    <s v="R-15836"/>
    <d v="2021-03-25T00:00:00"/>
    <x v="8"/>
    <x v="2"/>
    <s v="3-2021"/>
    <x v="1"/>
    <x v="6"/>
    <x v="8"/>
    <x v="7"/>
    <s v="Yarn"/>
    <s v="02-01-01-001-0004"/>
    <s v="PREMIUM TEXTILE MILLS LTD"/>
    <n v="28.38"/>
    <n v="1287.3167999999998"/>
    <x v="41"/>
    <n v="539220"/>
    <s v="K-2103-72"/>
    <n v="19000"/>
  </r>
  <r>
    <s v="R-15841"/>
    <d v="2021-03-26T00:00:00"/>
    <x v="8"/>
    <x v="2"/>
    <s v="3-2021"/>
    <x v="1"/>
    <x v="6"/>
    <x v="5"/>
    <x v="31"/>
    <s v="Yarn"/>
    <s v="02-01-01-001-0017"/>
    <s v="AHMED FINE TEXTILE MILLS LTD"/>
    <n v="100"/>
    <n v="4536"/>
    <x v="122"/>
    <n v="2300000"/>
    <s v="K-2103-75"/>
    <n v="23000"/>
  </r>
  <r>
    <s v="R-19308"/>
    <d v="2021-03-26T00:00:00"/>
    <x v="8"/>
    <x v="2"/>
    <s v="3-2021"/>
    <x v="1"/>
    <x v="6"/>
    <x v="29"/>
    <x v="28"/>
    <s v="Yarn"/>
    <s v="02-01-01-001-0007"/>
    <s v="ZAMAN TEXTILE MILLS (PVT) LTD"/>
    <n v="9.68"/>
    <n v="439.08479999999997"/>
    <x v="65"/>
    <n v="174240"/>
    <s v="K-2103-94"/>
    <n v="18000"/>
  </r>
  <r>
    <s v="R-19308"/>
    <d v="2021-03-26T00:00:00"/>
    <x v="8"/>
    <x v="2"/>
    <s v="3-2021"/>
    <x v="1"/>
    <x v="6"/>
    <x v="29"/>
    <x v="28"/>
    <s v="Yarn"/>
    <s v="02-01-01-001-0007"/>
    <s v="ZAMAN TEXTILE MILLS (PVT) LTD"/>
    <n v="9.68"/>
    <n v="439.08479999999997"/>
    <x v="65"/>
    <n v="174240"/>
    <s v="K-2103-94"/>
    <n v="18000"/>
  </r>
  <r>
    <s v="R-19308"/>
    <d v="2021-03-26T00:00:00"/>
    <x v="8"/>
    <x v="2"/>
    <s v="3-2021"/>
    <x v="1"/>
    <x v="6"/>
    <x v="29"/>
    <x v="28"/>
    <s v="Yarn"/>
    <s v="02-01-01-001-0007"/>
    <s v="ZAMAN TEXTILE MILLS (PVT) LTD"/>
    <n v="7.13"/>
    <n v="323.41679999999997"/>
    <x v="65"/>
    <n v="128340"/>
    <s v="K-2103-94"/>
    <n v="18000"/>
  </r>
  <r>
    <s v="R-19308"/>
    <d v="2021-03-26T00:00:00"/>
    <x v="8"/>
    <x v="2"/>
    <s v="3-2021"/>
    <x v="1"/>
    <x v="6"/>
    <x v="29"/>
    <x v="28"/>
    <s v="Yarn"/>
    <s v="02-01-01-001-0007"/>
    <s v="ZAMAN TEXTILE MILLS (PVT) LTD"/>
    <n v="7.13"/>
    <n v="323.41679999999997"/>
    <x v="65"/>
    <n v="128340"/>
    <s v="K-2103-94"/>
    <n v="18000"/>
  </r>
  <r>
    <s v="R-19308"/>
    <d v="2021-03-26T00:00:00"/>
    <x v="8"/>
    <x v="2"/>
    <s v="3-2021"/>
    <x v="1"/>
    <x v="6"/>
    <x v="29"/>
    <x v="28"/>
    <s v="Yarn"/>
    <s v="02-01-01-001-0007"/>
    <s v="ZAMAN TEXTILE MILLS (PVT) LTD"/>
    <n v="15.96"/>
    <n v="723.94560000000001"/>
    <x v="65"/>
    <n v="287280"/>
    <s v="K-2103-94"/>
    <n v="18000"/>
  </r>
  <r>
    <s v="R-19308"/>
    <d v="2021-03-26T00:00:00"/>
    <x v="8"/>
    <x v="2"/>
    <s v="3-2021"/>
    <x v="1"/>
    <x v="6"/>
    <x v="29"/>
    <x v="28"/>
    <s v="Yarn"/>
    <s v="02-01-01-001-0007"/>
    <s v="ZAMAN TEXTILE MILLS (PVT) LTD"/>
    <n v="17.100000000000001"/>
    <n v="775.65600000000006"/>
    <x v="65"/>
    <n v="307800"/>
    <s v="K-2103-94"/>
    <n v="18000"/>
  </r>
  <r>
    <s v="R-19309"/>
    <d v="2021-03-26T00:00:00"/>
    <x v="8"/>
    <x v="2"/>
    <s v="3-2021"/>
    <x v="1"/>
    <x v="6"/>
    <x v="29"/>
    <x v="28"/>
    <s v="Yarn"/>
    <s v="02-01-01-001-0007"/>
    <s v="ZAMAN TEXTILE MILLS (PVT) LTD"/>
    <n v="68.319999999999993"/>
    <n v="3098.9951999999998"/>
    <x v="65"/>
    <n v="1229759.9999999998"/>
    <s v="K-2103-95"/>
    <n v="18000"/>
  </r>
  <r>
    <s v="R-15820"/>
    <d v="2021-03-27T00:00:00"/>
    <x v="8"/>
    <x v="2"/>
    <s v="3-2021"/>
    <x v="1"/>
    <x v="6"/>
    <x v="8"/>
    <x v="26"/>
    <s v="Yarn"/>
    <s v="02-01-01-001-0010"/>
    <s v="ISLAND TEXTILE MILLS LTD"/>
    <n v="100"/>
    <n v="4536"/>
    <x v="28"/>
    <n v="1920000"/>
    <s v="K-2103-63"/>
    <n v="19200"/>
  </r>
  <r>
    <s v="R-15805"/>
    <d v="2021-03-27T00:00:00"/>
    <x v="8"/>
    <x v="2"/>
    <s v="3-2021"/>
    <x v="1"/>
    <x v="6"/>
    <x v="13"/>
    <x v="10"/>
    <s v="Yarn"/>
    <s v="02-01-01-001-0001"/>
    <s v="METCO TEXTILE (PVT) LTD"/>
    <n v="16"/>
    <n v="725.76"/>
    <x v="108"/>
    <n v="419200"/>
    <s v="K-2103-48"/>
    <n v="26200"/>
  </r>
  <r>
    <s v="R-15848"/>
    <d v="2021-03-27T00:00:00"/>
    <x v="8"/>
    <x v="2"/>
    <s v="3-2021"/>
    <x v="1"/>
    <x v="6"/>
    <x v="7"/>
    <x v="10"/>
    <s v="Yarn"/>
    <s v="02-01-01-001-0001"/>
    <s v="METCO TEXTILE (PVT) LTD"/>
    <n v="40"/>
    <n v="1814.4"/>
    <x v="120"/>
    <n v="1016000"/>
    <s v="K-2103-80"/>
    <n v="25400"/>
  </r>
  <r>
    <s v="R-15866"/>
    <d v="2021-03-30T00:00:00"/>
    <x v="8"/>
    <x v="2"/>
    <s v="3-2021"/>
    <x v="1"/>
    <x v="6"/>
    <x v="7"/>
    <x v="10"/>
    <s v="Yarn"/>
    <s v="02-01-01-001-0001"/>
    <s v="METCO TEXTILE (PVT) LTD"/>
    <n v="30"/>
    <n v="1360.8"/>
    <x v="120"/>
    <n v="762000"/>
    <s v="K-2103-84"/>
    <n v="25400"/>
  </r>
  <r>
    <s v="R-15803"/>
    <d v="2021-03-30T00:00:00"/>
    <x v="8"/>
    <x v="2"/>
    <s v="3-2021"/>
    <x v="1"/>
    <x v="6"/>
    <x v="13"/>
    <x v="10"/>
    <s v="Yarn"/>
    <s v="02-01-01-001-0001"/>
    <s v="METCO TEXTILE (PVT) LTD"/>
    <n v="20"/>
    <n v="907.2"/>
    <x v="108"/>
    <n v="524000"/>
    <s v="K-2103-46"/>
    <n v="26200"/>
  </r>
  <r>
    <s v="R-15813"/>
    <d v="2021-03-30T00:00:00"/>
    <x v="8"/>
    <x v="2"/>
    <s v="3-2021"/>
    <x v="1"/>
    <x v="6"/>
    <x v="7"/>
    <x v="20"/>
    <s v="Yarn"/>
    <s v="02-01-01-001-0008"/>
    <s v="GADOON TEXTILE MILLS LTD"/>
    <n v="100"/>
    <n v="4536"/>
    <x v="18"/>
    <n v="1950000"/>
    <s v="K-2103-56"/>
    <n v="19500"/>
  </r>
  <r>
    <s v="R-15842"/>
    <d v="2021-03-30T00:00:00"/>
    <x v="8"/>
    <x v="2"/>
    <s v="3-2021"/>
    <x v="1"/>
    <x v="6"/>
    <x v="7"/>
    <x v="10"/>
    <s v="Yarn"/>
    <s v="02-01-01-001-0001"/>
    <s v="METCO TEXTILE (PVT) LTD"/>
    <n v="20"/>
    <n v="907.2"/>
    <x v="120"/>
    <n v="508000"/>
    <s v="K-2103-76"/>
    <n v="25400"/>
  </r>
  <r>
    <s v="R-16316"/>
    <d v="2021-04-03T00:00:00"/>
    <x v="9"/>
    <x v="2"/>
    <s v="4-2021"/>
    <x v="1"/>
    <x v="7"/>
    <x v="7"/>
    <x v="10"/>
    <s v="Yarn"/>
    <s v="02-01-01-001-0001"/>
    <s v="METCO TEXTILE (PVT) LTD"/>
    <n v="35"/>
    <n v="1587.6"/>
    <x v="120"/>
    <n v="889000"/>
    <s v="K-2104-42"/>
    <n v="25400"/>
  </r>
  <r>
    <s v="R-16052"/>
    <d v="2021-04-03T00:00:00"/>
    <x v="9"/>
    <x v="2"/>
    <s v="4-2021"/>
    <x v="1"/>
    <x v="7"/>
    <x v="5"/>
    <x v="31"/>
    <s v="Yarn"/>
    <s v="02-01-01-001-0017"/>
    <s v="AHMED FINE TEXTILE MILLS LTD"/>
    <n v="150"/>
    <n v="6804"/>
    <x v="122"/>
    <n v="3450000"/>
    <s v="K-2104-30"/>
    <n v="23000"/>
  </r>
  <r>
    <s v="R-16215"/>
    <d v="2021-04-03T00:00:00"/>
    <x v="9"/>
    <x v="2"/>
    <s v="4-2021"/>
    <x v="1"/>
    <x v="7"/>
    <x v="3"/>
    <x v="3"/>
    <s v="Yarn"/>
    <s v="02-01-01-001-0006"/>
    <s v="GATRON INDUSTRIES LTD"/>
    <n v="6.6137560000000004"/>
    <n v="299.99997216000003"/>
    <x v="124"/>
    <n v="105655.01665024001"/>
    <s v="K-2104-38"/>
    <n v="15975.04"/>
  </r>
  <r>
    <s v="R-16003"/>
    <d v="2021-04-05T00:00:00"/>
    <x v="9"/>
    <x v="2"/>
    <s v="4-2021"/>
    <x v="1"/>
    <x v="7"/>
    <x v="5"/>
    <x v="9"/>
    <s v="Yarn"/>
    <s v="02-01-01-001-0005"/>
    <s v="DAWOOD BROTHERS"/>
    <n v="17.850000000000001"/>
    <n v="809.67600000000004"/>
    <x v="123"/>
    <n v="428400.00000000006"/>
    <s v="K-2104-24"/>
    <n v="24000"/>
  </r>
  <r>
    <s v="R-16003"/>
    <d v="2021-04-05T00:00:00"/>
    <x v="9"/>
    <x v="2"/>
    <s v="4-2021"/>
    <x v="1"/>
    <x v="7"/>
    <x v="5"/>
    <x v="9"/>
    <s v="Yarn"/>
    <s v="02-01-01-001-0005"/>
    <s v="DAWOOD BROTHERS"/>
    <n v="73.27"/>
    <n v="3323.5272"/>
    <x v="123"/>
    <n v="1758480"/>
    <s v="K-2104-24"/>
    <n v="24000"/>
  </r>
  <r>
    <s v="R-16003"/>
    <d v="2021-04-05T00:00:00"/>
    <x v="9"/>
    <x v="2"/>
    <s v="4-2021"/>
    <x v="1"/>
    <x v="7"/>
    <x v="5"/>
    <x v="9"/>
    <s v="Yarn"/>
    <s v="02-01-01-001-0005"/>
    <s v="DAWOOD BROTHERS"/>
    <n v="8.8800000000000008"/>
    <n v="402.79680000000002"/>
    <x v="123"/>
    <n v="213120.00000000003"/>
    <s v="K-2104-24"/>
    <n v="24000"/>
  </r>
  <r>
    <s v="R-15939"/>
    <d v="2021-04-05T00:00:00"/>
    <x v="9"/>
    <x v="2"/>
    <s v="4-2021"/>
    <x v="1"/>
    <x v="7"/>
    <x v="1"/>
    <x v="9"/>
    <s v="Yarn"/>
    <s v="02-01-01-001-0005"/>
    <s v="DAWOOD BROTHERS"/>
    <n v="104.27"/>
    <n v="4729.6871999999994"/>
    <x v="125"/>
    <n v="2293940"/>
    <s v="K-2104-22"/>
    <n v="22000"/>
  </r>
  <r>
    <s v="R-15939"/>
    <d v="2021-04-05T00:00:00"/>
    <x v="9"/>
    <x v="2"/>
    <s v="4-2021"/>
    <x v="1"/>
    <x v="7"/>
    <x v="1"/>
    <x v="9"/>
    <s v="Yarn"/>
    <s v="02-01-01-001-0005"/>
    <s v="DAWOOD BROTHERS"/>
    <n v="2.8"/>
    <n v="127.008"/>
    <x v="125"/>
    <n v="61599.999999999993"/>
    <s v="K-2104-22"/>
    <n v="22000"/>
  </r>
  <r>
    <s v="R-15939"/>
    <d v="2021-04-05T00:00:00"/>
    <x v="9"/>
    <x v="2"/>
    <s v="4-2021"/>
    <x v="1"/>
    <x v="7"/>
    <x v="1"/>
    <x v="9"/>
    <s v="Yarn"/>
    <s v="02-01-01-001-0005"/>
    <s v="DAWOOD BROTHERS"/>
    <n v="7.93"/>
    <n v="359.70479999999998"/>
    <x v="125"/>
    <n v="174460"/>
    <s v="K-2104-22"/>
    <n v="22000"/>
  </r>
  <r>
    <s v="R-16317"/>
    <d v="2021-04-05T00:00:00"/>
    <x v="9"/>
    <x v="2"/>
    <s v="4-2021"/>
    <x v="1"/>
    <x v="7"/>
    <x v="7"/>
    <x v="10"/>
    <s v="Yarn"/>
    <s v="02-01-01-001-0001"/>
    <s v="METCO TEXTILE (PVT) LTD"/>
    <n v="35"/>
    <n v="1587.6"/>
    <x v="120"/>
    <n v="889000"/>
    <s v="K-2104-43"/>
    <n v="25400"/>
  </r>
  <r>
    <s v="R-18323"/>
    <d v="2021-04-06T00:00:00"/>
    <x v="9"/>
    <x v="2"/>
    <s v="4-2021"/>
    <x v="1"/>
    <x v="7"/>
    <x v="13"/>
    <x v="10"/>
    <s v="Yarn"/>
    <s v="02-01-01-001-0001"/>
    <s v="METCO TEXTILE (PVT) LTD"/>
    <n v="19.43"/>
    <n v="881.34479999999996"/>
    <x v="126"/>
    <n v="532382"/>
    <s v="K-2104-45"/>
    <n v="27400"/>
  </r>
  <r>
    <s v="R-18323"/>
    <d v="2021-04-06T00:00:00"/>
    <x v="9"/>
    <x v="2"/>
    <s v="4-2021"/>
    <x v="1"/>
    <x v="7"/>
    <x v="13"/>
    <x v="10"/>
    <s v="Yarn"/>
    <s v="02-01-01-001-0001"/>
    <s v="METCO TEXTILE (PVT) LTD"/>
    <n v="10.57"/>
    <n v="479.45519999999999"/>
    <x v="126"/>
    <n v="289618"/>
    <s v="K-2104-45"/>
    <n v="27400"/>
  </r>
  <r>
    <s v="R-16053"/>
    <d v="2021-04-07T00:00:00"/>
    <x v="9"/>
    <x v="2"/>
    <s v="4-2021"/>
    <x v="1"/>
    <x v="7"/>
    <x v="8"/>
    <x v="7"/>
    <s v="Yarn"/>
    <s v="02-01-01-001-0004"/>
    <s v="PREMIUM TEXTILE MILLS LTD"/>
    <n v="28.31"/>
    <n v="1284.1415999999999"/>
    <x v="41"/>
    <n v="537890"/>
    <s v="K-2104-31"/>
    <n v="19000"/>
  </r>
  <r>
    <s v="R-16053"/>
    <d v="2021-04-07T00:00:00"/>
    <x v="9"/>
    <x v="2"/>
    <s v="4-2021"/>
    <x v="1"/>
    <x v="7"/>
    <x v="8"/>
    <x v="7"/>
    <s v="Yarn"/>
    <s v="02-01-01-001-0004"/>
    <s v="PREMIUM TEXTILE MILLS LTD"/>
    <n v="16.73"/>
    <n v="758.87279999999998"/>
    <x v="41"/>
    <n v="317870"/>
    <s v="K-2104-31"/>
    <n v="19000"/>
  </r>
  <r>
    <s v="R-16053"/>
    <d v="2021-04-07T00:00:00"/>
    <x v="9"/>
    <x v="2"/>
    <s v="4-2021"/>
    <x v="1"/>
    <x v="7"/>
    <x v="8"/>
    <x v="7"/>
    <s v="Yarn"/>
    <s v="02-01-01-001-0004"/>
    <s v="PREMIUM TEXTILE MILLS LTD"/>
    <n v="28.96"/>
    <n v="1313.6256000000001"/>
    <x v="41"/>
    <n v="550240"/>
    <s v="K-2104-31"/>
    <n v="19000"/>
  </r>
  <r>
    <s v="R-15994"/>
    <d v="2021-04-08T00:00:00"/>
    <x v="9"/>
    <x v="2"/>
    <s v="4-2021"/>
    <x v="1"/>
    <x v="7"/>
    <x v="7"/>
    <x v="20"/>
    <s v="Yarn"/>
    <s v="02-01-01-001-0008"/>
    <s v="GADOON TEXTILE MILLS LTD"/>
    <n v="150"/>
    <n v="6804"/>
    <x v="18"/>
    <n v="2925000"/>
    <s v="K-2104-23"/>
    <n v="19500"/>
  </r>
  <r>
    <s v="R-18321"/>
    <d v="2021-04-10T00:00:00"/>
    <x v="9"/>
    <x v="2"/>
    <s v="4-2021"/>
    <x v="1"/>
    <x v="7"/>
    <x v="5"/>
    <x v="9"/>
    <s v="Yarn"/>
    <s v="02-01-01-001-0005"/>
    <s v="DAWOOD BROTHERS"/>
    <n v="0.36"/>
    <n v="16.329599999999999"/>
    <x v="123"/>
    <n v="8640"/>
    <s v="K-2104-44"/>
    <n v="24000"/>
  </r>
  <r>
    <s v="R-18321"/>
    <d v="2021-04-10T00:00:00"/>
    <x v="9"/>
    <x v="2"/>
    <s v="4-2021"/>
    <x v="1"/>
    <x v="7"/>
    <x v="5"/>
    <x v="9"/>
    <s v="Yarn"/>
    <s v="02-01-01-001-0005"/>
    <s v="DAWOOD BROTHERS"/>
    <n v="2.89"/>
    <n v="131.09040000000002"/>
    <x v="123"/>
    <n v="69360"/>
    <s v="K-2104-44"/>
    <n v="24000"/>
  </r>
  <r>
    <s v="R-18321"/>
    <d v="2021-04-10T00:00:00"/>
    <x v="9"/>
    <x v="2"/>
    <s v="4-2021"/>
    <x v="1"/>
    <x v="7"/>
    <x v="5"/>
    <x v="9"/>
    <s v="Yarn"/>
    <s v="02-01-01-001-0005"/>
    <s v="DAWOOD BROTHERS"/>
    <n v="0.47"/>
    <n v="21.319199999999999"/>
    <x v="123"/>
    <n v="11280"/>
    <s v="K-2104-44"/>
    <n v="24000"/>
  </r>
  <r>
    <s v="R-18321"/>
    <d v="2021-04-10T00:00:00"/>
    <x v="9"/>
    <x v="2"/>
    <s v="4-2021"/>
    <x v="1"/>
    <x v="7"/>
    <x v="5"/>
    <x v="9"/>
    <s v="Yarn"/>
    <s v="02-01-01-001-0005"/>
    <s v="DAWOOD BROTHERS"/>
    <n v="96.28"/>
    <n v="4367.2608"/>
    <x v="123"/>
    <n v="2310720"/>
    <s v="K-2104-44"/>
    <n v="24000"/>
  </r>
  <r>
    <s v="R-16054"/>
    <d v="2021-04-13T00:00:00"/>
    <x v="9"/>
    <x v="2"/>
    <s v="4-2021"/>
    <x v="1"/>
    <x v="7"/>
    <x v="7"/>
    <x v="20"/>
    <s v="Yarn"/>
    <s v="02-01-01-001-0008"/>
    <s v="GADOON TEXTILE MILLS LTD"/>
    <n v="60"/>
    <n v="2721.6"/>
    <x v="18"/>
    <n v="1170000"/>
    <s v="K-2104-32"/>
    <n v="19500"/>
  </r>
  <r>
    <s v="R-15871"/>
    <d v="2021-04-14T00:00:00"/>
    <x v="9"/>
    <x v="2"/>
    <s v="4-2021"/>
    <x v="1"/>
    <x v="7"/>
    <x v="30"/>
    <x v="32"/>
    <s v="Yarn"/>
    <s v="02-01-01-001-0013"/>
    <s v="MUBARAK DYEING"/>
    <n v="0.67"/>
    <n v="30.391200000000001"/>
    <x v="127"/>
    <n v="8040.0000000000009"/>
    <s v="K-2104-13"/>
    <n v="12000"/>
  </r>
  <r>
    <s v="R-15870"/>
    <d v="2021-04-14T00:00:00"/>
    <x v="9"/>
    <x v="2"/>
    <s v="4-2021"/>
    <x v="1"/>
    <x v="7"/>
    <x v="8"/>
    <x v="33"/>
    <s v="Yarn"/>
    <s v="02-01-01-001-0013"/>
    <s v="MUBARAK DYEING"/>
    <n v="0.67"/>
    <n v="30.391200000000001"/>
    <x v="65"/>
    <n v="12060"/>
    <s v="K-2104-14"/>
    <n v="18000"/>
  </r>
  <r>
    <s v="R-16055"/>
    <d v="2021-04-14T00:00:00"/>
    <x v="9"/>
    <x v="2"/>
    <s v="4-2021"/>
    <x v="1"/>
    <x v="7"/>
    <x v="8"/>
    <x v="26"/>
    <s v="Yarn"/>
    <s v="02-01-01-001-0010"/>
    <s v="ISLAND TEXTILE MILLS LTD"/>
    <n v="57"/>
    <n v="2585.52"/>
    <x v="28"/>
    <n v="1094400"/>
    <s v="K-2104-33"/>
    <n v="19200"/>
  </r>
  <r>
    <s v="R-16129"/>
    <d v="2021-04-20T00:00:00"/>
    <x v="9"/>
    <x v="2"/>
    <s v="4-2021"/>
    <x v="1"/>
    <x v="7"/>
    <x v="5"/>
    <x v="9"/>
    <s v="Yarn"/>
    <s v="02-01-01-001-0005"/>
    <s v="DAWOOD BROTHERS"/>
    <n v="51.22"/>
    <n v="2323.3391999999999"/>
    <x v="128"/>
    <n v="1085864"/>
    <s v="K-2104-37"/>
    <n v="21200"/>
  </r>
  <r>
    <s v="R-16129"/>
    <d v="2021-04-20T00:00:00"/>
    <x v="9"/>
    <x v="2"/>
    <s v="4-2021"/>
    <x v="1"/>
    <x v="7"/>
    <x v="5"/>
    <x v="9"/>
    <s v="Yarn"/>
    <s v="02-01-01-001-0005"/>
    <s v="DAWOOD BROTHERS"/>
    <n v="14.37"/>
    <n v="651.82319999999993"/>
    <x v="128"/>
    <n v="304644"/>
    <s v="K-2104-37"/>
    <n v="21200"/>
  </r>
  <r>
    <s v="R-16129"/>
    <d v="2021-04-20T00:00:00"/>
    <x v="9"/>
    <x v="2"/>
    <s v="4-2021"/>
    <x v="1"/>
    <x v="7"/>
    <x v="5"/>
    <x v="9"/>
    <s v="Yarn"/>
    <s v="02-01-01-001-0005"/>
    <s v="DAWOOD BROTHERS"/>
    <n v="43.41"/>
    <n v="1969.0775999999998"/>
    <x v="128"/>
    <n v="920291.99999999988"/>
    <s v="K-2104-37"/>
    <n v="21200"/>
  </r>
  <r>
    <s v="R-16050"/>
    <d v="2021-04-20T00:00:00"/>
    <x v="9"/>
    <x v="2"/>
    <s v="4-2021"/>
    <x v="1"/>
    <x v="7"/>
    <x v="1"/>
    <x v="9"/>
    <s v="Yarn"/>
    <s v="02-01-01-001-0005"/>
    <s v="DAWOOD BROTHERS"/>
    <n v="28.99"/>
    <n v="1314.9864"/>
    <x v="125"/>
    <n v="637780"/>
    <s v="K-2104-28"/>
    <n v="22000"/>
  </r>
  <r>
    <s v="R-16050"/>
    <d v="2021-04-20T00:00:00"/>
    <x v="9"/>
    <x v="2"/>
    <s v="4-2021"/>
    <x v="1"/>
    <x v="7"/>
    <x v="1"/>
    <x v="9"/>
    <s v="Yarn"/>
    <s v="02-01-01-001-0005"/>
    <s v="DAWOOD BROTHERS"/>
    <n v="8.3000000000000007"/>
    <n v="376.488"/>
    <x v="125"/>
    <n v="182600.00000000003"/>
    <s v="K-2104-28"/>
    <n v="22000"/>
  </r>
  <r>
    <s v="R-16050"/>
    <d v="2021-04-20T00:00:00"/>
    <x v="9"/>
    <x v="2"/>
    <s v="4-2021"/>
    <x v="1"/>
    <x v="7"/>
    <x v="1"/>
    <x v="9"/>
    <s v="Yarn"/>
    <s v="02-01-01-001-0005"/>
    <s v="DAWOOD BROTHERS"/>
    <n v="20.440000000000001"/>
    <n v="927.15840000000003"/>
    <x v="125"/>
    <n v="449680"/>
    <s v="K-2104-28"/>
    <n v="22000"/>
  </r>
  <r>
    <s v="R-16050"/>
    <d v="2021-04-20T00:00:00"/>
    <x v="9"/>
    <x v="2"/>
    <s v="4-2021"/>
    <x v="1"/>
    <x v="7"/>
    <x v="1"/>
    <x v="9"/>
    <s v="Yarn"/>
    <s v="02-01-01-001-0005"/>
    <s v="DAWOOD BROTHERS"/>
    <n v="2.27"/>
    <n v="102.96720000000001"/>
    <x v="125"/>
    <n v="49940"/>
    <s v="K-2104-28"/>
    <n v="22000"/>
  </r>
  <r>
    <s v="R-16254"/>
    <d v="2021-04-20T00:00:00"/>
    <x v="9"/>
    <x v="2"/>
    <s v="4-2021"/>
    <x v="1"/>
    <x v="7"/>
    <x v="1"/>
    <x v="4"/>
    <s v="Yarn"/>
    <s v="02-01-01-001-0002"/>
    <s v="AHMED ORIENTAL TEXTILE MILLS LTD"/>
    <n v="21.71"/>
    <n v="984.76560000000006"/>
    <x v="100"/>
    <n v="419003"/>
    <s v="K-2104-41"/>
    <n v="19300"/>
  </r>
  <r>
    <s v="R-16254"/>
    <d v="2021-04-20T00:00:00"/>
    <x v="9"/>
    <x v="2"/>
    <s v="4-2021"/>
    <x v="1"/>
    <x v="7"/>
    <x v="1"/>
    <x v="4"/>
    <s v="Yarn"/>
    <s v="02-01-01-001-0002"/>
    <s v="AHMED ORIENTAL TEXTILE MILLS LTD"/>
    <n v="16.760000000000002"/>
    <n v="760.23360000000002"/>
    <x v="100"/>
    <n v="323468.00000000006"/>
    <s v="K-2104-41"/>
    <n v="19300"/>
  </r>
  <r>
    <s v="R-16254"/>
    <d v="2021-04-20T00:00:00"/>
    <x v="9"/>
    <x v="2"/>
    <s v="4-2021"/>
    <x v="1"/>
    <x v="7"/>
    <x v="1"/>
    <x v="4"/>
    <s v="Yarn"/>
    <s v="02-01-01-001-0002"/>
    <s v="AHMED ORIENTAL TEXTILE MILLS LTD"/>
    <n v="11.53"/>
    <n v="523.00079999999991"/>
    <x v="100"/>
    <n v="222529"/>
    <s v="K-2104-41"/>
    <n v="19300"/>
  </r>
  <r>
    <s v="R-16128"/>
    <d v="2021-04-26T00:00:00"/>
    <x v="9"/>
    <x v="2"/>
    <s v="4-2021"/>
    <x v="1"/>
    <x v="7"/>
    <x v="5"/>
    <x v="9"/>
    <s v="Yarn"/>
    <s v="02-01-01-001-0005"/>
    <s v="DAWOOD BROTHERS"/>
    <n v="87.78"/>
    <n v="3981.7008000000001"/>
    <x v="128"/>
    <n v="1860936"/>
    <s v="K-2104-36"/>
    <n v="21200"/>
  </r>
  <r>
    <s v="R-16128"/>
    <d v="2021-04-26T00:00:00"/>
    <x v="9"/>
    <x v="2"/>
    <s v="4-2021"/>
    <x v="1"/>
    <x v="7"/>
    <x v="5"/>
    <x v="9"/>
    <s v="Yarn"/>
    <s v="02-01-01-001-0005"/>
    <s v="DAWOOD BROTHERS"/>
    <n v="46.24"/>
    <n v="2097.4464000000003"/>
    <x v="128"/>
    <n v="980288"/>
    <s v="K-2104-36"/>
    <n v="21200"/>
  </r>
  <r>
    <s v="R-16128"/>
    <d v="2021-04-26T00:00:00"/>
    <x v="9"/>
    <x v="2"/>
    <s v="4-2021"/>
    <x v="1"/>
    <x v="7"/>
    <x v="5"/>
    <x v="9"/>
    <s v="Yarn"/>
    <s v="02-01-01-001-0005"/>
    <s v="DAWOOD BROTHERS"/>
    <n v="11.98"/>
    <n v="543.41280000000006"/>
    <x v="128"/>
    <n v="253976"/>
    <s v="K-2104-36"/>
    <n v="21200"/>
  </r>
  <r>
    <s v="R-16067"/>
    <d v="2021-04-26T00:00:00"/>
    <x v="9"/>
    <x v="2"/>
    <s v="4-2021"/>
    <x v="1"/>
    <x v="7"/>
    <x v="1"/>
    <x v="9"/>
    <s v="Yarn"/>
    <s v="02-01-01-001-0005"/>
    <s v="DAWOOD BROTHERS"/>
    <n v="1.1499999999999999"/>
    <n v="52.163999999999994"/>
    <x v="18"/>
    <n v="22425"/>
    <s v="K-2104-34"/>
    <n v="19500"/>
  </r>
  <r>
    <s v="R-16067"/>
    <d v="2021-04-26T00:00:00"/>
    <x v="9"/>
    <x v="2"/>
    <s v="4-2021"/>
    <x v="1"/>
    <x v="7"/>
    <x v="1"/>
    <x v="9"/>
    <s v="Yarn"/>
    <s v="02-01-01-001-0005"/>
    <s v="DAWOOD BROTHERS"/>
    <n v="49.85"/>
    <n v="2261.1959999999999"/>
    <x v="18"/>
    <n v="972075"/>
    <s v="K-2104-34"/>
    <n v="19500"/>
  </r>
  <r>
    <s v="R-16067"/>
    <d v="2021-04-26T00:00:00"/>
    <x v="9"/>
    <x v="2"/>
    <s v="4-2021"/>
    <x v="1"/>
    <x v="7"/>
    <x v="1"/>
    <x v="9"/>
    <s v="Yarn"/>
    <s v="02-01-01-001-0005"/>
    <s v="DAWOOD BROTHERS"/>
    <n v="4"/>
    <n v="181.44"/>
    <x v="18"/>
    <n v="78000"/>
    <s v="K-2104-34"/>
    <n v="19500"/>
  </r>
  <r>
    <s v="R-16252"/>
    <d v="2021-04-28T00:00:00"/>
    <x v="9"/>
    <x v="2"/>
    <s v="4-2021"/>
    <x v="1"/>
    <x v="7"/>
    <x v="1"/>
    <x v="4"/>
    <s v="Yarn"/>
    <s v="02-01-01-001-0002"/>
    <s v="AHMED ORIENTAL TEXTILE MILLS LTD"/>
    <n v="7.77"/>
    <n v="352.44719999999995"/>
    <x v="100"/>
    <n v="149961"/>
    <s v="K-2104-39"/>
    <n v="19300"/>
  </r>
  <r>
    <s v="R-16253"/>
    <d v="2021-04-28T00:00:00"/>
    <x v="9"/>
    <x v="2"/>
    <s v="4-2021"/>
    <x v="1"/>
    <x v="7"/>
    <x v="1"/>
    <x v="4"/>
    <s v="Yarn"/>
    <s v="02-01-01-001-0002"/>
    <s v="AHMED ORIENTAL TEXTILE MILLS LTD"/>
    <n v="22.23"/>
    <n v="1008.3528"/>
    <x v="100"/>
    <n v="429039"/>
    <s v="K-2104-40"/>
    <n v="19300"/>
  </r>
  <r>
    <s v="R-16051"/>
    <d v="2021-04-30T00:00:00"/>
    <x v="9"/>
    <x v="2"/>
    <s v="4-2021"/>
    <x v="1"/>
    <x v="7"/>
    <x v="8"/>
    <x v="26"/>
    <s v="Yarn"/>
    <s v="02-01-01-001-0010"/>
    <s v="ISLAND TEXTILE MILLS LTD"/>
    <n v="12.92"/>
    <n v="586.05119999999999"/>
    <x v="28"/>
    <n v="248064"/>
    <s v="K-2104-29"/>
    <n v="19200"/>
  </r>
  <r>
    <s v="R-16051"/>
    <d v="2021-04-30T00:00:00"/>
    <x v="9"/>
    <x v="2"/>
    <s v="4-2021"/>
    <x v="1"/>
    <x v="7"/>
    <x v="8"/>
    <x v="26"/>
    <s v="Yarn"/>
    <s v="02-01-01-001-0010"/>
    <s v="ISLAND TEXTILE MILLS LTD"/>
    <n v="30.08"/>
    <n v="1364.4287999999999"/>
    <x v="28"/>
    <n v="577536"/>
    <s v="K-2104-29"/>
    <n v="19200"/>
  </r>
  <r>
    <s v="R-16189"/>
    <d v="2021-05-07T00:00:00"/>
    <x v="10"/>
    <x v="2"/>
    <s v="5-2021"/>
    <x v="1"/>
    <x v="7"/>
    <x v="5"/>
    <x v="9"/>
    <s v="Yarn"/>
    <s v="02-01-01-001-0005"/>
    <s v="DAWOOD BROTHERS"/>
    <n v="25.64"/>
    <n v="1163.0304000000001"/>
    <x v="128"/>
    <n v="543568"/>
    <s v="K-2105-18"/>
    <n v="21200"/>
  </r>
  <r>
    <s v="R-16189"/>
    <d v="2021-05-07T00:00:00"/>
    <x v="10"/>
    <x v="2"/>
    <s v="5-2021"/>
    <x v="1"/>
    <x v="7"/>
    <x v="5"/>
    <x v="9"/>
    <s v="Yarn"/>
    <s v="02-01-01-001-0005"/>
    <s v="DAWOOD BROTHERS"/>
    <n v="74.36"/>
    <n v="3372.9695999999999"/>
    <x v="128"/>
    <n v="1576432"/>
    <s v="K-2105-18"/>
    <n v="21200"/>
  </r>
  <r>
    <s v="R-16483"/>
    <d v="2021-05-07T00:00:00"/>
    <x v="10"/>
    <x v="2"/>
    <s v="5-2021"/>
    <x v="1"/>
    <x v="7"/>
    <x v="8"/>
    <x v="34"/>
    <s v="Yarn"/>
    <s v="02-01-01-001-0019"/>
    <s v="IBRAHIM FIBRES LTD"/>
    <n v="100"/>
    <n v="4536"/>
    <x v="129"/>
    <n v="2010000"/>
    <s v="K-2107-54"/>
    <n v="20100"/>
  </r>
  <r>
    <s v="R-16348"/>
    <d v="2021-05-07T00:00:00"/>
    <x v="10"/>
    <x v="2"/>
    <s v="5-2021"/>
    <x v="1"/>
    <x v="7"/>
    <x v="7"/>
    <x v="35"/>
    <s v="Yarn"/>
    <s v="02-01-01-001-0018"/>
    <s v="AKRAM COTTON MILLS LTD"/>
    <n v="14.53"/>
    <n v="659.08079999999995"/>
    <x v="130"/>
    <n v="329104.5"/>
    <s v="K-2105-21"/>
    <n v="22650"/>
  </r>
  <r>
    <s v="R-16348"/>
    <d v="2021-05-07T00:00:00"/>
    <x v="10"/>
    <x v="2"/>
    <s v="5-2021"/>
    <x v="1"/>
    <x v="7"/>
    <x v="7"/>
    <x v="35"/>
    <s v="Yarn"/>
    <s v="02-01-01-001-0018"/>
    <s v="AKRAM COTTON MILLS LTD"/>
    <n v="7.12"/>
    <n v="322.96320000000003"/>
    <x v="130"/>
    <n v="161268"/>
    <s v="K-2105-21"/>
    <n v="22650"/>
  </r>
  <r>
    <s v="R-16348"/>
    <d v="2021-05-07T00:00:00"/>
    <x v="10"/>
    <x v="2"/>
    <s v="5-2021"/>
    <x v="1"/>
    <x v="7"/>
    <x v="7"/>
    <x v="35"/>
    <s v="Yarn"/>
    <s v="02-01-01-001-0018"/>
    <s v="AKRAM COTTON MILLS LTD"/>
    <n v="78.349999999999994"/>
    <n v="3553.9559999999997"/>
    <x v="130"/>
    <n v="1774627.4999999998"/>
    <s v="K-2105-21"/>
    <n v="22650"/>
  </r>
  <r>
    <s v="R-16188"/>
    <d v="2021-05-08T00:00:00"/>
    <x v="10"/>
    <x v="2"/>
    <s v="5-2021"/>
    <x v="1"/>
    <x v="7"/>
    <x v="5"/>
    <x v="9"/>
    <s v="Yarn"/>
    <s v="02-01-01-001-0005"/>
    <s v="DAWOOD BROTHERS"/>
    <n v="27.13"/>
    <n v="1230.6168"/>
    <x v="128"/>
    <n v="575156"/>
    <s v="K-2106-24"/>
    <n v="21200"/>
  </r>
  <r>
    <s v="R-16188"/>
    <d v="2021-05-08T00:00:00"/>
    <x v="10"/>
    <x v="2"/>
    <s v="5-2021"/>
    <x v="1"/>
    <x v="7"/>
    <x v="5"/>
    <x v="9"/>
    <s v="Yarn"/>
    <s v="02-01-01-001-0005"/>
    <s v="DAWOOD BROTHERS"/>
    <n v="23.58"/>
    <n v="1069.5888"/>
    <x v="128"/>
    <n v="499895.99999999994"/>
    <s v="K-2106-24"/>
    <n v="21200"/>
  </r>
  <r>
    <s v="R-16188"/>
    <d v="2021-05-08T00:00:00"/>
    <x v="10"/>
    <x v="2"/>
    <s v="5-2021"/>
    <x v="1"/>
    <x v="7"/>
    <x v="5"/>
    <x v="9"/>
    <s v="Yarn"/>
    <s v="02-01-01-001-0005"/>
    <s v="DAWOOD BROTHERS"/>
    <n v="39.29"/>
    <n v="1782.1943999999999"/>
    <x v="128"/>
    <n v="832948"/>
    <s v="K-2106-24"/>
    <n v="21200"/>
  </r>
  <r>
    <s v="R-16349"/>
    <d v="2021-05-21T00:00:00"/>
    <x v="10"/>
    <x v="2"/>
    <s v="5-2021"/>
    <x v="1"/>
    <x v="7"/>
    <x v="7"/>
    <x v="35"/>
    <s v="Yarn"/>
    <s v="02-01-01-001-0018"/>
    <s v="AKRAM COTTON MILLS LTD"/>
    <n v="150"/>
    <n v="6804"/>
    <x v="130"/>
    <n v="3397500"/>
    <s v="K-2105-22"/>
    <n v="22650"/>
  </r>
  <r>
    <s v="R-16340"/>
    <d v="2021-05-26T00:00:00"/>
    <x v="10"/>
    <x v="2"/>
    <s v="5-2021"/>
    <x v="1"/>
    <x v="7"/>
    <x v="1"/>
    <x v="4"/>
    <s v="Yarn"/>
    <s v="02-01-01-001-0002"/>
    <s v="AHMED ORIENTAL TEXTILE MILLS LTD"/>
    <n v="23.36"/>
    <n v="1059.6096"/>
    <x v="41"/>
    <n v="443840"/>
    <s v="K-2107-18"/>
    <n v="19000"/>
  </r>
  <r>
    <s v="R-16340"/>
    <d v="2021-05-26T00:00:00"/>
    <x v="10"/>
    <x v="2"/>
    <s v="5-2021"/>
    <x v="1"/>
    <x v="7"/>
    <x v="1"/>
    <x v="4"/>
    <s v="Yarn"/>
    <s v="02-01-01-001-0002"/>
    <s v="AHMED ORIENTAL TEXTILE MILLS LTD"/>
    <n v="1.64"/>
    <n v="74.3904"/>
    <x v="41"/>
    <n v="31159.999999999996"/>
    <s v="K-2107-18"/>
    <n v="19000"/>
  </r>
  <r>
    <s v="R-16404"/>
    <d v="2021-05-27T00:00:00"/>
    <x v="10"/>
    <x v="2"/>
    <s v="5-2021"/>
    <x v="1"/>
    <x v="7"/>
    <x v="9"/>
    <x v="10"/>
    <s v="Yarn"/>
    <s v="02-01-01-001-0001"/>
    <s v="METCO TEXTILE (PVT) LTD"/>
    <n v="50"/>
    <n v="2268"/>
    <x v="131"/>
    <n v="1340000"/>
    <s v="K-2105-26"/>
    <n v="26800"/>
  </r>
  <r>
    <s v="R-16467"/>
    <d v="2021-05-27T00:00:00"/>
    <x v="10"/>
    <x v="2"/>
    <s v="5-2021"/>
    <x v="1"/>
    <x v="7"/>
    <x v="3"/>
    <x v="3"/>
    <s v="Yarn"/>
    <s v="02-01-01-001-0006"/>
    <s v="GATRON INDUSTRIES LTD"/>
    <n v="5.5555500000000002"/>
    <n v="251.99974800000001"/>
    <x v="132"/>
    <n v="90833.909166000012"/>
    <s v="K-2105-28"/>
    <n v="16350.12"/>
  </r>
  <r>
    <s v="R-16467"/>
    <d v="2021-05-27T00:00:00"/>
    <x v="10"/>
    <x v="2"/>
    <s v="5-2021"/>
    <x v="1"/>
    <x v="7"/>
    <x v="3"/>
    <x v="3"/>
    <s v="Yarn"/>
    <s v="02-01-01-001-0006"/>
    <s v="GATRON INDUSTRIES LTD"/>
    <n v="16.072310000000002"/>
    <n v="729.03998160000003"/>
    <x v="132"/>
    <n v="262784.19717720005"/>
    <s v="K-2105-28"/>
    <n v="16350.12"/>
  </r>
  <r>
    <s v="R-16379"/>
    <d v="2021-05-27T00:00:00"/>
    <x v="10"/>
    <x v="2"/>
    <s v="5-2021"/>
    <x v="1"/>
    <x v="7"/>
    <x v="31"/>
    <x v="36"/>
    <s v="Yarn"/>
    <s v="02-01-01-001-0005"/>
    <s v="DAWOOD BROTHERS"/>
    <n v="5"/>
    <n v="226.8"/>
    <x v="30"/>
    <n v="72500"/>
    <s v="K-2105-24"/>
    <n v="14500"/>
  </r>
  <r>
    <s v="R-16341"/>
    <d v="2021-05-27T00:00:00"/>
    <x v="10"/>
    <x v="2"/>
    <s v="5-2021"/>
    <x v="1"/>
    <x v="7"/>
    <x v="7"/>
    <x v="10"/>
    <s v="Yarn"/>
    <s v="02-01-01-001-0001"/>
    <s v="METCO TEXTILE (PVT) LTD"/>
    <n v="50"/>
    <n v="2268"/>
    <x v="133"/>
    <n v="1180000"/>
    <s v="K-2105-20"/>
    <n v="23600"/>
  </r>
  <r>
    <s v="R-16439"/>
    <d v="2021-05-28T00:00:00"/>
    <x v="10"/>
    <x v="2"/>
    <s v="5-2021"/>
    <x v="1"/>
    <x v="7"/>
    <x v="4"/>
    <x v="37"/>
    <s v="Yarn"/>
    <s v="02-01-01-001-0021"/>
    <s v="MUSTAQIM DYEING &amp; PRINTING IND (PVT) LTD"/>
    <n v="15.93"/>
    <n v="722.58479999999997"/>
    <x v="32"/>
    <n v="283554"/>
    <s v="K-2105-27"/>
    <n v="17800"/>
  </r>
  <r>
    <s v="R-16439"/>
    <d v="2021-05-28T00:00:00"/>
    <x v="10"/>
    <x v="2"/>
    <s v="5-2021"/>
    <x v="1"/>
    <x v="7"/>
    <x v="4"/>
    <x v="37"/>
    <s v="Yarn"/>
    <s v="02-01-01-001-0021"/>
    <s v="MUSTAQIM DYEING &amp; PRINTING IND (PVT) LTD"/>
    <n v="5.0999999999999996"/>
    <n v="231.33599999999998"/>
    <x v="32"/>
    <n v="90780"/>
    <s v="K-2105-27"/>
    <n v="17800"/>
  </r>
  <r>
    <s v="R-16439"/>
    <d v="2021-05-28T00:00:00"/>
    <x v="10"/>
    <x v="2"/>
    <s v="5-2021"/>
    <x v="1"/>
    <x v="7"/>
    <x v="4"/>
    <x v="37"/>
    <s v="Yarn"/>
    <s v="02-01-01-001-0021"/>
    <s v="MUSTAQIM DYEING &amp; PRINTING IND (PVT) LTD"/>
    <n v="45.59"/>
    <n v="2067.9624000000003"/>
    <x v="32"/>
    <n v="811502.00000000012"/>
    <s v="K-2105-27"/>
    <n v="17800"/>
  </r>
  <r>
    <s v="R-16439"/>
    <d v="2021-05-28T00:00:00"/>
    <x v="10"/>
    <x v="2"/>
    <s v="5-2021"/>
    <x v="1"/>
    <x v="7"/>
    <x v="4"/>
    <x v="37"/>
    <s v="Yarn"/>
    <s v="02-01-01-001-0021"/>
    <s v="MUSTAQIM DYEING &amp; PRINTING IND (PVT) LTD"/>
    <n v="8.3800000000000008"/>
    <n v="380.11680000000001"/>
    <x v="32"/>
    <n v="149164"/>
    <s v="K-2105-27"/>
    <n v="17800"/>
  </r>
  <r>
    <s v="R-16396"/>
    <d v="2021-05-29T00:00:00"/>
    <x v="10"/>
    <x v="2"/>
    <s v="5-2021"/>
    <x v="1"/>
    <x v="7"/>
    <x v="32"/>
    <x v="32"/>
    <s v="Yarn"/>
    <s v="02-01-01-001-0022"/>
    <s v="COMBINE SPINING (PVT) LTD"/>
    <n v="23"/>
    <n v="1043.28"/>
    <x v="81"/>
    <n v="420900"/>
    <s v="K-2105-25"/>
    <n v="18300"/>
  </r>
  <r>
    <s v="R-16869"/>
    <d v="2021-05-29T00:00:00"/>
    <x v="10"/>
    <x v="2"/>
    <s v="5-2021"/>
    <x v="1"/>
    <x v="7"/>
    <x v="8"/>
    <x v="29"/>
    <s v="Yarn"/>
    <s v="02-01-01-001-0014"/>
    <s v="SAIF TEXTILE MILLS LTD"/>
    <n v="28.71"/>
    <n v="1302.2855999999999"/>
    <x v="56"/>
    <n v="536877"/>
    <s v="K-2105-29"/>
    <n v="18700"/>
  </r>
  <r>
    <s v="R-16869"/>
    <d v="2021-05-29T00:00:00"/>
    <x v="10"/>
    <x v="2"/>
    <s v="5-2021"/>
    <x v="1"/>
    <x v="7"/>
    <x v="8"/>
    <x v="29"/>
    <s v="Yarn"/>
    <s v="02-01-01-001-0014"/>
    <s v="SAIF TEXTILE MILLS LTD"/>
    <n v="27.2"/>
    <n v="1233.7919999999999"/>
    <x v="56"/>
    <n v="508640"/>
    <s v="K-2105-29"/>
    <n v="18700"/>
  </r>
  <r>
    <s v="R-16869"/>
    <d v="2021-05-29T00:00:00"/>
    <x v="10"/>
    <x v="2"/>
    <s v="5-2021"/>
    <x v="1"/>
    <x v="7"/>
    <x v="8"/>
    <x v="29"/>
    <s v="Yarn"/>
    <s v="02-01-01-001-0014"/>
    <s v="SAIF TEXTILE MILLS LTD"/>
    <n v="16.09"/>
    <n v="729.8424"/>
    <x v="56"/>
    <n v="300883"/>
    <s v="K-2105-29"/>
    <n v="18700"/>
  </r>
  <r>
    <s v="R-16068"/>
    <d v="2021-05-29T00:00:00"/>
    <x v="10"/>
    <x v="2"/>
    <s v="5-2021"/>
    <x v="1"/>
    <x v="7"/>
    <x v="33"/>
    <x v="32"/>
    <s v="Yarn"/>
    <s v="02-01-01-001-0022"/>
    <s v="COMBINE SPINING (PVT) LTD"/>
    <n v="6"/>
    <n v="272.15999999999997"/>
    <x v="103"/>
    <n v="103800"/>
    <s v="K-2105-16"/>
    <n v="17300"/>
  </r>
  <r>
    <s v="R-16367"/>
    <d v="2021-05-31T00:00:00"/>
    <x v="10"/>
    <x v="2"/>
    <s v="5-2021"/>
    <x v="1"/>
    <x v="7"/>
    <x v="5"/>
    <x v="31"/>
    <s v="Yarn"/>
    <s v="02-01-01-001-0005"/>
    <s v="DAWOOD BROTHERS"/>
    <n v="2.6"/>
    <n v="117.93600000000001"/>
    <x v="75"/>
    <n v="55900"/>
    <s v="K-2105-23"/>
    <n v="21500"/>
  </r>
  <r>
    <s v="R-16367"/>
    <d v="2021-05-31T00:00:00"/>
    <x v="10"/>
    <x v="2"/>
    <s v="5-2021"/>
    <x v="1"/>
    <x v="7"/>
    <x v="5"/>
    <x v="31"/>
    <s v="Yarn"/>
    <s v="02-01-01-001-0005"/>
    <s v="DAWOOD BROTHERS"/>
    <n v="26.18"/>
    <n v="1187.5247999999999"/>
    <x v="75"/>
    <n v="562870"/>
    <s v="K-2105-23"/>
    <n v="21500"/>
  </r>
  <r>
    <s v="R-16367"/>
    <d v="2021-05-31T00:00:00"/>
    <x v="10"/>
    <x v="2"/>
    <s v="5-2021"/>
    <x v="1"/>
    <x v="7"/>
    <x v="5"/>
    <x v="31"/>
    <s v="Yarn"/>
    <s v="02-01-01-001-0005"/>
    <s v="DAWOOD BROTHERS"/>
    <n v="19.28"/>
    <n v="874.54079999999999"/>
    <x v="75"/>
    <n v="414520"/>
    <s v="K-2105-23"/>
    <n v="21500"/>
  </r>
  <r>
    <s v="R-16367"/>
    <d v="2021-05-31T00:00:00"/>
    <x v="10"/>
    <x v="2"/>
    <s v="5-2021"/>
    <x v="1"/>
    <x v="7"/>
    <x v="5"/>
    <x v="31"/>
    <s v="Yarn"/>
    <s v="02-01-01-001-0005"/>
    <s v="DAWOOD BROTHERS"/>
    <n v="19.28"/>
    <n v="874.54079999999999"/>
    <x v="75"/>
    <n v="414520"/>
    <s v="K-2105-23"/>
    <n v="21500"/>
  </r>
  <r>
    <s v="R-16367"/>
    <d v="2021-05-31T00:00:00"/>
    <x v="10"/>
    <x v="2"/>
    <s v="5-2021"/>
    <x v="1"/>
    <x v="7"/>
    <x v="5"/>
    <x v="31"/>
    <s v="Yarn"/>
    <s v="02-01-01-001-0005"/>
    <s v="DAWOOD BROTHERS"/>
    <n v="32.659999999999997"/>
    <n v="1481.4575999999997"/>
    <x v="75"/>
    <n v="702189.99999999988"/>
    <s v="K-2105-23"/>
    <n v="21500"/>
  </r>
  <r>
    <s v="R-16438"/>
    <d v="2021-06-04T00:00:00"/>
    <x v="11"/>
    <x v="2"/>
    <s v="6-2021"/>
    <x v="1"/>
    <x v="7"/>
    <x v="4"/>
    <x v="37"/>
    <s v="Yarn"/>
    <s v="02-01-01-001-0021"/>
    <s v="MUSTAQIM DYEING &amp; PRINTING IND (PVT) LTD"/>
    <n v="24.55"/>
    <n v="1113.588"/>
    <x v="32"/>
    <n v="436990"/>
    <s v="K-2106-71"/>
    <n v="17800"/>
  </r>
  <r>
    <s v="R-16438"/>
    <d v="2021-06-04T00:00:00"/>
    <x v="11"/>
    <x v="2"/>
    <s v="6-2021"/>
    <x v="1"/>
    <x v="7"/>
    <x v="4"/>
    <x v="37"/>
    <s v="Yarn"/>
    <s v="02-01-01-001-0021"/>
    <s v="MUSTAQIM DYEING &amp; PRINTING IND (PVT) LTD"/>
    <n v="12.19"/>
    <n v="552.9384"/>
    <x v="32"/>
    <n v="216982"/>
    <s v="K-2106-71"/>
    <n v="17800"/>
  </r>
  <r>
    <s v="R-16438"/>
    <d v="2021-06-04T00:00:00"/>
    <x v="11"/>
    <x v="2"/>
    <s v="6-2021"/>
    <x v="1"/>
    <x v="7"/>
    <x v="4"/>
    <x v="37"/>
    <s v="Yarn"/>
    <s v="02-01-01-001-0021"/>
    <s v="MUSTAQIM DYEING &amp; PRINTING IND (PVT) LTD"/>
    <n v="12.44"/>
    <n v="564.27839999999992"/>
    <x v="32"/>
    <n v="221432"/>
    <s v="K-2106-71"/>
    <n v="17800"/>
  </r>
  <r>
    <s v="R-16438"/>
    <d v="2021-06-04T00:00:00"/>
    <x v="11"/>
    <x v="2"/>
    <s v="6-2021"/>
    <x v="1"/>
    <x v="7"/>
    <x v="4"/>
    <x v="37"/>
    <s v="Yarn"/>
    <s v="02-01-01-001-0021"/>
    <s v="MUSTAQIM DYEING &amp; PRINTING IND (PVT) LTD"/>
    <n v="0.82"/>
    <n v="37.1952"/>
    <x v="32"/>
    <n v="14596"/>
    <s v="K-2106-71"/>
    <n v="17800"/>
  </r>
  <r>
    <s v="R-16403"/>
    <d v="2021-06-07T00:00:00"/>
    <x v="11"/>
    <x v="2"/>
    <s v="6-2021"/>
    <x v="1"/>
    <x v="7"/>
    <x v="9"/>
    <x v="10"/>
    <s v="Yarn"/>
    <s v="02-01-01-001-0001"/>
    <s v="METCO TEXTILE (PVT) LTD"/>
    <n v="50"/>
    <n v="2268"/>
    <x v="131"/>
    <n v="1340000"/>
    <s v="K-2106-65"/>
    <n v="26800"/>
  </r>
  <r>
    <s v="R-16345"/>
    <d v="2021-06-08T00:00:00"/>
    <x v="11"/>
    <x v="2"/>
    <s v="6-2021"/>
    <x v="1"/>
    <x v="7"/>
    <x v="7"/>
    <x v="10"/>
    <s v="Yarn"/>
    <s v="02-01-01-001-0001"/>
    <s v="METCO TEXTILE (PVT) LTD"/>
    <n v="50"/>
    <n v="2268"/>
    <x v="134"/>
    <n v="1165000"/>
    <s v="K-2106-51"/>
    <n v="23300"/>
  </r>
  <r>
    <s v="R-16338"/>
    <d v="2021-06-08T00:00:00"/>
    <x v="11"/>
    <x v="2"/>
    <s v="6-2021"/>
    <x v="1"/>
    <x v="7"/>
    <x v="1"/>
    <x v="4"/>
    <s v="Yarn"/>
    <s v="02-01-01-001-0002"/>
    <s v="AHMED ORIENTAL TEXTILE MILLS LTD"/>
    <n v="33.5"/>
    <n v="1519.56"/>
    <x v="41"/>
    <n v="636500"/>
    <s v="K-2107-16"/>
    <n v="19000"/>
  </r>
  <r>
    <s v="R-16338"/>
    <d v="2021-06-08T00:00:00"/>
    <x v="11"/>
    <x v="2"/>
    <s v="6-2021"/>
    <x v="1"/>
    <x v="7"/>
    <x v="1"/>
    <x v="4"/>
    <s v="Yarn"/>
    <s v="02-01-01-001-0002"/>
    <s v="AHMED ORIENTAL TEXTILE MILLS LTD"/>
    <n v="6.71"/>
    <n v="304.36559999999997"/>
    <x v="41"/>
    <n v="127490"/>
    <s v="K-2107-16"/>
    <n v="19000"/>
  </r>
  <r>
    <s v="R-16338"/>
    <d v="2021-06-08T00:00:00"/>
    <x v="11"/>
    <x v="2"/>
    <s v="6-2021"/>
    <x v="1"/>
    <x v="7"/>
    <x v="1"/>
    <x v="4"/>
    <s v="Yarn"/>
    <s v="02-01-01-001-0002"/>
    <s v="AHMED ORIENTAL TEXTILE MILLS LTD"/>
    <n v="6.71"/>
    <n v="304.36559999999997"/>
    <x v="41"/>
    <n v="127490"/>
    <s v="K-2107-16"/>
    <n v="19000"/>
  </r>
  <r>
    <s v="R-16338"/>
    <d v="2021-06-08T00:00:00"/>
    <x v="11"/>
    <x v="2"/>
    <s v="6-2021"/>
    <x v="1"/>
    <x v="7"/>
    <x v="1"/>
    <x v="4"/>
    <s v="Yarn"/>
    <s v="02-01-01-001-0002"/>
    <s v="AHMED ORIENTAL TEXTILE MILLS LTD"/>
    <n v="6.47"/>
    <n v="293.47919999999999"/>
    <x v="41"/>
    <n v="122930"/>
    <s v="K-2107-16"/>
    <n v="19000"/>
  </r>
  <r>
    <s v="R-16338"/>
    <d v="2021-06-08T00:00:00"/>
    <x v="11"/>
    <x v="2"/>
    <s v="6-2021"/>
    <x v="1"/>
    <x v="7"/>
    <x v="1"/>
    <x v="4"/>
    <s v="Yarn"/>
    <s v="02-01-01-001-0002"/>
    <s v="AHMED ORIENTAL TEXTILE MILLS LTD"/>
    <n v="6.47"/>
    <n v="293.47919999999999"/>
    <x v="41"/>
    <n v="122930"/>
    <s v="K-2107-16"/>
    <n v="19000"/>
  </r>
  <r>
    <s v="R-16338"/>
    <d v="2021-06-08T00:00:00"/>
    <x v="11"/>
    <x v="2"/>
    <s v="6-2021"/>
    <x v="1"/>
    <x v="7"/>
    <x v="1"/>
    <x v="4"/>
    <s v="Yarn"/>
    <s v="02-01-01-001-0002"/>
    <s v="AHMED ORIENTAL TEXTILE MILLS LTD"/>
    <n v="40.14"/>
    <n v="1820.7503999999999"/>
    <x v="41"/>
    <n v="762660"/>
    <s v="K-2107-16"/>
    <n v="19000"/>
  </r>
  <r>
    <s v="R-16460"/>
    <d v="2021-06-08T00:00:00"/>
    <x v="11"/>
    <x v="2"/>
    <s v="6-2021"/>
    <x v="1"/>
    <x v="7"/>
    <x v="1"/>
    <x v="38"/>
    <s v="Yarn"/>
    <s v="02-01-01-001-0005"/>
    <s v="DAWOOD BROTHERS"/>
    <n v="6.27"/>
    <n v="284.40719999999999"/>
    <x v="100"/>
    <n v="121010.99999999999"/>
    <s v="K-2106-76"/>
    <n v="19300"/>
  </r>
  <r>
    <s v="R-16460"/>
    <d v="2021-06-08T00:00:00"/>
    <x v="11"/>
    <x v="2"/>
    <s v="6-2021"/>
    <x v="1"/>
    <x v="7"/>
    <x v="1"/>
    <x v="38"/>
    <s v="Yarn"/>
    <s v="02-01-01-001-0005"/>
    <s v="DAWOOD BROTHERS"/>
    <n v="43.91"/>
    <n v="1991.7575999999999"/>
    <x v="100"/>
    <n v="847462.99999999988"/>
    <s v="K-2106-76"/>
    <n v="19300"/>
  </r>
  <r>
    <s v="R-16460"/>
    <d v="2021-06-08T00:00:00"/>
    <x v="11"/>
    <x v="2"/>
    <s v="6-2021"/>
    <x v="1"/>
    <x v="7"/>
    <x v="1"/>
    <x v="38"/>
    <s v="Yarn"/>
    <s v="02-01-01-001-0005"/>
    <s v="DAWOOD BROTHERS"/>
    <n v="49.82"/>
    <n v="2259.8352"/>
    <x v="100"/>
    <n v="961526"/>
    <s v="K-2106-76"/>
    <n v="19300"/>
  </r>
  <r>
    <s v="R-16572"/>
    <d v="2021-06-08T00:00:00"/>
    <x v="11"/>
    <x v="2"/>
    <s v="6-2021"/>
    <x v="1"/>
    <x v="7"/>
    <x v="5"/>
    <x v="31"/>
    <s v="Yarn"/>
    <s v="02-01-01-001-0005"/>
    <s v="DAWOOD BROTHERS"/>
    <n v="100"/>
    <n v="4536"/>
    <x v="80"/>
    <n v="2070000"/>
    <s v="K-2106-79"/>
    <n v="20700"/>
  </r>
  <r>
    <s v="R-16405"/>
    <d v="2021-06-10T00:00:00"/>
    <x v="11"/>
    <x v="2"/>
    <s v="6-2021"/>
    <x v="1"/>
    <x v="7"/>
    <x v="9"/>
    <x v="10"/>
    <s v="Yarn"/>
    <s v="02-01-01-001-0001"/>
    <s v="METCO TEXTILE (PVT) LTD"/>
    <n v="21.17"/>
    <n v="960.27120000000002"/>
    <x v="135"/>
    <n v="561005"/>
    <s v="K-2106-66"/>
    <n v="26499.999999999996"/>
  </r>
  <r>
    <s v="R-16405"/>
    <d v="2021-06-10T00:00:00"/>
    <x v="11"/>
    <x v="2"/>
    <s v="6-2021"/>
    <x v="1"/>
    <x v="7"/>
    <x v="9"/>
    <x v="10"/>
    <s v="Yarn"/>
    <s v="02-01-01-001-0001"/>
    <s v="METCO TEXTILE (PVT) LTD"/>
    <n v="12.94"/>
    <n v="586.95839999999998"/>
    <x v="135"/>
    <n v="342910"/>
    <s v="K-2106-66"/>
    <n v="26500"/>
  </r>
  <r>
    <s v="R-16405"/>
    <d v="2021-06-10T00:00:00"/>
    <x v="11"/>
    <x v="2"/>
    <s v="6-2021"/>
    <x v="1"/>
    <x v="7"/>
    <x v="9"/>
    <x v="10"/>
    <s v="Yarn"/>
    <s v="02-01-01-001-0001"/>
    <s v="METCO TEXTILE (PVT) LTD"/>
    <n v="4.8899999999999997"/>
    <n v="221.81039999999999"/>
    <x v="135"/>
    <n v="129584.99999999999"/>
    <s v="K-2106-66"/>
    <n v="26500"/>
  </r>
  <r>
    <s v="R-16361"/>
    <d v="2021-06-10T00:00:00"/>
    <x v="11"/>
    <x v="2"/>
    <s v="6-2021"/>
    <x v="1"/>
    <x v="7"/>
    <x v="11"/>
    <x v="9"/>
    <s v="Yarn"/>
    <s v="02-01-01-001-0005"/>
    <s v="DAWOOD BROTHERS"/>
    <n v="63.33"/>
    <n v="2872.6487999999999"/>
    <x v="136"/>
    <n v="1469256"/>
    <s v="K-2106-54"/>
    <n v="23200"/>
  </r>
  <r>
    <s v="R-16361"/>
    <d v="2021-06-10T00:00:00"/>
    <x v="11"/>
    <x v="2"/>
    <s v="6-2021"/>
    <x v="1"/>
    <x v="7"/>
    <x v="11"/>
    <x v="9"/>
    <s v="Yarn"/>
    <s v="02-01-01-001-0005"/>
    <s v="DAWOOD BROTHERS"/>
    <n v="19.61"/>
    <n v="889.50959999999998"/>
    <x v="136"/>
    <n v="454952"/>
    <s v="K-2106-54"/>
    <n v="23200"/>
  </r>
  <r>
    <s v="R-16361"/>
    <d v="2021-06-10T00:00:00"/>
    <x v="11"/>
    <x v="2"/>
    <s v="6-2021"/>
    <x v="1"/>
    <x v="7"/>
    <x v="11"/>
    <x v="9"/>
    <s v="Yarn"/>
    <s v="02-01-01-001-0005"/>
    <s v="DAWOOD BROTHERS"/>
    <n v="16.059999999999999"/>
    <n v="728.48159999999996"/>
    <x v="136"/>
    <n v="372591.99999999994"/>
    <s v="K-2106-54"/>
    <n v="23200"/>
  </r>
  <r>
    <s v="R-16374"/>
    <d v="2021-06-10T00:00:00"/>
    <x v="11"/>
    <x v="2"/>
    <s v="6-2021"/>
    <x v="1"/>
    <x v="7"/>
    <x v="8"/>
    <x v="9"/>
    <s v="Yarn"/>
    <s v="02-01-01-001-0005"/>
    <s v="DAWOOD BROTHERS"/>
    <n v="15.26"/>
    <n v="692.19359999999995"/>
    <x v="115"/>
    <n v="312830"/>
    <s v="K-2106-61"/>
    <n v="20500"/>
  </r>
  <r>
    <s v="R-16374"/>
    <d v="2021-06-10T00:00:00"/>
    <x v="11"/>
    <x v="2"/>
    <s v="6-2021"/>
    <x v="1"/>
    <x v="7"/>
    <x v="8"/>
    <x v="9"/>
    <s v="Yarn"/>
    <s v="02-01-01-001-0005"/>
    <s v="DAWOOD BROTHERS"/>
    <n v="20.28"/>
    <n v="919.9008"/>
    <x v="115"/>
    <n v="415740"/>
    <s v="K-2106-61"/>
    <n v="20500"/>
  </r>
  <r>
    <s v="R-16375"/>
    <d v="2021-06-10T00:00:00"/>
    <x v="11"/>
    <x v="2"/>
    <s v="6-2021"/>
    <x v="1"/>
    <x v="7"/>
    <x v="8"/>
    <x v="9"/>
    <s v="Yarn"/>
    <s v="02-01-01-001-0005"/>
    <s v="DAWOOD BROTHERS"/>
    <n v="1.46"/>
    <n v="66.2256"/>
    <x v="115"/>
    <n v="29930"/>
    <s v="K-2106-62"/>
    <n v="20500"/>
  </r>
  <r>
    <s v="R-16470"/>
    <d v="2021-06-12T00:00:00"/>
    <x v="11"/>
    <x v="2"/>
    <s v="6-2021"/>
    <x v="1"/>
    <x v="7"/>
    <x v="34"/>
    <x v="39"/>
    <s v="Yarn"/>
    <s v="02-01-01-001-0021"/>
    <s v="MUSTAQIM DYEING &amp; PRINTING IND (PVT) LTD"/>
    <n v="20.92"/>
    <n v="948.9312000000001"/>
    <x v="17"/>
    <n v="282420"/>
    <s v="K-2106-77"/>
    <n v="13499.999999999998"/>
  </r>
  <r>
    <s v="R-16471"/>
    <d v="2021-06-12T00:00:00"/>
    <x v="11"/>
    <x v="2"/>
    <s v="6-2021"/>
    <x v="1"/>
    <x v="7"/>
    <x v="34"/>
    <x v="39"/>
    <s v="Yarn"/>
    <s v="02-01-01-001-0021"/>
    <s v="MUSTAQIM DYEING &amp; PRINTING IND (PVT) LTD"/>
    <n v="30.08"/>
    <n v="1364.4287999999999"/>
    <x v="17"/>
    <n v="406080"/>
    <s v="K-2106-78"/>
    <n v="13500"/>
  </r>
  <r>
    <s v="R-18581"/>
    <d v="2021-06-12T00:00:00"/>
    <x v="11"/>
    <x v="2"/>
    <s v="6-2021"/>
    <x v="1"/>
    <x v="7"/>
    <x v="27"/>
    <x v="3"/>
    <s v="Yarn"/>
    <s v="02-01-01-001-0006"/>
    <s v="GATRON INDUSTRIES LTD"/>
    <n v="0.84"/>
    <n v="38.102399999999996"/>
    <x v="137"/>
    <n v="15983.519999999999"/>
    <s v="K-2106-80"/>
    <n v="19028"/>
  </r>
  <r>
    <s v="R-18581"/>
    <d v="2021-06-12T00:00:00"/>
    <x v="11"/>
    <x v="2"/>
    <s v="6-2021"/>
    <x v="1"/>
    <x v="7"/>
    <x v="27"/>
    <x v="3"/>
    <s v="Yarn"/>
    <s v="02-01-01-001-0006"/>
    <s v="GATRON INDUSTRIES LTD"/>
    <n v="0.15"/>
    <n v="6.8039999999999994"/>
    <x v="137"/>
    <n v="2854.2"/>
    <s v="K-2106-80"/>
    <n v="19028"/>
  </r>
  <r>
    <s v="R-18581"/>
    <d v="2021-06-12T00:00:00"/>
    <x v="11"/>
    <x v="2"/>
    <s v="6-2021"/>
    <x v="1"/>
    <x v="7"/>
    <x v="27"/>
    <x v="3"/>
    <s v="Yarn"/>
    <s v="02-01-01-001-0006"/>
    <s v="GATRON INDUSTRIES LTD"/>
    <n v="4.79"/>
    <n v="217.27439999999999"/>
    <x v="137"/>
    <n v="91144.12"/>
    <s v="K-2106-80"/>
    <n v="19028"/>
  </r>
  <r>
    <s v="R-16442"/>
    <d v="2021-06-14T00:00:00"/>
    <x v="11"/>
    <x v="2"/>
    <s v="6-2021"/>
    <x v="1"/>
    <x v="7"/>
    <x v="31"/>
    <x v="36"/>
    <s v="Yarn"/>
    <s v="02-01-01-001-0020"/>
    <s v="GUL AHMED TEXTILE"/>
    <n v="25"/>
    <n v="1134"/>
    <x v="62"/>
    <n v="367500"/>
    <s v="K-2106-73"/>
    <n v="14700"/>
  </r>
  <r>
    <s v="R-16152"/>
    <d v="2021-06-15T00:00:00"/>
    <x v="11"/>
    <x v="2"/>
    <s v="6-2021"/>
    <x v="1"/>
    <x v="7"/>
    <x v="34"/>
    <x v="40"/>
    <s v="Yarn"/>
    <s v="02-01-01-001-0023"/>
    <s v="QUETTA TEXTILE MILLS LTD"/>
    <n v="6"/>
    <n v="272.15999999999997"/>
    <x v="127"/>
    <n v="72000"/>
    <s v="K-2106-15"/>
    <n v="12000"/>
  </r>
  <r>
    <s v="R-16344"/>
    <d v="2021-06-16T00:00:00"/>
    <x v="11"/>
    <x v="2"/>
    <s v="6-2021"/>
    <x v="1"/>
    <x v="7"/>
    <x v="7"/>
    <x v="10"/>
    <s v="Yarn"/>
    <s v="02-01-01-001-0001"/>
    <s v="METCO TEXTILE (PVT) LTD"/>
    <n v="47.36"/>
    <n v="2148.2496000000001"/>
    <x v="134"/>
    <n v="1103488"/>
    <s v="K-2106-50"/>
    <n v="23300"/>
  </r>
  <r>
    <s v="R-16344"/>
    <d v="2021-06-16T00:00:00"/>
    <x v="11"/>
    <x v="2"/>
    <s v="6-2021"/>
    <x v="1"/>
    <x v="7"/>
    <x v="7"/>
    <x v="10"/>
    <s v="Yarn"/>
    <s v="02-01-01-001-0001"/>
    <s v="METCO TEXTILE (PVT) LTD"/>
    <n v="2.64"/>
    <n v="119.7504"/>
    <x v="134"/>
    <n v="61512"/>
    <s v="K-2106-50"/>
    <n v="23300"/>
  </r>
  <r>
    <s v="R-16406"/>
    <d v="2021-06-16T00:00:00"/>
    <x v="11"/>
    <x v="2"/>
    <s v="6-2021"/>
    <x v="1"/>
    <x v="7"/>
    <x v="9"/>
    <x v="10"/>
    <s v="Yarn"/>
    <s v="02-01-01-001-0001"/>
    <s v="METCO TEXTILE (PVT) LTD"/>
    <n v="25"/>
    <n v="1134"/>
    <x v="135"/>
    <n v="662500"/>
    <s v="K-2106-67"/>
    <n v="26500"/>
  </r>
  <r>
    <s v="R-16162"/>
    <d v="2021-06-17T00:00:00"/>
    <x v="11"/>
    <x v="2"/>
    <s v="6-2021"/>
    <x v="1"/>
    <x v="7"/>
    <x v="35"/>
    <x v="32"/>
    <s v="Yarn"/>
    <s v="02-01-01-001-0022"/>
    <s v="COMBINE SPINING (PVT) LTD"/>
    <n v="80"/>
    <n v="3628.8"/>
    <x v="65"/>
    <n v="1440000"/>
    <s v="K-2106-16"/>
    <n v="18000"/>
  </r>
  <r>
    <s v="R-16339"/>
    <d v="2021-06-18T00:00:00"/>
    <x v="11"/>
    <x v="2"/>
    <s v="6-2021"/>
    <x v="1"/>
    <x v="7"/>
    <x v="1"/>
    <x v="4"/>
    <s v="Yarn"/>
    <s v="02-01-01-001-0002"/>
    <s v="AHMED ORIENTAL TEXTILE MILLS LTD"/>
    <n v="100"/>
    <n v="4536"/>
    <x v="41"/>
    <n v="1900000"/>
    <s v="K-2107-17"/>
    <n v="19000"/>
  </r>
  <r>
    <s v="R-16372"/>
    <d v="2021-06-19T00:00:00"/>
    <x v="11"/>
    <x v="2"/>
    <s v="6-2021"/>
    <x v="1"/>
    <x v="7"/>
    <x v="3"/>
    <x v="3"/>
    <s v="Yarn"/>
    <s v="02-01-01-001-0005"/>
    <s v="DAWOOD BROTHERS"/>
    <n v="28.439150000000001"/>
    <n v="1289.9998439999999"/>
    <x v="138"/>
    <n v="432278.77708949998"/>
    <s v="K-2106-59"/>
    <n v="15200.13"/>
  </r>
  <r>
    <s v="R-16372"/>
    <d v="2021-06-19T00:00:00"/>
    <x v="11"/>
    <x v="2"/>
    <s v="6-2021"/>
    <x v="1"/>
    <x v="7"/>
    <x v="3"/>
    <x v="3"/>
    <s v="Yarn"/>
    <s v="02-01-01-001-0005"/>
    <s v="DAWOOD BROTHERS"/>
    <n v="15.498889999999999"/>
    <n v="703.02965039999992"/>
    <x v="138"/>
    <n v="235585.14285569999"/>
    <s v="K-2106-59"/>
    <n v="15200.13"/>
  </r>
  <r>
    <s v="R-16185"/>
    <d v="2021-06-22T00:00:00"/>
    <x v="11"/>
    <x v="2"/>
    <s v="6-2021"/>
    <x v="1"/>
    <x v="7"/>
    <x v="32"/>
    <x v="32"/>
    <s v="Yarn"/>
    <s v="02-01-01-001-0022"/>
    <s v="COMBINE SPINING (PVT) LTD"/>
    <n v="50"/>
    <n v="2268"/>
    <x v="81"/>
    <n v="915000"/>
    <s v="K-2106-22"/>
    <n v="18300"/>
  </r>
  <r>
    <s v="R-16184"/>
    <d v="2021-06-22T00:00:00"/>
    <x v="11"/>
    <x v="2"/>
    <s v="6-2021"/>
    <x v="1"/>
    <x v="7"/>
    <x v="33"/>
    <x v="32"/>
    <s v="Yarn"/>
    <s v="02-01-01-001-0022"/>
    <s v="COMBINE SPINING (PVT) LTD"/>
    <n v="120"/>
    <n v="5443.2"/>
    <x v="103"/>
    <n v="2076000"/>
    <s v="K-2106-22"/>
    <n v="17300"/>
  </r>
  <r>
    <s v="R-16212"/>
    <d v="2021-06-22T00:00:00"/>
    <x v="11"/>
    <x v="2"/>
    <s v="6-2021"/>
    <x v="1"/>
    <x v="7"/>
    <x v="36"/>
    <x v="32"/>
    <s v="Yarn"/>
    <s v="02-01-01-001-0022"/>
    <s v="COMBINE SPINING (PVT) LTD"/>
    <n v="65"/>
    <n v="2948.4"/>
    <x v="9"/>
    <n v="1118000"/>
    <s v="K-2106-34"/>
    <n v="17200"/>
  </r>
  <r>
    <s v="R-16213"/>
    <d v="2021-06-22T00:00:00"/>
    <x v="11"/>
    <x v="2"/>
    <s v="6-2021"/>
    <x v="1"/>
    <x v="7"/>
    <x v="35"/>
    <x v="32"/>
    <s v="Yarn"/>
    <s v="02-01-01-001-0022"/>
    <s v="COMBINE SPINING (PVT) LTD"/>
    <n v="35"/>
    <n v="1587.6"/>
    <x v="65"/>
    <n v="630000"/>
    <s v="K-2106-34"/>
    <n v="18000"/>
  </r>
  <r>
    <s v="R-16363"/>
    <d v="2021-06-23T00:00:00"/>
    <x v="11"/>
    <x v="2"/>
    <s v="6-2021"/>
    <x v="1"/>
    <x v="7"/>
    <x v="5"/>
    <x v="31"/>
    <s v="Yarn"/>
    <s v="02-01-01-001-0005"/>
    <s v="DAWOOD BROTHERS"/>
    <n v="56.99"/>
    <n v="2585.0664000000002"/>
    <x v="80"/>
    <n v="1179693"/>
    <s v="K-2106-56"/>
    <n v="20700"/>
  </r>
  <r>
    <s v="R-16363"/>
    <d v="2021-06-23T00:00:00"/>
    <x v="11"/>
    <x v="2"/>
    <s v="6-2021"/>
    <x v="1"/>
    <x v="7"/>
    <x v="5"/>
    <x v="31"/>
    <s v="Yarn"/>
    <s v="02-01-01-001-0005"/>
    <s v="DAWOOD BROTHERS"/>
    <n v="32.97"/>
    <n v="1495.5192"/>
    <x v="80"/>
    <n v="682479"/>
    <s v="K-2106-56"/>
    <n v="20700"/>
  </r>
  <r>
    <s v="R-16363"/>
    <d v="2021-06-23T00:00:00"/>
    <x v="11"/>
    <x v="2"/>
    <s v="6-2021"/>
    <x v="1"/>
    <x v="7"/>
    <x v="5"/>
    <x v="31"/>
    <s v="Yarn"/>
    <s v="02-01-01-001-0005"/>
    <s v="DAWOOD BROTHERS"/>
    <n v="10.039999999999999"/>
    <n v="455.41439999999994"/>
    <x v="80"/>
    <n v="207827.99999999997"/>
    <s v="K-2106-56"/>
    <n v="20700"/>
  </r>
  <r>
    <s v="R-16365"/>
    <d v="2021-06-23T00:00:00"/>
    <x v="11"/>
    <x v="2"/>
    <s v="6-2021"/>
    <x v="1"/>
    <x v="7"/>
    <x v="5"/>
    <x v="31"/>
    <s v="Yarn"/>
    <s v="02-01-01-001-0005"/>
    <s v="DAWOOD BROTHERS"/>
    <n v="28.62"/>
    <n v="1298.2031999999999"/>
    <x v="80"/>
    <n v="592434"/>
    <s v="K-2106-57"/>
    <n v="20700"/>
  </r>
  <r>
    <s v="R-16365"/>
    <d v="2021-06-23T00:00:00"/>
    <x v="11"/>
    <x v="2"/>
    <s v="6-2021"/>
    <x v="1"/>
    <x v="7"/>
    <x v="5"/>
    <x v="31"/>
    <s v="Yarn"/>
    <s v="02-01-01-001-0005"/>
    <s v="DAWOOD BROTHERS"/>
    <n v="21.38"/>
    <n v="969.79679999999996"/>
    <x v="80"/>
    <n v="442566"/>
    <s v="K-2106-57"/>
    <n v="20700"/>
  </r>
  <r>
    <s v="R-16407"/>
    <d v="2021-06-23T00:00:00"/>
    <x v="11"/>
    <x v="2"/>
    <s v="6-2021"/>
    <x v="1"/>
    <x v="7"/>
    <x v="9"/>
    <x v="10"/>
    <s v="Yarn"/>
    <s v="02-01-01-001-0001"/>
    <s v="METCO TEXTILE (PVT) LTD"/>
    <n v="40"/>
    <n v="1814.4"/>
    <x v="135"/>
    <n v="1060000"/>
    <s v="K-2106-68"/>
    <n v="26500"/>
  </r>
  <r>
    <s v="R-16437"/>
    <d v="2021-06-23T00:00:00"/>
    <x v="11"/>
    <x v="2"/>
    <s v="6-2021"/>
    <x v="1"/>
    <x v="7"/>
    <x v="4"/>
    <x v="37"/>
    <s v="Yarn"/>
    <s v="02-01-01-001-0021"/>
    <s v="MUSTAQIM DYEING &amp; PRINTING IND (PVT) LTD"/>
    <n v="20.9"/>
    <n v="948.02399999999989"/>
    <x v="32"/>
    <n v="372020"/>
    <s v="K-2106-70"/>
    <n v="17800"/>
  </r>
  <r>
    <s v="R-16437"/>
    <d v="2021-06-23T00:00:00"/>
    <x v="11"/>
    <x v="2"/>
    <s v="6-2021"/>
    <x v="1"/>
    <x v="7"/>
    <x v="4"/>
    <x v="37"/>
    <s v="Yarn"/>
    <s v="02-01-01-001-0021"/>
    <s v="MUSTAQIM DYEING &amp; PRINTING IND (PVT) LTD"/>
    <n v="16.71"/>
    <n v="757.96559999999999"/>
    <x v="32"/>
    <n v="297438"/>
    <s v="K-2106-70"/>
    <n v="17800"/>
  </r>
  <r>
    <s v="R-16437"/>
    <d v="2021-06-23T00:00:00"/>
    <x v="11"/>
    <x v="2"/>
    <s v="6-2021"/>
    <x v="1"/>
    <x v="7"/>
    <x v="4"/>
    <x v="37"/>
    <s v="Yarn"/>
    <s v="02-01-01-001-0021"/>
    <s v="MUSTAQIM DYEING &amp; PRINTING IND (PVT) LTD"/>
    <n v="31.51"/>
    <n v="1429.2936"/>
    <x v="32"/>
    <n v="560878"/>
    <s v="K-2106-70"/>
    <n v="17800"/>
  </r>
  <r>
    <s v="R-16437"/>
    <d v="2021-06-23T00:00:00"/>
    <x v="11"/>
    <x v="2"/>
    <s v="6-2021"/>
    <x v="1"/>
    <x v="7"/>
    <x v="4"/>
    <x v="37"/>
    <s v="Yarn"/>
    <s v="02-01-01-001-0021"/>
    <s v="MUSTAQIM DYEING &amp; PRINTING IND (PVT) LTD"/>
    <n v="3.33"/>
    <n v="151.0488"/>
    <x v="32"/>
    <n v="59274"/>
    <s v="K-2106-70"/>
    <n v="17800"/>
  </r>
  <r>
    <s v="R-16437"/>
    <d v="2021-06-23T00:00:00"/>
    <x v="11"/>
    <x v="2"/>
    <s v="6-2021"/>
    <x v="1"/>
    <x v="7"/>
    <x v="4"/>
    <x v="37"/>
    <s v="Yarn"/>
    <s v="02-01-01-001-0021"/>
    <s v="MUSTAQIM DYEING &amp; PRINTING IND (PVT) LTD"/>
    <n v="2.5499999999999998"/>
    <n v="115.66799999999999"/>
    <x v="32"/>
    <n v="45390"/>
    <s v="K-2106-70"/>
    <n v="17800"/>
  </r>
  <r>
    <s v="R-16343"/>
    <d v="2021-06-24T00:00:00"/>
    <x v="11"/>
    <x v="2"/>
    <s v="6-2021"/>
    <x v="1"/>
    <x v="7"/>
    <x v="7"/>
    <x v="10"/>
    <s v="Yarn"/>
    <s v="02-01-01-001-0001"/>
    <s v="METCO TEXTILE (PVT) LTD"/>
    <n v="40"/>
    <n v="1814.4"/>
    <x v="134"/>
    <n v="932000"/>
    <s v="K-2106-49"/>
    <n v="23300"/>
  </r>
  <r>
    <s v="R-16360"/>
    <d v="2021-06-24T00:00:00"/>
    <x v="11"/>
    <x v="2"/>
    <s v="6-2021"/>
    <x v="1"/>
    <x v="7"/>
    <x v="1"/>
    <x v="4"/>
    <s v="Yarn"/>
    <s v="02-01-01-001-0002"/>
    <s v="AHMED ORIENTAL TEXTILE MILLS LTD"/>
    <n v="100"/>
    <n v="4536"/>
    <x v="41"/>
    <n v="1900000"/>
    <s v="K-2106-53"/>
    <n v="19000"/>
  </r>
  <r>
    <s v="R-16373"/>
    <d v="2021-06-25T00:00:00"/>
    <x v="11"/>
    <x v="2"/>
    <s v="6-2021"/>
    <x v="1"/>
    <x v="7"/>
    <x v="8"/>
    <x v="9"/>
    <s v="Yarn"/>
    <s v="02-01-01-001-0005"/>
    <s v="DAWOOD BROTHERS"/>
    <n v="50"/>
    <n v="2268"/>
    <x v="115"/>
    <n v="1025000"/>
    <s v="K-2106-60"/>
    <n v="20500"/>
  </r>
  <r>
    <s v="R-16440"/>
    <d v="2021-06-26T00:00:00"/>
    <x v="11"/>
    <x v="2"/>
    <s v="6-2021"/>
    <x v="1"/>
    <x v="7"/>
    <x v="31"/>
    <x v="36"/>
    <s v="Yarn"/>
    <s v="02-01-01-001-0020"/>
    <s v="GUL AHMED TEXTILE"/>
    <n v="30"/>
    <n v="1360.8"/>
    <x v="62"/>
    <n v="441000"/>
    <s v="K-2106-72"/>
    <n v="14700"/>
  </r>
  <r>
    <s v="R-16251"/>
    <d v="2021-06-28T00:00:00"/>
    <x v="11"/>
    <x v="2"/>
    <s v="6-2021"/>
    <x v="1"/>
    <x v="7"/>
    <x v="8"/>
    <x v="20"/>
    <s v="Yarn"/>
    <s v="02-01-01-001-0008"/>
    <s v="GADOON TEXTILE MILLS LTD"/>
    <n v="100"/>
    <n v="4536"/>
    <x v="139"/>
    <n v="2035000"/>
    <s v="K-2106-37"/>
    <n v="20350"/>
  </r>
  <r>
    <s v="R-16409"/>
    <d v="2021-06-30T00:00:00"/>
    <x v="11"/>
    <x v="2"/>
    <s v="6-2021"/>
    <x v="1"/>
    <x v="7"/>
    <x v="9"/>
    <x v="10"/>
    <s v="Yarn"/>
    <s v="02-01-01-001-0001"/>
    <s v="METCO TEXTILE (PVT) LTD"/>
    <n v="40"/>
    <n v="1814.4"/>
    <x v="135"/>
    <n v="1060000"/>
    <s v="K-2106-69"/>
    <n v="26500"/>
  </r>
  <r>
    <s v="R-16392"/>
    <d v="2021-06-30T00:00:00"/>
    <x v="11"/>
    <x v="2"/>
    <s v="6-2021"/>
    <x v="1"/>
    <x v="7"/>
    <x v="7"/>
    <x v="41"/>
    <s v="Yarn"/>
    <s v="02-01-01-001-0025"/>
    <s v="TATA TEXTILE MILLS LTD"/>
    <n v="300"/>
    <n v="13608"/>
    <x v="140"/>
    <n v="7350000"/>
    <s v="K-2106-63"/>
    <n v="24500"/>
  </r>
  <r>
    <s v="R-16393"/>
    <d v="2021-06-30T00:00:00"/>
    <x v="11"/>
    <x v="2"/>
    <s v="6-2021"/>
    <x v="1"/>
    <x v="7"/>
    <x v="7"/>
    <x v="4"/>
    <s v="Yarn"/>
    <s v="02-01-01-001-0002"/>
    <s v="AHMED ORIENTAL TEXTILE MILLS LTD"/>
    <n v="39.39"/>
    <n v="1786.7303999999999"/>
    <x v="141"/>
    <n v="961116"/>
    <s v="K-2106-64"/>
    <n v="24400"/>
  </r>
  <r>
    <s v="R-16393"/>
    <d v="2021-06-30T00:00:00"/>
    <x v="11"/>
    <x v="2"/>
    <s v="6-2021"/>
    <x v="1"/>
    <x v="7"/>
    <x v="7"/>
    <x v="4"/>
    <s v="Yarn"/>
    <s v="02-01-01-001-0002"/>
    <s v="AHMED ORIENTAL TEXTILE MILLS LTD"/>
    <n v="10.61"/>
    <n v="481.26959999999997"/>
    <x v="141"/>
    <n v="258884"/>
    <s v="K-2106-64"/>
    <n v="24400"/>
  </r>
  <r>
    <s v="R-16312"/>
    <d v="2021-06-30T00:00:00"/>
    <x v="11"/>
    <x v="2"/>
    <s v="6-2021"/>
    <x v="1"/>
    <x v="7"/>
    <x v="32"/>
    <x v="32"/>
    <s v="Yarn"/>
    <s v="02-01-01-001-0022"/>
    <s v="COMBINE SPINING (PVT) LTD"/>
    <n v="50"/>
    <n v="2268"/>
    <x v="81"/>
    <n v="915000"/>
    <s v="K-2106-45"/>
    <n v="18300"/>
  </r>
  <r>
    <s v="R-16313"/>
    <d v="2021-06-30T00:00:00"/>
    <x v="11"/>
    <x v="2"/>
    <s v="6-2021"/>
    <x v="1"/>
    <x v="7"/>
    <x v="33"/>
    <x v="32"/>
    <s v="Yarn"/>
    <s v="02-01-01-001-0022"/>
    <s v="COMBINE SPINING (PVT) LTD"/>
    <n v="20"/>
    <n v="907.2"/>
    <x v="103"/>
    <n v="346000"/>
    <s v="K-2106-46"/>
    <n v="17300"/>
  </r>
  <r>
    <s v="R-16265"/>
    <d v="2021-06-30T00:00:00"/>
    <x v="11"/>
    <x v="2"/>
    <s v="6-2021"/>
    <x v="1"/>
    <x v="7"/>
    <x v="37"/>
    <x v="42"/>
    <s v="Yarn"/>
    <s v="02-01-01-001-0024"/>
    <s v="MA TEXTILE"/>
    <n v="22"/>
    <n v="997.92"/>
    <x v="142"/>
    <n v="444950"/>
    <s v="K-2106-42"/>
    <n v="20225"/>
  </r>
  <r>
    <s v="R-16359"/>
    <d v="2021-06-30T00:00:00"/>
    <x v="11"/>
    <x v="2"/>
    <s v="6-2021"/>
    <x v="1"/>
    <x v="7"/>
    <x v="7"/>
    <x v="10"/>
    <s v="Yarn"/>
    <s v="02-01-01-001-0001"/>
    <s v="METCO TEXTILE (PVT) LTD"/>
    <n v="50"/>
    <n v="2268"/>
    <x v="134"/>
    <n v="1165000"/>
    <s v="K-2106-52"/>
    <n v="23300"/>
  </r>
  <r>
    <s v="R-16342"/>
    <d v="2021-06-30T00:00:00"/>
    <x v="11"/>
    <x v="2"/>
    <s v="6-2021"/>
    <x v="1"/>
    <x v="7"/>
    <x v="7"/>
    <x v="10"/>
    <s v="Yarn"/>
    <s v="02-01-01-001-0001"/>
    <s v="METCO TEXTILE (PVT) LTD"/>
    <n v="40"/>
    <n v="1814.4"/>
    <x v="134"/>
    <n v="932000"/>
    <s v="K-2106-48"/>
    <n v="23300"/>
  </r>
  <r>
    <s v="R-16719"/>
    <d v="2021-07-02T00:00:00"/>
    <x v="0"/>
    <x v="2"/>
    <s v="7-2021"/>
    <x v="2"/>
    <x v="8"/>
    <x v="31"/>
    <x v="36"/>
    <s v="Yarn"/>
    <s v="02-01-01-001-0020"/>
    <s v="GUL AHMED TEXTILE"/>
    <n v="30"/>
    <n v="1360.8"/>
    <x v="62"/>
    <n v="441000"/>
    <s v="K-2107-80"/>
    <n v="14700"/>
  </r>
  <r>
    <s v="R-16713"/>
    <d v="2021-07-02T00:00:00"/>
    <x v="0"/>
    <x v="2"/>
    <s v="7-2021"/>
    <x v="2"/>
    <x v="8"/>
    <x v="7"/>
    <x v="10"/>
    <s v="Yarn"/>
    <s v="02-01-01-001-0001"/>
    <s v="METCO TEXTILE (PVT) LTD"/>
    <n v="45"/>
    <n v="2041.2"/>
    <x v="134"/>
    <n v="1048500"/>
    <s v="K-2107-75"/>
    <n v="23300"/>
  </r>
  <r>
    <s v="R-18220"/>
    <d v="2021-07-02T00:00:00"/>
    <x v="0"/>
    <x v="2"/>
    <s v="7-2021"/>
    <x v="2"/>
    <x v="8"/>
    <x v="3"/>
    <x v="3"/>
    <s v="Yarn"/>
    <s v="02-01-01-001-0005"/>
    <s v="DAWOOD BROTHERS"/>
    <n v="7.6505700000000001"/>
    <n v="347.02985519999999"/>
    <x v="143"/>
    <n v="116289.58206840001"/>
    <s v="K-2107-141"/>
    <n v="15200.12"/>
  </r>
  <r>
    <s v="R-18220"/>
    <d v="2021-07-02T00:00:00"/>
    <x v="0"/>
    <x v="2"/>
    <s v="7-2021"/>
    <x v="2"/>
    <x v="8"/>
    <x v="3"/>
    <x v="3"/>
    <s v="Yarn"/>
    <s v="02-01-01-001-0005"/>
    <s v="DAWOOD BROTHERS"/>
    <n v="36.176580000000001"/>
    <n v="1640.9696688000001"/>
    <x v="143"/>
    <n v="549888.35718960001"/>
    <s v="K-2107-141"/>
    <n v="15200.119999999999"/>
  </r>
  <r>
    <s v="R-16715"/>
    <d v="2021-07-03T00:00:00"/>
    <x v="0"/>
    <x v="2"/>
    <s v="7-2021"/>
    <x v="2"/>
    <x v="8"/>
    <x v="5"/>
    <x v="9"/>
    <s v="Yarn"/>
    <s v="02-01-01-001-0005"/>
    <s v="DAWOOD BROTHERS"/>
    <n v="7.83"/>
    <n v="355.16879999999998"/>
    <x v="144"/>
    <n v="167562"/>
    <s v="K-2107-77"/>
    <n v="21400"/>
  </r>
  <r>
    <s v="R-16715"/>
    <d v="2021-07-03T00:00:00"/>
    <x v="0"/>
    <x v="2"/>
    <s v="7-2021"/>
    <x v="2"/>
    <x v="8"/>
    <x v="5"/>
    <x v="9"/>
    <s v="Yarn"/>
    <s v="02-01-01-001-0005"/>
    <s v="DAWOOD BROTHERS"/>
    <n v="104.6"/>
    <n v="4744.6559999999999"/>
    <x v="144"/>
    <n v="2238440"/>
    <s v="K-2107-77"/>
    <n v="21400"/>
  </r>
  <r>
    <s v="R-16715"/>
    <d v="2021-07-03T00:00:00"/>
    <x v="0"/>
    <x v="2"/>
    <s v="7-2021"/>
    <x v="2"/>
    <x v="8"/>
    <x v="5"/>
    <x v="9"/>
    <s v="Yarn"/>
    <s v="02-01-01-001-0005"/>
    <s v="DAWOOD BROTHERS"/>
    <n v="37.57"/>
    <n v="1704.1751999999999"/>
    <x v="144"/>
    <n v="803998"/>
    <s v="K-2107-77"/>
    <n v="21400"/>
  </r>
  <r>
    <s v="R-16711"/>
    <d v="2021-07-03T00:00:00"/>
    <x v="0"/>
    <x v="2"/>
    <s v="7-2021"/>
    <x v="2"/>
    <x v="8"/>
    <x v="7"/>
    <x v="10"/>
    <s v="Yarn"/>
    <s v="02-01-01-001-0001"/>
    <s v="METCO TEXTILE (PVT) LTD"/>
    <n v="40"/>
    <n v="1814.4"/>
    <x v="134"/>
    <n v="932000"/>
    <s v="K-2107-73"/>
    <n v="23300"/>
  </r>
  <r>
    <s v="R-16436"/>
    <d v="2021-07-03T00:00:00"/>
    <x v="0"/>
    <x v="2"/>
    <s v="7-2021"/>
    <x v="2"/>
    <x v="8"/>
    <x v="5"/>
    <x v="9"/>
    <s v="Yarn"/>
    <s v="02-01-01-001-0005"/>
    <s v="DAWOOD BROTHERS"/>
    <n v="10.36"/>
    <n v="469.92959999999999"/>
    <x v="144"/>
    <n v="221704"/>
    <s v="K-2107-43"/>
    <n v="21400"/>
  </r>
  <r>
    <s v="R-16436"/>
    <d v="2021-07-03T00:00:00"/>
    <x v="0"/>
    <x v="2"/>
    <s v="7-2021"/>
    <x v="2"/>
    <x v="8"/>
    <x v="5"/>
    <x v="9"/>
    <s v="Yarn"/>
    <s v="02-01-01-001-0005"/>
    <s v="DAWOOD BROTHERS"/>
    <n v="17.88"/>
    <n v="811.03679999999997"/>
    <x v="144"/>
    <n v="382632"/>
    <s v="K-2107-43"/>
    <n v="21400"/>
  </r>
  <r>
    <s v="R-16436"/>
    <d v="2021-07-03T00:00:00"/>
    <x v="0"/>
    <x v="2"/>
    <s v="7-2021"/>
    <x v="2"/>
    <x v="8"/>
    <x v="5"/>
    <x v="9"/>
    <s v="Yarn"/>
    <s v="02-01-01-001-0005"/>
    <s v="DAWOOD BROTHERS"/>
    <n v="2.21"/>
    <n v="100.2456"/>
    <x v="144"/>
    <n v="47294"/>
    <s v="K-2107-43"/>
    <n v="21400"/>
  </r>
  <r>
    <s v="R-16436"/>
    <d v="2021-07-03T00:00:00"/>
    <x v="0"/>
    <x v="2"/>
    <s v="7-2021"/>
    <x v="2"/>
    <x v="8"/>
    <x v="5"/>
    <x v="9"/>
    <s v="Yarn"/>
    <s v="02-01-01-001-0005"/>
    <s v="DAWOOD BROTHERS"/>
    <n v="69.55"/>
    <n v="3154.788"/>
    <x v="144"/>
    <n v="1488370"/>
    <s v="K-2107-43"/>
    <n v="21400"/>
  </r>
  <r>
    <s v="R-16853"/>
    <d v="2021-07-05T00:00:00"/>
    <x v="0"/>
    <x v="2"/>
    <s v="7-2021"/>
    <x v="2"/>
    <x v="8"/>
    <x v="38"/>
    <x v="43"/>
    <s v="Yarn"/>
    <s v="02-01-01-001-0029"/>
    <s v="FABTEX INTERNATIONAL"/>
    <n v="99.206339999999997"/>
    <n v="4499.9995823999998"/>
    <x v="145"/>
    <n v="1884938.3171412"/>
    <s v="K-2107-92"/>
    <n v="19000.18"/>
  </r>
  <r>
    <s v="R-16712"/>
    <d v="2021-07-05T00:00:00"/>
    <x v="0"/>
    <x v="2"/>
    <s v="7-2021"/>
    <x v="2"/>
    <x v="8"/>
    <x v="7"/>
    <x v="10"/>
    <s v="Yarn"/>
    <s v="02-01-01-001-0001"/>
    <s v="METCO TEXTILE (PVT) LTD"/>
    <n v="40"/>
    <n v="1814.4"/>
    <x v="134"/>
    <n v="932000"/>
    <s v="K-2107-74"/>
    <n v="23300"/>
  </r>
  <r>
    <s v="R-16310"/>
    <d v="2021-07-05T00:00:00"/>
    <x v="0"/>
    <x v="2"/>
    <s v="7-2021"/>
    <x v="2"/>
    <x v="8"/>
    <x v="32"/>
    <x v="32"/>
    <s v="Yarn"/>
    <s v="02-01-01-001-0022"/>
    <s v="COMBINE SPINING (PVT) LTD"/>
    <n v="50"/>
    <n v="2268"/>
    <x v="81"/>
    <n v="915000"/>
    <s v="K-2107-7"/>
    <n v="18300"/>
  </r>
  <r>
    <s v="R-18518"/>
    <d v="2021-07-05T00:00:00"/>
    <x v="0"/>
    <x v="2"/>
    <s v="7-2021"/>
    <x v="2"/>
    <x v="8"/>
    <x v="33"/>
    <x v="32"/>
    <s v="Yarn"/>
    <s v="02-01-01-001-0022"/>
    <s v="COMBINE SPINING (PVT) LTD"/>
    <n v="23.8"/>
    <n v="1079.568"/>
    <x v="103"/>
    <n v="411740"/>
    <s v="K-2107-147"/>
    <n v="17300"/>
  </r>
  <r>
    <s v="R-18518"/>
    <d v="2021-07-05T00:00:00"/>
    <x v="0"/>
    <x v="2"/>
    <s v="7-2021"/>
    <x v="2"/>
    <x v="8"/>
    <x v="39"/>
    <x v="32"/>
    <s v="Yarn"/>
    <s v="02-01-01-001-0022"/>
    <s v="COMBINE SPINING (PVT) LTD"/>
    <n v="4.66"/>
    <n v="211.3776"/>
    <x v="103"/>
    <n v="80618"/>
    <s v="K-2107-147"/>
    <n v="17300"/>
  </r>
  <r>
    <s v="R-18519"/>
    <d v="2021-07-05T00:00:00"/>
    <x v="0"/>
    <x v="2"/>
    <s v="7-2021"/>
    <x v="2"/>
    <x v="8"/>
    <x v="39"/>
    <x v="32"/>
    <s v="Yarn"/>
    <s v="02-01-01-001-0022"/>
    <s v="COMBINE SPINING (PVT) LTD"/>
    <n v="1.54"/>
    <n v="69.854399999999998"/>
    <x v="103"/>
    <n v="26642"/>
    <s v="K-2107-148"/>
    <n v="17300"/>
  </r>
  <r>
    <s v="R-17695"/>
    <d v="2021-07-06T00:00:00"/>
    <x v="0"/>
    <x v="2"/>
    <s v="7-2021"/>
    <x v="2"/>
    <x v="8"/>
    <x v="1"/>
    <x v="4"/>
    <s v="Yarn"/>
    <s v="02-01-01-001-0002"/>
    <s v="AHMED ORIENTAL TEXTILE MILLS LTD"/>
    <n v="100"/>
    <n v="4536"/>
    <x v="41"/>
    <n v="1900000"/>
    <s v="K-2107-112"/>
    <n v="19000"/>
  </r>
  <r>
    <s v="R-17322"/>
    <d v="2021-07-06T00:00:00"/>
    <x v="0"/>
    <x v="2"/>
    <s v="7-2021"/>
    <x v="2"/>
    <x v="8"/>
    <x v="12"/>
    <x v="44"/>
    <s v="Yarn"/>
    <s v="02-01-01-001-0025"/>
    <s v="TATA TEXTILE MILLS LTD"/>
    <n v="137.86000000000001"/>
    <n v="6253.3296000000009"/>
    <x v="146"/>
    <n v="2605554.0000000005"/>
    <s v="K-2107-105"/>
    <n v="18900"/>
  </r>
  <r>
    <s v="R-17321"/>
    <d v="2021-07-06T00:00:00"/>
    <x v="0"/>
    <x v="2"/>
    <s v="7-2021"/>
    <x v="2"/>
    <x v="8"/>
    <x v="4"/>
    <x v="44"/>
    <s v="Yarn"/>
    <s v="02-01-01-001-0025"/>
    <s v="TATA TEXTILE MILLS LTD"/>
    <n v="13.69"/>
    <n v="620.97839999999997"/>
    <x v="98"/>
    <n v="273800"/>
    <s v="K-2107-105"/>
    <n v="20000"/>
  </r>
  <r>
    <s v="R-17321"/>
    <d v="2021-07-06T00:00:00"/>
    <x v="0"/>
    <x v="2"/>
    <s v="7-2021"/>
    <x v="2"/>
    <x v="8"/>
    <x v="4"/>
    <x v="44"/>
    <s v="Yarn"/>
    <s v="02-01-01-001-0025"/>
    <s v="TATA TEXTILE MILLS LTD"/>
    <n v="114.85"/>
    <n v="5209.5959999999995"/>
    <x v="98"/>
    <n v="2297000"/>
    <s v="K-2107-105"/>
    <n v="20000"/>
  </r>
  <r>
    <s v="R-17321"/>
    <d v="2021-07-06T00:00:00"/>
    <x v="0"/>
    <x v="2"/>
    <s v="7-2021"/>
    <x v="2"/>
    <x v="8"/>
    <x v="4"/>
    <x v="44"/>
    <s v="Yarn"/>
    <s v="02-01-01-001-0025"/>
    <s v="TATA TEXTILE MILLS LTD"/>
    <n v="21.46"/>
    <n v="973.42560000000003"/>
    <x v="98"/>
    <n v="429200"/>
    <s v="K-2107-105"/>
    <n v="20000"/>
  </r>
  <r>
    <s v="R-17323"/>
    <d v="2021-07-06T00:00:00"/>
    <x v="0"/>
    <x v="2"/>
    <s v="7-2021"/>
    <x v="2"/>
    <x v="8"/>
    <x v="12"/>
    <x v="44"/>
    <s v="Yarn"/>
    <s v="02-01-01-001-0025"/>
    <s v="TATA TEXTILE MILLS LTD"/>
    <n v="12.14"/>
    <n v="550.67039999999997"/>
    <x v="146"/>
    <n v="229446"/>
    <s v="K-2107-106"/>
    <n v="18900"/>
  </r>
  <r>
    <s v="R-16714"/>
    <d v="2021-07-06T00:00:00"/>
    <x v="0"/>
    <x v="2"/>
    <s v="7-2021"/>
    <x v="2"/>
    <x v="8"/>
    <x v="9"/>
    <x v="10"/>
    <s v="Yarn"/>
    <s v="02-01-01-001-0001"/>
    <s v="METCO TEXTILE (PVT) LTD"/>
    <n v="21.72"/>
    <n v="985.21919999999989"/>
    <x v="135"/>
    <n v="575580"/>
    <s v="K-2107-76"/>
    <n v="26500"/>
  </r>
  <r>
    <s v="R-16714"/>
    <d v="2021-07-06T00:00:00"/>
    <x v="0"/>
    <x v="2"/>
    <s v="7-2021"/>
    <x v="2"/>
    <x v="8"/>
    <x v="9"/>
    <x v="10"/>
    <s v="Yarn"/>
    <s v="02-01-01-001-0001"/>
    <s v="METCO TEXTILE (PVT) LTD"/>
    <n v="8.2799999999999994"/>
    <n v="375.58079999999995"/>
    <x v="135"/>
    <n v="219419.99999999997"/>
    <s v="K-2107-76"/>
    <n v="26500"/>
  </r>
  <r>
    <s v="R-16357"/>
    <d v="2021-07-07T00:00:00"/>
    <x v="0"/>
    <x v="2"/>
    <s v="7-2021"/>
    <x v="2"/>
    <x v="8"/>
    <x v="31"/>
    <x v="36"/>
    <s v="Yarn"/>
    <s v="02-01-01-001-0020"/>
    <s v="GUL AHMED TEXTILE"/>
    <n v="30"/>
    <n v="1360.8"/>
    <x v="62"/>
    <n v="441000"/>
    <s v="K-2107-22"/>
    <n v="14700"/>
  </r>
  <r>
    <s v="R-16505"/>
    <d v="2021-07-07T00:00:00"/>
    <x v="0"/>
    <x v="2"/>
    <s v="7-2021"/>
    <x v="2"/>
    <x v="8"/>
    <x v="32"/>
    <x v="32"/>
    <s v="Yarn"/>
    <s v="02-01-01-001-0022"/>
    <s v="COMBINE SPINING (PVT) LTD"/>
    <n v="116"/>
    <n v="5261.76"/>
    <x v="81"/>
    <n v="2122800"/>
    <s v="K-2107-58"/>
    <n v="18300"/>
  </r>
  <r>
    <s v="R-17784"/>
    <d v="2021-07-07T00:00:00"/>
    <x v="0"/>
    <x v="2"/>
    <s v="7-2021"/>
    <x v="2"/>
    <x v="8"/>
    <x v="7"/>
    <x v="10"/>
    <s v="Yarn"/>
    <s v="02-01-01-001-0001"/>
    <s v="METCO TEXTILE (PVT) LTD"/>
    <n v="15"/>
    <n v="680.4"/>
    <x v="134"/>
    <n v="349500"/>
    <s v="K-2107-122"/>
    <n v="23300"/>
  </r>
  <r>
    <s v="R-17796"/>
    <d v="2021-07-07T00:00:00"/>
    <x v="0"/>
    <x v="2"/>
    <s v="7-2021"/>
    <x v="2"/>
    <x v="8"/>
    <x v="7"/>
    <x v="10"/>
    <s v="Yarn"/>
    <s v="02-01-01-001-0001"/>
    <s v="METCO TEXTILE (PVT) LTD"/>
    <n v="70"/>
    <n v="3175.2"/>
    <x v="134"/>
    <n v="1631000"/>
    <s v="K-2107-123"/>
    <n v="23300"/>
  </r>
  <r>
    <s v="R-17691"/>
    <d v="2021-07-07T00:00:00"/>
    <x v="0"/>
    <x v="2"/>
    <s v="7-2021"/>
    <x v="2"/>
    <x v="8"/>
    <x v="7"/>
    <x v="4"/>
    <s v="Yarn"/>
    <s v="02-01-01-001-0002"/>
    <s v="AHMED ORIENTAL TEXTILE MILLS LTD"/>
    <n v="32.130000000000003"/>
    <n v="1457.4168000000002"/>
    <x v="141"/>
    <n v="783972.00000000012"/>
    <s v="K-2107-110"/>
    <n v="24400"/>
  </r>
  <r>
    <s v="R-17691"/>
    <d v="2021-07-07T00:00:00"/>
    <x v="0"/>
    <x v="2"/>
    <s v="7-2021"/>
    <x v="2"/>
    <x v="8"/>
    <x v="7"/>
    <x v="4"/>
    <s v="Yarn"/>
    <s v="02-01-01-001-0002"/>
    <s v="AHMED ORIENTAL TEXTILE MILLS LTD"/>
    <n v="14.65"/>
    <n v="664.524"/>
    <x v="141"/>
    <n v="357460"/>
    <s v="K-2107-110"/>
    <n v="24400"/>
  </r>
  <r>
    <s v="R-17691"/>
    <d v="2021-07-07T00:00:00"/>
    <x v="0"/>
    <x v="2"/>
    <s v="7-2021"/>
    <x v="2"/>
    <x v="8"/>
    <x v="7"/>
    <x v="4"/>
    <s v="Yarn"/>
    <s v="02-01-01-001-0002"/>
    <s v="AHMED ORIENTAL TEXTILE MILLS LTD"/>
    <n v="203.22"/>
    <n v="9218.0591999999997"/>
    <x v="141"/>
    <n v="4958568"/>
    <s v="K-2107-110"/>
    <n v="24400"/>
  </r>
  <r>
    <s v="R-16485"/>
    <d v="2021-07-08T00:00:00"/>
    <x v="0"/>
    <x v="2"/>
    <s v="7-2021"/>
    <x v="2"/>
    <x v="8"/>
    <x v="22"/>
    <x v="40"/>
    <s v="Yarn"/>
    <s v="02-01-01-001-0023"/>
    <s v="QUETTA TEXTILE MILLS LTD"/>
    <n v="14.62"/>
    <n v="663.16319999999996"/>
    <x v="28"/>
    <n v="280704"/>
    <s v="K-2107-55"/>
    <n v="19200"/>
  </r>
  <r>
    <s v="R-16485"/>
    <d v="2021-07-08T00:00:00"/>
    <x v="0"/>
    <x v="2"/>
    <s v="7-2021"/>
    <x v="2"/>
    <x v="8"/>
    <x v="22"/>
    <x v="40"/>
    <s v="Yarn"/>
    <s v="02-01-01-001-0023"/>
    <s v="QUETTA TEXTILE MILLS LTD"/>
    <n v="35.93"/>
    <n v="1629.7847999999999"/>
    <x v="28"/>
    <n v="689856"/>
    <s v="K-2107-55"/>
    <n v="19200"/>
  </r>
  <r>
    <s v="R-16485"/>
    <d v="2021-07-08T00:00:00"/>
    <x v="0"/>
    <x v="2"/>
    <s v="7-2021"/>
    <x v="2"/>
    <x v="8"/>
    <x v="22"/>
    <x v="40"/>
    <s v="Yarn"/>
    <s v="02-01-01-001-0023"/>
    <s v="QUETTA TEXTILE MILLS LTD"/>
    <n v="0.88"/>
    <n v="39.916800000000002"/>
    <x v="28"/>
    <n v="16896"/>
    <s v="K-2107-55"/>
    <n v="19200"/>
  </r>
  <r>
    <s v="R-16485"/>
    <d v="2021-07-08T00:00:00"/>
    <x v="0"/>
    <x v="2"/>
    <s v="7-2021"/>
    <x v="2"/>
    <x v="8"/>
    <x v="22"/>
    <x v="40"/>
    <s v="Yarn"/>
    <s v="02-01-01-001-0023"/>
    <s v="QUETTA TEXTILE MILLS LTD"/>
    <n v="25.82"/>
    <n v="1171.1951999999999"/>
    <x v="28"/>
    <n v="495744"/>
    <s v="K-2107-55"/>
    <n v="19200"/>
  </r>
  <r>
    <s v="R-16485"/>
    <d v="2021-07-08T00:00:00"/>
    <x v="0"/>
    <x v="2"/>
    <s v="7-2021"/>
    <x v="2"/>
    <x v="8"/>
    <x v="22"/>
    <x v="40"/>
    <s v="Yarn"/>
    <s v="02-01-01-001-0023"/>
    <s v="QUETTA TEXTILE MILLS LTD"/>
    <n v="7.75"/>
    <n v="351.54"/>
    <x v="28"/>
    <n v="148800"/>
    <s v="K-2107-55"/>
    <n v="19200"/>
  </r>
  <r>
    <s v="R-16377"/>
    <d v="2021-07-08T00:00:00"/>
    <x v="0"/>
    <x v="2"/>
    <s v="7-2021"/>
    <x v="2"/>
    <x v="8"/>
    <x v="32"/>
    <x v="32"/>
    <s v="Yarn"/>
    <s v="02-01-01-001-0022"/>
    <s v="COMBINE SPINING (PVT) LTD"/>
    <n v="200"/>
    <n v="9072"/>
    <x v="81"/>
    <n v="3660000"/>
    <s v="K-2107-24"/>
    <n v="18300"/>
  </r>
  <r>
    <s v="R-17797"/>
    <d v="2021-07-09T00:00:00"/>
    <x v="0"/>
    <x v="2"/>
    <s v="7-2021"/>
    <x v="2"/>
    <x v="8"/>
    <x v="7"/>
    <x v="10"/>
    <s v="Yarn"/>
    <s v="02-01-01-001-0001"/>
    <s v="METCO TEXTILE (PVT) LTD"/>
    <n v="40"/>
    <n v="1814.4"/>
    <x v="134"/>
    <n v="932000"/>
    <s v="K-2107-124"/>
    <n v="23300"/>
  </r>
  <r>
    <s v="R-18222"/>
    <d v="2021-07-09T00:00:00"/>
    <x v="0"/>
    <x v="2"/>
    <s v="7-2021"/>
    <x v="2"/>
    <x v="8"/>
    <x v="5"/>
    <x v="31"/>
    <s v="Yarn"/>
    <s v="02-01-01-001-0005"/>
    <s v="DAWOOD BROTHERS"/>
    <n v="15.65"/>
    <n v="709.88400000000001"/>
    <x v="75"/>
    <n v="336475"/>
    <s v="K-2107-142"/>
    <n v="21500"/>
  </r>
  <r>
    <s v="R-18222"/>
    <d v="2021-07-09T00:00:00"/>
    <x v="0"/>
    <x v="2"/>
    <s v="7-2021"/>
    <x v="2"/>
    <x v="8"/>
    <x v="5"/>
    <x v="31"/>
    <s v="Yarn"/>
    <s v="02-01-01-001-0005"/>
    <s v="DAWOOD BROTHERS"/>
    <n v="38.19"/>
    <n v="1732.2983999999999"/>
    <x v="75"/>
    <n v="821085"/>
    <s v="K-2107-142"/>
    <n v="21500"/>
  </r>
  <r>
    <s v="R-18222"/>
    <d v="2021-07-09T00:00:00"/>
    <x v="0"/>
    <x v="2"/>
    <s v="7-2021"/>
    <x v="2"/>
    <x v="8"/>
    <x v="5"/>
    <x v="31"/>
    <s v="Yarn"/>
    <s v="02-01-01-001-0005"/>
    <s v="DAWOOD BROTHERS"/>
    <n v="58.73"/>
    <n v="2663.9928"/>
    <x v="75"/>
    <n v="1262695"/>
    <s v="K-2107-142"/>
    <n v="21500"/>
  </r>
  <r>
    <s v="R-18222"/>
    <d v="2021-07-09T00:00:00"/>
    <x v="0"/>
    <x v="2"/>
    <s v="7-2021"/>
    <x v="2"/>
    <x v="8"/>
    <x v="5"/>
    <x v="31"/>
    <s v="Yarn"/>
    <s v="02-01-01-001-0005"/>
    <s v="DAWOOD BROTHERS"/>
    <n v="35.950000000000003"/>
    <n v="1630.692"/>
    <x v="75"/>
    <n v="772925.00000000012"/>
    <s v="K-2107-142"/>
    <n v="21500"/>
  </r>
  <r>
    <s v="R-18222"/>
    <d v="2021-07-09T00:00:00"/>
    <x v="0"/>
    <x v="2"/>
    <s v="7-2021"/>
    <x v="2"/>
    <x v="8"/>
    <x v="5"/>
    <x v="31"/>
    <s v="Yarn"/>
    <s v="02-01-01-001-0005"/>
    <s v="DAWOOD BROTHERS"/>
    <n v="48.27"/>
    <n v="2189.5272"/>
    <x v="75"/>
    <n v="1037805.0000000001"/>
    <s v="K-2107-142"/>
    <n v="21500"/>
  </r>
  <r>
    <s v="R-18222"/>
    <d v="2021-07-09T00:00:00"/>
    <x v="0"/>
    <x v="2"/>
    <s v="7-2021"/>
    <x v="2"/>
    <x v="8"/>
    <x v="5"/>
    <x v="31"/>
    <s v="Yarn"/>
    <s v="02-01-01-001-0005"/>
    <s v="DAWOOD BROTHERS"/>
    <n v="13.21"/>
    <n v="599.2056"/>
    <x v="75"/>
    <n v="284015"/>
    <s v="K-2107-142"/>
    <n v="21500"/>
  </r>
  <r>
    <s v="R-17696"/>
    <d v="2021-07-10T00:00:00"/>
    <x v="0"/>
    <x v="2"/>
    <s v="7-2021"/>
    <x v="2"/>
    <x v="8"/>
    <x v="1"/>
    <x v="4"/>
    <s v="Yarn"/>
    <s v="02-01-01-001-0002"/>
    <s v="AHMED ORIENTAL TEXTILE MILLS LTD"/>
    <n v="80"/>
    <n v="3628.8"/>
    <x v="41"/>
    <n v="1520000"/>
    <s v="K-2107-113"/>
    <n v="19000"/>
  </r>
  <r>
    <s v="R-16731"/>
    <d v="2021-07-12T00:00:00"/>
    <x v="0"/>
    <x v="2"/>
    <s v="7-2021"/>
    <x v="2"/>
    <x v="8"/>
    <x v="9"/>
    <x v="45"/>
    <s v="Yarn"/>
    <s v="02-01-01-001-0026"/>
    <s v="AL-MUQEET TEXTILES (PVT) LTD"/>
    <n v="11.05"/>
    <n v="501.22800000000001"/>
    <x v="147"/>
    <n v="309400"/>
    <s v="K-2107-88"/>
    <n v="28000"/>
  </r>
  <r>
    <s v="R-16731"/>
    <d v="2021-07-12T00:00:00"/>
    <x v="0"/>
    <x v="2"/>
    <s v="7-2021"/>
    <x v="2"/>
    <x v="8"/>
    <x v="9"/>
    <x v="45"/>
    <s v="Yarn"/>
    <s v="02-01-01-001-0026"/>
    <s v="AL-MUQEET TEXTILES (PVT) LTD"/>
    <n v="88.95"/>
    <n v="4034.7719999999999"/>
    <x v="147"/>
    <n v="2490600"/>
    <s v="K-2107-88"/>
    <n v="28000"/>
  </r>
  <r>
    <s v="R-16718"/>
    <d v="2021-07-12T00:00:00"/>
    <x v="0"/>
    <x v="2"/>
    <s v="7-2021"/>
    <x v="2"/>
    <x v="8"/>
    <x v="1"/>
    <x v="9"/>
    <s v="Yarn"/>
    <s v="02-01-01-001-0005"/>
    <s v="DAWOOD BROTHERS"/>
    <n v="22.24"/>
    <n v="1008.8063999999999"/>
    <x v="79"/>
    <n v="435903.99999999994"/>
    <s v="K-2107-79"/>
    <n v="19600"/>
  </r>
  <r>
    <s v="R-16718"/>
    <d v="2021-07-12T00:00:00"/>
    <x v="0"/>
    <x v="2"/>
    <s v="7-2021"/>
    <x v="2"/>
    <x v="8"/>
    <x v="1"/>
    <x v="9"/>
    <s v="Yarn"/>
    <s v="02-01-01-001-0005"/>
    <s v="DAWOOD BROTHERS"/>
    <n v="2.84"/>
    <n v="128.82239999999999"/>
    <x v="79"/>
    <n v="55664"/>
    <s v="K-2107-79"/>
    <n v="19600"/>
  </r>
  <r>
    <s v="R-16718"/>
    <d v="2021-07-12T00:00:00"/>
    <x v="0"/>
    <x v="2"/>
    <s v="7-2021"/>
    <x v="2"/>
    <x v="8"/>
    <x v="1"/>
    <x v="9"/>
    <s v="Yarn"/>
    <s v="02-01-01-001-0005"/>
    <s v="DAWOOD BROTHERS"/>
    <n v="10.26"/>
    <n v="465.39359999999999"/>
    <x v="79"/>
    <n v="201096"/>
    <s v="K-2107-79"/>
    <n v="19600"/>
  </r>
  <r>
    <s v="R-16718"/>
    <d v="2021-07-12T00:00:00"/>
    <x v="0"/>
    <x v="2"/>
    <s v="7-2021"/>
    <x v="2"/>
    <x v="8"/>
    <x v="1"/>
    <x v="9"/>
    <s v="Yarn"/>
    <s v="02-01-01-001-0005"/>
    <s v="DAWOOD BROTHERS"/>
    <n v="5.0599999999999996"/>
    <n v="229.52159999999998"/>
    <x v="79"/>
    <n v="99175.999999999985"/>
    <s v="K-2107-79"/>
    <n v="19600"/>
  </r>
  <r>
    <s v="R-16718"/>
    <d v="2021-07-12T00:00:00"/>
    <x v="0"/>
    <x v="2"/>
    <s v="7-2021"/>
    <x v="2"/>
    <x v="8"/>
    <x v="1"/>
    <x v="9"/>
    <s v="Yarn"/>
    <s v="02-01-01-001-0005"/>
    <s v="DAWOOD BROTHERS"/>
    <n v="9.6"/>
    <n v="435.45599999999996"/>
    <x v="79"/>
    <n v="188160"/>
    <s v="K-2107-79"/>
    <n v="19600"/>
  </r>
  <r>
    <s v="R-17821"/>
    <d v="2021-07-12T00:00:00"/>
    <x v="0"/>
    <x v="2"/>
    <s v="7-2021"/>
    <x v="2"/>
    <x v="8"/>
    <x v="5"/>
    <x v="9"/>
    <s v="Yarn"/>
    <s v="02-01-01-001-0005"/>
    <s v="DAWOOD BROTHERS"/>
    <n v="16.77"/>
    <n v="760.68719999999996"/>
    <x v="144"/>
    <n v="358878"/>
    <s v="K-2107-128"/>
    <n v="21400"/>
  </r>
  <r>
    <s v="R-17821"/>
    <d v="2021-07-12T00:00:00"/>
    <x v="0"/>
    <x v="2"/>
    <s v="7-2021"/>
    <x v="2"/>
    <x v="8"/>
    <x v="5"/>
    <x v="9"/>
    <s v="Yarn"/>
    <s v="02-01-01-001-0005"/>
    <s v="DAWOOD BROTHERS"/>
    <n v="39.75"/>
    <n v="1803.06"/>
    <x v="144"/>
    <n v="850650"/>
    <s v="K-2107-128"/>
    <n v="21400"/>
  </r>
  <r>
    <s v="R-17821"/>
    <d v="2021-07-12T00:00:00"/>
    <x v="0"/>
    <x v="2"/>
    <s v="7-2021"/>
    <x v="2"/>
    <x v="8"/>
    <x v="5"/>
    <x v="9"/>
    <s v="Yarn"/>
    <s v="02-01-01-001-0005"/>
    <s v="DAWOOD BROTHERS"/>
    <n v="8.44"/>
    <n v="382.83839999999998"/>
    <x v="144"/>
    <n v="180616"/>
    <s v="K-2107-128"/>
    <n v="21400"/>
  </r>
  <r>
    <s v="R-17821"/>
    <d v="2021-07-12T00:00:00"/>
    <x v="0"/>
    <x v="2"/>
    <s v="7-2021"/>
    <x v="2"/>
    <x v="8"/>
    <x v="5"/>
    <x v="9"/>
    <s v="Yarn"/>
    <s v="02-01-01-001-0005"/>
    <s v="DAWOOD BROTHERS"/>
    <n v="31.97"/>
    <n v="1450.1591999999998"/>
    <x v="144"/>
    <n v="684158"/>
    <s v="K-2107-128"/>
    <n v="21400"/>
  </r>
  <r>
    <s v="R-17821"/>
    <d v="2021-07-12T00:00:00"/>
    <x v="0"/>
    <x v="2"/>
    <s v="7-2021"/>
    <x v="2"/>
    <x v="8"/>
    <x v="5"/>
    <x v="9"/>
    <s v="Yarn"/>
    <s v="02-01-01-001-0005"/>
    <s v="DAWOOD BROTHERS"/>
    <n v="59.07"/>
    <n v="2679.4151999999999"/>
    <x v="144"/>
    <n v="1264098"/>
    <s v="K-2107-128"/>
    <n v="21400"/>
  </r>
  <r>
    <s v="R-16833"/>
    <d v="2021-07-13T00:00:00"/>
    <x v="0"/>
    <x v="2"/>
    <s v="7-2021"/>
    <x v="2"/>
    <x v="8"/>
    <x v="37"/>
    <x v="46"/>
    <s v="Yarn"/>
    <s v="02-01-01-001-0027"/>
    <s v="HENGBANG TEXTILE VIETNAM CO LTD"/>
    <n v="476.19"/>
    <n v="21599.9784"/>
    <x v="148"/>
    <n v="7085888.1521999994"/>
    <s v="K-2107-90"/>
    <n v="14880.38"/>
  </r>
  <r>
    <s v="R-16720"/>
    <d v="2021-07-13T00:00:00"/>
    <x v="0"/>
    <x v="2"/>
    <s v="7-2021"/>
    <x v="2"/>
    <x v="8"/>
    <x v="8"/>
    <x v="20"/>
    <s v="Yarn"/>
    <s v="02-01-01-001-0008"/>
    <s v="GADOON TEXTILE MILLS LTD"/>
    <n v="100"/>
    <n v="4536"/>
    <x v="139"/>
    <n v="2035000"/>
    <s v="K-2107-81"/>
    <n v="20350"/>
  </r>
  <r>
    <s v="R-16742"/>
    <d v="2021-07-14T00:00:00"/>
    <x v="0"/>
    <x v="2"/>
    <s v="7-2021"/>
    <x v="2"/>
    <x v="8"/>
    <x v="13"/>
    <x v="47"/>
    <s v="Yarn"/>
    <s v="02-01-01-001-0028"/>
    <s v="NAGINA COTTON MILLS LTD"/>
    <n v="25"/>
    <n v="1134"/>
    <x v="149"/>
    <n v="675000"/>
    <s v="K-2107-89"/>
    <n v="27000"/>
  </r>
  <r>
    <s v="R-17798"/>
    <d v="2021-07-14T00:00:00"/>
    <x v="0"/>
    <x v="2"/>
    <s v="7-2021"/>
    <x v="2"/>
    <x v="8"/>
    <x v="7"/>
    <x v="10"/>
    <s v="Yarn"/>
    <s v="02-01-01-001-0001"/>
    <s v="METCO TEXTILE (PVT) LTD"/>
    <n v="50"/>
    <n v="2268"/>
    <x v="134"/>
    <n v="1165000"/>
    <s v="K-2107-125"/>
    <n v="23300"/>
  </r>
  <r>
    <s v="R-17727"/>
    <d v="2021-07-14T00:00:00"/>
    <x v="0"/>
    <x v="2"/>
    <s v="7-2021"/>
    <x v="2"/>
    <x v="8"/>
    <x v="9"/>
    <x v="10"/>
    <s v="Yarn"/>
    <s v="02-01-01-001-0001"/>
    <s v="METCO TEXTILE (PVT) LTD"/>
    <n v="40"/>
    <n v="1814.4"/>
    <x v="135"/>
    <n v="1060000"/>
    <s v="K-2107-116"/>
    <n v="26500"/>
  </r>
  <r>
    <s v="R-17847"/>
    <d v="2021-07-14T00:00:00"/>
    <x v="0"/>
    <x v="2"/>
    <s v="7-2021"/>
    <x v="2"/>
    <x v="8"/>
    <x v="3"/>
    <x v="3"/>
    <s v="Yarn"/>
    <s v="02-01-01-001-0005"/>
    <s v="DAWOOD BROTHERS"/>
    <n v="34.520000000000003"/>
    <n v="1565.8272000000002"/>
    <x v="4"/>
    <n v="524704"/>
    <s v="K-2107-137"/>
    <n v="15199.999999999998"/>
  </r>
  <r>
    <s v="R-17847"/>
    <d v="2021-07-14T00:00:00"/>
    <x v="0"/>
    <x v="2"/>
    <s v="7-2021"/>
    <x v="2"/>
    <x v="8"/>
    <x v="3"/>
    <x v="3"/>
    <s v="Yarn"/>
    <s v="02-01-01-001-0005"/>
    <s v="DAWOOD BROTHERS"/>
    <n v="3.13"/>
    <n v="141.9768"/>
    <x v="4"/>
    <n v="47576"/>
    <s v="K-2107-137"/>
    <n v="15200"/>
  </r>
  <r>
    <s v="R-17848"/>
    <d v="2021-07-14T00:00:00"/>
    <x v="0"/>
    <x v="2"/>
    <s v="7-2021"/>
    <x v="2"/>
    <x v="8"/>
    <x v="3"/>
    <x v="3"/>
    <s v="Yarn"/>
    <s v="02-01-01-001-0005"/>
    <s v="DAWOOD BROTHERS"/>
    <n v="6.17"/>
    <n v="279.87119999999999"/>
    <x v="4"/>
    <n v="93784"/>
    <s v="K-2107-138"/>
    <n v="15200"/>
  </r>
  <r>
    <s v="R-17825"/>
    <d v="2021-07-15T00:00:00"/>
    <x v="0"/>
    <x v="2"/>
    <s v="7-2021"/>
    <x v="2"/>
    <x v="8"/>
    <x v="5"/>
    <x v="48"/>
    <s v="Yarn"/>
    <s v="02-01-01-001-0005"/>
    <s v="DAWOOD BROTHERS"/>
    <n v="19.28"/>
    <n v="874.54079999999999"/>
    <x v="150"/>
    <n v="456936"/>
    <s v="K-2107-129"/>
    <n v="23700"/>
  </r>
  <r>
    <s v="R-17825"/>
    <d v="2021-07-15T00:00:00"/>
    <x v="0"/>
    <x v="2"/>
    <s v="7-2021"/>
    <x v="2"/>
    <x v="8"/>
    <x v="5"/>
    <x v="48"/>
    <s v="Yarn"/>
    <s v="02-01-01-001-0005"/>
    <s v="DAWOOD BROTHERS"/>
    <n v="96.14"/>
    <n v="4360.9103999999998"/>
    <x v="150"/>
    <n v="2278518"/>
    <s v="K-2107-129"/>
    <n v="23700"/>
  </r>
  <r>
    <s v="R-17825"/>
    <d v="2021-07-15T00:00:00"/>
    <x v="0"/>
    <x v="2"/>
    <s v="7-2021"/>
    <x v="2"/>
    <x v="8"/>
    <x v="5"/>
    <x v="48"/>
    <s v="Yarn"/>
    <s v="02-01-01-001-0005"/>
    <s v="DAWOOD BROTHERS"/>
    <n v="12.93"/>
    <n v="586.50479999999993"/>
    <x v="150"/>
    <n v="306441"/>
    <s v="K-2107-129"/>
    <n v="23700"/>
  </r>
  <r>
    <s v="R-17825"/>
    <d v="2021-07-15T00:00:00"/>
    <x v="0"/>
    <x v="2"/>
    <s v="7-2021"/>
    <x v="2"/>
    <x v="8"/>
    <x v="5"/>
    <x v="48"/>
    <s v="Yarn"/>
    <s v="02-01-01-001-0005"/>
    <s v="DAWOOD BROTHERS"/>
    <n v="29.65"/>
    <n v="1344.924"/>
    <x v="150"/>
    <n v="702705"/>
    <s v="K-2107-129"/>
    <n v="23700"/>
  </r>
  <r>
    <s v="R-17825"/>
    <d v="2021-07-15T00:00:00"/>
    <x v="0"/>
    <x v="2"/>
    <s v="7-2021"/>
    <x v="2"/>
    <x v="8"/>
    <x v="5"/>
    <x v="48"/>
    <s v="Yarn"/>
    <s v="02-01-01-001-0005"/>
    <s v="DAWOOD BROTHERS"/>
    <n v="42"/>
    <n v="1905.12"/>
    <x v="150"/>
    <n v="995400"/>
    <s v="K-2107-129"/>
    <n v="23700"/>
  </r>
  <r>
    <s v="R-17826"/>
    <d v="2021-07-15T00:00:00"/>
    <x v="0"/>
    <x v="2"/>
    <s v="7-2021"/>
    <x v="2"/>
    <x v="8"/>
    <x v="1"/>
    <x v="48"/>
    <s v="Yarn"/>
    <s v="02-01-01-001-0005"/>
    <s v="DAWOOD BROTHERS"/>
    <n v="6.74"/>
    <n v="305.72640000000001"/>
    <x v="151"/>
    <n v="146258"/>
    <s v="K-2107-130"/>
    <n v="21700"/>
  </r>
  <r>
    <s v="R-17826"/>
    <d v="2021-07-15T00:00:00"/>
    <x v="0"/>
    <x v="2"/>
    <s v="7-2021"/>
    <x v="2"/>
    <x v="8"/>
    <x v="1"/>
    <x v="48"/>
    <s v="Yarn"/>
    <s v="02-01-01-001-0005"/>
    <s v="DAWOOD BROTHERS"/>
    <n v="7.54"/>
    <n v="342.01440000000002"/>
    <x v="151"/>
    <n v="163618"/>
    <s v="K-2107-130"/>
    <n v="21700"/>
  </r>
  <r>
    <s v="R-17826"/>
    <d v="2021-07-15T00:00:00"/>
    <x v="0"/>
    <x v="2"/>
    <s v="7-2021"/>
    <x v="2"/>
    <x v="8"/>
    <x v="1"/>
    <x v="48"/>
    <s v="Yarn"/>
    <s v="02-01-01-001-0005"/>
    <s v="DAWOOD BROTHERS"/>
    <n v="35.72"/>
    <n v="1620.2592"/>
    <x v="151"/>
    <n v="775124"/>
    <s v="K-2107-130"/>
    <n v="21700"/>
  </r>
  <r>
    <s v="R-16729"/>
    <d v="2021-07-15T00:00:00"/>
    <x v="0"/>
    <x v="2"/>
    <s v="7-2021"/>
    <x v="2"/>
    <x v="8"/>
    <x v="9"/>
    <x v="45"/>
    <s v="Yarn"/>
    <s v="02-01-01-001-0026"/>
    <s v="AL-MUQEET TEXTILES (PVT) LTD"/>
    <n v="11.05"/>
    <n v="501.22800000000001"/>
    <x v="147"/>
    <n v="309400"/>
    <s v="K-2107-87"/>
    <n v="28000"/>
  </r>
  <r>
    <s v="R-16729"/>
    <d v="2021-07-15T00:00:00"/>
    <x v="0"/>
    <x v="2"/>
    <s v="7-2021"/>
    <x v="2"/>
    <x v="8"/>
    <x v="9"/>
    <x v="45"/>
    <s v="Yarn"/>
    <s v="02-01-01-001-0026"/>
    <s v="AL-MUQEET TEXTILES (PVT) LTD"/>
    <n v="88.95"/>
    <n v="4034.7719999999999"/>
    <x v="147"/>
    <n v="2490600"/>
    <s v="K-2107-87"/>
    <n v="28000"/>
  </r>
  <r>
    <s v="R-16441"/>
    <d v="2021-07-15T00:00:00"/>
    <x v="0"/>
    <x v="2"/>
    <s v="7-2021"/>
    <x v="2"/>
    <x v="8"/>
    <x v="31"/>
    <x v="36"/>
    <s v="Yarn"/>
    <s v="02-01-01-001-0020"/>
    <s v="GUL AHMED TEXTILE"/>
    <n v="50"/>
    <n v="2268"/>
    <x v="62"/>
    <n v="735000"/>
    <s v="K-2107-44"/>
    <n v="14700"/>
  </r>
  <r>
    <s v="D-6229"/>
    <d v="2021-07-15T00:00:00"/>
    <x v="0"/>
    <x v="2"/>
    <s v="7-2021"/>
    <x v="2"/>
    <x v="8"/>
    <x v="9"/>
    <x v="45"/>
    <s v="PurchaseReturn"/>
    <s v="02-01-01-001-0026"/>
    <s v="AL-MUQEET TEXTILES (PVT) LTD"/>
    <n v="-11.05"/>
    <n v="-501.22800000000001"/>
    <x v="147"/>
    <n v="-309400"/>
    <s v="K-2107-87"/>
    <n v="28000"/>
  </r>
  <r>
    <s v="D-6229"/>
    <d v="2021-07-15T00:00:00"/>
    <x v="0"/>
    <x v="2"/>
    <s v="7-2021"/>
    <x v="2"/>
    <x v="8"/>
    <x v="9"/>
    <x v="45"/>
    <s v="PurchaseReturn"/>
    <s v="02-01-01-001-0026"/>
    <s v="AL-MUQEET TEXTILES (PVT) LTD"/>
    <n v="-88.95"/>
    <n v="-4034.7719999999999"/>
    <x v="147"/>
    <n v="-2490600"/>
    <s v="K-2107-87"/>
    <n v="28000"/>
  </r>
  <r>
    <s v="R-16855"/>
    <d v="2021-07-16T00:00:00"/>
    <x v="0"/>
    <x v="2"/>
    <s v="7-2021"/>
    <x v="2"/>
    <x v="8"/>
    <x v="7"/>
    <x v="45"/>
    <s v="Yarn"/>
    <s v="02-01-01-001-0026"/>
    <s v="AL-MUQEET TEXTILES (PVT) LTD"/>
    <n v="50"/>
    <n v="2268"/>
    <x v="140"/>
    <n v="1225000"/>
    <s v="K-2107-94"/>
    <n v="24500"/>
  </r>
  <r>
    <s v="R-16856"/>
    <d v="2021-07-16T00:00:00"/>
    <x v="0"/>
    <x v="2"/>
    <s v="7-2021"/>
    <x v="2"/>
    <x v="8"/>
    <x v="13"/>
    <x v="45"/>
    <s v="Yarn"/>
    <s v="02-01-01-001-0026"/>
    <s v="AL-MUQEET TEXTILES (PVT) LTD"/>
    <n v="50"/>
    <n v="2268"/>
    <x v="152"/>
    <n v="1375000"/>
    <s v="K-2107-95"/>
    <n v="27500"/>
  </r>
  <r>
    <s v="R-17728"/>
    <d v="2021-07-17T00:00:00"/>
    <x v="0"/>
    <x v="2"/>
    <s v="7-2021"/>
    <x v="2"/>
    <x v="8"/>
    <x v="9"/>
    <x v="10"/>
    <s v="Yarn"/>
    <s v="02-01-01-001-0001"/>
    <s v="METCO TEXTILE (PVT) LTD"/>
    <n v="40"/>
    <n v="1814.4"/>
    <x v="135"/>
    <n v="1060000"/>
    <s v="K-2107-117"/>
    <n v="26500"/>
  </r>
  <r>
    <s v="R-16854"/>
    <d v="2021-07-17T00:00:00"/>
    <x v="0"/>
    <x v="2"/>
    <s v="7-2021"/>
    <x v="2"/>
    <x v="8"/>
    <x v="7"/>
    <x v="41"/>
    <s v="Yarn"/>
    <s v="02-01-01-001-0025"/>
    <s v="TATA TEXTILE MILLS LTD"/>
    <n v="100"/>
    <n v="4536"/>
    <x v="140"/>
    <n v="2450000"/>
    <s v="K-2107-93"/>
    <n v="24500"/>
  </r>
  <r>
    <s v="R-16722"/>
    <d v="2021-07-17T00:00:00"/>
    <x v="0"/>
    <x v="2"/>
    <s v="7-2021"/>
    <x v="2"/>
    <x v="8"/>
    <x v="4"/>
    <x v="44"/>
    <s v="Yarn"/>
    <s v="02-01-01-001-0025"/>
    <s v="TATA TEXTILE MILLS LTD"/>
    <n v="27.34"/>
    <n v="1240.1424"/>
    <x v="98"/>
    <n v="546800"/>
    <s v="K-2107-83"/>
    <n v="20000"/>
  </r>
  <r>
    <s v="R-16722"/>
    <d v="2021-07-17T00:00:00"/>
    <x v="0"/>
    <x v="2"/>
    <s v="7-2021"/>
    <x v="2"/>
    <x v="8"/>
    <x v="4"/>
    <x v="44"/>
    <s v="Yarn"/>
    <s v="02-01-01-001-0025"/>
    <s v="TATA TEXTILE MILLS LTD"/>
    <n v="5.15"/>
    <n v="233.60400000000001"/>
    <x v="98"/>
    <n v="103000"/>
    <s v="K-2107-83"/>
    <n v="20000"/>
  </r>
  <r>
    <s v="R-16722"/>
    <d v="2021-07-17T00:00:00"/>
    <x v="0"/>
    <x v="2"/>
    <s v="7-2021"/>
    <x v="2"/>
    <x v="8"/>
    <x v="4"/>
    <x v="44"/>
    <s v="Yarn"/>
    <s v="02-01-01-001-0025"/>
    <s v="TATA TEXTILE MILLS LTD"/>
    <n v="67.510000000000005"/>
    <n v="3062.2536"/>
    <x v="98"/>
    <n v="1350200"/>
    <s v="K-2107-83"/>
    <n v="20000"/>
  </r>
  <r>
    <s v="R-16723"/>
    <d v="2021-07-17T00:00:00"/>
    <x v="0"/>
    <x v="2"/>
    <s v="7-2021"/>
    <x v="2"/>
    <x v="8"/>
    <x v="4"/>
    <x v="44"/>
    <s v="Yarn"/>
    <s v="02-01-01-001-0025"/>
    <s v="TATA TEXTILE MILLS LTD"/>
    <n v="50"/>
    <n v="2268"/>
    <x v="98"/>
    <n v="1000000"/>
    <s v="K-2107-84"/>
    <n v="20000"/>
  </r>
  <r>
    <s v="R-17799"/>
    <d v="2021-07-17T00:00:00"/>
    <x v="0"/>
    <x v="2"/>
    <s v="7-2021"/>
    <x v="2"/>
    <x v="8"/>
    <x v="7"/>
    <x v="10"/>
    <s v="Yarn"/>
    <s v="02-01-01-001-0001"/>
    <s v="METCO TEXTILE (PVT) LTD"/>
    <n v="45"/>
    <n v="2041.2"/>
    <x v="134"/>
    <n v="1048500"/>
    <s v="K-2107-126"/>
    <n v="23300"/>
  </r>
  <r>
    <s v="R-17729"/>
    <d v="2021-07-19T00:00:00"/>
    <x v="0"/>
    <x v="2"/>
    <s v="7-2021"/>
    <x v="2"/>
    <x v="8"/>
    <x v="9"/>
    <x v="10"/>
    <s v="Yarn"/>
    <s v="02-01-01-001-0001"/>
    <s v="METCO TEXTILE (PVT) LTD"/>
    <n v="35"/>
    <n v="1587.6"/>
    <x v="135"/>
    <n v="927500"/>
    <s v="K-2107-118"/>
    <n v="26500"/>
  </r>
  <r>
    <s v="R-17806"/>
    <d v="2021-07-19T00:00:00"/>
    <x v="0"/>
    <x v="2"/>
    <s v="7-2021"/>
    <x v="2"/>
    <x v="8"/>
    <x v="7"/>
    <x v="10"/>
    <s v="Yarn"/>
    <s v="02-01-01-001-0001"/>
    <s v="METCO TEXTILE (PVT) LTD"/>
    <n v="45.11"/>
    <n v="2046.1895999999999"/>
    <x v="134"/>
    <n v="1051063"/>
    <s v="K-2107-127"/>
    <n v="23300"/>
  </r>
  <r>
    <s v="R-17806"/>
    <d v="2021-07-19T00:00:00"/>
    <x v="0"/>
    <x v="2"/>
    <s v="7-2021"/>
    <x v="2"/>
    <x v="8"/>
    <x v="7"/>
    <x v="10"/>
    <s v="Yarn"/>
    <s v="02-01-01-001-0001"/>
    <s v="METCO TEXTILE (PVT) LTD"/>
    <n v="19.89"/>
    <n v="902.21040000000005"/>
    <x v="134"/>
    <n v="463437"/>
    <s v="K-2107-127"/>
    <n v="23300"/>
  </r>
  <r>
    <s v="R-17730"/>
    <d v="2021-07-26T00:00:00"/>
    <x v="0"/>
    <x v="2"/>
    <s v="7-2021"/>
    <x v="2"/>
    <x v="8"/>
    <x v="9"/>
    <x v="10"/>
    <s v="Yarn"/>
    <s v="02-01-01-001-0001"/>
    <s v="METCO TEXTILE (PVT) LTD"/>
    <n v="23.12"/>
    <n v="1048.7232000000001"/>
    <x v="131"/>
    <n v="619616"/>
    <s v="K-2107-119"/>
    <n v="26800"/>
  </r>
  <r>
    <s v="R-17730"/>
    <d v="2021-07-26T00:00:00"/>
    <x v="0"/>
    <x v="2"/>
    <s v="7-2021"/>
    <x v="2"/>
    <x v="8"/>
    <x v="9"/>
    <x v="10"/>
    <s v="Yarn"/>
    <s v="02-01-01-001-0001"/>
    <s v="METCO TEXTILE (PVT) LTD"/>
    <n v="16.88"/>
    <n v="765.67679999999996"/>
    <x v="131"/>
    <n v="452384"/>
    <s v="K-2107-119"/>
    <n v="26800"/>
  </r>
  <r>
    <s v="R-17731"/>
    <d v="2021-07-26T00:00:00"/>
    <x v="0"/>
    <x v="2"/>
    <s v="7-2021"/>
    <x v="2"/>
    <x v="8"/>
    <x v="7"/>
    <x v="10"/>
    <s v="Yarn"/>
    <s v="02-01-01-001-0001"/>
    <s v="METCO TEXTILE (PVT) LTD"/>
    <n v="25.11"/>
    <n v="1138.9895999999999"/>
    <x v="134"/>
    <n v="585063"/>
    <s v="K-2107-120"/>
    <n v="23300"/>
  </r>
  <r>
    <s v="R-17731"/>
    <d v="2021-07-26T00:00:00"/>
    <x v="0"/>
    <x v="2"/>
    <s v="7-2021"/>
    <x v="2"/>
    <x v="8"/>
    <x v="7"/>
    <x v="10"/>
    <s v="Yarn"/>
    <s v="02-01-01-001-0001"/>
    <s v="METCO TEXTILE (PVT) LTD"/>
    <n v="18.75"/>
    <n v="850.5"/>
    <x v="134"/>
    <n v="436875"/>
    <s v="K-2107-120"/>
    <n v="23300"/>
  </r>
  <r>
    <s v="R-17731"/>
    <d v="2021-07-26T00:00:00"/>
    <x v="0"/>
    <x v="2"/>
    <s v="7-2021"/>
    <x v="2"/>
    <x v="8"/>
    <x v="7"/>
    <x v="10"/>
    <s v="Yarn"/>
    <s v="02-01-01-001-0001"/>
    <s v="METCO TEXTILE (PVT) LTD"/>
    <n v="66.14"/>
    <n v="3000.1104"/>
    <x v="134"/>
    <n v="1541062"/>
    <s v="K-2107-120"/>
    <n v="23300"/>
  </r>
  <r>
    <s v="R-17831"/>
    <d v="2021-07-27T00:00:00"/>
    <x v="0"/>
    <x v="2"/>
    <s v="7-2021"/>
    <x v="2"/>
    <x v="8"/>
    <x v="5"/>
    <x v="9"/>
    <s v="Yarn"/>
    <s v="02-01-01-001-0005"/>
    <s v="DAWOOD BROTHERS"/>
    <n v="54.34"/>
    <n v="2464.8624"/>
    <x v="144"/>
    <n v="1162876"/>
    <s v="K-2107-133"/>
    <n v="21400"/>
  </r>
  <r>
    <s v="R-17831"/>
    <d v="2021-07-27T00:00:00"/>
    <x v="0"/>
    <x v="2"/>
    <s v="7-2021"/>
    <x v="2"/>
    <x v="8"/>
    <x v="5"/>
    <x v="9"/>
    <s v="Yarn"/>
    <s v="02-01-01-001-0005"/>
    <s v="DAWOOD BROTHERS"/>
    <n v="39.659999999999997"/>
    <n v="1798.9775999999997"/>
    <x v="144"/>
    <n v="848723.99999999988"/>
    <s v="K-2107-133"/>
    <n v="21400"/>
  </r>
  <r>
    <s v="R-17832"/>
    <d v="2021-07-27T00:00:00"/>
    <x v="0"/>
    <x v="2"/>
    <s v="7-2021"/>
    <x v="2"/>
    <x v="8"/>
    <x v="5"/>
    <x v="9"/>
    <s v="Yarn"/>
    <s v="02-01-01-001-0005"/>
    <s v="DAWOOD BROTHERS"/>
    <n v="6"/>
    <n v="272.15999999999997"/>
    <x v="122"/>
    <n v="138000"/>
    <s v="K-2107-134"/>
    <n v="23000"/>
  </r>
  <r>
    <s v="R-17833"/>
    <d v="2021-07-27T00:00:00"/>
    <x v="0"/>
    <x v="2"/>
    <s v="7-2021"/>
    <x v="2"/>
    <x v="8"/>
    <x v="1"/>
    <x v="9"/>
    <s v="Yarn"/>
    <s v="02-01-01-001-0005"/>
    <s v="DAWOOD BROTHERS"/>
    <n v="1"/>
    <n v="45.36"/>
    <x v="128"/>
    <n v="21200"/>
    <s v="K-2107-135"/>
    <n v="21200"/>
  </r>
  <r>
    <s v="R-17833"/>
    <d v="2021-07-27T00:00:00"/>
    <x v="0"/>
    <x v="2"/>
    <s v="7-2021"/>
    <x v="2"/>
    <x v="8"/>
    <x v="1"/>
    <x v="9"/>
    <s v="Yarn"/>
    <s v="02-01-01-001-0005"/>
    <s v="DAWOOD BROTHERS"/>
    <n v="5.96"/>
    <n v="270.34559999999999"/>
    <x v="128"/>
    <n v="126352"/>
    <s v="K-2107-135"/>
    <n v="21200"/>
  </r>
  <r>
    <s v="R-17833"/>
    <d v="2021-07-27T00:00:00"/>
    <x v="0"/>
    <x v="2"/>
    <s v="7-2021"/>
    <x v="2"/>
    <x v="8"/>
    <x v="1"/>
    <x v="9"/>
    <s v="Yarn"/>
    <s v="02-01-01-001-0005"/>
    <s v="DAWOOD BROTHERS"/>
    <n v="30.19"/>
    <n v="1369.4184"/>
    <x v="128"/>
    <n v="640028"/>
    <s v="K-2107-135"/>
    <n v="21200"/>
  </r>
  <r>
    <s v="R-17833"/>
    <d v="2021-07-27T00:00:00"/>
    <x v="0"/>
    <x v="2"/>
    <s v="7-2021"/>
    <x v="2"/>
    <x v="8"/>
    <x v="1"/>
    <x v="9"/>
    <s v="Yarn"/>
    <s v="02-01-01-001-0005"/>
    <s v="DAWOOD BROTHERS"/>
    <n v="6.26"/>
    <n v="283.95359999999999"/>
    <x v="128"/>
    <n v="132712"/>
    <s v="K-2107-135"/>
    <n v="21200"/>
  </r>
  <r>
    <s v="R-17833"/>
    <d v="2021-07-27T00:00:00"/>
    <x v="0"/>
    <x v="2"/>
    <s v="7-2021"/>
    <x v="2"/>
    <x v="8"/>
    <x v="1"/>
    <x v="9"/>
    <s v="Yarn"/>
    <s v="02-01-01-001-0005"/>
    <s v="DAWOOD BROTHERS"/>
    <n v="6.49"/>
    <n v="294.38639999999998"/>
    <x v="128"/>
    <n v="137588"/>
    <s v="K-2107-135"/>
    <n v="21200"/>
  </r>
  <r>
    <s v="R-17833"/>
    <d v="2021-07-27T00:00:00"/>
    <x v="0"/>
    <x v="2"/>
    <s v="7-2021"/>
    <x v="2"/>
    <x v="8"/>
    <x v="1"/>
    <x v="9"/>
    <s v="Yarn"/>
    <s v="02-01-01-001-0005"/>
    <s v="DAWOOD BROTHERS"/>
    <n v="20.3"/>
    <n v="920.80799999999999"/>
    <x v="128"/>
    <n v="430360"/>
    <s v="K-2107-135"/>
    <n v="21200"/>
  </r>
  <r>
    <s v="R-17833"/>
    <d v="2021-07-27T00:00:00"/>
    <x v="0"/>
    <x v="2"/>
    <s v="7-2021"/>
    <x v="2"/>
    <x v="8"/>
    <x v="1"/>
    <x v="9"/>
    <s v="Yarn"/>
    <s v="02-01-01-001-0005"/>
    <s v="DAWOOD BROTHERS"/>
    <n v="29.21"/>
    <n v="1324.9656"/>
    <x v="128"/>
    <n v="619252"/>
    <s v="K-2107-135"/>
    <n v="21200"/>
  </r>
  <r>
    <s v="R-17833"/>
    <d v="2021-07-27T00:00:00"/>
    <x v="0"/>
    <x v="2"/>
    <s v="7-2021"/>
    <x v="2"/>
    <x v="8"/>
    <x v="1"/>
    <x v="9"/>
    <s v="Yarn"/>
    <s v="02-01-01-001-0005"/>
    <s v="DAWOOD BROTHERS"/>
    <n v="0.59"/>
    <n v="26.7624"/>
    <x v="128"/>
    <n v="12508"/>
    <s v="K-2107-135"/>
    <n v="21200"/>
  </r>
  <r>
    <s v="R-17732"/>
    <d v="2021-07-27T00:00:00"/>
    <x v="0"/>
    <x v="2"/>
    <s v="7-2021"/>
    <x v="2"/>
    <x v="8"/>
    <x v="9"/>
    <x v="10"/>
    <s v="Yarn"/>
    <s v="02-01-01-001-0001"/>
    <s v="METCO TEXTILE (PVT) LTD"/>
    <n v="8.2799999999999994"/>
    <n v="375.58079999999995"/>
    <x v="135"/>
    <n v="219419.99999999997"/>
    <s v="K-2107-121"/>
    <n v="26500"/>
  </r>
  <r>
    <s v="R-17732"/>
    <d v="2021-07-27T00:00:00"/>
    <x v="0"/>
    <x v="2"/>
    <s v="7-2021"/>
    <x v="2"/>
    <x v="8"/>
    <x v="9"/>
    <x v="10"/>
    <s v="Yarn"/>
    <s v="02-01-01-001-0001"/>
    <s v="METCO TEXTILE (PVT) LTD"/>
    <n v="22.72"/>
    <n v="1030.5791999999999"/>
    <x v="135"/>
    <n v="602080"/>
    <s v="K-2107-121"/>
    <n v="26500"/>
  </r>
  <r>
    <s v="R-17827"/>
    <d v="2021-07-28T00:00:00"/>
    <x v="0"/>
    <x v="2"/>
    <s v="7-2021"/>
    <x v="2"/>
    <x v="8"/>
    <x v="8"/>
    <x v="9"/>
    <s v="Yarn"/>
    <s v="02-01-01-001-0005"/>
    <s v="DAWOOD BROTHERS"/>
    <n v="3"/>
    <n v="136.07999999999998"/>
    <x v="115"/>
    <n v="61500"/>
    <s v="K-2107-131"/>
    <n v="20500"/>
  </r>
  <r>
    <s v="R-17828"/>
    <d v="2021-07-28T00:00:00"/>
    <x v="0"/>
    <x v="2"/>
    <s v="7-2021"/>
    <x v="2"/>
    <x v="8"/>
    <x v="8"/>
    <x v="9"/>
    <s v="Yarn"/>
    <s v="02-01-01-001-0005"/>
    <s v="DAWOOD BROTHERS"/>
    <n v="97"/>
    <n v="4399.92"/>
    <x v="115"/>
    <n v="1988500"/>
    <s v="K-2107-132"/>
    <n v="20500"/>
  </r>
  <r>
    <s v="R-17845"/>
    <d v="2021-07-28T00:00:00"/>
    <x v="0"/>
    <x v="2"/>
    <s v="7-2021"/>
    <x v="2"/>
    <x v="8"/>
    <x v="11"/>
    <x v="9"/>
    <s v="Yarn"/>
    <s v="02-01-01-001-0005"/>
    <s v="DAWOOD BROTHERS"/>
    <n v="1.31"/>
    <n v="59.421600000000005"/>
    <x v="136"/>
    <n v="30392"/>
    <s v="K-2107-136"/>
    <n v="23200"/>
  </r>
  <r>
    <s v="R-17845"/>
    <d v="2021-07-28T00:00:00"/>
    <x v="0"/>
    <x v="2"/>
    <s v="7-2021"/>
    <x v="2"/>
    <x v="8"/>
    <x v="11"/>
    <x v="9"/>
    <s v="Yarn"/>
    <s v="02-01-01-001-0005"/>
    <s v="DAWOOD BROTHERS"/>
    <n v="9.69"/>
    <n v="439.53839999999997"/>
    <x v="136"/>
    <n v="224808"/>
    <s v="K-2107-136"/>
    <n v="23200"/>
  </r>
  <r>
    <s v="R-18301"/>
    <d v="2021-07-29T00:00:00"/>
    <x v="0"/>
    <x v="2"/>
    <s v="7-2021"/>
    <x v="2"/>
    <x v="8"/>
    <x v="36"/>
    <x v="32"/>
    <s v="Yarn"/>
    <s v="02-01-01-001-0022"/>
    <s v="COMBINE SPINING (PVT) LTD"/>
    <n v="28"/>
    <n v="1270.08"/>
    <x v="9"/>
    <n v="481600"/>
    <s v="K-2107-144"/>
    <n v="17200"/>
  </r>
  <r>
    <s v="R-18319"/>
    <d v="2021-07-29T00:00:00"/>
    <x v="0"/>
    <x v="2"/>
    <s v="7-2021"/>
    <x v="2"/>
    <x v="8"/>
    <x v="37"/>
    <x v="32"/>
    <s v="Yarn"/>
    <s v="02-01-01-001-0022"/>
    <s v="COMBINE SPINING (PVT) LTD"/>
    <n v="5"/>
    <n v="226.8"/>
    <x v="12"/>
    <n v="87500"/>
    <s v="K-2107-145"/>
    <n v="17500"/>
  </r>
  <r>
    <s v="R-18320"/>
    <d v="2021-07-29T00:00:00"/>
    <x v="0"/>
    <x v="2"/>
    <s v="7-2021"/>
    <x v="2"/>
    <x v="8"/>
    <x v="37"/>
    <x v="32"/>
    <s v="Yarn"/>
    <s v="02-01-01-001-0022"/>
    <s v="COMBINE SPINING (PVT) LTD"/>
    <n v="20"/>
    <n v="907.2"/>
    <x v="12"/>
    <n v="350000"/>
    <s v="K-2107-146"/>
    <n v="17500"/>
  </r>
  <r>
    <s v="R-16861"/>
    <d v="2021-07-29T00:00:00"/>
    <x v="0"/>
    <x v="2"/>
    <s v="7-2021"/>
    <x v="2"/>
    <x v="8"/>
    <x v="40"/>
    <x v="32"/>
    <s v="Yarn"/>
    <s v="02-01-01-001-0022"/>
    <s v="COMBINE SPINING (PVT) LTD"/>
    <n v="25"/>
    <n v="1134"/>
    <x v="42"/>
    <n v="417500"/>
    <s v="K-2107-96"/>
    <n v="16700"/>
  </r>
  <r>
    <s v="R-16864"/>
    <d v="2021-07-29T00:00:00"/>
    <x v="0"/>
    <x v="2"/>
    <s v="7-2021"/>
    <x v="2"/>
    <x v="8"/>
    <x v="35"/>
    <x v="32"/>
    <s v="Yarn"/>
    <s v="02-01-01-001-0022"/>
    <s v="COMBINE SPINING (PVT) LTD"/>
    <n v="68"/>
    <n v="3084.48"/>
    <x v="65"/>
    <n v="1224000"/>
    <s v="K-2107-99"/>
    <n v="18000"/>
  </r>
  <r>
    <s v="R-16865"/>
    <d v="2021-07-29T00:00:00"/>
    <x v="0"/>
    <x v="2"/>
    <s v="7-2021"/>
    <x v="2"/>
    <x v="8"/>
    <x v="35"/>
    <x v="32"/>
    <s v="Yarn"/>
    <s v="02-01-01-001-0022"/>
    <s v="COMBINE SPINING (PVT) LTD"/>
    <n v="5"/>
    <n v="226.8"/>
    <x v="65"/>
    <n v="90000"/>
    <s v="K-2107-100"/>
    <n v="18000"/>
  </r>
  <r>
    <s v="R-16867"/>
    <d v="2021-07-29T00:00:00"/>
    <x v="0"/>
    <x v="2"/>
    <s v="7-2021"/>
    <x v="2"/>
    <x v="8"/>
    <x v="41"/>
    <x v="32"/>
    <s v="Yarn"/>
    <s v="02-01-01-001-0022"/>
    <s v="COMBINE SPINING (PVT) LTD"/>
    <n v="1"/>
    <n v="45.36"/>
    <x v="153"/>
    <n v="13000"/>
    <s v="K-2107-101"/>
    <n v="13000"/>
  </r>
  <r>
    <s v="R-16868"/>
    <d v="2021-07-29T00:00:00"/>
    <x v="0"/>
    <x v="2"/>
    <s v="7-2021"/>
    <x v="2"/>
    <x v="8"/>
    <x v="42"/>
    <x v="32"/>
    <s v="Yarn"/>
    <s v="02-01-01-001-0022"/>
    <s v="COMBINE SPINING (PVT) LTD"/>
    <n v="1"/>
    <n v="45.36"/>
    <x v="14"/>
    <n v="19800"/>
    <s v="K-2107-102"/>
    <n v="19800"/>
  </r>
  <r>
    <s v="R-17694"/>
    <d v="2021-07-29T00:00:00"/>
    <x v="0"/>
    <x v="2"/>
    <s v="7-2021"/>
    <x v="2"/>
    <x v="8"/>
    <x v="8"/>
    <x v="4"/>
    <s v="Yarn"/>
    <s v="02-01-01-001-0002"/>
    <s v="AHMED ORIENTAL TEXTILE MILLS LTD"/>
    <n v="44.67"/>
    <n v="2026.2311999999999"/>
    <x v="115"/>
    <n v="915735"/>
    <s v="K-2107-111"/>
    <n v="20500"/>
  </r>
  <r>
    <s v="R-17694"/>
    <d v="2021-07-29T00:00:00"/>
    <x v="0"/>
    <x v="2"/>
    <s v="7-2021"/>
    <x v="2"/>
    <x v="8"/>
    <x v="8"/>
    <x v="4"/>
    <s v="Yarn"/>
    <s v="02-01-01-001-0002"/>
    <s v="AHMED ORIENTAL TEXTILE MILLS LTD"/>
    <n v="45.33"/>
    <n v="2056.1687999999999"/>
    <x v="115"/>
    <n v="929265"/>
    <s v="K-2107-111"/>
    <n v="20500"/>
  </r>
  <r>
    <s v="R-16847"/>
    <d v="2021-07-29T00:00:00"/>
    <x v="0"/>
    <x v="2"/>
    <s v="7-2021"/>
    <x v="2"/>
    <x v="8"/>
    <x v="22"/>
    <x v="40"/>
    <s v="Yarn"/>
    <s v="02-01-01-001-0023"/>
    <s v="QUETTA TEXTILE MILLS LTD"/>
    <n v="77"/>
    <n v="3492.72"/>
    <x v="28"/>
    <n v="1478400"/>
    <s v="K-2107-91"/>
    <n v="19200"/>
  </r>
  <r>
    <s v="R-17701"/>
    <d v="2021-07-31T00:00:00"/>
    <x v="0"/>
    <x v="2"/>
    <s v="7-2021"/>
    <x v="2"/>
    <x v="8"/>
    <x v="7"/>
    <x v="4"/>
    <s v="Yarn"/>
    <s v="02-01-01-001-0002"/>
    <s v="AHMED ORIENTAL TEXTILE MILLS LTD"/>
    <n v="109"/>
    <n v="4944.24"/>
    <x v="154"/>
    <n v="2692300"/>
    <s v="K-2107-114"/>
    <n v="24700"/>
  </r>
  <r>
    <s v="R-17702"/>
    <d v="2021-07-31T00:00:00"/>
    <x v="0"/>
    <x v="2"/>
    <s v="7-2021"/>
    <x v="2"/>
    <x v="8"/>
    <x v="7"/>
    <x v="4"/>
    <s v="Yarn"/>
    <s v="02-01-01-001-0002"/>
    <s v="AHMED ORIENTAL TEXTILE MILLS LTD"/>
    <n v="41"/>
    <n v="1859.76"/>
    <x v="154"/>
    <n v="1012700"/>
    <s v="K-2107-115"/>
    <n v="24700"/>
  </r>
  <r>
    <s v="R-17682"/>
    <d v="2021-07-31T00:00:00"/>
    <x v="0"/>
    <x v="2"/>
    <s v="7-2021"/>
    <x v="2"/>
    <x v="8"/>
    <x v="9"/>
    <x v="45"/>
    <s v="Yarn"/>
    <s v="02-01-01-001-0026"/>
    <s v="AL-MUQEET TEXTILES (PVT) LTD"/>
    <n v="26.54"/>
    <n v="1203.8543999999999"/>
    <x v="147"/>
    <n v="743120"/>
    <s v="K-2107-108"/>
    <n v="28000"/>
  </r>
  <r>
    <s v="R-17682"/>
    <d v="2021-07-31T00:00:00"/>
    <x v="0"/>
    <x v="2"/>
    <s v="7-2021"/>
    <x v="2"/>
    <x v="8"/>
    <x v="9"/>
    <x v="45"/>
    <s v="Yarn"/>
    <s v="02-01-01-001-0026"/>
    <s v="AL-MUQEET TEXTILES (PVT) LTD"/>
    <n v="73.459999999999994"/>
    <n v="3332.1455999999998"/>
    <x v="147"/>
    <n v="2056879.9999999998"/>
    <s v="K-2107-108"/>
    <n v="28000"/>
  </r>
  <r>
    <s v="R-17683"/>
    <d v="2021-07-31T00:00:00"/>
    <x v="0"/>
    <x v="2"/>
    <s v="7-2021"/>
    <x v="2"/>
    <x v="8"/>
    <x v="7"/>
    <x v="45"/>
    <s v="Yarn"/>
    <s v="02-01-01-001-0026"/>
    <s v="AL-MUQEET TEXTILES (PVT) LTD"/>
    <n v="50"/>
    <n v="2268"/>
    <x v="140"/>
    <n v="1225000"/>
    <s v="K-2107-109"/>
    <n v="24500"/>
  </r>
  <r>
    <s v="R-18287"/>
    <d v="2021-07-31T00:00:00"/>
    <x v="0"/>
    <x v="2"/>
    <s v="7-2021"/>
    <x v="2"/>
    <x v="8"/>
    <x v="13"/>
    <x v="10"/>
    <s v="Yarn"/>
    <s v="02-01-01-001-0001"/>
    <s v="METCO TEXTILE (PVT) LTD"/>
    <n v="28.57"/>
    <n v="1295.9351999999999"/>
    <x v="155"/>
    <n v="791389"/>
    <s v="K-2107-143"/>
    <n v="27700"/>
  </r>
  <r>
    <s v="R-18287"/>
    <d v="2021-07-31T00:00:00"/>
    <x v="0"/>
    <x v="2"/>
    <s v="7-2021"/>
    <x v="2"/>
    <x v="8"/>
    <x v="13"/>
    <x v="10"/>
    <s v="Yarn"/>
    <s v="02-01-01-001-0001"/>
    <s v="METCO TEXTILE (PVT) LTD"/>
    <n v="1.43"/>
    <n v="64.864800000000002"/>
    <x v="155"/>
    <n v="39611"/>
    <s v="K-2107-143"/>
    <n v="27700"/>
  </r>
  <r>
    <s v="R-18315"/>
    <d v="2021-08-02T00:00:00"/>
    <x v="1"/>
    <x v="2"/>
    <s v="8-2021"/>
    <x v="2"/>
    <x v="8"/>
    <x v="37"/>
    <x v="32"/>
    <s v="Yarn"/>
    <s v="02-01-01-001-0022"/>
    <s v="COMBINE SPINING (PVT) LTD"/>
    <n v="180"/>
    <n v="8164.8"/>
    <x v="12"/>
    <n v="3150000"/>
    <s v="K-2108-140"/>
    <n v="17500"/>
  </r>
  <r>
    <s v="R-18316"/>
    <d v="2021-08-02T00:00:00"/>
    <x v="1"/>
    <x v="2"/>
    <s v="8-2021"/>
    <x v="2"/>
    <x v="8"/>
    <x v="40"/>
    <x v="32"/>
    <s v="Yarn"/>
    <s v="02-01-01-001-0022"/>
    <s v="COMBINE SPINING (PVT) LTD"/>
    <n v="40"/>
    <n v="1814.4"/>
    <x v="42"/>
    <n v="668000"/>
    <s v="K-2108-141"/>
    <n v="16700"/>
  </r>
  <r>
    <s v="R-17733"/>
    <d v="2021-08-02T00:00:00"/>
    <x v="1"/>
    <x v="2"/>
    <s v="8-2021"/>
    <x v="2"/>
    <x v="8"/>
    <x v="7"/>
    <x v="10"/>
    <s v="Yarn"/>
    <s v="02-01-01-001-0001"/>
    <s v="METCO TEXTILE (PVT) LTD"/>
    <n v="19.47"/>
    <n v="883.15919999999994"/>
    <x v="156"/>
    <n v="478962"/>
    <s v="K-2108-89"/>
    <n v="24600"/>
  </r>
  <r>
    <s v="R-17733"/>
    <d v="2021-08-02T00:00:00"/>
    <x v="1"/>
    <x v="2"/>
    <s v="8-2021"/>
    <x v="2"/>
    <x v="8"/>
    <x v="7"/>
    <x v="10"/>
    <s v="Yarn"/>
    <s v="02-01-01-001-0001"/>
    <s v="METCO TEXTILE (PVT) LTD"/>
    <n v="15.53"/>
    <n v="704.44079999999997"/>
    <x v="156"/>
    <n v="382038"/>
    <s v="K-2108-89"/>
    <n v="24600"/>
  </r>
  <r>
    <s v="R-17734"/>
    <d v="2021-08-03T00:00:00"/>
    <x v="1"/>
    <x v="2"/>
    <s v="8-2021"/>
    <x v="2"/>
    <x v="8"/>
    <x v="9"/>
    <x v="10"/>
    <s v="Yarn"/>
    <s v="02-01-01-001-0001"/>
    <s v="METCO TEXTILE (PVT) LTD"/>
    <n v="30"/>
    <n v="1360.8"/>
    <x v="131"/>
    <n v="804000"/>
    <s v="K-2108-90"/>
    <n v="26800"/>
  </r>
  <r>
    <s v="R-17707"/>
    <d v="2021-08-03T00:00:00"/>
    <x v="1"/>
    <x v="2"/>
    <s v="8-2021"/>
    <x v="2"/>
    <x v="8"/>
    <x v="11"/>
    <x v="29"/>
    <s v="Yarn"/>
    <s v="02-01-01-001-0014"/>
    <s v="SAIF TEXTILE MILLS LTD"/>
    <n v="70"/>
    <n v="3175.2"/>
    <x v="157"/>
    <n v="1750000"/>
    <s v="K-2108-75"/>
    <n v="25000"/>
  </r>
  <r>
    <s v="R-18226"/>
    <d v="2021-08-03T00:00:00"/>
    <x v="1"/>
    <x v="2"/>
    <s v="8-2021"/>
    <x v="2"/>
    <x v="8"/>
    <x v="1"/>
    <x v="4"/>
    <s v="Yarn"/>
    <s v="02-01-01-001-0002"/>
    <s v="AHMED ORIENTAL TEXTILE MILLS LTD"/>
    <n v="10.61"/>
    <n v="481.26959999999997"/>
    <x v="158"/>
    <n v="237664"/>
    <s v="K-2108-126"/>
    <n v="22400"/>
  </r>
  <r>
    <s v="R-18226"/>
    <d v="2021-08-03T00:00:00"/>
    <x v="1"/>
    <x v="2"/>
    <s v="8-2021"/>
    <x v="2"/>
    <x v="8"/>
    <x v="1"/>
    <x v="4"/>
    <s v="Yarn"/>
    <s v="02-01-01-001-0002"/>
    <s v="AHMED ORIENTAL TEXTILE MILLS LTD"/>
    <n v="5.69"/>
    <n v="258.09840000000003"/>
    <x v="158"/>
    <n v="127456.00000000001"/>
    <s v="K-2108-126"/>
    <n v="22400"/>
  </r>
  <r>
    <s v="R-18226"/>
    <d v="2021-08-03T00:00:00"/>
    <x v="1"/>
    <x v="2"/>
    <s v="8-2021"/>
    <x v="2"/>
    <x v="8"/>
    <x v="1"/>
    <x v="4"/>
    <s v="Yarn"/>
    <s v="02-01-01-001-0002"/>
    <s v="AHMED ORIENTAL TEXTILE MILLS LTD"/>
    <n v="21.16"/>
    <n v="959.81759999999997"/>
    <x v="158"/>
    <n v="473984"/>
    <s v="K-2108-126"/>
    <n v="22400"/>
  </r>
  <r>
    <s v="R-18226"/>
    <d v="2021-08-03T00:00:00"/>
    <x v="1"/>
    <x v="2"/>
    <s v="8-2021"/>
    <x v="2"/>
    <x v="8"/>
    <x v="1"/>
    <x v="4"/>
    <s v="Yarn"/>
    <s v="02-01-01-001-0002"/>
    <s v="AHMED ORIENTAL TEXTILE MILLS LTD"/>
    <n v="62.54"/>
    <n v="2836.8143999999998"/>
    <x v="158"/>
    <n v="1400896"/>
    <s v="K-2108-126"/>
    <n v="22400"/>
  </r>
  <r>
    <s v="R-18233"/>
    <d v="2021-08-03T00:00:00"/>
    <x v="1"/>
    <x v="2"/>
    <s v="8-2021"/>
    <x v="2"/>
    <x v="8"/>
    <x v="8"/>
    <x v="29"/>
    <s v="Yarn"/>
    <s v="02-01-01-001-0014"/>
    <s v="SAIF TEXTILE MILLS LTD"/>
    <n v="55.95"/>
    <n v="2537.8920000000003"/>
    <x v="158"/>
    <n v="1253280"/>
    <s v="K-2108-127"/>
    <n v="22400"/>
  </r>
  <r>
    <s v="R-18233"/>
    <d v="2021-08-03T00:00:00"/>
    <x v="1"/>
    <x v="2"/>
    <s v="8-2021"/>
    <x v="2"/>
    <x v="8"/>
    <x v="8"/>
    <x v="29"/>
    <s v="Yarn"/>
    <s v="02-01-01-001-0014"/>
    <s v="SAIF TEXTILE MILLS LTD"/>
    <n v="14.05"/>
    <n v="637.30799999999999"/>
    <x v="158"/>
    <n v="314720"/>
    <s v="K-2108-127"/>
    <n v="22400"/>
  </r>
  <r>
    <s v="R-17715"/>
    <d v="2021-08-04T00:00:00"/>
    <x v="1"/>
    <x v="2"/>
    <s v="8-2021"/>
    <x v="2"/>
    <x v="8"/>
    <x v="4"/>
    <x v="44"/>
    <s v="Yarn"/>
    <s v="02-01-01-001-0025"/>
    <s v="TATA TEXTILE MILLS LTD"/>
    <n v="16.809999999999999"/>
    <n v="762.50159999999994"/>
    <x v="98"/>
    <n v="336200"/>
    <s v="K-2108-82"/>
    <n v="20000"/>
  </r>
  <r>
    <s v="R-17715"/>
    <d v="2021-08-04T00:00:00"/>
    <x v="1"/>
    <x v="2"/>
    <s v="8-2021"/>
    <x v="2"/>
    <x v="8"/>
    <x v="4"/>
    <x v="44"/>
    <s v="Yarn"/>
    <s v="02-01-01-001-0025"/>
    <s v="TATA TEXTILE MILLS LTD"/>
    <n v="33.19"/>
    <n v="1505.4983999999999"/>
    <x v="98"/>
    <n v="663800"/>
    <s v="K-2108-82"/>
    <n v="20000"/>
  </r>
  <r>
    <s v="R-17716"/>
    <d v="2021-08-04T00:00:00"/>
    <x v="1"/>
    <x v="2"/>
    <s v="8-2021"/>
    <x v="2"/>
    <x v="8"/>
    <x v="7"/>
    <x v="41"/>
    <s v="Yarn"/>
    <s v="02-01-01-001-0025"/>
    <s v="TATA TEXTILE MILLS LTD"/>
    <n v="100"/>
    <n v="4536"/>
    <x v="140"/>
    <n v="2450000"/>
    <s v="K-2108-83"/>
    <n v="24500"/>
  </r>
  <r>
    <s v="R-17717"/>
    <d v="2021-08-05T00:00:00"/>
    <x v="1"/>
    <x v="2"/>
    <s v="8-2021"/>
    <x v="2"/>
    <x v="8"/>
    <x v="7"/>
    <x v="41"/>
    <s v="Yarn"/>
    <s v="02-01-01-001-0025"/>
    <s v="TATA TEXTILE MILLS LTD"/>
    <n v="100"/>
    <n v="4536"/>
    <x v="140"/>
    <n v="2450000"/>
    <s v="K-2108-84"/>
    <n v="24500"/>
  </r>
  <r>
    <s v="R-16848"/>
    <d v="2021-08-05T00:00:00"/>
    <x v="1"/>
    <x v="2"/>
    <s v="8-2021"/>
    <x v="2"/>
    <x v="8"/>
    <x v="22"/>
    <x v="40"/>
    <s v="Yarn"/>
    <s v="02-01-01-001-0023"/>
    <s v="QUETTA TEXTILE MILLS LTD"/>
    <n v="115"/>
    <n v="5216.3999999999996"/>
    <x v="28"/>
    <n v="2208000"/>
    <s v="K-2108-28"/>
    <n v="19200"/>
  </r>
  <r>
    <s v="R-17735"/>
    <d v="2021-08-06T00:00:00"/>
    <x v="1"/>
    <x v="2"/>
    <s v="8-2021"/>
    <x v="2"/>
    <x v="8"/>
    <x v="7"/>
    <x v="10"/>
    <s v="Yarn"/>
    <s v="02-01-01-001-0001"/>
    <s v="METCO TEXTILE (PVT) LTD"/>
    <n v="50"/>
    <n v="2268"/>
    <x v="156"/>
    <n v="1230000"/>
    <s v="K-2108-91"/>
    <n v="24600"/>
  </r>
  <r>
    <s v="R-17736"/>
    <d v="2021-08-07T00:00:00"/>
    <x v="1"/>
    <x v="2"/>
    <s v="8-2021"/>
    <x v="2"/>
    <x v="8"/>
    <x v="7"/>
    <x v="10"/>
    <s v="Yarn"/>
    <s v="02-01-01-001-0001"/>
    <s v="METCO TEXTILE (PVT) LTD"/>
    <n v="35"/>
    <n v="1587.6"/>
    <x v="156"/>
    <n v="861000"/>
    <s v="K-2108-92"/>
    <n v="24600"/>
  </r>
  <r>
    <s v="R-17718"/>
    <d v="2021-08-07T00:00:00"/>
    <x v="1"/>
    <x v="2"/>
    <s v="8-2021"/>
    <x v="2"/>
    <x v="8"/>
    <x v="4"/>
    <x v="44"/>
    <s v="Yarn"/>
    <s v="02-01-01-001-0025"/>
    <s v="TATA TEXTILE MILLS LTD"/>
    <n v="50"/>
    <n v="2268"/>
    <x v="98"/>
    <n v="1000000"/>
    <s v="K-2108-85"/>
    <n v="20000"/>
  </r>
  <r>
    <s v="R-18311"/>
    <d v="2021-08-07T00:00:00"/>
    <x v="1"/>
    <x v="2"/>
    <s v="8-2021"/>
    <x v="2"/>
    <x v="8"/>
    <x v="37"/>
    <x v="32"/>
    <s v="Yarn"/>
    <s v="02-01-01-001-0022"/>
    <s v="COMBINE SPINING (PVT) LTD"/>
    <n v="19"/>
    <n v="861.84"/>
    <x v="12"/>
    <n v="332500"/>
    <s v="K-2108-136"/>
    <n v="17500"/>
  </r>
  <r>
    <s v="R-18312"/>
    <d v="2021-08-07T00:00:00"/>
    <x v="1"/>
    <x v="2"/>
    <s v="8-2021"/>
    <x v="2"/>
    <x v="8"/>
    <x v="37"/>
    <x v="32"/>
    <s v="Yarn"/>
    <s v="02-01-01-001-0022"/>
    <s v="COMBINE SPINING (PVT) LTD"/>
    <n v="88"/>
    <n v="3991.68"/>
    <x v="12"/>
    <n v="1540000"/>
    <s v="K-2108-137"/>
    <n v="17500"/>
  </r>
  <r>
    <s v="R-17737"/>
    <d v="2021-08-09T00:00:00"/>
    <x v="1"/>
    <x v="2"/>
    <s v="8-2021"/>
    <x v="2"/>
    <x v="8"/>
    <x v="9"/>
    <x v="10"/>
    <s v="Yarn"/>
    <s v="02-01-01-001-0001"/>
    <s v="METCO TEXTILE (PVT) LTD"/>
    <n v="30"/>
    <n v="1360.8"/>
    <x v="131"/>
    <n v="804000"/>
    <s v="K-2108-93"/>
    <n v="26800"/>
  </r>
  <r>
    <s v="R-17738"/>
    <d v="2021-08-10T00:00:00"/>
    <x v="1"/>
    <x v="2"/>
    <s v="8-2021"/>
    <x v="2"/>
    <x v="8"/>
    <x v="7"/>
    <x v="10"/>
    <s v="Yarn"/>
    <s v="02-01-01-001-0001"/>
    <s v="METCO TEXTILE (PVT) LTD"/>
    <n v="30"/>
    <n v="1360.8"/>
    <x v="156"/>
    <n v="738000"/>
    <s v="K-2108-94"/>
    <n v="24600"/>
  </r>
  <r>
    <s v="R-17719"/>
    <d v="2021-08-11T00:00:00"/>
    <x v="1"/>
    <x v="2"/>
    <s v="8-2021"/>
    <x v="2"/>
    <x v="8"/>
    <x v="4"/>
    <x v="44"/>
    <s v="Yarn"/>
    <s v="02-01-01-001-0025"/>
    <s v="TATA TEXTILE MILLS LTD"/>
    <n v="23.85"/>
    <n v="1081.836"/>
    <x v="98"/>
    <n v="477000"/>
    <s v="K-2108-86"/>
    <n v="20000"/>
  </r>
  <r>
    <s v="R-17719"/>
    <d v="2021-08-11T00:00:00"/>
    <x v="1"/>
    <x v="2"/>
    <s v="8-2021"/>
    <x v="2"/>
    <x v="8"/>
    <x v="4"/>
    <x v="44"/>
    <s v="Yarn"/>
    <s v="02-01-01-001-0025"/>
    <s v="TATA TEXTILE MILLS LTD"/>
    <n v="26.15"/>
    <n v="1186.164"/>
    <x v="98"/>
    <n v="523000"/>
    <s v="K-2108-86"/>
    <n v="20000"/>
  </r>
  <r>
    <s v="R-17846"/>
    <d v="2021-08-11T00:00:00"/>
    <x v="1"/>
    <x v="2"/>
    <s v="8-2021"/>
    <x v="2"/>
    <x v="8"/>
    <x v="3"/>
    <x v="3"/>
    <s v="Yarn"/>
    <s v="02-01-01-001-0005"/>
    <s v="DAWOOD BROTHERS"/>
    <n v="43.86"/>
    <n v="1989.4895999999999"/>
    <x v="159"/>
    <n v="666682.96499999997"/>
    <s v="K-2108-105"/>
    <n v="15200.25"/>
  </r>
  <r>
    <s v="R-17739"/>
    <d v="2021-08-13T00:00:00"/>
    <x v="1"/>
    <x v="2"/>
    <s v="8-2021"/>
    <x v="2"/>
    <x v="8"/>
    <x v="7"/>
    <x v="10"/>
    <s v="Yarn"/>
    <s v="02-01-01-001-0001"/>
    <s v="METCO TEXTILE (PVT) LTD"/>
    <n v="50"/>
    <n v="2268"/>
    <x v="156"/>
    <n v="1230000"/>
    <s v="K-2108-95"/>
    <n v="24600"/>
  </r>
  <r>
    <s v="R-17503"/>
    <d v="2021-08-16T00:00:00"/>
    <x v="1"/>
    <x v="2"/>
    <s v="8-2021"/>
    <x v="2"/>
    <x v="8"/>
    <x v="1"/>
    <x v="9"/>
    <s v="Yarn"/>
    <s v="02-01-01-001-0005"/>
    <s v="DAWOOD BROTHERS"/>
    <n v="22.77"/>
    <n v="1032.8471999999999"/>
    <x v="79"/>
    <n v="446292"/>
    <s v="K-2108-67"/>
    <n v="19600"/>
  </r>
  <r>
    <s v="R-17503"/>
    <d v="2021-08-16T00:00:00"/>
    <x v="1"/>
    <x v="2"/>
    <s v="8-2021"/>
    <x v="2"/>
    <x v="8"/>
    <x v="1"/>
    <x v="9"/>
    <s v="Yarn"/>
    <s v="02-01-01-001-0005"/>
    <s v="DAWOOD BROTHERS"/>
    <n v="2.75"/>
    <n v="124.74"/>
    <x v="79"/>
    <n v="53900"/>
    <s v="K-2108-67"/>
    <n v="19600"/>
  </r>
  <r>
    <s v="R-17503"/>
    <d v="2021-08-16T00:00:00"/>
    <x v="1"/>
    <x v="2"/>
    <s v="8-2021"/>
    <x v="2"/>
    <x v="8"/>
    <x v="1"/>
    <x v="9"/>
    <s v="Yarn"/>
    <s v="02-01-01-001-0005"/>
    <s v="DAWOOD BROTHERS"/>
    <n v="24.48"/>
    <n v="1110.4128000000001"/>
    <x v="79"/>
    <n v="479808"/>
    <s v="K-2108-67"/>
    <n v="19600"/>
  </r>
  <r>
    <s v="R-17834"/>
    <d v="2021-08-16T00:00:00"/>
    <x v="1"/>
    <x v="2"/>
    <s v="8-2021"/>
    <x v="2"/>
    <x v="8"/>
    <x v="5"/>
    <x v="9"/>
    <s v="Yarn"/>
    <s v="02-01-01-001-0005"/>
    <s v="DAWOOD BROTHERS"/>
    <n v="35.83"/>
    <n v="1625.2487999999998"/>
    <x v="122"/>
    <n v="824090"/>
    <s v="K-2108-101"/>
    <n v="23000"/>
  </r>
  <r>
    <s v="R-17834"/>
    <d v="2021-08-16T00:00:00"/>
    <x v="1"/>
    <x v="2"/>
    <s v="8-2021"/>
    <x v="2"/>
    <x v="8"/>
    <x v="5"/>
    <x v="9"/>
    <s v="Yarn"/>
    <s v="02-01-01-001-0005"/>
    <s v="DAWOOD BROTHERS"/>
    <n v="20.58"/>
    <n v="933.50879999999995"/>
    <x v="122"/>
    <n v="473339.99999999994"/>
    <s v="K-2108-101"/>
    <n v="23000"/>
  </r>
  <r>
    <s v="R-17834"/>
    <d v="2021-08-16T00:00:00"/>
    <x v="1"/>
    <x v="2"/>
    <s v="8-2021"/>
    <x v="2"/>
    <x v="8"/>
    <x v="5"/>
    <x v="9"/>
    <s v="Yarn"/>
    <s v="02-01-01-001-0005"/>
    <s v="DAWOOD BROTHERS"/>
    <n v="1.75"/>
    <n v="79.38"/>
    <x v="122"/>
    <n v="40250"/>
    <s v="K-2108-101"/>
    <n v="23000"/>
  </r>
  <r>
    <s v="R-17834"/>
    <d v="2021-08-16T00:00:00"/>
    <x v="1"/>
    <x v="2"/>
    <s v="8-2021"/>
    <x v="2"/>
    <x v="8"/>
    <x v="5"/>
    <x v="9"/>
    <s v="Yarn"/>
    <s v="02-01-01-001-0005"/>
    <s v="DAWOOD BROTHERS"/>
    <n v="1.71"/>
    <n v="77.565600000000003"/>
    <x v="122"/>
    <n v="39330"/>
    <s v="K-2108-101"/>
    <n v="23000"/>
  </r>
  <r>
    <s v="R-17834"/>
    <d v="2021-08-16T00:00:00"/>
    <x v="1"/>
    <x v="2"/>
    <s v="8-2021"/>
    <x v="2"/>
    <x v="8"/>
    <x v="5"/>
    <x v="9"/>
    <s v="Yarn"/>
    <s v="02-01-01-001-0005"/>
    <s v="DAWOOD BROTHERS"/>
    <n v="22.37"/>
    <n v="1014.7032"/>
    <x v="122"/>
    <n v="514510"/>
    <s v="K-2108-101"/>
    <n v="23000"/>
  </r>
  <r>
    <s v="R-17834"/>
    <d v="2021-08-16T00:00:00"/>
    <x v="1"/>
    <x v="2"/>
    <s v="8-2021"/>
    <x v="2"/>
    <x v="8"/>
    <x v="5"/>
    <x v="9"/>
    <s v="Yarn"/>
    <s v="02-01-01-001-0005"/>
    <s v="DAWOOD BROTHERS"/>
    <n v="17.760000000000002"/>
    <n v="805.59360000000004"/>
    <x v="122"/>
    <n v="408480.00000000006"/>
    <s v="K-2108-101"/>
    <n v="23000"/>
  </r>
  <r>
    <s v="R-18117"/>
    <d v="2021-08-16T00:00:00"/>
    <x v="1"/>
    <x v="2"/>
    <s v="8-2021"/>
    <x v="2"/>
    <x v="8"/>
    <x v="13"/>
    <x v="10"/>
    <s v="Yarn"/>
    <s v="02-01-01-001-0001"/>
    <s v="METCO TEXTILE (PVT) LTD"/>
    <n v="35"/>
    <n v="1587.6"/>
    <x v="155"/>
    <n v="969500"/>
    <s v="K-2108-125"/>
    <n v="27700"/>
  </r>
  <r>
    <s v="R-17844"/>
    <d v="2021-08-16T00:00:00"/>
    <x v="1"/>
    <x v="2"/>
    <s v="8-2021"/>
    <x v="2"/>
    <x v="8"/>
    <x v="7"/>
    <x v="10"/>
    <s v="Yarn"/>
    <s v="02-01-01-001-0001"/>
    <s v="METCO TEXTILE (PVT) LTD"/>
    <n v="50"/>
    <n v="2268"/>
    <x v="110"/>
    <n v="1320000"/>
    <s v="K-2108-104"/>
    <n v="26400"/>
  </r>
  <r>
    <s v="R-17670"/>
    <d v="2021-08-17T00:00:00"/>
    <x v="1"/>
    <x v="2"/>
    <s v="8-2021"/>
    <x v="2"/>
    <x v="8"/>
    <x v="9"/>
    <x v="45"/>
    <s v="Yarn"/>
    <s v="02-01-01-001-0026"/>
    <s v="AL-MUQEET TEXTILES (PVT) LTD"/>
    <n v="49.94"/>
    <n v="2265.2783999999997"/>
    <x v="147"/>
    <n v="1398320"/>
    <s v="K-2108-68"/>
    <n v="28000"/>
  </r>
  <r>
    <s v="R-17670"/>
    <d v="2021-08-17T00:00:00"/>
    <x v="1"/>
    <x v="2"/>
    <s v="8-2021"/>
    <x v="2"/>
    <x v="8"/>
    <x v="9"/>
    <x v="45"/>
    <s v="Yarn"/>
    <s v="02-01-01-001-0026"/>
    <s v="AL-MUQEET TEXTILES (PVT) LTD"/>
    <n v="50.06"/>
    <n v="2270.7215999999999"/>
    <x v="147"/>
    <n v="1401680"/>
    <s v="K-2108-68"/>
    <n v="28000"/>
  </r>
  <r>
    <s v="R-17840"/>
    <d v="2021-08-20T00:00:00"/>
    <x v="1"/>
    <x v="2"/>
    <s v="8-2021"/>
    <x v="2"/>
    <x v="8"/>
    <x v="5"/>
    <x v="49"/>
    <s v="Yarn"/>
    <s v="02-01-01-001-0030"/>
    <s v="AYESHA SPINING MILLS LTD"/>
    <n v="7.89"/>
    <n v="357.8904"/>
    <x v="160"/>
    <n v="185415"/>
    <s v="K-2108-102"/>
    <n v="23500"/>
  </r>
  <r>
    <s v="R-17840"/>
    <d v="2021-08-20T00:00:00"/>
    <x v="1"/>
    <x v="2"/>
    <s v="8-2021"/>
    <x v="2"/>
    <x v="8"/>
    <x v="5"/>
    <x v="49"/>
    <s v="Yarn"/>
    <s v="02-01-01-001-0030"/>
    <s v="AYESHA SPINING MILLS LTD"/>
    <n v="42.11"/>
    <n v="1910.1096"/>
    <x v="160"/>
    <n v="989585"/>
    <s v="K-2108-102"/>
    <n v="23500"/>
  </r>
  <r>
    <s v="R-17841"/>
    <d v="2021-08-20T00:00:00"/>
    <x v="1"/>
    <x v="2"/>
    <s v="8-2021"/>
    <x v="2"/>
    <x v="8"/>
    <x v="8"/>
    <x v="49"/>
    <s v="Yarn"/>
    <s v="02-01-01-001-0030"/>
    <s v="AYESHA SPINING MILLS LTD"/>
    <n v="50"/>
    <n v="2268"/>
    <x v="104"/>
    <n v="1125000"/>
    <s v="K-2108-103"/>
    <n v="22500"/>
  </r>
  <r>
    <s v="R-18286"/>
    <d v="2021-08-20T00:00:00"/>
    <x v="1"/>
    <x v="2"/>
    <s v="8-2021"/>
    <x v="2"/>
    <x v="8"/>
    <x v="13"/>
    <x v="10"/>
    <s v="Yarn"/>
    <s v="02-01-01-001-0001"/>
    <s v="METCO TEXTILE (PVT) LTD"/>
    <n v="9.42"/>
    <n v="427.2912"/>
    <x v="155"/>
    <n v="260934"/>
    <s v="K-2108-129"/>
    <n v="27700"/>
  </r>
  <r>
    <s v="R-18286"/>
    <d v="2021-08-20T00:00:00"/>
    <x v="1"/>
    <x v="2"/>
    <s v="8-2021"/>
    <x v="2"/>
    <x v="8"/>
    <x v="13"/>
    <x v="10"/>
    <s v="Yarn"/>
    <s v="02-01-01-001-0001"/>
    <s v="METCO TEXTILE (PVT) LTD"/>
    <n v="7.07"/>
    <n v="320.6952"/>
    <x v="155"/>
    <n v="195839"/>
    <s v="K-2108-129"/>
    <n v="27700"/>
  </r>
  <r>
    <s v="R-18286"/>
    <d v="2021-08-20T00:00:00"/>
    <x v="1"/>
    <x v="2"/>
    <s v="8-2021"/>
    <x v="2"/>
    <x v="8"/>
    <x v="13"/>
    <x v="10"/>
    <s v="Yarn"/>
    <s v="02-01-01-001-0001"/>
    <s v="METCO TEXTILE (PVT) LTD"/>
    <n v="14.85"/>
    <n v="673.596"/>
    <x v="155"/>
    <n v="411345"/>
    <s v="K-2108-129"/>
    <n v="27700"/>
  </r>
  <r>
    <s v="R-18286"/>
    <d v="2021-08-20T00:00:00"/>
    <x v="1"/>
    <x v="2"/>
    <s v="8-2021"/>
    <x v="2"/>
    <x v="8"/>
    <x v="13"/>
    <x v="10"/>
    <s v="Yarn"/>
    <s v="02-01-01-001-0001"/>
    <s v="METCO TEXTILE (PVT) LTD"/>
    <n v="0.34"/>
    <n v="15.422400000000001"/>
    <x v="155"/>
    <n v="9418"/>
    <s v="K-2108-129"/>
    <n v="27699.999999999996"/>
  </r>
  <r>
    <s v="R-18286"/>
    <d v="2021-08-20T00:00:00"/>
    <x v="1"/>
    <x v="2"/>
    <s v="8-2021"/>
    <x v="2"/>
    <x v="8"/>
    <x v="13"/>
    <x v="10"/>
    <s v="Yarn"/>
    <s v="02-01-01-001-0001"/>
    <s v="METCO TEXTILE (PVT) LTD"/>
    <n v="3.32"/>
    <n v="150.59519999999998"/>
    <x v="155"/>
    <n v="91964"/>
    <s v="K-2108-129"/>
    <n v="27700"/>
  </r>
  <r>
    <s v="R-18291"/>
    <d v="2021-08-20T00:00:00"/>
    <x v="1"/>
    <x v="2"/>
    <s v="8-2021"/>
    <x v="2"/>
    <x v="8"/>
    <x v="7"/>
    <x v="47"/>
    <s v="Yarn"/>
    <s v="02-01-01-001-0028"/>
    <s v="NAGINA COTTON MILLS LTD"/>
    <n v="5.09"/>
    <n v="230.88239999999999"/>
    <x v="140"/>
    <n v="124705"/>
    <s v="K-2108-130"/>
    <n v="24500"/>
  </r>
  <r>
    <s v="R-18291"/>
    <d v="2021-08-20T00:00:00"/>
    <x v="1"/>
    <x v="2"/>
    <s v="8-2021"/>
    <x v="2"/>
    <x v="8"/>
    <x v="7"/>
    <x v="47"/>
    <s v="Yarn"/>
    <s v="02-01-01-001-0028"/>
    <s v="NAGINA COTTON MILLS LTD"/>
    <n v="15.47"/>
    <n v="701.7192"/>
    <x v="140"/>
    <n v="379015"/>
    <s v="K-2108-130"/>
    <n v="24500"/>
  </r>
  <r>
    <s v="R-18291"/>
    <d v="2021-08-20T00:00:00"/>
    <x v="1"/>
    <x v="2"/>
    <s v="8-2021"/>
    <x v="2"/>
    <x v="8"/>
    <x v="7"/>
    <x v="47"/>
    <s v="Yarn"/>
    <s v="02-01-01-001-0028"/>
    <s v="NAGINA COTTON MILLS LTD"/>
    <n v="21.4"/>
    <n v="970.70399999999995"/>
    <x v="140"/>
    <n v="524300"/>
    <s v="K-2108-130"/>
    <n v="24500"/>
  </r>
  <r>
    <s v="R-18291"/>
    <d v="2021-08-20T00:00:00"/>
    <x v="1"/>
    <x v="2"/>
    <s v="8-2021"/>
    <x v="2"/>
    <x v="8"/>
    <x v="7"/>
    <x v="47"/>
    <s v="Yarn"/>
    <s v="02-01-01-001-0028"/>
    <s v="NAGINA COTTON MILLS LTD"/>
    <n v="6.1"/>
    <n v="276.69599999999997"/>
    <x v="140"/>
    <n v="149450"/>
    <s v="K-2108-130"/>
    <n v="24500"/>
  </r>
  <r>
    <s v="R-18292"/>
    <d v="2021-08-20T00:00:00"/>
    <x v="1"/>
    <x v="2"/>
    <s v="8-2021"/>
    <x v="2"/>
    <x v="8"/>
    <x v="7"/>
    <x v="47"/>
    <s v="Yarn"/>
    <s v="02-01-01-001-0028"/>
    <s v="NAGINA COTTON MILLS LTD"/>
    <n v="1.94"/>
    <n v="87.99839999999999"/>
    <x v="140"/>
    <n v="47530"/>
    <s v="K-2108-131"/>
    <n v="24500"/>
  </r>
  <r>
    <s v="R-17740"/>
    <d v="2021-08-20T00:00:00"/>
    <x v="1"/>
    <x v="2"/>
    <s v="8-2021"/>
    <x v="2"/>
    <x v="8"/>
    <x v="9"/>
    <x v="10"/>
    <s v="Yarn"/>
    <s v="02-01-01-001-0001"/>
    <s v="METCO TEXTILE (PVT) LTD"/>
    <n v="35"/>
    <n v="1587.6"/>
    <x v="131"/>
    <n v="938000"/>
    <s v="K-2108-96"/>
    <n v="26800"/>
  </r>
  <r>
    <s v="R-17741"/>
    <d v="2021-08-20T00:00:00"/>
    <x v="1"/>
    <x v="2"/>
    <s v="8-2021"/>
    <x v="2"/>
    <x v="8"/>
    <x v="7"/>
    <x v="10"/>
    <s v="Yarn"/>
    <s v="02-01-01-001-0001"/>
    <s v="METCO TEXTILE (PVT) LTD"/>
    <n v="40"/>
    <n v="1814.4"/>
    <x v="110"/>
    <n v="1056000"/>
    <s v="K-2108-97"/>
    <n v="26400"/>
  </r>
  <r>
    <s v="R-17721"/>
    <d v="2021-08-20T00:00:00"/>
    <x v="1"/>
    <x v="2"/>
    <s v="8-2021"/>
    <x v="2"/>
    <x v="8"/>
    <x v="7"/>
    <x v="41"/>
    <s v="Yarn"/>
    <s v="02-01-01-001-0025"/>
    <s v="TATA TEXTILE MILLS LTD"/>
    <n v="100"/>
    <n v="4536"/>
    <x v="140"/>
    <n v="2450000"/>
    <s v="K-2108-87"/>
    <n v="24500"/>
  </r>
  <r>
    <s v="R-17723"/>
    <d v="2021-08-20T00:00:00"/>
    <x v="1"/>
    <x v="2"/>
    <s v="8-2021"/>
    <x v="2"/>
    <x v="8"/>
    <x v="7"/>
    <x v="41"/>
    <s v="Yarn"/>
    <s v="02-01-01-001-0025"/>
    <s v="TATA TEXTILE MILLS LTD"/>
    <n v="100"/>
    <n v="4536"/>
    <x v="140"/>
    <n v="2450000"/>
    <s v="K-2108-88"/>
    <n v="24500"/>
  </r>
  <r>
    <s v="R-17742"/>
    <d v="2021-08-23T00:00:00"/>
    <x v="1"/>
    <x v="2"/>
    <s v="8-2021"/>
    <x v="2"/>
    <x v="8"/>
    <x v="7"/>
    <x v="10"/>
    <s v="Yarn"/>
    <s v="02-01-01-001-0001"/>
    <s v="METCO TEXTILE (PVT) LTD"/>
    <n v="50"/>
    <n v="2268"/>
    <x v="110"/>
    <n v="1320000"/>
    <s v="K-2108-98"/>
    <n v="26400"/>
  </r>
  <r>
    <s v="R-17808"/>
    <d v="2021-08-23T00:00:00"/>
    <x v="1"/>
    <x v="2"/>
    <s v="8-2021"/>
    <x v="2"/>
    <x v="8"/>
    <x v="9"/>
    <x v="10"/>
    <s v="Yarn"/>
    <s v="02-01-01-001-0001"/>
    <s v="METCO TEXTILE (PVT) LTD"/>
    <n v="15"/>
    <n v="680.4"/>
    <x v="131"/>
    <n v="402000"/>
    <s v="K-2108-99"/>
    <n v="26800"/>
  </r>
  <r>
    <s v="R-17809"/>
    <d v="2021-08-23T00:00:00"/>
    <x v="1"/>
    <x v="2"/>
    <s v="8-2021"/>
    <x v="2"/>
    <x v="8"/>
    <x v="9"/>
    <x v="10"/>
    <s v="Yarn"/>
    <s v="02-01-01-001-0001"/>
    <s v="METCO TEXTILE (PVT) LTD"/>
    <n v="40"/>
    <n v="1814.4"/>
    <x v="135"/>
    <n v="1060000"/>
    <s v="K-2108-100"/>
    <n v="26500"/>
  </r>
  <r>
    <s v="R-17866"/>
    <d v="2021-08-23T00:00:00"/>
    <x v="1"/>
    <x v="2"/>
    <s v="8-2021"/>
    <x v="2"/>
    <x v="8"/>
    <x v="8"/>
    <x v="4"/>
    <s v="Yarn"/>
    <s v="02-01-01-001-0002"/>
    <s v="AHMED ORIENTAL TEXTILE MILLS LTD"/>
    <n v="50"/>
    <n v="2268"/>
    <x v="115"/>
    <n v="1025000"/>
    <s v="K-2108-109"/>
    <n v="20500"/>
  </r>
  <r>
    <s v="R-17905"/>
    <d v="2021-08-23T00:00:00"/>
    <x v="1"/>
    <x v="2"/>
    <s v="8-2021"/>
    <x v="2"/>
    <x v="8"/>
    <x v="7"/>
    <x v="4"/>
    <s v="Yarn"/>
    <s v="02-01-01-001-0002"/>
    <s v="AHMED ORIENTAL TEXTILE MILLS LTD"/>
    <n v="4"/>
    <n v="181.44"/>
    <x v="154"/>
    <n v="98800"/>
    <s v="K-2108-116"/>
    <n v="24700"/>
  </r>
  <r>
    <s v="R-17906"/>
    <d v="2021-08-23T00:00:00"/>
    <x v="1"/>
    <x v="2"/>
    <s v="8-2021"/>
    <x v="2"/>
    <x v="8"/>
    <x v="7"/>
    <x v="4"/>
    <s v="Yarn"/>
    <s v="02-01-01-001-0002"/>
    <s v="AHMED ORIENTAL TEXTILE MILLS LTD"/>
    <n v="46"/>
    <n v="2086.56"/>
    <x v="154"/>
    <n v="1136200"/>
    <s v="K-2108-117"/>
    <n v="24700"/>
  </r>
  <r>
    <s v="D-6282"/>
    <d v="2021-08-23T00:00:00"/>
    <x v="1"/>
    <x v="2"/>
    <s v="8-2021"/>
    <x v="2"/>
    <x v="8"/>
    <x v="7"/>
    <x v="4"/>
    <s v="PurchaseReturn"/>
    <s v="02-01-01-001-0002"/>
    <s v="AHMED ORIENTAL TEXTILE MILLS LTD"/>
    <n v="-109"/>
    <n v="-4944.24"/>
    <x v="154"/>
    <n v="-2692300"/>
    <s v="K-2107-114"/>
    <n v="24700"/>
  </r>
  <r>
    <s v="R-18313"/>
    <d v="2021-08-24T00:00:00"/>
    <x v="1"/>
    <x v="2"/>
    <s v="8-2021"/>
    <x v="2"/>
    <x v="8"/>
    <x v="37"/>
    <x v="32"/>
    <s v="Yarn"/>
    <s v="02-01-01-001-0022"/>
    <s v="COMBINE SPINING (PVT) LTD"/>
    <n v="7.39"/>
    <n v="335.21039999999999"/>
    <x v="12"/>
    <n v="129325"/>
    <s v="K-2108-138"/>
    <n v="17500"/>
  </r>
  <r>
    <s v="R-18313"/>
    <d v="2021-08-24T00:00:00"/>
    <x v="1"/>
    <x v="2"/>
    <s v="8-2021"/>
    <x v="2"/>
    <x v="8"/>
    <x v="37"/>
    <x v="32"/>
    <s v="Yarn"/>
    <s v="02-01-01-001-0022"/>
    <s v="COMBINE SPINING (PVT) LTD"/>
    <n v="20.61"/>
    <n v="934.86959999999999"/>
    <x v="12"/>
    <n v="360675"/>
    <s v="K-2108-138"/>
    <n v="17500"/>
  </r>
  <r>
    <s v="R-18314"/>
    <d v="2021-08-24T00:00:00"/>
    <x v="1"/>
    <x v="2"/>
    <s v="8-2021"/>
    <x v="2"/>
    <x v="8"/>
    <x v="37"/>
    <x v="32"/>
    <s v="Yarn"/>
    <s v="02-01-01-001-0022"/>
    <s v="COMBINE SPINING (PVT) LTD"/>
    <n v="5"/>
    <n v="226.8"/>
    <x v="12"/>
    <n v="87500"/>
    <s v="K-2108-139"/>
    <n v="17500"/>
  </r>
  <r>
    <s v="R-18308"/>
    <d v="2021-08-24T00:00:00"/>
    <x v="1"/>
    <x v="2"/>
    <s v="8-2021"/>
    <x v="2"/>
    <x v="8"/>
    <x v="40"/>
    <x v="32"/>
    <s v="Yarn"/>
    <s v="02-01-01-001-0022"/>
    <s v="COMBINE SPINING (PVT) LTD"/>
    <n v="1.48"/>
    <n v="67.132800000000003"/>
    <x v="42"/>
    <n v="24716"/>
    <s v="K-2108-133"/>
    <n v="16700"/>
  </r>
  <r>
    <s v="R-18308"/>
    <d v="2021-08-24T00:00:00"/>
    <x v="1"/>
    <x v="2"/>
    <s v="8-2021"/>
    <x v="2"/>
    <x v="8"/>
    <x v="40"/>
    <x v="32"/>
    <s v="Yarn"/>
    <s v="02-01-01-001-0022"/>
    <s v="COMBINE SPINING (PVT) LTD"/>
    <n v="68.52"/>
    <n v="3108.0672"/>
    <x v="42"/>
    <n v="1144284"/>
    <s v="K-2108-133"/>
    <n v="16700"/>
  </r>
  <r>
    <s v="R-17684"/>
    <d v="2021-08-24T00:00:00"/>
    <x v="1"/>
    <x v="2"/>
    <s v="8-2021"/>
    <x v="2"/>
    <x v="8"/>
    <x v="8"/>
    <x v="20"/>
    <s v="Yarn"/>
    <s v="02-01-01-001-0008"/>
    <s v="GADOON TEXTILE MILLS LTD"/>
    <n v="15"/>
    <n v="680.4"/>
    <x v="139"/>
    <n v="305250"/>
    <s v="K-2108-69"/>
    <n v="20350"/>
  </r>
  <r>
    <s v="R-16914"/>
    <d v="2021-08-24T00:00:00"/>
    <x v="1"/>
    <x v="2"/>
    <s v="8-2021"/>
    <x v="2"/>
    <x v="8"/>
    <x v="35"/>
    <x v="32"/>
    <s v="Yarn"/>
    <s v="02-01-01-001-0022"/>
    <s v="COMBINE SPINING (PVT) LTD"/>
    <n v="1"/>
    <n v="45.36"/>
    <x v="8"/>
    <n v="18400"/>
    <s v="K-2108-39"/>
    <n v="18400"/>
  </r>
  <r>
    <s v="R-16915"/>
    <d v="2021-08-24T00:00:00"/>
    <x v="1"/>
    <x v="2"/>
    <s v="8-2021"/>
    <x v="2"/>
    <x v="8"/>
    <x v="43"/>
    <x v="32"/>
    <s v="Yarn"/>
    <s v="02-01-01-001-0022"/>
    <s v="COMBINE SPINING (PVT) LTD"/>
    <n v="1"/>
    <n v="45.36"/>
    <x v="3"/>
    <n v="13800"/>
    <s v="K-2108-40"/>
    <n v="13800"/>
  </r>
  <r>
    <s v="R-16916"/>
    <d v="2021-08-24T00:00:00"/>
    <x v="1"/>
    <x v="2"/>
    <s v="8-2021"/>
    <x v="2"/>
    <x v="8"/>
    <x v="44"/>
    <x v="32"/>
    <s v="Yarn"/>
    <s v="02-01-01-001-0022"/>
    <s v="COMBINE SPINING (PVT) LTD"/>
    <n v="1"/>
    <n v="45.36"/>
    <x v="5"/>
    <n v="14300"/>
    <s v="K-2108-41"/>
    <n v="14300"/>
  </r>
  <r>
    <s v="R-17873"/>
    <d v="2021-08-25T00:00:00"/>
    <x v="1"/>
    <x v="2"/>
    <s v="8-2021"/>
    <x v="2"/>
    <x v="8"/>
    <x v="7"/>
    <x v="10"/>
    <s v="Yarn"/>
    <s v="02-01-01-001-0001"/>
    <s v="METCO TEXTILE (PVT) LTD"/>
    <n v="16.38"/>
    <n v="742.99679999999989"/>
    <x v="110"/>
    <n v="432432"/>
    <s v="K-2108-112"/>
    <n v="26400"/>
  </r>
  <r>
    <s v="R-17873"/>
    <d v="2021-08-25T00:00:00"/>
    <x v="1"/>
    <x v="2"/>
    <s v="8-2021"/>
    <x v="2"/>
    <x v="8"/>
    <x v="7"/>
    <x v="10"/>
    <s v="Yarn"/>
    <s v="02-01-01-001-0001"/>
    <s v="METCO TEXTILE (PVT) LTD"/>
    <n v="23.62"/>
    <n v="1071.4032"/>
    <x v="110"/>
    <n v="623568"/>
    <s v="K-2108-112"/>
    <n v="26400"/>
  </r>
  <r>
    <s v="R-17689"/>
    <d v="2021-08-26T00:00:00"/>
    <x v="1"/>
    <x v="2"/>
    <s v="8-2021"/>
    <x v="2"/>
    <x v="8"/>
    <x v="7"/>
    <x v="47"/>
    <s v="Yarn"/>
    <s v="02-01-01-001-0028"/>
    <s v="NAGINA COTTON MILLS LTD"/>
    <n v="0.94"/>
    <n v="42.638399999999997"/>
    <x v="140"/>
    <n v="23030"/>
    <s v="K-2108-73"/>
    <n v="24500"/>
  </r>
  <r>
    <s v="R-17689"/>
    <d v="2021-08-26T00:00:00"/>
    <x v="1"/>
    <x v="2"/>
    <s v="8-2021"/>
    <x v="2"/>
    <x v="8"/>
    <x v="7"/>
    <x v="47"/>
    <s v="Yarn"/>
    <s v="02-01-01-001-0028"/>
    <s v="NAGINA COTTON MILLS LTD"/>
    <n v="49.06"/>
    <n v="2225.3616000000002"/>
    <x v="140"/>
    <n v="1201970"/>
    <s v="K-2108-73"/>
    <n v="24500"/>
  </r>
  <r>
    <s v="R-17872"/>
    <d v="2021-08-26T00:00:00"/>
    <x v="1"/>
    <x v="2"/>
    <s v="8-2021"/>
    <x v="2"/>
    <x v="8"/>
    <x v="4"/>
    <x v="37"/>
    <s v="Yarn"/>
    <s v="02-01-01-001-0021"/>
    <s v="MUSTAQIM DYEING &amp; PRINTING IND (PVT) LTD"/>
    <n v="50"/>
    <n v="2268"/>
    <x v="32"/>
    <n v="890000"/>
    <s v="K-2108-111"/>
    <n v="17800"/>
  </r>
  <r>
    <s v="R-17859"/>
    <d v="2021-08-27T00:00:00"/>
    <x v="1"/>
    <x v="2"/>
    <s v="8-2021"/>
    <x v="2"/>
    <x v="8"/>
    <x v="37"/>
    <x v="46"/>
    <s v="Yarn"/>
    <s v="02-01-01-001-0024"/>
    <s v="MA TEXTILE"/>
    <n v="9.6300000000000008"/>
    <n v="436.81680000000006"/>
    <x v="125"/>
    <n v="211860.00000000003"/>
    <s v="K-2108-107"/>
    <n v="22000"/>
  </r>
  <r>
    <s v="R-17859"/>
    <d v="2021-08-27T00:00:00"/>
    <x v="1"/>
    <x v="2"/>
    <s v="8-2021"/>
    <x v="2"/>
    <x v="8"/>
    <x v="37"/>
    <x v="46"/>
    <s v="Yarn"/>
    <s v="02-01-01-001-0024"/>
    <s v="MA TEXTILE"/>
    <n v="15.89"/>
    <n v="720.7704"/>
    <x v="125"/>
    <n v="349580"/>
    <s v="K-2108-107"/>
    <n v="22000"/>
  </r>
  <r>
    <s v="R-17859"/>
    <d v="2021-08-27T00:00:00"/>
    <x v="1"/>
    <x v="2"/>
    <s v="8-2021"/>
    <x v="2"/>
    <x v="8"/>
    <x v="37"/>
    <x v="46"/>
    <s v="Yarn"/>
    <s v="02-01-01-001-0024"/>
    <s v="MA TEXTILE"/>
    <n v="84.48"/>
    <n v="3832.0128"/>
    <x v="125"/>
    <n v="1858560"/>
    <s v="K-2108-107"/>
    <n v="22000"/>
  </r>
  <r>
    <s v="R-17860"/>
    <d v="2021-08-27T00:00:00"/>
    <x v="1"/>
    <x v="2"/>
    <s v="8-2021"/>
    <x v="2"/>
    <x v="8"/>
    <x v="35"/>
    <x v="46"/>
    <s v="Yarn"/>
    <s v="02-01-01-001-0024"/>
    <s v="MA TEXTILE"/>
    <n v="39.68"/>
    <n v="1799.8848"/>
    <x v="125"/>
    <n v="872960"/>
    <s v="K-2108-108"/>
    <n v="22000"/>
  </r>
  <r>
    <s v="R-17860"/>
    <d v="2021-08-27T00:00:00"/>
    <x v="1"/>
    <x v="2"/>
    <s v="8-2021"/>
    <x v="2"/>
    <x v="8"/>
    <x v="35"/>
    <x v="46"/>
    <s v="Yarn"/>
    <s v="02-01-01-001-0024"/>
    <s v="MA TEXTILE"/>
    <n v="25.32"/>
    <n v="1148.5152"/>
    <x v="125"/>
    <n v="557040"/>
    <s v="K-2108-108"/>
    <n v="22000"/>
  </r>
  <r>
    <s v="R-18071"/>
    <d v="2021-08-27T00:00:00"/>
    <x v="1"/>
    <x v="2"/>
    <s v="8-2021"/>
    <x v="2"/>
    <x v="8"/>
    <x v="35"/>
    <x v="46"/>
    <s v="Yarn"/>
    <s v="02-01-01-001-0024"/>
    <s v="MA TEXTILE"/>
    <n v="1.1399999999999999"/>
    <n v="51.710399999999993"/>
    <x v="125"/>
    <n v="25079.999999999996"/>
    <s v="K-2108-122"/>
    <n v="22000"/>
  </r>
  <r>
    <s v="R-17688"/>
    <d v="2021-08-27T00:00:00"/>
    <x v="1"/>
    <x v="2"/>
    <s v="8-2021"/>
    <x v="2"/>
    <x v="8"/>
    <x v="13"/>
    <x v="47"/>
    <s v="Yarn"/>
    <s v="02-01-01-001-0028"/>
    <s v="NAGINA COTTON MILLS LTD"/>
    <n v="17.71"/>
    <n v="803.32560000000001"/>
    <x v="149"/>
    <n v="478170"/>
    <s v="K-2108-72"/>
    <n v="27000"/>
  </r>
  <r>
    <s v="R-17688"/>
    <d v="2021-08-27T00:00:00"/>
    <x v="1"/>
    <x v="2"/>
    <s v="8-2021"/>
    <x v="2"/>
    <x v="8"/>
    <x v="13"/>
    <x v="47"/>
    <s v="Yarn"/>
    <s v="02-01-01-001-0028"/>
    <s v="NAGINA COTTON MILLS LTD"/>
    <n v="22.29"/>
    <n v="1011.0744"/>
    <x v="149"/>
    <n v="601830"/>
    <s v="K-2108-72"/>
    <n v="27000"/>
  </r>
  <r>
    <s v="R-17874"/>
    <d v="2021-08-28T00:00:00"/>
    <x v="1"/>
    <x v="2"/>
    <s v="8-2021"/>
    <x v="2"/>
    <x v="8"/>
    <x v="7"/>
    <x v="10"/>
    <s v="Yarn"/>
    <s v="02-01-01-001-0001"/>
    <s v="METCO TEXTILE (PVT) LTD"/>
    <n v="56.79"/>
    <n v="2575.9944"/>
    <x v="110"/>
    <n v="1499256"/>
    <s v="K-2108-113"/>
    <n v="26400"/>
  </r>
  <r>
    <s v="R-17874"/>
    <d v="2021-08-28T00:00:00"/>
    <x v="1"/>
    <x v="2"/>
    <s v="8-2021"/>
    <x v="2"/>
    <x v="8"/>
    <x v="7"/>
    <x v="10"/>
    <s v="Yarn"/>
    <s v="02-01-01-001-0001"/>
    <s v="METCO TEXTILE (PVT) LTD"/>
    <n v="3.21"/>
    <n v="145.60560000000001"/>
    <x v="110"/>
    <n v="84744"/>
    <s v="K-2108-113"/>
    <n v="26400"/>
  </r>
  <r>
    <s v="R-17858"/>
    <d v="2021-08-28T00:00:00"/>
    <x v="1"/>
    <x v="2"/>
    <s v="8-2021"/>
    <x v="2"/>
    <x v="8"/>
    <x v="3"/>
    <x v="3"/>
    <s v="Yarn"/>
    <s v="02-01-01-001-0005"/>
    <s v="DAWOOD BROTHERS"/>
    <n v="20.97"/>
    <n v="951.19919999999991"/>
    <x v="4"/>
    <n v="318744"/>
    <s v="K-2108-106"/>
    <n v="15200"/>
  </r>
  <r>
    <s v="R-17858"/>
    <d v="2021-08-28T00:00:00"/>
    <x v="1"/>
    <x v="2"/>
    <s v="8-2021"/>
    <x v="2"/>
    <x v="8"/>
    <x v="3"/>
    <x v="3"/>
    <s v="Yarn"/>
    <s v="02-01-01-001-0005"/>
    <s v="DAWOOD BROTHERS"/>
    <n v="22.57"/>
    <n v="1023.7752"/>
    <x v="4"/>
    <n v="343064"/>
    <s v="K-2108-106"/>
    <n v="15200"/>
  </r>
  <r>
    <s v="R-18309"/>
    <d v="2021-08-28T00:00:00"/>
    <x v="1"/>
    <x v="2"/>
    <s v="8-2021"/>
    <x v="2"/>
    <x v="8"/>
    <x v="35"/>
    <x v="32"/>
    <s v="Yarn"/>
    <s v="02-01-01-001-0022"/>
    <s v="COMBINE SPINING (PVT) LTD"/>
    <n v="8"/>
    <n v="362.88"/>
    <x v="65"/>
    <n v="144000"/>
    <s v="K-2108-134"/>
    <n v="18000"/>
  </r>
  <r>
    <s v="R-18310"/>
    <d v="2021-08-28T00:00:00"/>
    <x v="1"/>
    <x v="2"/>
    <s v="8-2021"/>
    <x v="2"/>
    <x v="8"/>
    <x v="35"/>
    <x v="32"/>
    <s v="Yarn"/>
    <s v="02-01-01-001-0022"/>
    <s v="COMBINE SPINING (PVT) LTD"/>
    <n v="92"/>
    <n v="4173.12"/>
    <x v="65"/>
    <n v="1656000"/>
    <s v="K-2108-135"/>
    <n v="18000"/>
  </r>
  <r>
    <s v="R-18302"/>
    <d v="2021-08-29T00:00:00"/>
    <x v="1"/>
    <x v="2"/>
    <s v="8-2021"/>
    <x v="2"/>
    <x v="8"/>
    <x v="36"/>
    <x v="32"/>
    <s v="Yarn"/>
    <s v="02-01-01-001-0022"/>
    <s v="COMBINE SPINING (PVT) LTD"/>
    <n v="27"/>
    <n v="1224.72"/>
    <x v="9"/>
    <n v="464400"/>
    <s v="K-2108-132"/>
    <n v="17200"/>
  </r>
  <r>
    <s v="R-18079"/>
    <d v="2021-08-29T00:00:00"/>
    <x v="1"/>
    <x v="2"/>
    <s v="8-2021"/>
    <x v="2"/>
    <x v="8"/>
    <x v="45"/>
    <x v="32"/>
    <s v="Yarn"/>
    <s v="02-01-01-001-0022"/>
    <s v="COMBINE SPINING (PVT) LTD"/>
    <n v="35"/>
    <n v="1587.6"/>
    <x v="5"/>
    <n v="500500"/>
    <s v="K-2108-123"/>
    <n v="14300"/>
  </r>
  <r>
    <s v="R-17711"/>
    <d v="2021-08-30T00:00:00"/>
    <x v="1"/>
    <x v="2"/>
    <s v="8-2021"/>
    <x v="2"/>
    <x v="8"/>
    <x v="8"/>
    <x v="41"/>
    <s v="Yarn"/>
    <s v="02-01-01-001-0025"/>
    <s v="TATA TEXTILE MILLS LTD"/>
    <n v="1.97"/>
    <n v="89.359200000000001"/>
    <x v="161"/>
    <n v="44522"/>
    <s v="K-2108-79"/>
    <n v="22600"/>
  </r>
  <r>
    <s v="R-17711"/>
    <d v="2021-08-30T00:00:00"/>
    <x v="1"/>
    <x v="2"/>
    <s v="8-2021"/>
    <x v="2"/>
    <x v="8"/>
    <x v="8"/>
    <x v="41"/>
    <s v="Yarn"/>
    <s v="02-01-01-001-0025"/>
    <s v="TATA TEXTILE MILLS LTD"/>
    <n v="1.35"/>
    <n v="61.236000000000004"/>
    <x v="161"/>
    <n v="30510.000000000004"/>
    <s v="K-2108-79"/>
    <n v="22600"/>
  </r>
  <r>
    <s v="R-17711"/>
    <d v="2021-08-30T00:00:00"/>
    <x v="1"/>
    <x v="2"/>
    <s v="8-2021"/>
    <x v="2"/>
    <x v="8"/>
    <x v="8"/>
    <x v="41"/>
    <s v="Yarn"/>
    <s v="02-01-01-001-0025"/>
    <s v="TATA TEXTILE MILLS LTD"/>
    <n v="34.200000000000003"/>
    <n v="1551.3120000000001"/>
    <x v="161"/>
    <n v="772920.00000000012"/>
    <s v="K-2108-79"/>
    <n v="22600"/>
  </r>
  <r>
    <s v="R-17711"/>
    <d v="2021-08-30T00:00:00"/>
    <x v="1"/>
    <x v="2"/>
    <s v="8-2021"/>
    <x v="2"/>
    <x v="8"/>
    <x v="8"/>
    <x v="41"/>
    <s v="Yarn"/>
    <s v="02-01-01-001-0025"/>
    <s v="TATA TEXTILE MILLS LTD"/>
    <n v="38.25"/>
    <n v="1735.02"/>
    <x v="161"/>
    <n v="864450"/>
    <s v="K-2108-79"/>
    <n v="22600"/>
  </r>
  <r>
    <s v="R-17711"/>
    <d v="2021-08-30T00:00:00"/>
    <x v="1"/>
    <x v="2"/>
    <s v="8-2021"/>
    <x v="2"/>
    <x v="8"/>
    <x v="8"/>
    <x v="41"/>
    <s v="Yarn"/>
    <s v="02-01-01-001-0025"/>
    <s v="TATA TEXTILE MILLS LTD"/>
    <n v="24.23"/>
    <n v="1099.0727999999999"/>
    <x v="161"/>
    <n v="547598"/>
    <s v="K-2108-79"/>
    <n v="22600"/>
  </r>
  <r>
    <s v="R-17700"/>
    <d v="2021-08-30T00:00:00"/>
    <x v="1"/>
    <x v="2"/>
    <s v="8-2021"/>
    <x v="2"/>
    <x v="8"/>
    <x v="22"/>
    <x v="40"/>
    <s v="Yarn"/>
    <s v="02-01-01-001-0023"/>
    <s v="QUETTA TEXTILE MILLS LTD"/>
    <n v="50"/>
    <n v="2268"/>
    <x v="28"/>
    <n v="960000"/>
    <s v="K-2108-74"/>
    <n v="19200"/>
  </r>
  <r>
    <s v="R-17685"/>
    <d v="2021-08-30T00:00:00"/>
    <x v="1"/>
    <x v="2"/>
    <s v="8-2021"/>
    <x v="2"/>
    <x v="8"/>
    <x v="8"/>
    <x v="20"/>
    <s v="Yarn"/>
    <s v="02-01-01-001-0008"/>
    <s v="GADOON TEXTILE MILLS LTD"/>
    <n v="25"/>
    <n v="1134"/>
    <x v="139"/>
    <n v="508750"/>
    <s v="K-2108-70"/>
    <n v="20350"/>
  </r>
  <r>
    <s v="R-18481"/>
    <d v="2021-08-30T00:00:00"/>
    <x v="1"/>
    <x v="2"/>
    <s v="8-2021"/>
    <x v="2"/>
    <x v="8"/>
    <x v="7"/>
    <x v="41"/>
    <s v="Yarn"/>
    <s v="02-01-01-001-0025"/>
    <s v="TATA TEXTILE MILLS LTD"/>
    <n v="24"/>
    <n v="1088.6399999999999"/>
    <x v="140"/>
    <n v="588000"/>
    <s v="K-2108-142"/>
    <n v="24500"/>
  </r>
  <r>
    <s v="R-18482"/>
    <d v="2021-08-30T00:00:00"/>
    <x v="1"/>
    <x v="2"/>
    <s v="8-2021"/>
    <x v="2"/>
    <x v="8"/>
    <x v="7"/>
    <x v="41"/>
    <s v="Yarn"/>
    <s v="02-01-01-001-0025"/>
    <s v="TATA TEXTILE MILLS LTD"/>
    <n v="33"/>
    <n v="1496.8799999999999"/>
    <x v="140"/>
    <n v="808500"/>
    <s v="K-2108-143"/>
    <n v="24500"/>
  </r>
  <r>
    <s v="R-18486"/>
    <d v="2021-08-30T00:00:00"/>
    <x v="1"/>
    <x v="2"/>
    <s v="8-2021"/>
    <x v="2"/>
    <x v="8"/>
    <x v="7"/>
    <x v="41"/>
    <s v="Yarn"/>
    <s v="02-01-01-001-0025"/>
    <s v="TATA TEXTILE MILLS LTD"/>
    <n v="20.96"/>
    <n v="950.74560000000008"/>
    <x v="140"/>
    <n v="513520"/>
    <s v="K-2108-144"/>
    <n v="24500"/>
  </r>
  <r>
    <s v="R-18486"/>
    <d v="2021-08-30T00:00:00"/>
    <x v="1"/>
    <x v="2"/>
    <s v="8-2021"/>
    <x v="2"/>
    <x v="8"/>
    <x v="7"/>
    <x v="41"/>
    <s v="Yarn"/>
    <s v="02-01-01-001-0025"/>
    <s v="TATA TEXTILE MILLS LTD"/>
    <n v="79.040000000000006"/>
    <n v="3585.2544000000003"/>
    <x v="140"/>
    <n v="1936480.0000000002"/>
    <s v="K-2108-144"/>
    <n v="24500"/>
  </r>
  <r>
    <s v="R-17869"/>
    <d v="2021-08-31T00:00:00"/>
    <x v="1"/>
    <x v="2"/>
    <s v="8-2021"/>
    <x v="2"/>
    <x v="8"/>
    <x v="1"/>
    <x v="4"/>
    <s v="Yarn"/>
    <s v="02-01-01-001-0002"/>
    <s v="AHMED ORIENTAL TEXTILE MILLS LTD"/>
    <n v="13.1"/>
    <n v="594.21600000000001"/>
    <x v="158"/>
    <n v="293440"/>
    <s v="K-2108-110"/>
    <n v="22400"/>
  </r>
  <r>
    <s v="R-17869"/>
    <d v="2021-08-31T00:00:00"/>
    <x v="1"/>
    <x v="2"/>
    <s v="8-2021"/>
    <x v="2"/>
    <x v="8"/>
    <x v="1"/>
    <x v="4"/>
    <s v="Yarn"/>
    <s v="02-01-01-001-0002"/>
    <s v="AHMED ORIENTAL TEXTILE MILLS LTD"/>
    <n v="6.27"/>
    <n v="284.40719999999999"/>
    <x v="158"/>
    <n v="140448"/>
    <s v="K-2108-110"/>
    <n v="22400"/>
  </r>
  <r>
    <s v="R-17869"/>
    <d v="2021-08-31T00:00:00"/>
    <x v="1"/>
    <x v="2"/>
    <s v="8-2021"/>
    <x v="2"/>
    <x v="8"/>
    <x v="1"/>
    <x v="4"/>
    <s v="Yarn"/>
    <s v="02-01-01-001-0002"/>
    <s v="AHMED ORIENTAL TEXTILE MILLS LTD"/>
    <n v="28.16"/>
    <n v="1277.3376000000001"/>
    <x v="158"/>
    <n v="630784"/>
    <s v="K-2108-110"/>
    <n v="22400"/>
  </r>
  <r>
    <s v="R-17869"/>
    <d v="2021-08-31T00:00:00"/>
    <x v="1"/>
    <x v="2"/>
    <s v="8-2021"/>
    <x v="2"/>
    <x v="8"/>
    <x v="1"/>
    <x v="4"/>
    <s v="Yarn"/>
    <s v="02-01-01-001-0002"/>
    <s v="AHMED ORIENTAL TEXTILE MILLS LTD"/>
    <n v="2.4700000000000002"/>
    <n v="112.03920000000001"/>
    <x v="158"/>
    <n v="55328.000000000007"/>
    <s v="K-2108-110"/>
    <n v="22400"/>
  </r>
  <r>
    <s v="R-17875"/>
    <d v="2021-08-31T00:00:00"/>
    <x v="1"/>
    <x v="2"/>
    <s v="8-2021"/>
    <x v="2"/>
    <x v="8"/>
    <x v="7"/>
    <x v="10"/>
    <s v="Yarn"/>
    <s v="02-01-01-001-0001"/>
    <s v="METCO TEXTILE (PVT) LTD"/>
    <n v="59.82"/>
    <n v="2713.4351999999999"/>
    <x v="110"/>
    <n v="1579248"/>
    <s v="K-2108-114"/>
    <n v="26400"/>
  </r>
  <r>
    <s v="R-17875"/>
    <d v="2021-08-31T00:00:00"/>
    <x v="1"/>
    <x v="2"/>
    <s v="8-2021"/>
    <x v="2"/>
    <x v="8"/>
    <x v="7"/>
    <x v="10"/>
    <s v="Yarn"/>
    <s v="02-01-01-001-0001"/>
    <s v="METCO TEXTILE (PVT) LTD"/>
    <n v="40.18"/>
    <n v="1822.5647999999999"/>
    <x v="110"/>
    <n v="1060752"/>
    <s v="K-2108-114"/>
    <n v="26400"/>
  </r>
  <r>
    <s v="R-17876"/>
    <d v="2021-08-31T00:00:00"/>
    <x v="1"/>
    <x v="2"/>
    <s v="8-2021"/>
    <x v="2"/>
    <x v="8"/>
    <x v="13"/>
    <x v="10"/>
    <s v="Yarn"/>
    <s v="02-01-01-001-0001"/>
    <s v="METCO TEXTILE (PVT) LTD"/>
    <n v="13.54"/>
    <n v="614.17439999999999"/>
    <x v="162"/>
    <n v="394014"/>
    <s v="K-2108-115"/>
    <n v="29100.000000000004"/>
  </r>
  <r>
    <s v="R-17876"/>
    <d v="2021-08-31T00:00:00"/>
    <x v="1"/>
    <x v="2"/>
    <s v="8-2021"/>
    <x v="2"/>
    <x v="8"/>
    <x v="13"/>
    <x v="10"/>
    <s v="Yarn"/>
    <s v="02-01-01-001-0001"/>
    <s v="METCO TEXTILE (PVT) LTD"/>
    <n v="36.46"/>
    <n v="1653.8256000000001"/>
    <x v="162"/>
    <n v="1060986"/>
    <s v="K-2108-115"/>
    <n v="29100"/>
  </r>
  <r>
    <s v="R-18279"/>
    <d v="2021-08-31T00:00:00"/>
    <x v="1"/>
    <x v="2"/>
    <s v="8-2021"/>
    <x v="2"/>
    <x v="8"/>
    <x v="9"/>
    <x v="10"/>
    <s v="Yarn"/>
    <s v="02-01-01-001-0001"/>
    <s v="METCO TEXTILE (PVT) LTD"/>
    <n v="40"/>
    <n v="1814.4"/>
    <x v="163"/>
    <n v="1192000"/>
    <s v="K-2108-128"/>
    <n v="29800"/>
  </r>
  <r>
    <s v="R-17686"/>
    <d v="2021-08-31T00:00:00"/>
    <x v="1"/>
    <x v="2"/>
    <s v="8-2021"/>
    <x v="2"/>
    <x v="8"/>
    <x v="8"/>
    <x v="20"/>
    <s v="Yarn"/>
    <s v="02-01-01-001-0008"/>
    <s v="GADOON TEXTILE MILLS LTD"/>
    <n v="60"/>
    <n v="2721.6"/>
    <x v="139"/>
    <n v="1221000"/>
    <s v="K-2108-71"/>
    <n v="20350"/>
  </r>
  <r>
    <s v="R-17708"/>
    <d v="2021-08-31T00:00:00"/>
    <x v="1"/>
    <x v="2"/>
    <s v="8-2021"/>
    <x v="2"/>
    <x v="8"/>
    <x v="11"/>
    <x v="29"/>
    <s v="Yarn"/>
    <s v="02-01-01-001-0014"/>
    <s v="SAIF TEXTILE MILLS LTD"/>
    <n v="92.98"/>
    <n v="4217.5727999999999"/>
    <x v="157"/>
    <n v="2324500"/>
    <s v="K-2108-76"/>
    <n v="25000"/>
  </r>
  <r>
    <s v="R-17708"/>
    <d v="2021-08-31T00:00:00"/>
    <x v="1"/>
    <x v="2"/>
    <s v="8-2021"/>
    <x v="2"/>
    <x v="8"/>
    <x v="11"/>
    <x v="29"/>
    <s v="Yarn"/>
    <s v="02-01-01-001-0014"/>
    <s v="SAIF TEXTILE MILLS LTD"/>
    <n v="15.4"/>
    <n v="698.54399999999998"/>
    <x v="157"/>
    <n v="385000"/>
    <s v="K-2108-76"/>
    <n v="25000"/>
  </r>
  <r>
    <s v="R-17709"/>
    <d v="2021-08-31T00:00:00"/>
    <x v="1"/>
    <x v="2"/>
    <s v="8-2021"/>
    <x v="2"/>
    <x v="8"/>
    <x v="11"/>
    <x v="29"/>
    <s v="Yarn"/>
    <s v="02-01-01-001-0014"/>
    <s v="SAIF TEXTILE MILLS LTD"/>
    <n v="21.62"/>
    <n v="980.68320000000006"/>
    <x v="157"/>
    <n v="540500"/>
    <s v="K-2108-77"/>
    <n v="25000"/>
  </r>
  <r>
    <s v="D-6500"/>
    <d v="2021-08-31T00:00:00"/>
    <x v="1"/>
    <x v="2"/>
    <s v="8-2021"/>
    <x v="2"/>
    <x v="8"/>
    <x v="7"/>
    <x v="4"/>
    <s v="PurchaseReturn"/>
    <s v="02-01-01-001-0002"/>
    <s v="AHMED ORIENTAL TEXTILE MILLS LTD"/>
    <n v="-46"/>
    <n v="-2086.56"/>
    <x v="154"/>
    <n v="-1136200"/>
    <s v="K-2108-117"/>
    <n v="24700"/>
  </r>
  <r>
    <s v="R-17690"/>
    <d v="2021-09-01T00:00:00"/>
    <x v="2"/>
    <x v="2"/>
    <s v="9-2021"/>
    <x v="2"/>
    <x v="8"/>
    <x v="7"/>
    <x v="47"/>
    <s v="Yarn"/>
    <s v="02-01-01-001-0028"/>
    <s v="NAGINA COTTON MILLS LTD"/>
    <n v="70"/>
    <n v="3175.2"/>
    <x v="140"/>
    <n v="1715000"/>
    <s v="K-2109-73"/>
    <n v="24500"/>
  </r>
  <r>
    <s v="R-17835"/>
    <d v="2021-09-01T00:00:00"/>
    <x v="2"/>
    <x v="2"/>
    <s v="9-2021"/>
    <x v="2"/>
    <x v="8"/>
    <x v="5"/>
    <x v="9"/>
    <s v="Yarn"/>
    <s v="02-01-01-001-0005"/>
    <s v="DAWOOD BROTHERS"/>
    <n v="101"/>
    <n v="4581.3599999999997"/>
    <x v="122"/>
    <n v="2323000"/>
    <s v="K-2109-78"/>
    <n v="23000"/>
  </r>
  <r>
    <s v="R-17877"/>
    <d v="2021-09-02T00:00:00"/>
    <x v="2"/>
    <x v="2"/>
    <s v="9-2021"/>
    <x v="2"/>
    <x v="8"/>
    <x v="7"/>
    <x v="10"/>
    <s v="Yarn"/>
    <s v="02-01-01-001-0001"/>
    <s v="METCO TEXTILE (PVT) LTD"/>
    <n v="40"/>
    <n v="1814.4"/>
    <x v="110"/>
    <n v="1056000"/>
    <s v="K-2109-97"/>
    <n v="26400"/>
  </r>
  <r>
    <s v="R-17687"/>
    <d v="2021-09-02T00:00:00"/>
    <x v="2"/>
    <x v="2"/>
    <s v="9-2021"/>
    <x v="2"/>
    <x v="8"/>
    <x v="8"/>
    <x v="20"/>
    <s v="Yarn"/>
    <s v="02-01-01-001-0008"/>
    <s v="GADOON TEXTILE MILLS LTD"/>
    <n v="53"/>
    <n v="2404.08"/>
    <x v="139"/>
    <n v="1078550"/>
    <s v="K-2109-72"/>
    <n v="20350"/>
  </r>
  <r>
    <s v="R-17162"/>
    <d v="2021-09-03T00:00:00"/>
    <x v="2"/>
    <x v="2"/>
    <s v="9-2021"/>
    <x v="2"/>
    <x v="8"/>
    <x v="4"/>
    <x v="37"/>
    <s v="Yarn"/>
    <s v="02-01-01-001-0021"/>
    <s v="MUSTAQIM DYEING &amp; PRINTING IND (PVT) LTD"/>
    <n v="100"/>
    <n v="4536"/>
    <x v="32"/>
    <n v="1780000"/>
    <s v="K-2109-16"/>
    <n v="17800"/>
  </r>
  <r>
    <s v="R-17713"/>
    <d v="2021-09-03T00:00:00"/>
    <x v="2"/>
    <x v="2"/>
    <s v="9-2021"/>
    <x v="2"/>
    <x v="8"/>
    <x v="4"/>
    <x v="44"/>
    <s v="Yarn"/>
    <s v="02-01-01-001-0025"/>
    <s v="TATA TEXTILE MILLS LTD"/>
    <n v="35.56"/>
    <n v="1613.0016000000001"/>
    <x v="98"/>
    <n v="711200"/>
    <s v="K-2109-77"/>
    <n v="20000"/>
  </r>
  <r>
    <s v="R-17713"/>
    <d v="2021-09-03T00:00:00"/>
    <x v="2"/>
    <x v="2"/>
    <s v="9-2021"/>
    <x v="2"/>
    <x v="8"/>
    <x v="4"/>
    <x v="44"/>
    <s v="Yarn"/>
    <s v="02-01-01-001-0025"/>
    <s v="TATA TEXTILE MILLS LTD"/>
    <n v="21.71"/>
    <n v="984.76560000000006"/>
    <x v="98"/>
    <n v="434200"/>
    <s v="K-2109-77"/>
    <n v="20000"/>
  </r>
  <r>
    <s v="R-17713"/>
    <d v="2021-09-03T00:00:00"/>
    <x v="2"/>
    <x v="2"/>
    <s v="9-2021"/>
    <x v="2"/>
    <x v="8"/>
    <x v="4"/>
    <x v="44"/>
    <s v="Yarn"/>
    <s v="02-01-01-001-0025"/>
    <s v="TATA TEXTILE MILLS LTD"/>
    <n v="12"/>
    <n v="544.31999999999994"/>
    <x v="98"/>
    <n v="240000"/>
    <s v="K-2109-77"/>
    <n v="20000"/>
  </r>
  <r>
    <s v="R-17713"/>
    <d v="2021-09-03T00:00:00"/>
    <x v="2"/>
    <x v="2"/>
    <s v="9-2021"/>
    <x v="2"/>
    <x v="8"/>
    <x v="4"/>
    <x v="44"/>
    <s v="Yarn"/>
    <s v="02-01-01-001-0025"/>
    <s v="TATA TEXTILE MILLS LTD"/>
    <n v="37.729999999999997"/>
    <n v="1711.4327999999998"/>
    <x v="98"/>
    <n v="754599.99999999988"/>
    <s v="K-2109-77"/>
    <n v="20000"/>
  </r>
  <r>
    <s v="R-18317"/>
    <d v="2021-09-03T00:00:00"/>
    <x v="2"/>
    <x v="2"/>
    <s v="9-2021"/>
    <x v="2"/>
    <x v="8"/>
    <x v="35"/>
    <x v="32"/>
    <s v="Yarn"/>
    <s v="02-01-01-001-0022"/>
    <s v="COMBINE SPINING (PVT) LTD"/>
    <n v="20"/>
    <n v="907.2"/>
    <x v="65"/>
    <n v="360000"/>
    <s v="K-2109-152"/>
    <n v="18000"/>
  </r>
  <r>
    <s v="R-18318"/>
    <d v="2021-09-03T00:00:00"/>
    <x v="2"/>
    <x v="2"/>
    <s v="9-2021"/>
    <x v="2"/>
    <x v="8"/>
    <x v="37"/>
    <x v="32"/>
    <s v="Yarn"/>
    <s v="02-01-01-001-0022"/>
    <s v="COMBINE SPINING (PVT) LTD"/>
    <n v="20"/>
    <n v="907.2"/>
    <x v="12"/>
    <n v="350000"/>
    <s v="K-2109-153"/>
    <n v="17500"/>
  </r>
  <r>
    <s v="R-17878"/>
    <d v="2021-09-03T00:00:00"/>
    <x v="2"/>
    <x v="2"/>
    <s v="9-2021"/>
    <x v="2"/>
    <x v="8"/>
    <x v="7"/>
    <x v="10"/>
    <s v="Yarn"/>
    <s v="02-01-01-001-0001"/>
    <s v="METCO TEXTILE (PVT) LTD"/>
    <n v="20"/>
    <n v="907.2"/>
    <x v="110"/>
    <n v="528000"/>
    <s v="K-2109-98"/>
    <n v="26400"/>
  </r>
  <r>
    <s v="R-18283"/>
    <d v="2021-09-04T00:00:00"/>
    <x v="2"/>
    <x v="2"/>
    <s v="9-2021"/>
    <x v="2"/>
    <x v="8"/>
    <x v="9"/>
    <x v="10"/>
    <s v="Yarn"/>
    <s v="02-01-01-001-0001"/>
    <s v="METCO TEXTILE (PVT) LTD"/>
    <n v="25.85"/>
    <n v="1172.556"/>
    <x v="163"/>
    <n v="770330"/>
    <s v="K-2109-143"/>
    <n v="29800"/>
  </r>
  <r>
    <s v="R-18284"/>
    <d v="2021-09-04T00:00:00"/>
    <x v="2"/>
    <x v="2"/>
    <s v="9-2021"/>
    <x v="2"/>
    <x v="8"/>
    <x v="9"/>
    <x v="10"/>
    <s v="Yarn"/>
    <s v="02-01-01-001-0001"/>
    <s v="METCO TEXTILE (PVT) LTD"/>
    <n v="14.15"/>
    <n v="641.84400000000005"/>
    <x v="163"/>
    <n v="421670"/>
    <s v="K-2109-144"/>
    <n v="29800"/>
  </r>
  <r>
    <s v="R-17698"/>
    <d v="2021-09-04T00:00:00"/>
    <x v="2"/>
    <x v="2"/>
    <s v="9-2021"/>
    <x v="2"/>
    <x v="8"/>
    <x v="22"/>
    <x v="40"/>
    <s v="Yarn"/>
    <s v="02-01-01-001-0023"/>
    <s v="QUETTA TEXTILE MILLS LTD"/>
    <n v="50"/>
    <n v="2268"/>
    <x v="28"/>
    <n v="960000"/>
    <s v="K-2109-75"/>
    <n v="19200"/>
  </r>
  <r>
    <s v="R-17692"/>
    <d v="2021-09-04T00:00:00"/>
    <x v="2"/>
    <x v="2"/>
    <s v="9-2021"/>
    <x v="2"/>
    <x v="8"/>
    <x v="9"/>
    <x v="45"/>
    <s v="Yarn"/>
    <s v="02-01-01-001-0026"/>
    <s v="AL-MUQEET TEXTILES (PVT) LTD"/>
    <n v="36.89"/>
    <n v="1673.3304000000001"/>
    <x v="147"/>
    <n v="1032920"/>
    <s v="K-2109-74"/>
    <n v="28000"/>
  </r>
  <r>
    <s v="R-17669"/>
    <d v="2021-09-04T00:00:00"/>
    <x v="2"/>
    <x v="2"/>
    <s v="9-2021"/>
    <x v="2"/>
    <x v="8"/>
    <x v="7"/>
    <x v="45"/>
    <s v="Yarn"/>
    <s v="02-01-01-001-0026"/>
    <s v="AL-MUQEET TEXTILES (PVT) LTD"/>
    <n v="100"/>
    <n v="4536"/>
    <x v="140"/>
    <n v="2450000"/>
    <s v="K-2109-68"/>
    <n v="24500"/>
  </r>
  <r>
    <s v="R-17680"/>
    <d v="2021-09-04T00:00:00"/>
    <x v="2"/>
    <x v="2"/>
    <s v="9-2021"/>
    <x v="2"/>
    <x v="8"/>
    <x v="9"/>
    <x v="45"/>
    <s v="Yarn"/>
    <s v="02-01-01-001-0026"/>
    <s v="AL-MUQEET TEXTILES (PVT) LTD"/>
    <n v="13.11"/>
    <n v="594.66959999999995"/>
    <x v="147"/>
    <n v="367080"/>
    <s v="K-2109-70"/>
    <n v="28000"/>
  </r>
  <r>
    <s v="R-17681"/>
    <d v="2021-09-04T00:00:00"/>
    <x v="2"/>
    <x v="2"/>
    <s v="9-2021"/>
    <x v="2"/>
    <x v="8"/>
    <x v="9"/>
    <x v="45"/>
    <s v="Yarn"/>
    <s v="02-01-01-001-0026"/>
    <s v="AL-MUQEET TEXTILES (PVT) LTD"/>
    <n v="50"/>
    <n v="2268"/>
    <x v="164"/>
    <n v="1425000"/>
    <s v="K-2109-71"/>
    <n v="28500"/>
  </r>
  <r>
    <s v="R-18297"/>
    <d v="2021-09-05T00:00:00"/>
    <x v="2"/>
    <x v="2"/>
    <s v="9-2021"/>
    <x v="2"/>
    <x v="8"/>
    <x v="37"/>
    <x v="32"/>
    <s v="Yarn"/>
    <s v="02-01-01-001-0022"/>
    <s v="COMBINE SPINING (PVT) LTD"/>
    <n v="30"/>
    <n v="1360.8"/>
    <x v="12"/>
    <n v="525000"/>
    <s v="K-2109-150"/>
    <n v="17500"/>
  </r>
  <r>
    <s v="R-18298"/>
    <d v="2021-09-05T00:00:00"/>
    <x v="2"/>
    <x v="2"/>
    <s v="9-2021"/>
    <x v="2"/>
    <x v="8"/>
    <x v="35"/>
    <x v="32"/>
    <s v="Yarn"/>
    <s v="02-01-01-001-0022"/>
    <s v="COMBINE SPINING (PVT) LTD"/>
    <n v="30"/>
    <n v="1360.8"/>
    <x v="65"/>
    <n v="540000"/>
    <s v="K-2109-151"/>
    <n v="18000"/>
  </r>
  <r>
    <s v="R-18119"/>
    <d v="2021-09-06T00:00:00"/>
    <x v="2"/>
    <x v="2"/>
    <s v="9-2021"/>
    <x v="2"/>
    <x v="8"/>
    <x v="7"/>
    <x v="10"/>
    <s v="Yarn"/>
    <s v="02-01-01-001-0001"/>
    <s v="METCO TEXTILE (PVT) LTD"/>
    <n v="25"/>
    <n v="1134"/>
    <x v="165"/>
    <n v="668750"/>
    <s v="K-2109-120"/>
    <n v="26750"/>
  </r>
  <r>
    <s v="R-18120"/>
    <d v="2021-09-06T00:00:00"/>
    <x v="2"/>
    <x v="2"/>
    <s v="9-2021"/>
    <x v="2"/>
    <x v="8"/>
    <x v="7"/>
    <x v="10"/>
    <s v="Yarn"/>
    <s v="02-01-01-001-0001"/>
    <s v="METCO TEXTILE (PVT) LTD"/>
    <n v="75"/>
    <n v="3402"/>
    <x v="165"/>
    <n v="2006250"/>
    <s v="K-2109-121"/>
    <n v="26750"/>
  </r>
  <r>
    <s v="R-18285"/>
    <d v="2021-09-06T00:00:00"/>
    <x v="2"/>
    <x v="2"/>
    <s v="9-2021"/>
    <x v="2"/>
    <x v="8"/>
    <x v="9"/>
    <x v="10"/>
    <s v="Yarn"/>
    <s v="02-01-01-001-0001"/>
    <s v="METCO TEXTILE (PVT) LTD"/>
    <n v="70"/>
    <n v="3175.2"/>
    <x v="163"/>
    <n v="2086000"/>
    <s v="K-2109-145"/>
    <n v="29800"/>
  </r>
  <r>
    <s v="R-17706"/>
    <d v="2021-09-07T00:00:00"/>
    <x v="2"/>
    <x v="2"/>
    <s v="9-2021"/>
    <x v="2"/>
    <x v="8"/>
    <x v="22"/>
    <x v="40"/>
    <s v="Yarn"/>
    <s v="02-01-01-001-0023"/>
    <s v="QUETTA TEXTILE MILLS LTD"/>
    <n v="100"/>
    <n v="4536"/>
    <x v="28"/>
    <n v="1920000"/>
    <s v="K-2109-76"/>
    <n v="19200"/>
  </r>
  <r>
    <s v="R-18125"/>
    <d v="2021-09-08T00:00:00"/>
    <x v="2"/>
    <x v="2"/>
    <s v="9-2021"/>
    <x v="2"/>
    <x v="8"/>
    <x v="7"/>
    <x v="10"/>
    <s v="Yarn"/>
    <s v="02-01-01-001-0001"/>
    <s v="METCO TEXTILE (PVT) LTD"/>
    <n v="75"/>
    <n v="3402"/>
    <x v="165"/>
    <n v="2006250"/>
    <s v="K-2109-122"/>
    <n v="26750"/>
  </r>
  <r>
    <s v="R-17836"/>
    <d v="2021-09-08T00:00:00"/>
    <x v="2"/>
    <x v="2"/>
    <s v="9-2021"/>
    <x v="2"/>
    <x v="8"/>
    <x v="5"/>
    <x v="9"/>
    <s v="Yarn"/>
    <s v="02-01-01-001-0005"/>
    <s v="DAWOOD BROTHERS"/>
    <n v="9.69"/>
    <n v="439.53839999999997"/>
    <x v="122"/>
    <n v="222870"/>
    <s v="K-2109-79"/>
    <n v="23000"/>
  </r>
  <r>
    <s v="R-17836"/>
    <d v="2021-09-08T00:00:00"/>
    <x v="2"/>
    <x v="2"/>
    <s v="9-2021"/>
    <x v="2"/>
    <x v="8"/>
    <x v="5"/>
    <x v="9"/>
    <s v="Yarn"/>
    <s v="02-01-01-001-0005"/>
    <s v="DAWOOD BROTHERS"/>
    <n v="109"/>
    <n v="4944.24"/>
    <x v="122"/>
    <n v="2507000"/>
    <s v="K-2109-79"/>
    <n v="23000"/>
  </r>
  <r>
    <s v="R-17836"/>
    <d v="2021-09-08T00:00:00"/>
    <x v="2"/>
    <x v="2"/>
    <s v="9-2021"/>
    <x v="2"/>
    <x v="8"/>
    <x v="5"/>
    <x v="9"/>
    <s v="Yarn"/>
    <s v="02-01-01-001-0005"/>
    <s v="DAWOOD BROTHERS"/>
    <n v="4.9800000000000004"/>
    <n v="225.89280000000002"/>
    <x v="122"/>
    <n v="114540.00000000001"/>
    <s v="K-2109-79"/>
    <n v="23000"/>
  </r>
  <r>
    <s v="R-17836"/>
    <d v="2021-09-08T00:00:00"/>
    <x v="2"/>
    <x v="2"/>
    <s v="9-2021"/>
    <x v="2"/>
    <x v="8"/>
    <x v="5"/>
    <x v="9"/>
    <s v="Yarn"/>
    <s v="02-01-01-001-0005"/>
    <s v="DAWOOD BROTHERS"/>
    <n v="6.33"/>
    <n v="287.12880000000001"/>
    <x v="122"/>
    <n v="145590"/>
    <s v="K-2109-79"/>
    <n v="23000"/>
  </r>
  <r>
    <s v="R-18126"/>
    <d v="2021-09-11T00:00:00"/>
    <x v="2"/>
    <x v="2"/>
    <s v="9-2021"/>
    <x v="2"/>
    <x v="8"/>
    <x v="9"/>
    <x v="10"/>
    <s v="Yarn"/>
    <s v="02-01-01-001-0001"/>
    <s v="METCO TEXTILE (PVT) LTD"/>
    <n v="30"/>
    <n v="1360.8"/>
    <x v="166"/>
    <n v="930000"/>
    <s v="K-2109-123"/>
    <n v="31000"/>
  </r>
  <r>
    <s v="R-17838"/>
    <d v="2021-09-11T00:00:00"/>
    <x v="2"/>
    <x v="2"/>
    <s v="9-2021"/>
    <x v="2"/>
    <x v="8"/>
    <x v="8"/>
    <x v="49"/>
    <s v="Yarn"/>
    <s v="02-01-01-001-0030"/>
    <s v="AYESHA SPINING MILLS LTD"/>
    <n v="80"/>
    <n v="3628.8"/>
    <x v="104"/>
    <n v="1800000"/>
    <s v="K-2109-81"/>
    <n v="22500"/>
  </r>
  <r>
    <s v="R-17839"/>
    <d v="2021-09-11T00:00:00"/>
    <x v="2"/>
    <x v="2"/>
    <s v="9-2021"/>
    <x v="2"/>
    <x v="8"/>
    <x v="5"/>
    <x v="49"/>
    <s v="Yarn"/>
    <s v="02-01-01-001-0030"/>
    <s v="AYESHA SPINING MILLS LTD"/>
    <n v="100"/>
    <n v="4536"/>
    <x v="160"/>
    <n v="2350000"/>
    <s v="K-2109-82"/>
    <n v="23500"/>
  </r>
  <r>
    <s v="R-17849"/>
    <d v="2021-09-11T00:00:00"/>
    <x v="2"/>
    <x v="2"/>
    <s v="9-2021"/>
    <x v="2"/>
    <x v="8"/>
    <x v="46"/>
    <x v="32"/>
    <s v="Yarn"/>
    <s v="02-01-01-001-0022"/>
    <s v="COMBINE SPINING (PVT) LTD"/>
    <n v="120"/>
    <n v="5443.2"/>
    <x v="119"/>
    <n v="2736000"/>
    <s v="K-2109-85"/>
    <n v="22800"/>
  </r>
  <r>
    <s v="R-17850"/>
    <d v="2021-09-11T00:00:00"/>
    <x v="2"/>
    <x v="2"/>
    <s v="9-2021"/>
    <x v="2"/>
    <x v="8"/>
    <x v="32"/>
    <x v="32"/>
    <s v="Yarn"/>
    <s v="02-01-01-001-0022"/>
    <s v="COMBINE SPINING (PVT) LTD"/>
    <n v="7"/>
    <n v="317.52"/>
    <x v="80"/>
    <n v="144900"/>
    <s v="K-2109-86"/>
    <n v="20700"/>
  </r>
  <r>
    <s v="R-17851"/>
    <d v="2021-09-11T00:00:00"/>
    <x v="2"/>
    <x v="2"/>
    <s v="9-2021"/>
    <x v="2"/>
    <x v="8"/>
    <x v="33"/>
    <x v="32"/>
    <s v="Yarn"/>
    <s v="02-01-01-001-0022"/>
    <s v="COMBINE SPINING (PVT) LTD"/>
    <n v="11.34"/>
    <n v="514.38239999999996"/>
    <x v="14"/>
    <n v="224532"/>
    <s v="K-2109-87"/>
    <n v="19800"/>
  </r>
  <r>
    <s v="R-17851"/>
    <d v="2021-09-11T00:00:00"/>
    <x v="2"/>
    <x v="2"/>
    <s v="9-2021"/>
    <x v="2"/>
    <x v="8"/>
    <x v="39"/>
    <x v="32"/>
    <s v="Yarn"/>
    <s v="02-01-01-001-0022"/>
    <s v="COMBINE SPINING (PVT) LTD"/>
    <n v="3.66"/>
    <n v="166.01760000000002"/>
    <x v="14"/>
    <n v="72468"/>
    <s v="K-2109-87"/>
    <n v="19800"/>
  </r>
  <r>
    <s v="R-17871"/>
    <d v="2021-09-11T00:00:00"/>
    <x v="2"/>
    <x v="2"/>
    <s v="9-2021"/>
    <x v="2"/>
    <x v="8"/>
    <x v="7"/>
    <x v="47"/>
    <s v="Yarn"/>
    <s v="02-01-01-001-0028"/>
    <s v="NAGINA COTTON MILLS LTD"/>
    <n v="70"/>
    <n v="3175.2"/>
    <x v="140"/>
    <n v="1715000"/>
    <s v="K-2109-96"/>
    <n v="24500"/>
  </r>
  <r>
    <s v="R-18490"/>
    <d v="2021-09-11T00:00:00"/>
    <x v="2"/>
    <x v="2"/>
    <s v="9-2021"/>
    <x v="2"/>
    <x v="8"/>
    <x v="22"/>
    <x v="40"/>
    <s v="Yarn"/>
    <s v="02-01-01-001-0023"/>
    <s v="QUETTA TEXTILE MILLS LTD"/>
    <n v="112.71"/>
    <n v="5112.5255999999999"/>
    <x v="28"/>
    <n v="2164032"/>
    <s v="K-2109-154"/>
    <n v="19200"/>
  </r>
  <r>
    <s v="R-18490"/>
    <d v="2021-09-11T00:00:00"/>
    <x v="2"/>
    <x v="2"/>
    <s v="9-2021"/>
    <x v="2"/>
    <x v="8"/>
    <x v="22"/>
    <x v="40"/>
    <s v="Yarn"/>
    <s v="02-01-01-001-0023"/>
    <s v="QUETTA TEXTILE MILLS LTD"/>
    <n v="1.36"/>
    <n v="61.689600000000006"/>
    <x v="28"/>
    <n v="26112.000000000004"/>
    <s v="K-2109-154"/>
    <n v="19200"/>
  </r>
  <r>
    <s v="R-18491"/>
    <d v="2021-09-11T00:00:00"/>
    <x v="2"/>
    <x v="2"/>
    <s v="9-2021"/>
    <x v="2"/>
    <x v="8"/>
    <x v="22"/>
    <x v="40"/>
    <s v="Yarn"/>
    <s v="02-01-01-001-0023"/>
    <s v="QUETTA TEXTILE MILLS LTD"/>
    <n v="8.93"/>
    <n v="405.06479999999999"/>
    <x v="28"/>
    <n v="171456"/>
    <s v="K-2109-155"/>
    <n v="19200"/>
  </r>
  <r>
    <s v="R-18129"/>
    <d v="2021-09-13T00:00:00"/>
    <x v="2"/>
    <x v="2"/>
    <s v="9-2021"/>
    <x v="2"/>
    <x v="8"/>
    <x v="7"/>
    <x v="10"/>
    <s v="Yarn"/>
    <s v="02-01-01-001-0001"/>
    <s v="METCO TEXTILE (PVT) LTD"/>
    <n v="45"/>
    <n v="2041.2"/>
    <x v="165"/>
    <n v="1203750"/>
    <s v="K-2109-125"/>
    <n v="26750"/>
  </r>
  <r>
    <s v="R-18127"/>
    <d v="2021-09-13T00:00:00"/>
    <x v="2"/>
    <x v="2"/>
    <s v="9-2021"/>
    <x v="2"/>
    <x v="8"/>
    <x v="7"/>
    <x v="10"/>
    <s v="Yarn"/>
    <s v="02-01-01-001-0001"/>
    <s v="METCO TEXTILE (PVT) LTD"/>
    <n v="55"/>
    <n v="2494.8000000000002"/>
    <x v="165"/>
    <n v="1471250"/>
    <s v="K-2109-124"/>
    <n v="26750"/>
  </r>
  <r>
    <s v="R-18523"/>
    <d v="2021-09-14T00:00:00"/>
    <x v="2"/>
    <x v="2"/>
    <s v="9-2021"/>
    <x v="2"/>
    <x v="8"/>
    <x v="13"/>
    <x v="45"/>
    <s v="Yarn"/>
    <s v="02-01-01-001-0026"/>
    <s v="AL-MUQEET TEXTILES (PVT) LTD"/>
    <n v="3.92"/>
    <n v="177.81119999999999"/>
    <x v="152"/>
    <n v="107800"/>
    <s v="K-2109-157"/>
    <n v="27500"/>
  </r>
  <r>
    <s v="R-18523"/>
    <d v="2021-09-14T00:00:00"/>
    <x v="2"/>
    <x v="2"/>
    <s v="9-2021"/>
    <x v="2"/>
    <x v="8"/>
    <x v="13"/>
    <x v="45"/>
    <s v="Yarn"/>
    <s v="02-01-01-001-0026"/>
    <s v="AL-MUQEET TEXTILES (PVT) LTD"/>
    <n v="41.4"/>
    <n v="1877.904"/>
    <x v="152"/>
    <n v="1138500"/>
    <s v="K-2109-157"/>
    <n v="27500"/>
  </r>
  <r>
    <s v="R-18523"/>
    <d v="2021-09-14T00:00:00"/>
    <x v="2"/>
    <x v="2"/>
    <s v="9-2021"/>
    <x v="2"/>
    <x v="8"/>
    <x v="13"/>
    <x v="45"/>
    <s v="Yarn"/>
    <s v="02-01-01-001-0026"/>
    <s v="AL-MUQEET TEXTILES (PVT) LTD"/>
    <n v="4.68"/>
    <n v="212.28479999999999"/>
    <x v="152"/>
    <n v="128699.99999999999"/>
    <s v="K-2109-157"/>
    <n v="27500"/>
  </r>
  <r>
    <s v="R-17837"/>
    <d v="2021-09-14T00:00:00"/>
    <x v="2"/>
    <x v="2"/>
    <s v="9-2021"/>
    <x v="2"/>
    <x v="8"/>
    <x v="7"/>
    <x v="9"/>
    <s v="Yarn"/>
    <s v="02-01-01-001-0005"/>
    <s v="DAWOOD BROTHERS"/>
    <n v="150"/>
    <n v="6804"/>
    <x v="149"/>
    <n v="4050000"/>
    <s v="K-2109-80"/>
    <n v="27000"/>
  </r>
  <r>
    <s v="R-17210"/>
    <d v="2021-09-14T00:00:00"/>
    <x v="2"/>
    <x v="2"/>
    <s v="9-2021"/>
    <x v="2"/>
    <x v="8"/>
    <x v="34"/>
    <x v="39"/>
    <s v="Yarn"/>
    <s v="02-01-01-001-0021"/>
    <s v="MUSTAQIM DYEING &amp; PRINTING IND (PVT) LTD"/>
    <n v="50"/>
    <n v="2268"/>
    <x v="17"/>
    <n v="675000"/>
    <s v="K-2109-23"/>
    <n v="13500"/>
  </r>
  <r>
    <s v="R-18278"/>
    <d v="2021-09-15T00:00:00"/>
    <x v="2"/>
    <x v="2"/>
    <s v="9-2021"/>
    <x v="2"/>
    <x v="8"/>
    <x v="7"/>
    <x v="10"/>
    <s v="Yarn"/>
    <s v="02-01-01-001-0001"/>
    <s v="METCO TEXTILE (PVT) LTD"/>
    <n v="50"/>
    <n v="2268"/>
    <x v="165"/>
    <n v="1337500"/>
    <s v="K-2109-142"/>
    <n v="26750"/>
  </r>
  <r>
    <s v="R-18293"/>
    <d v="2021-09-15T00:00:00"/>
    <x v="2"/>
    <x v="2"/>
    <s v="9-2021"/>
    <x v="2"/>
    <x v="8"/>
    <x v="46"/>
    <x v="32"/>
    <s v="Yarn"/>
    <s v="02-01-01-001-0022"/>
    <s v="COMBINE SPINING (PVT) LTD"/>
    <n v="84"/>
    <n v="3810.24"/>
    <x v="119"/>
    <n v="1915200"/>
    <s v="K-2109-149"/>
    <n v="22800"/>
  </r>
  <r>
    <s v="R-18522"/>
    <d v="2021-09-15T00:00:00"/>
    <x v="2"/>
    <x v="2"/>
    <s v="9-2021"/>
    <x v="2"/>
    <x v="8"/>
    <x v="7"/>
    <x v="10"/>
    <s v="Yarn"/>
    <s v="02-01-01-001-0001"/>
    <s v="METCO TEXTILE (PVT) LTD"/>
    <n v="7.51"/>
    <n v="340.65359999999998"/>
    <x v="165"/>
    <n v="200892.5"/>
    <s v="K-2109-156"/>
    <n v="26750"/>
  </r>
  <r>
    <s v="R-18522"/>
    <d v="2021-09-15T00:00:00"/>
    <x v="2"/>
    <x v="2"/>
    <s v="9-2021"/>
    <x v="2"/>
    <x v="8"/>
    <x v="7"/>
    <x v="10"/>
    <s v="Yarn"/>
    <s v="02-01-01-001-0001"/>
    <s v="METCO TEXTILE (PVT) LTD"/>
    <n v="17.489999999999998"/>
    <n v="793.3463999999999"/>
    <x v="165"/>
    <n v="467857.49999999994"/>
    <s v="K-2109-156"/>
    <n v="26750"/>
  </r>
  <r>
    <s v="R-17852"/>
    <d v="2021-09-16T00:00:00"/>
    <x v="2"/>
    <x v="2"/>
    <s v="9-2021"/>
    <x v="2"/>
    <x v="8"/>
    <x v="32"/>
    <x v="32"/>
    <s v="Yarn"/>
    <s v="02-01-01-001-0022"/>
    <s v="COMBINE SPINING (PVT) LTD"/>
    <n v="40"/>
    <n v="1814.4"/>
    <x v="80"/>
    <n v="828000"/>
    <s v="K-2109-88"/>
    <n v="20700"/>
  </r>
  <r>
    <s v="R-17853"/>
    <d v="2021-09-16T00:00:00"/>
    <x v="2"/>
    <x v="2"/>
    <s v="9-2021"/>
    <x v="2"/>
    <x v="8"/>
    <x v="46"/>
    <x v="32"/>
    <s v="Yarn"/>
    <s v="02-01-01-001-0022"/>
    <s v="COMBINE SPINING (PVT) LTD"/>
    <n v="122.19"/>
    <n v="5542.5383999999995"/>
    <x v="119"/>
    <n v="2785932"/>
    <s v="K-2109-89"/>
    <n v="22800"/>
  </r>
  <r>
    <s v="R-17853"/>
    <d v="2021-09-16T00:00:00"/>
    <x v="2"/>
    <x v="2"/>
    <s v="9-2021"/>
    <x v="2"/>
    <x v="8"/>
    <x v="46"/>
    <x v="32"/>
    <s v="Yarn"/>
    <s v="02-01-01-001-0022"/>
    <s v="COMBINE SPINING (PVT) LTD"/>
    <n v="37.81"/>
    <n v="1715.0616"/>
    <x v="119"/>
    <n v="862068"/>
    <s v="K-2109-89"/>
    <n v="22800"/>
  </r>
  <r>
    <s v="R-18272"/>
    <d v="2021-09-16T00:00:00"/>
    <x v="2"/>
    <x v="2"/>
    <s v="9-2021"/>
    <x v="2"/>
    <x v="8"/>
    <x v="9"/>
    <x v="10"/>
    <s v="Yarn"/>
    <s v="02-01-01-001-0001"/>
    <s v="METCO TEXTILE (PVT) LTD"/>
    <n v="25.42"/>
    <n v="1153.0512000000001"/>
    <x v="166"/>
    <n v="788020"/>
    <s v="K-2109-140"/>
    <n v="30999.999999999996"/>
  </r>
  <r>
    <s v="R-18272"/>
    <d v="2021-09-16T00:00:00"/>
    <x v="2"/>
    <x v="2"/>
    <s v="9-2021"/>
    <x v="2"/>
    <x v="8"/>
    <x v="9"/>
    <x v="10"/>
    <s v="Yarn"/>
    <s v="02-01-01-001-0001"/>
    <s v="METCO TEXTILE (PVT) LTD"/>
    <n v="24.58"/>
    <n v="1114.9487999999999"/>
    <x v="166"/>
    <n v="761980"/>
    <s v="K-2109-140"/>
    <n v="31000.000000000004"/>
  </r>
  <r>
    <s v="R-17668"/>
    <d v="2021-09-16T00:00:00"/>
    <x v="2"/>
    <x v="2"/>
    <s v="9-2021"/>
    <x v="2"/>
    <x v="8"/>
    <x v="7"/>
    <x v="45"/>
    <s v="Yarn"/>
    <s v="02-01-01-001-0026"/>
    <s v="AL-MUQEET TEXTILES (PVT) LTD"/>
    <n v="100"/>
    <n v="4536"/>
    <x v="140"/>
    <n v="2450000"/>
    <s v="K-2109-67"/>
    <n v="24500"/>
  </r>
  <r>
    <s v="D-6532"/>
    <d v="2021-09-16T00:00:00"/>
    <x v="2"/>
    <x v="2"/>
    <s v="9-2021"/>
    <x v="2"/>
    <x v="8"/>
    <x v="35"/>
    <x v="32"/>
    <s v="PurchaseReturn"/>
    <s v="02-01-01-001-0022"/>
    <s v="COMBINE SPINING (PVT) LTD"/>
    <n v="-92"/>
    <n v="-4173.12"/>
    <x v="65"/>
    <n v="-1656000"/>
    <s v="K-2108-135"/>
    <n v="18000"/>
  </r>
  <r>
    <s v="D-6533"/>
    <d v="2021-09-16T00:00:00"/>
    <x v="2"/>
    <x v="2"/>
    <s v="9-2021"/>
    <x v="2"/>
    <x v="8"/>
    <x v="37"/>
    <x v="32"/>
    <s v="PurchaseReturn"/>
    <s v="02-01-01-001-0022"/>
    <s v="COMBINE SPINING (PVT) LTD"/>
    <n v="-88"/>
    <n v="-3991.68"/>
    <x v="12"/>
    <n v="-1540000"/>
    <s v="K-2108-137"/>
    <n v="17500"/>
  </r>
  <r>
    <s v="D-6535"/>
    <d v="2021-09-16T00:00:00"/>
    <x v="2"/>
    <x v="2"/>
    <s v="9-2021"/>
    <x v="2"/>
    <x v="8"/>
    <x v="37"/>
    <x v="32"/>
    <s v="PurchaseReturn"/>
    <s v="02-01-01-001-0022"/>
    <s v="COMBINE SPINING (PVT) LTD"/>
    <n v="-180"/>
    <n v="-8164.8"/>
    <x v="12"/>
    <n v="-3150000"/>
    <s v="K-2108-140"/>
    <n v="17500"/>
  </r>
  <r>
    <s v="D-6536"/>
    <d v="2021-09-16T00:00:00"/>
    <x v="2"/>
    <x v="2"/>
    <s v="9-2021"/>
    <x v="2"/>
    <x v="8"/>
    <x v="37"/>
    <x v="32"/>
    <s v="PurchaseReturn"/>
    <s v="02-01-01-001-0022"/>
    <s v="COMBINE SPINING (PVT) LTD"/>
    <n v="-20"/>
    <n v="-907.2"/>
    <x v="12"/>
    <n v="-350000"/>
    <s v="K-2107-146"/>
    <n v="17500"/>
  </r>
  <r>
    <s v="R-17870"/>
    <d v="2021-09-17T00:00:00"/>
    <x v="2"/>
    <x v="2"/>
    <s v="9-2021"/>
    <x v="2"/>
    <x v="8"/>
    <x v="4"/>
    <x v="44"/>
    <s v="Yarn"/>
    <s v="02-01-01-001-0025"/>
    <s v="TATA TEXTILE MILLS LTD"/>
    <n v="10.3"/>
    <n v="467.20800000000003"/>
    <x v="98"/>
    <n v="206000"/>
    <s v="K-2109-95"/>
    <n v="20000"/>
  </r>
  <r>
    <s v="R-17870"/>
    <d v="2021-09-17T00:00:00"/>
    <x v="2"/>
    <x v="2"/>
    <s v="9-2021"/>
    <x v="2"/>
    <x v="8"/>
    <x v="4"/>
    <x v="44"/>
    <s v="Yarn"/>
    <s v="02-01-01-001-0025"/>
    <s v="TATA TEXTILE MILLS LTD"/>
    <n v="7.04"/>
    <n v="319.33440000000002"/>
    <x v="98"/>
    <n v="140800"/>
    <s v="K-2109-95"/>
    <n v="20000"/>
  </r>
  <r>
    <s v="R-17870"/>
    <d v="2021-09-17T00:00:00"/>
    <x v="2"/>
    <x v="2"/>
    <s v="9-2021"/>
    <x v="2"/>
    <x v="8"/>
    <x v="4"/>
    <x v="44"/>
    <s v="Yarn"/>
    <s v="02-01-01-001-0025"/>
    <s v="TATA TEXTILE MILLS LTD"/>
    <n v="30.98"/>
    <n v="1405.2528"/>
    <x v="98"/>
    <n v="619600"/>
    <s v="K-2109-95"/>
    <n v="20000"/>
  </r>
  <r>
    <s v="R-17870"/>
    <d v="2021-09-17T00:00:00"/>
    <x v="2"/>
    <x v="2"/>
    <s v="9-2021"/>
    <x v="2"/>
    <x v="8"/>
    <x v="4"/>
    <x v="44"/>
    <s v="Yarn"/>
    <s v="02-01-01-001-0025"/>
    <s v="TATA TEXTILE MILLS LTD"/>
    <n v="0.64"/>
    <n v="29.0304"/>
    <x v="98"/>
    <n v="12800"/>
    <s v="K-2109-95"/>
    <n v="20000"/>
  </r>
  <r>
    <s v="R-17870"/>
    <d v="2021-09-17T00:00:00"/>
    <x v="2"/>
    <x v="2"/>
    <s v="9-2021"/>
    <x v="2"/>
    <x v="8"/>
    <x v="4"/>
    <x v="44"/>
    <s v="Yarn"/>
    <s v="02-01-01-001-0025"/>
    <s v="TATA TEXTILE MILLS LTD"/>
    <n v="40.31"/>
    <n v="1828.4616000000001"/>
    <x v="98"/>
    <n v="806200"/>
    <s v="K-2109-95"/>
    <n v="20000"/>
  </r>
  <r>
    <s v="R-17870"/>
    <d v="2021-09-17T00:00:00"/>
    <x v="2"/>
    <x v="2"/>
    <s v="9-2021"/>
    <x v="2"/>
    <x v="8"/>
    <x v="4"/>
    <x v="44"/>
    <s v="Yarn"/>
    <s v="02-01-01-001-0025"/>
    <s v="TATA TEXTILE MILLS LTD"/>
    <n v="10.73"/>
    <n v="486.71280000000002"/>
    <x v="98"/>
    <n v="214600"/>
    <s v="K-2109-95"/>
    <n v="20000"/>
  </r>
  <r>
    <s v="R-18217"/>
    <d v="2021-09-18T00:00:00"/>
    <x v="2"/>
    <x v="2"/>
    <s v="9-2021"/>
    <x v="2"/>
    <x v="8"/>
    <x v="5"/>
    <x v="48"/>
    <s v="Yarn"/>
    <s v="02-01-01-001-0005"/>
    <s v="DAWOOD BROTHERS"/>
    <n v="13.93"/>
    <n v="631.86479999999995"/>
    <x v="150"/>
    <n v="330141"/>
    <s v="K-2109-128"/>
    <n v="23700"/>
  </r>
  <r>
    <s v="R-18217"/>
    <d v="2021-09-18T00:00:00"/>
    <x v="2"/>
    <x v="2"/>
    <s v="9-2021"/>
    <x v="2"/>
    <x v="8"/>
    <x v="5"/>
    <x v="48"/>
    <s v="Yarn"/>
    <s v="02-01-01-001-0005"/>
    <s v="DAWOOD BROTHERS"/>
    <n v="136.07"/>
    <n v="6172.1351999999997"/>
    <x v="150"/>
    <n v="3224859"/>
    <s v="K-2109-128"/>
    <n v="23700"/>
  </r>
  <r>
    <s v="R-18218"/>
    <d v="2021-09-18T00:00:00"/>
    <x v="2"/>
    <x v="2"/>
    <s v="9-2021"/>
    <x v="2"/>
    <x v="8"/>
    <x v="1"/>
    <x v="48"/>
    <s v="Yarn"/>
    <s v="02-01-01-001-0005"/>
    <s v="DAWOOD BROTHERS"/>
    <n v="4.1900000000000004"/>
    <n v="190.05840000000001"/>
    <x v="151"/>
    <n v="90923.000000000015"/>
    <s v="K-2109-129"/>
    <n v="21700"/>
  </r>
  <r>
    <s v="R-18218"/>
    <d v="2021-09-18T00:00:00"/>
    <x v="2"/>
    <x v="2"/>
    <s v="9-2021"/>
    <x v="2"/>
    <x v="8"/>
    <x v="1"/>
    <x v="48"/>
    <s v="Yarn"/>
    <s v="02-01-01-001-0005"/>
    <s v="DAWOOD BROTHERS"/>
    <n v="5.21"/>
    <n v="236.32560000000001"/>
    <x v="151"/>
    <n v="113057"/>
    <s v="K-2109-129"/>
    <n v="21700"/>
  </r>
  <r>
    <s v="R-18218"/>
    <d v="2021-09-18T00:00:00"/>
    <x v="2"/>
    <x v="2"/>
    <s v="9-2021"/>
    <x v="2"/>
    <x v="8"/>
    <x v="1"/>
    <x v="48"/>
    <s v="Yarn"/>
    <s v="02-01-01-001-0005"/>
    <s v="DAWOOD BROTHERS"/>
    <n v="5.15"/>
    <n v="233.60400000000001"/>
    <x v="151"/>
    <n v="111755.00000000001"/>
    <s v="K-2109-129"/>
    <n v="21700"/>
  </r>
  <r>
    <s v="R-18218"/>
    <d v="2021-09-18T00:00:00"/>
    <x v="2"/>
    <x v="2"/>
    <s v="9-2021"/>
    <x v="2"/>
    <x v="8"/>
    <x v="1"/>
    <x v="48"/>
    <s v="Yarn"/>
    <s v="02-01-01-001-0005"/>
    <s v="DAWOOD BROTHERS"/>
    <n v="24.95"/>
    <n v="1131.732"/>
    <x v="151"/>
    <n v="541415"/>
    <s v="K-2109-129"/>
    <n v="21700"/>
  </r>
  <r>
    <s v="R-18218"/>
    <d v="2021-09-18T00:00:00"/>
    <x v="2"/>
    <x v="2"/>
    <s v="9-2021"/>
    <x v="2"/>
    <x v="8"/>
    <x v="1"/>
    <x v="48"/>
    <s v="Yarn"/>
    <s v="02-01-01-001-0005"/>
    <s v="DAWOOD BROTHERS"/>
    <n v="10.5"/>
    <n v="476.28"/>
    <x v="151"/>
    <n v="227850"/>
    <s v="K-2109-129"/>
    <n v="21700"/>
  </r>
  <r>
    <s v="R-18289"/>
    <d v="2021-09-18T00:00:00"/>
    <x v="2"/>
    <x v="2"/>
    <s v="9-2021"/>
    <x v="2"/>
    <x v="8"/>
    <x v="7"/>
    <x v="47"/>
    <s v="Yarn"/>
    <s v="02-01-01-001-0028"/>
    <s v="NAGINA COTTON MILLS LTD"/>
    <n v="100"/>
    <n v="4536"/>
    <x v="140"/>
    <n v="2450000"/>
    <s v="K-2109-147"/>
    <n v="24500"/>
  </r>
  <r>
    <s v="R-18290"/>
    <d v="2021-09-18T00:00:00"/>
    <x v="2"/>
    <x v="2"/>
    <s v="9-2021"/>
    <x v="2"/>
    <x v="8"/>
    <x v="32"/>
    <x v="32"/>
    <s v="Yarn"/>
    <s v="02-01-01-001-0022"/>
    <s v="COMBINE SPINING (PVT) LTD"/>
    <n v="3"/>
    <n v="136.07999999999998"/>
    <x v="80"/>
    <n v="62100"/>
    <s v="K-2109-148"/>
    <n v="20700"/>
  </r>
  <r>
    <s v="R-18271"/>
    <d v="2021-09-18T00:00:00"/>
    <x v="2"/>
    <x v="2"/>
    <s v="9-2021"/>
    <x v="2"/>
    <x v="8"/>
    <x v="13"/>
    <x v="10"/>
    <s v="Yarn"/>
    <s v="02-01-01-001-0001"/>
    <s v="METCO TEXTILE (PVT) LTD"/>
    <n v="2.46"/>
    <n v="111.5856"/>
    <x v="162"/>
    <n v="71586"/>
    <s v="K-2109-139"/>
    <n v="29100"/>
  </r>
  <r>
    <s v="R-18271"/>
    <d v="2021-09-18T00:00:00"/>
    <x v="2"/>
    <x v="2"/>
    <s v="9-2021"/>
    <x v="2"/>
    <x v="8"/>
    <x v="13"/>
    <x v="10"/>
    <s v="Yarn"/>
    <s v="02-01-01-001-0001"/>
    <s v="METCO TEXTILE (PVT) LTD"/>
    <n v="16"/>
    <n v="725.76"/>
    <x v="162"/>
    <n v="465600"/>
    <s v="K-2109-139"/>
    <n v="29100"/>
  </r>
  <r>
    <s v="R-18271"/>
    <d v="2021-09-18T00:00:00"/>
    <x v="2"/>
    <x v="2"/>
    <s v="9-2021"/>
    <x v="2"/>
    <x v="8"/>
    <x v="13"/>
    <x v="10"/>
    <s v="Yarn"/>
    <s v="02-01-01-001-0001"/>
    <s v="METCO TEXTILE (PVT) LTD"/>
    <n v="26.54"/>
    <n v="1203.8543999999999"/>
    <x v="162"/>
    <n v="772314"/>
    <s v="K-2109-139"/>
    <n v="29100"/>
  </r>
  <r>
    <s v="R-18228"/>
    <d v="2021-09-18T00:00:00"/>
    <x v="2"/>
    <x v="2"/>
    <s v="9-2021"/>
    <x v="2"/>
    <x v="8"/>
    <x v="7"/>
    <x v="4"/>
    <s v="Yarn"/>
    <s v="02-01-01-001-0002"/>
    <s v="AHMED ORIENTAL TEXTILE MILLS LTD"/>
    <n v="40"/>
    <n v="1814.4"/>
    <x v="154"/>
    <n v="988000"/>
    <s v="K-2109-132"/>
    <n v="24700"/>
  </r>
  <r>
    <s v="R-18232"/>
    <d v="2021-09-18T00:00:00"/>
    <x v="2"/>
    <x v="2"/>
    <s v="9-2021"/>
    <x v="2"/>
    <x v="8"/>
    <x v="7"/>
    <x v="41"/>
    <s v="Yarn"/>
    <s v="02-01-01-001-0025"/>
    <s v="TATA TEXTILE MILLS LTD"/>
    <n v="100"/>
    <n v="4536"/>
    <x v="140"/>
    <n v="2450000"/>
    <s v="K-2109-133"/>
    <n v="24500"/>
  </r>
  <r>
    <s v="R-17842"/>
    <d v="2021-09-18T00:00:00"/>
    <x v="2"/>
    <x v="2"/>
    <s v="9-2021"/>
    <x v="2"/>
    <x v="8"/>
    <x v="8"/>
    <x v="49"/>
    <s v="Yarn"/>
    <s v="02-01-01-001-0030"/>
    <s v="AYESHA SPINING MILLS LTD"/>
    <n v="120"/>
    <n v="5443.2"/>
    <x v="104"/>
    <n v="2700000"/>
    <s v="K-2109-83"/>
    <n v="22500"/>
  </r>
  <r>
    <s v="R-17843"/>
    <d v="2021-09-18T00:00:00"/>
    <x v="2"/>
    <x v="2"/>
    <s v="9-2021"/>
    <x v="2"/>
    <x v="8"/>
    <x v="5"/>
    <x v="49"/>
    <s v="Yarn"/>
    <s v="02-01-01-001-0030"/>
    <s v="AYESHA SPINING MILLS LTD"/>
    <n v="120"/>
    <n v="5443.2"/>
    <x v="160"/>
    <n v="2820000"/>
    <s v="K-2109-84"/>
    <n v="23500"/>
  </r>
  <r>
    <s v="R-17290"/>
    <d v="2021-09-18T00:00:00"/>
    <x v="2"/>
    <x v="2"/>
    <s v="9-2021"/>
    <x v="2"/>
    <x v="8"/>
    <x v="8"/>
    <x v="4"/>
    <s v="Yarn"/>
    <s v="02-01-01-001-0002"/>
    <s v="AHMED ORIENTAL TEXTILE MILLS LTD"/>
    <n v="50"/>
    <n v="2268"/>
    <x v="115"/>
    <n v="1025000"/>
    <s v="K-2109-40"/>
    <n v="20500"/>
  </r>
  <r>
    <s v="R-18288"/>
    <d v="2021-09-20T00:00:00"/>
    <x v="2"/>
    <x v="2"/>
    <s v="9-2021"/>
    <x v="2"/>
    <x v="8"/>
    <x v="7"/>
    <x v="47"/>
    <s v="Yarn"/>
    <s v="02-01-01-001-0028"/>
    <s v="NAGINA COTTON MILLS LTD"/>
    <n v="100"/>
    <n v="4536"/>
    <x v="140"/>
    <n v="2450000"/>
    <s v="K-2109-146"/>
    <n v="24500"/>
  </r>
  <r>
    <s v="R-18115"/>
    <d v="2021-09-20T00:00:00"/>
    <x v="2"/>
    <x v="2"/>
    <s v="9-2021"/>
    <x v="2"/>
    <x v="8"/>
    <x v="9"/>
    <x v="10"/>
    <s v="Yarn"/>
    <s v="02-01-01-001-0001"/>
    <s v="METCO TEXTILE (PVT) LTD"/>
    <n v="40"/>
    <n v="1814.4"/>
    <x v="166"/>
    <n v="1240000"/>
    <s v="K-2109-118"/>
    <n v="31000"/>
  </r>
  <r>
    <s v="R-18116"/>
    <d v="2021-09-20T00:00:00"/>
    <x v="2"/>
    <x v="2"/>
    <s v="9-2021"/>
    <x v="2"/>
    <x v="8"/>
    <x v="7"/>
    <x v="10"/>
    <s v="Yarn"/>
    <s v="02-01-01-001-0001"/>
    <s v="METCO TEXTILE (PVT) LTD"/>
    <n v="100"/>
    <n v="4536"/>
    <x v="167"/>
    <n v="2780000"/>
    <s v="K-2109-119"/>
    <n v="27800"/>
  </r>
  <r>
    <s v="D-6501"/>
    <d v="2021-09-20T00:00:00"/>
    <x v="2"/>
    <x v="2"/>
    <s v="9-2021"/>
    <x v="2"/>
    <x v="8"/>
    <x v="45"/>
    <x v="32"/>
    <s v="PurchaseReturn"/>
    <s v="02-01-01-001-0022"/>
    <s v="COMBINE SPINING (PVT) LTD"/>
    <n v="-35"/>
    <n v="-1587.6"/>
    <x v="5"/>
    <n v="-500500"/>
    <s v="K-2108-123"/>
    <n v="14300"/>
  </r>
  <r>
    <s v="R-17863"/>
    <d v="2021-09-21T00:00:00"/>
    <x v="2"/>
    <x v="2"/>
    <s v="9-2021"/>
    <x v="2"/>
    <x v="8"/>
    <x v="7"/>
    <x v="50"/>
    <s v="Yarn"/>
    <s v="02-01-01-001-0031"/>
    <s v="HUSSAIN MILLS LTD"/>
    <n v="200"/>
    <n v="9072"/>
    <x v="168"/>
    <n v="5200000"/>
    <s v="K-2109-92"/>
    <n v="26000"/>
  </r>
  <r>
    <s v="R-17383"/>
    <d v="2021-09-21T00:00:00"/>
    <x v="2"/>
    <x v="2"/>
    <s v="9-2021"/>
    <x v="2"/>
    <x v="8"/>
    <x v="7"/>
    <x v="41"/>
    <s v="Yarn"/>
    <s v="02-01-01-001-0025"/>
    <s v="TATA TEXTILE MILLS LTD"/>
    <n v="61"/>
    <n v="2766.96"/>
    <x v="140"/>
    <n v="1494500"/>
    <s v="K-2109-46"/>
    <n v="24500"/>
  </r>
  <r>
    <s v="R-17387"/>
    <d v="2021-09-21T00:00:00"/>
    <x v="2"/>
    <x v="2"/>
    <s v="9-2021"/>
    <x v="2"/>
    <x v="8"/>
    <x v="5"/>
    <x v="49"/>
    <s v="Yarn"/>
    <s v="02-01-01-001-0030"/>
    <s v="AYESHA SPINING MILLS LTD"/>
    <n v="70"/>
    <n v="3175.2"/>
    <x v="160"/>
    <n v="1645000"/>
    <s v="K-2109-48"/>
    <n v="23500"/>
  </r>
  <r>
    <s v="R-17388"/>
    <d v="2021-09-21T00:00:00"/>
    <x v="2"/>
    <x v="2"/>
    <s v="9-2021"/>
    <x v="2"/>
    <x v="8"/>
    <x v="7"/>
    <x v="45"/>
    <s v="Yarn"/>
    <s v="02-01-01-001-0026"/>
    <s v="AL-MUQEET TEXTILES (PVT) LTD"/>
    <n v="200"/>
    <n v="9072"/>
    <x v="140"/>
    <n v="4900000"/>
    <s v="K-2109-49"/>
    <n v="24500"/>
  </r>
  <r>
    <s v="R-18108"/>
    <d v="2021-09-23T00:00:00"/>
    <x v="2"/>
    <x v="2"/>
    <s v="9-2021"/>
    <x v="2"/>
    <x v="8"/>
    <x v="13"/>
    <x v="10"/>
    <s v="Yarn"/>
    <s v="02-01-01-001-0001"/>
    <s v="METCO TEXTILE (PVT) LTD"/>
    <n v="0.64"/>
    <n v="29.0304"/>
    <x v="169"/>
    <n v="18496"/>
    <s v="K-2109-115"/>
    <n v="28900"/>
  </r>
  <r>
    <s v="R-18108"/>
    <d v="2021-09-23T00:00:00"/>
    <x v="2"/>
    <x v="2"/>
    <s v="9-2021"/>
    <x v="2"/>
    <x v="8"/>
    <x v="13"/>
    <x v="10"/>
    <s v="Yarn"/>
    <s v="02-01-01-001-0001"/>
    <s v="METCO TEXTILE (PVT) LTD"/>
    <n v="8.24"/>
    <n v="373.76640000000003"/>
    <x v="169"/>
    <n v="238136"/>
    <s v="K-2109-115"/>
    <n v="28900"/>
  </r>
  <r>
    <s v="R-18108"/>
    <d v="2021-09-23T00:00:00"/>
    <x v="2"/>
    <x v="2"/>
    <s v="9-2021"/>
    <x v="2"/>
    <x v="8"/>
    <x v="13"/>
    <x v="10"/>
    <s v="Yarn"/>
    <s v="02-01-01-001-0001"/>
    <s v="METCO TEXTILE (PVT) LTD"/>
    <n v="7.94"/>
    <n v="360.15840000000003"/>
    <x v="169"/>
    <n v="229466"/>
    <s v="K-2109-115"/>
    <n v="28900"/>
  </r>
  <r>
    <s v="R-18108"/>
    <d v="2021-09-23T00:00:00"/>
    <x v="2"/>
    <x v="2"/>
    <s v="9-2021"/>
    <x v="2"/>
    <x v="8"/>
    <x v="13"/>
    <x v="10"/>
    <s v="Yarn"/>
    <s v="02-01-01-001-0001"/>
    <s v="METCO TEXTILE (PVT) LTD"/>
    <n v="1.77"/>
    <n v="80.287199999999999"/>
    <x v="169"/>
    <n v="51153"/>
    <s v="K-2109-115"/>
    <n v="28900"/>
  </r>
  <r>
    <s v="R-18108"/>
    <d v="2021-09-23T00:00:00"/>
    <x v="2"/>
    <x v="2"/>
    <s v="9-2021"/>
    <x v="2"/>
    <x v="8"/>
    <x v="13"/>
    <x v="10"/>
    <s v="Yarn"/>
    <s v="02-01-01-001-0001"/>
    <s v="METCO TEXTILE (PVT) LTD"/>
    <n v="6.7"/>
    <n v="303.91199999999998"/>
    <x v="169"/>
    <n v="193630"/>
    <s v="K-2109-115"/>
    <n v="28900"/>
  </r>
  <r>
    <s v="R-18108"/>
    <d v="2021-09-23T00:00:00"/>
    <x v="2"/>
    <x v="2"/>
    <s v="9-2021"/>
    <x v="2"/>
    <x v="8"/>
    <x v="13"/>
    <x v="10"/>
    <s v="Yarn"/>
    <s v="02-01-01-001-0001"/>
    <s v="METCO TEXTILE (PVT) LTD"/>
    <n v="19.71"/>
    <n v="894.04560000000004"/>
    <x v="169"/>
    <n v="569619"/>
    <s v="K-2109-115"/>
    <n v="28900"/>
  </r>
  <r>
    <s v="R-18269"/>
    <d v="2021-09-23T00:00:00"/>
    <x v="2"/>
    <x v="2"/>
    <s v="9-2021"/>
    <x v="2"/>
    <x v="8"/>
    <x v="7"/>
    <x v="10"/>
    <s v="Yarn"/>
    <s v="02-01-01-001-0001"/>
    <s v="METCO TEXTILE (PVT) LTD"/>
    <n v="46"/>
    <n v="2086.56"/>
    <x v="167"/>
    <n v="1278800"/>
    <s v="K-2109-137"/>
    <n v="27800"/>
  </r>
  <r>
    <s v="R-18270"/>
    <d v="2021-09-23T00:00:00"/>
    <x v="2"/>
    <x v="2"/>
    <s v="9-2021"/>
    <x v="2"/>
    <x v="8"/>
    <x v="13"/>
    <x v="10"/>
    <s v="Yarn"/>
    <s v="02-01-01-001-0001"/>
    <s v="METCO TEXTILE (PVT) LTD"/>
    <n v="5"/>
    <n v="226.8"/>
    <x v="162"/>
    <n v="145500"/>
    <s v="K-2109-138"/>
    <n v="29100"/>
  </r>
  <r>
    <s v="R-18234"/>
    <d v="2021-09-23T00:00:00"/>
    <x v="2"/>
    <x v="2"/>
    <s v="9-2021"/>
    <x v="2"/>
    <x v="8"/>
    <x v="8"/>
    <x v="20"/>
    <s v="Yarn"/>
    <s v="02-01-01-001-0008"/>
    <s v="GADOON TEXTILE MILLS LTD"/>
    <n v="5"/>
    <n v="226.8"/>
    <x v="140"/>
    <n v="122500"/>
    <s v="K-2109-134"/>
    <n v="24500"/>
  </r>
  <r>
    <s v="R-18227"/>
    <d v="2021-09-24T00:00:00"/>
    <x v="2"/>
    <x v="2"/>
    <s v="9-2021"/>
    <x v="2"/>
    <x v="8"/>
    <x v="8"/>
    <x v="4"/>
    <s v="Yarn"/>
    <s v="02-01-01-001-0002"/>
    <s v="AHMED ORIENTAL TEXTILE MILLS LTD"/>
    <n v="50"/>
    <n v="2268"/>
    <x v="115"/>
    <n v="1025000"/>
    <s v="K-2109-131"/>
    <n v="20500"/>
  </r>
  <r>
    <s v="R-17865"/>
    <d v="2021-09-24T00:00:00"/>
    <x v="2"/>
    <x v="2"/>
    <s v="9-2021"/>
    <x v="2"/>
    <x v="8"/>
    <x v="46"/>
    <x v="32"/>
    <s v="Yarn"/>
    <s v="02-01-01-001-0022"/>
    <s v="COMBINE SPINING (PVT) LTD"/>
    <n v="150"/>
    <n v="6804"/>
    <x v="119"/>
    <n v="3420000"/>
    <s v="K-2109-94"/>
    <n v="22800"/>
  </r>
  <r>
    <s v="R-17413"/>
    <d v="2021-09-24T00:00:00"/>
    <x v="2"/>
    <x v="2"/>
    <s v="9-2021"/>
    <x v="2"/>
    <x v="8"/>
    <x v="46"/>
    <x v="32"/>
    <s v="Yarn"/>
    <s v="02-01-01-001-0022"/>
    <s v="COMBINE SPINING (PVT) LTD"/>
    <n v="48"/>
    <n v="2177.2799999999997"/>
    <x v="119"/>
    <n v="1094400"/>
    <s v="K-2109-56"/>
    <n v="22800"/>
  </r>
  <r>
    <s v="D-6534"/>
    <d v="2021-09-24T00:00:00"/>
    <x v="2"/>
    <x v="2"/>
    <s v="9-2021"/>
    <x v="2"/>
    <x v="8"/>
    <x v="37"/>
    <x v="32"/>
    <s v="PurchaseReturn"/>
    <s v="02-01-01-001-0022"/>
    <s v="COMBINE SPINING (PVT) LTD"/>
    <n v="-5"/>
    <n v="-226.8"/>
    <x v="12"/>
    <n v="-87500"/>
    <s v="K-2108-139"/>
    <n v="17500"/>
  </r>
  <r>
    <s v="R-18113"/>
    <d v="2021-09-27T00:00:00"/>
    <x v="2"/>
    <x v="2"/>
    <s v="9-2021"/>
    <x v="2"/>
    <x v="8"/>
    <x v="7"/>
    <x v="10"/>
    <s v="Yarn"/>
    <s v="02-01-01-001-0001"/>
    <s v="METCO TEXTILE (PVT) LTD"/>
    <n v="70"/>
    <n v="3175.2"/>
    <x v="167"/>
    <n v="1946000"/>
    <s v="K-2109-116"/>
    <n v="27800"/>
  </r>
  <r>
    <s v="R-18114"/>
    <d v="2021-09-27T00:00:00"/>
    <x v="2"/>
    <x v="2"/>
    <s v="9-2021"/>
    <x v="2"/>
    <x v="8"/>
    <x v="7"/>
    <x v="10"/>
    <s v="Yarn"/>
    <s v="02-01-01-001-0001"/>
    <s v="METCO TEXTILE (PVT) LTD"/>
    <n v="30"/>
    <n v="1360.8"/>
    <x v="167"/>
    <n v="834000"/>
    <s v="K-2109-117"/>
    <n v="27800"/>
  </r>
  <r>
    <s v="R-18238"/>
    <d v="2021-09-27T00:00:00"/>
    <x v="2"/>
    <x v="2"/>
    <s v="9-2021"/>
    <x v="2"/>
    <x v="8"/>
    <x v="34"/>
    <x v="39"/>
    <s v="Yarn"/>
    <s v="02-01-01-001-0021"/>
    <s v="MUSTAQIM DYEING &amp; PRINTING IND (PVT) LTD"/>
    <n v="35.83"/>
    <n v="1625.2487999999998"/>
    <x v="17"/>
    <n v="483705"/>
    <s v="K-2109-135"/>
    <n v="13500"/>
  </r>
  <r>
    <s v="R-18239"/>
    <d v="2021-09-27T00:00:00"/>
    <x v="2"/>
    <x v="2"/>
    <s v="9-2021"/>
    <x v="2"/>
    <x v="8"/>
    <x v="34"/>
    <x v="39"/>
    <s v="Yarn"/>
    <s v="02-01-01-001-0021"/>
    <s v="MUSTAQIM DYEING &amp; PRINTING IND (PVT) LTD"/>
    <n v="64.17"/>
    <n v="2910.7512000000002"/>
    <x v="17"/>
    <n v="866295"/>
    <s v="K-2109-136"/>
    <n v="13500"/>
  </r>
  <r>
    <s v="R-17864"/>
    <d v="2021-09-29T00:00:00"/>
    <x v="2"/>
    <x v="2"/>
    <s v="9-2021"/>
    <x v="2"/>
    <x v="8"/>
    <x v="7"/>
    <x v="50"/>
    <s v="Yarn"/>
    <s v="02-01-01-001-0031"/>
    <s v="HUSSAIN MILLS LTD"/>
    <n v="162"/>
    <n v="7348.32"/>
    <x v="168"/>
    <n v="4212000"/>
    <s v="K-2109-93"/>
    <n v="26000"/>
  </r>
  <r>
    <s v="R-18219"/>
    <d v="2021-09-29T00:00:00"/>
    <x v="2"/>
    <x v="2"/>
    <s v="9-2021"/>
    <x v="2"/>
    <x v="8"/>
    <x v="3"/>
    <x v="3"/>
    <s v="Yarn"/>
    <s v="02-01-01-001-0005"/>
    <s v="DAWOOD BROTHERS"/>
    <n v="58.976410000000001"/>
    <n v="2675.1699576000001"/>
    <x v="170"/>
    <n v="896446.73987689998"/>
    <s v="K-2109-130"/>
    <n v="15200.09"/>
  </r>
  <r>
    <s v="R-18219"/>
    <d v="2021-09-29T00:00:00"/>
    <x v="2"/>
    <x v="2"/>
    <s v="9-2021"/>
    <x v="2"/>
    <x v="8"/>
    <x v="3"/>
    <x v="3"/>
    <s v="Yarn"/>
    <s v="02-01-01-001-0005"/>
    <s v="DAWOOD BROTHERS"/>
    <n v="7.5837700000000003"/>
    <n v="343.99980720000002"/>
    <x v="171"/>
    <n v="115273.91070160001"/>
    <s v="K-2109-130"/>
    <n v="15200.08"/>
  </r>
  <r>
    <s v="R-18219"/>
    <d v="2021-09-29T00:00:00"/>
    <x v="2"/>
    <x v="2"/>
    <s v="9-2021"/>
    <x v="2"/>
    <x v="8"/>
    <x v="3"/>
    <x v="3"/>
    <s v="Yarn"/>
    <s v="02-01-01-001-0005"/>
    <s v="DAWOOD BROTHERS"/>
    <n v="2.8167900000000001"/>
    <n v="127.7695944"/>
    <x v="171"/>
    <n v="42815.433343199998"/>
    <s v="K-2109-130"/>
    <n v="15200.079999999998"/>
  </r>
  <r>
    <s v="R-18106"/>
    <d v="2021-09-30T00:00:00"/>
    <x v="2"/>
    <x v="2"/>
    <s v="9-2021"/>
    <x v="2"/>
    <x v="8"/>
    <x v="7"/>
    <x v="47"/>
    <s v="Yarn"/>
    <s v="02-01-01-001-0028"/>
    <s v="NAGINA COTTON MILLS LTD"/>
    <n v="80"/>
    <n v="3628.8"/>
    <x v="140"/>
    <n v="1960000"/>
    <s v="K-2109-114"/>
    <n v="24500"/>
  </r>
  <r>
    <s v="R-17493"/>
    <d v="2021-10-01T00:00:00"/>
    <x v="3"/>
    <x v="2"/>
    <s v="10-2021"/>
    <x v="2"/>
    <x v="9"/>
    <x v="7"/>
    <x v="45"/>
    <s v="Yarn"/>
    <s v="02-01-01-001-0026"/>
    <s v="AL-MUQEET TEXTILES (PVT) LTD"/>
    <n v="200"/>
    <n v="9072"/>
    <x v="135"/>
    <n v="5300000"/>
    <s v="K-2110-1"/>
    <n v="26500"/>
  </r>
  <r>
    <s v="R-18107"/>
    <d v="2021-10-02T00:00:00"/>
    <x v="3"/>
    <x v="2"/>
    <s v="10-2021"/>
    <x v="2"/>
    <x v="9"/>
    <x v="13"/>
    <x v="47"/>
    <s v="Yarn"/>
    <s v="02-01-01-001-0028"/>
    <s v="NAGINA COTTON MILLS LTD"/>
    <n v="60"/>
    <n v="2721.6"/>
    <x v="149"/>
    <n v="1620000"/>
    <s v="K-2110-73"/>
    <n v="27000"/>
  </r>
  <r>
    <s v="R-18505"/>
    <d v="2021-10-04T00:00:00"/>
    <x v="3"/>
    <x v="2"/>
    <s v="10-2021"/>
    <x v="2"/>
    <x v="9"/>
    <x v="47"/>
    <x v="51"/>
    <s v="Yarn"/>
    <s v="02-01-01-001-0032"/>
    <s v="SF ENTERPRISES"/>
    <n v="43.39"/>
    <n v="1968.1704"/>
    <x v="172"/>
    <n v="836399.95870000008"/>
    <s v="K-2110-108"/>
    <n v="19276.330000000002"/>
  </r>
  <r>
    <s v="R-18520"/>
    <d v="2021-10-04T00:00:00"/>
    <x v="3"/>
    <x v="2"/>
    <s v="10-2021"/>
    <x v="2"/>
    <x v="9"/>
    <x v="7"/>
    <x v="10"/>
    <s v="Yarn"/>
    <s v="02-01-01-001-0001"/>
    <s v="METCO TEXTILE (PVT) LTD"/>
    <n v="6.84"/>
    <n v="310.26240000000001"/>
    <x v="165"/>
    <n v="182970"/>
    <s v="K-2110-115"/>
    <n v="26750"/>
  </r>
  <r>
    <s v="R-18520"/>
    <d v="2021-10-04T00:00:00"/>
    <x v="3"/>
    <x v="2"/>
    <s v="10-2021"/>
    <x v="2"/>
    <x v="9"/>
    <x v="7"/>
    <x v="10"/>
    <s v="Yarn"/>
    <s v="02-01-01-001-0001"/>
    <s v="METCO TEXTILE (PVT) LTD"/>
    <n v="17.5"/>
    <n v="793.8"/>
    <x v="165"/>
    <n v="468125"/>
    <s v="K-2110-115"/>
    <n v="26750"/>
  </r>
  <r>
    <s v="R-18520"/>
    <d v="2021-10-04T00:00:00"/>
    <x v="3"/>
    <x v="2"/>
    <s v="10-2021"/>
    <x v="2"/>
    <x v="9"/>
    <x v="7"/>
    <x v="10"/>
    <s v="Yarn"/>
    <s v="02-01-01-001-0001"/>
    <s v="METCO TEXTILE (PVT) LTD"/>
    <n v="4.7699999999999996"/>
    <n v="216.36719999999997"/>
    <x v="165"/>
    <n v="127597.49999999999"/>
    <s v="K-2110-115"/>
    <n v="26750"/>
  </r>
  <r>
    <s v="R-18521"/>
    <d v="2021-10-04T00:00:00"/>
    <x v="3"/>
    <x v="2"/>
    <s v="10-2021"/>
    <x v="2"/>
    <x v="9"/>
    <x v="7"/>
    <x v="10"/>
    <s v="Yarn"/>
    <s v="02-01-01-001-0001"/>
    <s v="METCO TEXTILE (PVT) LTD"/>
    <n v="20.89"/>
    <n v="947.57040000000006"/>
    <x v="165"/>
    <n v="558807.5"/>
    <s v="K-2110-116"/>
    <n v="26750"/>
  </r>
  <r>
    <s v="R-18223"/>
    <d v="2021-10-04T00:00:00"/>
    <x v="3"/>
    <x v="2"/>
    <s v="10-2021"/>
    <x v="2"/>
    <x v="9"/>
    <x v="1"/>
    <x v="9"/>
    <s v="Yarn"/>
    <s v="02-01-01-001-0005"/>
    <s v="DAWOOD BROTHERS"/>
    <n v="74.569999999999993"/>
    <n v="3382.4951999999998"/>
    <x v="173"/>
    <n v="1804593.9999999998"/>
    <s v="K-2110-84"/>
    <n v="24200"/>
  </r>
  <r>
    <s v="R-18223"/>
    <d v="2021-10-04T00:00:00"/>
    <x v="3"/>
    <x v="2"/>
    <s v="10-2021"/>
    <x v="2"/>
    <x v="9"/>
    <x v="1"/>
    <x v="9"/>
    <s v="Yarn"/>
    <s v="02-01-01-001-0005"/>
    <s v="DAWOOD BROTHERS"/>
    <n v="12.15"/>
    <n v="551.12400000000002"/>
    <x v="173"/>
    <n v="294030"/>
    <s v="K-2110-84"/>
    <n v="24200"/>
  </r>
  <r>
    <s v="R-18223"/>
    <d v="2021-10-04T00:00:00"/>
    <x v="3"/>
    <x v="2"/>
    <s v="10-2021"/>
    <x v="2"/>
    <x v="9"/>
    <x v="1"/>
    <x v="9"/>
    <s v="Yarn"/>
    <s v="02-01-01-001-0005"/>
    <s v="DAWOOD BROTHERS"/>
    <n v="13.28"/>
    <n v="602.38079999999991"/>
    <x v="173"/>
    <n v="321376"/>
    <s v="K-2110-84"/>
    <n v="24200"/>
  </r>
  <r>
    <s v="R-18105"/>
    <d v="2021-10-04T00:00:00"/>
    <x v="3"/>
    <x v="2"/>
    <s v="10-2021"/>
    <x v="2"/>
    <x v="9"/>
    <x v="5"/>
    <x v="9"/>
    <s v="Yarn"/>
    <s v="02-01-01-001-0005"/>
    <s v="DAWOOD BROTHERS"/>
    <n v="22.12"/>
    <n v="1003.3632"/>
    <x v="122"/>
    <n v="508760"/>
    <s v="K-2110-72"/>
    <n v="23000"/>
  </r>
  <r>
    <s v="R-18105"/>
    <d v="2021-10-04T00:00:00"/>
    <x v="3"/>
    <x v="2"/>
    <s v="10-2021"/>
    <x v="2"/>
    <x v="9"/>
    <x v="5"/>
    <x v="9"/>
    <s v="Yarn"/>
    <s v="02-01-01-001-0005"/>
    <s v="DAWOOD BROTHERS"/>
    <n v="54.99"/>
    <n v="2494.3463999999999"/>
    <x v="122"/>
    <n v="1264770"/>
    <s v="K-2110-72"/>
    <n v="23000"/>
  </r>
  <r>
    <s v="R-18105"/>
    <d v="2021-10-04T00:00:00"/>
    <x v="3"/>
    <x v="2"/>
    <s v="10-2021"/>
    <x v="2"/>
    <x v="9"/>
    <x v="5"/>
    <x v="9"/>
    <s v="Yarn"/>
    <s v="02-01-01-001-0005"/>
    <s v="DAWOOD BROTHERS"/>
    <n v="22.89"/>
    <n v="1038.2904000000001"/>
    <x v="122"/>
    <n v="526470"/>
    <s v="K-2110-72"/>
    <n v="23000"/>
  </r>
  <r>
    <s v="R-17861"/>
    <d v="2021-10-04T00:00:00"/>
    <x v="3"/>
    <x v="2"/>
    <s v="10-2021"/>
    <x v="2"/>
    <x v="9"/>
    <x v="35"/>
    <x v="46"/>
    <s v="Yarn"/>
    <s v="02-01-01-001-0032"/>
    <s v="SF ENTERPRISES"/>
    <n v="127.95"/>
    <n v="5803.8119999999999"/>
    <x v="125"/>
    <n v="2814900"/>
    <s v="K-2110-44"/>
    <n v="22000"/>
  </r>
  <r>
    <s v="R-17513"/>
    <d v="2021-10-04T00:00:00"/>
    <x v="3"/>
    <x v="2"/>
    <s v="10-2021"/>
    <x v="2"/>
    <x v="9"/>
    <x v="37"/>
    <x v="32"/>
    <s v="Yarn"/>
    <s v="02-01-01-001-0022"/>
    <s v="COMBINE SPINING (PVT) LTD"/>
    <n v="5"/>
    <n v="226.8"/>
    <x v="12"/>
    <n v="87500"/>
    <s v="K-2110-2"/>
    <n v="17500"/>
  </r>
  <r>
    <s v="R-17548"/>
    <d v="2021-10-05T00:00:00"/>
    <x v="3"/>
    <x v="2"/>
    <s v="10-2021"/>
    <x v="2"/>
    <x v="9"/>
    <x v="8"/>
    <x v="4"/>
    <s v="Yarn"/>
    <s v="02-01-01-001-0002"/>
    <s v="AHMED ORIENTAL TEXTILE MILLS LTD"/>
    <n v="100"/>
    <n v="4536"/>
    <x v="115"/>
    <n v="2050000"/>
    <s v="K-2110-5"/>
    <n v="20500"/>
  </r>
  <r>
    <s v="R-18489"/>
    <d v="2021-10-05T00:00:00"/>
    <x v="3"/>
    <x v="2"/>
    <s v="10-2021"/>
    <x v="2"/>
    <x v="9"/>
    <x v="48"/>
    <x v="32"/>
    <s v="Yarn"/>
    <s v="02-01-01-001-0022"/>
    <s v="COMBINE SPINING (PVT) LTD"/>
    <n v="10"/>
    <n v="453.6"/>
    <x v="28"/>
    <n v="192000"/>
    <s v="K-2110-107"/>
    <n v="19200"/>
  </r>
  <r>
    <s v="R-18303"/>
    <d v="2021-10-05T00:00:00"/>
    <x v="3"/>
    <x v="2"/>
    <s v="10-2021"/>
    <x v="2"/>
    <x v="9"/>
    <x v="32"/>
    <x v="32"/>
    <s v="Yarn"/>
    <s v="02-01-01-001-0022"/>
    <s v="COMBINE SPINING (PVT) LTD"/>
    <n v="60"/>
    <n v="2721.6"/>
    <x v="90"/>
    <n v="1260000"/>
    <s v="K-2110-92"/>
    <n v="21000"/>
  </r>
  <r>
    <s v="R-18299"/>
    <d v="2021-10-05T00:00:00"/>
    <x v="3"/>
    <x v="2"/>
    <s v="10-2021"/>
    <x v="2"/>
    <x v="9"/>
    <x v="46"/>
    <x v="32"/>
    <s v="Yarn"/>
    <s v="02-01-01-001-0022"/>
    <s v="COMBINE SPINING (PVT) LTD"/>
    <n v="58.09"/>
    <n v="2634.9624000000003"/>
    <x v="119"/>
    <n v="1324452"/>
    <s v="K-2110-90"/>
    <n v="22800"/>
  </r>
  <r>
    <s v="R-18300"/>
    <d v="2021-10-05T00:00:00"/>
    <x v="3"/>
    <x v="2"/>
    <s v="10-2021"/>
    <x v="2"/>
    <x v="9"/>
    <x v="46"/>
    <x v="32"/>
    <s v="Yarn"/>
    <s v="02-01-01-001-0022"/>
    <s v="COMBINE SPINING (PVT) LTD"/>
    <n v="22.91"/>
    <n v="1039.1976"/>
    <x v="119"/>
    <n v="522348"/>
    <s v="K-2110-91"/>
    <n v="22800"/>
  </r>
  <r>
    <s v="R-18128"/>
    <d v="2021-10-06T00:00:00"/>
    <x v="3"/>
    <x v="2"/>
    <s v="10-2021"/>
    <x v="2"/>
    <x v="9"/>
    <x v="7"/>
    <x v="41"/>
    <s v="Yarn"/>
    <s v="02-01-01-001-0025"/>
    <s v="TATA TEXTILE MILLS LTD"/>
    <n v="174"/>
    <n v="7892.64"/>
    <x v="140"/>
    <n v="4263000"/>
    <s v="K-2110-79"/>
    <n v="24500"/>
  </r>
  <r>
    <s v="R-17671"/>
    <d v="2021-10-06T00:00:00"/>
    <x v="3"/>
    <x v="2"/>
    <s v="10-2021"/>
    <x v="2"/>
    <x v="9"/>
    <x v="37"/>
    <x v="46"/>
    <s v="Yarn"/>
    <s v="02-01-01-001-0033"/>
    <s v="AMNA APPARELS (YARN)"/>
    <n v="100"/>
    <n v="4536"/>
    <x v="174"/>
    <n v="2286468.5499999998"/>
    <s v="K-2110-28"/>
    <n v="22864.6855"/>
  </r>
  <r>
    <s v="R-18130"/>
    <d v="2021-10-08T00:00:00"/>
    <x v="3"/>
    <x v="2"/>
    <s v="10-2021"/>
    <x v="2"/>
    <x v="9"/>
    <x v="7"/>
    <x v="47"/>
    <s v="Yarn"/>
    <s v="02-01-01-001-0028"/>
    <s v="NAGINA COTTON MILLS LTD"/>
    <n v="65"/>
    <n v="2948.4"/>
    <x v="140"/>
    <n v="1592500"/>
    <s v="K-2110-80"/>
    <n v="24500"/>
  </r>
  <r>
    <s v="R-18110"/>
    <d v="2021-10-08T00:00:00"/>
    <x v="3"/>
    <x v="2"/>
    <s v="10-2021"/>
    <x v="2"/>
    <x v="9"/>
    <x v="7"/>
    <x v="10"/>
    <s v="Yarn"/>
    <s v="02-01-01-001-0001"/>
    <s v="METCO TEXTILE (PVT) LTD"/>
    <n v="20"/>
    <n v="907.2"/>
    <x v="149"/>
    <n v="540000"/>
    <s v="K-2110-75"/>
    <n v="27000"/>
  </r>
  <r>
    <s v="R-18111"/>
    <d v="2021-10-08T00:00:00"/>
    <x v="3"/>
    <x v="2"/>
    <s v="10-2021"/>
    <x v="2"/>
    <x v="9"/>
    <x v="7"/>
    <x v="10"/>
    <s v="Yarn"/>
    <s v="02-01-01-001-0001"/>
    <s v="METCO TEXTILE (PVT) LTD"/>
    <n v="55"/>
    <n v="2494.8000000000002"/>
    <x v="149"/>
    <n v="1485000"/>
    <s v="K-2110-76"/>
    <n v="27000"/>
  </r>
  <r>
    <s v="R-18112"/>
    <d v="2021-10-08T00:00:00"/>
    <x v="3"/>
    <x v="2"/>
    <s v="10-2021"/>
    <x v="2"/>
    <x v="9"/>
    <x v="7"/>
    <x v="10"/>
    <s v="Yarn"/>
    <s v="02-01-01-001-0001"/>
    <s v="METCO TEXTILE (PVT) LTD"/>
    <n v="125"/>
    <n v="5670"/>
    <x v="149"/>
    <n v="3375000"/>
    <s v="K-2110-77"/>
    <n v="27000"/>
  </r>
  <r>
    <s v="R-17972"/>
    <d v="2021-10-08T00:00:00"/>
    <x v="3"/>
    <x v="2"/>
    <s v="10-2021"/>
    <x v="2"/>
    <x v="9"/>
    <x v="34"/>
    <x v="39"/>
    <s v="Yarn"/>
    <s v="02-01-01-001-0021"/>
    <s v="MUSTAQIM DYEING &amp; PRINTING IND (PVT) LTD"/>
    <n v="100"/>
    <n v="4536"/>
    <x v="17"/>
    <n v="1350000"/>
    <s v="K-2110-48"/>
    <n v="13500"/>
  </r>
  <r>
    <s v="R-18225"/>
    <d v="2021-10-09T00:00:00"/>
    <x v="3"/>
    <x v="2"/>
    <s v="10-2021"/>
    <x v="2"/>
    <x v="9"/>
    <x v="7"/>
    <x v="4"/>
    <s v="Yarn"/>
    <s v="02-01-01-001-0002"/>
    <s v="AHMED ORIENTAL TEXTILE MILLS LTD"/>
    <n v="130"/>
    <n v="5896.8"/>
    <x v="154"/>
    <n v="3211000"/>
    <s v="K-2110-86"/>
    <n v="24700"/>
  </r>
  <r>
    <s v="R-18512"/>
    <d v="2021-10-09T00:00:00"/>
    <x v="3"/>
    <x v="2"/>
    <s v="10-2021"/>
    <x v="2"/>
    <x v="9"/>
    <x v="32"/>
    <x v="32"/>
    <s v="Yarn"/>
    <s v="02-01-01-001-0022"/>
    <s v="COMBINE SPINING (PVT) LTD"/>
    <n v="100"/>
    <n v="4536"/>
    <x v="90"/>
    <n v="2100000"/>
    <s v="K-2110-114"/>
    <n v="21000"/>
  </r>
  <r>
    <s v="R-18508"/>
    <d v="2021-10-09T00:00:00"/>
    <x v="3"/>
    <x v="2"/>
    <s v="10-2021"/>
    <x v="2"/>
    <x v="9"/>
    <x v="48"/>
    <x v="32"/>
    <s v="Yarn"/>
    <s v="02-01-01-001-0022"/>
    <s v="COMBINE SPINING (PVT) LTD"/>
    <n v="65"/>
    <n v="2948.4"/>
    <x v="28"/>
    <n v="1248000"/>
    <s v="K-2110-111"/>
    <n v="19200"/>
  </r>
  <r>
    <s v="R-18131"/>
    <d v="2021-10-10T00:00:00"/>
    <x v="3"/>
    <x v="2"/>
    <s v="10-2021"/>
    <x v="2"/>
    <x v="9"/>
    <x v="1"/>
    <x v="9"/>
    <s v="Yarn"/>
    <s v="02-01-01-001-0005"/>
    <s v="DAWOOD BROTHERS"/>
    <n v="9.2200000000000006"/>
    <n v="418.2192"/>
    <x v="173"/>
    <n v="223124.00000000003"/>
    <s v="K-2110-81"/>
    <n v="24200"/>
  </r>
  <r>
    <s v="R-18131"/>
    <d v="2021-10-10T00:00:00"/>
    <x v="3"/>
    <x v="2"/>
    <s v="10-2021"/>
    <x v="2"/>
    <x v="9"/>
    <x v="1"/>
    <x v="9"/>
    <s v="Yarn"/>
    <s v="02-01-01-001-0005"/>
    <s v="DAWOOD BROTHERS"/>
    <n v="12.15"/>
    <n v="551.12400000000002"/>
    <x v="173"/>
    <n v="294030"/>
    <s v="K-2110-81"/>
    <n v="24200"/>
  </r>
  <r>
    <s v="R-18131"/>
    <d v="2021-10-10T00:00:00"/>
    <x v="3"/>
    <x v="2"/>
    <s v="10-2021"/>
    <x v="2"/>
    <x v="9"/>
    <x v="1"/>
    <x v="9"/>
    <s v="Yarn"/>
    <s v="02-01-01-001-0005"/>
    <s v="DAWOOD BROTHERS"/>
    <n v="22.5"/>
    <n v="1020.6"/>
    <x v="173"/>
    <n v="544500"/>
    <s v="K-2110-81"/>
    <n v="24200"/>
  </r>
  <r>
    <s v="R-18131"/>
    <d v="2021-10-10T00:00:00"/>
    <x v="3"/>
    <x v="2"/>
    <s v="10-2021"/>
    <x v="2"/>
    <x v="9"/>
    <x v="1"/>
    <x v="9"/>
    <s v="Yarn"/>
    <s v="02-01-01-001-0005"/>
    <s v="DAWOOD BROTHERS"/>
    <n v="75.16"/>
    <n v="3409.2575999999999"/>
    <x v="173"/>
    <n v="1818872"/>
    <s v="K-2110-81"/>
    <n v="24200"/>
  </r>
  <r>
    <s v="R-18131"/>
    <d v="2021-10-10T00:00:00"/>
    <x v="3"/>
    <x v="2"/>
    <s v="10-2021"/>
    <x v="2"/>
    <x v="9"/>
    <x v="1"/>
    <x v="9"/>
    <s v="Yarn"/>
    <s v="02-01-01-001-0005"/>
    <s v="DAWOOD BROTHERS"/>
    <n v="22.5"/>
    <n v="1020.6"/>
    <x v="173"/>
    <n v="544500"/>
    <s v="K-2110-81"/>
    <n v="24200"/>
  </r>
  <r>
    <s v="R-18131"/>
    <d v="2021-10-10T00:00:00"/>
    <x v="3"/>
    <x v="2"/>
    <s v="10-2021"/>
    <x v="2"/>
    <x v="9"/>
    <x v="1"/>
    <x v="9"/>
    <s v="Yarn"/>
    <s v="02-01-01-001-0005"/>
    <s v="DAWOOD BROTHERS"/>
    <n v="8.4700000000000006"/>
    <n v="384.19920000000002"/>
    <x v="173"/>
    <n v="204974.00000000003"/>
    <s v="K-2110-81"/>
    <n v="24200"/>
  </r>
  <r>
    <s v="R-18229"/>
    <d v="2021-10-11T00:00:00"/>
    <x v="3"/>
    <x v="2"/>
    <s v="10-2021"/>
    <x v="2"/>
    <x v="9"/>
    <x v="7"/>
    <x v="50"/>
    <s v="Yarn"/>
    <s v="02-01-01-001-0031"/>
    <s v="HUSSAIN MILLS LTD"/>
    <n v="200"/>
    <n v="9072"/>
    <x v="168"/>
    <n v="5200000"/>
    <s v="K-2110-87"/>
    <n v="26000"/>
  </r>
  <r>
    <s v="R-18224"/>
    <d v="2021-10-11T00:00:00"/>
    <x v="3"/>
    <x v="2"/>
    <s v="10-2021"/>
    <x v="2"/>
    <x v="9"/>
    <x v="8"/>
    <x v="4"/>
    <s v="Yarn"/>
    <s v="02-01-01-001-0002"/>
    <s v="AHMED ORIENTAL TEXTILE MILLS LTD"/>
    <n v="100"/>
    <n v="4536"/>
    <x v="115"/>
    <n v="2050000"/>
    <s v="K-2110-85"/>
    <n v="20500"/>
  </r>
  <r>
    <s v="R-18109"/>
    <d v="2021-10-11T00:00:00"/>
    <x v="3"/>
    <x v="2"/>
    <s v="10-2021"/>
    <x v="2"/>
    <x v="9"/>
    <x v="7"/>
    <x v="10"/>
    <s v="Yarn"/>
    <s v="02-01-01-001-0001"/>
    <s v="METCO TEXTILE (PVT) LTD"/>
    <n v="115"/>
    <n v="5216.3999999999996"/>
    <x v="167"/>
    <n v="3197000"/>
    <s v="K-2110-74"/>
    <n v="27800"/>
  </r>
  <r>
    <s v="R-18506"/>
    <d v="2021-10-12T00:00:00"/>
    <x v="3"/>
    <x v="2"/>
    <s v="10-2021"/>
    <x v="2"/>
    <x v="9"/>
    <x v="48"/>
    <x v="32"/>
    <s v="Yarn"/>
    <s v="02-01-01-001-0022"/>
    <s v="COMBINE SPINING (PVT) LTD"/>
    <n v="35"/>
    <n v="1587.6"/>
    <x v="28"/>
    <n v="672000"/>
    <s v="K-2110-109"/>
    <n v="19200"/>
  </r>
  <r>
    <s v="R-18511"/>
    <d v="2021-10-12T00:00:00"/>
    <x v="3"/>
    <x v="2"/>
    <s v="10-2021"/>
    <x v="2"/>
    <x v="9"/>
    <x v="32"/>
    <x v="32"/>
    <s v="Yarn"/>
    <s v="02-01-01-001-0022"/>
    <s v="COMBINE SPINING (PVT) LTD"/>
    <n v="35"/>
    <n v="1587.6"/>
    <x v="90"/>
    <n v="735000"/>
    <s v="K-2110-113"/>
    <n v="21000"/>
  </r>
  <r>
    <s v="R-18098"/>
    <d v="2021-10-14T00:00:00"/>
    <x v="3"/>
    <x v="2"/>
    <s v="10-2021"/>
    <x v="2"/>
    <x v="9"/>
    <x v="7"/>
    <x v="10"/>
    <s v="Yarn"/>
    <s v="02-01-01-001-0001"/>
    <s v="METCO TEXTILE (PVT) LTD"/>
    <n v="60"/>
    <n v="2721.6"/>
    <x v="149"/>
    <n v="1620000"/>
    <s v="K-2110-71"/>
    <n v="27000"/>
  </r>
  <r>
    <s v="R-18800"/>
    <d v="2021-10-14T00:00:00"/>
    <x v="3"/>
    <x v="2"/>
    <s v="10-2021"/>
    <x v="2"/>
    <x v="9"/>
    <x v="8"/>
    <x v="49"/>
    <s v="Yarn"/>
    <s v="02-01-01-001-0030"/>
    <s v="AYESHA SPINING MILLS LTD"/>
    <n v="18.79"/>
    <n v="852.31439999999998"/>
    <x v="104"/>
    <n v="422775"/>
    <s v="K-2110-124"/>
    <n v="22500"/>
  </r>
  <r>
    <s v="R-18801"/>
    <d v="2021-10-14T00:00:00"/>
    <x v="3"/>
    <x v="2"/>
    <s v="10-2021"/>
    <x v="2"/>
    <x v="9"/>
    <x v="8"/>
    <x v="49"/>
    <s v="Yarn"/>
    <s v="02-01-01-001-0030"/>
    <s v="AYESHA SPINING MILLS LTD"/>
    <n v="61.21"/>
    <n v="2776.4856"/>
    <x v="104"/>
    <n v="1377225"/>
    <s v="K-2110-125"/>
    <n v="22500"/>
  </r>
  <r>
    <s v="R-18487"/>
    <d v="2021-10-16T00:00:00"/>
    <x v="3"/>
    <x v="2"/>
    <s v="10-2021"/>
    <x v="2"/>
    <x v="9"/>
    <x v="48"/>
    <x v="32"/>
    <s v="Yarn"/>
    <s v="02-01-01-001-0022"/>
    <s v="COMBINE SPINING (PVT) LTD"/>
    <n v="45"/>
    <n v="2041.2"/>
    <x v="28"/>
    <n v="864000"/>
    <s v="K-2110-106"/>
    <n v="19200"/>
  </r>
  <r>
    <s v="R-18306"/>
    <d v="2021-10-16T00:00:00"/>
    <x v="3"/>
    <x v="2"/>
    <s v="10-2021"/>
    <x v="2"/>
    <x v="9"/>
    <x v="32"/>
    <x v="32"/>
    <s v="Yarn"/>
    <s v="02-01-01-001-0022"/>
    <s v="COMBINE SPINING (PVT) LTD"/>
    <n v="110"/>
    <n v="4989.6000000000004"/>
    <x v="90"/>
    <n v="2310000"/>
    <s v="K-2110-95"/>
    <n v="21000"/>
  </r>
  <r>
    <s v="R-18307"/>
    <d v="2021-10-16T00:00:00"/>
    <x v="3"/>
    <x v="2"/>
    <s v="10-2021"/>
    <x v="2"/>
    <x v="9"/>
    <x v="37"/>
    <x v="32"/>
    <s v="Yarn"/>
    <s v="02-01-01-001-0022"/>
    <s v="COMBINE SPINING (PVT) LTD"/>
    <n v="20"/>
    <n v="907.2"/>
    <x v="12"/>
    <n v="350000"/>
    <s v="K-2110-96"/>
    <n v="17500"/>
  </r>
  <r>
    <s v="R-18248"/>
    <d v="2021-10-16T00:00:00"/>
    <x v="3"/>
    <x v="2"/>
    <s v="10-2021"/>
    <x v="2"/>
    <x v="9"/>
    <x v="7"/>
    <x v="47"/>
    <s v="Yarn"/>
    <s v="02-01-01-001-0028"/>
    <s v="NAGINA COTTON MILLS LTD"/>
    <n v="100"/>
    <n v="4536"/>
    <x v="140"/>
    <n v="2450000"/>
    <s v="K-2110-89"/>
    <n v="24500"/>
  </r>
  <r>
    <s v="R-18440"/>
    <d v="2021-10-18T00:00:00"/>
    <x v="3"/>
    <x v="2"/>
    <s v="10-2021"/>
    <x v="2"/>
    <x v="9"/>
    <x v="13"/>
    <x v="10"/>
    <s v="Yarn"/>
    <s v="02-01-01-001-0001"/>
    <s v="METCO TEXTILE (PVT) LTD"/>
    <n v="20.07"/>
    <n v="910.37519999999995"/>
    <x v="169"/>
    <n v="580023"/>
    <s v="K-2110-103"/>
    <n v="28900"/>
  </r>
  <r>
    <s v="R-18440"/>
    <d v="2021-10-18T00:00:00"/>
    <x v="3"/>
    <x v="2"/>
    <s v="10-2021"/>
    <x v="2"/>
    <x v="9"/>
    <x v="13"/>
    <x v="10"/>
    <s v="Yarn"/>
    <s v="02-01-01-001-0001"/>
    <s v="METCO TEXTILE (PVT) LTD"/>
    <n v="4.93"/>
    <n v="223.62479999999999"/>
    <x v="169"/>
    <n v="142477"/>
    <s v="K-2110-103"/>
    <n v="28900"/>
  </r>
  <r>
    <s v="R-18847"/>
    <d v="2021-10-18T00:00:00"/>
    <x v="3"/>
    <x v="2"/>
    <s v="10-2021"/>
    <x v="2"/>
    <x v="9"/>
    <x v="7"/>
    <x v="10"/>
    <s v="Yarn"/>
    <s v="02-01-01-001-0001"/>
    <s v="METCO TEXTILE (PVT) LTD"/>
    <n v="75"/>
    <n v="3402"/>
    <x v="167"/>
    <n v="2085000"/>
    <s v="K-2110-131"/>
    <n v="27800"/>
  </r>
  <r>
    <s v="R-18825"/>
    <d v="2021-10-20T00:00:00"/>
    <x v="3"/>
    <x v="2"/>
    <s v="10-2021"/>
    <x v="2"/>
    <x v="9"/>
    <x v="7"/>
    <x v="4"/>
    <s v="Yarn"/>
    <s v="02-01-01-001-0002"/>
    <s v="AHMED ORIENTAL TEXTILE MILLS LTD"/>
    <n v="130"/>
    <n v="5896.8"/>
    <x v="154"/>
    <n v="3211000"/>
    <s v="K-2110-129"/>
    <n v="24700"/>
  </r>
  <r>
    <s v="R-18648"/>
    <d v="2021-10-20T00:00:00"/>
    <x v="3"/>
    <x v="2"/>
    <s v="10-2021"/>
    <x v="2"/>
    <x v="9"/>
    <x v="37"/>
    <x v="32"/>
    <s v="Yarn"/>
    <s v="02-01-01-001-0022"/>
    <s v="COMBINE SPINING (PVT) LTD"/>
    <n v="40"/>
    <n v="1814.4"/>
    <x v="12"/>
    <n v="700000"/>
    <s v="K-2110-120"/>
    <n v="17500"/>
  </r>
  <r>
    <s v="R-18649"/>
    <d v="2021-10-20T00:00:00"/>
    <x v="3"/>
    <x v="2"/>
    <s v="10-2021"/>
    <x v="2"/>
    <x v="9"/>
    <x v="32"/>
    <x v="32"/>
    <s v="Yarn"/>
    <s v="02-01-01-001-0022"/>
    <s v="COMBINE SPINING (PVT) LTD"/>
    <n v="55"/>
    <n v="2494.8000000000002"/>
    <x v="90"/>
    <n v="1155000"/>
    <s v="K-2110-121"/>
    <n v="21000"/>
  </r>
  <r>
    <s v="R-18650"/>
    <d v="2021-10-20T00:00:00"/>
    <x v="3"/>
    <x v="2"/>
    <s v="10-2021"/>
    <x v="2"/>
    <x v="9"/>
    <x v="48"/>
    <x v="32"/>
    <s v="Yarn"/>
    <s v="02-01-01-001-0022"/>
    <s v="COMBINE SPINING (PVT) LTD"/>
    <n v="35"/>
    <n v="1587.6"/>
    <x v="28"/>
    <n v="672000"/>
    <s v="K-2110-122"/>
    <n v="19200"/>
  </r>
  <r>
    <s v="R-18651"/>
    <d v="2021-10-20T00:00:00"/>
    <x v="3"/>
    <x v="2"/>
    <s v="10-2021"/>
    <x v="2"/>
    <x v="9"/>
    <x v="32"/>
    <x v="32"/>
    <s v="Yarn"/>
    <s v="02-01-01-001-0022"/>
    <s v="COMBINE SPINING (PVT) LTD"/>
    <n v="20"/>
    <n v="907.2"/>
    <x v="90"/>
    <n v="420000"/>
    <s v="K-2110-123"/>
    <n v="21000"/>
  </r>
  <r>
    <s v="R-18022"/>
    <d v="2021-10-20T00:00:00"/>
    <x v="3"/>
    <x v="2"/>
    <s v="10-2021"/>
    <x v="2"/>
    <x v="9"/>
    <x v="48"/>
    <x v="32"/>
    <s v="Yarn"/>
    <s v="02-01-01-001-0022"/>
    <s v="COMBINE SPINING (PVT) LTD"/>
    <n v="10"/>
    <n v="453.6"/>
    <x v="28"/>
    <n v="192000"/>
    <s v="K-2110-54"/>
    <n v="19200"/>
  </r>
  <r>
    <s v="R-17768"/>
    <d v="2021-10-20T00:00:00"/>
    <x v="3"/>
    <x v="2"/>
    <s v="10-2021"/>
    <x v="2"/>
    <x v="9"/>
    <x v="7"/>
    <x v="9"/>
    <s v="Yarn"/>
    <s v="02-01-01-001-0005"/>
    <s v="DAWOOD BROTHERS"/>
    <n v="200"/>
    <n v="9072"/>
    <x v="149"/>
    <n v="5400000"/>
    <s v="K-2110-36"/>
    <n v="27000"/>
  </r>
  <r>
    <s v="R-18467"/>
    <d v="2021-10-22T00:00:00"/>
    <x v="3"/>
    <x v="2"/>
    <s v="10-2021"/>
    <x v="2"/>
    <x v="9"/>
    <x v="7"/>
    <x v="47"/>
    <s v="Yarn"/>
    <s v="02-01-01-001-0028"/>
    <s v="NAGINA COTTON MILLS LTD"/>
    <n v="100"/>
    <n v="4536"/>
    <x v="140"/>
    <n v="2450000"/>
    <s v="K-2110-105"/>
    <n v="24500"/>
  </r>
  <r>
    <s v="R-18827"/>
    <d v="2021-10-22T00:00:00"/>
    <x v="3"/>
    <x v="2"/>
    <s v="10-2021"/>
    <x v="2"/>
    <x v="9"/>
    <x v="4"/>
    <x v="37"/>
    <s v="Yarn"/>
    <s v="02-01-01-001-0021"/>
    <s v="MUSTAQIM DYEING &amp; PRINTING IND (PVT) LTD"/>
    <n v="10"/>
    <n v="453.6"/>
    <x v="32"/>
    <n v="178000"/>
    <s v="K-2110-130"/>
    <n v="17800"/>
  </r>
  <r>
    <s v="R-18332"/>
    <d v="2021-10-23T00:00:00"/>
    <x v="3"/>
    <x v="2"/>
    <s v="10-2021"/>
    <x v="2"/>
    <x v="9"/>
    <x v="5"/>
    <x v="49"/>
    <s v="Yarn"/>
    <s v="02-01-01-001-0030"/>
    <s v="AYESHA SPINING MILLS LTD"/>
    <n v="17.61"/>
    <n v="798.78959999999995"/>
    <x v="160"/>
    <n v="413835"/>
    <s v="K-2110-97"/>
    <n v="23500"/>
  </r>
  <r>
    <s v="R-18332"/>
    <d v="2021-10-23T00:00:00"/>
    <x v="3"/>
    <x v="2"/>
    <s v="10-2021"/>
    <x v="2"/>
    <x v="9"/>
    <x v="5"/>
    <x v="49"/>
    <s v="Yarn"/>
    <s v="02-01-01-001-0030"/>
    <s v="AYESHA SPINING MILLS LTD"/>
    <n v="82.39"/>
    <n v="3737.2103999999999"/>
    <x v="160"/>
    <n v="1936165"/>
    <s v="K-2110-97"/>
    <n v="23500"/>
  </r>
  <r>
    <s v="R-18441"/>
    <d v="2021-10-23T00:00:00"/>
    <x v="3"/>
    <x v="2"/>
    <s v="10-2021"/>
    <x v="2"/>
    <x v="9"/>
    <x v="4"/>
    <x v="44"/>
    <s v="Yarn"/>
    <s v="02-01-01-001-0025"/>
    <s v="TATA TEXTILE MILLS LTD"/>
    <n v="18.600000000000001"/>
    <n v="843.69600000000003"/>
    <x v="98"/>
    <n v="372000"/>
    <s v="K-2110-104"/>
    <n v="20000"/>
  </r>
  <r>
    <s v="R-18441"/>
    <d v="2021-10-23T00:00:00"/>
    <x v="3"/>
    <x v="2"/>
    <s v="10-2021"/>
    <x v="2"/>
    <x v="9"/>
    <x v="4"/>
    <x v="44"/>
    <s v="Yarn"/>
    <s v="02-01-01-001-0025"/>
    <s v="TATA TEXTILE MILLS LTD"/>
    <n v="11.75"/>
    <n v="532.98"/>
    <x v="98"/>
    <n v="235000"/>
    <s v="K-2110-104"/>
    <n v="20000"/>
  </r>
  <r>
    <s v="R-18441"/>
    <d v="2021-10-23T00:00:00"/>
    <x v="3"/>
    <x v="2"/>
    <s v="10-2021"/>
    <x v="2"/>
    <x v="9"/>
    <x v="4"/>
    <x v="44"/>
    <s v="Yarn"/>
    <s v="02-01-01-001-0025"/>
    <s v="TATA TEXTILE MILLS LTD"/>
    <n v="12.65"/>
    <n v="573.80399999999997"/>
    <x v="98"/>
    <n v="253000"/>
    <s v="K-2110-104"/>
    <n v="20000"/>
  </r>
  <r>
    <s v="R-17781"/>
    <d v="2021-10-23T00:00:00"/>
    <x v="3"/>
    <x v="2"/>
    <s v="10-2021"/>
    <x v="2"/>
    <x v="9"/>
    <x v="5"/>
    <x v="9"/>
    <s v="Yarn"/>
    <s v="02-01-01-001-0005"/>
    <s v="DAWOOD BROTHERS"/>
    <n v="100"/>
    <n v="4536"/>
    <x v="122"/>
    <n v="2300000"/>
    <s v="K-2110-38"/>
    <n v="23000"/>
  </r>
  <r>
    <s v="R-18540"/>
    <d v="2021-10-25T00:00:00"/>
    <x v="3"/>
    <x v="2"/>
    <s v="10-2021"/>
    <x v="2"/>
    <x v="9"/>
    <x v="7"/>
    <x v="9"/>
    <s v="Yarn"/>
    <s v="02-01-01-001-0005"/>
    <s v="DAWOOD BROTHERS"/>
    <n v="4.63"/>
    <n v="210.01679999999999"/>
    <x v="149"/>
    <n v="125010"/>
    <s v="K-2110-117"/>
    <n v="27000"/>
  </r>
  <r>
    <s v="R-18540"/>
    <d v="2021-10-25T00:00:00"/>
    <x v="3"/>
    <x v="2"/>
    <s v="10-2021"/>
    <x v="2"/>
    <x v="9"/>
    <x v="7"/>
    <x v="9"/>
    <s v="Yarn"/>
    <s v="02-01-01-001-0005"/>
    <s v="DAWOOD BROTHERS"/>
    <n v="76.709999999999994"/>
    <n v="3479.5655999999994"/>
    <x v="149"/>
    <n v="2071169.9999999998"/>
    <s v="K-2110-117"/>
    <n v="27000"/>
  </r>
  <r>
    <s v="R-18540"/>
    <d v="2021-10-25T00:00:00"/>
    <x v="3"/>
    <x v="2"/>
    <s v="10-2021"/>
    <x v="2"/>
    <x v="9"/>
    <x v="7"/>
    <x v="9"/>
    <s v="Yarn"/>
    <s v="02-01-01-001-0005"/>
    <s v="DAWOOD BROTHERS"/>
    <n v="67"/>
    <n v="3039.12"/>
    <x v="149"/>
    <n v="1809000"/>
    <s v="K-2110-117"/>
    <n v="27000"/>
  </r>
  <r>
    <s v="R-18540"/>
    <d v="2021-10-25T00:00:00"/>
    <x v="3"/>
    <x v="2"/>
    <s v="10-2021"/>
    <x v="2"/>
    <x v="9"/>
    <x v="7"/>
    <x v="9"/>
    <s v="Yarn"/>
    <s v="02-01-01-001-0005"/>
    <s v="DAWOOD BROTHERS"/>
    <n v="76"/>
    <n v="3447.36"/>
    <x v="149"/>
    <n v="2052000"/>
    <s v="K-2110-117"/>
    <n v="27000"/>
  </r>
  <r>
    <s v="R-18540"/>
    <d v="2021-10-25T00:00:00"/>
    <x v="3"/>
    <x v="2"/>
    <s v="10-2021"/>
    <x v="2"/>
    <x v="9"/>
    <x v="7"/>
    <x v="9"/>
    <s v="Yarn"/>
    <s v="02-01-01-001-0005"/>
    <s v="DAWOOD BROTHERS"/>
    <n v="175.66"/>
    <n v="7967.9375999999993"/>
    <x v="149"/>
    <n v="4742820"/>
    <s v="K-2110-117"/>
    <n v="27000"/>
  </r>
  <r>
    <s v="R-18231"/>
    <d v="2021-10-25T00:00:00"/>
    <x v="3"/>
    <x v="2"/>
    <s v="10-2021"/>
    <x v="2"/>
    <x v="9"/>
    <x v="7"/>
    <x v="50"/>
    <s v="Yarn"/>
    <s v="02-01-01-001-0031"/>
    <s v="HUSSAIN MILLS LTD"/>
    <n v="200"/>
    <n v="9072"/>
    <x v="168"/>
    <n v="5200000"/>
    <s v="K-2110-88"/>
    <n v="26000"/>
  </r>
  <r>
    <s v="R-18542"/>
    <d v="2021-10-26T00:00:00"/>
    <x v="3"/>
    <x v="2"/>
    <s v="10-2021"/>
    <x v="2"/>
    <x v="9"/>
    <x v="7"/>
    <x v="41"/>
    <s v="Yarn"/>
    <s v="02-01-01-001-0025"/>
    <s v="TATA TEXTILE MILLS LTD"/>
    <n v="87.86"/>
    <n v="3985.3296"/>
    <x v="140"/>
    <n v="2152570"/>
    <s v="K-2110-118"/>
    <n v="24500"/>
  </r>
  <r>
    <s v="R-18543"/>
    <d v="2021-10-26T00:00:00"/>
    <x v="3"/>
    <x v="2"/>
    <s v="10-2021"/>
    <x v="2"/>
    <x v="9"/>
    <x v="7"/>
    <x v="41"/>
    <s v="Yarn"/>
    <s v="02-01-01-001-0025"/>
    <s v="TATA TEXTILE MILLS LTD"/>
    <n v="12.14"/>
    <n v="550.67039999999997"/>
    <x v="140"/>
    <n v="297430"/>
    <s v="K-2110-119"/>
    <n v="24500"/>
  </r>
  <r>
    <s v="R-18373"/>
    <d v="2021-10-27T00:00:00"/>
    <x v="3"/>
    <x v="2"/>
    <s v="10-2021"/>
    <x v="2"/>
    <x v="9"/>
    <x v="37"/>
    <x v="46"/>
    <s v="Yarn"/>
    <s v="02-01-01-001-0027"/>
    <s v="HENGBANG TEXTILE VIETNAM CO LTD"/>
    <n v="317.47000000000003"/>
    <n v="14400.439200000001"/>
    <x v="175"/>
    <n v="5423000.3171000006"/>
    <s v="K-2110-98"/>
    <n v="17081.93"/>
  </r>
  <r>
    <s v="R-18374"/>
    <d v="2021-10-27T00:00:00"/>
    <x v="3"/>
    <x v="2"/>
    <s v="10-2021"/>
    <x v="2"/>
    <x v="9"/>
    <x v="37"/>
    <x v="46"/>
    <s v="Yarn"/>
    <s v="02-01-01-001-0027"/>
    <s v="HENGBANG TEXTILE VIETNAM CO LTD"/>
    <n v="173.53"/>
    <n v="7871.3207999999995"/>
    <x v="175"/>
    <n v="2964227.3129000003"/>
    <s v="K-2110-99"/>
    <n v="17081.93"/>
  </r>
  <r>
    <s v="R-17973"/>
    <d v="2021-10-28T00:00:00"/>
    <x v="3"/>
    <x v="2"/>
    <s v="10-2021"/>
    <x v="2"/>
    <x v="9"/>
    <x v="34"/>
    <x v="39"/>
    <s v="Yarn"/>
    <s v="02-01-01-001-0021"/>
    <s v="MUSTAQIM DYEING &amp; PRINTING IND (PVT) LTD"/>
    <n v="75"/>
    <n v="3402"/>
    <x v="17"/>
    <n v="1012500"/>
    <s v="K-2110-47"/>
    <n v="13500"/>
  </r>
  <r>
    <s v="R-18437"/>
    <d v="2021-10-28T00:00:00"/>
    <x v="3"/>
    <x v="2"/>
    <s v="10-2021"/>
    <x v="2"/>
    <x v="9"/>
    <x v="5"/>
    <x v="49"/>
    <s v="Yarn"/>
    <s v="02-01-01-001-0030"/>
    <s v="AYESHA SPINING MILLS LTD"/>
    <n v="98.66"/>
    <n v="4475.2175999999999"/>
    <x v="160"/>
    <n v="2318510"/>
    <s v="K-2110-100"/>
    <n v="23500"/>
  </r>
  <r>
    <s v="R-18437"/>
    <d v="2021-10-28T00:00:00"/>
    <x v="3"/>
    <x v="2"/>
    <s v="10-2021"/>
    <x v="2"/>
    <x v="9"/>
    <x v="5"/>
    <x v="49"/>
    <s v="Yarn"/>
    <s v="02-01-01-001-0030"/>
    <s v="AYESHA SPINING MILLS LTD"/>
    <n v="61.34"/>
    <n v="2782.3824"/>
    <x v="160"/>
    <n v="1441490"/>
    <s v="K-2110-100"/>
    <n v="23500"/>
  </r>
  <r>
    <s v="R-18813"/>
    <d v="2021-10-28T00:00:00"/>
    <x v="3"/>
    <x v="2"/>
    <s v="10-2021"/>
    <x v="2"/>
    <x v="9"/>
    <x v="37"/>
    <x v="32"/>
    <s v="Yarn"/>
    <s v="02-01-01-001-0022"/>
    <s v="COMBINE SPINING (PVT) LTD"/>
    <n v="48.88"/>
    <n v="2217.1968000000002"/>
    <x v="12"/>
    <n v="855400"/>
    <s v="K-2110-126"/>
    <n v="17500"/>
  </r>
  <r>
    <s v="R-18813"/>
    <d v="2021-10-28T00:00:00"/>
    <x v="3"/>
    <x v="2"/>
    <s v="10-2021"/>
    <x v="2"/>
    <x v="9"/>
    <x v="37"/>
    <x v="32"/>
    <s v="Yarn"/>
    <s v="02-01-01-001-0022"/>
    <s v="COMBINE SPINING (PVT) LTD"/>
    <n v="125.51"/>
    <n v="5693.1336000000001"/>
    <x v="12"/>
    <n v="2196425"/>
    <s v="K-2110-126"/>
    <n v="17500"/>
  </r>
  <r>
    <s v="R-18814"/>
    <d v="2021-10-28T00:00:00"/>
    <x v="3"/>
    <x v="2"/>
    <s v="10-2021"/>
    <x v="2"/>
    <x v="9"/>
    <x v="37"/>
    <x v="32"/>
    <s v="Yarn"/>
    <s v="02-01-01-001-0022"/>
    <s v="COMBINE SPINING (PVT) LTD"/>
    <n v="25.61"/>
    <n v="1161.6695999999999"/>
    <x v="12"/>
    <n v="448175"/>
    <s v="K-2110-127"/>
    <n v="17500"/>
  </r>
  <r>
    <s v="R-18824"/>
    <d v="2021-10-28T00:00:00"/>
    <x v="3"/>
    <x v="2"/>
    <s v="10-2021"/>
    <x v="2"/>
    <x v="9"/>
    <x v="32"/>
    <x v="32"/>
    <s v="Yarn"/>
    <s v="02-01-01-001-0022"/>
    <s v="COMBINE SPINING (PVT) LTD"/>
    <n v="44.07"/>
    <n v="1999.0152"/>
    <x v="90"/>
    <n v="925470"/>
    <s v="K-2110-128"/>
    <n v="21000"/>
  </r>
  <r>
    <s v="R-18824"/>
    <d v="2021-10-28T00:00:00"/>
    <x v="3"/>
    <x v="2"/>
    <s v="10-2021"/>
    <x v="2"/>
    <x v="9"/>
    <x v="32"/>
    <x v="32"/>
    <s v="Yarn"/>
    <s v="02-01-01-001-0022"/>
    <s v="COMBINE SPINING (PVT) LTD"/>
    <n v="3.39"/>
    <n v="153.7704"/>
    <x v="90"/>
    <n v="71190"/>
    <s v="K-2110-128"/>
    <n v="21000"/>
  </r>
  <r>
    <s v="R-18824"/>
    <d v="2021-10-28T00:00:00"/>
    <x v="3"/>
    <x v="2"/>
    <s v="10-2021"/>
    <x v="2"/>
    <x v="9"/>
    <x v="32"/>
    <x v="32"/>
    <s v="Yarn"/>
    <s v="02-01-01-001-0022"/>
    <s v="COMBINE SPINING (PVT) LTD"/>
    <n v="22.54"/>
    <n v="1022.4144"/>
    <x v="90"/>
    <n v="473340"/>
    <s v="K-2110-128"/>
    <n v="21000"/>
  </r>
  <r>
    <s v="R-17898"/>
    <d v="2021-10-29T00:00:00"/>
    <x v="3"/>
    <x v="2"/>
    <s v="10-2021"/>
    <x v="2"/>
    <x v="9"/>
    <x v="3"/>
    <x v="3"/>
    <s v="Yarn"/>
    <s v="02-01-01-001-0013"/>
    <s v="MUBARAK DYEING"/>
    <n v="8.8182999999999997E-2"/>
    <n v="3.9999808799999998"/>
    <x v="176"/>
    <n v="2619.9169299999999"/>
    <s v="K-2110-46"/>
    <n v="29710"/>
  </r>
  <r>
    <s v="R-18438"/>
    <d v="2021-10-30T00:00:00"/>
    <x v="3"/>
    <x v="2"/>
    <s v="10-2021"/>
    <x v="2"/>
    <x v="9"/>
    <x v="5"/>
    <x v="9"/>
    <s v="Yarn"/>
    <s v="02-01-01-001-0005"/>
    <s v="DAWOOD BROTHERS"/>
    <n v="1.6"/>
    <n v="72.576000000000008"/>
    <x v="110"/>
    <n v="42240"/>
    <s v="K-2110-101"/>
    <n v="26400"/>
  </r>
  <r>
    <s v="R-18438"/>
    <d v="2021-10-30T00:00:00"/>
    <x v="3"/>
    <x v="2"/>
    <s v="10-2021"/>
    <x v="2"/>
    <x v="9"/>
    <x v="5"/>
    <x v="9"/>
    <s v="Yarn"/>
    <s v="02-01-01-001-0005"/>
    <s v="DAWOOD BROTHERS"/>
    <n v="35.4"/>
    <n v="1605.7439999999999"/>
    <x v="110"/>
    <n v="934560"/>
    <s v="K-2110-101"/>
    <n v="26400"/>
  </r>
  <r>
    <s v="R-18439"/>
    <d v="2021-10-30T00:00:00"/>
    <x v="3"/>
    <x v="2"/>
    <s v="10-2021"/>
    <x v="2"/>
    <x v="9"/>
    <x v="5"/>
    <x v="9"/>
    <s v="Yarn"/>
    <s v="02-01-01-001-0005"/>
    <s v="DAWOOD BROTHERS"/>
    <n v="26.72"/>
    <n v="1212.0192"/>
    <x v="122"/>
    <n v="614560"/>
    <s v="K-2110-102"/>
    <n v="23000"/>
  </r>
  <r>
    <s v="R-18439"/>
    <d v="2021-10-30T00:00:00"/>
    <x v="3"/>
    <x v="2"/>
    <s v="10-2021"/>
    <x v="2"/>
    <x v="9"/>
    <x v="5"/>
    <x v="9"/>
    <s v="Yarn"/>
    <s v="02-01-01-001-0005"/>
    <s v="DAWOOD BROTHERS"/>
    <n v="36.28"/>
    <n v="1645.6608000000001"/>
    <x v="122"/>
    <n v="834440"/>
    <s v="K-2110-102"/>
    <n v="23000"/>
  </r>
  <r>
    <s v="R-18821"/>
    <d v="2021-11-01T00:00:00"/>
    <x v="4"/>
    <x v="2"/>
    <s v="11-2021"/>
    <x v="2"/>
    <x v="9"/>
    <x v="13"/>
    <x v="10"/>
    <s v="Yarn"/>
    <s v="02-01-01-001-0001"/>
    <s v="METCO TEXTILE (PVT) LTD"/>
    <n v="26.93"/>
    <n v="1221.5447999999999"/>
    <x v="169"/>
    <n v="778277"/>
    <s v="K-2111-64"/>
    <n v="28900"/>
  </r>
  <r>
    <s v="R-18821"/>
    <d v="2021-11-01T00:00:00"/>
    <x v="4"/>
    <x v="2"/>
    <s v="11-2021"/>
    <x v="2"/>
    <x v="9"/>
    <x v="13"/>
    <x v="10"/>
    <s v="Yarn"/>
    <s v="02-01-01-001-0001"/>
    <s v="METCO TEXTILE (PVT) LTD"/>
    <n v="23.07"/>
    <n v="1046.4552000000001"/>
    <x v="169"/>
    <n v="666723"/>
    <s v="K-2111-64"/>
    <n v="28900"/>
  </r>
  <r>
    <s v="R-18848"/>
    <d v="2021-11-01T00:00:00"/>
    <x v="4"/>
    <x v="2"/>
    <s v="11-2021"/>
    <x v="2"/>
    <x v="9"/>
    <x v="7"/>
    <x v="10"/>
    <s v="Yarn"/>
    <s v="02-01-01-001-0001"/>
    <s v="METCO TEXTILE (PVT) LTD"/>
    <n v="20"/>
    <n v="907.2"/>
    <x v="167"/>
    <n v="556000"/>
    <s v="K-2111-75"/>
    <n v="27800"/>
  </r>
  <r>
    <s v="R-18849"/>
    <d v="2021-11-01T00:00:00"/>
    <x v="4"/>
    <x v="2"/>
    <s v="11-2021"/>
    <x v="2"/>
    <x v="9"/>
    <x v="7"/>
    <x v="10"/>
    <s v="Yarn"/>
    <s v="02-01-01-001-0001"/>
    <s v="METCO TEXTILE (PVT) LTD"/>
    <n v="20"/>
    <n v="907.2"/>
    <x v="167"/>
    <n v="556000"/>
    <s v="K-2111-76"/>
    <n v="27800"/>
  </r>
  <r>
    <s v="R-18842"/>
    <d v="2021-11-01T00:00:00"/>
    <x v="4"/>
    <x v="2"/>
    <s v="11-2021"/>
    <x v="2"/>
    <x v="9"/>
    <x v="4"/>
    <x v="44"/>
    <s v="Yarn"/>
    <s v="02-01-01-001-0025"/>
    <s v="TATA TEXTILE MILLS LTD"/>
    <n v="50"/>
    <n v="2268"/>
    <x v="177"/>
    <n v="1080000"/>
    <s v="K-2111-72"/>
    <n v="21600"/>
  </r>
  <r>
    <s v="R-18858"/>
    <d v="2021-11-01T00:00:00"/>
    <x v="4"/>
    <x v="2"/>
    <s v="11-2021"/>
    <x v="2"/>
    <x v="9"/>
    <x v="3"/>
    <x v="3"/>
    <s v="Yarn"/>
    <s v="02-01-01-001-0005"/>
    <s v="DAWOOD BROTHERS"/>
    <n v="0.24250440000000001"/>
    <n v="10.999999584000001"/>
    <x v="178"/>
    <n v="4753.112915484"/>
    <s v="K-2111-79"/>
    <n v="19600.11"/>
  </r>
  <r>
    <s v="R-18858"/>
    <d v="2021-11-01T00:00:00"/>
    <x v="4"/>
    <x v="2"/>
    <s v="11-2021"/>
    <x v="2"/>
    <x v="9"/>
    <x v="3"/>
    <x v="3"/>
    <s v="Yarn"/>
    <s v="02-01-01-001-0005"/>
    <s v="DAWOOD BROTHERS"/>
    <n v="4.4973545100000001"/>
    <n v="204.0000005736"/>
    <x v="178"/>
    <n v="88148.64310499611"/>
    <s v="K-2111-79"/>
    <n v="19600.11"/>
  </r>
  <r>
    <s v="R-18858"/>
    <d v="2021-11-01T00:00:00"/>
    <x v="4"/>
    <x v="2"/>
    <s v="11-2021"/>
    <x v="2"/>
    <x v="9"/>
    <x v="3"/>
    <x v="3"/>
    <s v="Yarn"/>
    <s v="02-01-01-001-0005"/>
    <s v="DAWOOD BROTHERS"/>
    <n v="6.5476190000000001"/>
    <n v="296.99999783999999"/>
    <x v="178"/>
    <n v="128334.05263809001"/>
    <s v="K-2111-79"/>
    <n v="19600.11"/>
  </r>
  <r>
    <s v="R-18858"/>
    <d v="2021-11-01T00:00:00"/>
    <x v="4"/>
    <x v="2"/>
    <s v="11-2021"/>
    <x v="2"/>
    <x v="9"/>
    <x v="3"/>
    <x v="3"/>
    <s v="Yarn"/>
    <s v="02-01-01-001-0005"/>
    <s v="DAWOOD BROTHERS"/>
    <n v="0.39682539999999999"/>
    <n v="18.000000144000001"/>
    <x v="178"/>
    <n v="7777.8214907940001"/>
    <s v="K-2111-79"/>
    <n v="19600.11"/>
  </r>
  <r>
    <s v="R-18858"/>
    <d v="2021-11-01T00:00:00"/>
    <x v="4"/>
    <x v="2"/>
    <s v="11-2021"/>
    <x v="2"/>
    <x v="9"/>
    <x v="3"/>
    <x v="3"/>
    <s v="Yarn"/>
    <s v="02-01-01-001-0005"/>
    <s v="DAWOOD BROTHERS"/>
    <n v="32.042549999999999"/>
    <n v="1453.4500679999999"/>
    <x v="178"/>
    <n v="628037.50468050002"/>
    <s v="K-2111-79"/>
    <n v="19600.11"/>
  </r>
  <r>
    <s v="R-18809"/>
    <d v="2021-11-02T00:00:00"/>
    <x v="4"/>
    <x v="2"/>
    <s v="11-2021"/>
    <x v="2"/>
    <x v="9"/>
    <x v="9"/>
    <x v="45"/>
    <s v="Yarn"/>
    <s v="02-01-01-001-0026"/>
    <s v="AL-MUQEET TEXTILES (PVT) LTD"/>
    <n v="97.75"/>
    <n v="4433.9399999999996"/>
    <x v="179"/>
    <n v="2932500"/>
    <s v="K-2111-56"/>
    <n v="30000"/>
  </r>
  <r>
    <s v="R-18809"/>
    <d v="2021-11-02T00:00:00"/>
    <x v="4"/>
    <x v="2"/>
    <s v="11-2021"/>
    <x v="2"/>
    <x v="9"/>
    <x v="9"/>
    <x v="45"/>
    <s v="Yarn"/>
    <s v="02-01-01-001-0026"/>
    <s v="AL-MUQEET TEXTILES (PVT) LTD"/>
    <n v="2.25"/>
    <n v="102.06"/>
    <x v="179"/>
    <n v="67500"/>
    <s v="K-2111-56"/>
    <n v="30000"/>
  </r>
  <r>
    <s v="R-18809"/>
    <d v="2021-11-02T00:00:00"/>
    <x v="4"/>
    <x v="2"/>
    <s v="11-2021"/>
    <x v="2"/>
    <x v="9"/>
    <x v="9"/>
    <x v="45"/>
    <s v="Yarn"/>
    <s v="02-01-01-001-0026"/>
    <s v="AL-MUQEET TEXTILES (PVT) LTD"/>
    <n v="47.48"/>
    <n v="2153.6927999999998"/>
    <x v="164"/>
    <n v="1353180"/>
    <s v="K-2111-56"/>
    <n v="28500.000000000004"/>
  </r>
  <r>
    <s v="R-18809"/>
    <d v="2021-11-02T00:00:00"/>
    <x v="4"/>
    <x v="2"/>
    <s v="11-2021"/>
    <x v="2"/>
    <x v="9"/>
    <x v="9"/>
    <x v="45"/>
    <s v="Yarn"/>
    <s v="02-01-01-001-0026"/>
    <s v="AL-MUQEET TEXTILES (PVT) LTD"/>
    <n v="2.52"/>
    <n v="114.30719999999999"/>
    <x v="164"/>
    <n v="71820"/>
    <s v="K-2111-56"/>
    <n v="28500"/>
  </r>
  <r>
    <s v="R-18807"/>
    <d v="2021-11-03T00:00:00"/>
    <x v="4"/>
    <x v="2"/>
    <s v="11-2021"/>
    <x v="2"/>
    <x v="9"/>
    <x v="13"/>
    <x v="10"/>
    <s v="Yarn"/>
    <s v="02-01-01-001-0001"/>
    <s v="METCO TEXTILE (PVT) LTD"/>
    <n v="40"/>
    <n v="1814.4"/>
    <x v="169"/>
    <n v="1156000"/>
    <s v="K-2111-54"/>
    <n v="28900"/>
  </r>
  <r>
    <s v="R-17992"/>
    <d v="2021-11-03T00:00:00"/>
    <x v="4"/>
    <x v="2"/>
    <s v="11-2021"/>
    <x v="2"/>
    <x v="9"/>
    <x v="7"/>
    <x v="41"/>
    <s v="Yarn"/>
    <s v="02-01-01-001-0025"/>
    <s v="TATA TEXTILE MILLS LTD"/>
    <n v="108"/>
    <n v="4898.88"/>
    <x v="140"/>
    <n v="2646000"/>
    <s v="K-2111-15"/>
    <n v="24500"/>
  </r>
  <r>
    <s v="R-18004"/>
    <d v="2021-11-03T00:00:00"/>
    <x v="4"/>
    <x v="2"/>
    <s v="11-2021"/>
    <x v="2"/>
    <x v="9"/>
    <x v="29"/>
    <x v="52"/>
    <s v="Yarn"/>
    <s v="02-01-01-001-0005"/>
    <s v="DAWOOD BROTHERS"/>
    <n v="134"/>
    <n v="6078.24"/>
    <x v="123"/>
    <n v="3216000"/>
    <s v="K-2111-18"/>
    <n v="24000"/>
  </r>
  <r>
    <s v="R-18541"/>
    <d v="2021-11-04T00:00:00"/>
    <x v="4"/>
    <x v="2"/>
    <s v="11-2021"/>
    <x v="2"/>
    <x v="9"/>
    <x v="11"/>
    <x v="29"/>
    <s v="Yarn"/>
    <s v="02-01-01-001-0014"/>
    <s v="SAIF TEXTILE MILLS LTD"/>
    <n v="150"/>
    <n v="6804"/>
    <x v="180"/>
    <n v="4425000"/>
    <s v="K-2111-48"/>
    <n v="29500"/>
  </r>
  <r>
    <s v="R-18850"/>
    <d v="2021-11-04T00:00:00"/>
    <x v="4"/>
    <x v="2"/>
    <s v="11-2021"/>
    <x v="2"/>
    <x v="9"/>
    <x v="7"/>
    <x v="10"/>
    <s v="Yarn"/>
    <s v="02-01-01-001-0001"/>
    <s v="METCO TEXTILE (PVT) LTD"/>
    <n v="20"/>
    <n v="907.2"/>
    <x v="167"/>
    <n v="556000"/>
    <s v="K-2111-77"/>
    <n v="27800"/>
  </r>
  <r>
    <s v="R-18851"/>
    <d v="2021-11-04T00:00:00"/>
    <x v="4"/>
    <x v="2"/>
    <s v="11-2021"/>
    <x v="2"/>
    <x v="9"/>
    <x v="7"/>
    <x v="10"/>
    <s v="Yarn"/>
    <s v="02-01-01-001-0001"/>
    <s v="METCO TEXTILE (PVT) LTD"/>
    <n v="104"/>
    <n v="4717.4399999999996"/>
    <x v="167"/>
    <n v="2891200"/>
    <s v="K-2111-78"/>
    <n v="27800"/>
  </r>
  <r>
    <s v="R-18820"/>
    <d v="2021-11-06T00:00:00"/>
    <x v="4"/>
    <x v="2"/>
    <s v="11-2021"/>
    <x v="2"/>
    <x v="9"/>
    <x v="13"/>
    <x v="10"/>
    <s v="Yarn"/>
    <s v="02-01-01-001-0001"/>
    <s v="METCO TEXTILE (PVT) LTD"/>
    <n v="40"/>
    <n v="1814.4"/>
    <x v="169"/>
    <n v="1156000"/>
    <s v="K-2111-63"/>
    <n v="28900"/>
  </r>
  <r>
    <s v="R-18808"/>
    <d v="2021-11-06T00:00:00"/>
    <x v="4"/>
    <x v="2"/>
    <s v="11-2021"/>
    <x v="2"/>
    <x v="9"/>
    <x v="7"/>
    <x v="10"/>
    <s v="Yarn"/>
    <s v="02-01-01-001-0001"/>
    <s v="METCO TEXTILE (PVT) LTD"/>
    <n v="50"/>
    <n v="2268"/>
    <x v="149"/>
    <n v="1350000"/>
    <s v="K-2111-55"/>
    <n v="27000"/>
  </r>
  <r>
    <s v="R-18492"/>
    <d v="2021-11-06T00:00:00"/>
    <x v="4"/>
    <x v="2"/>
    <s v="11-2021"/>
    <x v="2"/>
    <x v="9"/>
    <x v="35"/>
    <x v="46"/>
    <s v="Yarn"/>
    <s v="02-01-01-001-0034"/>
    <s v="ROYALTY INDUSTRIAL CHINA"/>
    <n v="432.82"/>
    <n v="19632.715199999999"/>
    <x v="181"/>
    <n v="8464842.5243999995"/>
    <s v="K-2111-46"/>
    <n v="19557.419999999998"/>
  </r>
  <r>
    <s v="R-18493"/>
    <d v="2021-11-06T00:00:00"/>
    <x v="4"/>
    <x v="2"/>
    <s v="11-2021"/>
    <x v="2"/>
    <x v="9"/>
    <x v="35"/>
    <x v="46"/>
    <s v="Yarn"/>
    <s v="02-01-01-001-0034"/>
    <s v="ROYALTY INDUSTRIAL CHINA"/>
    <n v="35.96"/>
    <n v="1631.1456000000001"/>
    <x v="181"/>
    <n v="703284.82319999998"/>
    <s v="K-2111-47"/>
    <n v="19557.419999999998"/>
  </r>
  <r>
    <s v="R-18859"/>
    <d v="2021-11-08T00:00:00"/>
    <x v="4"/>
    <x v="2"/>
    <s v="11-2021"/>
    <x v="2"/>
    <x v="9"/>
    <x v="3"/>
    <x v="3"/>
    <s v="Yarn"/>
    <s v="02-01-01-001-0005"/>
    <s v="DAWOOD BROTHERS"/>
    <n v="2.5033068699999999"/>
    <n v="113.54999962319999"/>
    <x v="182"/>
    <n v="49065.1400818931"/>
    <s v="K-2111-80"/>
    <n v="19600.13"/>
  </r>
  <r>
    <s v="R-18859"/>
    <d v="2021-11-08T00:00:00"/>
    <x v="4"/>
    <x v="2"/>
    <s v="11-2021"/>
    <x v="2"/>
    <x v="9"/>
    <x v="3"/>
    <x v="3"/>
    <s v="Yarn"/>
    <s v="02-01-01-001-0005"/>
    <s v="DAWOOD BROTHERS"/>
    <n v="19.294311499999999"/>
    <n v="875.18996963999996"/>
    <x v="182"/>
    <n v="378171.01366049499"/>
    <s v="K-2111-80"/>
    <n v="19600.13"/>
  </r>
  <r>
    <s v="R-18859"/>
    <d v="2021-11-08T00:00:00"/>
    <x v="4"/>
    <x v="2"/>
    <s v="11-2021"/>
    <x v="2"/>
    <x v="9"/>
    <x v="3"/>
    <x v="3"/>
    <s v="Yarn"/>
    <s v="02-01-01-001-0005"/>
    <s v="DAWOOD BROTHERS"/>
    <n v="26.609348300000001"/>
    <n v="1207.0000388880001"/>
    <x v="182"/>
    <n v="521546.68589527905"/>
    <s v="K-2111-80"/>
    <n v="19600.13"/>
  </r>
  <r>
    <s v="R-18810"/>
    <d v="2021-11-08T00:00:00"/>
    <x v="4"/>
    <x v="2"/>
    <s v="11-2021"/>
    <x v="2"/>
    <x v="9"/>
    <x v="7"/>
    <x v="10"/>
    <s v="Yarn"/>
    <s v="02-01-01-001-0001"/>
    <s v="METCO TEXTILE (PVT) LTD"/>
    <n v="60"/>
    <n v="2721.6"/>
    <x v="149"/>
    <n v="1620000"/>
    <s v="K-2111-57"/>
    <n v="27000"/>
  </r>
  <r>
    <s v="R-18830"/>
    <d v="2021-11-09T00:00:00"/>
    <x v="4"/>
    <x v="2"/>
    <s v="11-2021"/>
    <x v="2"/>
    <x v="9"/>
    <x v="5"/>
    <x v="9"/>
    <s v="Yarn"/>
    <s v="02-01-01-001-0005"/>
    <s v="DAWOOD BROTHERS"/>
    <n v="103.26"/>
    <n v="4683.8735999999999"/>
    <x v="110"/>
    <n v="2726064"/>
    <s v="K-2111-70"/>
    <n v="26400"/>
  </r>
  <r>
    <s v="R-18830"/>
    <d v="2021-11-09T00:00:00"/>
    <x v="4"/>
    <x v="2"/>
    <s v="11-2021"/>
    <x v="2"/>
    <x v="9"/>
    <x v="5"/>
    <x v="9"/>
    <s v="Yarn"/>
    <s v="02-01-01-001-0005"/>
    <s v="DAWOOD BROTHERS"/>
    <n v="19"/>
    <n v="861.84"/>
    <x v="110"/>
    <n v="501600"/>
    <s v="K-2111-70"/>
    <n v="26400"/>
  </r>
  <r>
    <s v="R-18830"/>
    <d v="2021-11-09T00:00:00"/>
    <x v="4"/>
    <x v="2"/>
    <s v="11-2021"/>
    <x v="2"/>
    <x v="9"/>
    <x v="5"/>
    <x v="9"/>
    <s v="Yarn"/>
    <s v="02-01-01-001-0005"/>
    <s v="DAWOOD BROTHERS"/>
    <n v="7.74"/>
    <n v="351.08640000000003"/>
    <x v="110"/>
    <n v="204336"/>
    <s v="K-2111-70"/>
    <n v="26400"/>
  </r>
  <r>
    <s v="R-18877"/>
    <d v="2021-11-09T00:00:00"/>
    <x v="4"/>
    <x v="2"/>
    <s v="11-2021"/>
    <x v="2"/>
    <x v="9"/>
    <x v="4"/>
    <x v="44"/>
    <s v="Yarn"/>
    <s v="02-01-01-001-0025"/>
    <s v="TATA TEXTILE MILLS LTD"/>
    <n v="9.86"/>
    <n v="447.24959999999999"/>
    <x v="177"/>
    <n v="212976"/>
    <s v="K-2111-88"/>
    <n v="21600"/>
  </r>
  <r>
    <s v="R-18877"/>
    <d v="2021-11-09T00:00:00"/>
    <x v="4"/>
    <x v="2"/>
    <s v="11-2021"/>
    <x v="2"/>
    <x v="9"/>
    <x v="4"/>
    <x v="44"/>
    <s v="Yarn"/>
    <s v="02-01-01-001-0025"/>
    <s v="TATA TEXTILE MILLS LTD"/>
    <n v="40.14"/>
    <n v="1820.7503999999999"/>
    <x v="177"/>
    <n v="867024"/>
    <s v="K-2111-88"/>
    <n v="21600"/>
  </r>
  <r>
    <s v="R-18868"/>
    <d v="2021-11-10T00:00:00"/>
    <x v="4"/>
    <x v="2"/>
    <s v="11-2021"/>
    <x v="2"/>
    <x v="9"/>
    <x v="13"/>
    <x v="10"/>
    <s v="Yarn"/>
    <s v="02-01-01-001-0001"/>
    <s v="METCO TEXTILE (PVT) LTD"/>
    <n v="1.46"/>
    <n v="66.2256"/>
    <x v="169"/>
    <n v="42194"/>
    <s v="K-2111-85"/>
    <n v="28900"/>
  </r>
  <r>
    <s v="R-18868"/>
    <d v="2021-11-10T00:00:00"/>
    <x v="4"/>
    <x v="2"/>
    <s v="11-2021"/>
    <x v="2"/>
    <x v="9"/>
    <x v="13"/>
    <x v="10"/>
    <s v="Yarn"/>
    <s v="02-01-01-001-0001"/>
    <s v="METCO TEXTILE (PVT) LTD"/>
    <n v="0.3"/>
    <n v="13.607999999999999"/>
    <x v="169"/>
    <n v="8670"/>
    <s v="K-2111-85"/>
    <n v="28900"/>
  </r>
  <r>
    <s v="R-18868"/>
    <d v="2021-11-10T00:00:00"/>
    <x v="4"/>
    <x v="2"/>
    <s v="11-2021"/>
    <x v="2"/>
    <x v="9"/>
    <x v="13"/>
    <x v="10"/>
    <s v="Yarn"/>
    <s v="02-01-01-001-0001"/>
    <s v="METCO TEXTILE (PVT) LTD"/>
    <n v="1.46"/>
    <n v="66.2256"/>
    <x v="169"/>
    <n v="42194"/>
    <s v="K-2111-85"/>
    <n v="28900"/>
  </r>
  <r>
    <s v="R-18868"/>
    <d v="2021-11-10T00:00:00"/>
    <x v="4"/>
    <x v="2"/>
    <s v="11-2021"/>
    <x v="2"/>
    <x v="9"/>
    <x v="13"/>
    <x v="10"/>
    <s v="Yarn"/>
    <s v="02-01-01-001-0001"/>
    <s v="METCO TEXTILE (PVT) LTD"/>
    <n v="4.9800000000000004"/>
    <n v="225.89280000000002"/>
    <x v="169"/>
    <n v="143922"/>
    <s v="K-2111-85"/>
    <n v="28899.999999999996"/>
  </r>
  <r>
    <s v="R-18868"/>
    <d v="2021-11-10T00:00:00"/>
    <x v="4"/>
    <x v="2"/>
    <s v="11-2021"/>
    <x v="2"/>
    <x v="9"/>
    <x v="13"/>
    <x v="10"/>
    <s v="Yarn"/>
    <s v="02-01-01-001-0001"/>
    <s v="METCO TEXTILE (PVT) LTD"/>
    <n v="0.9"/>
    <n v="40.823999999999998"/>
    <x v="169"/>
    <n v="26010"/>
    <s v="K-2111-85"/>
    <n v="28900"/>
  </r>
  <r>
    <s v="R-18868"/>
    <d v="2021-11-10T00:00:00"/>
    <x v="4"/>
    <x v="2"/>
    <s v="11-2021"/>
    <x v="2"/>
    <x v="9"/>
    <x v="13"/>
    <x v="10"/>
    <s v="Yarn"/>
    <s v="02-01-01-001-0001"/>
    <s v="METCO TEXTILE (PVT) LTD"/>
    <n v="6"/>
    <n v="272.15999999999997"/>
    <x v="169"/>
    <n v="173400"/>
    <s v="K-2111-85"/>
    <n v="28900"/>
  </r>
  <r>
    <s v="R-18868"/>
    <d v="2021-11-10T00:00:00"/>
    <x v="4"/>
    <x v="2"/>
    <s v="11-2021"/>
    <x v="2"/>
    <x v="9"/>
    <x v="13"/>
    <x v="10"/>
    <s v="Yarn"/>
    <s v="02-01-01-001-0001"/>
    <s v="METCO TEXTILE (PVT) LTD"/>
    <n v="33.93"/>
    <n v="1539.0647999999999"/>
    <x v="169"/>
    <n v="980577"/>
    <s v="K-2111-85"/>
    <n v="28900"/>
  </r>
  <r>
    <s v="R-18869"/>
    <d v="2021-11-10T00:00:00"/>
    <x v="4"/>
    <x v="2"/>
    <s v="11-2021"/>
    <x v="2"/>
    <x v="9"/>
    <x v="13"/>
    <x v="10"/>
    <s v="Yarn"/>
    <s v="02-01-01-001-0001"/>
    <s v="METCO TEXTILE (PVT) LTD"/>
    <n v="0.97"/>
    <n v="43.999199999999995"/>
    <x v="169"/>
    <n v="28033"/>
    <s v="K-2111-86"/>
    <n v="28900"/>
  </r>
  <r>
    <s v="R-18828"/>
    <d v="2021-11-10T00:00:00"/>
    <x v="4"/>
    <x v="2"/>
    <s v="11-2021"/>
    <x v="2"/>
    <x v="9"/>
    <x v="7"/>
    <x v="45"/>
    <s v="Yarn"/>
    <s v="02-01-01-001-0026"/>
    <s v="AL-MUQEET TEXTILES (PVT) LTD"/>
    <n v="100"/>
    <n v="4536"/>
    <x v="135"/>
    <n v="2650000"/>
    <s v="K-2111-68"/>
    <n v="26500"/>
  </r>
  <r>
    <s v="R-18870"/>
    <d v="2021-11-13T00:00:00"/>
    <x v="4"/>
    <x v="2"/>
    <s v="11-2021"/>
    <x v="2"/>
    <x v="9"/>
    <x v="7"/>
    <x v="10"/>
    <s v="Yarn"/>
    <s v="02-01-01-001-0001"/>
    <s v="METCO TEXTILE (PVT) LTD"/>
    <n v="2.0499999999999998"/>
    <n v="92.987999999999985"/>
    <x v="149"/>
    <n v="55349.999999999993"/>
    <s v="K-2111-87"/>
    <n v="27000"/>
  </r>
  <r>
    <s v="R-18870"/>
    <d v="2021-11-13T00:00:00"/>
    <x v="4"/>
    <x v="2"/>
    <s v="11-2021"/>
    <x v="2"/>
    <x v="9"/>
    <x v="7"/>
    <x v="10"/>
    <s v="Yarn"/>
    <s v="02-01-01-001-0001"/>
    <s v="METCO TEXTILE (PVT) LTD"/>
    <n v="22.95"/>
    <n v="1041.0119999999999"/>
    <x v="149"/>
    <n v="619650"/>
    <s v="K-2111-87"/>
    <n v="27000"/>
  </r>
  <r>
    <s v="R-18866"/>
    <d v="2021-11-13T00:00:00"/>
    <x v="4"/>
    <x v="2"/>
    <s v="11-2021"/>
    <x v="2"/>
    <x v="9"/>
    <x v="7"/>
    <x v="10"/>
    <s v="Yarn"/>
    <s v="02-01-01-001-0001"/>
    <s v="METCO TEXTILE (PVT) LTD"/>
    <n v="90"/>
    <n v="4082.4"/>
    <x v="149"/>
    <n v="2430000"/>
    <s v="K-2111-84"/>
    <n v="27000"/>
  </r>
  <r>
    <s v="R-18878"/>
    <d v="2021-11-15T00:00:00"/>
    <x v="4"/>
    <x v="2"/>
    <s v="11-2021"/>
    <x v="2"/>
    <x v="9"/>
    <x v="4"/>
    <x v="44"/>
    <s v="Yarn"/>
    <s v="02-01-01-001-0025"/>
    <s v="TATA TEXTILE MILLS LTD"/>
    <n v="10.09"/>
    <n v="457.68239999999997"/>
    <x v="177"/>
    <n v="217944"/>
    <s v="K-2111-89"/>
    <n v="21600"/>
  </r>
  <r>
    <s v="R-18878"/>
    <d v="2021-11-15T00:00:00"/>
    <x v="4"/>
    <x v="2"/>
    <s v="11-2021"/>
    <x v="2"/>
    <x v="9"/>
    <x v="4"/>
    <x v="44"/>
    <s v="Yarn"/>
    <s v="02-01-01-001-0025"/>
    <s v="TATA TEXTILE MILLS LTD"/>
    <n v="41.71"/>
    <n v="1891.9656"/>
    <x v="177"/>
    <n v="900936"/>
    <s v="K-2111-89"/>
    <n v="21600"/>
  </r>
  <r>
    <s v="R-18878"/>
    <d v="2021-11-15T00:00:00"/>
    <x v="4"/>
    <x v="2"/>
    <s v="11-2021"/>
    <x v="2"/>
    <x v="9"/>
    <x v="4"/>
    <x v="44"/>
    <s v="Yarn"/>
    <s v="02-01-01-001-0025"/>
    <s v="TATA TEXTILE MILLS LTD"/>
    <n v="48.2"/>
    <n v="2186.3520000000003"/>
    <x v="177"/>
    <n v="1041120.0000000001"/>
    <s v="K-2111-89"/>
    <n v="21600"/>
  </r>
  <r>
    <s v="R-18831"/>
    <d v="2021-11-16T00:00:00"/>
    <x v="4"/>
    <x v="2"/>
    <s v="11-2021"/>
    <x v="2"/>
    <x v="9"/>
    <x v="5"/>
    <x v="9"/>
    <s v="Yarn"/>
    <s v="02-01-01-001-0005"/>
    <s v="DAWOOD BROTHERS"/>
    <n v="124.16"/>
    <n v="5631.8975999999993"/>
    <x v="110"/>
    <n v="3277824"/>
    <s v="K-2111-71"/>
    <n v="26400"/>
  </r>
  <r>
    <s v="R-18831"/>
    <d v="2021-11-16T00:00:00"/>
    <x v="4"/>
    <x v="2"/>
    <s v="11-2021"/>
    <x v="2"/>
    <x v="9"/>
    <x v="5"/>
    <x v="9"/>
    <s v="Yarn"/>
    <s v="02-01-01-001-0005"/>
    <s v="DAWOOD BROTHERS"/>
    <n v="25.84"/>
    <n v="1172.1024"/>
    <x v="110"/>
    <n v="682176"/>
    <s v="K-2111-71"/>
    <n v="26400"/>
  </r>
  <r>
    <s v="R-18860"/>
    <d v="2021-11-17T00:00:00"/>
    <x v="4"/>
    <x v="2"/>
    <s v="11-2021"/>
    <x v="2"/>
    <x v="9"/>
    <x v="3"/>
    <x v="3"/>
    <s v="Yarn"/>
    <s v="02-01-01-001-0005"/>
    <s v="DAWOOD BROTHERS"/>
    <n v="10.097002"/>
    <n v="458.00001071999998"/>
    <x v="183"/>
    <n v="197902.65278027998"/>
    <s v="K-2111-81"/>
    <n v="19600.14"/>
  </r>
  <r>
    <s v="R-18860"/>
    <d v="2021-11-17T00:00:00"/>
    <x v="4"/>
    <x v="2"/>
    <s v="11-2021"/>
    <x v="2"/>
    <x v="9"/>
    <x v="3"/>
    <x v="3"/>
    <s v="Yarn"/>
    <s v="02-01-01-001-0005"/>
    <s v="DAWOOD BROTHERS"/>
    <n v="20.9435635"/>
    <n v="950.00004035999996"/>
    <x v="183"/>
    <n v="410496.77669888997"/>
    <s v="K-2111-81"/>
    <n v="19600.14"/>
  </r>
  <r>
    <s v="R-18860"/>
    <d v="2021-11-17T00:00:00"/>
    <x v="4"/>
    <x v="2"/>
    <s v="11-2021"/>
    <x v="2"/>
    <x v="9"/>
    <x v="3"/>
    <x v="3"/>
    <s v="Yarn"/>
    <s v="02-01-01-001-0005"/>
    <s v="DAWOOD BROTHERS"/>
    <n v="12.572751"/>
    <n v="570.29998536000005"/>
    <x v="184"/>
    <n v="246427.42833011999"/>
    <s v="K-2111-81"/>
    <n v="19600.12"/>
  </r>
  <r>
    <s v="R-18826"/>
    <d v="2021-11-17T00:00:00"/>
    <x v="4"/>
    <x v="2"/>
    <s v="11-2021"/>
    <x v="2"/>
    <x v="9"/>
    <x v="7"/>
    <x v="47"/>
    <s v="Yarn"/>
    <s v="02-01-01-001-0028"/>
    <s v="NAGINA COTTON MILLS LTD"/>
    <n v="100"/>
    <n v="4536"/>
    <x v="140"/>
    <n v="2450000"/>
    <s v="K-2111-67"/>
    <n v="24500"/>
  </r>
  <r>
    <s v="R-18823"/>
    <d v="2021-11-17T00:00:00"/>
    <x v="4"/>
    <x v="2"/>
    <s v="11-2021"/>
    <x v="2"/>
    <x v="9"/>
    <x v="8"/>
    <x v="29"/>
    <s v="Yarn"/>
    <s v="02-01-01-001-0014"/>
    <s v="SAIF TEXTILE MILLS LTD"/>
    <n v="5.68"/>
    <n v="257.64479999999998"/>
    <x v="108"/>
    <n v="148816"/>
    <s v="K-2111-66"/>
    <n v="26200"/>
  </r>
  <r>
    <s v="R-18823"/>
    <d v="2021-11-17T00:00:00"/>
    <x v="4"/>
    <x v="2"/>
    <s v="11-2021"/>
    <x v="2"/>
    <x v="9"/>
    <x v="8"/>
    <x v="29"/>
    <s v="Yarn"/>
    <s v="02-01-01-001-0014"/>
    <s v="SAIF TEXTILE MILLS LTD"/>
    <n v="8.07"/>
    <n v="366.05520000000001"/>
    <x v="108"/>
    <n v="211434"/>
    <s v="K-2111-66"/>
    <n v="26200"/>
  </r>
  <r>
    <s v="R-18823"/>
    <d v="2021-11-17T00:00:00"/>
    <x v="4"/>
    <x v="2"/>
    <s v="11-2021"/>
    <x v="2"/>
    <x v="9"/>
    <x v="8"/>
    <x v="29"/>
    <s v="Yarn"/>
    <s v="02-01-01-001-0014"/>
    <s v="SAIF TEXTILE MILLS LTD"/>
    <n v="16.25"/>
    <n v="737.1"/>
    <x v="108"/>
    <n v="425750"/>
    <s v="K-2111-66"/>
    <n v="26200"/>
  </r>
  <r>
    <s v="R-18817"/>
    <d v="2021-11-17T00:00:00"/>
    <x v="4"/>
    <x v="2"/>
    <s v="11-2021"/>
    <x v="2"/>
    <x v="9"/>
    <x v="7"/>
    <x v="10"/>
    <s v="Yarn"/>
    <s v="02-01-01-001-0001"/>
    <s v="METCO TEXTILE (PVT) LTD"/>
    <n v="125"/>
    <n v="5670"/>
    <x v="149"/>
    <n v="3375000"/>
    <s v="K-2111-60"/>
    <n v="27000"/>
  </r>
  <r>
    <s v="R-18829"/>
    <d v="2021-11-18T00:00:00"/>
    <x v="4"/>
    <x v="2"/>
    <s v="11-2021"/>
    <x v="2"/>
    <x v="9"/>
    <x v="7"/>
    <x v="45"/>
    <s v="Yarn"/>
    <s v="02-01-01-001-0026"/>
    <s v="AL-MUQEET TEXTILES (PVT) LTD"/>
    <n v="200"/>
    <n v="9072"/>
    <x v="135"/>
    <n v="5300000"/>
    <s v="K-2111-69"/>
    <n v="26500"/>
  </r>
  <r>
    <s v="R-18864"/>
    <d v="2021-11-18T00:00:00"/>
    <x v="4"/>
    <x v="2"/>
    <s v="11-2021"/>
    <x v="2"/>
    <x v="9"/>
    <x v="9"/>
    <x v="45"/>
    <s v="Yarn"/>
    <s v="02-01-01-001-0026"/>
    <s v="AL-MUQEET TEXTILES (PVT) LTD"/>
    <n v="1.81"/>
    <n v="82.101600000000005"/>
    <x v="179"/>
    <n v="54300"/>
    <s v="K-2111-82"/>
    <n v="30000"/>
  </r>
  <r>
    <s v="R-18865"/>
    <d v="2021-11-18T00:00:00"/>
    <x v="4"/>
    <x v="2"/>
    <s v="11-2021"/>
    <x v="2"/>
    <x v="9"/>
    <x v="9"/>
    <x v="45"/>
    <s v="Yarn"/>
    <s v="02-01-01-001-0026"/>
    <s v="AL-MUQEET TEXTILES (PVT) LTD"/>
    <n v="98.19"/>
    <n v="4453.8984"/>
    <x v="179"/>
    <n v="2945700"/>
    <s v="K-2111-83"/>
    <n v="30000"/>
  </r>
  <r>
    <s v="R-18805"/>
    <d v="2021-11-19T00:00:00"/>
    <x v="4"/>
    <x v="2"/>
    <s v="11-2021"/>
    <x v="2"/>
    <x v="9"/>
    <x v="7"/>
    <x v="9"/>
    <s v="Yarn"/>
    <s v="02-01-01-001-0005"/>
    <s v="DAWOOD BROTHERS"/>
    <n v="25.49"/>
    <n v="1156.2264"/>
    <x v="149"/>
    <n v="688230"/>
    <s v="K-2111-52"/>
    <n v="27000"/>
  </r>
  <r>
    <s v="R-18805"/>
    <d v="2021-11-19T00:00:00"/>
    <x v="4"/>
    <x v="2"/>
    <s v="11-2021"/>
    <x v="2"/>
    <x v="9"/>
    <x v="7"/>
    <x v="9"/>
    <s v="Yarn"/>
    <s v="02-01-01-001-0005"/>
    <s v="DAWOOD BROTHERS"/>
    <n v="26.94"/>
    <n v="1221.9983999999999"/>
    <x v="149"/>
    <n v="727380"/>
    <s v="K-2111-52"/>
    <n v="27000"/>
  </r>
  <r>
    <s v="R-18805"/>
    <d v="2021-11-19T00:00:00"/>
    <x v="4"/>
    <x v="2"/>
    <s v="11-2021"/>
    <x v="2"/>
    <x v="9"/>
    <x v="7"/>
    <x v="9"/>
    <s v="Yarn"/>
    <s v="02-01-01-001-0005"/>
    <s v="DAWOOD BROTHERS"/>
    <n v="181.29"/>
    <n v="8223.3143999999993"/>
    <x v="149"/>
    <n v="4894830"/>
    <s v="K-2111-52"/>
    <n v="27000"/>
  </r>
  <r>
    <s v="R-18806"/>
    <d v="2021-11-19T00:00:00"/>
    <x v="4"/>
    <x v="2"/>
    <s v="11-2021"/>
    <x v="2"/>
    <x v="9"/>
    <x v="7"/>
    <x v="9"/>
    <s v="Yarn"/>
    <s v="02-01-01-001-0005"/>
    <s v="DAWOOD BROTHERS"/>
    <n v="16.28"/>
    <n v="738.46080000000006"/>
    <x v="149"/>
    <n v="439560.00000000006"/>
    <s v="K-2111-53"/>
    <n v="27000"/>
  </r>
  <r>
    <s v="R-18818"/>
    <d v="2021-11-20T00:00:00"/>
    <x v="4"/>
    <x v="2"/>
    <s v="11-2021"/>
    <x v="2"/>
    <x v="9"/>
    <x v="7"/>
    <x v="10"/>
    <s v="Yarn"/>
    <s v="02-01-01-001-0001"/>
    <s v="METCO TEXTILE (PVT) LTD"/>
    <n v="30"/>
    <n v="1360.8"/>
    <x v="149"/>
    <n v="810000"/>
    <s v="K-2111-61"/>
    <n v="27000"/>
  </r>
  <r>
    <s v="R-18819"/>
    <d v="2021-11-20T00:00:00"/>
    <x v="4"/>
    <x v="2"/>
    <s v="11-2021"/>
    <x v="2"/>
    <x v="9"/>
    <x v="7"/>
    <x v="10"/>
    <s v="Yarn"/>
    <s v="02-01-01-001-0001"/>
    <s v="METCO TEXTILE (PVT) LTD"/>
    <n v="10"/>
    <n v="453.6"/>
    <x v="149"/>
    <n v="270000"/>
    <s v="K-2111-62"/>
    <n v="27000"/>
  </r>
  <r>
    <s v="R-18822"/>
    <d v="2021-11-22T00:00:00"/>
    <x v="4"/>
    <x v="2"/>
    <s v="11-2021"/>
    <x v="2"/>
    <x v="9"/>
    <x v="7"/>
    <x v="10"/>
    <s v="Yarn"/>
    <s v="02-01-01-001-0001"/>
    <s v="METCO TEXTILE (PVT) LTD"/>
    <n v="50"/>
    <n v="2268"/>
    <x v="149"/>
    <n v="1350000"/>
    <s v="K-2111-65"/>
    <n v="27000"/>
  </r>
  <r>
    <s v="R-18843"/>
    <d v="2021-11-22T00:00:00"/>
    <x v="4"/>
    <x v="2"/>
    <s v="11-2021"/>
    <x v="2"/>
    <x v="9"/>
    <x v="4"/>
    <x v="44"/>
    <s v="Yarn"/>
    <s v="02-01-01-001-0025"/>
    <s v="TATA TEXTILE MILLS LTD"/>
    <n v="18.760000000000002"/>
    <n v="850.95360000000005"/>
    <x v="177"/>
    <n v="405216.00000000006"/>
    <s v="K-2111-73"/>
    <n v="21600"/>
  </r>
  <r>
    <s v="R-18843"/>
    <d v="2021-11-22T00:00:00"/>
    <x v="4"/>
    <x v="2"/>
    <s v="11-2021"/>
    <x v="2"/>
    <x v="9"/>
    <x v="4"/>
    <x v="44"/>
    <s v="Yarn"/>
    <s v="02-01-01-001-0025"/>
    <s v="TATA TEXTILE MILLS LTD"/>
    <n v="31.24"/>
    <n v="1417.0463999999999"/>
    <x v="177"/>
    <n v="674784"/>
    <s v="K-2111-73"/>
    <n v="21600"/>
  </r>
  <r>
    <s v="D-6521"/>
    <d v="2021-11-22T00:00:00"/>
    <x v="4"/>
    <x v="2"/>
    <s v="11-2021"/>
    <x v="2"/>
    <x v="9"/>
    <x v="37"/>
    <x v="46"/>
    <s v="PurchaseReturn"/>
    <s v="02-01-01-001-0033"/>
    <s v="AMNA APPARELS (YARN)"/>
    <n v="-100"/>
    <n v="-4536"/>
    <x v="174"/>
    <n v="-2286468.5499999998"/>
    <s v="K-2110-28"/>
    <n v="22864.6855"/>
  </r>
  <r>
    <s v="R-18811"/>
    <d v="2021-11-24T00:00:00"/>
    <x v="4"/>
    <x v="2"/>
    <s v="11-2021"/>
    <x v="2"/>
    <x v="9"/>
    <x v="7"/>
    <x v="50"/>
    <s v="Yarn"/>
    <s v="02-01-01-001-0031"/>
    <s v="HUSSAIN MILLS LTD"/>
    <n v="173.05"/>
    <n v="7849.5480000000007"/>
    <x v="168"/>
    <n v="4499300"/>
    <s v="K-2111-58"/>
    <n v="26000"/>
  </r>
  <r>
    <s v="R-18812"/>
    <d v="2021-11-24T00:00:00"/>
    <x v="4"/>
    <x v="2"/>
    <s v="11-2021"/>
    <x v="2"/>
    <x v="9"/>
    <x v="7"/>
    <x v="50"/>
    <s v="Yarn"/>
    <s v="02-01-01-001-0031"/>
    <s v="HUSSAIN MILLS LTD"/>
    <n v="26.95"/>
    <n v="1222.452"/>
    <x v="168"/>
    <n v="700700"/>
    <s v="K-2111-59"/>
    <n v="26000"/>
  </r>
  <r>
    <s v="R-18802"/>
    <d v="2021-11-25T00:00:00"/>
    <x v="4"/>
    <x v="2"/>
    <s v="11-2021"/>
    <x v="2"/>
    <x v="9"/>
    <x v="7"/>
    <x v="10"/>
    <s v="Yarn"/>
    <s v="02-01-01-001-0001"/>
    <s v="METCO TEXTILE (PVT) LTD"/>
    <n v="50"/>
    <n v="2268"/>
    <x v="149"/>
    <n v="1350000"/>
    <s v="K-2111-49"/>
    <n v="27000"/>
  </r>
  <r>
    <s v="R-18844"/>
    <d v="2021-11-25T00:00:00"/>
    <x v="4"/>
    <x v="2"/>
    <s v="11-2021"/>
    <x v="2"/>
    <x v="9"/>
    <x v="4"/>
    <x v="44"/>
    <s v="Yarn"/>
    <s v="02-01-01-001-0025"/>
    <s v="TATA TEXTILE MILLS LTD"/>
    <n v="19.36"/>
    <n v="878.16959999999995"/>
    <x v="177"/>
    <n v="418176"/>
    <s v="K-2111-74"/>
    <n v="21600"/>
  </r>
  <r>
    <s v="R-18844"/>
    <d v="2021-11-25T00:00:00"/>
    <x v="4"/>
    <x v="2"/>
    <s v="11-2021"/>
    <x v="2"/>
    <x v="9"/>
    <x v="4"/>
    <x v="44"/>
    <s v="Yarn"/>
    <s v="02-01-01-001-0025"/>
    <s v="TATA TEXTILE MILLS LTD"/>
    <n v="25.29"/>
    <n v="1147.1543999999999"/>
    <x v="177"/>
    <n v="546264"/>
    <s v="K-2111-74"/>
    <n v="21600"/>
  </r>
  <r>
    <s v="R-18844"/>
    <d v="2021-11-25T00:00:00"/>
    <x v="4"/>
    <x v="2"/>
    <s v="11-2021"/>
    <x v="2"/>
    <x v="9"/>
    <x v="4"/>
    <x v="44"/>
    <s v="Yarn"/>
    <s v="02-01-01-001-0025"/>
    <s v="TATA TEXTILE MILLS LTD"/>
    <n v="5.35"/>
    <n v="242.67599999999999"/>
    <x v="177"/>
    <n v="115559.99999999999"/>
    <s v="K-2111-74"/>
    <n v="21600"/>
  </r>
  <r>
    <s v="R-18468"/>
    <d v="2021-11-29T00:00:00"/>
    <x v="4"/>
    <x v="2"/>
    <s v="11-2021"/>
    <x v="2"/>
    <x v="9"/>
    <x v="47"/>
    <x v="32"/>
    <s v="Yarn"/>
    <s v="02-01-01-001-0022"/>
    <s v="COMBINE SPINING (PVT) LTD"/>
    <n v="19"/>
    <n v="861.84"/>
    <x v="5"/>
    <n v="271700"/>
    <s v="K-2111-45"/>
    <n v="14300"/>
  </r>
  <r>
    <s v="R-18803"/>
    <d v="2021-11-30T00:00:00"/>
    <x v="4"/>
    <x v="2"/>
    <s v="11-2021"/>
    <x v="2"/>
    <x v="9"/>
    <x v="7"/>
    <x v="10"/>
    <s v="Yarn"/>
    <s v="02-01-01-001-0001"/>
    <s v="METCO TEXTILE (PVT) LTD"/>
    <n v="100"/>
    <n v="4536"/>
    <x v="149"/>
    <n v="2700000"/>
    <s v="K-2111-50"/>
    <n v="27000"/>
  </r>
  <r>
    <s v="R-18832"/>
    <d v="2021-12-01T00:00:00"/>
    <x v="5"/>
    <x v="2"/>
    <s v="12-2021"/>
    <x v="2"/>
    <x v="9"/>
    <x v="5"/>
    <x v="9"/>
    <s v="Yarn"/>
    <s v="02-01-01-001-0005"/>
    <s v="DAWOOD BROTHERS"/>
    <n v="17"/>
    <n v="771.12"/>
    <x v="110"/>
    <n v="448800"/>
    <s v="K-2112-18"/>
    <n v="26400"/>
  </r>
  <r>
    <s v="R-18871"/>
    <d v="2021-12-01T00:00:00"/>
    <x v="5"/>
    <x v="2"/>
    <s v="12-2021"/>
    <x v="2"/>
    <x v="9"/>
    <x v="5"/>
    <x v="9"/>
    <s v="Yarn"/>
    <s v="02-01-01-001-0005"/>
    <s v="DAWOOD BROTHERS"/>
    <n v="55.92"/>
    <n v="2536.5311999999999"/>
    <x v="110"/>
    <n v="1476288"/>
    <s v="K-2112-26"/>
    <n v="26400"/>
  </r>
  <r>
    <s v="R-18871"/>
    <d v="2021-12-01T00:00:00"/>
    <x v="5"/>
    <x v="2"/>
    <s v="12-2021"/>
    <x v="2"/>
    <x v="9"/>
    <x v="5"/>
    <x v="9"/>
    <s v="Yarn"/>
    <s v="02-01-01-001-0005"/>
    <s v="DAWOOD BROTHERS"/>
    <n v="27.08"/>
    <n v="1228.3488"/>
    <x v="110"/>
    <n v="714912"/>
    <s v="K-2112-26"/>
    <n v="26400"/>
  </r>
  <r>
    <s v="R-18815"/>
    <d v="2021-12-02T00:00:00"/>
    <x v="5"/>
    <x v="2"/>
    <s v="12-2021"/>
    <x v="2"/>
    <x v="9"/>
    <x v="8"/>
    <x v="29"/>
    <s v="Yarn"/>
    <s v="02-01-01-001-0014"/>
    <s v="SAIF TEXTILE MILLS LTD"/>
    <n v="13.29"/>
    <n v="602.83439999999996"/>
    <x v="108"/>
    <n v="348198"/>
    <s v="K-2112-16"/>
    <n v="26200"/>
  </r>
  <r>
    <s v="R-18815"/>
    <d v="2021-12-02T00:00:00"/>
    <x v="5"/>
    <x v="2"/>
    <s v="12-2021"/>
    <x v="2"/>
    <x v="9"/>
    <x v="8"/>
    <x v="29"/>
    <s v="Yarn"/>
    <s v="02-01-01-001-0014"/>
    <s v="SAIF TEXTILE MILLS LTD"/>
    <n v="2.52"/>
    <n v="114.30719999999999"/>
    <x v="108"/>
    <n v="66024"/>
    <s v="K-2112-16"/>
    <n v="26200"/>
  </r>
  <r>
    <s v="R-18815"/>
    <d v="2021-12-02T00:00:00"/>
    <x v="5"/>
    <x v="2"/>
    <s v="12-2021"/>
    <x v="2"/>
    <x v="9"/>
    <x v="8"/>
    <x v="29"/>
    <s v="Yarn"/>
    <s v="02-01-01-001-0014"/>
    <s v="SAIF TEXTILE MILLS LTD"/>
    <n v="4.6399999999999997"/>
    <n v="210.47039999999998"/>
    <x v="108"/>
    <n v="121567.99999999999"/>
    <s v="K-2112-16"/>
    <n v="26200"/>
  </r>
  <r>
    <s v="R-18816"/>
    <d v="2021-12-02T00:00:00"/>
    <x v="5"/>
    <x v="2"/>
    <s v="12-2021"/>
    <x v="2"/>
    <x v="9"/>
    <x v="8"/>
    <x v="29"/>
    <s v="Yarn"/>
    <s v="02-01-01-001-0014"/>
    <s v="SAIF TEXTILE MILLS LTD"/>
    <n v="14.55"/>
    <n v="659.98800000000006"/>
    <x v="108"/>
    <n v="381210"/>
    <s v="K-2112-17"/>
    <n v="26200"/>
  </r>
  <r>
    <s v="R-18845"/>
    <d v="2021-12-04T00:00:00"/>
    <x v="5"/>
    <x v="2"/>
    <s v="12-2021"/>
    <x v="2"/>
    <x v="9"/>
    <x v="4"/>
    <x v="44"/>
    <s v="Yarn"/>
    <s v="02-01-01-001-0025"/>
    <s v="TATA TEXTILE MILLS LTD"/>
    <n v="17.16"/>
    <n v="778.37760000000003"/>
    <x v="125"/>
    <n v="377520"/>
    <s v="K-2112-20"/>
    <n v="22000"/>
  </r>
  <r>
    <s v="R-18845"/>
    <d v="2021-12-04T00:00:00"/>
    <x v="5"/>
    <x v="2"/>
    <s v="12-2021"/>
    <x v="2"/>
    <x v="9"/>
    <x v="4"/>
    <x v="44"/>
    <s v="Yarn"/>
    <s v="02-01-01-001-0025"/>
    <s v="TATA TEXTILE MILLS LTD"/>
    <n v="32.840000000000003"/>
    <n v="1489.6224000000002"/>
    <x v="125"/>
    <n v="722480.00000000012"/>
    <s v="K-2112-20"/>
    <n v="22000"/>
  </r>
  <r>
    <s v="R-18874"/>
    <d v="2021-12-06T00:00:00"/>
    <x v="5"/>
    <x v="2"/>
    <s v="12-2021"/>
    <x v="2"/>
    <x v="9"/>
    <x v="7"/>
    <x v="47"/>
    <s v="Yarn"/>
    <s v="02-01-01-001-0028"/>
    <s v="NAGINA COTTON MILLS LTD"/>
    <n v="67.75"/>
    <n v="3073.14"/>
    <x v="140"/>
    <n v="1659875"/>
    <s v="K-2112-27"/>
    <n v="24500"/>
  </r>
  <r>
    <s v="R-18874"/>
    <d v="2021-12-06T00:00:00"/>
    <x v="5"/>
    <x v="2"/>
    <s v="12-2021"/>
    <x v="2"/>
    <x v="9"/>
    <x v="7"/>
    <x v="47"/>
    <s v="Yarn"/>
    <s v="02-01-01-001-0028"/>
    <s v="NAGINA COTTON MILLS LTD"/>
    <n v="47.25"/>
    <n v="2143.2599999999998"/>
    <x v="140"/>
    <n v="1157625"/>
    <s v="K-2112-27"/>
    <n v="24500"/>
  </r>
  <r>
    <s v="R-18833"/>
    <d v="2021-12-07T00:00:00"/>
    <x v="5"/>
    <x v="2"/>
    <s v="12-2021"/>
    <x v="2"/>
    <x v="9"/>
    <x v="5"/>
    <x v="9"/>
    <s v="Yarn"/>
    <s v="02-01-01-001-0005"/>
    <s v="DAWOOD BROTHERS"/>
    <n v="136.97"/>
    <n v="6212.9592000000002"/>
    <x v="110"/>
    <n v="3616008"/>
    <s v="K-2112-19"/>
    <n v="26400"/>
  </r>
  <r>
    <s v="R-18833"/>
    <d v="2021-12-07T00:00:00"/>
    <x v="5"/>
    <x v="2"/>
    <s v="12-2021"/>
    <x v="2"/>
    <x v="9"/>
    <x v="5"/>
    <x v="9"/>
    <s v="Yarn"/>
    <s v="02-01-01-001-0005"/>
    <s v="DAWOOD BROTHERS"/>
    <n v="13.03"/>
    <n v="591.04079999999999"/>
    <x v="110"/>
    <n v="343992"/>
    <s v="K-2112-19"/>
    <n v="26400"/>
  </r>
  <r>
    <s v="R-18846"/>
    <d v="2021-12-07T00:00:00"/>
    <x v="5"/>
    <x v="2"/>
    <s v="12-2021"/>
    <x v="2"/>
    <x v="9"/>
    <x v="4"/>
    <x v="44"/>
    <s v="Yarn"/>
    <s v="02-01-01-001-0025"/>
    <s v="TATA TEXTILE MILLS LTD"/>
    <n v="49.8"/>
    <n v="2258.9279999999999"/>
    <x v="125"/>
    <n v="1095600"/>
    <s v="K-2112-21"/>
    <n v="22000"/>
  </r>
  <r>
    <s v="R-18846"/>
    <d v="2021-12-07T00:00:00"/>
    <x v="5"/>
    <x v="2"/>
    <s v="12-2021"/>
    <x v="2"/>
    <x v="9"/>
    <x v="4"/>
    <x v="44"/>
    <s v="Yarn"/>
    <s v="02-01-01-001-0025"/>
    <s v="TATA TEXTILE MILLS LTD"/>
    <n v="50.6"/>
    <n v="2295.2159999999999"/>
    <x v="125"/>
    <n v="1113200"/>
    <s v="K-2112-21"/>
    <n v="22000"/>
  </r>
  <r>
    <s v="R-18846"/>
    <d v="2021-12-07T00:00:00"/>
    <x v="5"/>
    <x v="2"/>
    <s v="12-2021"/>
    <x v="2"/>
    <x v="9"/>
    <x v="4"/>
    <x v="44"/>
    <s v="Yarn"/>
    <s v="02-01-01-001-0025"/>
    <s v="TATA TEXTILE MILLS LTD"/>
    <n v="38.19"/>
    <n v="1732.2983999999999"/>
    <x v="125"/>
    <n v="840180"/>
    <s v="K-2112-21"/>
    <n v="22000"/>
  </r>
  <r>
    <s v="R-18846"/>
    <d v="2021-12-07T00:00:00"/>
    <x v="5"/>
    <x v="2"/>
    <s v="12-2021"/>
    <x v="2"/>
    <x v="9"/>
    <x v="4"/>
    <x v="44"/>
    <s v="Yarn"/>
    <s v="02-01-01-001-0025"/>
    <s v="TATA TEXTILE MILLS LTD"/>
    <n v="8.11"/>
    <n v="367.86959999999999"/>
    <x v="125"/>
    <n v="178420"/>
    <s v="K-2112-21"/>
    <n v="22000"/>
  </r>
  <r>
    <s v="R-18846"/>
    <d v="2021-12-07T00:00:00"/>
    <x v="5"/>
    <x v="2"/>
    <s v="12-2021"/>
    <x v="2"/>
    <x v="9"/>
    <x v="4"/>
    <x v="44"/>
    <s v="Yarn"/>
    <s v="02-01-01-001-0025"/>
    <s v="TATA TEXTILE MILLS LTD"/>
    <n v="25.3"/>
    <n v="1147.6079999999999"/>
    <x v="125"/>
    <n v="556600"/>
    <s v="K-2112-21"/>
    <n v="22000"/>
  </r>
  <r>
    <s v="R-18451"/>
    <d v="2021-12-08T00:00:00"/>
    <x v="5"/>
    <x v="2"/>
    <s v="12-2021"/>
    <x v="2"/>
    <x v="9"/>
    <x v="7"/>
    <x v="50"/>
    <s v="Yarn"/>
    <s v="02-01-01-001-0031"/>
    <s v="HUSSAIN MILLS LTD"/>
    <n v="188"/>
    <n v="8527.68"/>
    <x v="168"/>
    <n v="4888000"/>
    <s v="K-2112-6"/>
    <n v="26000"/>
  </r>
  <r>
    <s v="R-18852"/>
    <d v="2021-12-08T00:00:00"/>
    <x v="5"/>
    <x v="2"/>
    <s v="12-2021"/>
    <x v="2"/>
    <x v="9"/>
    <x v="7"/>
    <x v="45"/>
    <s v="Yarn"/>
    <s v="02-01-01-001-0026"/>
    <s v="AL-MUQEET TEXTILES (PVT) LTD"/>
    <n v="33.58"/>
    <n v="1523.1887999999999"/>
    <x v="135"/>
    <n v="889870"/>
    <s v="K-2112-22"/>
    <n v="26500"/>
  </r>
  <r>
    <s v="R-18852"/>
    <d v="2021-12-08T00:00:00"/>
    <x v="5"/>
    <x v="2"/>
    <s v="12-2021"/>
    <x v="2"/>
    <x v="9"/>
    <x v="7"/>
    <x v="45"/>
    <s v="Yarn"/>
    <s v="02-01-01-001-0026"/>
    <s v="AL-MUQEET TEXTILES (PVT) LTD"/>
    <n v="16.420000000000002"/>
    <n v="744.8112000000001"/>
    <x v="135"/>
    <n v="435130.00000000006"/>
    <s v="K-2112-22"/>
    <n v="26500"/>
  </r>
  <r>
    <s v="R-18462"/>
    <d v="2021-12-09T00:00:00"/>
    <x v="5"/>
    <x v="2"/>
    <s v="12-2021"/>
    <x v="2"/>
    <x v="9"/>
    <x v="11"/>
    <x v="29"/>
    <s v="Yarn"/>
    <s v="02-01-01-001-0014"/>
    <s v="SAIF TEXTILE MILLS LTD"/>
    <n v="215"/>
    <n v="9752.4"/>
    <x v="180"/>
    <n v="6342500"/>
    <s v="K-2112-10"/>
    <n v="29500"/>
  </r>
  <r>
    <s v="R-18463"/>
    <d v="2021-12-09T00:00:00"/>
    <x v="5"/>
    <x v="2"/>
    <s v="12-2021"/>
    <x v="2"/>
    <x v="9"/>
    <x v="8"/>
    <x v="29"/>
    <s v="Yarn"/>
    <s v="02-01-01-001-0014"/>
    <s v="SAIF TEXTILE MILLS LTD"/>
    <n v="40"/>
    <n v="1814.4"/>
    <x v="108"/>
    <n v="1048000"/>
    <s v="K-2112-11"/>
    <n v="26200"/>
  </r>
  <r>
    <s v="R-18738"/>
    <d v="2021-12-17T00:00:00"/>
    <x v="5"/>
    <x v="2"/>
    <s v="12-2021"/>
    <x v="2"/>
    <x v="9"/>
    <x v="34"/>
    <x v="39"/>
    <s v="Yarn"/>
    <s v="02-01-01-001-0021"/>
    <s v="MUSTAQIM DYEING &amp; PRINTING IND (PVT) LTD"/>
    <n v="124"/>
    <n v="5624.64"/>
    <x v="17"/>
    <n v="1674000"/>
    <s v="K-2112-15"/>
    <n v="13500"/>
  </r>
  <r>
    <s v="R-18861"/>
    <d v="2021-12-17T00:00:00"/>
    <x v="5"/>
    <x v="2"/>
    <s v="12-2021"/>
    <x v="2"/>
    <x v="9"/>
    <x v="3"/>
    <x v="3"/>
    <s v="Yarn"/>
    <s v="02-01-01-001-0005"/>
    <s v="DAWOOD BROTHERS"/>
    <n v="4.5789239999999998"/>
    <n v="207.69999263999998"/>
    <x v="185"/>
    <n v="89747.322503160001"/>
    <s v="K-2112-23"/>
    <n v="19600.09"/>
  </r>
  <r>
    <s v="R-18861"/>
    <d v="2021-12-17T00:00:00"/>
    <x v="5"/>
    <x v="2"/>
    <s v="12-2021"/>
    <x v="2"/>
    <x v="9"/>
    <x v="3"/>
    <x v="3"/>
    <s v="Yarn"/>
    <s v="02-01-01-001-0005"/>
    <s v="DAWOOD BROTHERS"/>
    <n v="9.0013229999999993"/>
    <n v="408.30001127999998"/>
    <x v="185"/>
    <n v="176426.74091907"/>
    <s v="K-2112-23"/>
    <n v="19600.09"/>
  </r>
  <r>
    <s v="R-18862"/>
    <d v="2021-12-17T00:00:00"/>
    <x v="5"/>
    <x v="2"/>
    <s v="12-2021"/>
    <x v="2"/>
    <x v="9"/>
    <x v="3"/>
    <x v="3"/>
    <s v="Yarn"/>
    <s v="02-01-01-001-0005"/>
    <s v="DAWOOD BROTHERS"/>
    <n v="20.789241799999999"/>
    <n v="943.00000804799993"/>
    <x v="186"/>
    <n v="388761.73215385195"/>
    <s v="K-2112-24"/>
    <n v="18700.14"/>
  </r>
  <r>
    <s v="R-18862"/>
    <d v="2021-12-17T00:00:00"/>
    <x v="5"/>
    <x v="2"/>
    <s v="12-2021"/>
    <x v="2"/>
    <x v="9"/>
    <x v="3"/>
    <x v="3"/>
    <s v="Yarn"/>
    <s v="02-01-01-001-0005"/>
    <s v="DAWOOD BROTHERS"/>
    <n v="21.009699999999999"/>
    <n v="952.99999199999991"/>
    <x v="186"/>
    <n v="392884.33135799994"/>
    <s v="K-2112-24"/>
    <n v="18700.14"/>
  </r>
  <r>
    <s v="R-18863"/>
    <d v="2021-12-17T00:00:00"/>
    <x v="5"/>
    <x v="2"/>
    <s v="12-2021"/>
    <x v="2"/>
    <x v="9"/>
    <x v="3"/>
    <x v="3"/>
    <s v="Yarn"/>
    <s v="02-01-01-001-0005"/>
    <s v="DAWOOD BROTHERS"/>
    <n v="6.3492064499999996"/>
    <n v="288.00000457199997"/>
    <x v="186"/>
    <n v="118731.04950390299"/>
    <s v="K-2112-25"/>
    <n v="18700.14"/>
  </r>
  <r>
    <s v="R-18603"/>
    <d v="2021-12-24T00:00:00"/>
    <x v="5"/>
    <x v="2"/>
    <s v="12-2021"/>
    <x v="2"/>
    <x v="9"/>
    <x v="12"/>
    <x v="5"/>
    <s v="Yarn"/>
    <s v="02-01-01-001-0003"/>
    <s v="RELIANCE WEAVING MILLS LTD"/>
    <n v="150"/>
    <n v="6804"/>
    <x v="144"/>
    <n v="3210000"/>
    <s v="K-2112-14"/>
    <n v="21400"/>
  </r>
  <r>
    <s v="R-18853"/>
    <d v="2022-01-08T00:00:00"/>
    <x v="6"/>
    <x v="3"/>
    <s v="1-2022"/>
    <x v="2"/>
    <x v="10"/>
    <x v="7"/>
    <x v="45"/>
    <s v="Yarn"/>
    <s v="02-01-01-001-0026"/>
    <s v="AL-MUQEET TEXTILES (PVT) LTD"/>
    <n v="200"/>
    <n v="9072"/>
    <x v="135"/>
    <n v="5300000"/>
    <s v="K-2201-5"/>
    <n v="26500"/>
  </r>
  <r>
    <s v="R-18854"/>
    <d v="2022-01-08T00:00:00"/>
    <x v="6"/>
    <x v="3"/>
    <s v="1-2022"/>
    <x v="2"/>
    <x v="10"/>
    <x v="9"/>
    <x v="45"/>
    <s v="Yarn"/>
    <s v="02-01-01-001-0026"/>
    <s v="AL-MUQEET TEXTILES (PVT) LTD"/>
    <n v="100"/>
    <n v="4536"/>
    <x v="179"/>
    <n v="3000000"/>
    <s v="K-2201-6"/>
    <n v="30000"/>
  </r>
  <r>
    <s v="R-19032"/>
    <d v="2022-01-18T00:00:00"/>
    <x v="6"/>
    <x v="3"/>
    <s v="1-2022"/>
    <x v="2"/>
    <x v="10"/>
    <x v="7"/>
    <x v="47"/>
    <s v="Yarn"/>
    <s v="02-01-01-001-0028"/>
    <s v="NAGINA COTTON MILLS LTD"/>
    <n v="100"/>
    <n v="4536"/>
    <x v="135"/>
    <n v="2650000"/>
    <s v="K-2201-21"/>
    <n v="26500"/>
  </r>
  <r>
    <s v="R-18732"/>
    <d v="2022-01-18T00:00:00"/>
    <x v="6"/>
    <x v="3"/>
    <s v="1-2022"/>
    <x v="2"/>
    <x v="10"/>
    <x v="8"/>
    <x v="20"/>
    <s v="Yarn"/>
    <s v="02-01-01-001-0008"/>
    <s v="GADOON TEXTILE MILLS LTD"/>
    <n v="25"/>
    <n v="1134"/>
    <x v="147"/>
    <n v="700000"/>
    <s v="K-2201-3"/>
    <n v="28000"/>
  </r>
  <r>
    <s v="R-19030"/>
    <d v="2022-01-20T00:00:00"/>
    <x v="6"/>
    <x v="3"/>
    <s v="1-2022"/>
    <x v="2"/>
    <x v="10"/>
    <x v="5"/>
    <x v="9"/>
    <s v="Yarn"/>
    <s v="02-01-01-001-0005"/>
    <s v="DAWOOD BROTHERS"/>
    <n v="76.239999999999995"/>
    <n v="3458.2463999999995"/>
    <x v="110"/>
    <n v="2012735.9999999998"/>
    <s v="K-2201-19"/>
    <n v="26400"/>
  </r>
  <r>
    <s v="R-19030"/>
    <d v="2022-01-20T00:00:00"/>
    <x v="6"/>
    <x v="3"/>
    <s v="1-2022"/>
    <x v="2"/>
    <x v="10"/>
    <x v="5"/>
    <x v="9"/>
    <s v="Yarn"/>
    <s v="02-01-01-001-0005"/>
    <s v="DAWOOD BROTHERS"/>
    <n v="123.76"/>
    <n v="5613.7536"/>
    <x v="110"/>
    <n v="3267264"/>
    <s v="K-2201-19"/>
    <n v="26400"/>
  </r>
  <r>
    <s v="R-18885"/>
    <d v="2022-01-23T00:00:00"/>
    <x v="6"/>
    <x v="3"/>
    <s v="1-2022"/>
    <x v="2"/>
    <x v="10"/>
    <x v="11"/>
    <x v="53"/>
    <s v="Yarn"/>
    <s v="02-01-01-001-0008"/>
    <s v="GADOON TEXTILE MILLS LTD"/>
    <n v="25"/>
    <n v="1134"/>
    <x v="187"/>
    <n v="770000"/>
    <s v="K-2201-13"/>
    <n v="30800"/>
  </r>
  <r>
    <s v="R-18884"/>
    <d v="2022-01-24T00:00:00"/>
    <x v="6"/>
    <x v="3"/>
    <s v="1-2022"/>
    <x v="2"/>
    <x v="10"/>
    <x v="11"/>
    <x v="53"/>
    <s v="Yarn"/>
    <s v="02-01-01-001-0008"/>
    <s v="GADOON TEXTILE MILLS LTD"/>
    <n v="35"/>
    <n v="1587.6"/>
    <x v="187"/>
    <n v="1078000"/>
    <s v="K-2201-12"/>
    <n v="30800"/>
  </r>
  <r>
    <s v="R-19033"/>
    <d v="2022-01-26T00:00:00"/>
    <x v="6"/>
    <x v="3"/>
    <s v="1-2022"/>
    <x v="2"/>
    <x v="10"/>
    <x v="7"/>
    <x v="45"/>
    <s v="Yarn"/>
    <s v="02-01-01-001-0026"/>
    <s v="AL-MUQEET TEXTILES (PVT) LTD"/>
    <n v="100"/>
    <n v="4536"/>
    <x v="135"/>
    <n v="2650000"/>
    <s v="K-2201-22"/>
    <n v="26500"/>
  </r>
  <r>
    <s v="R-18890"/>
    <d v="2022-01-26T00:00:00"/>
    <x v="6"/>
    <x v="3"/>
    <s v="1-2022"/>
    <x v="2"/>
    <x v="10"/>
    <x v="3"/>
    <x v="3"/>
    <s v="Yarn"/>
    <s v="02-01-01-001-0005"/>
    <s v="DAWOOD BROTHERS"/>
    <n v="43.610010000000003"/>
    <n v="1978.1500536000001"/>
    <x v="41"/>
    <n v="828590.19000000006"/>
    <s v="K-2201-18"/>
    <n v="19000"/>
  </r>
  <r>
    <s v="R-18881"/>
    <d v="2022-01-26T00:00:00"/>
    <x v="6"/>
    <x v="3"/>
    <s v="1-2022"/>
    <x v="2"/>
    <x v="10"/>
    <x v="5"/>
    <x v="49"/>
    <s v="Yarn"/>
    <s v="02-01-01-001-0005"/>
    <s v="DAWOOD BROTHERS"/>
    <n v="45"/>
    <n v="2041.2"/>
    <x v="179"/>
    <n v="1350000"/>
    <s v="K-2201-9"/>
    <n v="30000"/>
  </r>
  <r>
    <s v="R-18882"/>
    <d v="2022-01-26T00:00:00"/>
    <x v="6"/>
    <x v="3"/>
    <s v="1-2022"/>
    <x v="2"/>
    <x v="10"/>
    <x v="7"/>
    <x v="50"/>
    <s v="Yarn"/>
    <s v="02-01-01-001-0031"/>
    <s v="HUSSAIN MILLS LTD"/>
    <n v="200"/>
    <n v="9072"/>
    <x v="188"/>
    <n v="5640000"/>
    <s v="K-2201-10"/>
    <n v="28200"/>
  </r>
  <r>
    <s v="R-18886"/>
    <d v="2022-01-27T00:00:00"/>
    <x v="6"/>
    <x v="3"/>
    <s v="1-2022"/>
    <x v="2"/>
    <x v="10"/>
    <x v="11"/>
    <x v="53"/>
    <s v="Yarn"/>
    <s v="02-01-01-001-0008"/>
    <s v="GADOON TEXTILE MILLS LTD"/>
    <n v="70"/>
    <n v="3175.2"/>
    <x v="187"/>
    <n v="2156000"/>
    <s v="K-2201-14"/>
    <n v="30800"/>
  </r>
  <r>
    <s v="R-18887"/>
    <d v="2022-01-27T00:00:00"/>
    <x v="6"/>
    <x v="3"/>
    <s v="1-2022"/>
    <x v="2"/>
    <x v="10"/>
    <x v="8"/>
    <x v="20"/>
    <s v="Yarn"/>
    <s v="02-01-01-001-0008"/>
    <s v="GADOON TEXTILE MILLS LTD"/>
    <n v="45"/>
    <n v="2041.2"/>
    <x v="147"/>
    <n v="1260000"/>
    <s v="K-2201-15"/>
    <n v="28000"/>
  </r>
  <r>
    <s v="R-18888"/>
    <d v="2022-01-27T00:00:00"/>
    <x v="6"/>
    <x v="3"/>
    <s v="1-2022"/>
    <x v="2"/>
    <x v="10"/>
    <x v="11"/>
    <x v="53"/>
    <s v="Yarn"/>
    <s v="02-01-01-001-0008"/>
    <s v="GADOON TEXTILE MILLS LTD"/>
    <n v="30"/>
    <n v="1360.8"/>
    <x v="187"/>
    <n v="924000"/>
    <s v="K-2201-16"/>
    <n v="30800"/>
  </r>
  <r>
    <s v="R-18889"/>
    <d v="2022-01-27T00:00:00"/>
    <x v="6"/>
    <x v="3"/>
    <s v="1-2022"/>
    <x v="2"/>
    <x v="10"/>
    <x v="1"/>
    <x v="4"/>
    <s v="Yarn"/>
    <s v="02-01-01-001-0002"/>
    <s v="AHMED ORIENTAL TEXTILE MILLS LTD"/>
    <n v="40"/>
    <n v="1814.4"/>
    <x v="135"/>
    <n v="1060000"/>
    <s v="K-2201-17"/>
    <n v="26500"/>
  </r>
  <r>
    <s v="R-19031"/>
    <d v="2022-01-27T00:00:00"/>
    <x v="6"/>
    <x v="3"/>
    <s v="1-2022"/>
    <x v="2"/>
    <x v="10"/>
    <x v="4"/>
    <x v="44"/>
    <s v="Yarn"/>
    <s v="02-01-01-001-0025"/>
    <s v="TATA TEXTILE MILLS LTD"/>
    <n v="32.51"/>
    <n v="1474.6535999999999"/>
    <x v="125"/>
    <n v="715220"/>
    <s v="K-2201-20"/>
    <n v="22000"/>
  </r>
  <r>
    <s v="R-19031"/>
    <d v="2022-01-27T00:00:00"/>
    <x v="6"/>
    <x v="3"/>
    <s v="1-2022"/>
    <x v="2"/>
    <x v="10"/>
    <x v="4"/>
    <x v="44"/>
    <s v="Yarn"/>
    <s v="02-01-01-001-0025"/>
    <s v="TATA TEXTILE MILLS LTD"/>
    <n v="43.09"/>
    <n v="1954.5624"/>
    <x v="125"/>
    <n v="947980.00000000012"/>
    <s v="K-2201-20"/>
    <n v="22000"/>
  </r>
  <r>
    <s v="R-19031"/>
    <d v="2022-01-27T00:00:00"/>
    <x v="6"/>
    <x v="3"/>
    <s v="1-2022"/>
    <x v="2"/>
    <x v="10"/>
    <x v="4"/>
    <x v="44"/>
    <s v="Yarn"/>
    <s v="02-01-01-001-0025"/>
    <s v="TATA TEXTILE MILLS LTD"/>
    <n v="9.7100000000000009"/>
    <n v="440.44560000000001"/>
    <x v="125"/>
    <n v="213620.00000000003"/>
    <s v="K-2201-20"/>
    <n v="22000"/>
  </r>
  <r>
    <s v="R-19031"/>
    <d v="2022-01-27T00:00:00"/>
    <x v="6"/>
    <x v="3"/>
    <s v="1-2022"/>
    <x v="2"/>
    <x v="10"/>
    <x v="4"/>
    <x v="44"/>
    <s v="Yarn"/>
    <s v="02-01-01-001-0025"/>
    <s v="TATA TEXTILE MILLS LTD"/>
    <n v="25.35"/>
    <n v="1149.876"/>
    <x v="125"/>
    <n v="557700"/>
    <s v="K-2201-20"/>
    <n v="22000"/>
  </r>
  <r>
    <s v="R-19031"/>
    <d v="2022-01-27T00:00:00"/>
    <x v="6"/>
    <x v="3"/>
    <s v="1-2022"/>
    <x v="2"/>
    <x v="10"/>
    <x v="4"/>
    <x v="44"/>
    <s v="Yarn"/>
    <s v="02-01-01-001-0025"/>
    <s v="TATA TEXTILE MILLS LTD"/>
    <n v="10.3"/>
    <n v="467.20800000000003"/>
    <x v="125"/>
    <n v="226600.00000000003"/>
    <s v="K-2201-20"/>
    <n v="22000"/>
  </r>
  <r>
    <s v="R-19031"/>
    <d v="2022-01-27T00:00:00"/>
    <x v="6"/>
    <x v="3"/>
    <s v="1-2022"/>
    <x v="2"/>
    <x v="10"/>
    <x v="4"/>
    <x v="44"/>
    <s v="Yarn"/>
    <s v="02-01-01-001-0025"/>
    <s v="TATA TEXTILE MILLS LTD"/>
    <n v="3.07"/>
    <n v="139.2552"/>
    <x v="125"/>
    <n v="67540"/>
    <s v="K-2201-20"/>
    <n v="22000"/>
  </r>
  <r>
    <s v="R-19031"/>
    <d v="2022-01-27T00:00:00"/>
    <x v="6"/>
    <x v="3"/>
    <s v="1-2022"/>
    <x v="2"/>
    <x v="10"/>
    <x v="4"/>
    <x v="44"/>
    <s v="Yarn"/>
    <s v="02-01-01-001-0025"/>
    <s v="TATA TEXTILE MILLS LTD"/>
    <n v="3.97"/>
    <n v="180.07920000000001"/>
    <x v="125"/>
    <n v="87340"/>
    <s v="K-2201-20"/>
    <n v="22000"/>
  </r>
  <r>
    <s v="R-18893"/>
    <d v="2022-02-01T00:00:00"/>
    <x v="7"/>
    <x v="3"/>
    <s v="2-2022"/>
    <x v="2"/>
    <x v="10"/>
    <x v="35"/>
    <x v="32"/>
    <s v="Yarn"/>
    <s v="02-01-01-001-0022"/>
    <s v="COMBINE SPINING (PVT) LTD"/>
    <n v="20"/>
    <n v="907.2"/>
    <x v="65"/>
    <n v="360000"/>
    <s v="K-2202-1"/>
    <n v="18000"/>
  </r>
  <r>
    <s v="R-18894"/>
    <d v="2022-02-01T00:00:00"/>
    <x v="7"/>
    <x v="3"/>
    <s v="2-2022"/>
    <x v="2"/>
    <x v="10"/>
    <x v="35"/>
    <x v="32"/>
    <s v="Yarn"/>
    <s v="02-01-01-001-0022"/>
    <s v="COMBINE SPINING (PVT) LTD"/>
    <n v="26"/>
    <n v="1179.3599999999999"/>
    <x v="65"/>
    <n v="468000"/>
    <s v="K-2202-2"/>
    <n v="18000"/>
  </r>
  <r>
    <s v="R-18942"/>
    <d v="2022-02-04T00:00:00"/>
    <x v="7"/>
    <x v="3"/>
    <s v="2-2022"/>
    <x v="2"/>
    <x v="10"/>
    <x v="7"/>
    <x v="45"/>
    <s v="Yarn"/>
    <s v="02-01-01-001-0026"/>
    <s v="AL-MUQEET TEXTILES (PVT) LTD"/>
    <n v="200"/>
    <n v="9072"/>
    <x v="135"/>
    <n v="5300000"/>
    <s v="K-2202-3"/>
    <n v="26500"/>
  </r>
  <r>
    <s v="R-18962"/>
    <d v="2022-02-04T00:00:00"/>
    <x v="7"/>
    <x v="3"/>
    <s v="2-2022"/>
    <x v="2"/>
    <x v="10"/>
    <x v="5"/>
    <x v="54"/>
    <s v="Yarn"/>
    <s v="02-01-01-001-0035"/>
    <s v="CENTURION TEXTILE (PVT) LTD"/>
    <n v="4"/>
    <n v="181.44"/>
    <x v="189"/>
    <n v="108400"/>
    <s v="K-2202-4"/>
    <n v="27100"/>
  </r>
  <r>
    <s v="R-18964"/>
    <d v="2022-02-04T00:00:00"/>
    <x v="7"/>
    <x v="3"/>
    <s v="2-2022"/>
    <x v="2"/>
    <x v="10"/>
    <x v="1"/>
    <x v="54"/>
    <s v="Yarn"/>
    <s v="02-01-01-001-0035"/>
    <s v="CENTURION TEXTILE (PVT) LTD"/>
    <n v="0.17"/>
    <n v="7.7112000000000007"/>
    <x v="190"/>
    <n v="4267"/>
    <s v="K-2202-5"/>
    <n v="25100"/>
  </r>
  <r>
    <s v="R-19034"/>
    <d v="2022-02-07T00:00:00"/>
    <x v="7"/>
    <x v="3"/>
    <s v="2-2022"/>
    <x v="2"/>
    <x v="10"/>
    <x v="49"/>
    <x v="55"/>
    <s v="Yarn"/>
    <s v="02-01-01-001-0005"/>
    <s v="DAWOOD BROTHERS"/>
    <n v="2"/>
    <n v="90.72"/>
    <x v="20"/>
    <n v="34000"/>
    <s v="K-2202-12"/>
    <n v="17000"/>
  </r>
  <r>
    <s v="R-19034"/>
    <d v="2022-02-07T00:00:00"/>
    <x v="7"/>
    <x v="3"/>
    <s v="2-2022"/>
    <x v="2"/>
    <x v="10"/>
    <x v="47"/>
    <x v="55"/>
    <s v="Yarn"/>
    <s v="02-01-01-001-0005"/>
    <s v="DAWOOD BROTHERS"/>
    <n v="2"/>
    <n v="90.72"/>
    <x v="65"/>
    <n v="36000"/>
    <s v="K-2202-12"/>
    <n v="18000"/>
  </r>
  <r>
    <s v="R-19034"/>
    <d v="2022-02-07T00:00:00"/>
    <x v="7"/>
    <x v="3"/>
    <s v="2-2022"/>
    <x v="2"/>
    <x v="10"/>
    <x v="50"/>
    <x v="55"/>
    <s v="Yarn"/>
    <s v="02-01-01-001-0005"/>
    <s v="DAWOOD BROTHERS"/>
    <n v="2"/>
    <n v="90.72"/>
    <x v="20"/>
    <n v="34000"/>
    <s v="K-2202-12"/>
    <n v="17000"/>
  </r>
  <r>
    <s v="R-19029"/>
    <d v="2022-02-09T00:00:00"/>
    <x v="7"/>
    <x v="3"/>
    <s v="2-2022"/>
    <x v="2"/>
    <x v="10"/>
    <x v="1"/>
    <x v="9"/>
    <s v="Yarn"/>
    <s v="02-01-01-001-0005"/>
    <s v="DAWOOD BROTHERS"/>
    <n v="150"/>
    <n v="6804"/>
    <x v="135"/>
    <n v="3975000"/>
    <s v="K-2202-11"/>
    <n v="26500"/>
  </r>
  <r>
    <s v="R-19026"/>
    <d v="2022-02-09T00:00:00"/>
    <x v="7"/>
    <x v="3"/>
    <s v="2-2022"/>
    <x v="2"/>
    <x v="10"/>
    <x v="8"/>
    <x v="4"/>
    <s v="Yarn"/>
    <s v="02-01-01-001-0002"/>
    <s v="AHMED ORIENTAL TEXTILE MILLS LTD"/>
    <n v="60"/>
    <n v="2721.6"/>
    <x v="115"/>
    <n v="1230000"/>
    <s v="K-2202-8"/>
    <n v="20500"/>
  </r>
  <r>
    <s v="R-19025"/>
    <d v="2022-02-11T00:00:00"/>
    <x v="7"/>
    <x v="3"/>
    <s v="2-2022"/>
    <x v="2"/>
    <x v="10"/>
    <x v="9"/>
    <x v="10"/>
    <s v="Yarn"/>
    <s v="02-01-01-001-0001"/>
    <s v="METCO TEXTILE (PVT) LTD"/>
    <n v="50"/>
    <n v="2268"/>
    <x v="191"/>
    <n v="1825000"/>
    <s v="K-2202-7"/>
    <n v="36500"/>
  </r>
  <r>
    <s v="R-19027"/>
    <d v="2022-02-11T00:00:00"/>
    <x v="7"/>
    <x v="3"/>
    <s v="2-2022"/>
    <x v="2"/>
    <x v="10"/>
    <x v="7"/>
    <x v="45"/>
    <s v="Yarn"/>
    <s v="02-01-01-001-0026"/>
    <s v="AL-MUQEET TEXTILES (PVT) LTD"/>
    <n v="150"/>
    <n v="6804"/>
    <x v="135"/>
    <n v="3975000"/>
    <s v="K-2202-9"/>
    <n v="26500"/>
  </r>
  <r>
    <s v="R-19028"/>
    <d v="2022-02-11T00:00:00"/>
    <x v="7"/>
    <x v="3"/>
    <s v="2-2022"/>
    <x v="2"/>
    <x v="10"/>
    <x v="7"/>
    <x v="47"/>
    <s v="Yarn"/>
    <s v="02-01-01-001-0028"/>
    <s v="NAGINA COTTON MILLS LTD"/>
    <n v="100"/>
    <n v="4536"/>
    <x v="135"/>
    <n v="2650000"/>
    <s v="K-2202-10"/>
    <n v="26500"/>
  </r>
  <r>
    <s v="R-19024"/>
    <d v="2022-02-14T00:00:00"/>
    <x v="7"/>
    <x v="3"/>
    <s v="2-2022"/>
    <x v="2"/>
    <x v="10"/>
    <x v="7"/>
    <x v="50"/>
    <s v="Yarn"/>
    <s v="02-01-01-001-0031"/>
    <s v="HUSSAIN MILLS LTD"/>
    <n v="200"/>
    <n v="9072"/>
    <x v="188"/>
    <n v="5640000"/>
    <s v="K-2202-6"/>
    <n v="28200"/>
  </r>
  <r>
    <s v="R-19038"/>
    <d v="2022-02-16T00:00:00"/>
    <x v="7"/>
    <x v="3"/>
    <s v="2-2022"/>
    <x v="2"/>
    <x v="10"/>
    <x v="12"/>
    <x v="56"/>
    <s v="Yarn"/>
    <s v="02-01-01-001-0036"/>
    <s v="ARSHAD TEXTILE MILLS LTD"/>
    <n v="15"/>
    <n v="680.4"/>
    <x v="192"/>
    <n v="328500"/>
    <s v="K-2202-13"/>
    <n v="21900"/>
  </r>
  <r>
    <s v="R-19074"/>
    <d v="2022-02-18T00:00:00"/>
    <x v="7"/>
    <x v="3"/>
    <s v="2-2022"/>
    <x v="2"/>
    <x v="10"/>
    <x v="12"/>
    <x v="5"/>
    <s v="Yarn"/>
    <s v="02-01-01-001-0003"/>
    <s v="RELIANCE WEAVING MILLS LTD"/>
    <n v="5"/>
    <n v="226.8"/>
    <x v="192"/>
    <n v="109500"/>
    <s v="K-2202-14"/>
    <n v="21900"/>
  </r>
  <r>
    <s v="R-19121"/>
    <d v="2022-02-19T00:00:00"/>
    <x v="7"/>
    <x v="3"/>
    <s v="2-2022"/>
    <x v="2"/>
    <x v="10"/>
    <x v="1"/>
    <x v="57"/>
    <s v="Yarn"/>
    <s v="02-01-01-001-0037"/>
    <s v="SHEIKHUPURA TEXTILE MILLS LTD"/>
    <n v="100"/>
    <n v="4536"/>
    <x v="140"/>
    <n v="2450000"/>
    <s v="K-2202-18"/>
    <n v="24500"/>
  </r>
  <r>
    <s v="R-19086"/>
    <d v="2022-02-19T00:00:00"/>
    <x v="7"/>
    <x v="3"/>
    <s v="2-2022"/>
    <x v="2"/>
    <x v="10"/>
    <x v="1"/>
    <x v="9"/>
    <s v="Yarn"/>
    <s v="02-01-01-001-0005"/>
    <s v="DAWOOD BROTHERS"/>
    <n v="100"/>
    <n v="4536"/>
    <x v="147"/>
    <n v="2800000"/>
    <s v="K-2202-15"/>
    <n v="28000"/>
  </r>
  <r>
    <s v="R-19099"/>
    <d v="2022-02-22T00:00:00"/>
    <x v="7"/>
    <x v="3"/>
    <s v="2-2022"/>
    <x v="2"/>
    <x v="10"/>
    <x v="5"/>
    <x v="9"/>
    <s v="Yarn"/>
    <s v="02-01-01-001-0005"/>
    <s v="DAWOOD BROTHERS"/>
    <n v="175"/>
    <n v="7938"/>
    <x v="110"/>
    <n v="4620000"/>
    <s v="K-2202-16"/>
    <n v="26400"/>
  </r>
  <r>
    <s v="R-19152"/>
    <d v="2022-02-24T00:00:00"/>
    <x v="7"/>
    <x v="3"/>
    <s v="2-2022"/>
    <x v="2"/>
    <x v="10"/>
    <x v="32"/>
    <x v="58"/>
    <s v="Yarn"/>
    <s v="02-01-01-001-0005"/>
    <s v="DAWOOD BROTHERS"/>
    <n v="0.84743999999999997"/>
    <n v="38.439878399999998"/>
    <x v="90"/>
    <n v="17796.239999999998"/>
    <s v="K-2202-24"/>
    <n v="21000"/>
  </r>
  <r>
    <s v="R-19113"/>
    <d v="2022-02-24T00:00:00"/>
    <x v="7"/>
    <x v="3"/>
    <s v="2-2022"/>
    <x v="2"/>
    <x v="10"/>
    <x v="7"/>
    <x v="47"/>
    <s v="Yarn"/>
    <s v="02-01-01-001-0028"/>
    <s v="NAGINA COTTON MILLS LTD"/>
    <n v="100"/>
    <n v="4536"/>
    <x v="135"/>
    <n v="2650000"/>
    <s v="K-2202-17"/>
    <n v="26500"/>
  </r>
  <r>
    <s v="R-19136"/>
    <d v="2022-02-25T00:00:00"/>
    <x v="7"/>
    <x v="3"/>
    <s v="2-2022"/>
    <x v="2"/>
    <x v="10"/>
    <x v="3"/>
    <x v="3"/>
    <s v="Yarn"/>
    <s v="02-01-01-001-0005"/>
    <s v="DAWOOD BROTHERS"/>
    <n v="12.1434"/>
    <n v="550.82462399999997"/>
    <x v="146"/>
    <n v="229510.26"/>
    <s v="K-2202-19"/>
    <n v="18900"/>
  </r>
  <r>
    <s v="R-19141"/>
    <d v="2022-02-25T00:00:00"/>
    <x v="7"/>
    <x v="3"/>
    <s v="2-2022"/>
    <x v="2"/>
    <x v="10"/>
    <x v="9"/>
    <x v="10"/>
    <s v="Yarn"/>
    <s v="02-01-01-001-0001"/>
    <s v="METCO TEXTILE (PVT) LTD"/>
    <n v="38"/>
    <n v="1723.68"/>
    <x v="191"/>
    <n v="1387000"/>
    <s v="K-2202-20"/>
    <n v="36500"/>
  </r>
  <r>
    <s v="R-19144"/>
    <d v="2022-02-26T00:00:00"/>
    <x v="7"/>
    <x v="3"/>
    <s v="2-2022"/>
    <x v="2"/>
    <x v="10"/>
    <x v="4"/>
    <x v="5"/>
    <s v="Yarn"/>
    <s v="02-01-01-001-0003"/>
    <s v="RELIANCE WEAVING MILLS LTD"/>
    <n v="100"/>
    <n v="4536"/>
    <x v="154"/>
    <n v="2470000"/>
    <s v="K-2202-21"/>
    <n v="24700"/>
  </r>
  <r>
    <s v="R-19146"/>
    <d v="2022-02-26T00:00:00"/>
    <x v="7"/>
    <x v="3"/>
    <s v="2-2022"/>
    <x v="2"/>
    <x v="10"/>
    <x v="5"/>
    <x v="9"/>
    <s v="Yarn"/>
    <s v="02-01-01-001-0005"/>
    <s v="DAWOOD BROTHERS"/>
    <n v="100"/>
    <n v="4536"/>
    <x v="179"/>
    <n v="3000000"/>
    <s v="K-2202-22"/>
    <n v="30000"/>
  </r>
  <r>
    <s v="R-19147"/>
    <d v="2022-02-26T00:00:00"/>
    <x v="7"/>
    <x v="3"/>
    <s v="2-2022"/>
    <x v="2"/>
    <x v="10"/>
    <x v="1"/>
    <x v="9"/>
    <s v="Yarn"/>
    <s v="02-01-01-001-0005"/>
    <s v="DAWOOD BROTHERS"/>
    <n v="100"/>
    <n v="4536"/>
    <x v="147"/>
    <n v="2800000"/>
    <s v="K-2202-23"/>
    <n v="28000"/>
  </r>
  <r>
    <s v="R-19174"/>
    <d v="2022-02-28T00:00:00"/>
    <x v="7"/>
    <x v="3"/>
    <s v="2-2022"/>
    <x v="2"/>
    <x v="10"/>
    <x v="9"/>
    <x v="10"/>
    <s v="Yarn"/>
    <s v="02-01-01-001-0001"/>
    <s v="METCO TEXTILE (PVT) LTD"/>
    <n v="12"/>
    <n v="544.31999999999994"/>
    <x v="191"/>
    <n v="438000"/>
    <s v="K-2202-25"/>
    <n v="36500"/>
  </r>
  <r>
    <s v="R-19175"/>
    <d v="2022-02-28T00:00:00"/>
    <x v="7"/>
    <x v="3"/>
    <s v="2-2022"/>
    <x v="2"/>
    <x v="10"/>
    <x v="3"/>
    <x v="3"/>
    <s v="Yarn"/>
    <s v="02-01-01-001-0005"/>
    <s v="DAWOOD BROTHERS"/>
    <n v="12.7911"/>
    <n v="580.204296"/>
    <x v="146"/>
    <n v="241751.79"/>
    <s v="K-2202-26"/>
    <n v="18900"/>
  </r>
  <r>
    <s v="R-19202"/>
    <d v="2022-03-02T00:00:00"/>
    <x v="8"/>
    <x v="3"/>
    <s v="3-2022"/>
    <x v="2"/>
    <x v="10"/>
    <x v="5"/>
    <x v="9"/>
    <s v="Yarn"/>
    <s v="02-01-01-001-0005"/>
    <s v="DAWOOD BROTHERS"/>
    <n v="158"/>
    <n v="7166.88"/>
    <x v="179"/>
    <n v="4740000"/>
    <s v="K-2203-1"/>
    <n v="30000"/>
  </r>
  <r>
    <s v="R-19224"/>
    <d v="2022-03-02T00:00:00"/>
    <x v="8"/>
    <x v="3"/>
    <s v="3-2022"/>
    <x v="2"/>
    <x v="10"/>
    <x v="7"/>
    <x v="50"/>
    <s v="Yarn"/>
    <s v="02-01-01-001-0031"/>
    <s v="HUSSAIN MILLS LTD"/>
    <n v="160"/>
    <n v="7257.6"/>
    <x v="188"/>
    <n v="4512000"/>
    <s v="K-2203-2"/>
    <n v="28200"/>
  </r>
  <r>
    <s v="R-19228"/>
    <d v="2022-03-02T00:00:00"/>
    <x v="8"/>
    <x v="3"/>
    <s v="3-2022"/>
    <x v="2"/>
    <x v="10"/>
    <x v="35"/>
    <x v="32"/>
    <s v="Yarn"/>
    <s v="02-01-01-001-0022"/>
    <s v="COMBINE SPINING (PVT) LTD"/>
    <n v="25"/>
    <n v="1134"/>
    <x v="65"/>
    <n v="450000"/>
    <s v="K-2203-3"/>
    <n v="18000"/>
  </r>
  <r>
    <s v="R-19231"/>
    <d v="2022-03-04T00:00:00"/>
    <x v="8"/>
    <x v="3"/>
    <s v="3-2022"/>
    <x v="2"/>
    <x v="10"/>
    <x v="4"/>
    <x v="5"/>
    <s v="Yarn"/>
    <s v="02-01-01-001-0003"/>
    <s v="RELIANCE WEAVING MILLS LTD"/>
    <n v="170"/>
    <n v="7711.2"/>
    <x v="154"/>
    <n v="4199000"/>
    <s v="K-2203-4"/>
    <n v="24700"/>
  </r>
  <r>
    <s v="R-19232"/>
    <d v="2022-03-04T00:00:00"/>
    <x v="8"/>
    <x v="3"/>
    <s v="3-2022"/>
    <x v="2"/>
    <x v="10"/>
    <x v="7"/>
    <x v="47"/>
    <s v="Yarn"/>
    <s v="02-01-01-001-0028"/>
    <s v="NAGINA COTTON MILLS LTD"/>
    <n v="135"/>
    <n v="6123.6"/>
    <x v="135"/>
    <n v="3577500"/>
    <s v="K-2203-5"/>
    <n v="26500"/>
  </r>
  <r>
    <s v="R-19239"/>
    <d v="2022-03-04T00:00:00"/>
    <x v="8"/>
    <x v="3"/>
    <s v="3-2022"/>
    <x v="2"/>
    <x v="10"/>
    <x v="12"/>
    <x v="5"/>
    <s v="Yarn"/>
    <s v="02-01-01-001-0003"/>
    <s v="RELIANCE WEAVING MILLS LTD"/>
    <n v="160"/>
    <n v="7257.6"/>
    <x v="104"/>
    <n v="3600000"/>
    <s v="K-2203-6"/>
    <n v="22500"/>
  </r>
  <r>
    <s v="R-19282"/>
    <d v="2022-03-09T00:00:00"/>
    <x v="8"/>
    <x v="3"/>
    <s v="3-2022"/>
    <x v="2"/>
    <x v="10"/>
    <x v="5"/>
    <x v="9"/>
    <s v="Yarn"/>
    <s v="02-01-01-001-0005"/>
    <s v="DAWOOD BROTHERS"/>
    <n v="150"/>
    <n v="6804"/>
    <x v="179"/>
    <n v="4500000"/>
    <s v="K-2203-8"/>
    <n v="30000"/>
  </r>
  <r>
    <s v="R-19281"/>
    <d v="2022-03-10T00:00:00"/>
    <x v="8"/>
    <x v="3"/>
    <s v="3-2022"/>
    <x v="2"/>
    <x v="10"/>
    <x v="5"/>
    <x v="9"/>
    <s v="Yarn"/>
    <s v="02-01-01-001-0005"/>
    <s v="DAWOOD BROTHERS"/>
    <n v="100"/>
    <n v="4536"/>
    <x v="179"/>
    <n v="3000000"/>
    <s v="K-2203-7"/>
    <n v="30000"/>
  </r>
  <r>
    <s v="R-19283"/>
    <d v="2022-03-10T00:00:00"/>
    <x v="8"/>
    <x v="3"/>
    <s v="3-2022"/>
    <x v="2"/>
    <x v="10"/>
    <x v="3"/>
    <x v="3"/>
    <s v="Yarn"/>
    <s v="02-01-01-001-0005"/>
    <s v="DAWOOD BROTHERS"/>
    <n v="33.161815599999997"/>
    <n v="1504.2199556159999"/>
    <x v="193"/>
    <n v="636710.17570155987"/>
    <s v="K-2203-9"/>
    <n v="19200.099999999999"/>
  </r>
  <r>
    <s v="R-19310"/>
    <d v="2022-03-11T00:00:00"/>
    <x v="8"/>
    <x v="3"/>
    <s v="3-2022"/>
    <x v="2"/>
    <x v="10"/>
    <x v="9"/>
    <x v="10"/>
    <s v="Yarn"/>
    <s v="02-01-01-001-0001"/>
    <s v="METCO TEXTILE (PVT) LTD"/>
    <n v="50"/>
    <n v="2268"/>
    <x v="194"/>
    <n v="1800000"/>
    <s v="K-2203-13"/>
    <n v="36000"/>
  </r>
  <r>
    <s v="R-19294"/>
    <d v="2022-03-11T00:00:00"/>
    <x v="8"/>
    <x v="3"/>
    <s v="3-2022"/>
    <x v="2"/>
    <x v="10"/>
    <x v="7"/>
    <x v="47"/>
    <s v="Yarn"/>
    <s v="02-01-01-001-0028"/>
    <s v="NAGINA COTTON MILLS LTD"/>
    <n v="60"/>
    <n v="2721.6"/>
    <x v="135"/>
    <n v="1590000"/>
    <s v="K-2203-12"/>
    <n v="26500"/>
  </r>
  <r>
    <s v="R-19327"/>
    <d v="2022-03-12T00:00:00"/>
    <x v="8"/>
    <x v="3"/>
    <s v="3-2022"/>
    <x v="2"/>
    <x v="10"/>
    <x v="1"/>
    <x v="57"/>
    <s v="Yarn"/>
    <s v="02-01-01-001-0037"/>
    <s v="SHEIKHUPURA TEXTILE MILLS LTD"/>
    <n v="100"/>
    <n v="4536"/>
    <x v="140"/>
    <n v="2450000"/>
    <s v="K-2203-16"/>
    <n v="24500"/>
  </r>
  <r>
    <s v="R-19328"/>
    <d v="2022-03-14T00:00:00"/>
    <x v="8"/>
    <x v="3"/>
    <s v="3-2022"/>
    <x v="2"/>
    <x v="10"/>
    <x v="12"/>
    <x v="5"/>
    <s v="Yarn"/>
    <s v="02-01-01-001-0003"/>
    <s v="RELIANCE WEAVING MILLS LTD"/>
    <n v="100"/>
    <n v="4536"/>
    <x v="158"/>
    <n v="2240000"/>
    <s v="K-2203-17"/>
    <n v="22400"/>
  </r>
  <r>
    <s v="R-19329"/>
    <d v="2022-03-14T00:00:00"/>
    <x v="8"/>
    <x v="3"/>
    <s v="3-2022"/>
    <x v="2"/>
    <x v="10"/>
    <x v="5"/>
    <x v="9"/>
    <s v="Yarn"/>
    <s v="02-01-01-001-0005"/>
    <s v="DAWOOD BROTHERS"/>
    <n v="150"/>
    <n v="6804"/>
    <x v="179"/>
    <n v="4500000"/>
    <s v="K-2203-18"/>
    <n v="30000"/>
  </r>
  <r>
    <s v="R-19331"/>
    <d v="2022-03-14T00:00:00"/>
    <x v="8"/>
    <x v="3"/>
    <s v="3-2022"/>
    <x v="2"/>
    <x v="10"/>
    <x v="7"/>
    <x v="50"/>
    <s v="Yarn"/>
    <s v="02-01-01-001-0031"/>
    <s v="HUSSAIN MILLS LTD"/>
    <n v="200"/>
    <n v="9072"/>
    <x v="188"/>
    <n v="5640000"/>
    <s v="K-2203-19"/>
    <n v="28200"/>
  </r>
  <r>
    <s v="R-19352"/>
    <d v="2022-03-16T00:00:00"/>
    <x v="8"/>
    <x v="3"/>
    <s v="3-2022"/>
    <x v="2"/>
    <x v="10"/>
    <x v="7"/>
    <x v="47"/>
    <s v="Yarn"/>
    <s v="02-01-01-001-0028"/>
    <s v="NAGINA COTTON MILLS LTD"/>
    <n v="100"/>
    <n v="4536"/>
    <x v="135"/>
    <n v="2650000"/>
    <s v="K-2203-20"/>
    <n v="26500"/>
  </r>
  <r>
    <s v="R-19360"/>
    <d v="2022-03-17T00:00:00"/>
    <x v="8"/>
    <x v="3"/>
    <s v="3-2022"/>
    <x v="2"/>
    <x v="10"/>
    <x v="9"/>
    <x v="10"/>
    <s v="Yarn"/>
    <s v="02-01-01-001-0001"/>
    <s v="METCO TEXTILE (PVT) LTD"/>
    <n v="50"/>
    <n v="2268"/>
    <x v="194"/>
    <n v="1800000"/>
    <s v="K-2203-21"/>
    <n v="36000"/>
  </r>
  <r>
    <s v="R-19375"/>
    <d v="2022-03-19T00:00:00"/>
    <x v="8"/>
    <x v="3"/>
    <s v="3-2022"/>
    <x v="2"/>
    <x v="10"/>
    <x v="5"/>
    <x v="9"/>
    <s v="Yarn"/>
    <s v="02-01-01-001-0005"/>
    <s v="DAWOOD BROTHERS"/>
    <n v="200"/>
    <n v="9072"/>
    <x v="179"/>
    <n v="6000000"/>
    <s v="K-2203-22"/>
    <n v="30000"/>
  </r>
  <r>
    <s v="R-19409"/>
    <d v="2022-03-22T00:00:00"/>
    <x v="8"/>
    <x v="3"/>
    <s v="3-2022"/>
    <x v="2"/>
    <x v="10"/>
    <x v="7"/>
    <x v="47"/>
    <s v="Yarn"/>
    <s v="02-01-01-001-0028"/>
    <s v="NAGINA COTTON MILLS LTD"/>
    <n v="100"/>
    <n v="4536"/>
    <x v="135"/>
    <n v="2650000"/>
    <s v="K-2203-24"/>
    <n v="26500"/>
  </r>
  <r>
    <s v="R-19427"/>
    <d v="2022-03-24T00:00:00"/>
    <x v="8"/>
    <x v="3"/>
    <s v="3-2022"/>
    <x v="2"/>
    <x v="10"/>
    <x v="5"/>
    <x v="9"/>
    <s v="Yarn"/>
    <s v="02-01-01-001-0005"/>
    <s v="DAWOOD BROTHERS"/>
    <n v="200"/>
    <n v="9072"/>
    <x v="179"/>
    <n v="6000000"/>
    <s v="K-2203-25"/>
    <n v="30000"/>
  </r>
  <r>
    <s v="R-19445"/>
    <d v="2022-03-25T00:00:00"/>
    <x v="8"/>
    <x v="3"/>
    <s v="3-2022"/>
    <x v="2"/>
    <x v="10"/>
    <x v="7"/>
    <x v="4"/>
    <s v="Yarn"/>
    <s v="02-01-01-001-0002"/>
    <s v="AHMED ORIENTAL TEXTILE MILLS LTD"/>
    <n v="55"/>
    <n v="2494.8000000000002"/>
    <x v="154"/>
    <n v="1358500"/>
    <s v="K-2203-26"/>
    <n v="24700"/>
  </r>
  <r>
    <s v="R-19461"/>
    <d v="2022-03-28T00:00:00"/>
    <x v="8"/>
    <x v="3"/>
    <s v="3-2022"/>
    <x v="2"/>
    <x v="10"/>
    <x v="7"/>
    <x v="47"/>
    <s v="Yarn"/>
    <s v="02-01-01-001-0028"/>
    <s v="NAGINA COTTON MILLS LTD"/>
    <n v="100"/>
    <n v="4536"/>
    <x v="135"/>
    <n v="2650000"/>
    <s v="K-2203-27"/>
    <n v="26500"/>
  </r>
  <r>
    <s v="R-19501"/>
    <d v="2022-03-29T00:00:00"/>
    <x v="8"/>
    <x v="3"/>
    <s v="3-2022"/>
    <x v="2"/>
    <x v="10"/>
    <x v="37"/>
    <x v="46"/>
    <s v="Yarn"/>
    <s v="02-01-01-001-0027"/>
    <s v="HENGBANG TEXTILE VIETNAM CO LTD"/>
    <n v="476.87"/>
    <n v="21630.823199999999"/>
    <x v="195"/>
    <n v="9593899.557599999"/>
    <s v="K-2203-30"/>
    <n v="20118.479999999996"/>
  </r>
  <r>
    <s v="R-19476"/>
    <d v="2022-03-29T00:00:00"/>
    <x v="8"/>
    <x v="3"/>
    <s v="3-2022"/>
    <x v="2"/>
    <x v="10"/>
    <x v="1"/>
    <x v="54"/>
    <s v="Yarn"/>
    <s v="02-01-01-001-0035"/>
    <s v="CENTURION TEXTILE (PVT) LTD"/>
    <n v="50"/>
    <n v="2268"/>
    <x v="190"/>
    <n v="1255000"/>
    <s v="K-2203-29"/>
    <n v="25100"/>
  </r>
  <r>
    <s v="R-19492"/>
    <d v="2022-04-02T00:00:00"/>
    <x v="9"/>
    <x v="3"/>
    <s v="4-2022"/>
    <x v="2"/>
    <x v="11"/>
    <x v="7"/>
    <x v="47"/>
    <s v="Yarn"/>
    <s v="02-01-01-001-0028"/>
    <s v="NAGINA COTTON MILLS LTD"/>
    <n v="150"/>
    <n v="6804"/>
    <x v="135"/>
    <n v="3975000"/>
    <s v="K-2204-1"/>
    <n v="26500"/>
  </r>
  <r>
    <s v="R-19497"/>
    <d v="2022-04-04T00:00:00"/>
    <x v="9"/>
    <x v="3"/>
    <s v="4-2022"/>
    <x v="2"/>
    <x v="11"/>
    <x v="4"/>
    <x v="5"/>
    <s v="Yarn"/>
    <s v="02-01-01-001-0003"/>
    <s v="RELIANCE WEAVING MILLS LTD"/>
    <n v="25"/>
    <n v="1134"/>
    <x v="123"/>
    <n v="600000"/>
    <s v="K-2204-2"/>
    <n v="24000"/>
  </r>
  <r>
    <s v="R-19511"/>
    <d v="2022-04-04T00:00:00"/>
    <x v="9"/>
    <x v="3"/>
    <s v="4-2022"/>
    <x v="2"/>
    <x v="11"/>
    <x v="48"/>
    <x v="32"/>
    <s v="Yarn"/>
    <s v="02-01-01-001-0022"/>
    <s v="COMBINE SPINING (PVT) LTD"/>
    <n v="60"/>
    <n v="2721.6"/>
    <x v="196"/>
    <n v="960000"/>
    <s v="K-2204-3"/>
    <n v="16000"/>
  </r>
  <r>
    <s v="R-19512"/>
    <d v="2022-04-05T00:00:00"/>
    <x v="9"/>
    <x v="3"/>
    <s v="4-2022"/>
    <x v="2"/>
    <x v="11"/>
    <x v="50"/>
    <x v="59"/>
    <s v="Yarn"/>
    <s v="02-01-01-001-0038"/>
    <s v="GRANADA TEXTILE MILLS LTD."/>
    <n v="50"/>
    <n v="2268"/>
    <x v="127"/>
    <n v="600000"/>
    <s v="K-2204-4"/>
    <n v="12000"/>
  </r>
  <r>
    <s v="R-19514"/>
    <d v="2022-04-06T00:00:00"/>
    <x v="9"/>
    <x v="3"/>
    <s v="4-2022"/>
    <x v="2"/>
    <x v="11"/>
    <x v="50"/>
    <x v="59"/>
    <s v="Yarn"/>
    <s v="02-01-01-001-0038"/>
    <s v="GRANADA TEXTILE MILLS LTD."/>
    <n v="60"/>
    <n v="2721.6"/>
    <x v="127"/>
    <n v="720000"/>
    <s v="K-2204-5"/>
    <n v="12000"/>
  </r>
  <r>
    <s v="R-19518"/>
    <d v="2022-04-07T00:00:00"/>
    <x v="9"/>
    <x v="3"/>
    <s v="4-2022"/>
    <x v="2"/>
    <x v="11"/>
    <x v="1"/>
    <x v="54"/>
    <s v="Yarn"/>
    <s v="02-01-01-001-0035"/>
    <s v="CENTURION TEXTILE (PVT) LTD"/>
    <n v="100"/>
    <n v="4536"/>
    <x v="190"/>
    <n v="2510000"/>
    <s v="K-2204-7"/>
    <n v="25100"/>
  </r>
  <r>
    <s v="R-19517"/>
    <d v="2022-04-08T00:00:00"/>
    <x v="9"/>
    <x v="3"/>
    <s v="4-2022"/>
    <x v="2"/>
    <x v="11"/>
    <x v="32"/>
    <x v="60"/>
    <s v="Yarn"/>
    <s v="02-01-01-001-0039"/>
    <s v="DAI PHAT TEXTILE PRODUCE TRADING CO. LTD."/>
    <n v="475.84124800000001"/>
    <n v="21584.15900928"/>
    <x v="197"/>
    <n v="11469111.190706881"/>
    <s v="K-2204-6"/>
    <n v="24102.81"/>
  </r>
  <r>
    <s v="D-6708"/>
    <d v="2022-04-09T00:00:00"/>
    <x v="9"/>
    <x v="3"/>
    <s v="4-2022"/>
    <x v="2"/>
    <x v="11"/>
    <x v="7"/>
    <x v="47"/>
    <s v="PurchaseReturn"/>
    <s v="02-01-01-001-0028"/>
    <s v="NAGINA COTTON MILLS LTD"/>
    <n v="-134"/>
    <n v="-6078.24"/>
    <x v="135"/>
    <n v="-3551000"/>
    <s v="K-2204-1"/>
    <n v="26500"/>
  </r>
  <r>
    <s v="R-19537"/>
    <d v="2022-04-12T00:00:00"/>
    <x v="9"/>
    <x v="3"/>
    <s v="4-2022"/>
    <x v="2"/>
    <x v="11"/>
    <x v="7"/>
    <x v="47"/>
    <s v="Yarn"/>
    <s v="02-01-01-001-0028"/>
    <s v="NAGINA COTTON MILLS LTD"/>
    <n v="40"/>
    <n v="1814.4"/>
    <x v="135"/>
    <n v="1060000"/>
    <s v="K-2204-8"/>
    <n v="26500"/>
  </r>
  <r>
    <s v="R-19539"/>
    <d v="2022-04-12T00:00:00"/>
    <x v="9"/>
    <x v="3"/>
    <s v="4-2022"/>
    <x v="2"/>
    <x v="11"/>
    <x v="1"/>
    <x v="57"/>
    <s v="Yarn"/>
    <s v="02-01-01-001-0037"/>
    <s v="SHEIKHUPURA TEXTILE MILLS LTD"/>
    <n v="100"/>
    <n v="4536"/>
    <x v="140"/>
    <n v="2450000"/>
    <s v="K-2204-9"/>
    <n v="24500"/>
  </r>
  <r>
    <s v="R-19570"/>
    <d v="2022-04-12T00:00:00"/>
    <x v="9"/>
    <x v="3"/>
    <s v="4-2022"/>
    <x v="2"/>
    <x v="11"/>
    <x v="51"/>
    <x v="32"/>
    <s v="Yarn"/>
    <s v="02-01-01-001-0022"/>
    <s v="COMBINE SPINING (PVT) LTD"/>
    <n v="30"/>
    <n v="1360.8"/>
    <x v="43"/>
    <n v="495000"/>
    <s v="K-2204-10"/>
    <n v="16500"/>
  </r>
  <r>
    <s v="R-19578"/>
    <d v="2022-04-19T00:00:00"/>
    <x v="9"/>
    <x v="3"/>
    <s v="4-2022"/>
    <x v="2"/>
    <x v="11"/>
    <x v="9"/>
    <x v="20"/>
    <s v="Yarn"/>
    <s v="02-01-01-001-0008"/>
    <s v="GADOON TEXTILE MILLS LTD"/>
    <n v="30"/>
    <n v="1360.8"/>
    <x v="198"/>
    <n v="1065000"/>
    <s v="K-2204-11"/>
    <n v="35500"/>
  </r>
  <r>
    <s v="R-19599"/>
    <d v="2022-04-21T00:00:00"/>
    <x v="9"/>
    <x v="3"/>
    <s v="4-2022"/>
    <x v="2"/>
    <x v="11"/>
    <x v="7"/>
    <x v="47"/>
    <s v="Yarn"/>
    <s v="02-01-01-001-0028"/>
    <s v="NAGINA COTTON MILLS LTD"/>
    <n v="149"/>
    <n v="6758.64"/>
    <x v="135"/>
    <n v="3948500"/>
    <s v="K-2204-12"/>
    <n v="26500"/>
  </r>
  <r>
    <s v="R-19600"/>
    <d v="2022-04-21T00:00:00"/>
    <x v="9"/>
    <x v="3"/>
    <s v="4-2022"/>
    <x v="2"/>
    <x v="11"/>
    <x v="13"/>
    <x v="61"/>
    <s v="Yarn"/>
    <s v="02-01-01-001-0025"/>
    <s v="TATA TEXTILE MILLS LTD"/>
    <n v="50"/>
    <n v="2268"/>
    <x v="199"/>
    <n v="1740000"/>
    <s v="K-2204-13"/>
    <n v="34800"/>
  </r>
  <r>
    <s v="R-19601"/>
    <d v="2022-04-21T00:00:00"/>
    <x v="9"/>
    <x v="3"/>
    <s v="4-2022"/>
    <x v="2"/>
    <x v="11"/>
    <x v="7"/>
    <x v="41"/>
    <s v="Yarn"/>
    <s v="02-01-01-001-0025"/>
    <s v="TATA TEXTILE MILLS LTD"/>
    <n v="50"/>
    <n v="2268"/>
    <x v="200"/>
    <n v="1670000"/>
    <s v="K-2204-14"/>
    <n v="33400"/>
  </r>
  <r>
    <s v="R-19621"/>
    <d v="2022-04-23T00:00:00"/>
    <x v="9"/>
    <x v="3"/>
    <s v="4-2022"/>
    <x v="2"/>
    <x v="11"/>
    <x v="1"/>
    <x v="54"/>
    <s v="Yarn"/>
    <s v="02-01-01-001-0035"/>
    <s v="CENTURION TEXTILE (PVT) LTD"/>
    <n v="100"/>
    <n v="4536"/>
    <x v="190"/>
    <n v="2510000"/>
    <s v="K-2204-15"/>
    <n v="25100"/>
  </r>
  <r>
    <s v="R-19624"/>
    <d v="2022-04-23T00:00:00"/>
    <x v="9"/>
    <x v="3"/>
    <s v="4-2022"/>
    <x v="2"/>
    <x v="11"/>
    <x v="13"/>
    <x v="10"/>
    <s v="Yarn"/>
    <s v="02-01-01-001-0001"/>
    <s v="METCO TEXTILE (PVT) LTD"/>
    <n v="55"/>
    <n v="2494.8000000000002"/>
    <x v="201"/>
    <n v="1925000"/>
    <s v="K-2204-17"/>
    <n v="35000"/>
  </r>
  <r>
    <s v="R-19625"/>
    <d v="2022-04-23T00:00:00"/>
    <x v="9"/>
    <x v="3"/>
    <s v="4-2022"/>
    <x v="2"/>
    <x v="11"/>
    <x v="13"/>
    <x v="10"/>
    <s v="Yarn"/>
    <s v="02-01-01-001-0001"/>
    <s v="METCO TEXTILE (PVT) LTD"/>
    <n v="10"/>
    <n v="453.6"/>
    <x v="201"/>
    <n v="350000"/>
    <s v="K-2204-18"/>
    <n v="35000"/>
  </r>
  <r>
    <s v="R-19633"/>
    <d v="2022-04-25T00:00:00"/>
    <x v="9"/>
    <x v="3"/>
    <s v="4-2022"/>
    <x v="2"/>
    <x v="11"/>
    <x v="48"/>
    <x v="32"/>
    <s v="Yarn"/>
    <s v="02-01-01-001-0022"/>
    <s v="COMBINE SPINING (PVT) LTD"/>
    <n v="100"/>
    <n v="4536"/>
    <x v="196"/>
    <n v="1600000"/>
    <s v="K-2204-19"/>
    <n v="16000"/>
  </r>
  <r>
    <s v="R-19657"/>
    <d v="2022-04-29T00:00:00"/>
    <x v="9"/>
    <x v="3"/>
    <s v="4-2022"/>
    <x v="2"/>
    <x v="11"/>
    <x v="35"/>
    <x v="60"/>
    <s v="Yarn"/>
    <s v="02-01-01-001-0039"/>
    <s v="DAI PHAT TEXTILE PRODUCE TRADING CO. LTD."/>
    <n v="514.28570000000002"/>
    <n v="23327.999351999999"/>
    <x v="202"/>
    <n v="10988733.500471681"/>
    <s v="K-2204-20"/>
    <n v="21366.982400000001"/>
  </r>
  <r>
    <s v="R-19669"/>
    <d v="2022-04-29T00:00:00"/>
    <x v="9"/>
    <x v="3"/>
    <s v="4-2022"/>
    <x v="2"/>
    <x v="11"/>
    <x v="5"/>
    <x v="9"/>
    <s v="Yarn"/>
    <s v="02-01-01-001-0005"/>
    <s v="DAWOOD BROTHERS"/>
    <n v="100"/>
    <n v="4536"/>
    <x v="152"/>
    <n v="2750000"/>
    <s v="K-2204-21"/>
    <n v="27500"/>
  </r>
  <r>
    <s v="R-19670"/>
    <d v="2022-04-29T00:00:00"/>
    <x v="9"/>
    <x v="3"/>
    <s v="4-2022"/>
    <x v="2"/>
    <x v="11"/>
    <x v="1"/>
    <x v="9"/>
    <s v="Yarn"/>
    <s v="02-01-01-001-0005"/>
    <s v="DAWOOD BROTHERS"/>
    <n v="50"/>
    <n v="2268"/>
    <x v="135"/>
    <n v="1325000"/>
    <s v="K-2204-22"/>
    <n v="26500"/>
  </r>
  <r>
    <s v="R-19671"/>
    <d v="2022-04-29T00:00:00"/>
    <x v="9"/>
    <x v="3"/>
    <s v="4-2022"/>
    <x v="2"/>
    <x v="11"/>
    <x v="12"/>
    <x v="5"/>
    <s v="Yarn"/>
    <s v="02-01-01-001-0003"/>
    <s v="RELIANCE WEAVING MILLS LTD"/>
    <n v="15"/>
    <n v="680.4"/>
    <x v="104"/>
    <n v="337500"/>
    <s v="K-2204-23"/>
    <n v="22500"/>
  </r>
  <r>
    <s v="R-19676"/>
    <d v="2022-04-29T00:00:00"/>
    <x v="9"/>
    <x v="3"/>
    <s v="4-2022"/>
    <x v="2"/>
    <x v="11"/>
    <x v="4"/>
    <x v="5"/>
    <s v="Yarn"/>
    <s v="02-01-01-001-0003"/>
    <s v="RELIANCE WEAVING MILLS LTD"/>
    <n v="100"/>
    <n v="4536"/>
    <x v="140"/>
    <n v="2450000"/>
    <s v="K-2204-24"/>
    <n v="24500"/>
  </r>
  <r>
    <s v="R-19700"/>
    <d v="2022-05-09T00:00:00"/>
    <x v="10"/>
    <x v="3"/>
    <s v="5-2022"/>
    <x v="2"/>
    <x v="11"/>
    <x v="7"/>
    <x v="41"/>
    <s v="Yarn"/>
    <s v="02-01-01-001-0025"/>
    <s v="TATA TEXTILE MILLS LTD"/>
    <n v="100"/>
    <n v="4536"/>
    <x v="200"/>
    <n v="3340000"/>
    <s v="K-2205-1"/>
    <n v="33400"/>
  </r>
  <r>
    <s v="R-19701"/>
    <d v="2022-05-09T00:00:00"/>
    <x v="10"/>
    <x v="3"/>
    <s v="5-2022"/>
    <x v="2"/>
    <x v="11"/>
    <x v="7"/>
    <x v="41"/>
    <s v="Yarn"/>
    <s v="02-01-01-001-0025"/>
    <s v="TATA TEXTILE MILLS LTD"/>
    <n v="100"/>
    <n v="4536"/>
    <x v="200"/>
    <n v="3340000"/>
    <s v="K-2205-2"/>
    <n v="33400"/>
  </r>
  <r>
    <s v="R-19702"/>
    <d v="2022-05-09T00:00:00"/>
    <x v="10"/>
    <x v="3"/>
    <s v="5-2022"/>
    <x v="2"/>
    <x v="11"/>
    <x v="1"/>
    <x v="54"/>
    <s v="Yarn"/>
    <s v="02-01-01-001-0035"/>
    <s v="CENTURION TEXTILE (PVT) LTD"/>
    <n v="50"/>
    <n v="2268"/>
    <x v="190"/>
    <n v="1255000"/>
    <s v="K-2205-3"/>
    <n v="25100"/>
  </r>
  <r>
    <s v="R-19727"/>
    <d v="2022-05-10T00:00:00"/>
    <x v="10"/>
    <x v="3"/>
    <s v="5-2022"/>
    <x v="2"/>
    <x v="11"/>
    <x v="35"/>
    <x v="32"/>
    <s v="Yarn"/>
    <s v="02-01-01-001-0022"/>
    <s v="COMBINE SPINING (PVT) LTD"/>
    <n v="60"/>
    <n v="2721.6"/>
    <x v="98"/>
    <n v="1200000"/>
    <s v="K-2205-9"/>
    <n v="20000"/>
  </r>
  <r>
    <s v="R-19705"/>
    <d v="2022-05-10T00:00:00"/>
    <x v="10"/>
    <x v="3"/>
    <s v="5-2022"/>
    <x v="2"/>
    <x v="11"/>
    <x v="50"/>
    <x v="46"/>
    <s v="Yarn"/>
    <s v="02-01-01-001-0027"/>
    <s v="HENGBANG TEXTILE VIETNAM CO LTD"/>
    <n v="42.328040000000001"/>
    <n v="1919.9998944000001"/>
    <x v="203"/>
    <n v="967826.40179600008"/>
    <s v="K-2205-4"/>
    <n v="22864.9"/>
  </r>
  <r>
    <s v="R-19706"/>
    <d v="2022-05-10T00:00:00"/>
    <x v="10"/>
    <x v="3"/>
    <s v="5-2022"/>
    <x v="2"/>
    <x v="11"/>
    <x v="1"/>
    <x v="9"/>
    <s v="Yarn"/>
    <s v="02-01-01-001-0005"/>
    <s v="DAWOOD BROTHERS"/>
    <n v="50"/>
    <n v="2268"/>
    <x v="135"/>
    <n v="1325000"/>
    <s v="K-2205-5"/>
    <n v="26500"/>
  </r>
  <r>
    <s v="R-19707"/>
    <d v="2022-05-10T00:00:00"/>
    <x v="10"/>
    <x v="3"/>
    <s v="5-2022"/>
    <x v="2"/>
    <x v="11"/>
    <x v="5"/>
    <x v="9"/>
    <s v="Yarn"/>
    <s v="02-01-01-001-0005"/>
    <s v="DAWOOD BROTHERS"/>
    <n v="150"/>
    <n v="6804"/>
    <x v="152"/>
    <n v="4125000"/>
    <s v="K-2205-6"/>
    <n v="27500"/>
  </r>
  <r>
    <s v="R-19726"/>
    <d v="2022-05-11T00:00:00"/>
    <x v="10"/>
    <x v="3"/>
    <s v="5-2022"/>
    <x v="2"/>
    <x v="11"/>
    <x v="4"/>
    <x v="5"/>
    <s v="Yarn"/>
    <s v="02-01-01-001-0003"/>
    <s v="RELIANCE WEAVING MILLS LTD"/>
    <n v="100"/>
    <n v="4536"/>
    <x v="140"/>
    <n v="2450000"/>
    <s v="K-2205-8"/>
    <n v="24500"/>
  </r>
  <r>
    <s v="R-19725"/>
    <d v="2022-05-12T00:00:00"/>
    <x v="10"/>
    <x v="3"/>
    <s v="5-2022"/>
    <x v="2"/>
    <x v="11"/>
    <x v="7"/>
    <x v="41"/>
    <s v="Yarn"/>
    <s v="02-01-01-001-0025"/>
    <s v="TATA TEXTILE MILLS LTD"/>
    <n v="100"/>
    <n v="4536"/>
    <x v="200"/>
    <n v="3340000"/>
    <s v="K-2205-7"/>
    <n v="33400"/>
  </r>
  <r>
    <s v="R-19733"/>
    <d v="2022-05-13T00:00:00"/>
    <x v="10"/>
    <x v="3"/>
    <s v="5-2022"/>
    <x v="2"/>
    <x v="11"/>
    <x v="7"/>
    <x v="41"/>
    <s v="Yarn"/>
    <s v="02-01-01-001-0025"/>
    <s v="TATA TEXTILE MILLS LTD"/>
    <n v="150"/>
    <n v="6804"/>
    <x v="200"/>
    <n v="5010000"/>
    <s v="K-2205-10"/>
    <n v="33400"/>
  </r>
  <r>
    <s v="R-19755"/>
    <d v="2022-05-16T00:00:00"/>
    <x v="10"/>
    <x v="3"/>
    <s v="5-2022"/>
    <x v="2"/>
    <x v="11"/>
    <x v="35"/>
    <x v="32"/>
    <s v="Yarn"/>
    <s v="02-01-01-001-0022"/>
    <s v="COMBINE SPINING (PVT) LTD"/>
    <n v="31"/>
    <n v="1406.16"/>
    <x v="98"/>
    <n v="620000"/>
    <s v="K-2205-11"/>
    <n v="20000"/>
  </r>
  <r>
    <s v="R-19766"/>
    <d v="2022-05-16T00:00:00"/>
    <x v="10"/>
    <x v="3"/>
    <s v="5-2022"/>
    <x v="2"/>
    <x v="11"/>
    <x v="35"/>
    <x v="32"/>
    <s v="Yarn"/>
    <s v="02-01-01-001-0022"/>
    <s v="COMBINE SPINING (PVT) LTD"/>
    <n v="50"/>
    <n v="2268"/>
    <x v="98"/>
    <n v="1000000"/>
    <s v="K-2205-12"/>
    <n v="20000"/>
  </r>
  <r>
    <s v="R-19767"/>
    <d v="2022-05-16T00:00:00"/>
    <x v="10"/>
    <x v="3"/>
    <s v="5-2022"/>
    <x v="2"/>
    <x v="11"/>
    <x v="5"/>
    <x v="9"/>
    <s v="Yarn"/>
    <s v="02-01-01-001-0005"/>
    <s v="DAWOOD BROTHERS"/>
    <n v="50"/>
    <n v="2268"/>
    <x v="152"/>
    <n v="1375000"/>
    <s v="K-2205-13"/>
    <n v="27500"/>
  </r>
  <r>
    <s v="R-19768"/>
    <d v="2022-05-16T00:00:00"/>
    <x v="10"/>
    <x v="3"/>
    <s v="5-2022"/>
    <x v="2"/>
    <x v="11"/>
    <x v="5"/>
    <x v="9"/>
    <s v="Yarn"/>
    <s v="02-01-01-001-0005"/>
    <s v="DAWOOD BROTHERS"/>
    <n v="50"/>
    <n v="2268"/>
    <x v="152"/>
    <n v="1375000"/>
    <s v="K-2205-14"/>
    <n v="27500"/>
  </r>
  <r>
    <s v="R-19769"/>
    <d v="2022-05-16T00:00:00"/>
    <x v="10"/>
    <x v="3"/>
    <s v="5-2022"/>
    <x v="2"/>
    <x v="11"/>
    <x v="5"/>
    <x v="9"/>
    <s v="Yarn"/>
    <s v="02-01-01-001-0005"/>
    <s v="DAWOOD BROTHERS"/>
    <n v="50"/>
    <n v="2268"/>
    <x v="152"/>
    <n v="1375000"/>
    <s v="K-2205-15"/>
    <n v="27500"/>
  </r>
  <r>
    <s v="R-19788"/>
    <d v="2022-05-18T00:00:00"/>
    <x v="10"/>
    <x v="3"/>
    <s v="5-2022"/>
    <x v="2"/>
    <x v="11"/>
    <x v="7"/>
    <x v="10"/>
    <s v="Yarn"/>
    <s v="02-01-01-001-0001"/>
    <s v="METCO TEXTILE (PVT) LTD"/>
    <n v="50"/>
    <n v="2268"/>
    <x v="204"/>
    <n v="1725000"/>
    <s v="K-2205-16"/>
    <n v="34500"/>
  </r>
  <r>
    <s v="R-19789"/>
    <d v="2022-05-18T00:00:00"/>
    <x v="10"/>
    <x v="3"/>
    <s v="5-2022"/>
    <x v="2"/>
    <x v="11"/>
    <x v="7"/>
    <x v="10"/>
    <s v="Yarn"/>
    <s v="02-01-01-001-0001"/>
    <s v="METCO TEXTILE (PVT) LTD"/>
    <n v="50"/>
    <n v="2268"/>
    <x v="204"/>
    <n v="1725000"/>
    <s v="K-2205-17"/>
    <n v="34500"/>
  </r>
  <r>
    <s v="R-19799"/>
    <d v="2022-05-19T00:00:00"/>
    <x v="10"/>
    <x v="3"/>
    <s v="5-2022"/>
    <x v="2"/>
    <x v="11"/>
    <x v="4"/>
    <x v="5"/>
    <s v="Yarn"/>
    <s v="02-01-01-001-0003"/>
    <s v="RELIANCE WEAVING MILLS LTD"/>
    <n v="60"/>
    <n v="2721.6"/>
    <x v="140"/>
    <n v="1470000"/>
    <s v="K-2205-18"/>
    <n v="24500"/>
  </r>
  <r>
    <s v="R-19800"/>
    <d v="2022-05-19T00:00:00"/>
    <x v="10"/>
    <x v="3"/>
    <s v="5-2022"/>
    <x v="2"/>
    <x v="11"/>
    <x v="13"/>
    <x v="10"/>
    <s v="Yarn"/>
    <s v="02-01-01-001-0001"/>
    <s v="METCO TEXTILE (PVT) LTD"/>
    <n v="50"/>
    <n v="2268"/>
    <x v="205"/>
    <n v="1790000"/>
    <s v="K-2205-19"/>
    <n v="35800"/>
  </r>
  <r>
    <s v="R-19814"/>
    <d v="2022-05-19T00:00:00"/>
    <x v="10"/>
    <x v="3"/>
    <s v="5-2022"/>
    <x v="2"/>
    <x v="11"/>
    <x v="35"/>
    <x v="32"/>
    <s v="Yarn"/>
    <s v="02-01-01-001-0022"/>
    <s v="COMBINE SPINING (PVT) LTD"/>
    <n v="100"/>
    <n v="4536"/>
    <x v="98"/>
    <n v="2000000"/>
    <s v="K-2205-20"/>
    <n v="20000"/>
  </r>
  <r>
    <s v="R-19851"/>
    <d v="2022-05-21T00:00:00"/>
    <x v="10"/>
    <x v="3"/>
    <s v="5-2022"/>
    <x v="2"/>
    <x v="11"/>
    <x v="37"/>
    <x v="46"/>
    <s v="Yarn"/>
    <s v="02-01-01-001-0033"/>
    <s v="AMNA APPARELS (YARN)"/>
    <n v="48.677246099999998"/>
    <n v="2207.9998830959998"/>
    <x v="195"/>
    <n v="979312.20211792795"/>
    <s v="K-2205-25"/>
    <n v="20118.48"/>
  </r>
  <r>
    <s v="R-19846"/>
    <d v="2022-05-23T00:00:00"/>
    <x v="10"/>
    <x v="3"/>
    <s v="5-2022"/>
    <x v="2"/>
    <x v="11"/>
    <x v="7"/>
    <x v="10"/>
    <s v="Yarn"/>
    <s v="02-01-01-001-0001"/>
    <s v="METCO TEXTILE (PVT) LTD"/>
    <n v="100"/>
    <n v="4536"/>
    <x v="204"/>
    <n v="3450000"/>
    <s v="K-2205-21"/>
    <n v="34500"/>
  </r>
  <r>
    <s v="R-19847"/>
    <d v="2022-05-23T00:00:00"/>
    <x v="10"/>
    <x v="3"/>
    <s v="5-2022"/>
    <x v="2"/>
    <x v="11"/>
    <x v="1"/>
    <x v="9"/>
    <s v="Yarn"/>
    <s v="02-01-01-001-0005"/>
    <s v="DAWOOD BROTHERS"/>
    <n v="60"/>
    <n v="2721.6"/>
    <x v="135"/>
    <n v="1590000"/>
    <s v="K-2205-22"/>
    <n v="26500"/>
  </r>
  <r>
    <s v="R-19848"/>
    <d v="2022-05-23T00:00:00"/>
    <x v="10"/>
    <x v="3"/>
    <s v="5-2022"/>
    <x v="2"/>
    <x v="11"/>
    <x v="5"/>
    <x v="9"/>
    <s v="Yarn"/>
    <s v="02-01-01-001-0005"/>
    <s v="DAWOOD BROTHERS"/>
    <n v="50"/>
    <n v="2268"/>
    <x v="152"/>
    <n v="1375000"/>
    <s v="K-2205-23"/>
    <n v="27500"/>
  </r>
  <r>
    <s v="R-19849"/>
    <d v="2022-05-23T00:00:00"/>
    <x v="10"/>
    <x v="3"/>
    <s v="5-2022"/>
    <x v="2"/>
    <x v="11"/>
    <x v="5"/>
    <x v="9"/>
    <s v="Yarn"/>
    <s v="02-01-01-001-0005"/>
    <s v="DAWOOD BROTHERS"/>
    <n v="50"/>
    <n v="2268"/>
    <x v="152"/>
    <n v="1375000"/>
    <s v="K-2205-24"/>
    <n v="27500"/>
  </r>
  <r>
    <s v="R-19875"/>
    <d v="2022-05-25T00:00:00"/>
    <x v="10"/>
    <x v="3"/>
    <s v="5-2022"/>
    <x v="2"/>
    <x v="11"/>
    <x v="37"/>
    <x v="46"/>
    <s v="Yarn"/>
    <s v="02-01-01-001-0027"/>
    <s v="HENGBANG TEXTILE VIETNAM CO LTD"/>
    <n v="439.15344199999998"/>
    <n v="19920.000129119999"/>
    <x v="206"/>
    <n v="9182685.2976167407"/>
    <s v="K-2205-26"/>
    <n v="20909.97"/>
  </r>
  <r>
    <s v="R-19877"/>
    <d v="2022-05-25T00:00:00"/>
    <x v="10"/>
    <x v="3"/>
    <s v="5-2022"/>
    <x v="2"/>
    <x v="11"/>
    <x v="50"/>
    <x v="46"/>
    <s v="Yarn"/>
    <s v="02-01-01-001-0027"/>
    <s v="HENGBANG TEXTILE VIETNAM CO LTD"/>
    <n v="46.560844400000001"/>
    <n v="2111.9999019840002"/>
    <x v="207"/>
    <n v="973496.92836586409"/>
    <s v="K-2205-27"/>
    <n v="20908.060000000001"/>
  </r>
  <r>
    <s v="R-19878"/>
    <d v="2022-05-25T00:00:00"/>
    <x v="10"/>
    <x v="3"/>
    <s v="5-2022"/>
    <x v="2"/>
    <x v="11"/>
    <x v="37"/>
    <x v="46"/>
    <s v="Yarn"/>
    <s v="02-01-01-001-0027"/>
    <s v="HENGBANG TEXTILE VIETNAM CO LTD"/>
    <n v="443.38623000000001"/>
    <n v="20111.9993928"/>
    <x v="174"/>
    <n v="10137886.703980666"/>
    <s v="K-2205-28"/>
    <n v="22864.6855"/>
  </r>
  <r>
    <s v="R-19879"/>
    <d v="2022-05-25T00:00:00"/>
    <x v="10"/>
    <x v="3"/>
    <s v="5-2022"/>
    <x v="2"/>
    <x v="11"/>
    <x v="50"/>
    <x v="46"/>
    <s v="Yarn"/>
    <s v="02-01-01-001-0027"/>
    <s v="HENGBANG TEXTILE VIETNAM CO LTD"/>
    <n v="42.328040000000001"/>
    <n v="1919.9998944000001"/>
    <x v="203"/>
    <n v="967826.40179600008"/>
    <s v="K-2205-29"/>
    <n v="22864.9"/>
  </r>
  <r>
    <s v="D-6779"/>
    <d v="2022-05-26T00:00:00"/>
    <x v="10"/>
    <x v="3"/>
    <s v="5-2022"/>
    <x v="2"/>
    <x v="11"/>
    <x v="37"/>
    <x v="46"/>
    <s v="PurchaseReturn"/>
    <s v="02-01-01-001-0027"/>
    <s v="HENGBANG TEXTILE VIETNAM CO LTD"/>
    <n v="-88.359790000000004"/>
    <n v="-4008.0000743999999"/>
    <x v="174"/>
    <n v="-2020318.8091960452"/>
    <s v="K-2205-26"/>
    <n v="22864.6855"/>
  </r>
  <r>
    <s v="R-19924"/>
    <d v="2022-05-28T00:00:00"/>
    <x v="10"/>
    <x v="3"/>
    <s v="5-2022"/>
    <x v="2"/>
    <x v="11"/>
    <x v="5"/>
    <x v="9"/>
    <s v="Yarn"/>
    <s v="02-01-01-001-0005"/>
    <s v="DAWOOD BROTHERS"/>
    <n v="100"/>
    <n v="4536"/>
    <x v="152"/>
    <n v="2750000"/>
    <s v="K-2205-30"/>
    <n v="27500"/>
  </r>
  <r>
    <s v="R-19926"/>
    <d v="2022-05-28T00:00:00"/>
    <x v="10"/>
    <x v="3"/>
    <s v="5-2022"/>
    <x v="2"/>
    <x v="11"/>
    <x v="35"/>
    <x v="32"/>
    <s v="Yarn"/>
    <s v="02-01-01-001-0022"/>
    <s v="COMBINE SPINING (PVT) LTD"/>
    <n v="19"/>
    <n v="861.84"/>
    <x v="98"/>
    <n v="380000"/>
    <s v="K-2205-31"/>
    <n v="20000"/>
  </r>
  <r>
    <s v="R-19934"/>
    <d v="2022-05-31T00:00:00"/>
    <x v="10"/>
    <x v="3"/>
    <s v="5-2022"/>
    <x v="2"/>
    <x v="11"/>
    <x v="7"/>
    <x v="50"/>
    <s v="Yarn"/>
    <s v="02-01-01-001-0031"/>
    <s v="HUSSAIN MILLS LTD"/>
    <n v="125"/>
    <n v="5670"/>
    <x v="188"/>
    <n v="3525000"/>
    <s v="K-2205-32"/>
    <n v="28200"/>
  </r>
  <r>
    <s v="R-19982"/>
    <d v="2022-06-08T00:00:00"/>
    <x v="11"/>
    <x v="3"/>
    <s v="6-2022"/>
    <x v="2"/>
    <x v="11"/>
    <x v="7"/>
    <x v="10"/>
    <s v="Yarn"/>
    <s v="02-01-01-001-0001"/>
    <s v="METCO TEXTILE (PVT) LTD"/>
    <n v="100"/>
    <n v="4536"/>
    <x v="204"/>
    <n v="3450000"/>
    <s v="K-2206-4"/>
    <n v="34500"/>
  </r>
  <r>
    <s v="R-19992"/>
    <d v="2022-06-10T00:00:00"/>
    <x v="11"/>
    <x v="3"/>
    <s v="6-2022"/>
    <x v="2"/>
    <x v="11"/>
    <x v="5"/>
    <x v="9"/>
    <s v="Yarn"/>
    <s v="02-01-01-001-0005"/>
    <s v="DAWOOD BROTHERS"/>
    <n v="200"/>
    <n v="9072"/>
    <x v="152"/>
    <n v="5500000"/>
    <s v="K-2206-5"/>
    <n v="27500"/>
  </r>
  <r>
    <s v="R-20004"/>
    <d v="2022-06-14T00:00:00"/>
    <x v="11"/>
    <x v="3"/>
    <s v="6-2022"/>
    <x v="2"/>
    <x v="11"/>
    <x v="52"/>
    <x v="62"/>
    <s v="Yarn"/>
    <s v="02-01-01-001-0005"/>
    <s v="DAWOOD BROTHERS"/>
    <n v="17.52"/>
    <n v="794.70719999999994"/>
    <x v="160"/>
    <n v="411720"/>
    <s v="K-2206-8"/>
    <n v="23500"/>
  </r>
  <r>
    <s v="R-20033"/>
    <d v="2022-06-15T00:00:00"/>
    <x v="11"/>
    <x v="3"/>
    <s v="6-2022"/>
    <x v="2"/>
    <x v="11"/>
    <x v="7"/>
    <x v="4"/>
    <s v="Yarn"/>
    <s v="02-01-01-001-0002"/>
    <s v="AHMED ORIENTAL TEXTILE MILLS LTD"/>
    <n v="100"/>
    <n v="4536"/>
    <x v="154"/>
    <n v="2470000"/>
    <s v="K-2206-10"/>
    <n v="24700"/>
  </r>
  <r>
    <s v="R-20024"/>
    <d v="2022-06-16T00:00:00"/>
    <x v="11"/>
    <x v="3"/>
    <s v="6-2022"/>
    <x v="2"/>
    <x v="11"/>
    <x v="53"/>
    <x v="3"/>
    <s v="Yarn"/>
    <s v="02-01-01-001-0005"/>
    <s v="DAWOOD BROTHERS"/>
    <n v="5.77"/>
    <n v="261.72719999999998"/>
    <x v="208"/>
    <n v="114842.96419999999"/>
    <s v="K-2206-9"/>
    <n v="19903.46"/>
  </r>
  <r>
    <s v="R-20032"/>
    <d v="2022-06-17T00:00:00"/>
    <x v="11"/>
    <x v="3"/>
    <s v="6-2022"/>
    <x v="2"/>
    <x v="11"/>
    <x v="4"/>
    <x v="5"/>
    <s v="Yarn"/>
    <s v="02-01-01-001-0003"/>
    <s v="RELIANCE WEAVING MILLS LTD"/>
    <n v="100"/>
    <n v="4536"/>
    <x v="157"/>
    <n v="2500000"/>
    <s v="K-2206-1"/>
    <n v="25000"/>
  </r>
  <r>
    <s v="R-20039"/>
    <d v="2022-06-18T00:00:00"/>
    <x v="11"/>
    <x v="3"/>
    <s v="6-2022"/>
    <x v="2"/>
    <x v="11"/>
    <x v="5"/>
    <x v="9"/>
    <s v="Yarn"/>
    <s v="02-01-01-001-0005"/>
    <s v="DAWOOD BROTHERS"/>
    <n v="100"/>
    <n v="4536"/>
    <x v="152"/>
    <n v="2750000"/>
    <s v="K-2206-11"/>
    <n v="27500"/>
  </r>
  <r>
    <s v="R-20046"/>
    <d v="2022-06-20T00:00:00"/>
    <x v="11"/>
    <x v="3"/>
    <s v="6-2022"/>
    <x v="2"/>
    <x v="11"/>
    <x v="7"/>
    <x v="10"/>
    <s v="Yarn"/>
    <s v="02-01-01-001-0001"/>
    <s v="METCO TEXTILE (PVT) LTD"/>
    <n v="100"/>
    <n v="4536"/>
    <x v="204"/>
    <n v="3450000"/>
    <s v="K-2206-12"/>
    <n v="34500"/>
  </r>
  <r>
    <s v="R-20063"/>
    <d v="2022-06-25T00:00:00"/>
    <x v="11"/>
    <x v="3"/>
    <s v="6-2022"/>
    <x v="2"/>
    <x v="11"/>
    <x v="49"/>
    <x v="59"/>
    <s v="Yarn"/>
    <s v="02-01-01-001-0005"/>
    <s v="DAWOOD BROTHERS"/>
    <n v="4"/>
    <n v="181.44"/>
    <x v="48"/>
    <n v="56000"/>
    <s v="K-2206-13"/>
    <n v="14000"/>
  </r>
  <r>
    <s v="R-20077"/>
    <d v="2022-06-28T00:00:00"/>
    <x v="11"/>
    <x v="3"/>
    <s v="6-2022"/>
    <x v="2"/>
    <x v="11"/>
    <x v="54"/>
    <x v="63"/>
    <s v="Yarn"/>
    <s v="02-01-01-001-0040"/>
    <s v="YARN REFUNDABLE LOCAL MARKET"/>
    <n v="3.7"/>
    <n v="167.83199999999999"/>
    <x v="98"/>
    <n v="74000"/>
    <s v="K-2206-14"/>
    <n v="20000"/>
  </r>
  <r>
    <s v="R-20080"/>
    <d v="2022-06-28T00:00:00"/>
    <x v="11"/>
    <x v="3"/>
    <s v="6-2022"/>
    <x v="2"/>
    <x v="11"/>
    <x v="7"/>
    <x v="10"/>
    <s v="Yarn"/>
    <s v="02-01-01-001-0001"/>
    <s v="METCO TEXTILE (PVT) LTD"/>
    <n v="100"/>
    <n v="4536"/>
    <x v="204"/>
    <n v="3450000"/>
    <s v="K-2206-15"/>
    <n v="34500"/>
  </r>
</pivotCacheRecords>
</file>

<file path=xl/pivotCache/pivotCacheRecords2.xml><?xml version="1.0" encoding="utf-8"?>
<pivotCacheRecords xmlns="http://schemas.openxmlformats.org/spreadsheetml/2006/main" xmlns:r="http://schemas.openxmlformats.org/officeDocument/2006/relationships" count="1766">
  <r>
    <d v="2019-07-03T00:00:00"/>
    <n v="7"/>
    <x v="0"/>
    <s v="7-2019"/>
    <x v="0"/>
    <s v="Q-1 (2019-2020)"/>
    <x v="0"/>
    <s v="AMIN"/>
    <s v="Yarn"/>
    <s v="02-02-09-0030"/>
    <s v="AMIN TEXTILE MILLS (PVT) LTD"/>
    <n v="50"/>
    <n v="2268"/>
    <x v="0"/>
    <n v="810000"/>
    <s v="K-1907-1"/>
    <n v="16200"/>
  </r>
  <r>
    <d v="2019-07-08T00:00:00"/>
    <n v="7"/>
    <x v="0"/>
    <s v="7-2019"/>
    <x v="0"/>
    <s v="Q-1 (2019-2020)"/>
    <x v="1"/>
    <s v="AA SPININNG MILLS"/>
    <s v="Yarn"/>
    <s v="02-01-01-001-0009"/>
    <s v="A.A SPINING MILLS LTD"/>
    <n v="15"/>
    <n v="680.4"/>
    <x v="1"/>
    <n v="235500"/>
    <s v="K-1907-2"/>
    <n v="15700"/>
  </r>
  <r>
    <d v="2019-07-08T00:00:00"/>
    <n v="7"/>
    <x v="0"/>
    <s v="7-2019"/>
    <x v="0"/>
    <s v="Q-1 (2019-2020)"/>
    <x v="2"/>
    <s v="AA SPININNIG MILLS LTD"/>
    <s v="Yarn"/>
    <s v="02-01-01-001-0009"/>
    <s v="A.A SPINING MILLS LTD"/>
    <n v="90"/>
    <n v="4082.4"/>
    <x v="2"/>
    <n v="1521000"/>
    <s v="K-1907-3"/>
    <n v="16900"/>
  </r>
  <r>
    <d v="2019-07-08T00:00:00"/>
    <n v="7"/>
    <x v="0"/>
    <s v="7-2019"/>
    <x v="0"/>
    <s v="Q-1 (2019-2020)"/>
    <x v="3"/>
    <s v="GATRON"/>
    <s v="Yarn"/>
    <s v="02-01-01-001-0006"/>
    <s v="GATRON INDUSTRIES LTD"/>
    <n v="3.84"/>
    <n v="174.1824"/>
    <x v="3"/>
    <n v="52992"/>
    <s v="K-1907-4"/>
    <n v="13800"/>
  </r>
  <r>
    <d v="2019-07-09T00:00:00"/>
    <n v="7"/>
    <x v="0"/>
    <s v="7-2019"/>
    <x v="0"/>
    <s v="Q-1 (2019-2020)"/>
    <x v="1"/>
    <s v="AHMED ORIENTAL"/>
    <s v="Yarn"/>
    <s v="02-01-01-001-0002"/>
    <s v="AHMED ORIENTAL TEXTILE MILLS LTD"/>
    <n v="20"/>
    <n v="907.2"/>
    <x v="4"/>
    <n v="304000"/>
    <s v="K-1907-5"/>
    <n v="15200"/>
  </r>
  <r>
    <d v="2019-07-13T00:00:00"/>
    <n v="7"/>
    <x v="0"/>
    <s v="7-2019"/>
    <x v="0"/>
    <s v="Q-1 (2019-2020)"/>
    <x v="4"/>
    <s v="RELIANCE"/>
    <s v="Yarn"/>
    <s v="02-01-01-001-0003"/>
    <s v="RELIANCE WEAVING MILLS LTD"/>
    <n v="25"/>
    <n v="1134"/>
    <x v="5"/>
    <n v="357500"/>
    <s v="K-1907-6"/>
    <n v="14300"/>
  </r>
  <r>
    <d v="2019-07-20T00:00:00"/>
    <n v="7"/>
    <x v="0"/>
    <s v="7-2019"/>
    <x v="0"/>
    <s v="Q-1 (2019-2020)"/>
    <x v="5"/>
    <s v="AA SPINNING MILLS LTD"/>
    <s v="Yarn"/>
    <s v="02-01-01-001-0009"/>
    <s v="A.A SPINING MILLS LTD"/>
    <n v="80"/>
    <n v="3628.8"/>
    <x v="6"/>
    <n v="1456000"/>
    <s v="K-1907-7"/>
    <n v="18200"/>
  </r>
  <r>
    <d v="2019-07-20T00:00:00"/>
    <n v="7"/>
    <x v="0"/>
    <s v="7-2019"/>
    <x v="0"/>
    <s v="Q-1 (2019-2020)"/>
    <x v="4"/>
    <s v="AA SPINNING MILLS LTD"/>
    <s v="Yarn"/>
    <s v="02-01-01-001-0009"/>
    <s v="A.A SPINING MILLS LTD"/>
    <n v="50"/>
    <n v="2268"/>
    <x v="7"/>
    <n v="765000"/>
    <s v="K-1907-8"/>
    <n v="15300"/>
  </r>
  <r>
    <d v="2019-07-24T00:00:00"/>
    <n v="7"/>
    <x v="0"/>
    <s v="7-2019"/>
    <x v="0"/>
    <s v="Q-1 (2019-2020)"/>
    <x v="6"/>
    <s v="PREMIUM"/>
    <s v="Yarn"/>
    <s v="02-01-01-001-0004"/>
    <s v="PREMIUM TEXTILE MILLS LTD"/>
    <n v="10"/>
    <n v="453.6"/>
    <x v="8"/>
    <n v="184000"/>
    <s v="K-1907-9"/>
    <n v="18400"/>
  </r>
  <r>
    <d v="2019-07-27T00:00:00"/>
    <n v="7"/>
    <x v="0"/>
    <s v="7-2019"/>
    <x v="0"/>
    <s v="Q-1 (2019-2020)"/>
    <x v="7"/>
    <s v="ZAMAN"/>
    <s v="Yarn"/>
    <s v="02-01-01-001-0007"/>
    <s v="ZAMAN TEXTILE MILLS (PVT) LTD"/>
    <n v="150"/>
    <n v="6804"/>
    <x v="9"/>
    <n v="2580000"/>
    <s v="K-1907-10"/>
    <n v="17200"/>
  </r>
  <r>
    <d v="2019-07-31T00:00:00"/>
    <n v="7"/>
    <x v="0"/>
    <s v="7-2019"/>
    <x v="0"/>
    <s v="Q-1 (2019-2020)"/>
    <x v="5"/>
    <s v="AA SPINNING MILLS LTD"/>
    <s v="Yarn"/>
    <s v="02-01-01-001-0009"/>
    <s v="A.A SPINING MILLS LTD"/>
    <n v="64"/>
    <n v="2903.04"/>
    <x v="6"/>
    <n v="1164800"/>
    <s v="K-1907-11"/>
    <n v="18200"/>
  </r>
  <r>
    <d v="2019-07-31T00:00:00"/>
    <n v="7"/>
    <x v="0"/>
    <s v="7-2019"/>
    <x v="0"/>
    <s v="Q-1 (2019-2020)"/>
    <x v="5"/>
    <s v="AA SPINNING MILLS LTD"/>
    <s v="Yarn"/>
    <s v="02-01-01-001-0009"/>
    <s v="A.A SPINING MILLS LTD"/>
    <n v="1"/>
    <n v="45.36"/>
    <x v="6"/>
    <n v="18200"/>
    <s v="K-1907-12"/>
    <n v="18200"/>
  </r>
  <r>
    <d v="2019-07-31T00:00:00"/>
    <n v="7"/>
    <x v="0"/>
    <s v="7-2019"/>
    <x v="0"/>
    <s v="Q-1 (2019-2020)"/>
    <x v="1"/>
    <s v="AA SPINNING MILLS LTD"/>
    <s v="Yarn"/>
    <s v="02-01-01-001-0009"/>
    <s v="A.A SPINING MILLS LTD"/>
    <n v="50"/>
    <n v="2268"/>
    <x v="1"/>
    <n v="785000"/>
    <s v="K-1907-13"/>
    <n v="15700"/>
  </r>
  <r>
    <d v="2019-07-31T00:00:00"/>
    <n v="7"/>
    <x v="0"/>
    <s v="7-2019"/>
    <x v="0"/>
    <s v="Q-1 (2019-2020)"/>
    <x v="8"/>
    <s v="ZAHID JEE"/>
    <s v="Yarn"/>
    <s v="02-02-09-0039"/>
    <s v="ZAHIDJEE TEXTILE MILLS LIMITED"/>
    <n v="4"/>
    <n v="181.44"/>
    <x v="10"/>
    <n v="62000"/>
    <s v="K-1907-14"/>
    <n v="15500"/>
  </r>
  <r>
    <d v="2019-07-31T00:00:00"/>
    <n v="7"/>
    <x v="0"/>
    <s v="7-2019"/>
    <x v="0"/>
    <s v="Q-1 (2019-2020)"/>
    <x v="1"/>
    <s v="ZAHID JEE"/>
    <s v="Yarn"/>
    <s v="02-02-09-0039"/>
    <s v="ZAHIDJEE TEXTILE MILLS LIMITED"/>
    <n v="4"/>
    <n v="181.44"/>
    <x v="11"/>
    <n v="61600"/>
    <s v="K-1908-1"/>
    <n v="15400"/>
  </r>
  <r>
    <d v="2019-07-31T00:00:00"/>
    <n v="7"/>
    <x v="0"/>
    <s v="7-2019"/>
    <x v="0"/>
    <s v="Q-1 (2019-2020)"/>
    <x v="1"/>
    <s v="ZAHID JEE"/>
    <s v="Yarn"/>
    <s v="02-02-09-0039"/>
    <s v="ZAHIDJEE TEXTILE MILLS LIMITED"/>
    <n v="4"/>
    <n v="181.44"/>
    <x v="0"/>
    <n v="64800"/>
    <s v="K-1908-2"/>
    <n v="16200"/>
  </r>
  <r>
    <d v="2019-08-02T00:00:00"/>
    <n v="8"/>
    <x v="0"/>
    <s v="8-2019"/>
    <x v="0"/>
    <s v="Q-1 (2019-2020)"/>
    <x v="7"/>
    <s v="ZAMAN"/>
    <s v="Yarn"/>
    <s v="02-01-01-001-0007"/>
    <s v="ZAMAN TEXTILE MILLS (PVT) LTD"/>
    <n v="100"/>
    <n v="4536"/>
    <x v="9"/>
    <n v="1720000"/>
    <s v="K-1908-3"/>
    <n v="17200"/>
  </r>
  <r>
    <d v="2019-08-02T00:00:00"/>
    <n v="8"/>
    <x v="0"/>
    <s v="8-2019"/>
    <x v="0"/>
    <s v="Q-1 (2019-2020)"/>
    <x v="7"/>
    <s v="METCO"/>
    <s v="Yarn"/>
    <s v="02-01-01-001-0001"/>
    <s v="METCO TEXTILE (PVT) LTD"/>
    <n v="45"/>
    <n v="2041.2"/>
    <x v="12"/>
    <n v="787500"/>
    <s v="K-1908-4"/>
    <n v="17500"/>
  </r>
  <r>
    <d v="2019-08-02T00:00:00"/>
    <n v="8"/>
    <x v="0"/>
    <s v="8-2019"/>
    <x v="0"/>
    <s v="Q-1 (2019-2020)"/>
    <x v="7"/>
    <s v="METCO"/>
    <s v="Yarn"/>
    <s v="02-01-01-001-0001"/>
    <s v="METCO TEXTILE (PVT) LTD"/>
    <n v="55"/>
    <n v="2494.8000000000002"/>
    <x v="12"/>
    <n v="962500"/>
    <s v="K-1908-5"/>
    <n v="17500"/>
  </r>
  <r>
    <d v="2019-08-03T00:00:00"/>
    <n v="8"/>
    <x v="0"/>
    <s v="8-2019"/>
    <x v="0"/>
    <s v="Q-1 (2019-2020)"/>
    <x v="7"/>
    <s v="METCO"/>
    <s v="Yarn"/>
    <s v="02-01-01-001-0001"/>
    <s v="METCO TEXTILE (PVT) LTD"/>
    <n v="50"/>
    <n v="2268"/>
    <x v="12"/>
    <n v="875000"/>
    <s v="K-1908-6"/>
    <n v="17500"/>
  </r>
  <r>
    <d v="2019-08-03T00:00:00"/>
    <n v="8"/>
    <x v="0"/>
    <s v="8-2019"/>
    <x v="0"/>
    <s v="Q-1 (2019-2020)"/>
    <x v="7"/>
    <s v="METCO"/>
    <s v="Yarn"/>
    <s v="02-01-01-001-0001"/>
    <s v="METCO TEXTILE (PVT) LTD"/>
    <n v="50"/>
    <n v="2268"/>
    <x v="12"/>
    <n v="875000"/>
    <s v="K-1908-7"/>
    <n v="17500"/>
  </r>
  <r>
    <d v="2019-08-05T00:00:00"/>
    <n v="8"/>
    <x v="0"/>
    <s v="8-2019"/>
    <x v="0"/>
    <s v="Q-1 (2019-2020)"/>
    <x v="3"/>
    <s v="GATRON"/>
    <s v="Yarn"/>
    <s v="02-01-01-001-0006"/>
    <s v="GATRON INDUSTRIES LTD"/>
    <n v="21.74"/>
    <n v="986.12639999999988"/>
    <x v="13"/>
    <n v="302149.91159999999"/>
    <s v="K-1908-8"/>
    <n v="13898.34"/>
  </r>
  <r>
    <d v="2019-08-05T00:00:00"/>
    <n v="8"/>
    <x v="0"/>
    <s v="8-2019"/>
    <x v="0"/>
    <s v="Q-1 (2019-2020)"/>
    <x v="7"/>
    <s v="METCO"/>
    <s v="Yarn"/>
    <s v="02-01-01-001-0001"/>
    <s v="METCO TEXTILE (PVT) LTD"/>
    <n v="100"/>
    <n v="4536"/>
    <x v="12"/>
    <n v="1750000"/>
    <s v="K-1908-9"/>
    <n v="17500"/>
  </r>
  <r>
    <d v="2019-08-07T00:00:00"/>
    <n v="8"/>
    <x v="0"/>
    <s v="8-2019"/>
    <x v="0"/>
    <s v="Q-1 (2019-2020)"/>
    <x v="8"/>
    <s v="AHMED ORIENTAL"/>
    <s v="Yarn"/>
    <s v="02-01-01-001-0002"/>
    <s v="AHMED ORIENTAL TEXTILE MILLS LTD"/>
    <n v="100"/>
    <n v="4536"/>
    <x v="7"/>
    <n v="1530000"/>
    <s v="K-1908-10"/>
    <n v="15300"/>
  </r>
  <r>
    <d v="2019-08-07T00:00:00"/>
    <n v="8"/>
    <x v="0"/>
    <s v="8-2019"/>
    <x v="0"/>
    <s v="Q-1 (2019-2020)"/>
    <x v="9"/>
    <s v="METCO"/>
    <s v="Yarn"/>
    <s v="02-01-01-001-0001"/>
    <s v="METCO TEXTILE (PVT) LTD"/>
    <n v="40"/>
    <n v="1814.4"/>
    <x v="14"/>
    <n v="792000"/>
    <s v="K-1908-11"/>
    <n v="19800"/>
  </r>
  <r>
    <d v="2019-08-07T00:00:00"/>
    <n v="8"/>
    <x v="0"/>
    <s v="8-2019"/>
    <x v="0"/>
    <s v="Q-1 (2019-2020)"/>
    <x v="3"/>
    <s v="GATRON"/>
    <s v="Yarn"/>
    <s v="02-01-01-001-0006"/>
    <s v="GATRON INDUSTRIES LTD"/>
    <n v="8.6"/>
    <n v="390.096"/>
    <x v="15"/>
    <n v="119540"/>
    <s v="K-1908-12"/>
    <n v="13900"/>
  </r>
  <r>
    <d v="2019-08-16T00:00:00"/>
    <n v="8"/>
    <x v="0"/>
    <s v="8-2019"/>
    <x v="0"/>
    <s v="Q-1 (2019-2020)"/>
    <x v="9"/>
    <s v="METCO"/>
    <s v="Yarn"/>
    <s v="02-01-01-001-0001"/>
    <s v="METCO TEXTILE (PVT) LTD"/>
    <n v="50"/>
    <n v="2268"/>
    <x v="14"/>
    <n v="990000"/>
    <s v="K-1908-13"/>
    <n v="19800"/>
  </r>
  <r>
    <d v="2019-08-16T00:00:00"/>
    <n v="8"/>
    <x v="0"/>
    <s v="8-2019"/>
    <x v="0"/>
    <s v="Q-1 (2019-2020)"/>
    <x v="9"/>
    <s v="METCO"/>
    <s v="Yarn"/>
    <s v="02-01-01-001-0001"/>
    <s v="METCO TEXTILE (PVT) LTD"/>
    <n v="50"/>
    <n v="2268"/>
    <x v="14"/>
    <n v="990000"/>
    <s v="K-1908-14"/>
    <n v="19800"/>
  </r>
  <r>
    <d v="2019-08-19T00:00:00"/>
    <n v="8"/>
    <x v="0"/>
    <s v="8-2019"/>
    <x v="0"/>
    <s v="Q-1 (2019-2020)"/>
    <x v="1"/>
    <s v="AHMED ORIENTAL"/>
    <s v="Yarn"/>
    <s v="02-01-01-001-0002"/>
    <s v="AHMED ORIENTAL TEXTILE MILLS LTD"/>
    <n v="48"/>
    <n v="2177.2799999999997"/>
    <x v="16"/>
    <n v="710400"/>
    <s v="K-1908-15"/>
    <n v="14800"/>
  </r>
  <r>
    <d v="2019-08-20T00:00:00"/>
    <n v="8"/>
    <x v="0"/>
    <s v="8-2019"/>
    <x v="0"/>
    <s v="Q-1 (2019-2020)"/>
    <x v="1"/>
    <s v="AHMED ORIENTAL"/>
    <s v="Yarn"/>
    <s v="02-01-01-001-0002"/>
    <s v="AHMED ORIENTAL TEXTILE MILLS LTD"/>
    <n v="52"/>
    <n v="2358.7199999999998"/>
    <x v="16"/>
    <n v="769600"/>
    <s v="K-1908-16"/>
    <n v="14800"/>
  </r>
  <r>
    <d v="2019-08-21T00:00:00"/>
    <n v="8"/>
    <x v="0"/>
    <s v="8-2019"/>
    <x v="0"/>
    <s v="Q-1 (2019-2020)"/>
    <x v="6"/>
    <s v="PREMIUM"/>
    <s v="Yarn"/>
    <s v="02-01-01-001-0004"/>
    <s v="PREMIUM TEXTILE MILLS LTD"/>
    <n v="60"/>
    <n v="2721.6"/>
    <x v="8"/>
    <n v="1104000"/>
    <s v="K-1908-28"/>
    <n v="18400"/>
  </r>
  <r>
    <d v="2019-08-21T00:00:00"/>
    <n v="8"/>
    <x v="0"/>
    <s v="8-2019"/>
    <x v="0"/>
    <s v="Q-1 (2019-2020)"/>
    <x v="3"/>
    <s v="GATRON"/>
    <s v="Yarn"/>
    <s v="02-01-01-001-0006"/>
    <s v="GATRON INDUSTRIES LTD"/>
    <n v="47.03"/>
    <n v="2133.2808"/>
    <x v="17"/>
    <n v="634905"/>
    <s v="K-1908-17"/>
    <n v="13500"/>
  </r>
  <r>
    <d v="2019-08-22T00:00:00"/>
    <n v="8"/>
    <x v="0"/>
    <s v="8-2019"/>
    <x v="0"/>
    <s v="Q-1 (2019-2020)"/>
    <x v="7"/>
    <s v="ZAMAN"/>
    <s v="Yarn"/>
    <s v="02-01-01-001-0007"/>
    <s v="ZAMAN TEXTILE MILLS (PVT) LTD"/>
    <n v="150"/>
    <n v="6804"/>
    <x v="9"/>
    <n v="2580000"/>
    <s v="K-1908-25"/>
    <n v="17200"/>
  </r>
  <r>
    <d v="2019-08-22T00:00:00"/>
    <n v="8"/>
    <x v="0"/>
    <s v="8-2019"/>
    <x v="0"/>
    <s v="Q-1 (2019-2020)"/>
    <x v="9"/>
    <s v="METCO"/>
    <s v="Yarn"/>
    <s v="02-01-01-001-0001"/>
    <s v="METCO TEXTILE (PVT) LTD"/>
    <n v="50"/>
    <n v="2268"/>
    <x v="18"/>
    <n v="975000"/>
    <s v="K-1908-18"/>
    <n v="19500"/>
  </r>
  <r>
    <d v="2019-08-23T00:00:00"/>
    <n v="8"/>
    <x v="0"/>
    <s v="8-2019"/>
    <x v="0"/>
    <s v="Q-1 (2019-2020)"/>
    <x v="8"/>
    <s v="AHMED ORIENTAL"/>
    <s v="Yarn"/>
    <s v="02-01-01-001-0002"/>
    <s v="AHMED ORIENTAL TEXTILE MILLS LTD"/>
    <n v="100"/>
    <n v="4536"/>
    <x v="19"/>
    <n v="1510000"/>
    <s v="K-1908-24"/>
    <n v="15100"/>
  </r>
  <r>
    <d v="2019-08-23T00:00:00"/>
    <n v="8"/>
    <x v="0"/>
    <s v="8-2019"/>
    <x v="0"/>
    <s v="Q-1 (2019-2020)"/>
    <x v="9"/>
    <s v="METCO"/>
    <s v="Yarn"/>
    <s v="02-01-01-001-0001"/>
    <s v="METCO TEXTILE (PVT) LTD"/>
    <n v="30"/>
    <n v="1360.8"/>
    <x v="18"/>
    <n v="585000"/>
    <s v="K-1908-19"/>
    <n v="19500"/>
  </r>
  <r>
    <d v="2019-08-23T00:00:00"/>
    <n v="8"/>
    <x v="0"/>
    <s v="8-2019"/>
    <x v="0"/>
    <s v="Q-1 (2019-2020)"/>
    <x v="9"/>
    <s v="METCO"/>
    <s v="Yarn"/>
    <s v="02-01-01-001-0001"/>
    <s v="METCO TEXTILE (PVT) LTD"/>
    <n v="20"/>
    <n v="907.2"/>
    <x v="18"/>
    <n v="390000"/>
    <s v="K-1908-20"/>
    <n v="19500"/>
  </r>
  <r>
    <d v="2019-08-24T00:00:00"/>
    <n v="8"/>
    <x v="0"/>
    <s v="8-2019"/>
    <x v="0"/>
    <s v="Q-1 (2019-2020)"/>
    <x v="10"/>
    <s v="PREMIUM"/>
    <s v="Yarn"/>
    <s v="02-01-01-001-0004"/>
    <s v="PREMIUM TEXTILE MILLS LTD"/>
    <n v="5"/>
    <n v="226.8"/>
    <x v="20"/>
    <n v="85000"/>
    <s v="K-1908-22"/>
    <n v="17000"/>
  </r>
  <r>
    <d v="2019-08-24T00:00:00"/>
    <n v="8"/>
    <x v="0"/>
    <s v="8-2019"/>
    <x v="0"/>
    <s v="Q-1 (2019-2020)"/>
    <x v="11"/>
    <s v="JAHIDJEE TEXTILE"/>
    <s v="Yarn"/>
    <s v="02-02-09-0039"/>
    <s v="ZAHIDJEE TEXTILE MILLS LIMITED"/>
    <n v="200"/>
    <n v="9072"/>
    <x v="21"/>
    <n v="3510000"/>
    <s v="K-1908-23"/>
    <n v="17550"/>
  </r>
  <r>
    <d v="2019-08-26T00:00:00"/>
    <n v="8"/>
    <x v="0"/>
    <s v="8-2019"/>
    <x v="0"/>
    <s v="Q-1 (2019-2020)"/>
    <x v="6"/>
    <s v="PREMIUM"/>
    <s v="Yarn"/>
    <s v="02-01-01-001-0004"/>
    <s v="PREMIUM TEXTILE MILLS LTD"/>
    <n v="35"/>
    <n v="1587.6"/>
    <x v="8"/>
    <n v="644000"/>
    <s v="K-1908-27"/>
    <n v="18400"/>
  </r>
  <r>
    <d v="2019-08-26T00:00:00"/>
    <n v="8"/>
    <x v="0"/>
    <s v="8-2019"/>
    <x v="0"/>
    <s v="Q-1 (2019-2020)"/>
    <x v="6"/>
    <s v="PREMIUM"/>
    <s v="Yarn"/>
    <s v="02-01-01-001-0004"/>
    <s v="PREMIUM TEXTILE MILLS LTD"/>
    <n v="25"/>
    <n v="1134"/>
    <x v="8"/>
    <n v="460000"/>
    <s v="K-1908-29"/>
    <n v="18400"/>
  </r>
  <r>
    <d v="2019-08-28T00:00:00"/>
    <n v="8"/>
    <x v="0"/>
    <s v="8-2019"/>
    <x v="0"/>
    <s v="Q-1 (2019-2020)"/>
    <x v="9"/>
    <s v="METCO"/>
    <s v="Yarn"/>
    <s v="02-01-01-001-0001"/>
    <s v="METCO TEXTILE (PVT) LTD"/>
    <n v="100"/>
    <n v="4536"/>
    <x v="18"/>
    <n v="1950000"/>
    <s v="K-1908-30"/>
    <n v="19500"/>
  </r>
  <r>
    <d v="2019-08-28T00:00:00"/>
    <n v="8"/>
    <x v="0"/>
    <s v="8-2019"/>
    <x v="0"/>
    <s v="Q-1 (2019-2020)"/>
    <x v="7"/>
    <s v="METCO"/>
    <s v="Yarn"/>
    <s v="02-01-01-001-0001"/>
    <s v="METCO TEXTILE (PVT) LTD"/>
    <n v="100"/>
    <n v="4536"/>
    <x v="20"/>
    <n v="1700000"/>
    <s v="K-1908-31"/>
    <n v="17000"/>
  </r>
  <r>
    <d v="2019-08-29T00:00:00"/>
    <n v="8"/>
    <x v="0"/>
    <s v="8-2019"/>
    <x v="0"/>
    <s v="Q-1 (2019-2020)"/>
    <x v="8"/>
    <s v="ZAHID JEE"/>
    <s v="Yarn"/>
    <s v="02-02-09-0039"/>
    <s v="ZAHIDJEE TEXTILE MILLS LIMITED"/>
    <n v="25"/>
    <n v="1134"/>
    <x v="22"/>
    <n v="375000"/>
    <s v="K-1908-32"/>
    <n v="15000"/>
  </r>
  <r>
    <d v="2019-08-31T00:00:00"/>
    <n v="8"/>
    <x v="0"/>
    <s v="8-2019"/>
    <x v="0"/>
    <s v="Q-1 (2019-2020)"/>
    <x v="8"/>
    <s v="AHMED ORIENTAL"/>
    <s v="Yarn"/>
    <s v="02-01-01-001-0002"/>
    <s v="AHMED ORIENTAL TEXTILE MILLS LTD"/>
    <n v="60"/>
    <n v="2721.6"/>
    <x v="19"/>
    <n v="906000"/>
    <s v="K-1908-33"/>
    <n v="15100"/>
  </r>
  <r>
    <d v="2019-08-31T00:00:00"/>
    <n v="8"/>
    <x v="0"/>
    <s v="8-2019"/>
    <x v="0"/>
    <s v="Q-1 (2019-2020)"/>
    <x v="1"/>
    <s v="AA SPININNG MILLS"/>
    <s v="Yarn"/>
    <s v="02-01-01-001-0009"/>
    <s v="A.A SPINING MILLS LTD"/>
    <n v="50"/>
    <n v="2268"/>
    <x v="1"/>
    <n v="785000"/>
    <s v="K-1908-34"/>
    <n v="15700"/>
  </r>
  <r>
    <d v="2019-08-31T00:00:00"/>
    <n v="8"/>
    <x v="0"/>
    <s v="8-2019"/>
    <x v="0"/>
    <s v="Q-1 (2019-2020)"/>
    <x v="5"/>
    <s v="AA SPINNING MILLS LTD"/>
    <s v="Yarn"/>
    <s v="02-01-01-001-0009"/>
    <s v="A.A SPINING MILLS LTD"/>
    <n v="50"/>
    <n v="2268"/>
    <x v="12"/>
    <n v="875000"/>
    <s v="K-1908-35"/>
    <n v="17500"/>
  </r>
  <r>
    <d v="2019-09-02T00:00:00"/>
    <n v="9"/>
    <x v="0"/>
    <s v="9-2019"/>
    <x v="0"/>
    <s v="Q-1 (2019-2020)"/>
    <x v="4"/>
    <s v="AHMED ORIENTAL"/>
    <s v="Yarn"/>
    <s v="02-01-01-001-0002"/>
    <s v="AHMED ORIENTAL TEXTILE MILLS LTD"/>
    <n v="25"/>
    <n v="1134"/>
    <x v="15"/>
    <n v="347500"/>
    <s v="K-1909-1"/>
    <n v="13900"/>
  </r>
  <r>
    <d v="2019-09-04T00:00:00"/>
    <n v="9"/>
    <x v="0"/>
    <s v="9-2019"/>
    <x v="0"/>
    <s v="Q-1 (2019-2020)"/>
    <x v="1"/>
    <s v="AA SPININNG MILLS"/>
    <s v="Yarn"/>
    <s v="02-01-01-001-0009"/>
    <s v="A.A SPINING MILLS LTD"/>
    <n v="50"/>
    <n v="2268"/>
    <x v="1"/>
    <n v="785000"/>
    <s v="K-1909-3"/>
    <n v="15700"/>
  </r>
  <r>
    <d v="2019-09-05T00:00:00"/>
    <n v="9"/>
    <x v="0"/>
    <s v="9-2019"/>
    <x v="0"/>
    <s v="Q-1 (2019-2020)"/>
    <x v="7"/>
    <s v="METCO"/>
    <s v="Yarn"/>
    <s v="02-01-01-001-0001"/>
    <s v="METCO TEXTILE (PVT) LTD"/>
    <n v="100"/>
    <n v="4536"/>
    <x v="20"/>
    <n v="1700000"/>
    <s v="K-1909-4"/>
    <n v="17000"/>
  </r>
  <r>
    <d v="2019-09-05T00:00:00"/>
    <n v="9"/>
    <x v="0"/>
    <s v="9-2019"/>
    <x v="0"/>
    <s v="Q-1 (2019-2020)"/>
    <x v="8"/>
    <s v="AHMED ORIENTAL"/>
    <s v="Yarn"/>
    <s v="02-01-01-001-0002"/>
    <s v="AHMED ORIENTAL TEXTILE MILLS LTD"/>
    <n v="34"/>
    <n v="1542.24"/>
    <x v="19"/>
    <n v="513400"/>
    <s v="K-1909-5"/>
    <n v="15100"/>
  </r>
  <r>
    <d v="2019-09-05T00:00:00"/>
    <n v="9"/>
    <x v="0"/>
    <s v="9-2019"/>
    <x v="0"/>
    <s v="Q-1 (2019-2020)"/>
    <x v="11"/>
    <s v="JAHIDJEE TEXTILE"/>
    <s v="Yarn"/>
    <s v="02-01-01-001-0005"/>
    <s v="DAWOOD BROTHERS"/>
    <n v="130"/>
    <n v="5896.8"/>
    <x v="23"/>
    <n v="2405000"/>
    <s v="K-1909-6"/>
    <n v="18500"/>
  </r>
  <r>
    <d v="2019-09-05T00:00:00"/>
    <n v="9"/>
    <x v="0"/>
    <s v="9-2019"/>
    <x v="0"/>
    <s v="Q-1 (2019-2020)"/>
    <x v="3"/>
    <s v="GATRON"/>
    <s v="Yarn"/>
    <s v="02-01-01-001-0006"/>
    <s v="GATRON INDUSTRIES LTD"/>
    <n v="19.84"/>
    <n v="899.94240000000002"/>
    <x v="24"/>
    <n v="274784"/>
    <s v="K-1909-2"/>
    <n v="13850"/>
  </r>
  <r>
    <d v="2019-09-07T00:00:00"/>
    <n v="9"/>
    <x v="0"/>
    <s v="9-2019"/>
    <x v="0"/>
    <s v="Q-1 (2019-2020)"/>
    <x v="8"/>
    <s v="AMIN TEXTILE"/>
    <s v="Yarn"/>
    <s v="02-02-09-0030"/>
    <s v="AMIN TEXTILE MILLS (PVT) LTD"/>
    <n v="40"/>
    <n v="1814.4"/>
    <x v="22"/>
    <n v="600000"/>
    <s v="K-1909-7"/>
    <n v="15000"/>
  </r>
  <r>
    <d v="2019-09-07T00:00:00"/>
    <n v="9"/>
    <x v="0"/>
    <s v="9-2019"/>
    <x v="0"/>
    <s v="Q-1 (2019-2020)"/>
    <x v="12"/>
    <s v="RELIANCE"/>
    <s v="Yarn"/>
    <s v="02-01-01-001-0003"/>
    <s v="RELIANCE WEAVING MILLS LTD"/>
    <n v="100"/>
    <n v="4536"/>
    <x v="25"/>
    <n v="1280000"/>
    <s v="K-1909-8"/>
    <n v="12800"/>
  </r>
  <r>
    <d v="2019-09-09T00:00:00"/>
    <n v="9"/>
    <x v="0"/>
    <s v="9-2019"/>
    <x v="0"/>
    <s v="Q-1 (2019-2020)"/>
    <x v="7"/>
    <s v="ZAMAN"/>
    <s v="Yarn"/>
    <s v="02-01-01-001-0007"/>
    <s v="ZAMAN TEXTILE MILLS (PVT) LTD"/>
    <n v="172"/>
    <n v="7801.92"/>
    <x v="26"/>
    <n v="2898200"/>
    <s v="K-1909-19"/>
    <n v="16850"/>
  </r>
  <r>
    <d v="2019-09-11T00:00:00"/>
    <n v="9"/>
    <x v="0"/>
    <s v="9-2019"/>
    <x v="0"/>
    <s v="Q-1 (2019-2020)"/>
    <x v="3"/>
    <s v="GATRON"/>
    <s v="Yarn"/>
    <s v="02-01-01-001-0006"/>
    <s v="GATRON INDUSTRIES LTD"/>
    <n v="10.58"/>
    <n v="479.90879999999999"/>
    <x v="24"/>
    <n v="146533"/>
    <s v="K-1909-9"/>
    <n v="13850"/>
  </r>
  <r>
    <d v="2019-09-11T00:00:00"/>
    <n v="9"/>
    <x v="0"/>
    <s v="9-2019"/>
    <x v="0"/>
    <s v="Q-1 (2019-2020)"/>
    <x v="5"/>
    <s v="AA SPINNING MILLS LTD"/>
    <s v="Yarn"/>
    <s v="02-01-01-001-0009"/>
    <s v="A.A SPINING MILLS LTD"/>
    <n v="84"/>
    <n v="3810.24"/>
    <x v="12"/>
    <n v="1470000"/>
    <s v="K-1909-10"/>
    <n v="17500"/>
  </r>
  <r>
    <d v="2019-09-11T00:00:00"/>
    <n v="9"/>
    <x v="0"/>
    <s v="9-2019"/>
    <x v="0"/>
    <s v="Q-1 (2019-2020)"/>
    <x v="5"/>
    <s v="AA SPINNING MILLS LTD"/>
    <s v="Yarn"/>
    <s v="02-01-01-001-0009"/>
    <s v="A.A SPINING MILLS LTD"/>
    <n v="17"/>
    <n v="771.12"/>
    <x v="12"/>
    <n v="297500"/>
    <s v="K-1909-11"/>
    <n v="17500"/>
  </r>
  <r>
    <d v="2019-09-11T00:00:00"/>
    <n v="9"/>
    <x v="0"/>
    <s v="9-2019"/>
    <x v="0"/>
    <s v="Q-1 (2019-2020)"/>
    <x v="5"/>
    <s v="AA SPINNING MILLS LTD"/>
    <s v="Yarn"/>
    <s v="02-01-01-001-0009"/>
    <s v="A.A SPINING MILLS LTD"/>
    <n v="9"/>
    <n v="408.24"/>
    <x v="12"/>
    <n v="157500"/>
    <s v="K-1909-12"/>
    <n v="17500"/>
  </r>
  <r>
    <d v="2019-09-11T00:00:00"/>
    <n v="9"/>
    <x v="0"/>
    <s v="9-2019"/>
    <x v="0"/>
    <s v="Q-1 (2019-2020)"/>
    <x v="1"/>
    <s v="SURRIYA"/>
    <s v="Yarn"/>
    <s v="02-02-09-0029"/>
    <s v="SURRIYA TEXTILE MILLS (PVT) LTD"/>
    <n v="20"/>
    <n v="907.2"/>
    <x v="5"/>
    <n v="286000"/>
    <s v="K-1909-13"/>
    <n v="14300"/>
  </r>
  <r>
    <d v="2019-09-12T00:00:00"/>
    <n v="9"/>
    <x v="0"/>
    <s v="9-2019"/>
    <x v="0"/>
    <s v="Q-1 (2019-2020)"/>
    <x v="1"/>
    <s v="SURRIYA"/>
    <s v="Yarn"/>
    <s v="02-02-09-0029"/>
    <s v="SURRIYA TEXTILE MILLS (PVT) LTD"/>
    <n v="50"/>
    <n v="2268"/>
    <x v="5"/>
    <n v="715000"/>
    <s v="K-1909-14"/>
    <n v="14300"/>
  </r>
  <r>
    <d v="2019-09-12T00:00:00"/>
    <n v="9"/>
    <x v="0"/>
    <s v="9-2019"/>
    <x v="0"/>
    <s v="Q-1 (2019-2020)"/>
    <x v="7"/>
    <s v="METCO"/>
    <s v="Yarn"/>
    <s v="02-01-01-001-0001"/>
    <s v="METCO TEXTILE (PVT) LTD"/>
    <n v="100"/>
    <n v="4536"/>
    <x v="20"/>
    <n v="1700000"/>
    <s v="K-1909-15"/>
    <n v="17000"/>
  </r>
  <r>
    <d v="2019-09-12T00:00:00"/>
    <n v="9"/>
    <x v="0"/>
    <s v="9-2019"/>
    <x v="0"/>
    <s v="Q-1 (2019-2020)"/>
    <x v="4"/>
    <s v="AHMED ORIENTAL"/>
    <s v="Yarn"/>
    <s v="02-01-01-001-0002"/>
    <s v="AHMED ORIENTAL TEXTILE MILLS LTD"/>
    <n v="25"/>
    <n v="1134"/>
    <x v="15"/>
    <n v="347500"/>
    <s v="K-1909-16"/>
    <n v="13900"/>
  </r>
  <r>
    <d v="2019-09-12T00:00:00"/>
    <n v="9"/>
    <x v="0"/>
    <s v="9-2019"/>
    <x v="0"/>
    <s v="Q-1 (2019-2020)"/>
    <x v="8"/>
    <s v="AHMED ORIENTAL"/>
    <s v="Yarn"/>
    <s v="02-01-01-001-0002"/>
    <s v="AHMED ORIENTAL TEXTILE MILLS LTD"/>
    <n v="56"/>
    <n v="2540.16"/>
    <x v="19"/>
    <n v="845600"/>
    <s v="K-1909-17"/>
    <n v="15100"/>
  </r>
  <r>
    <d v="2019-09-13T00:00:00"/>
    <n v="9"/>
    <x v="0"/>
    <s v="9-2019"/>
    <x v="0"/>
    <s v="Q-1 (2019-2020)"/>
    <x v="7"/>
    <s v="ZAMAN"/>
    <s v="Yarn"/>
    <s v="02-01-01-001-0007"/>
    <s v="ZAMAN TEXTILE MILLS (PVT) LTD"/>
    <n v="150"/>
    <n v="6804"/>
    <x v="26"/>
    <n v="2527500"/>
    <s v="K-1909-18"/>
    <n v="16850"/>
  </r>
  <r>
    <d v="2019-09-14T00:00:00"/>
    <n v="9"/>
    <x v="0"/>
    <s v="9-2019"/>
    <x v="0"/>
    <s v="Q-1 (2019-2020)"/>
    <x v="7"/>
    <s v="METCO"/>
    <s v="Yarn"/>
    <s v="02-01-01-001-0001"/>
    <s v="METCO TEXTILE (PVT) LTD"/>
    <n v="50"/>
    <n v="2268"/>
    <x v="20"/>
    <n v="850000"/>
    <s v="K-1909-20"/>
    <n v="17000"/>
  </r>
  <r>
    <d v="2019-09-14T00:00:00"/>
    <n v="9"/>
    <x v="0"/>
    <s v="9-2019"/>
    <x v="0"/>
    <s v="Q-1 (2019-2020)"/>
    <x v="1"/>
    <s v="AHMED ORIENTAL"/>
    <s v="Yarn"/>
    <s v="02-01-01-001-0002"/>
    <s v="AHMED ORIENTAL TEXTILE MILLS LTD"/>
    <n v="150"/>
    <n v="6804"/>
    <x v="27"/>
    <n v="2160000"/>
    <s v="K-1909-21"/>
    <n v="14400"/>
  </r>
  <r>
    <d v="2019-09-14T00:00:00"/>
    <n v="9"/>
    <x v="0"/>
    <s v="9-2019"/>
    <x v="0"/>
    <s v="Q-1 (2019-2020)"/>
    <x v="8"/>
    <s v="AMIN TEXTILE"/>
    <s v="Yarn"/>
    <s v="02-02-09-0030"/>
    <s v="AMIN TEXTILE MILLS (PVT) LTD"/>
    <n v="52"/>
    <n v="2358.7199999999998"/>
    <x v="22"/>
    <n v="780000"/>
    <s v="K-1909-22"/>
    <n v="15000"/>
  </r>
  <r>
    <d v="2019-09-14T00:00:00"/>
    <n v="9"/>
    <x v="0"/>
    <s v="9-2019"/>
    <x v="0"/>
    <s v="Q-1 (2019-2020)"/>
    <x v="11"/>
    <s v="ZAHID JEE"/>
    <s v="Yarn"/>
    <s v="02-01-01-001-0005"/>
    <s v="DAWOOD BROTHERS"/>
    <n v="268"/>
    <n v="12156.48"/>
    <x v="23"/>
    <n v="4958000"/>
    <s v="K-1909-23"/>
    <n v="18500"/>
  </r>
  <r>
    <d v="2019-09-14T00:00:00"/>
    <n v="9"/>
    <x v="0"/>
    <s v="9-2019"/>
    <x v="0"/>
    <s v="Q-1 (2019-2020)"/>
    <x v="11"/>
    <s v="ZAHID JEE"/>
    <s v="Yarn"/>
    <s v="02-01-01-001-0005"/>
    <s v="DAWOOD BROTHERS"/>
    <n v="32"/>
    <n v="1451.52"/>
    <x v="23"/>
    <n v="592000"/>
    <s v="K-1909-24"/>
    <n v="18500"/>
  </r>
  <r>
    <d v="2019-09-16T00:00:00"/>
    <n v="9"/>
    <x v="0"/>
    <s v="9-2019"/>
    <x v="0"/>
    <s v="Q-1 (2019-2020)"/>
    <x v="7"/>
    <s v="METCO"/>
    <s v="Yarn"/>
    <s v="02-01-01-001-0001"/>
    <s v="METCO TEXTILE (PVT) LTD"/>
    <n v="50"/>
    <n v="2268"/>
    <x v="20"/>
    <n v="850000"/>
    <s v="K-1909-25"/>
    <n v="17000"/>
  </r>
  <r>
    <d v="2019-09-16T00:00:00"/>
    <n v="9"/>
    <x v="0"/>
    <s v="9-2019"/>
    <x v="0"/>
    <s v="Q-1 (2019-2020)"/>
    <x v="7"/>
    <s v="ZAMAN"/>
    <s v="Yarn"/>
    <s v="02-01-01-001-0007"/>
    <s v="ZAMAN TEXTILE MILLS (PVT) LTD"/>
    <n v="100"/>
    <n v="4536"/>
    <x v="26"/>
    <n v="1685000"/>
    <s v="K-1909-26"/>
    <n v="16850"/>
  </r>
  <r>
    <d v="2019-09-16T00:00:00"/>
    <n v="9"/>
    <x v="0"/>
    <s v="9-2019"/>
    <x v="0"/>
    <s v="Q-1 (2019-2020)"/>
    <x v="13"/>
    <s v="ZAMAN"/>
    <s v="Yarn"/>
    <s v="02-01-01-001-0007"/>
    <s v="ZAMAN TEXTILE MILLS (PVT) LTD"/>
    <n v="50"/>
    <n v="2268"/>
    <x v="8"/>
    <n v="920000"/>
    <s v="K-1909-27"/>
    <n v="18400"/>
  </r>
  <r>
    <d v="2019-09-20T00:00:00"/>
    <n v="9"/>
    <x v="0"/>
    <s v="9-2019"/>
    <x v="0"/>
    <s v="Q-1 (2019-2020)"/>
    <x v="12"/>
    <s v="RELIANCE"/>
    <s v="Yarn"/>
    <s v="02-01-01-001-0003"/>
    <s v="RELIANCE WEAVING MILLS LTD"/>
    <n v="100"/>
    <n v="4536"/>
    <x v="25"/>
    <n v="1280000"/>
    <s v="K-1909-28"/>
    <n v="12800"/>
  </r>
  <r>
    <d v="2019-09-20T00:00:00"/>
    <n v="9"/>
    <x v="0"/>
    <s v="9-2019"/>
    <x v="0"/>
    <s v="Q-1 (2019-2020)"/>
    <x v="8"/>
    <s v="AMIN TEXTILE"/>
    <s v="Yarn"/>
    <s v="02-02-09-0030"/>
    <s v="AMIN TEXTILE MILLS (PVT) LTD"/>
    <n v="35"/>
    <n v="1587.6"/>
    <x v="22"/>
    <n v="525000"/>
    <s v="K-1909-29"/>
    <n v="15000"/>
  </r>
  <r>
    <d v="2019-09-20T00:00:00"/>
    <n v="9"/>
    <x v="0"/>
    <s v="9-2019"/>
    <x v="0"/>
    <s v="Q-1 (2019-2020)"/>
    <x v="14"/>
    <s v="PREMIUM"/>
    <s v="Yarn"/>
    <s v="02-01-01-001-0004"/>
    <s v="PREMIUM TEXTILE MILLS LTD"/>
    <n v="85"/>
    <n v="3855.6"/>
    <x v="8"/>
    <n v="1564000"/>
    <s v="K-1909-30"/>
    <n v="18400"/>
  </r>
  <r>
    <d v="2019-09-20T00:00:00"/>
    <n v="9"/>
    <x v="0"/>
    <s v="9-2019"/>
    <x v="0"/>
    <s v="Q-1 (2019-2020)"/>
    <x v="11"/>
    <s v="ZAHID JEE"/>
    <s v="Yarn"/>
    <s v="02-02-09-0039"/>
    <s v="ZAHIDJEE TEXTILE MILLS LIMITED"/>
    <n v="2"/>
    <n v="90.72"/>
    <x v="21"/>
    <n v="35100"/>
    <s v="K-1909-31"/>
    <n v="17550"/>
  </r>
  <r>
    <d v="2019-09-21T00:00:00"/>
    <n v="9"/>
    <x v="0"/>
    <s v="9-2019"/>
    <x v="0"/>
    <s v="Q-1 (2019-2020)"/>
    <x v="1"/>
    <s v="SURRIYA"/>
    <s v="Yarn"/>
    <s v="02-02-09-0029"/>
    <s v="SURRIYA TEXTILE MILLS (PVT) LTD"/>
    <n v="50"/>
    <n v="2268"/>
    <x v="5"/>
    <n v="715000"/>
    <s v="K-1909-32"/>
    <n v="14300"/>
  </r>
  <r>
    <d v="2019-09-21T00:00:00"/>
    <n v="9"/>
    <x v="0"/>
    <s v="9-2019"/>
    <x v="0"/>
    <s v="Q-1 (2019-2020)"/>
    <x v="9"/>
    <s v="ZAHRA TEXTILE"/>
    <s v="Yarn"/>
    <s v="02-02-09-0036"/>
    <s v="ZAHRA TEXTILE"/>
    <n v="80"/>
    <n v="3628.8"/>
    <x v="28"/>
    <n v="1536000"/>
    <s v="K-1909-33"/>
    <n v="19200"/>
  </r>
  <r>
    <d v="2019-09-21T00:00:00"/>
    <n v="9"/>
    <x v="0"/>
    <s v="9-2019"/>
    <x v="0"/>
    <s v="Q-1 (2019-2020)"/>
    <x v="3"/>
    <s v="GATRON"/>
    <s v="Yarn"/>
    <s v="02-01-01-001-0006"/>
    <s v="GATRON INDUSTRIES LTD"/>
    <n v="95.26"/>
    <n v="4320.9935999999998"/>
    <x v="29"/>
    <n v="1314596.5734000001"/>
    <s v="K-1909-34"/>
    <n v="13800.09"/>
  </r>
  <r>
    <d v="2019-09-23T00:00:00"/>
    <n v="9"/>
    <x v="0"/>
    <s v="9-2019"/>
    <x v="0"/>
    <s v="Q-1 (2019-2020)"/>
    <x v="7"/>
    <s v="METCO"/>
    <s v="Yarn"/>
    <s v="02-01-01-001-0001"/>
    <s v="METCO TEXTILE (PVT) LTD"/>
    <n v="100"/>
    <n v="4536"/>
    <x v="20"/>
    <n v="1700000"/>
    <s v="K-1909-35"/>
    <n v="17000"/>
  </r>
  <r>
    <d v="2019-09-24T00:00:00"/>
    <n v="9"/>
    <x v="0"/>
    <s v="9-2019"/>
    <x v="0"/>
    <s v="Q-1 (2019-2020)"/>
    <x v="4"/>
    <s v="AHMED ORIENTAL"/>
    <s v="Yarn"/>
    <s v="02-01-01-001-0002"/>
    <s v="AHMED ORIENTAL TEXTILE MILLS LTD"/>
    <n v="50"/>
    <n v="2268"/>
    <x v="30"/>
    <n v="725000"/>
    <s v="K-1909-39"/>
    <n v="14500"/>
  </r>
  <r>
    <d v="2019-09-24T00:00:00"/>
    <n v="9"/>
    <x v="0"/>
    <s v="9-2019"/>
    <x v="0"/>
    <s v="Q-1 (2019-2020)"/>
    <x v="7"/>
    <s v="ZAMAN"/>
    <s v="Yarn"/>
    <s v="02-01-01-001-0007"/>
    <s v="ZAMAN TEXTILE MILLS (PVT) LTD"/>
    <n v="78"/>
    <n v="3538.08"/>
    <x v="26"/>
    <n v="1314300"/>
    <s v="K-1909-36"/>
    <n v="16850"/>
  </r>
  <r>
    <d v="2019-09-24T00:00:00"/>
    <n v="9"/>
    <x v="0"/>
    <s v="9-2019"/>
    <x v="0"/>
    <s v="Q-1 (2019-2020)"/>
    <x v="13"/>
    <s v="ZAMAN"/>
    <s v="Yarn"/>
    <s v="02-01-01-001-0007"/>
    <s v="ZAMAN TEXTILE MILLS (PVT) LTD"/>
    <n v="50"/>
    <n v="2268"/>
    <x v="8"/>
    <n v="920000"/>
    <s v="K-1909-37"/>
    <n v="18400"/>
  </r>
  <r>
    <d v="2019-09-25T00:00:00"/>
    <n v="9"/>
    <x v="0"/>
    <s v="9-2019"/>
    <x v="0"/>
    <s v="Q-1 (2019-2020)"/>
    <x v="7"/>
    <s v="INDUS DYEING &amp; MFG.CO.LTD"/>
    <s v="Yarn"/>
    <s v="02-02-09-0034"/>
    <s v="INDUS DYEING &amp; MFG CO"/>
    <n v="200"/>
    <n v="9072"/>
    <x v="20"/>
    <n v="3400000"/>
    <s v="K-1909-38"/>
    <n v="17000"/>
  </r>
  <r>
    <d v="2019-09-25T00:00:00"/>
    <n v="9"/>
    <x v="0"/>
    <s v="9-2019"/>
    <x v="0"/>
    <s v="Q-1 (2019-2020)"/>
    <x v="1"/>
    <s v="SURRIYA"/>
    <s v="Yarn"/>
    <s v="02-02-09-0029"/>
    <s v="SURRIYA TEXTILE MILLS (PVT) LTD"/>
    <n v="45"/>
    <n v="2041.2"/>
    <x v="5"/>
    <n v="643500"/>
    <s v="K-1909-40"/>
    <n v="14300"/>
  </r>
  <r>
    <d v="2019-09-26T00:00:00"/>
    <n v="9"/>
    <x v="0"/>
    <s v="9-2019"/>
    <x v="0"/>
    <s v="Q-1 (2019-2020)"/>
    <x v="8"/>
    <s v="AHMED ORIENTAL"/>
    <s v="Yarn"/>
    <s v="02-01-01-001-0002"/>
    <s v="AHMED ORIENTAL TEXTILE MILLS LTD"/>
    <n v="40"/>
    <n v="1814.4"/>
    <x v="31"/>
    <n v="624000"/>
    <s v="K-1909-41"/>
    <n v="15600"/>
  </r>
  <r>
    <d v="2019-09-26T00:00:00"/>
    <n v="9"/>
    <x v="0"/>
    <s v="9-2019"/>
    <x v="0"/>
    <s v="Q-1 (2019-2020)"/>
    <x v="11"/>
    <s v="AMIN TEXTILE"/>
    <s v="Yarn"/>
    <s v="02-02-09-0030"/>
    <s v="AMIN TEXTILE MILLS (PVT) LTD"/>
    <n v="50"/>
    <n v="2268"/>
    <x v="26"/>
    <n v="842500"/>
    <s v="K-1909-42"/>
    <n v="16850"/>
  </r>
  <r>
    <d v="2019-09-27T00:00:00"/>
    <n v="9"/>
    <x v="0"/>
    <s v="9-2019"/>
    <x v="0"/>
    <s v="Q-1 (2019-2020)"/>
    <x v="1"/>
    <s v="SURRIYA"/>
    <s v="Yarn"/>
    <s v="02-02-09-0029"/>
    <s v="SURRIYA TEXTILE MILLS (PVT) LTD"/>
    <n v="100"/>
    <n v="4536"/>
    <x v="5"/>
    <n v="1430000"/>
    <s v="K-1909-43"/>
    <n v="14300"/>
  </r>
  <r>
    <d v="2019-09-28T00:00:00"/>
    <n v="9"/>
    <x v="0"/>
    <s v="9-2019"/>
    <x v="0"/>
    <s v="Q-1 (2019-2020)"/>
    <x v="8"/>
    <s v="AMIN TEXTILE"/>
    <s v="Yarn"/>
    <s v="02-02-09-0030"/>
    <s v="AMIN TEXTILE MILLS (PVT) LTD"/>
    <n v="27"/>
    <n v="1224.72"/>
    <x v="22"/>
    <n v="405000"/>
    <s v="K-1909-44"/>
    <n v="15000"/>
  </r>
  <r>
    <d v="2019-09-28T00:00:00"/>
    <n v="9"/>
    <x v="0"/>
    <s v="9-2019"/>
    <x v="0"/>
    <s v="Q-1 (2019-2020)"/>
    <x v="8"/>
    <s v="AMIN TEXTILE"/>
    <s v="Yarn"/>
    <s v="02-02-09-0030"/>
    <s v="AMIN TEXTILE MILLS (PVT) LTD"/>
    <n v="23"/>
    <n v="1043.28"/>
    <x v="22"/>
    <n v="345000"/>
    <s v="K-1909-44"/>
    <n v="15000"/>
  </r>
  <r>
    <d v="2019-09-28T00:00:00"/>
    <n v="9"/>
    <x v="0"/>
    <s v="9-2019"/>
    <x v="0"/>
    <s v="Q-1 (2019-2020)"/>
    <x v="11"/>
    <s v="ZAHID JEE"/>
    <s v="Yarn"/>
    <s v="02-01-01-001-0005"/>
    <s v="DAWOOD BROTHERS"/>
    <n v="100"/>
    <n v="4536"/>
    <x v="23"/>
    <n v="1850000"/>
    <s v="K-1909-45"/>
    <n v="18500"/>
  </r>
  <r>
    <d v="2019-09-28T00:00:00"/>
    <n v="9"/>
    <x v="0"/>
    <s v="9-2019"/>
    <x v="0"/>
    <s v="Q-1 (2019-2020)"/>
    <x v="12"/>
    <s v="RELIANCE"/>
    <s v="Yarn"/>
    <s v="02-01-01-001-0003"/>
    <s v="RELIANCE WEAVING MILLS LTD"/>
    <n v="60"/>
    <n v="2721.6"/>
    <x v="25"/>
    <n v="768000"/>
    <s v="K-1909-46"/>
    <n v="12800"/>
  </r>
  <r>
    <d v="2019-09-30T00:00:00"/>
    <n v="9"/>
    <x v="0"/>
    <s v="9-2019"/>
    <x v="0"/>
    <s v="Q-1 (2019-2020)"/>
    <x v="11"/>
    <s v="AMIN TEXTILE"/>
    <s v="Yarn"/>
    <s v="02-02-09-0030"/>
    <s v="AMIN TEXTILE MILLS (PVT) LTD"/>
    <n v="50"/>
    <n v="2268"/>
    <x v="26"/>
    <n v="842500"/>
    <s v="K-1909-47"/>
    <n v="16850"/>
  </r>
  <r>
    <d v="2019-09-30T00:00:00"/>
    <n v="9"/>
    <x v="0"/>
    <s v="9-2019"/>
    <x v="0"/>
    <s v="Q-1 (2019-2020)"/>
    <x v="11"/>
    <s v="AMIN TEXTILE"/>
    <s v="Yarn"/>
    <s v="02-02-09-0030"/>
    <s v="AMIN TEXTILE MILLS (PVT) LTD"/>
    <n v="90"/>
    <n v="4082.4"/>
    <x v="26"/>
    <n v="1516500"/>
    <s v="K-1909-48"/>
    <n v="16850"/>
  </r>
  <r>
    <d v="2019-10-01T00:00:00"/>
    <n v="10"/>
    <x v="0"/>
    <s v="10-2019"/>
    <x v="0"/>
    <s v="Q-2 (2019-2020)"/>
    <x v="7"/>
    <s v="METCO"/>
    <s v="Yarn"/>
    <s v="02-01-01-001-0001"/>
    <s v="METCO TEXTILE (PVT) LTD"/>
    <n v="100"/>
    <n v="4536"/>
    <x v="20"/>
    <n v="1700000"/>
    <s v="K-1910-1"/>
    <n v="17000"/>
  </r>
  <r>
    <d v="2019-10-01T00:00:00"/>
    <n v="10"/>
    <x v="0"/>
    <s v="10-2019"/>
    <x v="0"/>
    <s v="Q-2 (2019-2020)"/>
    <x v="4"/>
    <s v="AHMED ORIENTAL"/>
    <s v="Yarn"/>
    <s v="02-01-01-001-0002"/>
    <s v="AHMED ORIENTAL TEXTILE MILLS LTD"/>
    <n v="45"/>
    <n v="2041.2"/>
    <x v="30"/>
    <n v="652500"/>
    <s v="K-1910-2"/>
    <n v="14500"/>
  </r>
  <r>
    <d v="2019-10-02T00:00:00"/>
    <n v="10"/>
    <x v="0"/>
    <s v="10-2019"/>
    <x v="0"/>
    <s v="Q-2 (2019-2020)"/>
    <x v="15"/>
    <s v="PREMIUM"/>
    <s v="Yarn"/>
    <s v="02-01-01-001-0004"/>
    <s v="PREMIUM TEXTILE MILLS LTD"/>
    <n v="35.65"/>
    <n v="1617.0839999999998"/>
    <x v="32"/>
    <n v="634570"/>
    <s v="K-1910-3"/>
    <n v="17800"/>
  </r>
  <r>
    <d v="2019-10-03T00:00:00"/>
    <n v="10"/>
    <x v="0"/>
    <s v="10-2019"/>
    <x v="0"/>
    <s v="Q-2 (2019-2020)"/>
    <x v="11"/>
    <s v="AMIN TEXTILE"/>
    <s v="Yarn"/>
    <s v="02-02-09-0030"/>
    <s v="AMIN TEXTILE MILLS (PVT) LTD"/>
    <n v="80"/>
    <n v="3628.8"/>
    <x v="26"/>
    <n v="1348000"/>
    <s v="K-1910-4"/>
    <n v="16850"/>
  </r>
  <r>
    <d v="2019-10-03T00:00:00"/>
    <n v="10"/>
    <x v="0"/>
    <s v="10-2019"/>
    <x v="0"/>
    <s v="Q-2 (2019-2020)"/>
    <x v="7"/>
    <s v="METCO"/>
    <s v="Yarn"/>
    <s v="02-01-01-001-0001"/>
    <s v="METCO TEXTILE (PVT) LTD"/>
    <n v="50"/>
    <n v="2268"/>
    <x v="20"/>
    <n v="850000"/>
    <s v="K-1910-5"/>
    <n v="17000"/>
  </r>
  <r>
    <d v="2019-10-04T00:00:00"/>
    <n v="10"/>
    <x v="0"/>
    <s v="10-2019"/>
    <x v="0"/>
    <s v="Q-2 (2019-2020)"/>
    <x v="8"/>
    <s v="AHMED ORIENTAL"/>
    <s v="Yarn"/>
    <s v="02-01-01-001-0002"/>
    <s v="AHMED ORIENTAL TEXTILE MILLS LTD"/>
    <n v="50"/>
    <n v="2268"/>
    <x v="31"/>
    <n v="780000"/>
    <s v="K-1910-6"/>
    <n v="15600"/>
  </r>
  <r>
    <d v="2019-10-05T00:00:00"/>
    <n v="10"/>
    <x v="0"/>
    <s v="10-2019"/>
    <x v="0"/>
    <s v="Q-2 (2019-2020)"/>
    <x v="11"/>
    <s v="AMIN TEXTILE"/>
    <s v="Yarn"/>
    <s v="02-02-09-0030"/>
    <s v="AMIN TEXTILE MILLS (PVT) LTD"/>
    <n v="30"/>
    <n v="1360.8"/>
    <x v="26"/>
    <n v="505500"/>
    <s v="K-1910-7"/>
    <n v="16850"/>
  </r>
  <r>
    <d v="2019-10-05T00:00:00"/>
    <n v="10"/>
    <x v="0"/>
    <s v="10-2019"/>
    <x v="0"/>
    <s v="Q-2 (2019-2020)"/>
    <x v="9"/>
    <s v="ZAHRA TEXTILE"/>
    <s v="Yarn"/>
    <s v="02-02-09-0036"/>
    <s v="ZAHRA TEXTILE"/>
    <n v="115"/>
    <n v="5216.3999999999996"/>
    <x v="28"/>
    <n v="2208000"/>
    <s v="K-1910-8"/>
    <n v="19200"/>
  </r>
  <r>
    <d v="2019-10-05T00:00:00"/>
    <n v="10"/>
    <x v="0"/>
    <s v="10-2019"/>
    <x v="0"/>
    <s v="Q-2 (2019-2020)"/>
    <x v="1"/>
    <s v="AA SPINNING MILLS LTD"/>
    <s v="Yarn"/>
    <s v="02-01-01-001-0009"/>
    <s v="A.A SPINING MILLS LTD"/>
    <n v="10"/>
    <n v="453.6"/>
    <x v="22"/>
    <n v="150000"/>
    <s v="K-1910-9"/>
    <n v="15000"/>
  </r>
  <r>
    <d v="2019-10-05T00:00:00"/>
    <n v="10"/>
    <x v="0"/>
    <s v="10-2019"/>
    <x v="0"/>
    <s v="Q-2 (2019-2020)"/>
    <x v="7"/>
    <s v="METCO"/>
    <s v="Yarn"/>
    <s v="02-01-01-001-0001"/>
    <s v="METCO TEXTILE (PVT) LTD"/>
    <n v="50"/>
    <n v="2268"/>
    <x v="20"/>
    <n v="850000"/>
    <s v="K-1910-10"/>
    <n v="17000"/>
  </r>
  <r>
    <d v="2019-10-05T00:00:00"/>
    <n v="10"/>
    <x v="0"/>
    <s v="10-2019"/>
    <x v="0"/>
    <s v="Q-2 (2019-2020)"/>
    <x v="3"/>
    <s v="GATRON"/>
    <s v="Yarn"/>
    <s v="02-01-01-001-0006"/>
    <s v="GATRON INDUSTRIES LTD"/>
    <n v="32.71"/>
    <n v="1483.7256"/>
    <x v="33"/>
    <n v="453036.77100000001"/>
    <s v="K-1910-28"/>
    <n v="13850.1"/>
  </r>
  <r>
    <d v="2019-10-05T00:00:00"/>
    <n v="10"/>
    <x v="0"/>
    <s v="10-2019"/>
    <x v="0"/>
    <s v="Q-2 (2019-2020)"/>
    <x v="3"/>
    <s v="GATRON"/>
    <s v="Yarn"/>
    <s v="02-01-01-001-0006"/>
    <s v="GATRON INDUSTRIES LTD"/>
    <n v="19.010000000000002"/>
    <n v="862.29360000000008"/>
    <x v="3"/>
    <n v="262338"/>
    <s v="K-1910-29"/>
    <n v="13799.999999999998"/>
  </r>
  <r>
    <d v="2019-10-07T00:00:00"/>
    <n v="10"/>
    <x v="0"/>
    <s v="10-2019"/>
    <x v="0"/>
    <s v="Q-2 (2019-2020)"/>
    <x v="11"/>
    <s v="ZAHID JEE"/>
    <s v="Yarn"/>
    <s v="02-01-01-001-0005"/>
    <s v="DAWOOD BROTHERS"/>
    <n v="118"/>
    <n v="5352.48"/>
    <x v="23"/>
    <n v="2183000"/>
    <s v="K-1910-11"/>
    <n v="18500"/>
  </r>
  <r>
    <d v="2019-10-07T00:00:00"/>
    <n v="10"/>
    <x v="0"/>
    <s v="10-2019"/>
    <x v="0"/>
    <s v="Q-2 (2019-2020)"/>
    <x v="1"/>
    <s v="SURRIYA"/>
    <s v="Yarn"/>
    <s v="02-02-09-0029"/>
    <s v="SURRIYA TEXTILE MILLS (PVT) LTD"/>
    <n v="50.96"/>
    <n v="2311.5455999999999"/>
    <x v="5"/>
    <n v="728728"/>
    <s v="K-1910-12"/>
    <n v="14300"/>
  </r>
  <r>
    <d v="2019-10-07T00:00:00"/>
    <n v="10"/>
    <x v="0"/>
    <s v="10-2019"/>
    <x v="0"/>
    <s v="Q-2 (2019-2020)"/>
    <x v="7"/>
    <s v="METCO"/>
    <s v="Yarn"/>
    <s v="02-01-01-001-0001"/>
    <s v="METCO TEXTILE (PVT) LTD"/>
    <n v="50"/>
    <n v="2268"/>
    <x v="20"/>
    <n v="850000"/>
    <s v="K-1910-13"/>
    <n v="17000"/>
  </r>
  <r>
    <d v="2019-10-08T00:00:00"/>
    <n v="10"/>
    <x v="0"/>
    <s v="10-2019"/>
    <x v="0"/>
    <s v="Q-2 (2019-2020)"/>
    <x v="2"/>
    <s v="AA SPININNIG MILLS LTD"/>
    <s v="Yarn"/>
    <s v="02-01-01-001-0009"/>
    <s v="A.A SPINING MILLS LTD"/>
    <n v="23"/>
    <n v="1043.28"/>
    <x v="34"/>
    <n v="374900"/>
    <s v="K-1910-17"/>
    <n v="16300"/>
  </r>
  <r>
    <d v="2019-10-09T00:00:00"/>
    <n v="10"/>
    <x v="0"/>
    <s v="10-2019"/>
    <x v="0"/>
    <s v="Q-2 (2019-2020)"/>
    <x v="11"/>
    <s v="AMIN TEXTILE"/>
    <s v="Yarn"/>
    <s v="02-02-09-0030"/>
    <s v="AMIN TEXTILE MILLS (PVT) LTD"/>
    <n v="40"/>
    <n v="1814.4"/>
    <x v="26"/>
    <n v="674000"/>
    <s v="K-1910-14"/>
    <n v="16850"/>
  </r>
  <r>
    <d v="2019-10-09T00:00:00"/>
    <n v="10"/>
    <x v="0"/>
    <s v="10-2019"/>
    <x v="0"/>
    <s v="Q-2 (2019-2020)"/>
    <x v="1"/>
    <s v="SURRIYA"/>
    <s v="Yarn"/>
    <s v="02-02-09-0029"/>
    <s v="SURRIYA TEXTILE MILLS (PVT) LTD"/>
    <n v="50"/>
    <n v="2268"/>
    <x v="5"/>
    <n v="715000"/>
    <s v="K-1910-15"/>
    <n v="14300"/>
  </r>
  <r>
    <d v="2019-10-10T00:00:00"/>
    <n v="10"/>
    <x v="0"/>
    <s v="10-2019"/>
    <x v="0"/>
    <s v="Q-2 (2019-2020)"/>
    <x v="8"/>
    <s v="AMIN TEXTILE"/>
    <s v="Yarn"/>
    <s v="02-02-09-0030"/>
    <s v="AMIN TEXTILE MILLS (PVT) LTD"/>
    <n v="23"/>
    <n v="1043.28"/>
    <x v="22"/>
    <n v="345000"/>
    <s v="K-1910-16"/>
    <n v="15000"/>
  </r>
  <r>
    <d v="2019-10-11T00:00:00"/>
    <n v="10"/>
    <x v="0"/>
    <s v="10-2019"/>
    <x v="0"/>
    <s v="Q-2 (2019-2020)"/>
    <x v="8"/>
    <s v="AHMED ORIENTAL"/>
    <s v="Yarn"/>
    <s v="02-01-01-001-0002"/>
    <s v="AHMED ORIENTAL TEXTILE MILLS LTD"/>
    <n v="73"/>
    <n v="3311.2799999999997"/>
    <x v="31"/>
    <n v="1138800"/>
    <s v="K-1910-31"/>
    <n v="15600"/>
  </r>
  <r>
    <d v="2019-10-12T00:00:00"/>
    <n v="10"/>
    <x v="0"/>
    <s v="10-2019"/>
    <x v="0"/>
    <s v="Q-2 (2019-2020)"/>
    <x v="7"/>
    <s v="ZAMAN"/>
    <s v="Yarn"/>
    <s v="02-01-01-001-0007"/>
    <s v="ZAMAN TEXTILE MILLS (PVT) LTD"/>
    <n v="58"/>
    <n v="2630.88"/>
    <x v="35"/>
    <n v="1026600"/>
    <s v="K-1910-32"/>
    <n v="17700"/>
  </r>
  <r>
    <d v="2019-10-14T00:00:00"/>
    <n v="10"/>
    <x v="0"/>
    <s v="10-2019"/>
    <x v="0"/>
    <s v="Q-2 (2019-2020)"/>
    <x v="7"/>
    <s v="INDUS DYEING &amp; MFG.CO.LTD"/>
    <s v="Yarn"/>
    <s v="02-02-09-0034"/>
    <s v="INDUS DYEING &amp; MFG CO"/>
    <n v="100"/>
    <n v="4536"/>
    <x v="20"/>
    <n v="1700000"/>
    <s v="K-1910-21"/>
    <n v="17000"/>
  </r>
  <r>
    <d v="2019-10-14T00:00:00"/>
    <n v="10"/>
    <x v="0"/>
    <s v="10-2019"/>
    <x v="0"/>
    <s v="Q-2 (2019-2020)"/>
    <x v="7"/>
    <s v="METCO"/>
    <s v="Yarn"/>
    <s v="02-01-01-001-0001"/>
    <s v="METCO TEXTILE (PVT) LTD"/>
    <n v="100"/>
    <n v="4536"/>
    <x v="36"/>
    <n v="1795000"/>
    <s v="K-1910-18"/>
    <n v="17950"/>
  </r>
  <r>
    <d v="2019-10-14T00:00:00"/>
    <n v="10"/>
    <x v="0"/>
    <s v="10-2019"/>
    <x v="0"/>
    <s v="Q-2 (2019-2020)"/>
    <x v="11"/>
    <s v="AMIN TEXTILE"/>
    <s v="Yarn"/>
    <s v="02-02-09-0030"/>
    <s v="AMIN TEXTILE MILLS (PVT) LTD"/>
    <n v="40"/>
    <n v="1814.4"/>
    <x v="26"/>
    <n v="674000"/>
    <s v="K-1910-30"/>
    <n v="16850"/>
  </r>
  <r>
    <d v="2019-10-15T00:00:00"/>
    <n v="10"/>
    <x v="0"/>
    <s v="10-2019"/>
    <x v="0"/>
    <s v="Q-2 (2019-2020)"/>
    <x v="7"/>
    <s v="ZAMAN"/>
    <s v="Yarn"/>
    <s v="02-01-01-001-0007"/>
    <s v="ZAMAN TEXTILE MILLS (PVT) LTD"/>
    <n v="78"/>
    <n v="3538.08"/>
    <x v="35"/>
    <n v="1380600"/>
    <s v="K-1910-19"/>
    <n v="17700"/>
  </r>
  <r>
    <d v="2019-10-15T00:00:00"/>
    <n v="10"/>
    <x v="0"/>
    <s v="10-2019"/>
    <x v="0"/>
    <s v="Q-2 (2019-2020)"/>
    <x v="12"/>
    <s v="RELIANCE"/>
    <s v="Yarn"/>
    <s v="02-01-01-001-0003"/>
    <s v="RELIANCE WEAVING MILLS LTD"/>
    <n v="100"/>
    <n v="4536"/>
    <x v="37"/>
    <n v="1310000"/>
    <s v="K-1910-20"/>
    <n v="13100"/>
  </r>
  <r>
    <d v="2019-10-16T00:00:00"/>
    <n v="10"/>
    <x v="0"/>
    <s v="10-2019"/>
    <x v="0"/>
    <s v="Q-2 (2019-2020)"/>
    <x v="11"/>
    <s v="AMIN TEXTILE"/>
    <s v="Yarn"/>
    <s v="02-02-09-0030"/>
    <s v="AMIN TEXTILE MILLS (PVT) LTD"/>
    <n v="83"/>
    <n v="3764.88"/>
    <x v="26"/>
    <n v="1398550"/>
    <s v="K-1910-22"/>
    <n v="16850"/>
  </r>
  <r>
    <d v="2019-10-16T00:00:00"/>
    <n v="10"/>
    <x v="0"/>
    <s v="10-2019"/>
    <x v="0"/>
    <s v="Q-2 (2019-2020)"/>
    <x v="4"/>
    <s v="AHMED ORIENTAL"/>
    <s v="Yarn"/>
    <s v="02-01-01-001-0002"/>
    <s v="AHMED ORIENTAL TEXTILE MILLS LTD"/>
    <n v="25"/>
    <n v="1134"/>
    <x v="30"/>
    <n v="362500"/>
    <s v="K-1910-23"/>
    <n v="14500"/>
  </r>
  <r>
    <d v="2019-10-16T00:00:00"/>
    <n v="10"/>
    <x v="0"/>
    <s v="10-2019"/>
    <x v="0"/>
    <s v="Q-2 (2019-2020)"/>
    <x v="8"/>
    <s v="AHMED ORIENTAL"/>
    <s v="Yarn"/>
    <s v="02-01-01-001-0002"/>
    <s v="AHMED ORIENTAL TEXTILE MILLS LTD"/>
    <n v="52"/>
    <n v="2358.7199999999998"/>
    <x v="31"/>
    <n v="811200"/>
    <s v="K-1910-24"/>
    <n v="15600"/>
  </r>
  <r>
    <d v="2019-10-17T00:00:00"/>
    <n v="10"/>
    <x v="0"/>
    <s v="10-2019"/>
    <x v="0"/>
    <s v="Q-2 (2019-2020)"/>
    <x v="7"/>
    <s v="METCO"/>
    <s v="Yarn"/>
    <s v="02-01-01-001-0001"/>
    <s v="METCO TEXTILE (PVT) LTD"/>
    <n v="100"/>
    <n v="4536"/>
    <x v="36"/>
    <n v="1795000"/>
    <s v="K-1910-25"/>
    <n v="17950"/>
  </r>
  <r>
    <d v="2019-10-17T00:00:00"/>
    <n v="10"/>
    <x v="0"/>
    <s v="10-2019"/>
    <x v="0"/>
    <s v="Q-2 (2019-2020)"/>
    <x v="1"/>
    <s v="SURRIYA"/>
    <s v="Yarn"/>
    <s v="02-02-09-0029"/>
    <s v="SURRIYA TEXTILE MILLS (PVT) LTD"/>
    <n v="46"/>
    <n v="2086.56"/>
    <x v="5"/>
    <n v="657800"/>
    <s v="K-1910-26"/>
    <n v="14300"/>
  </r>
  <r>
    <d v="2019-10-17T00:00:00"/>
    <n v="10"/>
    <x v="0"/>
    <s v="10-2019"/>
    <x v="0"/>
    <s v="Q-2 (2019-2020)"/>
    <x v="11"/>
    <s v="AMIN TEXTILE"/>
    <s v="Yarn"/>
    <s v="02-02-09-0030"/>
    <s v="AMIN TEXTILE MILLS (PVT) LTD"/>
    <n v="37"/>
    <n v="1678.32"/>
    <x v="26"/>
    <n v="623450"/>
    <s v="K-1910-27"/>
    <n v="16850"/>
  </r>
  <r>
    <d v="2019-10-17T00:00:00"/>
    <n v="10"/>
    <x v="0"/>
    <s v="10-2019"/>
    <x v="0"/>
    <s v="Q-2 (2019-2020)"/>
    <x v="7"/>
    <s v="INDUS DYEING &amp; MFG.CO.LTD"/>
    <s v="PurchaseReturn"/>
    <s v="02-02-09-0034"/>
    <s v="INDUS DYEING &amp; MFG CO"/>
    <n v="-100"/>
    <n v="-4536"/>
    <x v="20"/>
    <n v="-1700000"/>
    <s v="K-1909-38"/>
    <n v="17000"/>
  </r>
  <r>
    <d v="2019-10-19T00:00:00"/>
    <n v="10"/>
    <x v="0"/>
    <s v="10-2019"/>
    <x v="0"/>
    <s v="Q-2 (2019-2020)"/>
    <x v="7"/>
    <s v="ZAMAN"/>
    <s v="Yarn"/>
    <s v="02-01-01-001-0007"/>
    <s v="ZAMAN TEXTILE MILLS (PVT) LTD"/>
    <n v="100"/>
    <n v="4536"/>
    <x v="35"/>
    <n v="1770000"/>
    <s v="K-1910-33"/>
    <n v="17700"/>
  </r>
  <r>
    <d v="2019-10-21T00:00:00"/>
    <n v="10"/>
    <x v="0"/>
    <s v="10-2019"/>
    <x v="0"/>
    <s v="Q-2 (2019-2020)"/>
    <x v="1"/>
    <s v="SURRIYA"/>
    <s v="Yarn"/>
    <s v="02-02-09-0029"/>
    <s v="SURRIYA TEXTILE MILLS (PVT) LTD"/>
    <n v="38"/>
    <n v="1723.68"/>
    <x v="5"/>
    <n v="543400"/>
    <s v="K-1910-34"/>
    <n v="14300"/>
  </r>
  <r>
    <d v="2019-10-21T00:00:00"/>
    <n v="10"/>
    <x v="0"/>
    <s v="10-2019"/>
    <x v="0"/>
    <s v="Q-2 (2019-2020)"/>
    <x v="11"/>
    <s v="AMIN TEXTILE"/>
    <s v="Yarn"/>
    <s v="02-02-09-0030"/>
    <s v="AMIN TEXTILE MILLS (PVT) LTD"/>
    <n v="42"/>
    <n v="1905.12"/>
    <x v="26"/>
    <n v="707700"/>
    <s v="K-1910-35"/>
    <n v="16850"/>
  </r>
  <r>
    <d v="2019-10-21T00:00:00"/>
    <n v="10"/>
    <x v="0"/>
    <s v="10-2019"/>
    <x v="0"/>
    <s v="Q-2 (2019-2020)"/>
    <x v="9"/>
    <s v="ZAHRA TEXTILE"/>
    <s v="Yarn"/>
    <s v="02-02-09-0036"/>
    <s v="ZAHRA TEXTILE"/>
    <n v="105"/>
    <n v="4762.8"/>
    <x v="28"/>
    <n v="2016000"/>
    <s v="K-1910-36"/>
    <n v="19200"/>
  </r>
  <r>
    <d v="2019-10-25T00:00:00"/>
    <n v="10"/>
    <x v="0"/>
    <s v="10-2019"/>
    <x v="0"/>
    <s v="Q-2 (2019-2020)"/>
    <x v="16"/>
    <s v="ELLCOT"/>
    <s v="Yarn"/>
    <s v="02-02-09-0042"/>
    <s v="ELLCOT SPINNING MILLS LTD"/>
    <n v="4"/>
    <n v="181.44"/>
    <x v="38"/>
    <n v="72400"/>
    <s v="K-1910-40"/>
    <n v="18100"/>
  </r>
  <r>
    <d v="2019-10-25T00:00:00"/>
    <n v="10"/>
    <x v="0"/>
    <s v="10-2019"/>
    <x v="0"/>
    <s v="Q-2 (2019-2020)"/>
    <x v="17"/>
    <s v="ELLCOT"/>
    <s v="Yarn"/>
    <s v="02-02-09-0042"/>
    <s v="ELLCOT SPINNING MILLS LTD"/>
    <n v="3"/>
    <n v="136.07999999999998"/>
    <x v="1"/>
    <n v="47100"/>
    <s v="K-1910-41"/>
    <n v="15700"/>
  </r>
  <r>
    <d v="2019-10-25T00:00:00"/>
    <n v="10"/>
    <x v="0"/>
    <s v="10-2019"/>
    <x v="0"/>
    <s v="Q-2 (2019-2020)"/>
    <x v="7"/>
    <s v="ZAMAN"/>
    <s v="Yarn"/>
    <s v="02-01-01-001-0007"/>
    <s v="ZAMAN TEXTILE MILLS (PVT) LTD"/>
    <n v="64"/>
    <n v="2903.04"/>
    <x v="35"/>
    <n v="1132800"/>
    <s v="K-1910-37"/>
    <n v="17700"/>
  </r>
  <r>
    <d v="2019-10-25T00:00:00"/>
    <n v="10"/>
    <x v="0"/>
    <s v="10-2019"/>
    <x v="0"/>
    <s v="Q-2 (2019-2020)"/>
    <x v="7"/>
    <s v="INDUS DYEING &amp; MFG.CO.LTD"/>
    <s v="PurchaseReturn"/>
    <s v="02-02-09-0034"/>
    <s v="INDUS DYEING &amp; MFG CO"/>
    <n v="-96"/>
    <n v="-4354.5599999999995"/>
    <x v="20"/>
    <n v="-1632000"/>
    <s v="K-1909-38"/>
    <n v="17000"/>
  </r>
  <r>
    <d v="2019-10-26T00:00:00"/>
    <n v="10"/>
    <x v="0"/>
    <s v="10-2019"/>
    <x v="0"/>
    <s v="Q-2 (2019-2020)"/>
    <x v="16"/>
    <s v="ELLCOT"/>
    <s v="Yarn"/>
    <s v="02-02-09-0042"/>
    <s v="ELLCOT SPINNING MILLS LTD"/>
    <n v="26"/>
    <n v="1179.3599999999999"/>
    <x v="38"/>
    <n v="470600"/>
    <s v="K-1910-42"/>
    <n v="18100"/>
  </r>
  <r>
    <d v="2019-10-26T00:00:00"/>
    <n v="10"/>
    <x v="0"/>
    <s v="10-2019"/>
    <x v="0"/>
    <s v="Q-2 (2019-2020)"/>
    <x v="17"/>
    <s v="ELLCOT"/>
    <s v="Yarn"/>
    <s v="02-02-09-0042"/>
    <s v="ELLCOT SPINNING MILLS LTD"/>
    <n v="17"/>
    <n v="771.12"/>
    <x v="1"/>
    <n v="266900"/>
    <s v="K-1910-43"/>
    <n v="15700"/>
  </r>
  <r>
    <d v="2019-10-26T00:00:00"/>
    <n v="10"/>
    <x v="0"/>
    <s v="10-2019"/>
    <x v="0"/>
    <s v="Q-2 (2019-2020)"/>
    <x v="7"/>
    <s v="METCO"/>
    <s v="Yarn"/>
    <s v="02-01-01-001-0001"/>
    <s v="METCO TEXTILE (PVT) LTD"/>
    <n v="200"/>
    <n v="9072"/>
    <x v="36"/>
    <n v="3590000"/>
    <s v="K-1910-38"/>
    <n v="17950"/>
  </r>
  <r>
    <d v="2019-10-26T00:00:00"/>
    <n v="10"/>
    <x v="0"/>
    <s v="10-2019"/>
    <x v="0"/>
    <s v="Q-2 (2019-2020)"/>
    <x v="7"/>
    <s v="METCO"/>
    <s v="Yarn"/>
    <s v="02-01-01-001-0001"/>
    <s v="METCO TEXTILE (PVT) LTD"/>
    <n v="100"/>
    <n v="4536"/>
    <x v="36"/>
    <n v="1795000"/>
    <s v="K-1910-39"/>
    <n v="17950"/>
  </r>
  <r>
    <d v="2019-10-28T00:00:00"/>
    <n v="10"/>
    <x v="0"/>
    <s v="10-2019"/>
    <x v="0"/>
    <s v="Q-2 (2019-2020)"/>
    <x v="7"/>
    <s v="METCO"/>
    <s v="Yarn"/>
    <s v="02-01-01-001-0001"/>
    <s v="METCO TEXTILE (PVT) LTD"/>
    <n v="100"/>
    <n v="4536"/>
    <x v="36"/>
    <n v="1795000"/>
    <s v="K-1910-44"/>
    <n v="17950"/>
  </r>
  <r>
    <d v="2019-10-30T00:00:00"/>
    <n v="10"/>
    <x v="0"/>
    <s v="10-2019"/>
    <x v="0"/>
    <s v="Q-2 (2019-2020)"/>
    <x v="7"/>
    <s v="INDUS DYEING &amp; MFG.CO.LTD"/>
    <s v="Yarn"/>
    <s v="02-02-09-0034"/>
    <s v="INDUS DYEING &amp; MFG CO"/>
    <n v="100"/>
    <n v="4536"/>
    <x v="20"/>
    <n v="1700000"/>
    <s v="K-1910-45"/>
    <n v="17000"/>
  </r>
  <r>
    <d v="2019-10-30T00:00:00"/>
    <n v="10"/>
    <x v="0"/>
    <s v="10-2019"/>
    <x v="0"/>
    <s v="Q-2 (2019-2020)"/>
    <x v="7"/>
    <s v="METCO"/>
    <s v="Yarn"/>
    <s v="02-01-01-001-0001"/>
    <s v="METCO TEXTILE (PVT) LTD"/>
    <n v="100"/>
    <n v="4536"/>
    <x v="36"/>
    <n v="1795000"/>
    <s v="K-1910-46"/>
    <n v="17950"/>
  </r>
  <r>
    <d v="2019-11-14T00:00:00"/>
    <n v="11"/>
    <x v="0"/>
    <s v="11-2019"/>
    <x v="0"/>
    <s v="Q-2 (2019-2020)"/>
    <x v="7"/>
    <s v="METCO"/>
    <s v="Yarn"/>
    <s v="02-01-01-001-0001"/>
    <s v="METCO TEXTILE (PVT) LTD"/>
    <n v="100"/>
    <n v="4536"/>
    <x v="36"/>
    <n v="1795000"/>
    <s v="K-1911-1"/>
    <n v="17950"/>
  </r>
  <r>
    <d v="2019-11-20T00:00:00"/>
    <n v="11"/>
    <x v="0"/>
    <s v="11-2019"/>
    <x v="0"/>
    <s v="Q-2 (2019-2020)"/>
    <x v="3"/>
    <s v="GATRON"/>
    <s v="Yarn"/>
    <s v="02-01-01-001-0006"/>
    <s v="GATRON INDUSTRIES LTD"/>
    <n v="17.399999999999999"/>
    <n v="789.2639999999999"/>
    <x v="39"/>
    <n v="240991.56599999999"/>
    <s v="K-1911-2"/>
    <n v="13850.09"/>
  </r>
  <r>
    <d v="2019-11-20T00:00:00"/>
    <n v="11"/>
    <x v="0"/>
    <s v="11-2019"/>
    <x v="0"/>
    <s v="Q-2 (2019-2020)"/>
    <x v="4"/>
    <s v="AHMED ORIENTAL"/>
    <s v="Yarn"/>
    <s v="02-01-01-001-0002"/>
    <s v="AHMED ORIENTAL TEXTILE MILLS LTD"/>
    <n v="50"/>
    <n v="2268"/>
    <x v="7"/>
    <n v="765000"/>
    <s v="K-1911-3"/>
    <n v="15300"/>
  </r>
  <r>
    <d v="2019-11-23T00:00:00"/>
    <n v="11"/>
    <x v="0"/>
    <s v="11-2019"/>
    <x v="0"/>
    <s v="Q-2 (2019-2020)"/>
    <x v="9"/>
    <s v="ZAHRA TEXTILE"/>
    <s v="Yarn"/>
    <s v="02-02-09-0036"/>
    <s v="ZAHRA TEXTILE"/>
    <n v="100"/>
    <n v="4536"/>
    <x v="40"/>
    <n v="2080000"/>
    <s v="K-1911-4"/>
    <n v="20800"/>
  </r>
  <r>
    <d v="2019-11-25T00:00:00"/>
    <n v="11"/>
    <x v="0"/>
    <s v="11-2019"/>
    <x v="0"/>
    <s v="Q-2 (2019-2020)"/>
    <x v="4"/>
    <s v="AHMED ORIENTAL"/>
    <s v="Yarn"/>
    <s v="02-01-01-001-0002"/>
    <s v="AHMED ORIENTAL TEXTILE MILLS LTD"/>
    <n v="65"/>
    <n v="2948.4"/>
    <x v="7"/>
    <n v="994500"/>
    <s v="K-1911-5"/>
    <n v="15300"/>
  </r>
  <r>
    <d v="2019-11-28T00:00:00"/>
    <n v="11"/>
    <x v="0"/>
    <s v="11-2019"/>
    <x v="0"/>
    <s v="Q-2 (2019-2020)"/>
    <x v="5"/>
    <s v="ZAHID JEE"/>
    <s v="Yarn"/>
    <s v="02-01-01-001-0005"/>
    <s v="DAWOOD BROTHERS"/>
    <n v="100"/>
    <n v="4536"/>
    <x v="41"/>
    <n v="1900000"/>
    <s v="K-1911-7"/>
    <n v="19000"/>
  </r>
  <r>
    <d v="2019-11-28T00:00:00"/>
    <n v="11"/>
    <x v="0"/>
    <s v="11-2019"/>
    <x v="0"/>
    <s v="Q-2 (2019-2020)"/>
    <x v="1"/>
    <s v="ZAHID JEE"/>
    <s v="Yarn"/>
    <s v="02-01-01-001-0005"/>
    <s v="DAWOOD BROTHERS"/>
    <n v="35"/>
    <n v="1587.6"/>
    <x v="42"/>
    <n v="584500"/>
    <s v="K-1911-8"/>
    <n v="16700"/>
  </r>
  <r>
    <d v="2019-11-29T00:00:00"/>
    <n v="11"/>
    <x v="0"/>
    <s v="11-2019"/>
    <x v="0"/>
    <s v="Q-2 (2019-2020)"/>
    <x v="9"/>
    <s v="ZAHRA TEXTILE"/>
    <s v="Yarn"/>
    <s v="02-02-09-0036"/>
    <s v="ZAHRA TEXTILE"/>
    <n v="110"/>
    <n v="4989.6000000000004"/>
    <x v="40"/>
    <n v="2288000"/>
    <s v="K-1911-11"/>
    <n v="20800"/>
  </r>
  <r>
    <d v="2019-11-29T00:00:00"/>
    <n v="11"/>
    <x v="0"/>
    <s v="11-2019"/>
    <x v="0"/>
    <s v="Q-2 (2019-2020)"/>
    <x v="9"/>
    <s v="ZAHRA TEXTILE"/>
    <s v="PurchaseReturn"/>
    <s v="02-02-09-0036"/>
    <s v="ZAHRA TEXTILE"/>
    <n v="-55"/>
    <n v="-2494.8000000000002"/>
    <x v="40"/>
    <n v="-1144000"/>
    <s v="K-1911-11"/>
    <n v="20800"/>
  </r>
  <r>
    <d v="2019-11-30T00:00:00"/>
    <n v="11"/>
    <x v="0"/>
    <s v="11-2019"/>
    <x v="0"/>
    <s v="Q-2 (2019-2020)"/>
    <x v="18"/>
    <s v="ELLCOT"/>
    <s v="Yarn"/>
    <s v="02-02-09-0042"/>
    <s v="ELLCOT SPINNING MILLS LTD"/>
    <n v="100"/>
    <n v="4536"/>
    <x v="43"/>
    <n v="1650000"/>
    <s v="K-1911-9"/>
    <n v="16500"/>
  </r>
  <r>
    <d v="2019-11-30T00:00:00"/>
    <n v="11"/>
    <x v="0"/>
    <s v="11-2019"/>
    <x v="0"/>
    <s v="Q-2 (2019-2020)"/>
    <x v="11"/>
    <s v="AMIN TEXTILE"/>
    <s v="Yarn"/>
    <s v="02-02-09-0030"/>
    <s v="AMIN TEXTILE MILLS (PVT) LTD"/>
    <n v="50"/>
    <n v="2268"/>
    <x v="26"/>
    <n v="842500"/>
    <s v="K-1911-10"/>
    <n v="16850"/>
  </r>
  <r>
    <d v="2019-11-30T00:00:00"/>
    <n v="11"/>
    <x v="0"/>
    <s v="11-2019"/>
    <x v="0"/>
    <s v="Q-2 (2019-2020)"/>
    <x v="19"/>
    <s v="RELIANCE"/>
    <s v="Yarn"/>
    <s v="02-01-01-001-0003"/>
    <s v="RELIANCE WEAVING MILLS LTD"/>
    <n v="60"/>
    <n v="2721.6"/>
    <x v="16"/>
    <n v="888000"/>
    <s v="K-1911-6"/>
    <n v="14800"/>
  </r>
  <r>
    <d v="2019-11-30T00:00:00"/>
    <n v="11"/>
    <x v="0"/>
    <s v="11-2019"/>
    <x v="0"/>
    <s v="Q-2 (2019-2020)"/>
    <x v="7"/>
    <s v="INDUS DYEING &amp; MFG.CO.LTD"/>
    <s v="PurchaseReturn"/>
    <s v="02-02-09-0034"/>
    <s v="INDUS DYEING &amp; MFG CO"/>
    <n v="-4"/>
    <n v="-181.44"/>
    <x v="20"/>
    <n v="-68000"/>
    <s v="K-1909-38"/>
    <n v="17000"/>
  </r>
  <r>
    <d v="2019-12-04T00:00:00"/>
    <n v="12"/>
    <x v="0"/>
    <s v="12-2019"/>
    <x v="0"/>
    <s v="Q-2 (2019-2020)"/>
    <x v="5"/>
    <s v="ZAHID JEE"/>
    <s v="Yarn"/>
    <s v="02-01-01-001-0005"/>
    <s v="DAWOOD BROTHERS"/>
    <n v="100"/>
    <n v="4536"/>
    <x v="41"/>
    <n v="1900000"/>
    <s v="K-1912-2"/>
    <n v="19000"/>
  </r>
  <r>
    <d v="2019-12-06T00:00:00"/>
    <n v="12"/>
    <x v="0"/>
    <s v="12-2019"/>
    <x v="0"/>
    <s v="Q-2 (2019-2020)"/>
    <x v="3"/>
    <s v="GATRON"/>
    <s v="Yarn"/>
    <s v="02-01-01-001-0006"/>
    <s v="GATRON INDUSTRIES LTD"/>
    <n v="8.4700000000000006"/>
    <n v="384.19920000000002"/>
    <x v="44"/>
    <n v="112026.33750000001"/>
    <s v="K-1912-1"/>
    <n v="13226.25"/>
  </r>
  <r>
    <d v="2019-12-07T00:00:00"/>
    <n v="12"/>
    <x v="0"/>
    <s v="12-2019"/>
    <x v="0"/>
    <s v="Q-2 (2019-2020)"/>
    <x v="18"/>
    <s v="ELLCOT"/>
    <s v="Yarn"/>
    <s v="02-02-09-0042"/>
    <s v="ELLCOT SPINNING MILLS LTD"/>
    <n v="100"/>
    <n v="4536"/>
    <x v="43"/>
    <n v="1650000"/>
    <s v="K-1912-3"/>
    <n v="16500"/>
  </r>
  <r>
    <d v="2019-12-10T00:00:00"/>
    <n v="12"/>
    <x v="0"/>
    <s v="12-2019"/>
    <x v="0"/>
    <s v="Q-2 (2019-2020)"/>
    <x v="20"/>
    <s v="TURKI"/>
    <s v="Yarn"/>
    <s v="02-02-07-0790"/>
    <s v="MYM KNITWEAR"/>
    <n v="107.44"/>
    <n v="4873.4784"/>
    <x v="45"/>
    <n v="0"/>
    <s v="K-1912-20"/>
    <n v="0"/>
  </r>
  <r>
    <d v="2019-12-11T00:00:00"/>
    <n v="12"/>
    <x v="0"/>
    <s v="12-2019"/>
    <x v="0"/>
    <s v="Q-2 (2019-2020)"/>
    <x v="18"/>
    <s v="ELLCOT"/>
    <s v="Yarn"/>
    <s v="02-02-09-0042"/>
    <s v="ELLCOT SPINNING MILLS LTD"/>
    <n v="100"/>
    <n v="4536"/>
    <x v="43"/>
    <n v="1650000"/>
    <s v="K-1912-4"/>
    <n v="16500"/>
  </r>
  <r>
    <d v="2019-12-11T00:00:00"/>
    <n v="12"/>
    <x v="0"/>
    <s v="12-2019"/>
    <x v="0"/>
    <s v="Q-2 (2019-2020)"/>
    <x v="1"/>
    <s v="ZAHID JEE"/>
    <s v="Yarn"/>
    <s v="02-01-01-001-0005"/>
    <s v="DAWOOD BROTHERS"/>
    <n v="10"/>
    <n v="453.6"/>
    <x v="42"/>
    <n v="167000"/>
    <s v="K-1912-5"/>
    <n v="16700"/>
  </r>
  <r>
    <d v="2019-12-11T00:00:00"/>
    <n v="12"/>
    <x v="0"/>
    <s v="12-2019"/>
    <x v="0"/>
    <s v="Q-2 (2019-2020)"/>
    <x v="1"/>
    <s v="ZAHID JEE"/>
    <s v="Yarn"/>
    <s v="02-01-01-001-0005"/>
    <s v="DAWOOD BROTHERS"/>
    <n v="20"/>
    <n v="907.2"/>
    <x v="42"/>
    <n v="334000"/>
    <s v="K-1912-5"/>
    <n v="16700"/>
  </r>
  <r>
    <d v="2019-12-11T00:00:00"/>
    <n v="12"/>
    <x v="0"/>
    <s v="12-2019"/>
    <x v="0"/>
    <s v="Q-2 (2019-2020)"/>
    <x v="5"/>
    <s v="ZAHID JEE"/>
    <s v="Yarn"/>
    <s v="02-01-01-001-0005"/>
    <s v="DAWOOD BROTHERS"/>
    <n v="50"/>
    <n v="2268"/>
    <x v="41"/>
    <n v="950000"/>
    <s v="K-1912-5"/>
    <n v="19000"/>
  </r>
  <r>
    <d v="2019-12-12T00:00:00"/>
    <n v="12"/>
    <x v="0"/>
    <s v="12-2019"/>
    <x v="0"/>
    <s v="Q-2 (2019-2020)"/>
    <x v="8"/>
    <s v="AMIN TEXTILE"/>
    <s v="Yarn"/>
    <s v="02-02-09-0030"/>
    <s v="AMIN TEXTILE MILLS (PVT) LTD"/>
    <n v="8"/>
    <n v="362.88"/>
    <x v="46"/>
    <n v="127200"/>
    <s v="K-1912-6"/>
    <n v="15900"/>
  </r>
  <r>
    <d v="2019-12-12T00:00:00"/>
    <n v="12"/>
    <x v="0"/>
    <s v="12-2019"/>
    <x v="0"/>
    <s v="Q-2 (2019-2020)"/>
    <x v="11"/>
    <s v="AMIN TEXTILE"/>
    <s v="Yarn"/>
    <s v="02-02-09-0030"/>
    <s v="AMIN TEXTILE MILLS (PVT) LTD"/>
    <n v="50"/>
    <n v="2268"/>
    <x v="26"/>
    <n v="842500"/>
    <s v="K-1912-6"/>
    <n v="16850"/>
  </r>
  <r>
    <d v="2019-12-13T00:00:00"/>
    <n v="12"/>
    <x v="0"/>
    <s v="12-2019"/>
    <x v="0"/>
    <s v="Q-2 (2019-2020)"/>
    <x v="19"/>
    <s v="RELIANCE"/>
    <s v="Yarn"/>
    <s v="02-01-01-001-0003"/>
    <s v="RELIANCE WEAVING MILLS LTD"/>
    <n v="100"/>
    <n v="4536"/>
    <x v="16"/>
    <n v="1480000"/>
    <s v="K-1912-7"/>
    <n v="14800"/>
  </r>
  <r>
    <d v="2019-12-13T00:00:00"/>
    <n v="12"/>
    <x v="0"/>
    <s v="12-2019"/>
    <x v="0"/>
    <s v="Q-2 (2019-2020)"/>
    <x v="18"/>
    <s v="ELLCOT"/>
    <s v="Yarn"/>
    <s v="02-02-09-0042"/>
    <s v="ELLCOT SPINNING MILLS LTD"/>
    <n v="150"/>
    <n v="6804"/>
    <x v="43"/>
    <n v="2475000"/>
    <s v="K-1912-8"/>
    <n v="16500"/>
  </r>
  <r>
    <d v="2019-12-14T00:00:00"/>
    <n v="12"/>
    <x v="0"/>
    <s v="12-2019"/>
    <x v="0"/>
    <s v="Q-2 (2019-2020)"/>
    <x v="9"/>
    <s v="ZAHRA TEXTILE"/>
    <s v="Yarn"/>
    <s v="02-02-09-0036"/>
    <s v="ZAHRA TEXTILE"/>
    <n v="65"/>
    <n v="2948.4"/>
    <x v="40"/>
    <n v="1352000"/>
    <s v="K-1912-9"/>
    <n v="20800"/>
  </r>
  <r>
    <d v="2019-12-16T00:00:00"/>
    <n v="12"/>
    <x v="0"/>
    <s v="12-2019"/>
    <x v="0"/>
    <s v="Q-2 (2019-2020)"/>
    <x v="21"/>
    <s v="PREMIUM"/>
    <s v="Yarn"/>
    <s v="02-01-01-001-0004"/>
    <s v="PREMIUM TEXTILE MILLS LTD"/>
    <n v="7.41"/>
    <n v="336.11759999999998"/>
    <x v="28"/>
    <n v="142272"/>
    <s v="K-1912-10"/>
    <n v="19200"/>
  </r>
  <r>
    <d v="2019-12-19T00:00:00"/>
    <n v="12"/>
    <x v="0"/>
    <s v="12-2019"/>
    <x v="0"/>
    <s v="Q-2 (2019-2020)"/>
    <x v="19"/>
    <s v="RELIANCE"/>
    <s v="Yarn"/>
    <s v="02-01-01-001-0003"/>
    <s v="RELIANCE WEAVING MILLS LTD"/>
    <n v="100"/>
    <n v="4536"/>
    <x v="5"/>
    <n v="1430000"/>
    <s v="K-1912-16"/>
    <n v="14300"/>
  </r>
  <r>
    <d v="2019-12-19T00:00:00"/>
    <n v="12"/>
    <x v="0"/>
    <s v="12-2019"/>
    <x v="0"/>
    <s v="Q-2 (2019-2020)"/>
    <x v="19"/>
    <s v="RELIANCE"/>
    <s v="Yarn"/>
    <s v="02-01-01-001-0003"/>
    <s v="RELIANCE WEAVING MILLS LTD"/>
    <n v="100"/>
    <n v="4536"/>
    <x v="5"/>
    <n v="1430000"/>
    <s v="K-1912-11"/>
    <n v="14300"/>
  </r>
  <r>
    <d v="2019-12-19T00:00:00"/>
    <n v="12"/>
    <x v="0"/>
    <s v="12-2019"/>
    <x v="0"/>
    <s v="Q-2 (2019-2020)"/>
    <x v="9"/>
    <s v="METCO"/>
    <s v="Yarn"/>
    <s v="02-01-01-001-0005"/>
    <s v="DAWOOD BROTHERS"/>
    <n v="60"/>
    <n v="2721.6"/>
    <x v="47"/>
    <n v="1218000"/>
    <s v="K-1912-12"/>
    <n v="20300"/>
  </r>
  <r>
    <d v="2019-12-21T00:00:00"/>
    <n v="12"/>
    <x v="0"/>
    <s v="12-2019"/>
    <x v="0"/>
    <s v="Q-2 (2019-2020)"/>
    <x v="18"/>
    <s v="ELLCOT"/>
    <s v="Yarn"/>
    <s v="02-02-09-0042"/>
    <s v="ELLCOT SPINNING MILLS LTD"/>
    <n v="100"/>
    <n v="4536"/>
    <x v="43"/>
    <n v="1650000"/>
    <s v="K-1912-15"/>
    <n v="16500"/>
  </r>
  <r>
    <d v="2019-12-26T00:00:00"/>
    <n v="12"/>
    <x v="0"/>
    <s v="12-2019"/>
    <x v="0"/>
    <s v="Q-2 (2019-2020)"/>
    <x v="18"/>
    <s v="ELLCOT"/>
    <s v="Yarn"/>
    <s v="02-02-09-0042"/>
    <s v="ELLCOT SPINNING MILLS LTD"/>
    <n v="100"/>
    <n v="4536"/>
    <x v="43"/>
    <n v="1650000"/>
    <s v="K-1912-17"/>
    <n v="16500"/>
  </r>
  <r>
    <d v="2019-12-27T00:00:00"/>
    <n v="12"/>
    <x v="0"/>
    <s v="12-2019"/>
    <x v="0"/>
    <s v="Q-2 (2019-2020)"/>
    <x v="12"/>
    <s v="AHMED ORIENTAL"/>
    <s v="Yarn"/>
    <s v="02-01-01-001-0002"/>
    <s v="AHMED ORIENTAL TEXTILE MILLS LTD"/>
    <n v="20"/>
    <n v="907.2"/>
    <x v="48"/>
    <n v="280000"/>
    <s v="K-1912-19"/>
    <n v="14000"/>
  </r>
  <r>
    <d v="2019-12-27T00:00:00"/>
    <n v="12"/>
    <x v="0"/>
    <s v="12-2019"/>
    <x v="0"/>
    <s v="Q-2 (2019-2020)"/>
    <x v="1"/>
    <s v="AHMED ORIENTAL"/>
    <s v="Yarn"/>
    <s v="02-01-01-001-0002"/>
    <s v="AHMED ORIENTAL TEXTILE MILLS LTD"/>
    <n v="50"/>
    <n v="2268"/>
    <x v="19"/>
    <n v="755000"/>
    <s v="K-1912-19"/>
    <n v="15100"/>
  </r>
  <r>
    <d v="2019-12-27T00:00:00"/>
    <n v="12"/>
    <x v="0"/>
    <s v="12-2019"/>
    <x v="0"/>
    <s v="Q-2 (2019-2020)"/>
    <x v="4"/>
    <s v="AHMED ORIENTAL"/>
    <s v="Yarn"/>
    <s v="02-01-01-001-0002"/>
    <s v="AHMED ORIENTAL TEXTILE MILLS LTD"/>
    <n v="20"/>
    <n v="907.2"/>
    <x v="22"/>
    <n v="300000"/>
    <s v="K-1912-19"/>
    <n v="15000"/>
  </r>
  <r>
    <d v="2019-12-28T00:00:00"/>
    <n v="12"/>
    <x v="0"/>
    <s v="12-2019"/>
    <x v="0"/>
    <s v="Q-2 (2019-2020)"/>
    <x v="3"/>
    <s v="GATRON"/>
    <s v="Yarn"/>
    <s v="02-01-01-001-0006"/>
    <s v="GATRON INDUSTRIES LTD"/>
    <n v="21.16"/>
    <n v="959.81759999999997"/>
    <x v="49"/>
    <n v="277727.32760000002"/>
    <s v="K-1912-18"/>
    <n v="13125.11"/>
  </r>
  <r>
    <d v="2019-12-30T00:00:00"/>
    <n v="12"/>
    <x v="0"/>
    <s v="12-2019"/>
    <x v="0"/>
    <s v="Q-2 (2019-2020)"/>
    <x v="19"/>
    <s v="RELIANCE"/>
    <s v="Yarn"/>
    <s v="02-01-01-001-0003"/>
    <s v="RELIANCE WEAVING MILLS LTD"/>
    <n v="100"/>
    <n v="4536"/>
    <x v="5"/>
    <n v="1430000"/>
    <s v="K-1912-21"/>
    <n v="14300"/>
  </r>
  <r>
    <d v="2019-12-31T00:00:00"/>
    <n v="12"/>
    <x v="0"/>
    <s v="12-2019"/>
    <x v="0"/>
    <s v="Q-2 (2019-2020)"/>
    <x v="1"/>
    <s v="ZAHID JEE"/>
    <s v="Yarn"/>
    <s v="02-01-01-001-0005"/>
    <s v="DAWOOD BROTHERS"/>
    <n v="40"/>
    <n v="1814.4"/>
    <x v="42"/>
    <n v="668000"/>
    <s v="K-1912-22"/>
    <n v="16700"/>
  </r>
  <r>
    <d v="2019-12-31T00:00:00"/>
    <n v="12"/>
    <x v="0"/>
    <s v="12-2019"/>
    <x v="0"/>
    <s v="Q-2 (2019-2020)"/>
    <x v="5"/>
    <s v="ZAHID JEE"/>
    <s v="Yarn"/>
    <s v="02-01-01-001-0005"/>
    <s v="DAWOOD BROTHERS"/>
    <n v="100"/>
    <n v="4536"/>
    <x v="41"/>
    <n v="1900000"/>
    <s v="K-1912-22"/>
    <n v="19000"/>
  </r>
  <r>
    <d v="2020-01-02T00:00:00"/>
    <n v="1"/>
    <x v="1"/>
    <s v="1-2020"/>
    <x v="0"/>
    <s v="Q-3 (2019-2020)"/>
    <x v="18"/>
    <s v="ELLCOT"/>
    <s v="Yarn"/>
    <s v="02-02-09-0042"/>
    <s v="ELLCOT SPINNING MILLS LTD"/>
    <n v="200"/>
    <n v="9072"/>
    <x v="43"/>
    <n v="3300000"/>
    <s v="K-2001-1"/>
    <n v="16500"/>
  </r>
  <r>
    <d v="2020-01-03T00:00:00"/>
    <n v="1"/>
    <x v="1"/>
    <s v="1-2020"/>
    <x v="0"/>
    <s v="Q-3 (2019-2020)"/>
    <x v="19"/>
    <s v="RELIANCE"/>
    <s v="Yarn"/>
    <s v="02-01-01-001-0003"/>
    <s v="RELIANCE WEAVING MILLS LTD"/>
    <n v="75"/>
    <n v="3402"/>
    <x v="5"/>
    <n v="1072500"/>
    <s v="K-2001-2"/>
    <n v="14300"/>
  </r>
  <r>
    <d v="2020-01-04T00:00:00"/>
    <n v="1"/>
    <x v="1"/>
    <s v="1-2020"/>
    <x v="0"/>
    <s v="Q-3 (2019-2020)"/>
    <x v="20"/>
    <s v="TURKI"/>
    <s v="Yarn"/>
    <s v="02-01-01-001-0015"/>
    <s v="GAMA MENSUCAT A.S"/>
    <n v="459.93"/>
    <n v="20862.424800000001"/>
    <x v="45"/>
    <n v="0"/>
    <s v="K-2001-4"/>
    <n v="0"/>
  </r>
  <r>
    <d v="2020-01-08T00:00:00"/>
    <n v="1"/>
    <x v="1"/>
    <s v="1-2020"/>
    <x v="0"/>
    <s v="Q-3 (2019-2020)"/>
    <x v="4"/>
    <s v="AHMED ORIENTAL"/>
    <s v="Yarn"/>
    <s v="02-01-01-001-0002"/>
    <s v="AHMED ORIENTAL TEXTILE MILLS LTD"/>
    <n v="35"/>
    <n v="1587.6"/>
    <x v="22"/>
    <n v="525000"/>
    <s v="K-2001-3"/>
    <n v="15000"/>
  </r>
  <r>
    <d v="2020-01-09T00:00:00"/>
    <n v="1"/>
    <x v="1"/>
    <s v="1-2020"/>
    <x v="0"/>
    <s v="Q-3 (2019-2020)"/>
    <x v="9"/>
    <s v="METCO"/>
    <s v="Yarn"/>
    <s v="02-01-01-001-0001"/>
    <s v="METCO TEXTILE (PVT) LTD"/>
    <n v="45"/>
    <n v="2041.2"/>
    <x v="50"/>
    <n v="909000"/>
    <s v="K-2001-5"/>
    <n v="20200"/>
  </r>
  <r>
    <d v="2020-01-10T00:00:00"/>
    <n v="1"/>
    <x v="1"/>
    <s v="1-2020"/>
    <x v="0"/>
    <s v="Q-3 (2019-2020)"/>
    <x v="11"/>
    <s v="AMIN TEXTILE"/>
    <s v="Yarn"/>
    <s v="02-02-09-0030"/>
    <s v="AMIN TEXTILE MILLS (PVT) LTD"/>
    <n v="35"/>
    <n v="1587.6"/>
    <x v="20"/>
    <n v="595000"/>
    <s v="K-2001-6"/>
    <n v="17000"/>
  </r>
  <r>
    <d v="2020-01-14T00:00:00"/>
    <n v="1"/>
    <x v="1"/>
    <s v="1-2020"/>
    <x v="0"/>
    <s v="Q-3 (2019-2020)"/>
    <x v="8"/>
    <s v="SURRIYA"/>
    <s v="Yarn"/>
    <s v="02-02-09-0029"/>
    <s v="SURRIYA TEXTILE MILLS (PVT) LTD"/>
    <n v="50"/>
    <n v="2268"/>
    <x v="51"/>
    <n v="790000"/>
    <s v="K-2001-7"/>
    <n v="15800"/>
  </r>
  <r>
    <d v="2020-01-16T00:00:00"/>
    <n v="1"/>
    <x v="1"/>
    <s v="1-2020"/>
    <x v="0"/>
    <s v="Q-3 (2019-2020)"/>
    <x v="11"/>
    <s v="AMIN TEXTILE"/>
    <s v="Yarn"/>
    <s v="02-02-09-0030"/>
    <s v="AMIN TEXTILE MILLS (PVT) LTD"/>
    <n v="35.67"/>
    <n v="1617.9912000000002"/>
    <x v="20"/>
    <n v="606390"/>
    <s v="K-2001-8"/>
    <n v="17000"/>
  </r>
  <r>
    <d v="2020-01-17T00:00:00"/>
    <n v="1"/>
    <x v="1"/>
    <s v="1-2020"/>
    <x v="0"/>
    <s v="Q-3 (2019-2020)"/>
    <x v="3"/>
    <s v="GATRON"/>
    <s v="Yarn"/>
    <s v="02-01-01-001-0006"/>
    <s v="GATRON INDUSTRIES LTD"/>
    <n v="75.400000000000006"/>
    <n v="3420.1440000000002"/>
    <x v="52"/>
    <n v="991474.56200000015"/>
    <s v="K-2001-9"/>
    <n v="13149.53"/>
  </r>
  <r>
    <d v="2020-01-17T00:00:00"/>
    <n v="1"/>
    <x v="1"/>
    <s v="1-2020"/>
    <x v="0"/>
    <s v="Q-3 (2019-2020)"/>
    <x v="3"/>
    <s v="GATRON"/>
    <s v="Yarn"/>
    <s v="02-01-01-001-0006"/>
    <s v="GATRON INDUSTRIES LTD"/>
    <n v="4.63"/>
    <n v="210.01679999999999"/>
    <x v="53"/>
    <n v="60880.332999999999"/>
    <s v="K-2001-10"/>
    <n v="13149.1"/>
  </r>
  <r>
    <d v="2020-01-18T00:00:00"/>
    <n v="1"/>
    <x v="1"/>
    <s v="1-2020"/>
    <x v="0"/>
    <s v="Q-3 (2019-2020)"/>
    <x v="8"/>
    <s v="SURRIYA"/>
    <s v="Yarn"/>
    <s v="02-02-09-0029"/>
    <s v="SURRIYA TEXTILE MILLS (PVT) LTD"/>
    <n v="41.08"/>
    <n v="1863.3887999999999"/>
    <x v="46"/>
    <n v="653172"/>
    <s v="K-2001-11"/>
    <n v="15900"/>
  </r>
  <r>
    <d v="2020-01-21T00:00:00"/>
    <n v="1"/>
    <x v="1"/>
    <s v="1-2020"/>
    <x v="0"/>
    <s v="Q-3 (2019-2020)"/>
    <x v="11"/>
    <s v="AMIN TEXTILE"/>
    <s v="Yarn"/>
    <s v="02-02-09-0030"/>
    <s v="AMIN TEXTILE MILLS (PVT) LTD"/>
    <n v="45"/>
    <n v="2041.2"/>
    <x v="20"/>
    <n v="765000"/>
    <s v="K-2001-12"/>
    <n v="17000"/>
  </r>
  <r>
    <d v="2020-01-21T00:00:00"/>
    <n v="1"/>
    <x v="1"/>
    <s v="1-2020"/>
    <x v="0"/>
    <s v="Q-3 (2019-2020)"/>
    <x v="18"/>
    <s v="ELLCOT"/>
    <s v="Yarn"/>
    <s v="02-02-09-0042"/>
    <s v="ELLCOT SPINNING MILLS LTD"/>
    <n v="200"/>
    <n v="9072"/>
    <x v="43"/>
    <n v="3300000"/>
    <s v="K-2001-13"/>
    <n v="16500"/>
  </r>
  <r>
    <d v="2020-01-23T00:00:00"/>
    <n v="1"/>
    <x v="1"/>
    <s v="1-2020"/>
    <x v="0"/>
    <s v="Q-3 (2019-2020)"/>
    <x v="8"/>
    <s v="AMIN TEXTILE"/>
    <s v="Yarn"/>
    <s v="02-02-09-0030"/>
    <s v="AMIN TEXTILE MILLS (PVT) LTD"/>
    <n v="40"/>
    <n v="1814.4"/>
    <x v="46"/>
    <n v="636000"/>
    <s v="K-2001-14"/>
    <n v="15900"/>
  </r>
  <r>
    <d v="2020-01-23T00:00:00"/>
    <n v="1"/>
    <x v="1"/>
    <s v="1-2020"/>
    <x v="0"/>
    <s v="Q-3 (2019-2020)"/>
    <x v="11"/>
    <s v="AMIN TEXTILE"/>
    <s v="Yarn"/>
    <s v="02-02-09-0030"/>
    <s v="AMIN TEXTILE MILLS (PVT) LTD"/>
    <n v="60"/>
    <n v="2721.6"/>
    <x v="20"/>
    <n v="1020000"/>
    <s v="K-2001-14"/>
    <n v="17000"/>
  </r>
  <r>
    <d v="2020-01-25T00:00:00"/>
    <n v="1"/>
    <x v="1"/>
    <s v="1-2020"/>
    <x v="0"/>
    <s v="Q-3 (2019-2020)"/>
    <x v="11"/>
    <s v="AMIN TEXTILE"/>
    <s v="Yarn"/>
    <s v="02-02-09-0030"/>
    <s v="AMIN TEXTILE MILLS (PVT) LTD"/>
    <n v="50"/>
    <n v="2268"/>
    <x v="20"/>
    <n v="850000"/>
    <s v="K-2001-15"/>
    <n v="17000"/>
  </r>
  <r>
    <d v="2020-01-28T00:00:00"/>
    <n v="1"/>
    <x v="1"/>
    <s v="1-2020"/>
    <x v="0"/>
    <s v="Q-3 (2019-2020)"/>
    <x v="11"/>
    <s v="AMIN TEXTILE"/>
    <s v="Yarn"/>
    <s v="02-02-09-0030"/>
    <s v="AMIN TEXTILE MILLS (PVT) LTD"/>
    <n v="24"/>
    <n v="1088.6399999999999"/>
    <x v="20"/>
    <n v="408000"/>
    <s v="K-2001-21"/>
    <n v="17000"/>
  </r>
  <r>
    <d v="2020-01-28T00:00:00"/>
    <n v="1"/>
    <x v="1"/>
    <s v="1-2020"/>
    <x v="0"/>
    <s v="Q-3 (2019-2020)"/>
    <x v="8"/>
    <s v="AMIN TEXTILE"/>
    <s v="Yarn"/>
    <s v="02-02-09-0030"/>
    <s v="AMIN TEXTILE MILLS (PVT) LTD"/>
    <n v="35"/>
    <n v="1587.6"/>
    <x v="46"/>
    <n v="556500"/>
    <s v="K-2001-21"/>
    <n v="15900"/>
  </r>
  <r>
    <d v="2020-01-28T00:00:00"/>
    <n v="1"/>
    <x v="1"/>
    <s v="1-2020"/>
    <x v="0"/>
    <s v="Q-3 (2019-2020)"/>
    <x v="11"/>
    <s v="AMIN TEXTILE"/>
    <s v="Yarn"/>
    <s v="02-02-09-0030"/>
    <s v="AMIN TEXTILE MILLS (PVT) LTD"/>
    <n v="8"/>
    <n v="362.88"/>
    <x v="26"/>
    <n v="134800"/>
    <s v="K-2001-22"/>
    <n v="16850"/>
  </r>
  <r>
    <d v="2020-01-29T00:00:00"/>
    <n v="1"/>
    <x v="1"/>
    <s v="1-2020"/>
    <x v="0"/>
    <s v="Q-3 (2019-2020)"/>
    <x v="18"/>
    <s v="PREMIUM"/>
    <s v="Yarn"/>
    <s v="02-01-01-001-0004"/>
    <s v="PREMIUM TEXTILE MILLS LTD"/>
    <n v="100"/>
    <n v="4536"/>
    <x v="43"/>
    <n v="1650000"/>
    <s v="K-2001-17"/>
    <n v="16500"/>
  </r>
  <r>
    <d v="2020-01-29T00:00:00"/>
    <n v="1"/>
    <x v="1"/>
    <s v="1-2020"/>
    <x v="0"/>
    <s v="Q-3 (2019-2020)"/>
    <x v="20"/>
    <s v="TURKI"/>
    <s v="Yarn"/>
    <s v="02-01-01-001-0015"/>
    <s v="GAMA MENSUCAT A.S"/>
    <n v="92.19"/>
    <n v="4181.7384000000002"/>
    <x v="45"/>
    <n v="0"/>
    <s v="K-2001-19"/>
    <n v="0"/>
  </r>
  <r>
    <d v="2020-01-29T00:00:00"/>
    <n v="1"/>
    <x v="1"/>
    <s v="1-2020"/>
    <x v="0"/>
    <s v="Q-3 (2019-2020)"/>
    <x v="20"/>
    <s v="TURKI"/>
    <s v="Yarn"/>
    <s v="02-02-09-0004"/>
    <s v="A.L.GARMENTS"/>
    <n v="109.43"/>
    <n v="4963.7448000000004"/>
    <x v="45"/>
    <n v="0"/>
    <s v="K-2001-20"/>
    <n v="0"/>
  </r>
  <r>
    <d v="2020-01-30T00:00:00"/>
    <n v="1"/>
    <x v="1"/>
    <s v="1-2020"/>
    <x v="0"/>
    <s v="Q-3 (2019-2020)"/>
    <x v="8"/>
    <s v="AMIN TEXTILE"/>
    <s v="Yarn"/>
    <s v="02-02-09-0030"/>
    <s v="AMIN TEXTILE MILLS (PVT) LTD"/>
    <n v="49"/>
    <n v="2222.64"/>
    <x v="46"/>
    <n v="779100"/>
    <s v="K-2001-18"/>
    <n v="15900"/>
  </r>
  <r>
    <d v="2020-02-03T00:00:00"/>
    <n v="2"/>
    <x v="1"/>
    <s v="2-2020"/>
    <x v="0"/>
    <s v="Q-3 (2019-2020)"/>
    <x v="5"/>
    <s v="IBRAHIM FIBER"/>
    <s v="Yarn"/>
    <s v="02-02-09-0041"/>
    <s v="IBRAHIM FIBRES LIMITED"/>
    <n v="100"/>
    <n v="4536"/>
    <x v="6"/>
    <n v="1820000"/>
    <s v="K-2002-2"/>
    <n v="18200"/>
  </r>
  <r>
    <d v="2020-02-04T00:00:00"/>
    <n v="2"/>
    <x v="1"/>
    <s v="2-2020"/>
    <x v="0"/>
    <s v="Q-3 (2019-2020)"/>
    <x v="4"/>
    <s v="AHMED ORIENTAL"/>
    <s v="Yarn"/>
    <s v="02-01-01-001-0002"/>
    <s v="AHMED ORIENTAL TEXTILE MILLS LTD"/>
    <n v="35"/>
    <n v="1587.6"/>
    <x v="22"/>
    <n v="525000"/>
    <s v="K-2002-1"/>
    <n v="15000"/>
  </r>
  <r>
    <d v="2020-02-04T00:00:00"/>
    <n v="2"/>
    <x v="1"/>
    <s v="2-2020"/>
    <x v="0"/>
    <s v="Q-3 (2019-2020)"/>
    <x v="8"/>
    <s v="AMIN TEXTILE"/>
    <s v="Yarn"/>
    <s v="02-02-09-0030"/>
    <s v="AMIN TEXTILE MILLS (PVT) LTD"/>
    <n v="20"/>
    <n v="907.2"/>
    <x v="46"/>
    <n v="318000"/>
    <s v="K-2002-3"/>
    <n v="15900"/>
  </r>
  <r>
    <d v="2020-02-04T00:00:00"/>
    <n v="2"/>
    <x v="1"/>
    <s v="2-2020"/>
    <x v="0"/>
    <s v="Q-3 (2019-2020)"/>
    <x v="8"/>
    <s v="AMIN TEXTILE"/>
    <s v="Yarn"/>
    <s v="02-02-09-0030"/>
    <s v="AMIN TEXTILE MILLS (PVT) LTD"/>
    <n v="35"/>
    <n v="1587.6"/>
    <x v="46"/>
    <n v="556500"/>
    <s v="K-2002-3"/>
    <n v="15900"/>
  </r>
  <r>
    <d v="2020-02-04T00:00:00"/>
    <n v="2"/>
    <x v="1"/>
    <s v="2-2020"/>
    <x v="0"/>
    <s v="Q-3 (2019-2020)"/>
    <x v="1"/>
    <s v="IBRAHIM FIBER"/>
    <s v="Yarn"/>
    <s v="02-02-09-0041"/>
    <s v="IBRAHIM FIBRES LIMITED"/>
    <n v="60"/>
    <n v="2721.6"/>
    <x v="54"/>
    <n v="966000"/>
    <s v="K-2002-4"/>
    <n v="16100"/>
  </r>
  <r>
    <d v="2020-02-06T00:00:00"/>
    <n v="2"/>
    <x v="1"/>
    <s v="2-2020"/>
    <x v="0"/>
    <s v="Q-3 (2019-2020)"/>
    <x v="18"/>
    <s v="PREMIUM"/>
    <s v="Yarn"/>
    <s v="02-01-01-001-0004"/>
    <s v="PREMIUM TEXTILE MILLS LTD"/>
    <n v="100.3"/>
    <n v="4549.6080000000002"/>
    <x v="43"/>
    <n v="1654950"/>
    <s v="K-2002-5"/>
    <n v="16500"/>
  </r>
  <r>
    <d v="2020-02-07T00:00:00"/>
    <n v="2"/>
    <x v="1"/>
    <s v="2-2020"/>
    <x v="0"/>
    <s v="Q-3 (2019-2020)"/>
    <x v="5"/>
    <s v="IBRAHIM FIBER"/>
    <s v="Yarn"/>
    <s v="02-02-09-0041"/>
    <s v="IBRAHIM FIBRES LIMITED"/>
    <n v="50"/>
    <n v="2268"/>
    <x v="6"/>
    <n v="910000"/>
    <s v="K-2002-8"/>
    <n v="18200"/>
  </r>
  <r>
    <d v="2020-02-07T00:00:00"/>
    <n v="2"/>
    <x v="1"/>
    <s v="2-2020"/>
    <x v="0"/>
    <s v="Q-3 (2019-2020)"/>
    <x v="5"/>
    <s v="IBRAHIM FIBER"/>
    <s v="Yarn"/>
    <s v="02-02-09-0041"/>
    <s v="IBRAHIM FIBRES LIMITED"/>
    <n v="50"/>
    <n v="2268"/>
    <x v="6"/>
    <n v="910000"/>
    <s v="K-2002-9"/>
    <n v="18200"/>
  </r>
  <r>
    <d v="2020-02-07T00:00:00"/>
    <n v="2"/>
    <x v="1"/>
    <s v="2-2020"/>
    <x v="0"/>
    <s v="Q-3 (2019-2020)"/>
    <x v="3"/>
    <s v="GATRON"/>
    <s v="Yarn"/>
    <s v="02-01-01-001-0006"/>
    <s v="GATRON INDUSTRIES LTD"/>
    <n v="26.46"/>
    <n v="1200.2256"/>
    <x v="55"/>
    <n v="334721.64600000001"/>
    <s v="K-2002-6"/>
    <n v="12650.1"/>
  </r>
  <r>
    <d v="2020-02-08T00:00:00"/>
    <n v="2"/>
    <x v="1"/>
    <s v="2-2020"/>
    <x v="0"/>
    <s v="Q-3 (2019-2020)"/>
    <x v="4"/>
    <s v="AHMED ORIENTAL"/>
    <s v="Yarn"/>
    <s v="02-01-01-001-0002"/>
    <s v="AHMED ORIENTAL TEXTILE MILLS LTD"/>
    <n v="35"/>
    <n v="1587.6"/>
    <x v="22"/>
    <n v="525000"/>
    <s v="K-2002-7"/>
    <n v="15000"/>
  </r>
  <r>
    <d v="2020-02-08T00:00:00"/>
    <n v="2"/>
    <x v="1"/>
    <s v="2-2020"/>
    <x v="0"/>
    <s v="Q-3 (2019-2020)"/>
    <x v="8"/>
    <s v="ZAHID JEE"/>
    <s v="Yarn"/>
    <s v="02-01-01-001-0005"/>
    <s v="DAWOOD BROTHERS"/>
    <n v="100"/>
    <n v="4536"/>
    <x v="42"/>
    <n v="1670000"/>
    <s v="K-2002-10"/>
    <n v="16700"/>
  </r>
  <r>
    <d v="2020-02-08T00:00:00"/>
    <n v="2"/>
    <x v="1"/>
    <s v="2-2020"/>
    <x v="0"/>
    <s v="Q-3 (2019-2020)"/>
    <x v="11"/>
    <s v="ZAHID JEE"/>
    <s v="Yarn"/>
    <s v="02-01-01-001-0005"/>
    <s v="DAWOOD BROTHERS"/>
    <n v="100"/>
    <n v="4536"/>
    <x v="56"/>
    <n v="1870000"/>
    <s v="K-2002-10"/>
    <n v="18700"/>
  </r>
  <r>
    <d v="2020-02-10T00:00:00"/>
    <n v="2"/>
    <x v="1"/>
    <s v="2-2020"/>
    <x v="0"/>
    <s v="Q-3 (2019-2020)"/>
    <x v="22"/>
    <s v="RELIANCE"/>
    <s v="Yarn"/>
    <s v="02-01-01-001-0003"/>
    <s v="RELIANCE WEAVING MILLS LTD"/>
    <n v="90"/>
    <n v="4082.4"/>
    <x v="16"/>
    <n v="1332000"/>
    <s v="K-2002-11"/>
    <n v="14800"/>
  </r>
  <r>
    <d v="2020-02-10T00:00:00"/>
    <n v="2"/>
    <x v="1"/>
    <s v="2-2020"/>
    <x v="0"/>
    <s v="Q-3 (2019-2020)"/>
    <x v="20"/>
    <s v="TURKI"/>
    <s v="Yarn"/>
    <s v="02-01-01-001-0015"/>
    <s v="GAMA MENSUCAT A.S"/>
    <n v="119.45"/>
    <n v="5418.2520000000004"/>
    <x v="45"/>
    <n v="0"/>
    <s v="K-2002-12"/>
    <n v="0"/>
  </r>
  <r>
    <d v="2020-02-12T00:00:00"/>
    <n v="2"/>
    <x v="1"/>
    <s v="2-2020"/>
    <x v="0"/>
    <s v="Q-3 (2019-2020)"/>
    <x v="9"/>
    <s v="METCO"/>
    <s v="Yarn"/>
    <s v="02-01-01-001-0001"/>
    <s v="METCO TEXTILE (PVT) LTD"/>
    <n v="15"/>
    <n v="680.4"/>
    <x v="57"/>
    <n v="306000"/>
    <s v="K-2002-13"/>
    <n v="20400"/>
  </r>
  <r>
    <d v="2020-02-12T00:00:00"/>
    <n v="2"/>
    <x v="1"/>
    <s v="2-2020"/>
    <x v="0"/>
    <s v="Q-3 (2019-2020)"/>
    <x v="1"/>
    <s v="IBRAHIM FIBER"/>
    <s v="Yarn"/>
    <s v="02-02-09-0041"/>
    <s v="IBRAHIM FIBRES LIMITED"/>
    <n v="10"/>
    <n v="453.6"/>
    <x v="46"/>
    <n v="159000"/>
    <s v="K-2002-14"/>
    <n v="15900"/>
  </r>
  <r>
    <d v="2020-02-12T00:00:00"/>
    <n v="2"/>
    <x v="1"/>
    <s v="2-2020"/>
    <x v="0"/>
    <s v="Q-3 (2019-2020)"/>
    <x v="5"/>
    <s v="IBRAHIM FIBER"/>
    <s v="Yarn"/>
    <s v="02-02-09-0041"/>
    <s v="IBRAHIM FIBRES LIMITED"/>
    <n v="100"/>
    <n v="4536"/>
    <x v="6"/>
    <n v="1820000"/>
    <s v="K-2002-15"/>
    <n v="18200"/>
  </r>
  <r>
    <d v="2020-02-12T00:00:00"/>
    <n v="2"/>
    <x v="1"/>
    <s v="2-2020"/>
    <x v="0"/>
    <s v="Q-3 (2019-2020)"/>
    <x v="4"/>
    <s v="AHMED ORIENTAL"/>
    <s v="Yarn"/>
    <s v="02-01-01-001-0002"/>
    <s v="AHMED ORIENTAL TEXTILE MILLS LTD"/>
    <n v="40"/>
    <n v="1814.4"/>
    <x v="22"/>
    <n v="600000"/>
    <s v="K-2002-16"/>
    <n v="15000"/>
  </r>
  <r>
    <d v="2020-02-13T00:00:00"/>
    <n v="2"/>
    <x v="1"/>
    <s v="2-2020"/>
    <x v="0"/>
    <s v="Q-3 (2019-2020)"/>
    <x v="9"/>
    <s v="METCO"/>
    <s v="Yarn"/>
    <s v="02-01-01-001-0001"/>
    <s v="METCO TEXTILE (PVT) LTD"/>
    <n v="15"/>
    <n v="680.4"/>
    <x v="57"/>
    <n v="306000"/>
    <s v="K-2002-17"/>
    <n v="20400"/>
  </r>
  <r>
    <d v="2020-02-18T00:00:00"/>
    <n v="2"/>
    <x v="1"/>
    <s v="2-2020"/>
    <x v="0"/>
    <s v="Q-3 (2019-2020)"/>
    <x v="20"/>
    <s v="TURKI"/>
    <s v="Yarn"/>
    <s v="02-01-01-001-0015"/>
    <s v="GAMA MENSUCAT A.S"/>
    <n v="68.11"/>
    <n v="3089.4695999999999"/>
    <x v="45"/>
    <n v="0"/>
    <s v="K-2002-20"/>
    <n v="0"/>
  </r>
  <r>
    <d v="2020-02-21T00:00:00"/>
    <n v="2"/>
    <x v="1"/>
    <s v="2-2020"/>
    <x v="0"/>
    <s v="Q-3 (2019-2020)"/>
    <x v="4"/>
    <s v="AHMED ORIENTAL"/>
    <s v="Yarn"/>
    <s v="02-01-01-001-0002"/>
    <s v="AHMED ORIENTAL TEXTILE MILLS LTD"/>
    <n v="10"/>
    <n v="453.6"/>
    <x v="22"/>
    <n v="150000"/>
    <s v="K-2002-24"/>
    <n v="15000"/>
  </r>
  <r>
    <d v="2020-02-21T00:00:00"/>
    <n v="2"/>
    <x v="1"/>
    <s v="2-2020"/>
    <x v="0"/>
    <s v="Q-3 (2019-2020)"/>
    <x v="9"/>
    <s v="METCO"/>
    <s v="Yarn"/>
    <s v="02-01-01-001-0001"/>
    <s v="METCO TEXTILE (PVT) LTD"/>
    <n v="30"/>
    <n v="1360.8"/>
    <x v="57"/>
    <n v="612000"/>
    <s v="K-2002-18"/>
    <n v="20400"/>
  </r>
  <r>
    <d v="2020-02-21T00:00:00"/>
    <n v="2"/>
    <x v="1"/>
    <s v="2-2020"/>
    <x v="0"/>
    <s v="Q-3 (2019-2020)"/>
    <x v="20"/>
    <s v="TURKI"/>
    <s v="Yarn"/>
    <s v="02-01-01-001-0015"/>
    <s v="GAMA MENSUCAT A.S"/>
    <n v="130.09"/>
    <n v="5900.8824000000004"/>
    <x v="45"/>
    <n v="0"/>
    <s v="K-2002-19"/>
    <n v="0"/>
  </r>
  <r>
    <d v="2020-02-21T00:00:00"/>
    <n v="2"/>
    <x v="1"/>
    <s v="2-2020"/>
    <x v="0"/>
    <s v="Q-3 (2019-2020)"/>
    <x v="18"/>
    <s v="PREMIUM"/>
    <s v="Yarn"/>
    <s v="02-01-01-001-0004"/>
    <s v="PREMIUM TEXTILE MILLS LTD"/>
    <n v="100"/>
    <n v="4536"/>
    <x v="43"/>
    <n v="1650000"/>
    <s v="K-2002-26"/>
    <n v="16500"/>
  </r>
  <r>
    <d v="2020-02-21T00:00:00"/>
    <n v="2"/>
    <x v="1"/>
    <s v="2-2020"/>
    <x v="0"/>
    <s v="Q-3 (2019-2020)"/>
    <x v="3"/>
    <s v="GATRON"/>
    <s v="Yarn"/>
    <s v="02-01-01-001-0006"/>
    <s v="GATRON INDUSTRIES LTD"/>
    <n v="62.17"/>
    <n v="2820.0311999999999"/>
    <x v="58"/>
    <n v="786446.76980000001"/>
    <s v="K-2002-27"/>
    <n v="12649.94"/>
  </r>
  <r>
    <d v="2020-02-21T00:00:00"/>
    <n v="2"/>
    <x v="1"/>
    <s v="2-2020"/>
    <x v="0"/>
    <s v="Q-3 (2019-2020)"/>
    <x v="23"/>
    <s v="AMIN TEXTILE"/>
    <s v="Yarn"/>
    <s v="02-02-09-0030"/>
    <s v="AMIN TEXTILE MILLS (PVT) LTD"/>
    <n v="88"/>
    <n v="3991.68"/>
    <x v="46"/>
    <n v="1399200"/>
    <s v="K-2002-21"/>
    <n v="15900"/>
  </r>
  <r>
    <d v="2020-02-22T00:00:00"/>
    <n v="2"/>
    <x v="1"/>
    <s v="2-2020"/>
    <x v="0"/>
    <s v="Q-3 (2019-2020)"/>
    <x v="24"/>
    <s v="BHANERO"/>
    <s v="Yarn"/>
    <s v="02-01-01-001-0012"/>
    <s v="BHANERO TEXTILE MILS LTD"/>
    <n v="10"/>
    <n v="453.6"/>
    <x v="41"/>
    <n v="190000"/>
    <s v="K-2002-22"/>
    <n v="19000"/>
  </r>
  <r>
    <d v="2020-02-24T00:00:00"/>
    <n v="2"/>
    <x v="1"/>
    <s v="2-2020"/>
    <x v="0"/>
    <s v="Q-3 (2019-2020)"/>
    <x v="22"/>
    <s v="RELIANCE"/>
    <s v="Yarn"/>
    <s v="02-01-01-001-0003"/>
    <s v="RELIANCE WEAVING MILLS LTD"/>
    <n v="100"/>
    <n v="4536"/>
    <x v="16"/>
    <n v="1480000"/>
    <s v="K-2002-25"/>
    <n v="14800"/>
  </r>
  <r>
    <d v="2020-02-24T00:00:00"/>
    <n v="2"/>
    <x v="1"/>
    <s v="2-2020"/>
    <x v="0"/>
    <s v="Q-3 (2019-2020)"/>
    <x v="19"/>
    <s v="RELIANCE"/>
    <s v="Yarn"/>
    <s v="02-01-01-001-0003"/>
    <s v="RELIANCE WEAVING MILLS LTD"/>
    <n v="50"/>
    <n v="2268"/>
    <x v="5"/>
    <n v="715000"/>
    <s v="K-2002-25"/>
    <n v="14300"/>
  </r>
  <r>
    <d v="2020-02-25T00:00:00"/>
    <n v="2"/>
    <x v="1"/>
    <s v="2-2020"/>
    <x v="0"/>
    <s v="Q-3 (2019-2020)"/>
    <x v="8"/>
    <s v="AHMED ORIENTAL"/>
    <s v="Yarn"/>
    <s v="02-01-01-001-0002"/>
    <s v="AHMED ORIENTAL TEXTILE MILLS LTD"/>
    <n v="100"/>
    <n v="4536"/>
    <x v="1"/>
    <n v="1570000"/>
    <s v="K-2002-28"/>
    <n v="15700"/>
  </r>
  <r>
    <d v="2020-02-25T00:00:00"/>
    <n v="2"/>
    <x v="1"/>
    <s v="2-2020"/>
    <x v="0"/>
    <s v="Q-3 (2019-2020)"/>
    <x v="3"/>
    <s v="GATRON"/>
    <s v="Yarn"/>
    <s v="02-01-01-001-0006"/>
    <s v="GATRON INDUSTRIES LTD"/>
    <n v="46.3"/>
    <n v="2100.1679999999997"/>
    <x v="59"/>
    <n v="585695"/>
    <s v="K-2002-29"/>
    <n v="12650"/>
  </r>
  <r>
    <d v="2020-02-25T00:00:00"/>
    <n v="2"/>
    <x v="1"/>
    <s v="2-2020"/>
    <x v="0"/>
    <s v="Q-3 (2019-2020)"/>
    <x v="3"/>
    <s v="GATRON"/>
    <s v="Yarn"/>
    <s v="02-01-01-001-0006"/>
    <s v="GATRON INDUSTRIES LTD"/>
    <n v="2.65"/>
    <n v="120.20399999999999"/>
    <x v="59"/>
    <n v="33522.5"/>
    <s v="K-2002-30"/>
    <n v="12650"/>
  </r>
  <r>
    <d v="2020-02-29T00:00:00"/>
    <n v="2"/>
    <x v="1"/>
    <s v="2-2020"/>
    <x v="0"/>
    <s v="Q-3 (2019-2020)"/>
    <x v="20"/>
    <s v="TURKI"/>
    <s v="Yarn"/>
    <s v="02-01-01-001-0015"/>
    <s v="GAMA MENSUCAT A.S"/>
    <n v="109.39"/>
    <n v="4961.9304000000002"/>
    <x v="45"/>
    <n v="0"/>
    <s v="K-2002-31"/>
    <n v="0"/>
  </r>
  <r>
    <d v="2020-03-02T00:00:00"/>
    <n v="3"/>
    <x v="1"/>
    <s v="3-2020"/>
    <x v="0"/>
    <s v="Q-3 (2019-2020)"/>
    <x v="1"/>
    <s v="SURRIYA"/>
    <s v="Yarn"/>
    <s v="02-02-09-0029"/>
    <s v="SURRIYA TEXTILE MILLS (PVT) LTD"/>
    <n v="20"/>
    <n v="907.2"/>
    <x v="60"/>
    <n v="315000"/>
    <s v="K-2003-3"/>
    <n v="15750"/>
  </r>
  <r>
    <d v="2020-03-02T00:00:00"/>
    <n v="3"/>
    <x v="1"/>
    <s v="3-2020"/>
    <x v="0"/>
    <s v="Q-3 (2019-2020)"/>
    <x v="25"/>
    <s v="AMIN"/>
    <s v="Yarn"/>
    <s v="02-02-09-0030"/>
    <s v="AMIN TEXTILE MILLS (PVT) LTD"/>
    <n v="50"/>
    <n v="2268"/>
    <x v="61"/>
    <n v="912500"/>
    <s v="K-2003-1"/>
    <n v="18250"/>
  </r>
  <r>
    <d v="2020-03-03T00:00:00"/>
    <n v="3"/>
    <x v="1"/>
    <s v="3-2020"/>
    <x v="0"/>
    <s v="Q-3 (2019-2020)"/>
    <x v="23"/>
    <s v="GADOON"/>
    <s v="Yarn"/>
    <s v="02-01-01-001-0008"/>
    <s v="GADOON TEXTILE MILLS LTD"/>
    <n v="17"/>
    <n v="771.12"/>
    <x v="20"/>
    <n v="289000"/>
    <s v="K-2003-7"/>
    <n v="17000"/>
  </r>
  <r>
    <d v="2020-03-04T00:00:00"/>
    <n v="3"/>
    <x v="1"/>
    <s v="3-2020"/>
    <x v="0"/>
    <s v="Q-3 (2019-2020)"/>
    <x v="4"/>
    <s v="AHMED ORIENTAL"/>
    <s v="Yarn"/>
    <s v="02-01-01-001-0002"/>
    <s v="AHMED ORIENTAL TEXTILE MILLS LTD"/>
    <n v="40"/>
    <n v="1814.4"/>
    <x v="62"/>
    <n v="588000"/>
    <s v="K-2003-2"/>
    <n v="14700"/>
  </r>
  <r>
    <d v="2020-03-04T00:00:00"/>
    <n v="3"/>
    <x v="1"/>
    <s v="3-2020"/>
    <x v="0"/>
    <s v="Q-3 (2019-2020)"/>
    <x v="25"/>
    <s v="ZAHID JEE"/>
    <s v="Yarn"/>
    <s v="02-01-01-001-0005"/>
    <s v="DAWOOD BROTHERS"/>
    <n v="100"/>
    <n v="4536"/>
    <x v="56"/>
    <n v="1870000"/>
    <s v="K-2003-9"/>
    <n v="18700"/>
  </r>
  <r>
    <d v="2020-03-04T00:00:00"/>
    <n v="3"/>
    <x v="1"/>
    <s v="3-2020"/>
    <x v="0"/>
    <s v="Q-3 (2019-2020)"/>
    <x v="20"/>
    <s v="TURKI"/>
    <s v="Yarn"/>
    <s v="02-01-01-001-0015"/>
    <s v="GAMA MENSUCAT A.S"/>
    <n v="42.97"/>
    <n v="1949.1191999999999"/>
    <x v="45"/>
    <n v="0"/>
    <s v="K-2003-4"/>
    <n v="0"/>
  </r>
  <r>
    <d v="2020-03-04T00:00:00"/>
    <n v="3"/>
    <x v="1"/>
    <s v="3-2020"/>
    <x v="0"/>
    <s v="Q-3 (2019-2020)"/>
    <x v="18"/>
    <s v="BABY CON"/>
    <s v="Yarn"/>
    <s v="02-01-01-001-0005"/>
    <s v="DAWOOD BROTHERS"/>
    <n v="0.17"/>
    <n v="7.7112000000000007"/>
    <x v="56"/>
    <n v="3179.0000000000005"/>
    <s v="K-2003-5"/>
    <n v="18700"/>
  </r>
  <r>
    <d v="2020-03-04T00:00:00"/>
    <n v="3"/>
    <x v="1"/>
    <s v="3-2020"/>
    <x v="0"/>
    <s v="Q-3 (2019-2020)"/>
    <x v="20"/>
    <s v="BABY CON"/>
    <s v="Yarn"/>
    <s v="02-01-01-001-0005"/>
    <s v="DAWOOD BROTHERS"/>
    <n v="0.17"/>
    <n v="7.7112000000000007"/>
    <x v="56"/>
    <n v="3179.0000000000005"/>
    <s v="K-2003-5"/>
    <n v="18700"/>
  </r>
  <r>
    <d v="2020-03-04T00:00:00"/>
    <n v="3"/>
    <x v="1"/>
    <s v="3-2020"/>
    <x v="0"/>
    <s v="Q-3 (2019-2020)"/>
    <x v="19"/>
    <s v="BABY CON"/>
    <s v="Yarn"/>
    <s v="02-01-01-001-0005"/>
    <s v="DAWOOD BROTHERS"/>
    <n v="0.17"/>
    <n v="7.7112000000000007"/>
    <x v="56"/>
    <n v="3179.0000000000005"/>
    <s v="K-2003-5"/>
    <n v="18700"/>
  </r>
  <r>
    <d v="2020-03-06T00:00:00"/>
    <n v="3"/>
    <x v="1"/>
    <s v="3-2020"/>
    <x v="0"/>
    <s v="Q-3 (2019-2020)"/>
    <x v="22"/>
    <s v="RELIANCE"/>
    <s v="Yarn"/>
    <s v="02-01-01-001-0003"/>
    <s v="RELIANCE WEAVING MILLS LTD"/>
    <n v="76"/>
    <n v="3447.36"/>
    <x v="16"/>
    <n v="1124800"/>
    <s v="K-2003-8"/>
    <n v="14800"/>
  </r>
  <r>
    <d v="2020-03-06T00:00:00"/>
    <n v="3"/>
    <x v="1"/>
    <s v="3-2020"/>
    <x v="0"/>
    <s v="Q-3 (2019-2020)"/>
    <x v="20"/>
    <s v="TURKI"/>
    <s v="Yarn"/>
    <s v="02-01-01-001-0015"/>
    <s v="GAMA MENSUCAT A.S"/>
    <n v="129.30000000000001"/>
    <n v="5865.0480000000007"/>
    <x v="45"/>
    <n v="0"/>
    <s v="K-2003-6"/>
    <n v="0"/>
  </r>
  <r>
    <d v="2020-03-18T00:00:00"/>
    <n v="3"/>
    <x v="1"/>
    <s v="3-2020"/>
    <x v="0"/>
    <s v="Q-3 (2019-2020)"/>
    <x v="8"/>
    <s v="AMIN TEXTILE"/>
    <s v="Yarn"/>
    <s v="02-02-09-0030"/>
    <s v="AMIN TEXTILE MILLS (PVT) LTD"/>
    <n v="35.369999999999997"/>
    <n v="1604.3831999999998"/>
    <x v="63"/>
    <n v="574762.5"/>
    <s v="K-2003-10"/>
    <n v="16250.000000000002"/>
  </r>
  <r>
    <d v="2020-04-28T00:00:00"/>
    <n v="4"/>
    <x v="1"/>
    <s v="4-2020"/>
    <x v="0"/>
    <s v="Q-4 (2019-2020)"/>
    <x v="20"/>
    <s v="TURKI"/>
    <s v="Yarn"/>
    <s v="02-01-01-001-0015"/>
    <s v="GAMA MENSUCAT A.S"/>
    <n v="395"/>
    <n v="17917.2"/>
    <x v="45"/>
    <n v="0"/>
    <s v="K-2004-1"/>
    <n v="0"/>
  </r>
  <r>
    <d v="2020-05-22T00:00:00"/>
    <n v="5"/>
    <x v="1"/>
    <s v="5-2020"/>
    <x v="0"/>
    <s v="Q-4 (2019-2020)"/>
    <x v="18"/>
    <s v="PREMIUM"/>
    <s v="Yarn"/>
    <s v="02-01-01-001-0004"/>
    <s v="PREMIUM TEXTILE MILLS LTD"/>
    <n v="96.2"/>
    <n v="4363.6320000000005"/>
    <x v="43"/>
    <n v="1587300"/>
    <s v="K-2005-1"/>
    <n v="16500"/>
  </r>
  <r>
    <d v="2020-05-29T00:00:00"/>
    <n v="5"/>
    <x v="1"/>
    <s v="5-2020"/>
    <x v="0"/>
    <s v="Q-4 (2019-2020)"/>
    <x v="20"/>
    <s v="TURKI"/>
    <s v="Yarn"/>
    <s v="02-01-01-001-0015"/>
    <s v="GAMA MENSUCAT A.S"/>
    <n v="196.83"/>
    <n v="8928.2088000000003"/>
    <x v="45"/>
    <n v="0"/>
    <s v="K-2005-2"/>
    <n v="0"/>
  </r>
  <r>
    <d v="2020-06-11T00:00:00"/>
    <n v="6"/>
    <x v="1"/>
    <s v="6-2020"/>
    <x v="0"/>
    <s v="Q-4 (2019-2020)"/>
    <x v="20"/>
    <s v="TURKI"/>
    <s v="Yarn"/>
    <s v="02-01-01-001-0015"/>
    <s v="GAMA MENSUCAT A.S"/>
    <n v="303.61"/>
    <n v="13771.749600000001"/>
    <x v="45"/>
    <n v="0"/>
    <s v="K-2006-1"/>
    <n v="0"/>
  </r>
  <r>
    <d v="2020-06-11T00:00:00"/>
    <n v="6"/>
    <x v="1"/>
    <s v="6-2020"/>
    <x v="0"/>
    <s v="Q-4 (2019-2020)"/>
    <x v="20"/>
    <s v="TURKI"/>
    <s v="PurchaseReturn"/>
    <s v="02-02-09-0004"/>
    <s v="A.L.GARMENTS"/>
    <n v="-109.43"/>
    <n v="-4963.7448000000004"/>
    <x v="45"/>
    <n v="0"/>
    <s v="K-2001-20"/>
    <n v="0"/>
  </r>
  <r>
    <d v="2020-06-12T00:00:00"/>
    <n v="6"/>
    <x v="1"/>
    <s v="6-2020"/>
    <x v="0"/>
    <s v="Q-4 (2019-2020)"/>
    <x v="20"/>
    <s v="TURKI"/>
    <s v="PurchaseReturn"/>
    <s v="02-02-07-0790"/>
    <s v="MYM KNITWEAR"/>
    <n v="-108.22"/>
    <n v="-4908.8591999999999"/>
    <x v="45"/>
    <n v="0"/>
    <s v="K-1912-20"/>
    <n v="0"/>
  </r>
  <r>
    <d v="2020-06-13T00:00:00"/>
    <n v="6"/>
    <x v="1"/>
    <s v="6-2020"/>
    <x v="0"/>
    <s v="Q-4 (2019-2020)"/>
    <x v="18"/>
    <s v="PREMIUM"/>
    <s v="Yarn"/>
    <s v="02-01-01-001-0004"/>
    <s v="PREMIUM TEXTILE MILLS LTD"/>
    <n v="60"/>
    <n v="2721.6"/>
    <x v="43"/>
    <n v="990000"/>
    <s v="K-2006-2"/>
    <n v="16500"/>
  </r>
  <r>
    <d v="2020-06-13T00:00:00"/>
    <n v="6"/>
    <x v="1"/>
    <s v="6-2020"/>
    <x v="0"/>
    <s v="Q-4 (2019-2020)"/>
    <x v="19"/>
    <s v="ZAMAN"/>
    <s v="Yarn"/>
    <s v="02-01-01-001-0007"/>
    <s v="ZAMAN TEXTILE MILLS (PVT) LTD"/>
    <n v="30"/>
    <n v="1360.8"/>
    <x v="64"/>
    <n v="366000"/>
    <s v="K-2006-3"/>
    <n v="12200"/>
  </r>
  <r>
    <d v="2020-06-16T00:00:00"/>
    <n v="6"/>
    <x v="1"/>
    <s v="6-2020"/>
    <x v="0"/>
    <s v="Q-4 (2019-2020)"/>
    <x v="18"/>
    <s v="PREMIUM"/>
    <s v="Yarn"/>
    <s v="02-01-01-001-0004"/>
    <s v="PREMIUM TEXTILE MILLS LTD"/>
    <n v="44.5"/>
    <n v="2018.52"/>
    <x v="43"/>
    <n v="734250"/>
    <s v="K-2006-4"/>
    <n v="16500"/>
  </r>
  <r>
    <d v="2020-06-17T00:00:00"/>
    <n v="6"/>
    <x v="1"/>
    <s v="6-2020"/>
    <x v="0"/>
    <s v="Q-4 (2019-2020)"/>
    <x v="18"/>
    <s v="PREMIUM"/>
    <s v="Yarn"/>
    <s v="02-01-01-001-0004"/>
    <s v="PREMIUM TEXTILE MILLS LTD"/>
    <n v="83.54"/>
    <n v="3789.3744000000002"/>
    <x v="43"/>
    <n v="1378410"/>
    <s v="K-2006-5"/>
    <n v="16500"/>
  </r>
  <r>
    <d v="2020-06-19T00:00:00"/>
    <n v="6"/>
    <x v="1"/>
    <s v="6-2020"/>
    <x v="0"/>
    <s v="Q-4 (2019-2020)"/>
    <x v="19"/>
    <s v="RELIANCE"/>
    <s v="Yarn"/>
    <s v="02-01-01-001-0003"/>
    <s v="RELIANCE WEAVING MILLS LTD"/>
    <n v="50"/>
    <n v="2268"/>
    <x v="48"/>
    <n v="700000"/>
    <s v="K-2006-6"/>
    <n v="14000"/>
  </r>
  <r>
    <d v="2020-06-19T00:00:00"/>
    <n v="6"/>
    <x v="1"/>
    <s v="6-2020"/>
    <x v="0"/>
    <s v="Q-4 (2019-2020)"/>
    <x v="19"/>
    <s v="RELIANCE"/>
    <s v="Yarn"/>
    <s v="02-01-01-001-0003"/>
    <s v="RELIANCE WEAVING MILLS LTD"/>
    <n v="50"/>
    <n v="2268"/>
    <x v="48"/>
    <n v="700000"/>
    <s v="K-2006-7"/>
    <n v="14000"/>
  </r>
  <r>
    <d v="2020-06-30T00:00:00"/>
    <n v="6"/>
    <x v="1"/>
    <s v="6-2020"/>
    <x v="0"/>
    <s v="Q-4 (2019-2020)"/>
    <x v="1"/>
    <s v="BABY CON"/>
    <s v="Yarn"/>
    <s v="02-01-01-001-0007"/>
    <s v="ZAMAN TEXTILE MILLS (PVT) LTD"/>
    <n v="1.77"/>
    <n v="80.287199999999999"/>
    <x v="64"/>
    <n v="21594"/>
    <s v="K-2006-8"/>
    <n v="12200"/>
  </r>
  <r>
    <d v="2020-07-09T00:00:00"/>
    <n v="7"/>
    <x v="1"/>
    <s v="7-2020"/>
    <x v="1"/>
    <s v="Q-1 (2020-2021)"/>
    <x v="11"/>
    <s v="PREMIUM"/>
    <s v="Yarn"/>
    <s v="02-01-01-001-0004"/>
    <s v="PREMIUM TEXTILE MILLS LTD"/>
    <n v="6"/>
    <n v="272.15999999999997"/>
    <x v="65"/>
    <n v="108000"/>
    <s v="K-2007-1"/>
    <n v="18000"/>
  </r>
  <r>
    <d v="2020-07-18T00:00:00"/>
    <n v="7"/>
    <x v="1"/>
    <s v="7-2020"/>
    <x v="1"/>
    <s v="Q-1 (2020-2021)"/>
    <x v="7"/>
    <s v="METCO"/>
    <s v="Yarn"/>
    <s v="02-01-01-001-0001"/>
    <s v="METCO TEXTILE (PVT) LTD"/>
    <n v="150"/>
    <n v="6804"/>
    <x v="32"/>
    <n v="2670000"/>
    <s v="K-2007-13"/>
    <n v="17800"/>
  </r>
  <r>
    <d v="2020-07-20T00:00:00"/>
    <n v="7"/>
    <x v="1"/>
    <s v="7-2020"/>
    <x v="1"/>
    <s v="Q-1 (2020-2021)"/>
    <x v="18"/>
    <s v="ZAMAN TEXTILE MILLS ( PVT )"/>
    <s v="Yarn"/>
    <s v="02-01-01-001-0007"/>
    <s v="ZAMAN TEXTILE MILLS (PVT) LTD"/>
    <n v="100"/>
    <n v="4536"/>
    <x v="66"/>
    <n v="1680000"/>
    <s v="K-2007-7"/>
    <n v="16800"/>
  </r>
  <r>
    <d v="2020-07-21T00:00:00"/>
    <n v="7"/>
    <x v="1"/>
    <s v="7-2020"/>
    <x v="1"/>
    <s v="Q-1 (2020-2021)"/>
    <x v="13"/>
    <s v="METCO"/>
    <s v="Yarn"/>
    <s v="02-01-01-001-0001"/>
    <s v="METCO TEXTILE (PVT) LTD"/>
    <n v="30"/>
    <n v="1360.8"/>
    <x v="41"/>
    <n v="570000"/>
    <s v="K-2007-12"/>
    <n v="19000"/>
  </r>
  <r>
    <d v="2020-07-21T00:00:00"/>
    <n v="7"/>
    <x v="1"/>
    <s v="7-2020"/>
    <x v="1"/>
    <s v="Q-1 (2020-2021)"/>
    <x v="7"/>
    <s v="METCO"/>
    <s v="Yarn"/>
    <s v="02-01-01-001-0001"/>
    <s v="METCO TEXTILE (PVT) LTD"/>
    <n v="80"/>
    <n v="3628.8"/>
    <x v="32"/>
    <n v="1424000"/>
    <s v="K-2007-10"/>
    <n v="17800"/>
  </r>
  <r>
    <d v="2020-07-21T00:00:00"/>
    <n v="7"/>
    <x v="1"/>
    <s v="7-2020"/>
    <x v="1"/>
    <s v="Q-1 (2020-2021)"/>
    <x v="7"/>
    <s v="METCO"/>
    <s v="Yarn"/>
    <s v="02-01-01-001-0001"/>
    <s v="METCO TEXTILE (PVT) LTD"/>
    <n v="70"/>
    <n v="3175.2"/>
    <x v="32"/>
    <n v="1246000"/>
    <s v="K-2007-11"/>
    <n v="17800"/>
  </r>
  <r>
    <d v="2020-07-30T00:00:00"/>
    <n v="7"/>
    <x v="1"/>
    <s v="7-2020"/>
    <x v="1"/>
    <s v="Q-1 (2020-2021)"/>
    <x v="26"/>
    <s v="MUBARAK"/>
    <s v="Yarn"/>
    <s v="02-01-01-001-0013"/>
    <s v="MUBARAK DYEING"/>
    <n v="0.33"/>
    <n v="14.9688"/>
    <x v="67"/>
    <n v="7007.5302000000001"/>
    <s v="K-2007-17"/>
    <n v="21234.94"/>
  </r>
  <r>
    <d v="2020-07-30T00:00:00"/>
    <n v="7"/>
    <x v="1"/>
    <s v="7-2020"/>
    <x v="1"/>
    <s v="Q-1 (2020-2021)"/>
    <x v="11"/>
    <s v="PREMIUM"/>
    <s v="Yarn"/>
    <s v="02-01-01-001-0004"/>
    <s v="PREMIUM TEXTILE MILLS LTD"/>
    <n v="16.57"/>
    <n v="751.61519999999996"/>
    <x v="38"/>
    <n v="299917"/>
    <s v="K-2007-14"/>
    <n v="18100"/>
  </r>
  <r>
    <d v="2020-07-30T00:00:00"/>
    <n v="7"/>
    <x v="1"/>
    <s v="7-2020"/>
    <x v="1"/>
    <s v="Q-1 (2020-2021)"/>
    <x v="11"/>
    <s v="PREMIUM"/>
    <s v="Yarn"/>
    <s v="02-01-01-001-0004"/>
    <s v="PREMIUM TEXTILE MILLS LTD"/>
    <n v="32.770000000000003"/>
    <n v="1486.4472000000001"/>
    <x v="38"/>
    <n v="593137"/>
    <s v="K-2007-15"/>
    <n v="18100"/>
  </r>
  <r>
    <d v="2020-07-30T00:00:00"/>
    <n v="7"/>
    <x v="1"/>
    <s v="7-2020"/>
    <x v="1"/>
    <s v="Q-1 (2020-2021)"/>
    <x v="11"/>
    <s v="PREMIUM"/>
    <s v="Yarn"/>
    <s v="02-01-01-001-0004"/>
    <s v="PREMIUM TEXTILE MILLS LTD"/>
    <n v="0.66"/>
    <n v="29.9376"/>
    <x v="38"/>
    <n v="11946"/>
    <s v="K-2007-16"/>
    <n v="18100"/>
  </r>
  <r>
    <d v="2020-08-06T00:00:00"/>
    <n v="8"/>
    <x v="1"/>
    <s v="8-2020"/>
    <x v="1"/>
    <s v="Q-1 (2020-2021)"/>
    <x v="26"/>
    <s v="MUBARAK"/>
    <s v="Yarn"/>
    <s v="02-01-01-001-0013"/>
    <s v="MUBARAK DYEING"/>
    <n v="4.24"/>
    <n v="192.32640000000001"/>
    <x v="68"/>
    <n v="91094.237600000008"/>
    <s v="K-2008-84"/>
    <n v="21484.49"/>
  </r>
  <r>
    <d v="2020-08-06T00:00:00"/>
    <n v="8"/>
    <x v="1"/>
    <s v="8-2020"/>
    <x v="1"/>
    <s v="Q-1 (2020-2021)"/>
    <x v="8"/>
    <s v="PREMIUM"/>
    <s v="Yarn"/>
    <s v="02-01-01-001-0004"/>
    <s v="PREMIUM TEXTILE MILLS LTD"/>
    <n v="18.920000000000002"/>
    <n v="858.21120000000008"/>
    <x v="54"/>
    <n v="304612"/>
    <s v="K-2008-73"/>
    <n v="16099.999999999998"/>
  </r>
  <r>
    <d v="2020-08-06T00:00:00"/>
    <n v="8"/>
    <x v="1"/>
    <s v="8-2020"/>
    <x v="1"/>
    <s v="Q-1 (2020-2021)"/>
    <x v="8"/>
    <s v="PREMIUM"/>
    <s v="Yarn"/>
    <s v="02-01-01-001-0004"/>
    <s v="PREMIUM TEXTILE MILLS LTD"/>
    <n v="11.08"/>
    <n v="502.58879999999999"/>
    <x v="54"/>
    <n v="178388"/>
    <s v="K-2008-74"/>
    <n v="16100"/>
  </r>
  <r>
    <d v="2020-08-07T00:00:00"/>
    <n v="8"/>
    <x v="1"/>
    <s v="8-2020"/>
    <x v="1"/>
    <s v="Q-1 (2020-2021)"/>
    <x v="26"/>
    <s v="MUBARAK"/>
    <s v="Yarn"/>
    <s v="02-01-01-001-0013"/>
    <s v="MUBARAK DYEING"/>
    <n v="2.39"/>
    <n v="108.41040000000001"/>
    <x v="69"/>
    <n v="51655.165600000008"/>
    <s v="K-2008-85"/>
    <n v="21613.040000000001"/>
  </r>
  <r>
    <d v="2020-08-07T00:00:00"/>
    <n v="8"/>
    <x v="1"/>
    <s v="8-2020"/>
    <x v="1"/>
    <s v="Q-1 (2020-2021)"/>
    <x v="11"/>
    <s v="ZAHID JEE"/>
    <s v="Yarn"/>
    <s v="02-01-01-001-0005"/>
    <s v="DAWOOD BROTHERS"/>
    <n v="125"/>
    <n v="5670"/>
    <x v="6"/>
    <n v="2275000"/>
    <s v="K-2008-50"/>
    <n v="18200"/>
  </r>
  <r>
    <d v="2020-08-07T00:00:00"/>
    <n v="8"/>
    <x v="1"/>
    <s v="8-2020"/>
    <x v="1"/>
    <s v="Q-1 (2020-2021)"/>
    <x v="1"/>
    <s v="AHMED ORIENTAL"/>
    <s v="Yarn"/>
    <s v="02-01-01-001-0002"/>
    <s v="AHMED ORIENTAL TEXTILE MILLS LTD"/>
    <n v="79.13"/>
    <n v="3589.3367999999996"/>
    <x v="62"/>
    <n v="1163211"/>
    <s v="K-2008-57"/>
    <n v="14700"/>
  </r>
  <r>
    <d v="2020-08-07T00:00:00"/>
    <n v="8"/>
    <x v="1"/>
    <s v="8-2020"/>
    <x v="1"/>
    <s v="Q-1 (2020-2021)"/>
    <x v="1"/>
    <s v="AHMED ORIENTAL"/>
    <s v="Yarn"/>
    <s v="02-01-01-001-0002"/>
    <s v="AHMED ORIENTAL TEXTILE MILLS LTD"/>
    <n v="20.87"/>
    <n v="946.66320000000007"/>
    <x v="62"/>
    <n v="306789"/>
    <s v="K-2008-58"/>
    <n v="14700"/>
  </r>
  <r>
    <d v="2020-08-10T00:00:00"/>
    <n v="8"/>
    <x v="1"/>
    <s v="8-2020"/>
    <x v="1"/>
    <s v="Q-1 (2020-2021)"/>
    <x v="27"/>
    <s v="GATRON"/>
    <s v="Yarn"/>
    <s v="02-01-01-001-0006"/>
    <s v="GATRON INDUSTRIES LTD"/>
    <n v="18.52"/>
    <n v="840.06719999999996"/>
    <x v="70"/>
    <n v="295945.15519999998"/>
    <s v="K-2008-81"/>
    <n v="15979.759999999998"/>
  </r>
  <r>
    <d v="2020-08-10T00:00:00"/>
    <n v="8"/>
    <x v="1"/>
    <s v="8-2020"/>
    <x v="1"/>
    <s v="Q-1 (2020-2021)"/>
    <x v="27"/>
    <s v="GATRON"/>
    <s v="Yarn"/>
    <s v="02-01-01-001-0006"/>
    <s v="GATRON INDUSTRIES LTD"/>
    <n v="7.69"/>
    <n v="348.8184"/>
    <x v="71"/>
    <n v="123416.27170000001"/>
    <s v="K-2008-82"/>
    <n v="16048.93"/>
  </r>
  <r>
    <d v="2020-08-11T00:00:00"/>
    <n v="8"/>
    <x v="1"/>
    <s v="8-2020"/>
    <x v="1"/>
    <s v="Q-1 (2020-2021)"/>
    <x v="7"/>
    <s v="METCO"/>
    <s v="Yarn"/>
    <s v="02-01-01-001-0001"/>
    <s v="METCO TEXTILE (PVT) LTD"/>
    <n v="150"/>
    <n v="6804"/>
    <x v="32"/>
    <n v="2670000"/>
    <s v="K-2008-51"/>
    <n v="17800"/>
  </r>
  <r>
    <d v="2020-08-11T00:00:00"/>
    <n v="8"/>
    <x v="1"/>
    <s v="8-2020"/>
    <x v="1"/>
    <s v="Q-1 (2020-2021)"/>
    <x v="28"/>
    <s v="BANERO"/>
    <s v="Yarn"/>
    <s v="02-01-01-001-0012"/>
    <s v="BHANERO TEXTILE MILS LTD"/>
    <n v="50"/>
    <n v="2268"/>
    <x v="20"/>
    <n v="850000"/>
    <s v="K-2008-59"/>
    <n v="17000"/>
  </r>
  <r>
    <d v="2020-08-11T00:00:00"/>
    <n v="8"/>
    <x v="1"/>
    <s v="8-2020"/>
    <x v="1"/>
    <s v="Q-1 (2020-2021)"/>
    <x v="11"/>
    <s v="ZAHID JEE"/>
    <s v="Yarn"/>
    <s v="02-01-01-001-0005"/>
    <s v="DAWOOD BROTHERS"/>
    <n v="100"/>
    <n v="4536"/>
    <x v="6"/>
    <n v="1820000"/>
    <s v="K-2008-49"/>
    <n v="18200"/>
  </r>
  <r>
    <d v="2020-08-12T00:00:00"/>
    <n v="8"/>
    <x v="1"/>
    <s v="8-2020"/>
    <x v="1"/>
    <s v="Q-1 (2020-2021)"/>
    <x v="1"/>
    <s v="SAPPHIRE"/>
    <s v="Yarn"/>
    <s v="02-01-01-001-0005"/>
    <s v="DAWOOD BROTHERS"/>
    <n v="10.44"/>
    <n v="473.55839999999995"/>
    <x v="72"/>
    <n v="152424"/>
    <s v="K-2008-64"/>
    <n v="14600"/>
  </r>
  <r>
    <d v="2020-08-12T00:00:00"/>
    <n v="8"/>
    <x v="1"/>
    <s v="8-2020"/>
    <x v="1"/>
    <s v="Q-1 (2020-2021)"/>
    <x v="1"/>
    <s v="SAPPHIRE"/>
    <s v="Yarn"/>
    <s v="02-01-01-001-0005"/>
    <s v="DAWOOD BROTHERS"/>
    <n v="6.15"/>
    <n v="278.964"/>
    <x v="72"/>
    <n v="89790"/>
    <s v="K-2008-65"/>
    <n v="14600"/>
  </r>
  <r>
    <d v="2020-08-12T00:00:00"/>
    <n v="8"/>
    <x v="1"/>
    <s v="8-2020"/>
    <x v="1"/>
    <s v="Q-1 (2020-2021)"/>
    <x v="1"/>
    <s v="SAPPHIRE"/>
    <s v="Yarn"/>
    <s v="02-01-01-001-0005"/>
    <s v="DAWOOD BROTHERS"/>
    <n v="133.41"/>
    <n v="6051.4776000000002"/>
    <x v="72"/>
    <n v="1947786"/>
    <s v="K-2008-66"/>
    <n v="14600"/>
  </r>
  <r>
    <d v="2020-08-13T00:00:00"/>
    <n v="8"/>
    <x v="1"/>
    <s v="8-2020"/>
    <x v="1"/>
    <s v="Q-1 (2020-2021)"/>
    <x v="22"/>
    <s v="AMIN TEXTILE"/>
    <s v="Yarn"/>
    <s v="02-02-09-0030"/>
    <s v="AMIN TEXTILE MILLS (PVT) LTD"/>
    <n v="50"/>
    <n v="2268"/>
    <x v="30"/>
    <n v="725000"/>
    <s v="K-2008-11"/>
    <n v="14500"/>
  </r>
  <r>
    <d v="2020-08-13T00:00:00"/>
    <n v="8"/>
    <x v="1"/>
    <s v="8-2020"/>
    <x v="1"/>
    <s v="Q-1 (2020-2021)"/>
    <x v="9"/>
    <s v="GADOON"/>
    <s v="Yarn"/>
    <s v="02-01-01-001-0008"/>
    <s v="GADOON TEXTILE MILLS LTD"/>
    <n v="4"/>
    <n v="181.44"/>
    <x v="73"/>
    <n v="79800"/>
    <s v="K-2008-15"/>
    <n v="19950"/>
  </r>
  <r>
    <d v="2020-08-13T00:00:00"/>
    <n v="8"/>
    <x v="1"/>
    <s v="8-2020"/>
    <x v="1"/>
    <s v="Q-1 (2020-2021)"/>
    <x v="12"/>
    <s v="ISLAND"/>
    <s v="Yarn"/>
    <s v="02-01-01-001-0010"/>
    <s v="ISLAND TEXTILE MILLS LTD"/>
    <n v="4.21"/>
    <n v="190.96559999999999"/>
    <x v="74"/>
    <n v="54309"/>
    <s v="K-2008-60"/>
    <n v="12900"/>
  </r>
  <r>
    <d v="2020-08-13T00:00:00"/>
    <n v="8"/>
    <x v="1"/>
    <s v="8-2020"/>
    <x v="1"/>
    <s v="Q-1 (2020-2021)"/>
    <x v="12"/>
    <s v="ISLAND"/>
    <s v="Yarn"/>
    <s v="02-01-01-001-0010"/>
    <s v="ISLAND TEXTILE MILLS LTD"/>
    <n v="25.79"/>
    <n v="1169.8344"/>
    <x v="74"/>
    <n v="332691"/>
    <s v="K-2008-61"/>
    <n v="12900"/>
  </r>
  <r>
    <d v="2020-08-13T00:00:00"/>
    <n v="8"/>
    <x v="1"/>
    <s v="8-2020"/>
    <x v="1"/>
    <s v="Q-1 (2020-2021)"/>
    <x v="26"/>
    <s v="MUBARAK"/>
    <s v="Yarn"/>
    <s v="02-01-01-001-0013"/>
    <s v="MUBARAK DYEING"/>
    <n v="3.87"/>
    <n v="175.54320000000001"/>
    <x v="75"/>
    <n v="83205"/>
    <s v="K-2008-83"/>
    <n v="21500"/>
  </r>
  <r>
    <d v="2020-08-15T00:00:00"/>
    <n v="8"/>
    <x v="1"/>
    <s v="8-2020"/>
    <x v="1"/>
    <s v="Q-1 (2020-2021)"/>
    <x v="7"/>
    <s v="METCO"/>
    <s v="Yarn"/>
    <s v="02-01-01-001-0001"/>
    <s v="METCO TEXTILE (PVT) LTD"/>
    <n v="15.45"/>
    <n v="700.81200000000001"/>
    <x v="32"/>
    <n v="275010"/>
    <s v="K-2008-45"/>
    <n v="17800"/>
  </r>
  <r>
    <d v="2020-08-15T00:00:00"/>
    <n v="8"/>
    <x v="1"/>
    <s v="8-2020"/>
    <x v="1"/>
    <s v="Q-1 (2020-2021)"/>
    <x v="7"/>
    <s v="METCO"/>
    <s v="Yarn"/>
    <s v="02-01-01-001-0001"/>
    <s v="METCO TEXTILE (PVT) LTD"/>
    <n v="184.55"/>
    <n v="8371.1880000000001"/>
    <x v="32"/>
    <n v="3284990"/>
    <s v="K-2008-46"/>
    <n v="17800"/>
  </r>
  <r>
    <d v="2020-08-15T00:00:00"/>
    <n v="8"/>
    <x v="1"/>
    <s v="8-2020"/>
    <x v="1"/>
    <s v="Q-1 (2020-2021)"/>
    <x v="11"/>
    <s v="ZAHID JEE"/>
    <s v="Yarn"/>
    <s v="02-01-01-001-0005"/>
    <s v="DAWOOD BROTHERS"/>
    <n v="38.729999999999997"/>
    <n v="1756.7927999999999"/>
    <x v="6"/>
    <n v="704886"/>
    <s v="K-2008-47"/>
    <n v="18200"/>
  </r>
  <r>
    <d v="2020-08-15T00:00:00"/>
    <n v="8"/>
    <x v="1"/>
    <s v="8-2020"/>
    <x v="1"/>
    <s v="Q-1 (2020-2021)"/>
    <x v="11"/>
    <s v="ZAHID JEE"/>
    <s v="Yarn"/>
    <s v="02-01-01-001-0005"/>
    <s v="DAWOOD BROTHERS"/>
    <n v="111.27"/>
    <n v="5047.2071999999998"/>
    <x v="6"/>
    <n v="2025114"/>
    <s v="K-2008-48"/>
    <n v="18200"/>
  </r>
  <r>
    <d v="2020-08-15T00:00:00"/>
    <n v="8"/>
    <x v="1"/>
    <s v="8-2020"/>
    <x v="1"/>
    <s v="Q-1 (2020-2021)"/>
    <x v="8"/>
    <s v="ZAHID JEE"/>
    <s v="Yarn"/>
    <s v="02-01-01-001-0005"/>
    <s v="DAWOOD BROTHERS"/>
    <n v="50"/>
    <n v="2268"/>
    <x v="54"/>
    <n v="805000"/>
    <s v="K-2008-21"/>
    <n v="16100"/>
  </r>
  <r>
    <d v="2020-08-18T00:00:00"/>
    <n v="8"/>
    <x v="1"/>
    <s v="8-2020"/>
    <x v="1"/>
    <s v="Q-1 (2020-2021)"/>
    <x v="8"/>
    <s v="AHMED ORIENTAL"/>
    <s v="Yarn"/>
    <s v="02-01-01-001-0002"/>
    <s v="AHMED ORIENTAL TEXTILE MILLS LTD"/>
    <n v="50"/>
    <n v="2268"/>
    <x v="60"/>
    <n v="787500"/>
    <s v="K-2008-56"/>
    <n v="15750"/>
  </r>
  <r>
    <d v="2020-08-20T00:00:00"/>
    <n v="8"/>
    <x v="1"/>
    <s v="8-2020"/>
    <x v="1"/>
    <s v="Q-1 (2020-2021)"/>
    <x v="3"/>
    <s v="GATRON"/>
    <s v="Yarn"/>
    <s v="02-01-01-001-0006"/>
    <s v="GATRON INDUSTRIES LTD"/>
    <n v="1.8732"/>
    <n v="84.968351999999996"/>
    <x v="76"/>
    <n v="22759.38"/>
    <s v="K-2008-72"/>
    <n v="12150"/>
  </r>
  <r>
    <d v="2020-08-20T00:00:00"/>
    <n v="8"/>
    <x v="1"/>
    <s v="8-2020"/>
    <x v="1"/>
    <s v="Q-1 (2020-2021)"/>
    <x v="3"/>
    <s v="GATRON"/>
    <s v="Yarn"/>
    <s v="02-01-01-001-0006"/>
    <s v="GATRON INDUSTRIES LTD"/>
    <n v="2.4691999999999998"/>
    <n v="112.00291199999999"/>
    <x v="76"/>
    <n v="30000.78"/>
    <s v="K-2008-72"/>
    <n v="12150"/>
  </r>
  <r>
    <d v="2020-08-20T00:00:00"/>
    <n v="8"/>
    <x v="1"/>
    <s v="8-2020"/>
    <x v="1"/>
    <s v="Q-1 (2020-2021)"/>
    <x v="3"/>
    <s v="GATRON"/>
    <s v="Yarn"/>
    <s v="02-01-01-001-0006"/>
    <s v="GATRON INDUSTRIES LTD"/>
    <n v="7.4074999999999998"/>
    <n v="336.00419999999997"/>
    <x v="76"/>
    <n v="90001.125"/>
    <s v="K-2008-72"/>
    <n v="12150"/>
  </r>
  <r>
    <d v="2020-08-20T00:00:00"/>
    <n v="8"/>
    <x v="1"/>
    <s v="8-2020"/>
    <x v="1"/>
    <s v="Q-1 (2020-2021)"/>
    <x v="3"/>
    <s v="GATRON"/>
    <s v="Yarn"/>
    <s v="02-01-01-001-0006"/>
    <s v="GATRON INDUSTRIES LTD"/>
    <n v="23.108799999999999"/>
    <n v="1048.2151679999999"/>
    <x v="76"/>
    <n v="280771.92"/>
    <s v="K-2008-72"/>
    <n v="12150"/>
  </r>
  <r>
    <d v="2020-08-20T00:00:00"/>
    <n v="8"/>
    <x v="1"/>
    <s v="8-2020"/>
    <x v="1"/>
    <s v="Q-1 (2020-2021)"/>
    <x v="3"/>
    <s v="GATRON"/>
    <s v="Yarn"/>
    <s v="02-01-01-001-0006"/>
    <s v="GATRON INDUSTRIES LTD"/>
    <n v="0.63739999999999997"/>
    <n v="28.912463999999996"/>
    <x v="76"/>
    <n v="7744.41"/>
    <s v="K-2008-72"/>
    <n v="12150"/>
  </r>
  <r>
    <d v="2020-08-22T00:00:00"/>
    <n v="8"/>
    <x v="1"/>
    <s v="8-2020"/>
    <x v="1"/>
    <s v="Q-1 (2020-2021)"/>
    <x v="9"/>
    <s v="GADOON"/>
    <s v="Yarn"/>
    <s v="02-01-01-001-0008"/>
    <s v="GADOON TEXTILE MILLS LTD"/>
    <n v="78.11"/>
    <n v="3543.0695999999998"/>
    <x v="73"/>
    <n v="1558294.5"/>
    <s v="K-2008-79"/>
    <n v="19950"/>
  </r>
  <r>
    <d v="2020-08-22T00:00:00"/>
    <n v="8"/>
    <x v="1"/>
    <s v="8-2020"/>
    <x v="1"/>
    <s v="Q-1 (2020-2021)"/>
    <x v="9"/>
    <s v="GADOON"/>
    <s v="Yarn"/>
    <s v="02-01-01-001-0008"/>
    <s v="GADOON TEXTILE MILLS LTD"/>
    <n v="21.89"/>
    <n v="992.93039999999996"/>
    <x v="73"/>
    <n v="436705.5"/>
    <s v="K-2008-80"/>
    <n v="19950"/>
  </r>
  <r>
    <d v="2020-08-25T00:00:00"/>
    <n v="8"/>
    <x v="1"/>
    <s v="8-2020"/>
    <x v="1"/>
    <s v="Q-1 (2020-2021)"/>
    <x v="11"/>
    <s v="ZAHID JEE"/>
    <s v="Yarn"/>
    <s v="02-01-01-001-0005"/>
    <s v="DAWOOD BROTHERS"/>
    <n v="64.2"/>
    <n v="2912.1120000000001"/>
    <x v="6"/>
    <n v="1168440"/>
    <s v="K-2008-87"/>
    <n v="18200"/>
  </r>
  <r>
    <d v="2020-08-25T00:00:00"/>
    <n v="8"/>
    <x v="1"/>
    <s v="8-2020"/>
    <x v="1"/>
    <s v="Q-1 (2020-2021)"/>
    <x v="11"/>
    <s v="ZAHID JEE"/>
    <s v="Yarn"/>
    <s v="02-01-01-001-0005"/>
    <s v="DAWOOD BROTHERS"/>
    <n v="52.27"/>
    <n v="2370.9672"/>
    <x v="6"/>
    <n v="951314"/>
    <s v="K-2008-87"/>
    <n v="18200"/>
  </r>
  <r>
    <d v="2020-08-25T00:00:00"/>
    <n v="8"/>
    <x v="1"/>
    <s v="8-2020"/>
    <x v="1"/>
    <s v="Q-1 (2020-2021)"/>
    <x v="11"/>
    <s v="ZAHID JEE"/>
    <s v="Yarn"/>
    <s v="02-01-01-001-0005"/>
    <s v="DAWOOD BROTHERS"/>
    <n v="6.29"/>
    <n v="285.31439999999998"/>
    <x v="6"/>
    <n v="114478"/>
    <s v="K-2008-87"/>
    <n v="18200"/>
  </r>
  <r>
    <d v="2020-08-25T00:00:00"/>
    <n v="8"/>
    <x v="1"/>
    <s v="8-2020"/>
    <x v="1"/>
    <s v="Q-1 (2020-2021)"/>
    <x v="11"/>
    <s v="ZAHID JEE"/>
    <s v="Yarn"/>
    <s v="02-01-01-001-0005"/>
    <s v="DAWOOD BROTHERS"/>
    <n v="2.2400000000000002"/>
    <n v="101.60640000000001"/>
    <x v="6"/>
    <n v="40768.000000000007"/>
    <s v="K-2008-87"/>
    <n v="18200"/>
  </r>
  <r>
    <d v="2020-08-25T00:00:00"/>
    <n v="8"/>
    <x v="1"/>
    <s v="8-2020"/>
    <x v="1"/>
    <s v="Q-1 (2020-2021)"/>
    <x v="22"/>
    <s v="AMIN TEXTILE"/>
    <s v="Yarn"/>
    <s v="02-02-09-0030"/>
    <s v="AMIN TEXTILE MILLS (PVT) LTD"/>
    <n v="29.36"/>
    <n v="1331.7695999999999"/>
    <x v="30"/>
    <n v="425720"/>
    <s v="K-2008-77"/>
    <n v="14500"/>
  </r>
  <r>
    <d v="2020-08-25T00:00:00"/>
    <n v="8"/>
    <x v="1"/>
    <s v="8-2020"/>
    <x v="1"/>
    <s v="Q-1 (2020-2021)"/>
    <x v="22"/>
    <s v="AMIN TEXTILE"/>
    <s v="Yarn"/>
    <s v="02-02-09-0030"/>
    <s v="AMIN TEXTILE MILLS (PVT) LTD"/>
    <n v="20.64"/>
    <n v="936.23040000000003"/>
    <x v="30"/>
    <n v="299280"/>
    <s v="K-2008-78"/>
    <n v="14500"/>
  </r>
  <r>
    <d v="2020-08-25T00:00:00"/>
    <n v="8"/>
    <x v="1"/>
    <s v="8-2020"/>
    <x v="1"/>
    <s v="Q-1 (2020-2021)"/>
    <x v="8"/>
    <s v="ZAHID JEE"/>
    <s v="Yarn"/>
    <s v="02-01-01-001-0005"/>
    <s v="DAWOOD BROTHERS"/>
    <n v="18.440000000000001"/>
    <n v="836.4384"/>
    <x v="54"/>
    <n v="296884"/>
    <s v="K-2008-70"/>
    <n v="16099.999999999998"/>
  </r>
  <r>
    <d v="2020-08-25T00:00:00"/>
    <n v="8"/>
    <x v="1"/>
    <s v="8-2020"/>
    <x v="1"/>
    <s v="Q-1 (2020-2021)"/>
    <x v="8"/>
    <s v="ZAHID JEE"/>
    <s v="Yarn"/>
    <s v="02-01-01-001-0005"/>
    <s v="DAWOOD BROTHERS"/>
    <n v="46.56"/>
    <n v="2111.9616000000001"/>
    <x v="54"/>
    <n v="749616"/>
    <s v="K-2008-71"/>
    <n v="16100"/>
  </r>
  <r>
    <d v="2020-08-31T00:00:00"/>
    <n v="8"/>
    <x v="1"/>
    <s v="8-2020"/>
    <x v="1"/>
    <s v="Q-1 (2020-2021)"/>
    <x v="8"/>
    <s v="AHMED ORIENTAL"/>
    <s v="Yarn"/>
    <s v="02-01-01-001-0002"/>
    <s v="AHMED ORIENTAL TEXTILE MILLS LTD"/>
    <n v="26.21"/>
    <n v="1188.8856000000001"/>
    <x v="60"/>
    <n v="412807.5"/>
    <s v="K-2008-86"/>
    <n v="15750"/>
  </r>
  <r>
    <d v="2020-08-31T00:00:00"/>
    <n v="8"/>
    <x v="1"/>
    <s v="8-2020"/>
    <x v="1"/>
    <s v="Q-1 (2020-2021)"/>
    <x v="8"/>
    <s v="AHMED ORIENTAL"/>
    <s v="Yarn"/>
    <s v="02-01-01-001-0002"/>
    <s v="AHMED ORIENTAL TEXTILE MILLS LTD"/>
    <n v="7.26"/>
    <n v="329.31360000000001"/>
    <x v="60"/>
    <n v="114345"/>
    <s v="K-2008-86"/>
    <n v="15750"/>
  </r>
  <r>
    <d v="2020-08-31T00:00:00"/>
    <n v="8"/>
    <x v="1"/>
    <s v="8-2020"/>
    <x v="1"/>
    <s v="Q-1 (2020-2021)"/>
    <x v="8"/>
    <s v="AHMED ORIENTAL"/>
    <s v="Yarn"/>
    <s v="02-01-01-001-0002"/>
    <s v="AHMED ORIENTAL TEXTILE MILLS LTD"/>
    <n v="38.25"/>
    <n v="1735.02"/>
    <x v="60"/>
    <n v="602437.5"/>
    <s v="K-2008-86"/>
    <n v="15750"/>
  </r>
  <r>
    <d v="2020-08-31T00:00:00"/>
    <n v="8"/>
    <x v="1"/>
    <s v="8-2020"/>
    <x v="1"/>
    <s v="Q-1 (2020-2021)"/>
    <x v="8"/>
    <s v="AHMED ORIENTAL"/>
    <s v="Yarn"/>
    <s v="02-01-01-001-0002"/>
    <s v="AHMED ORIENTAL TEXTILE MILLS LTD"/>
    <n v="8.2799999999999994"/>
    <n v="375.58079999999995"/>
    <x v="60"/>
    <n v="130409.99999999999"/>
    <s v="K-2008-86"/>
    <n v="15750"/>
  </r>
  <r>
    <d v="2020-08-31T00:00:00"/>
    <n v="8"/>
    <x v="1"/>
    <s v="8-2020"/>
    <x v="1"/>
    <s v="Q-1 (2020-2021)"/>
    <x v="7"/>
    <s v="METCO"/>
    <s v="Yarn"/>
    <s v="02-01-01-001-0001"/>
    <s v="METCO TEXTILE (PVT) LTD"/>
    <n v="250"/>
    <n v="11340"/>
    <x v="32"/>
    <n v="4450000"/>
    <s v="K-2008-44"/>
    <n v="17800"/>
  </r>
  <r>
    <d v="2020-08-31T00:00:00"/>
    <n v="8"/>
    <x v="1"/>
    <s v="8-2020"/>
    <x v="1"/>
    <s v="Q-1 (2020-2021)"/>
    <x v="28"/>
    <s v="BANERO"/>
    <s v="Yarn"/>
    <s v="02-01-01-001-0012"/>
    <s v="BHANERO TEXTILE MILS LTD"/>
    <n v="20"/>
    <n v="907.2"/>
    <x v="12"/>
    <n v="350000"/>
    <s v="K-2008-31"/>
    <n v="17500"/>
  </r>
  <r>
    <d v="2020-08-31T00:00:00"/>
    <n v="8"/>
    <x v="1"/>
    <s v="8-2020"/>
    <x v="1"/>
    <s v="Q-1 (2020-2021)"/>
    <x v="5"/>
    <s v="AA SPINNING MILLS LTD"/>
    <s v="Yarn"/>
    <s v="02-01-01-001-0009"/>
    <s v="A.A SPINING MILLS LTD"/>
    <n v="24.07"/>
    <n v="1091.8152"/>
    <x v="77"/>
    <n v="394748"/>
    <s v="K-2008-34"/>
    <n v="16400"/>
  </r>
  <r>
    <d v="2020-08-31T00:00:00"/>
    <n v="8"/>
    <x v="1"/>
    <s v="8-2020"/>
    <x v="1"/>
    <s v="Q-1 (2020-2021)"/>
    <x v="5"/>
    <s v="AA SPINNING MILLS LTD"/>
    <s v="Yarn"/>
    <s v="02-01-01-001-0009"/>
    <s v="A.A SPINING MILLS LTD"/>
    <n v="10.93"/>
    <n v="495.78479999999996"/>
    <x v="77"/>
    <n v="179252"/>
    <s v="K-2008-35"/>
    <n v="16400"/>
  </r>
  <r>
    <d v="2020-08-31T00:00:00"/>
    <n v="8"/>
    <x v="1"/>
    <s v="8-2020"/>
    <x v="1"/>
    <s v="Q-1 (2020-2021)"/>
    <x v="28"/>
    <s v="BANERO"/>
    <s v="Yarn"/>
    <s v="02-01-01-001-0012"/>
    <s v="BHANERO TEXTILE MILS LTD"/>
    <n v="30"/>
    <n v="1360.8"/>
    <x v="12"/>
    <n v="525000"/>
    <s v="K-2008-37"/>
    <n v="17500"/>
  </r>
  <r>
    <d v="2020-09-01T00:00:00"/>
    <n v="9"/>
    <x v="1"/>
    <s v="9-2020"/>
    <x v="1"/>
    <s v="Q-1 (2020-2021)"/>
    <x v="9"/>
    <s v="GADOON"/>
    <s v="Yarn"/>
    <s v="02-01-01-001-0008"/>
    <s v="GADOON TEXTILE MILLS LTD"/>
    <n v="106"/>
    <n v="4808.16"/>
    <x v="73"/>
    <n v="2114700"/>
    <s v="K-2009-96"/>
    <n v="19950"/>
  </r>
  <r>
    <d v="2020-09-03T00:00:00"/>
    <n v="9"/>
    <x v="1"/>
    <s v="9-2020"/>
    <x v="1"/>
    <s v="Q-1 (2020-2021)"/>
    <x v="27"/>
    <s v="GATRON"/>
    <s v="Yarn"/>
    <s v="02-01-01-001-0006"/>
    <s v="GATRON INDUSTRIES LTD"/>
    <n v="3.6865000000000001"/>
    <n v="167.21964"/>
    <x v="78"/>
    <n v="62855.230515000003"/>
    <s v="K-2009-153"/>
    <n v="17050.11"/>
  </r>
  <r>
    <d v="2020-09-03T00:00:00"/>
    <n v="9"/>
    <x v="1"/>
    <s v="9-2020"/>
    <x v="1"/>
    <s v="Q-1 (2020-2021)"/>
    <x v="27"/>
    <s v="GATRON"/>
    <s v="Yarn"/>
    <s v="02-01-01-001-0006"/>
    <s v="GATRON INDUSTRIES LTD"/>
    <n v="4.3425000000000002"/>
    <n v="196.97580000000002"/>
    <x v="78"/>
    <n v="74040.102675000002"/>
    <s v="K-2009-153"/>
    <n v="17050.11"/>
  </r>
  <r>
    <d v="2020-09-03T00:00:00"/>
    <n v="9"/>
    <x v="1"/>
    <s v="9-2020"/>
    <x v="1"/>
    <s v="Q-1 (2020-2021)"/>
    <x v="8"/>
    <s v="ZAHID JEE"/>
    <s v="Yarn"/>
    <s v="02-01-01-001-0005"/>
    <s v="DAWOOD BROTHERS"/>
    <n v="5.29"/>
    <n v="239.95439999999999"/>
    <x v="54"/>
    <n v="85169"/>
    <s v="K-2009-60"/>
    <n v="16100"/>
  </r>
  <r>
    <d v="2020-09-03T00:00:00"/>
    <n v="9"/>
    <x v="1"/>
    <s v="9-2020"/>
    <x v="1"/>
    <s v="Q-1 (2020-2021)"/>
    <x v="8"/>
    <s v="ZAHID JEE"/>
    <s v="Yarn"/>
    <s v="02-01-01-001-0005"/>
    <s v="DAWOOD BROTHERS"/>
    <n v="29.71"/>
    <n v="1347.6456000000001"/>
    <x v="54"/>
    <n v="478331"/>
    <s v="K-2009-61"/>
    <n v="16100"/>
  </r>
  <r>
    <d v="2020-09-03T00:00:00"/>
    <n v="9"/>
    <x v="1"/>
    <s v="9-2020"/>
    <x v="1"/>
    <s v="Q-1 (2020-2021)"/>
    <x v="1"/>
    <s v="AHMED ORIENTAL"/>
    <s v="Yarn"/>
    <s v="02-01-01-001-0002"/>
    <s v="AHMED ORIENTAL TEXTILE MILLS LTD"/>
    <n v="19.100000000000001"/>
    <n v="866.37600000000009"/>
    <x v="19"/>
    <n v="288410"/>
    <s v="K-2009-136"/>
    <n v="15099.999999999998"/>
  </r>
  <r>
    <d v="2020-09-03T00:00:00"/>
    <n v="9"/>
    <x v="1"/>
    <s v="9-2020"/>
    <x v="1"/>
    <s v="Q-1 (2020-2021)"/>
    <x v="1"/>
    <s v="AHMED ORIENTAL"/>
    <s v="Yarn"/>
    <s v="02-01-01-001-0002"/>
    <s v="AHMED ORIENTAL TEXTILE MILLS LTD"/>
    <n v="30.9"/>
    <n v="1401.624"/>
    <x v="19"/>
    <n v="466590"/>
    <s v="K-2009-136"/>
    <n v="15100"/>
  </r>
  <r>
    <d v="2020-09-03T00:00:00"/>
    <n v="9"/>
    <x v="1"/>
    <s v="9-2020"/>
    <x v="1"/>
    <s v="Q-1 (2020-2021)"/>
    <x v="12"/>
    <s v="AHMED ORIENTAL"/>
    <s v="Yarn"/>
    <s v="02-01-01-001-0002"/>
    <s v="AHMED ORIENTAL TEXTILE MILLS LTD"/>
    <n v="21.58"/>
    <n v="978.86879999999996"/>
    <x v="17"/>
    <n v="291330"/>
    <s v="K-2009-137"/>
    <n v="13500.000000000002"/>
  </r>
  <r>
    <d v="2020-09-03T00:00:00"/>
    <n v="9"/>
    <x v="1"/>
    <s v="9-2020"/>
    <x v="1"/>
    <s v="Q-1 (2020-2021)"/>
    <x v="12"/>
    <s v="AHMED ORIENTAL"/>
    <s v="Yarn"/>
    <s v="02-01-01-001-0002"/>
    <s v="AHMED ORIENTAL TEXTILE MILLS LTD"/>
    <n v="3.42"/>
    <n v="155.13120000000001"/>
    <x v="17"/>
    <n v="46170"/>
    <s v="K-2009-138"/>
    <n v="13500"/>
  </r>
  <r>
    <d v="2020-09-03T00:00:00"/>
    <n v="9"/>
    <x v="1"/>
    <s v="9-2020"/>
    <x v="1"/>
    <s v="Q-1 (2020-2021)"/>
    <x v="13"/>
    <s v="METCO"/>
    <s v="Yarn"/>
    <s v="02-01-01-001-0001"/>
    <s v="METCO TEXTILE (PVT) LTD"/>
    <n v="10.83"/>
    <n v="491.24880000000002"/>
    <x v="79"/>
    <n v="212268"/>
    <s v="K-2009-121"/>
    <n v="19600"/>
  </r>
  <r>
    <d v="2020-09-03T00:00:00"/>
    <n v="9"/>
    <x v="1"/>
    <s v="9-2020"/>
    <x v="1"/>
    <s v="Q-1 (2020-2021)"/>
    <x v="13"/>
    <s v="METCO"/>
    <s v="Yarn"/>
    <s v="02-01-01-001-0001"/>
    <s v="METCO TEXTILE (PVT) LTD"/>
    <n v="15.47"/>
    <n v="701.7192"/>
    <x v="79"/>
    <n v="303212"/>
    <s v="K-2009-122"/>
    <n v="19600"/>
  </r>
  <r>
    <d v="2020-09-03T00:00:00"/>
    <n v="9"/>
    <x v="1"/>
    <s v="9-2020"/>
    <x v="1"/>
    <s v="Q-1 (2020-2021)"/>
    <x v="13"/>
    <s v="METCO"/>
    <s v="Yarn"/>
    <s v="02-01-01-001-0001"/>
    <s v="METCO TEXTILE (PVT) LTD"/>
    <n v="2.0099999999999998"/>
    <n v="91.173599999999993"/>
    <x v="79"/>
    <n v="39395.999999999993"/>
    <s v="K-2009-123"/>
    <n v="19600"/>
  </r>
  <r>
    <d v="2020-09-03T00:00:00"/>
    <n v="9"/>
    <x v="1"/>
    <s v="9-2020"/>
    <x v="1"/>
    <s v="Q-1 (2020-2021)"/>
    <x v="13"/>
    <s v="METCO"/>
    <s v="Yarn"/>
    <s v="02-01-01-001-0001"/>
    <s v="METCO TEXTILE (PVT) LTD"/>
    <n v="1.69"/>
    <n v="76.6584"/>
    <x v="79"/>
    <n v="33124"/>
    <s v="K-2009-124"/>
    <n v="19600"/>
  </r>
  <r>
    <d v="2020-09-03T00:00:00"/>
    <n v="9"/>
    <x v="1"/>
    <s v="9-2020"/>
    <x v="1"/>
    <s v="Q-1 (2020-2021)"/>
    <x v="9"/>
    <s v="METCO"/>
    <s v="Yarn"/>
    <s v="02-01-01-001-0001"/>
    <s v="METCO TEXTILE (PVT) LTD"/>
    <n v="6.13"/>
    <n v="278.05680000000001"/>
    <x v="80"/>
    <n v="126891"/>
    <s v="K-2009-125"/>
    <n v="20700"/>
  </r>
  <r>
    <d v="2020-09-03T00:00:00"/>
    <n v="9"/>
    <x v="1"/>
    <s v="9-2020"/>
    <x v="1"/>
    <s v="Q-1 (2020-2021)"/>
    <x v="9"/>
    <s v="METCO"/>
    <s v="Yarn"/>
    <s v="02-01-01-001-0001"/>
    <s v="METCO TEXTILE (PVT) LTD"/>
    <n v="23.87"/>
    <n v="1082.7432000000001"/>
    <x v="80"/>
    <n v="494109"/>
    <s v="K-2009-126"/>
    <n v="20700"/>
  </r>
  <r>
    <d v="2020-09-03T00:00:00"/>
    <n v="9"/>
    <x v="1"/>
    <s v="9-2020"/>
    <x v="1"/>
    <s v="Q-1 (2020-2021)"/>
    <x v="11"/>
    <s v="ZAHID JEE"/>
    <s v="Yarn"/>
    <s v="02-01-01-001-0005"/>
    <s v="DAWOOD BROTHERS"/>
    <n v="61.29"/>
    <n v="2780.1143999999999"/>
    <x v="6"/>
    <n v="1115478"/>
    <s v="K-2009-41"/>
    <n v="18200"/>
  </r>
  <r>
    <d v="2020-09-03T00:00:00"/>
    <n v="9"/>
    <x v="1"/>
    <s v="9-2020"/>
    <x v="1"/>
    <s v="Q-1 (2020-2021)"/>
    <x v="11"/>
    <s v="ZAHID JEE"/>
    <s v="Yarn"/>
    <s v="02-01-01-001-0005"/>
    <s v="DAWOOD BROTHERS"/>
    <n v="65.12"/>
    <n v="2953.8432000000003"/>
    <x v="6"/>
    <n v="1185184"/>
    <s v="K-2009-42"/>
    <n v="18200"/>
  </r>
  <r>
    <d v="2020-09-03T00:00:00"/>
    <n v="9"/>
    <x v="1"/>
    <s v="9-2020"/>
    <x v="1"/>
    <s v="Q-1 (2020-2021)"/>
    <x v="11"/>
    <s v="ZAHID JEE"/>
    <s v="Yarn"/>
    <s v="02-01-01-001-0005"/>
    <s v="DAWOOD BROTHERS"/>
    <n v="53.59"/>
    <n v="2430.8424"/>
    <x v="6"/>
    <n v="975338.00000000012"/>
    <s v="K-2009-43"/>
    <n v="18200"/>
  </r>
  <r>
    <d v="2020-09-04T00:00:00"/>
    <n v="9"/>
    <x v="1"/>
    <s v="9-2020"/>
    <x v="1"/>
    <s v="Q-1 (2020-2021)"/>
    <x v="11"/>
    <s v="PREMIUM"/>
    <s v="Yarn"/>
    <s v="02-01-01-001-0004"/>
    <s v="PREMIUM TEXTILE MILLS LTD"/>
    <n v="20"/>
    <n v="907.2"/>
    <x v="81"/>
    <n v="366000"/>
    <s v="K-2009-91"/>
    <n v="18300"/>
  </r>
  <r>
    <d v="2020-09-04T00:00:00"/>
    <n v="9"/>
    <x v="1"/>
    <s v="9-2020"/>
    <x v="1"/>
    <s v="Q-1 (2020-2021)"/>
    <x v="3"/>
    <s v="GATRON"/>
    <s v="Yarn"/>
    <s v="02-01-01-001-0006"/>
    <s v="GATRON INDUSTRIES LTD"/>
    <n v="11.02"/>
    <n v="499.86719999999997"/>
    <x v="82"/>
    <n v="134996.3224"/>
    <s v="K-2009-165"/>
    <n v="12250.12"/>
  </r>
  <r>
    <d v="2020-09-04T00:00:00"/>
    <n v="9"/>
    <x v="1"/>
    <s v="9-2020"/>
    <x v="1"/>
    <s v="Q-1 (2020-2021)"/>
    <x v="3"/>
    <s v="GATRON"/>
    <s v="Yarn"/>
    <s v="02-01-01-001-0006"/>
    <s v="GATRON INDUSTRIES LTD"/>
    <n v="13.05"/>
    <n v="591.94799999999998"/>
    <x v="82"/>
    <n v="159864.06600000002"/>
    <s v="K-2009-165"/>
    <n v="12250.12"/>
  </r>
  <r>
    <d v="2020-09-04T00:00:00"/>
    <n v="9"/>
    <x v="1"/>
    <s v="9-2020"/>
    <x v="1"/>
    <s v="Q-1 (2020-2021)"/>
    <x v="3"/>
    <s v="GATRON"/>
    <s v="Yarn"/>
    <s v="02-01-01-001-0006"/>
    <s v="GATRON INDUSTRIES LTD"/>
    <n v="19.73"/>
    <n v="894.95280000000002"/>
    <x v="82"/>
    <n v="241694.86760000003"/>
    <s v="K-2009-165"/>
    <n v="12250.12"/>
  </r>
  <r>
    <d v="2020-09-04T00:00:00"/>
    <n v="9"/>
    <x v="1"/>
    <s v="9-2020"/>
    <x v="1"/>
    <s v="Q-1 (2020-2021)"/>
    <x v="8"/>
    <s v="PREMIUM"/>
    <s v="Yarn"/>
    <s v="02-01-01-001-0004"/>
    <s v="PREMIUM TEXTILE MILLS LTD"/>
    <n v="20.81"/>
    <n v="943.94159999999988"/>
    <x v="34"/>
    <n v="339203"/>
    <s v="K-2009-158"/>
    <n v="16300.000000000002"/>
  </r>
  <r>
    <d v="2020-09-04T00:00:00"/>
    <n v="9"/>
    <x v="1"/>
    <s v="9-2020"/>
    <x v="1"/>
    <s v="Q-1 (2020-2021)"/>
    <x v="8"/>
    <s v="PREMIUM"/>
    <s v="Yarn"/>
    <s v="02-01-01-001-0004"/>
    <s v="PREMIUM TEXTILE MILLS LTD"/>
    <n v="4.16"/>
    <n v="188.69759999999999"/>
    <x v="34"/>
    <n v="67808"/>
    <s v="K-2009-158"/>
    <n v="16300"/>
  </r>
  <r>
    <d v="2020-09-04T00:00:00"/>
    <n v="9"/>
    <x v="1"/>
    <s v="9-2020"/>
    <x v="1"/>
    <s v="Q-1 (2020-2021)"/>
    <x v="8"/>
    <s v="PREMIUM"/>
    <s v="Yarn"/>
    <s v="02-01-01-001-0004"/>
    <s v="PREMIUM TEXTILE MILLS LTD"/>
    <n v="21.77"/>
    <n v="987.48719999999992"/>
    <x v="34"/>
    <n v="354851"/>
    <s v="K-2009-158"/>
    <n v="16300"/>
  </r>
  <r>
    <d v="2020-09-04T00:00:00"/>
    <n v="9"/>
    <x v="1"/>
    <s v="9-2020"/>
    <x v="1"/>
    <s v="Q-1 (2020-2021)"/>
    <x v="8"/>
    <s v="PREMIUM"/>
    <s v="Yarn"/>
    <s v="02-01-01-001-0004"/>
    <s v="PREMIUM TEXTILE MILLS LTD"/>
    <n v="3.26"/>
    <n v="147.87359999999998"/>
    <x v="34"/>
    <n v="53138"/>
    <s v="K-2009-158"/>
    <n v="16300.000000000002"/>
  </r>
  <r>
    <d v="2020-09-05T00:00:00"/>
    <n v="9"/>
    <x v="1"/>
    <s v="9-2020"/>
    <x v="1"/>
    <s v="Q-1 (2020-2021)"/>
    <x v="1"/>
    <s v="SAPPHIRE"/>
    <s v="Yarn"/>
    <s v="02-01-01-001-0005"/>
    <s v="DAWOOD BROTHERS"/>
    <n v="13.87"/>
    <n v="629.14319999999998"/>
    <x v="16"/>
    <n v="205276"/>
    <s v="K-2009-93"/>
    <n v="14800"/>
  </r>
  <r>
    <d v="2020-09-05T00:00:00"/>
    <n v="9"/>
    <x v="1"/>
    <s v="9-2020"/>
    <x v="1"/>
    <s v="Q-1 (2020-2021)"/>
    <x v="1"/>
    <s v="SAPPHIRE"/>
    <s v="Yarn"/>
    <s v="02-01-01-001-0005"/>
    <s v="DAWOOD BROTHERS"/>
    <n v="3.82"/>
    <n v="173.27519999999998"/>
    <x v="16"/>
    <n v="56536"/>
    <s v="K-2009-94"/>
    <n v="14800"/>
  </r>
  <r>
    <d v="2020-09-05T00:00:00"/>
    <n v="9"/>
    <x v="1"/>
    <s v="9-2020"/>
    <x v="1"/>
    <s v="Q-1 (2020-2021)"/>
    <x v="1"/>
    <s v="SAPPHIRE"/>
    <s v="Yarn"/>
    <s v="02-01-01-001-0005"/>
    <s v="DAWOOD BROTHERS"/>
    <n v="122.31"/>
    <n v="5547.9816000000001"/>
    <x v="16"/>
    <n v="1810188"/>
    <s v="K-2009-95"/>
    <n v="14800"/>
  </r>
  <r>
    <d v="2020-09-05T00:00:00"/>
    <n v="9"/>
    <x v="1"/>
    <s v="9-2020"/>
    <x v="1"/>
    <s v="Q-1 (2020-2021)"/>
    <x v="22"/>
    <s v="AMIN TEXTILE"/>
    <s v="Yarn"/>
    <s v="02-02-09-0030"/>
    <s v="AMIN TEXTILE MILLS (PVT) LTD"/>
    <n v="25"/>
    <n v="1134"/>
    <x v="30"/>
    <n v="362500"/>
    <s v="K-2009-19"/>
    <n v="14500"/>
  </r>
  <r>
    <d v="2020-09-07T00:00:00"/>
    <n v="9"/>
    <x v="1"/>
    <s v="9-2020"/>
    <x v="1"/>
    <s v="Q-1 (2020-2021)"/>
    <x v="8"/>
    <s v="AHMED ORIENTAL"/>
    <s v="Yarn"/>
    <s v="02-01-01-001-0002"/>
    <s v="AHMED ORIENTAL TEXTILE MILLS LTD"/>
    <n v="22.91"/>
    <n v="1039.1976"/>
    <x v="60"/>
    <n v="360832.5"/>
    <s v="K-2009-157"/>
    <n v="15750"/>
  </r>
  <r>
    <d v="2020-09-07T00:00:00"/>
    <n v="9"/>
    <x v="1"/>
    <s v="9-2020"/>
    <x v="1"/>
    <s v="Q-1 (2020-2021)"/>
    <x v="8"/>
    <s v="AHMED ORIENTAL"/>
    <s v="Yarn"/>
    <s v="02-01-01-001-0002"/>
    <s v="AHMED ORIENTAL TEXTILE MILLS LTD"/>
    <n v="52.09"/>
    <n v="2362.8024"/>
    <x v="60"/>
    <n v="820417.5"/>
    <s v="K-2009-157"/>
    <n v="15749.999999999998"/>
  </r>
  <r>
    <d v="2020-09-07T00:00:00"/>
    <n v="9"/>
    <x v="1"/>
    <s v="9-2020"/>
    <x v="1"/>
    <s v="Q-1 (2020-2021)"/>
    <x v="4"/>
    <s v="AHMED ORIENTAL"/>
    <s v="Yarn"/>
    <s v="02-01-01-001-0002"/>
    <s v="AHMED ORIENTAL TEXTILE MILLS LTD"/>
    <n v="2.35"/>
    <n v="106.596"/>
    <x v="62"/>
    <n v="34545"/>
    <s v="K-2009-139"/>
    <n v="14700"/>
  </r>
  <r>
    <d v="2020-09-07T00:00:00"/>
    <n v="9"/>
    <x v="1"/>
    <s v="9-2020"/>
    <x v="1"/>
    <s v="Q-1 (2020-2021)"/>
    <x v="4"/>
    <s v="AHMED ORIENTAL"/>
    <s v="Yarn"/>
    <s v="02-01-01-001-0002"/>
    <s v="AHMED ORIENTAL TEXTILE MILLS LTD"/>
    <n v="12.65"/>
    <n v="573.80399999999997"/>
    <x v="62"/>
    <n v="185955"/>
    <s v="K-2009-139"/>
    <n v="14700"/>
  </r>
  <r>
    <d v="2020-09-09T00:00:00"/>
    <n v="9"/>
    <x v="1"/>
    <s v="9-2020"/>
    <x v="1"/>
    <s v="Q-1 (2020-2021)"/>
    <x v="3"/>
    <s v="GATRON"/>
    <s v="Yarn"/>
    <s v="02-01-01-001-0006"/>
    <s v="GATRON INDUSTRIES LTD"/>
    <n v="5.12"/>
    <n v="232.2432"/>
    <x v="83"/>
    <n v="62722.559999999998"/>
    <s v="K-2009-166"/>
    <n v="12250.5"/>
  </r>
  <r>
    <d v="2020-09-09T00:00:00"/>
    <n v="9"/>
    <x v="1"/>
    <s v="9-2020"/>
    <x v="1"/>
    <s v="Q-1 (2020-2021)"/>
    <x v="3"/>
    <s v="GATRON"/>
    <s v="Yarn"/>
    <s v="02-01-01-001-0006"/>
    <s v="GATRON INDUSTRIES LTD"/>
    <n v="0.45590799999999998"/>
    <n v="20.679986879999998"/>
    <x v="84"/>
    <n v="5539.3141135599999"/>
    <s v="K-2009-169"/>
    <n v="12150.07"/>
  </r>
  <r>
    <d v="2020-09-09T00:00:00"/>
    <n v="9"/>
    <x v="1"/>
    <s v="9-2020"/>
    <x v="1"/>
    <s v="Q-1 (2020-2021)"/>
    <x v="3"/>
    <s v="GATRON"/>
    <s v="Yarn"/>
    <s v="02-01-01-001-0006"/>
    <s v="GATRON INDUSTRIES LTD"/>
    <n v="13.536154700000001"/>
    <n v="613.99997719200007"/>
    <x v="84"/>
    <n v="164465.22713582902"/>
    <s v="K-2009-169"/>
    <n v="12150.07"/>
  </r>
  <r>
    <d v="2020-09-09T00:00:00"/>
    <n v="9"/>
    <x v="1"/>
    <s v="9-2020"/>
    <x v="1"/>
    <s v="Q-1 (2020-2021)"/>
    <x v="3"/>
    <s v="GATRON"/>
    <s v="Yarn"/>
    <s v="02-01-01-001-0006"/>
    <s v="GATRON INDUSTRIES LTD"/>
    <n v="10.8024693"/>
    <n v="490.00000744800002"/>
    <x v="84"/>
    <n v="131250.75816785099"/>
    <s v="K-2009-169"/>
    <n v="12150.069999999998"/>
  </r>
  <r>
    <d v="2020-09-09T00:00:00"/>
    <n v="9"/>
    <x v="1"/>
    <s v="9-2020"/>
    <x v="1"/>
    <s v="Q-1 (2020-2021)"/>
    <x v="3"/>
    <s v="GATRON"/>
    <s v="Yarn"/>
    <s v="02-01-01-001-0006"/>
    <s v="GATRON INDUSTRIES LTD"/>
    <n v="15.3068781"/>
    <n v="694.31999061600004"/>
    <x v="84"/>
    <n v="185979.640396467"/>
    <s v="K-2009-169"/>
    <n v="12150.07"/>
  </r>
  <r>
    <d v="2020-09-09T00:00:00"/>
    <n v="9"/>
    <x v="1"/>
    <s v="9-2020"/>
    <x v="1"/>
    <s v="Q-1 (2020-2021)"/>
    <x v="3"/>
    <s v="GATRON"/>
    <s v="Yarn"/>
    <s v="02-01-01-001-0006"/>
    <s v="GATRON INDUSTRIES LTD"/>
    <n v="3.725749"/>
    <n v="168.99997464"/>
    <x v="84"/>
    <n v="45268.111152429999"/>
    <s v="K-2009-169"/>
    <n v="12150.07"/>
  </r>
  <r>
    <d v="2020-09-10T00:00:00"/>
    <n v="9"/>
    <x v="1"/>
    <s v="9-2020"/>
    <x v="1"/>
    <s v="Q-1 (2020-2021)"/>
    <x v="5"/>
    <s v="AA SPINNING MILLS LTD"/>
    <s v="Yarn"/>
    <s v="02-01-01-001-0009"/>
    <s v="A.A SPINING MILLS LTD"/>
    <n v="28.4"/>
    <n v="1288.2239999999999"/>
    <x v="77"/>
    <n v="465760"/>
    <s v="K-2009-77"/>
    <n v="16400"/>
  </r>
  <r>
    <d v="2020-09-10T00:00:00"/>
    <n v="9"/>
    <x v="1"/>
    <s v="9-2020"/>
    <x v="1"/>
    <s v="Q-1 (2020-2021)"/>
    <x v="5"/>
    <s v="AA SPINNING MILLS LTD"/>
    <s v="Yarn"/>
    <s v="02-01-01-001-0009"/>
    <s v="A.A SPINING MILLS LTD"/>
    <n v="6.6"/>
    <n v="299.37599999999998"/>
    <x v="77"/>
    <n v="108240"/>
    <s v="K-2009-78"/>
    <n v="16400"/>
  </r>
  <r>
    <d v="2020-09-10T00:00:00"/>
    <n v="9"/>
    <x v="1"/>
    <s v="9-2020"/>
    <x v="1"/>
    <s v="Q-1 (2020-2021)"/>
    <x v="7"/>
    <s v="METCO"/>
    <s v="Yarn"/>
    <s v="02-01-01-001-0001"/>
    <s v="METCO TEXTILE (PVT) LTD"/>
    <n v="200"/>
    <n v="9072"/>
    <x v="32"/>
    <n v="3560000"/>
    <s v="K-2009-134"/>
    <n v="17800"/>
  </r>
  <r>
    <d v="2020-09-10T00:00:00"/>
    <n v="9"/>
    <x v="1"/>
    <s v="9-2020"/>
    <x v="1"/>
    <s v="Q-1 (2020-2021)"/>
    <x v="11"/>
    <s v="PREMIUM"/>
    <s v="Yarn"/>
    <s v="02-01-01-001-0004"/>
    <s v="PREMIUM TEXTILE MILLS LTD"/>
    <n v="18.13"/>
    <n v="822.37679999999989"/>
    <x v="81"/>
    <n v="331779"/>
    <s v="K-2007-18"/>
    <n v="18300"/>
  </r>
  <r>
    <d v="2020-09-10T00:00:00"/>
    <n v="9"/>
    <x v="1"/>
    <s v="9-2020"/>
    <x v="1"/>
    <s v="Q-1 (2020-2021)"/>
    <x v="11"/>
    <s v="PREMIUM"/>
    <s v="Yarn"/>
    <s v="02-01-01-001-0004"/>
    <s v="PREMIUM TEXTILE MILLS LTD"/>
    <n v="6.87"/>
    <n v="311.6232"/>
    <x v="81"/>
    <n v="125721"/>
    <s v="K-2007-18"/>
    <n v="18300"/>
  </r>
  <r>
    <d v="2020-09-12T00:00:00"/>
    <n v="9"/>
    <x v="1"/>
    <s v="9-2020"/>
    <x v="1"/>
    <s v="Q-1 (2020-2021)"/>
    <x v="11"/>
    <s v="PREMIUM"/>
    <s v="Yarn"/>
    <s v="02-01-01-001-0004"/>
    <s v="PREMIUM TEXTILE MILLS LTD"/>
    <n v="3.86"/>
    <n v="175.08959999999999"/>
    <x v="81"/>
    <n v="70638"/>
    <s v="K-2009-131"/>
    <n v="18300"/>
  </r>
  <r>
    <d v="2020-09-12T00:00:00"/>
    <n v="9"/>
    <x v="1"/>
    <s v="9-2020"/>
    <x v="1"/>
    <s v="Q-1 (2020-2021)"/>
    <x v="11"/>
    <s v="PREMIUM"/>
    <s v="Yarn"/>
    <s v="02-01-01-001-0004"/>
    <s v="PREMIUM TEXTILE MILLS LTD"/>
    <n v="20.14"/>
    <n v="913.55039999999997"/>
    <x v="81"/>
    <n v="368562"/>
    <s v="K-2009-131"/>
    <n v="18300"/>
  </r>
  <r>
    <d v="2020-09-14T00:00:00"/>
    <n v="9"/>
    <x v="1"/>
    <s v="9-2020"/>
    <x v="1"/>
    <s v="Q-1 (2020-2021)"/>
    <x v="1"/>
    <s v="SAPPHIRE"/>
    <s v="Yarn"/>
    <s v="02-01-01-001-0005"/>
    <s v="DAWOOD BROTHERS"/>
    <n v="25"/>
    <n v="1134"/>
    <x v="16"/>
    <n v="370000"/>
    <s v="K-2009-113"/>
    <n v="14800"/>
  </r>
  <r>
    <d v="2020-09-14T00:00:00"/>
    <n v="9"/>
    <x v="1"/>
    <s v="9-2020"/>
    <x v="1"/>
    <s v="Q-1 (2020-2021)"/>
    <x v="27"/>
    <s v="GATRON"/>
    <s v="Yarn"/>
    <s v="02-01-01-001-0006"/>
    <s v="GATRON INDUSTRIES LTD"/>
    <n v="2.06"/>
    <n v="93.441600000000008"/>
    <x v="85"/>
    <n v="34918.03"/>
    <s v="K-2009-154"/>
    <n v="16950.5"/>
  </r>
  <r>
    <d v="2020-09-14T00:00:00"/>
    <n v="9"/>
    <x v="1"/>
    <s v="9-2020"/>
    <x v="1"/>
    <s v="Q-1 (2020-2021)"/>
    <x v="27"/>
    <s v="GATRON"/>
    <s v="Yarn"/>
    <s v="02-01-01-001-0006"/>
    <s v="GATRON INDUSTRIES LTD"/>
    <n v="3.46"/>
    <n v="156.94559999999998"/>
    <x v="86"/>
    <n v="58649.179800000005"/>
    <s v="K-2009-155"/>
    <n v="16950.63"/>
  </r>
  <r>
    <d v="2020-09-14T00:00:00"/>
    <n v="9"/>
    <x v="1"/>
    <s v="9-2020"/>
    <x v="1"/>
    <s v="Q-1 (2020-2021)"/>
    <x v="3"/>
    <s v="GATRON"/>
    <s v="Yarn"/>
    <s v="02-01-01-001-0006"/>
    <s v="GATRON INDUSTRIES LTD"/>
    <n v="20.85"/>
    <n v="945.75600000000009"/>
    <x v="87"/>
    <n v="255414.58500000002"/>
    <s v="K-2009-167"/>
    <n v="12250.1"/>
  </r>
  <r>
    <d v="2020-09-14T00:00:00"/>
    <n v="9"/>
    <x v="1"/>
    <s v="9-2020"/>
    <x v="1"/>
    <s v="Q-1 (2020-2021)"/>
    <x v="3"/>
    <s v="GATRON"/>
    <s v="Yarn"/>
    <s v="02-01-01-001-0006"/>
    <s v="GATRON INDUSTRIES LTD"/>
    <n v="18.96"/>
    <n v="860.02560000000005"/>
    <x v="87"/>
    <n v="232261.89600000001"/>
    <s v="K-2009-167"/>
    <n v="12250.1"/>
  </r>
  <r>
    <d v="2020-09-14T00:00:00"/>
    <n v="9"/>
    <x v="1"/>
    <s v="9-2020"/>
    <x v="1"/>
    <s v="Q-1 (2020-2021)"/>
    <x v="3"/>
    <s v="GATRON"/>
    <s v="Yarn"/>
    <s v="02-01-01-001-0006"/>
    <s v="GATRON INDUSTRIES LTD"/>
    <n v="2.7"/>
    <n v="122.47200000000001"/>
    <x v="87"/>
    <n v="33075.270000000004"/>
    <s v="K-2009-167"/>
    <n v="12250.1"/>
  </r>
  <r>
    <d v="2020-09-14T00:00:00"/>
    <n v="9"/>
    <x v="1"/>
    <s v="9-2020"/>
    <x v="1"/>
    <s v="Q-1 (2020-2021)"/>
    <x v="3"/>
    <s v="GATRON"/>
    <s v="Yarn"/>
    <s v="02-01-01-001-0006"/>
    <s v="GATRON INDUSTRIES LTD"/>
    <n v="1.33"/>
    <n v="60.328800000000001"/>
    <x v="88"/>
    <n v="16292.5"/>
    <s v="K-2009-168"/>
    <n v="12250"/>
  </r>
  <r>
    <d v="2020-09-15T00:00:00"/>
    <n v="9"/>
    <x v="1"/>
    <s v="9-2020"/>
    <x v="1"/>
    <s v="Q-1 (2020-2021)"/>
    <x v="11"/>
    <s v="PREMIUM"/>
    <s v="Yarn"/>
    <s v="02-01-01-001-0004"/>
    <s v="PREMIUM TEXTILE MILLS LTD"/>
    <n v="0.69"/>
    <n v="31.298399999999997"/>
    <x v="81"/>
    <n v="12626.999999999998"/>
    <s v="K-2009-164"/>
    <n v="18300"/>
  </r>
  <r>
    <d v="2020-09-15T00:00:00"/>
    <n v="9"/>
    <x v="1"/>
    <s v="9-2020"/>
    <x v="1"/>
    <s v="Q-1 (2020-2021)"/>
    <x v="11"/>
    <s v="PREMIUM"/>
    <s v="Yarn"/>
    <s v="02-01-01-001-0004"/>
    <s v="PREMIUM TEXTILE MILLS LTD"/>
    <n v="34.9"/>
    <n v="1583.0639999999999"/>
    <x v="81"/>
    <n v="638670"/>
    <s v="K-2009-164"/>
    <n v="18300"/>
  </r>
  <r>
    <d v="2020-09-15T00:00:00"/>
    <n v="9"/>
    <x v="1"/>
    <s v="9-2020"/>
    <x v="1"/>
    <s v="Q-1 (2020-2021)"/>
    <x v="11"/>
    <s v="PREMIUM"/>
    <s v="Yarn"/>
    <s v="02-01-01-001-0004"/>
    <s v="PREMIUM TEXTILE MILLS LTD"/>
    <n v="4.41"/>
    <n v="200.0376"/>
    <x v="81"/>
    <n v="80703"/>
    <s v="K-2009-164"/>
    <n v="18300"/>
  </r>
  <r>
    <d v="2020-09-15T00:00:00"/>
    <n v="9"/>
    <x v="1"/>
    <s v="9-2020"/>
    <x v="1"/>
    <s v="Q-1 (2020-2021)"/>
    <x v="11"/>
    <s v="ZAHID JEE"/>
    <s v="Yarn"/>
    <s v="02-01-01-001-0005"/>
    <s v="DAWOOD BROTHERS"/>
    <n v="60"/>
    <n v="2721.6"/>
    <x v="81"/>
    <n v="1098000"/>
    <s v="K-2009-84"/>
    <n v="18300"/>
  </r>
  <r>
    <d v="2020-09-15T00:00:00"/>
    <n v="9"/>
    <x v="1"/>
    <s v="9-2020"/>
    <x v="1"/>
    <s v="Q-1 (2020-2021)"/>
    <x v="8"/>
    <s v="ZAHID JEE"/>
    <s v="Yarn"/>
    <s v="02-01-01-001-0005"/>
    <s v="DAWOOD BROTHERS"/>
    <n v="2.44"/>
    <n v="110.6784"/>
    <x v="34"/>
    <n v="39772"/>
    <s v="K-2009-85"/>
    <n v="16300"/>
  </r>
  <r>
    <d v="2020-09-15T00:00:00"/>
    <n v="9"/>
    <x v="1"/>
    <s v="9-2020"/>
    <x v="1"/>
    <s v="Q-1 (2020-2021)"/>
    <x v="8"/>
    <s v="ZAHID JEE"/>
    <s v="Yarn"/>
    <s v="02-01-01-001-0005"/>
    <s v="DAWOOD BROTHERS"/>
    <n v="24.35"/>
    <n v="1104.5160000000001"/>
    <x v="34"/>
    <n v="396905"/>
    <s v="K-2009-86"/>
    <n v="16299.999999999998"/>
  </r>
  <r>
    <d v="2020-09-15T00:00:00"/>
    <n v="9"/>
    <x v="1"/>
    <s v="9-2020"/>
    <x v="1"/>
    <s v="Q-1 (2020-2021)"/>
    <x v="8"/>
    <s v="ZAHID JEE"/>
    <s v="Yarn"/>
    <s v="02-01-01-001-0005"/>
    <s v="DAWOOD BROTHERS"/>
    <n v="52.89"/>
    <n v="2399.0904"/>
    <x v="34"/>
    <n v="862107"/>
    <s v="K-2009-87"/>
    <n v="16300"/>
  </r>
  <r>
    <d v="2020-09-15T00:00:00"/>
    <n v="9"/>
    <x v="1"/>
    <s v="9-2020"/>
    <x v="1"/>
    <s v="Q-1 (2020-2021)"/>
    <x v="8"/>
    <s v="ZAHID JEE"/>
    <s v="Yarn"/>
    <s v="02-01-01-001-0005"/>
    <s v="DAWOOD BROTHERS"/>
    <n v="0.32"/>
    <n v="14.5152"/>
    <x v="34"/>
    <n v="5216"/>
    <s v="K-2009-88"/>
    <n v="16300"/>
  </r>
  <r>
    <d v="2020-09-15T00:00:00"/>
    <n v="9"/>
    <x v="1"/>
    <s v="9-2020"/>
    <x v="1"/>
    <s v="Q-1 (2020-2021)"/>
    <x v="11"/>
    <s v="ZAHID JEE"/>
    <s v="Yarn"/>
    <s v="02-01-01-001-0005"/>
    <s v="DAWOOD BROTHERS"/>
    <n v="59.1"/>
    <n v="2680.7759999999998"/>
    <x v="6"/>
    <n v="1075620"/>
    <s v="K-2009-89"/>
    <n v="18200"/>
  </r>
  <r>
    <d v="2020-09-15T00:00:00"/>
    <n v="9"/>
    <x v="1"/>
    <s v="9-2020"/>
    <x v="1"/>
    <s v="Q-1 (2020-2021)"/>
    <x v="11"/>
    <s v="ZAHID JEE"/>
    <s v="Yarn"/>
    <s v="02-01-01-001-0005"/>
    <s v="DAWOOD BROTHERS"/>
    <n v="10.9"/>
    <n v="494.42400000000004"/>
    <x v="6"/>
    <n v="198380"/>
    <s v="K-2009-90"/>
    <n v="18200"/>
  </r>
  <r>
    <d v="2020-09-15T00:00:00"/>
    <n v="9"/>
    <x v="1"/>
    <s v="9-2020"/>
    <x v="1"/>
    <s v="Q-1 (2020-2021)"/>
    <x v="1"/>
    <s v="ZAHID JEE"/>
    <s v="Yarn"/>
    <s v="02-01-01-001-0005"/>
    <s v="DAWOOD BROTHERS"/>
    <n v="22.04"/>
    <n v="999.73439999999994"/>
    <x v="22"/>
    <n v="330600"/>
    <s v="K-2009-170"/>
    <n v="15000"/>
  </r>
  <r>
    <d v="2020-09-15T00:00:00"/>
    <n v="9"/>
    <x v="1"/>
    <s v="9-2020"/>
    <x v="1"/>
    <s v="Q-1 (2020-2021)"/>
    <x v="1"/>
    <s v="ZAHID JEE"/>
    <s v="Yarn"/>
    <s v="02-01-01-001-0005"/>
    <s v="DAWOOD BROTHERS"/>
    <n v="2.96"/>
    <n v="134.26560000000001"/>
    <x v="22"/>
    <n v="44400"/>
    <s v="K-2009-170"/>
    <n v="15000"/>
  </r>
  <r>
    <d v="2020-09-16T00:00:00"/>
    <n v="9"/>
    <x v="1"/>
    <s v="9-2020"/>
    <x v="1"/>
    <s v="Q-1 (2020-2021)"/>
    <x v="9"/>
    <s v="GADOON"/>
    <s v="Yarn"/>
    <s v="02-01-01-001-0008"/>
    <s v="GADOON TEXTILE MILLS LTD"/>
    <n v="14.45"/>
    <n v="655.452"/>
    <x v="57"/>
    <n v="294780"/>
    <s v="K-2009-114"/>
    <n v="20400"/>
  </r>
  <r>
    <d v="2020-09-16T00:00:00"/>
    <n v="9"/>
    <x v="1"/>
    <s v="9-2020"/>
    <x v="1"/>
    <s v="Q-1 (2020-2021)"/>
    <x v="9"/>
    <s v="GADOON"/>
    <s v="Yarn"/>
    <s v="02-01-01-001-0008"/>
    <s v="GADOON TEXTILE MILLS LTD"/>
    <n v="85.55"/>
    <n v="3880.5479999999998"/>
    <x v="57"/>
    <n v="1745220"/>
    <s v="K-2009-115"/>
    <n v="20400"/>
  </r>
  <r>
    <d v="2020-09-16T00:00:00"/>
    <n v="9"/>
    <x v="1"/>
    <s v="9-2020"/>
    <x v="1"/>
    <s v="Q-1 (2020-2021)"/>
    <x v="4"/>
    <s v="AHMED ORIENTAL"/>
    <s v="Yarn"/>
    <s v="02-01-01-001-0002"/>
    <s v="AHMED ORIENTAL TEXTILE MILLS LTD"/>
    <n v="4.63"/>
    <n v="210.01679999999999"/>
    <x v="62"/>
    <n v="68061"/>
    <s v="K-2009-143"/>
    <n v="14700"/>
  </r>
  <r>
    <d v="2020-09-16T00:00:00"/>
    <n v="9"/>
    <x v="1"/>
    <s v="9-2020"/>
    <x v="1"/>
    <s v="Q-1 (2020-2021)"/>
    <x v="4"/>
    <s v="AHMED ORIENTAL"/>
    <s v="Yarn"/>
    <s v="02-01-01-001-0002"/>
    <s v="AHMED ORIENTAL TEXTILE MILLS LTD"/>
    <n v="16.739999999999998"/>
    <n v="759.32639999999992"/>
    <x v="62"/>
    <n v="246077.99999999997"/>
    <s v="K-2009-143"/>
    <n v="14700"/>
  </r>
  <r>
    <d v="2020-09-16T00:00:00"/>
    <n v="9"/>
    <x v="1"/>
    <s v="9-2020"/>
    <x v="1"/>
    <s v="Q-1 (2020-2021)"/>
    <x v="4"/>
    <s v="AHMED ORIENTAL"/>
    <s v="Yarn"/>
    <s v="02-01-01-001-0002"/>
    <s v="AHMED ORIENTAL TEXTILE MILLS LTD"/>
    <n v="3.63"/>
    <n v="164.6568"/>
    <x v="62"/>
    <n v="53361"/>
    <s v="K-2009-143"/>
    <n v="14700"/>
  </r>
  <r>
    <d v="2020-09-17T00:00:00"/>
    <n v="9"/>
    <x v="1"/>
    <s v="9-2020"/>
    <x v="1"/>
    <s v="Q-1 (2020-2021)"/>
    <x v="8"/>
    <s v="PREMIUM"/>
    <s v="Yarn"/>
    <s v="02-01-01-001-0004"/>
    <s v="PREMIUM TEXTILE MILLS LTD"/>
    <n v="30"/>
    <n v="1360.8"/>
    <x v="34"/>
    <n v="489000"/>
    <s v="K-2009-140"/>
    <n v="16300"/>
  </r>
  <r>
    <d v="2020-09-17T00:00:00"/>
    <n v="9"/>
    <x v="1"/>
    <s v="9-2020"/>
    <x v="1"/>
    <s v="Q-1 (2020-2021)"/>
    <x v="11"/>
    <s v="PREMIUM"/>
    <s v="Yarn"/>
    <s v="02-01-01-001-0004"/>
    <s v="PREMIUM TEXTILE MILLS LTD"/>
    <n v="30"/>
    <n v="1360.8"/>
    <x v="81"/>
    <n v="549000"/>
    <s v="K-2009-142"/>
    <n v="18300"/>
  </r>
  <r>
    <d v="2020-09-17T00:00:00"/>
    <n v="9"/>
    <x v="1"/>
    <s v="9-2020"/>
    <x v="1"/>
    <s v="Q-1 (2020-2021)"/>
    <x v="7"/>
    <s v="METCO"/>
    <s v="Yarn"/>
    <s v="02-01-01-001-0001"/>
    <s v="METCO TEXTILE (PVT) LTD"/>
    <n v="75"/>
    <n v="3402"/>
    <x v="32"/>
    <n v="1335000"/>
    <s v="K-2009-130"/>
    <n v="17800"/>
  </r>
  <r>
    <d v="2020-09-17T00:00:00"/>
    <n v="9"/>
    <x v="1"/>
    <s v="9-2020"/>
    <x v="1"/>
    <s v="Q-1 (2020-2021)"/>
    <x v="11"/>
    <s v="PREMIUM"/>
    <s v="Yarn"/>
    <s v="02-01-01-001-0004"/>
    <s v="PREMIUM TEXTILE MILLS LTD"/>
    <n v="1"/>
    <n v="45.36"/>
    <x v="65"/>
    <n v="18000"/>
    <s v="K-2009-49"/>
    <n v="18000"/>
  </r>
  <r>
    <d v="2020-09-19T00:00:00"/>
    <n v="9"/>
    <x v="1"/>
    <s v="9-2020"/>
    <x v="1"/>
    <s v="Q-1 (2020-2021)"/>
    <x v="8"/>
    <s v="AHMED ORIENTAL"/>
    <s v="Yarn"/>
    <s v="02-01-01-001-0002"/>
    <s v="AHMED ORIENTAL TEXTILE MILLS LTD"/>
    <n v="33.619999999999997"/>
    <n v="1525.0031999999999"/>
    <x v="60"/>
    <n v="529515"/>
    <s v="K-2009-152"/>
    <n v="15750.000000000002"/>
  </r>
  <r>
    <d v="2020-09-19T00:00:00"/>
    <n v="9"/>
    <x v="1"/>
    <s v="9-2020"/>
    <x v="1"/>
    <s v="Q-1 (2020-2021)"/>
    <x v="8"/>
    <s v="AHMED ORIENTAL"/>
    <s v="Yarn"/>
    <s v="02-01-01-001-0002"/>
    <s v="AHMED ORIENTAL TEXTILE MILLS LTD"/>
    <n v="32.380000000000003"/>
    <n v="1468.7568000000001"/>
    <x v="60"/>
    <n v="509985.00000000006"/>
    <s v="K-2009-152"/>
    <n v="15750"/>
  </r>
  <r>
    <d v="2020-09-19T00:00:00"/>
    <n v="9"/>
    <x v="1"/>
    <s v="9-2020"/>
    <x v="1"/>
    <s v="Q-1 (2020-2021)"/>
    <x v="11"/>
    <s v="PREMIUM"/>
    <s v="Yarn"/>
    <s v="02-01-01-001-0004"/>
    <s v="PREMIUM TEXTILE MILLS LTD"/>
    <n v="2.34"/>
    <n v="106.14239999999999"/>
    <x v="81"/>
    <n v="42822"/>
    <s v="K-2009-163"/>
    <n v="18300"/>
  </r>
  <r>
    <d v="2020-09-19T00:00:00"/>
    <n v="9"/>
    <x v="1"/>
    <s v="9-2020"/>
    <x v="1"/>
    <s v="Q-1 (2020-2021)"/>
    <x v="11"/>
    <s v="PREMIUM"/>
    <s v="Yarn"/>
    <s v="02-01-01-001-0004"/>
    <s v="PREMIUM TEXTILE MILLS LTD"/>
    <n v="47.66"/>
    <n v="2161.8575999999998"/>
    <x v="81"/>
    <n v="872177.99999999988"/>
    <s v="K-2009-163"/>
    <n v="18300"/>
  </r>
  <r>
    <d v="2020-09-22T00:00:00"/>
    <n v="9"/>
    <x v="1"/>
    <s v="9-2020"/>
    <x v="1"/>
    <s v="Q-1 (2020-2021)"/>
    <x v="7"/>
    <s v="METCO"/>
    <s v="Yarn"/>
    <s v="02-01-01-001-0001"/>
    <s v="METCO TEXTILE (PVT) LTD"/>
    <n v="75"/>
    <n v="3402"/>
    <x v="32"/>
    <n v="1335000"/>
    <s v="K-2009-133"/>
    <n v="17800"/>
  </r>
  <r>
    <d v="2020-09-22T00:00:00"/>
    <n v="9"/>
    <x v="1"/>
    <s v="9-2020"/>
    <x v="1"/>
    <s v="Q-1 (2020-2021)"/>
    <x v="8"/>
    <s v="ZAHID JEE"/>
    <s v="Yarn"/>
    <s v="02-01-01-001-0005"/>
    <s v="DAWOOD BROTHERS"/>
    <n v="52.57"/>
    <n v="2384.5751999999998"/>
    <x v="34"/>
    <n v="856891"/>
    <s v="K-2009-108"/>
    <n v="16300"/>
  </r>
  <r>
    <d v="2020-09-22T00:00:00"/>
    <n v="9"/>
    <x v="1"/>
    <s v="9-2020"/>
    <x v="1"/>
    <s v="Q-1 (2020-2021)"/>
    <x v="8"/>
    <s v="ZAHID JEE"/>
    <s v="Yarn"/>
    <s v="02-01-01-001-0005"/>
    <s v="DAWOOD BROTHERS"/>
    <n v="7.43"/>
    <n v="337.02479999999997"/>
    <x v="34"/>
    <n v="121109"/>
    <s v="K-2009-109"/>
    <n v="16300"/>
  </r>
  <r>
    <d v="2020-09-22T00:00:00"/>
    <n v="9"/>
    <x v="1"/>
    <s v="9-2020"/>
    <x v="1"/>
    <s v="Q-1 (2020-2021)"/>
    <x v="11"/>
    <s v="ZAHID JEE"/>
    <s v="Yarn"/>
    <s v="02-01-01-001-0005"/>
    <s v="DAWOOD BROTHERS"/>
    <n v="20"/>
    <n v="907.2"/>
    <x v="81"/>
    <n v="366000"/>
    <s v="K-2009-110"/>
    <n v="18300"/>
  </r>
  <r>
    <d v="2020-09-22T00:00:00"/>
    <n v="9"/>
    <x v="1"/>
    <s v="9-2020"/>
    <x v="1"/>
    <s v="Q-1 (2020-2021)"/>
    <x v="11"/>
    <s v="ZAHID JEE"/>
    <s v="Yarn"/>
    <s v="02-01-01-001-0005"/>
    <s v="DAWOOD BROTHERS"/>
    <n v="79.33"/>
    <n v="3598.4087999999997"/>
    <x v="81"/>
    <n v="1451739"/>
    <s v="K-2009-111"/>
    <n v="18300"/>
  </r>
  <r>
    <d v="2020-09-22T00:00:00"/>
    <n v="9"/>
    <x v="1"/>
    <s v="9-2020"/>
    <x v="1"/>
    <s v="Q-1 (2020-2021)"/>
    <x v="11"/>
    <s v="ZAHID JEE"/>
    <s v="Yarn"/>
    <s v="02-01-01-001-0005"/>
    <s v="DAWOOD BROTHERS"/>
    <n v="0.67"/>
    <n v="30.391200000000001"/>
    <x v="81"/>
    <n v="12261"/>
    <s v="K-2009-112"/>
    <n v="18300"/>
  </r>
  <r>
    <d v="2020-09-22T00:00:00"/>
    <n v="9"/>
    <x v="1"/>
    <s v="9-2020"/>
    <x v="1"/>
    <s v="Q-1 (2020-2021)"/>
    <x v="7"/>
    <s v="METCO"/>
    <s v="PurchaseReturn"/>
    <s v="02-01-01-001-0001"/>
    <s v="METCO TEXTILE (PVT) LTD"/>
    <n v="-100"/>
    <n v="-4536"/>
    <x v="32"/>
    <n v="-1780000"/>
    <s v="K-2009-134"/>
    <n v="17800"/>
  </r>
  <r>
    <d v="2020-09-24T00:00:00"/>
    <n v="9"/>
    <x v="1"/>
    <s v="9-2020"/>
    <x v="1"/>
    <s v="Q-1 (2020-2021)"/>
    <x v="8"/>
    <s v="ZAHID JEE"/>
    <s v="Yarn"/>
    <s v="02-01-01-001-0005"/>
    <s v="DAWOOD BROTHERS"/>
    <n v="6.57"/>
    <n v="298.01519999999999"/>
    <x v="34"/>
    <n v="107091"/>
    <s v="K-2009-103"/>
    <n v="16300"/>
  </r>
  <r>
    <d v="2020-09-24T00:00:00"/>
    <n v="9"/>
    <x v="1"/>
    <s v="9-2020"/>
    <x v="1"/>
    <s v="Q-1 (2020-2021)"/>
    <x v="8"/>
    <s v="ZAHID JEE"/>
    <s v="Yarn"/>
    <s v="02-01-01-001-0005"/>
    <s v="DAWOOD BROTHERS"/>
    <n v="10.88"/>
    <n v="493.51680000000005"/>
    <x v="34"/>
    <n v="177344"/>
    <s v="K-2009-104"/>
    <n v="16299.999999999998"/>
  </r>
  <r>
    <d v="2020-09-24T00:00:00"/>
    <n v="9"/>
    <x v="1"/>
    <s v="9-2020"/>
    <x v="1"/>
    <s v="Q-1 (2020-2021)"/>
    <x v="8"/>
    <s v="ZAHID JEE"/>
    <s v="Yarn"/>
    <s v="02-01-01-001-0005"/>
    <s v="DAWOOD BROTHERS"/>
    <n v="12.55"/>
    <n v="569.26800000000003"/>
    <x v="34"/>
    <n v="204565"/>
    <s v="K-2009-105"/>
    <n v="16299.999999999998"/>
  </r>
  <r>
    <d v="2020-09-24T00:00:00"/>
    <n v="9"/>
    <x v="1"/>
    <s v="9-2020"/>
    <x v="1"/>
    <s v="Q-1 (2020-2021)"/>
    <x v="11"/>
    <s v="ZAHID JEE"/>
    <s v="Yarn"/>
    <s v="02-01-01-001-0005"/>
    <s v="DAWOOD BROTHERS"/>
    <n v="81.64"/>
    <n v="3703.1904"/>
    <x v="81"/>
    <n v="1494012"/>
    <s v="K-2009-162"/>
    <n v="18300"/>
  </r>
  <r>
    <d v="2020-09-24T00:00:00"/>
    <n v="9"/>
    <x v="1"/>
    <s v="9-2020"/>
    <x v="1"/>
    <s v="Q-1 (2020-2021)"/>
    <x v="11"/>
    <s v="ZAHID JEE"/>
    <s v="Yarn"/>
    <s v="02-01-01-001-0005"/>
    <s v="DAWOOD BROTHERS"/>
    <n v="38.36"/>
    <n v="1740.0095999999999"/>
    <x v="81"/>
    <n v="701988"/>
    <s v="K-2009-162"/>
    <n v="18300"/>
  </r>
  <r>
    <d v="2020-09-24T00:00:00"/>
    <n v="9"/>
    <x v="1"/>
    <s v="9-2020"/>
    <x v="1"/>
    <s v="Q-1 (2020-2021)"/>
    <x v="8"/>
    <s v="PREMIUM"/>
    <s v="Yarn"/>
    <s v="02-01-01-001-0004"/>
    <s v="PREMIUM TEXTILE MILLS LTD"/>
    <n v="30"/>
    <n v="1360.8"/>
    <x v="34"/>
    <n v="489000"/>
    <s v="K-2009-146"/>
    <n v="16300"/>
  </r>
  <r>
    <d v="2020-09-24T00:00:00"/>
    <n v="9"/>
    <x v="1"/>
    <s v="9-2020"/>
    <x v="1"/>
    <s v="Q-1 (2020-2021)"/>
    <x v="11"/>
    <s v="PREMIUM"/>
    <s v="Yarn"/>
    <s v="02-01-01-001-0004"/>
    <s v="PREMIUM TEXTILE MILLS LTD"/>
    <n v="50"/>
    <n v="2268"/>
    <x v="81"/>
    <n v="915000"/>
    <s v="K-2009-144"/>
    <n v="18300"/>
  </r>
  <r>
    <d v="2020-09-25T00:00:00"/>
    <n v="9"/>
    <x v="1"/>
    <s v="9-2020"/>
    <x v="1"/>
    <s v="Q-1 (2020-2021)"/>
    <x v="8"/>
    <s v="ZAHID JEE"/>
    <s v="Yarn"/>
    <s v="02-01-01-001-0005"/>
    <s v="DAWOOD BROTHERS"/>
    <n v="29.45"/>
    <n v="1335.8519999999999"/>
    <x v="34"/>
    <n v="480035"/>
    <s v="K-2009-159"/>
    <n v="16300"/>
  </r>
  <r>
    <d v="2020-09-25T00:00:00"/>
    <n v="9"/>
    <x v="1"/>
    <s v="9-2020"/>
    <x v="1"/>
    <s v="Q-1 (2020-2021)"/>
    <x v="8"/>
    <s v="ZAHID JEE"/>
    <s v="Yarn"/>
    <s v="02-01-01-001-0005"/>
    <s v="DAWOOD BROTHERS"/>
    <n v="14"/>
    <n v="635.04"/>
    <x v="34"/>
    <n v="228200"/>
    <s v="K-2009-159"/>
    <n v="16300"/>
  </r>
  <r>
    <d v="2020-09-25T00:00:00"/>
    <n v="9"/>
    <x v="1"/>
    <s v="9-2020"/>
    <x v="1"/>
    <s v="Q-1 (2020-2021)"/>
    <x v="8"/>
    <s v="ZAHID JEE"/>
    <s v="Yarn"/>
    <s v="02-01-01-001-0005"/>
    <s v="DAWOOD BROTHERS"/>
    <n v="4.66"/>
    <n v="211.3776"/>
    <x v="34"/>
    <n v="75958"/>
    <s v="K-2009-159"/>
    <n v="16300"/>
  </r>
  <r>
    <d v="2020-09-25T00:00:00"/>
    <n v="9"/>
    <x v="1"/>
    <s v="9-2020"/>
    <x v="1"/>
    <s v="Q-1 (2020-2021)"/>
    <x v="8"/>
    <s v="ZAHID JEE"/>
    <s v="Yarn"/>
    <s v="02-01-01-001-0005"/>
    <s v="DAWOOD BROTHERS"/>
    <n v="6.89"/>
    <n v="312.53039999999999"/>
    <x v="34"/>
    <n v="112307"/>
    <s v="K-2009-159"/>
    <n v="16300"/>
  </r>
  <r>
    <d v="2020-09-25T00:00:00"/>
    <n v="9"/>
    <x v="1"/>
    <s v="9-2020"/>
    <x v="1"/>
    <s v="Q-1 (2020-2021)"/>
    <x v="11"/>
    <s v="ZAHID JEE"/>
    <s v="Yarn"/>
    <s v="02-01-01-001-0005"/>
    <s v="DAWOOD BROTHERS"/>
    <n v="49.57"/>
    <n v="2248.4951999999998"/>
    <x v="81"/>
    <n v="907131"/>
    <s v="K-2009-101"/>
    <n v="18300"/>
  </r>
  <r>
    <d v="2020-09-25T00:00:00"/>
    <n v="9"/>
    <x v="1"/>
    <s v="9-2020"/>
    <x v="1"/>
    <s v="Q-1 (2020-2021)"/>
    <x v="11"/>
    <s v="ZAHID JEE"/>
    <s v="Yarn"/>
    <s v="02-01-01-001-0005"/>
    <s v="DAWOOD BROTHERS"/>
    <n v="10.43"/>
    <n v="473.10479999999995"/>
    <x v="81"/>
    <n v="190869"/>
    <s v="K-2009-102"/>
    <n v="18300"/>
  </r>
  <r>
    <d v="2020-09-26T00:00:00"/>
    <n v="9"/>
    <x v="1"/>
    <s v="9-2020"/>
    <x v="1"/>
    <s v="Q-1 (2020-2021)"/>
    <x v="8"/>
    <s v="AHMED ORIENTAL"/>
    <s v="Yarn"/>
    <s v="02-01-01-001-0002"/>
    <s v="AHMED ORIENTAL TEXTILE MILLS LTD"/>
    <n v="3.23"/>
    <n v="146.5128"/>
    <x v="60"/>
    <n v="50872.5"/>
    <s v="K-2009-151"/>
    <n v="15750"/>
  </r>
  <r>
    <d v="2020-09-26T00:00:00"/>
    <n v="9"/>
    <x v="1"/>
    <s v="9-2020"/>
    <x v="1"/>
    <s v="Q-1 (2020-2021)"/>
    <x v="8"/>
    <s v="AHMED ORIENTAL"/>
    <s v="Yarn"/>
    <s v="02-01-01-001-0002"/>
    <s v="AHMED ORIENTAL TEXTILE MILLS LTD"/>
    <n v="40.770000000000003"/>
    <n v="1849.3272000000002"/>
    <x v="60"/>
    <n v="642127.5"/>
    <s v="K-2009-151"/>
    <n v="15749.999999999998"/>
  </r>
  <r>
    <d v="2020-09-26T00:00:00"/>
    <n v="9"/>
    <x v="1"/>
    <s v="9-2020"/>
    <x v="1"/>
    <s v="Q-1 (2020-2021)"/>
    <x v="3"/>
    <s v="GATRON"/>
    <s v="Yarn"/>
    <s v="02-01-01-001-0006"/>
    <s v="GATRON INDUSTRIES LTD"/>
    <n v="35.369999999999997"/>
    <n v="1604.3831999999998"/>
    <x v="84"/>
    <n v="429747.97589999996"/>
    <s v="K-2009-160"/>
    <n v="12150.07"/>
  </r>
  <r>
    <d v="2020-09-26T00:00:00"/>
    <n v="9"/>
    <x v="1"/>
    <s v="9-2020"/>
    <x v="1"/>
    <s v="Q-1 (2020-2021)"/>
    <x v="3"/>
    <s v="GATRON"/>
    <s v="Yarn"/>
    <s v="02-01-01-001-0006"/>
    <s v="GATRON INDUSTRIES LTD"/>
    <n v="8.6"/>
    <n v="390.096"/>
    <x v="84"/>
    <n v="104490.602"/>
    <s v="K-2009-160"/>
    <n v="12150.07"/>
  </r>
  <r>
    <d v="2020-09-28T00:00:00"/>
    <n v="9"/>
    <x v="1"/>
    <s v="9-2020"/>
    <x v="1"/>
    <s v="Q-1 (2020-2021)"/>
    <x v="7"/>
    <s v="METCO"/>
    <s v="Yarn"/>
    <s v="02-01-01-001-0001"/>
    <s v="METCO TEXTILE (PVT) LTD"/>
    <n v="50"/>
    <n v="2268"/>
    <x v="6"/>
    <n v="910000"/>
    <s v="K-2009-147"/>
    <n v="18200"/>
  </r>
  <r>
    <d v="2020-09-29T00:00:00"/>
    <n v="9"/>
    <x v="1"/>
    <s v="9-2020"/>
    <x v="1"/>
    <s v="Q-1 (2020-2021)"/>
    <x v="8"/>
    <s v="AHMED ORIENTAL"/>
    <s v="Yarn"/>
    <s v="02-01-01-001-0002"/>
    <s v="AHMED ORIENTAL TEXTILE MILLS LTD"/>
    <n v="16.2"/>
    <n v="734.83199999999999"/>
    <x v="60"/>
    <n v="255150"/>
    <s v="K-2009-150"/>
    <n v="15750"/>
  </r>
  <r>
    <d v="2020-09-29T00:00:00"/>
    <n v="9"/>
    <x v="1"/>
    <s v="9-2020"/>
    <x v="1"/>
    <s v="Q-1 (2020-2021)"/>
    <x v="8"/>
    <s v="AHMED ORIENTAL"/>
    <s v="Yarn"/>
    <s v="02-01-01-001-0002"/>
    <s v="AHMED ORIENTAL TEXTILE MILLS LTD"/>
    <n v="33.799999999999997"/>
    <n v="1533.1679999999999"/>
    <x v="60"/>
    <n v="532350"/>
    <s v="K-2009-150"/>
    <n v="15750.000000000002"/>
  </r>
  <r>
    <d v="2020-09-29T00:00:00"/>
    <n v="9"/>
    <x v="1"/>
    <s v="9-2020"/>
    <x v="1"/>
    <s v="Q-1 (2020-2021)"/>
    <x v="7"/>
    <s v="METCO"/>
    <s v="Yarn"/>
    <s v="02-01-01-001-0001"/>
    <s v="METCO TEXTILE (PVT) LTD"/>
    <n v="50"/>
    <n v="2268"/>
    <x v="6"/>
    <n v="910000"/>
    <s v="K-2009-148"/>
    <n v="18200"/>
  </r>
  <r>
    <d v="2020-09-30T00:00:00"/>
    <n v="9"/>
    <x v="1"/>
    <s v="9-2020"/>
    <x v="1"/>
    <s v="Q-1 (2020-2021)"/>
    <x v="11"/>
    <s v="PREMIUM"/>
    <s v="Yarn"/>
    <s v="02-01-01-001-0004"/>
    <s v="PREMIUM TEXTILE MILLS LTD"/>
    <n v="25.42"/>
    <n v="1153.0512000000001"/>
    <x v="81"/>
    <n v="465186.00000000006"/>
    <s v="K-2009-145"/>
    <n v="18300"/>
  </r>
  <r>
    <d v="2020-09-30T00:00:00"/>
    <n v="9"/>
    <x v="1"/>
    <s v="9-2020"/>
    <x v="1"/>
    <s v="Q-1 (2020-2021)"/>
    <x v="11"/>
    <s v="PREMIUM"/>
    <s v="Yarn"/>
    <s v="02-01-01-001-0004"/>
    <s v="PREMIUM TEXTILE MILLS LTD"/>
    <n v="17.579999999999998"/>
    <n v="797.42879999999991"/>
    <x v="81"/>
    <n v="321713.99999999994"/>
    <s v="K-2009-145"/>
    <n v="18300"/>
  </r>
  <r>
    <d v="2020-09-30T00:00:00"/>
    <n v="9"/>
    <x v="1"/>
    <s v="9-2020"/>
    <x v="1"/>
    <s v="Q-1 (2020-2021)"/>
    <x v="7"/>
    <s v="METCO"/>
    <s v="Yarn"/>
    <s v="02-01-01-001-0001"/>
    <s v="METCO TEXTILE (PVT) LTD"/>
    <n v="24.54"/>
    <n v="1113.1343999999999"/>
    <x v="6"/>
    <n v="446628"/>
    <s v="K-2009-149"/>
    <n v="18200"/>
  </r>
  <r>
    <d v="2020-09-30T00:00:00"/>
    <n v="9"/>
    <x v="1"/>
    <s v="9-2020"/>
    <x v="1"/>
    <s v="Q-1 (2020-2021)"/>
    <x v="7"/>
    <s v="METCO"/>
    <s v="Yarn"/>
    <s v="02-01-01-001-0001"/>
    <s v="METCO TEXTILE (PVT) LTD"/>
    <n v="5.46"/>
    <n v="247.66559999999998"/>
    <x v="6"/>
    <n v="99372"/>
    <s v="K-2009-149"/>
    <n v="18200"/>
  </r>
  <r>
    <d v="2020-09-30T00:00:00"/>
    <n v="9"/>
    <x v="1"/>
    <s v="9-2020"/>
    <x v="1"/>
    <s v="Q-1 (2020-2021)"/>
    <x v="11"/>
    <s v="ZAHID JEE"/>
    <s v="Yarn"/>
    <s v="02-01-01-001-0005"/>
    <s v="DAWOOD BROTHERS"/>
    <n v="40.64"/>
    <n v="1843.4304"/>
    <x v="81"/>
    <n v="743712"/>
    <s v="K-2009-116"/>
    <n v="18300"/>
  </r>
  <r>
    <d v="2020-09-30T00:00:00"/>
    <n v="9"/>
    <x v="1"/>
    <s v="9-2020"/>
    <x v="1"/>
    <s v="Q-1 (2020-2021)"/>
    <x v="11"/>
    <s v="ZAHID JEE"/>
    <s v="Yarn"/>
    <s v="02-01-01-001-0005"/>
    <s v="DAWOOD BROTHERS"/>
    <n v="9.36"/>
    <n v="424.56959999999998"/>
    <x v="81"/>
    <n v="171288"/>
    <s v="K-2009-117"/>
    <n v="18300"/>
  </r>
  <r>
    <d v="2020-09-30T00:00:00"/>
    <n v="9"/>
    <x v="1"/>
    <s v="9-2020"/>
    <x v="1"/>
    <s v="Q-1 (2020-2021)"/>
    <x v="11"/>
    <s v="ZAHID JEE"/>
    <s v="Yarn"/>
    <s v="02-01-01-001-0005"/>
    <s v="DAWOOD BROTHERS"/>
    <n v="68.900000000000006"/>
    <n v="3125.3040000000001"/>
    <x v="81"/>
    <n v="1260870"/>
    <s v="K-2009-118"/>
    <n v="18300"/>
  </r>
  <r>
    <d v="2020-09-30T00:00:00"/>
    <n v="9"/>
    <x v="1"/>
    <s v="9-2020"/>
    <x v="1"/>
    <s v="Q-1 (2020-2021)"/>
    <x v="11"/>
    <s v="ZAHID JEE"/>
    <s v="Yarn"/>
    <s v="02-01-01-001-0005"/>
    <s v="DAWOOD BROTHERS"/>
    <n v="27.52"/>
    <n v="1248.3072"/>
    <x v="81"/>
    <n v="503616"/>
    <s v="K-2009-119"/>
    <n v="18300"/>
  </r>
  <r>
    <d v="2020-09-30T00:00:00"/>
    <n v="9"/>
    <x v="1"/>
    <s v="9-2020"/>
    <x v="1"/>
    <s v="Q-1 (2020-2021)"/>
    <x v="11"/>
    <s v="ZAHID JEE"/>
    <s v="Yarn"/>
    <s v="02-01-01-001-0005"/>
    <s v="DAWOOD BROTHERS"/>
    <n v="53.58"/>
    <n v="2430.3887999999997"/>
    <x v="81"/>
    <n v="980514"/>
    <s v="K-2009-120"/>
    <n v="18300"/>
  </r>
  <r>
    <d v="2020-10-01T00:00:00"/>
    <n v="10"/>
    <x v="1"/>
    <s v="10-2020"/>
    <x v="1"/>
    <s v="Q-2 (2020-2021)"/>
    <x v="7"/>
    <s v="METCO"/>
    <s v="Yarn"/>
    <s v="02-01-01-001-0001"/>
    <s v="METCO TEXTILE (PVT) LTD"/>
    <n v="4.13"/>
    <n v="187.33679999999998"/>
    <x v="6"/>
    <n v="75166"/>
    <s v="K-2010-80"/>
    <n v="18200"/>
  </r>
  <r>
    <d v="2020-10-01T00:00:00"/>
    <n v="10"/>
    <x v="1"/>
    <s v="10-2020"/>
    <x v="1"/>
    <s v="Q-2 (2020-2021)"/>
    <x v="7"/>
    <s v="METCO"/>
    <s v="Yarn"/>
    <s v="02-01-01-001-0001"/>
    <s v="METCO TEXTILE (PVT) LTD"/>
    <n v="15.87"/>
    <n v="719.86320000000001"/>
    <x v="6"/>
    <n v="288834"/>
    <s v="K-2010-80"/>
    <n v="18200"/>
  </r>
  <r>
    <d v="2020-10-02T00:00:00"/>
    <n v="10"/>
    <x v="1"/>
    <s v="10-2020"/>
    <x v="1"/>
    <s v="Q-2 (2020-2021)"/>
    <x v="7"/>
    <s v="METCO"/>
    <s v="Yarn"/>
    <s v="02-01-01-001-0001"/>
    <s v="METCO TEXTILE (PVT) LTD"/>
    <n v="10"/>
    <n v="453.6"/>
    <x v="6"/>
    <n v="182000"/>
    <s v="K-2010-81"/>
    <n v="18200"/>
  </r>
  <r>
    <d v="2020-10-02T00:00:00"/>
    <n v="10"/>
    <x v="1"/>
    <s v="10-2020"/>
    <x v="1"/>
    <s v="Q-2 (2020-2021)"/>
    <x v="13"/>
    <s v="METCO"/>
    <s v="Yarn"/>
    <s v="02-01-01-001-0001"/>
    <s v="METCO TEXTILE (PVT) LTD"/>
    <n v="4.0199999999999996"/>
    <n v="182.34719999999999"/>
    <x v="89"/>
    <n v="79997.999999999985"/>
    <s v="K-2010-108"/>
    <n v="19900"/>
  </r>
  <r>
    <d v="2020-10-02T00:00:00"/>
    <n v="10"/>
    <x v="1"/>
    <s v="10-2020"/>
    <x v="1"/>
    <s v="Q-2 (2020-2021)"/>
    <x v="13"/>
    <s v="METCO"/>
    <s v="Yarn"/>
    <s v="02-01-01-001-0001"/>
    <s v="METCO TEXTILE (PVT) LTD"/>
    <n v="2.85"/>
    <n v="129.27600000000001"/>
    <x v="89"/>
    <n v="56715"/>
    <s v="K-2010-108"/>
    <n v="19900"/>
  </r>
  <r>
    <d v="2020-10-02T00:00:00"/>
    <n v="10"/>
    <x v="1"/>
    <s v="10-2020"/>
    <x v="1"/>
    <s v="Q-2 (2020-2021)"/>
    <x v="13"/>
    <s v="METCO"/>
    <s v="Yarn"/>
    <s v="02-01-01-001-0001"/>
    <s v="METCO TEXTILE (PVT) LTD"/>
    <n v="15.42"/>
    <n v="699.45119999999997"/>
    <x v="89"/>
    <n v="306858"/>
    <s v="K-2010-108"/>
    <n v="19900"/>
  </r>
  <r>
    <d v="2020-10-02T00:00:00"/>
    <n v="10"/>
    <x v="1"/>
    <s v="10-2020"/>
    <x v="1"/>
    <s v="Q-2 (2020-2021)"/>
    <x v="13"/>
    <s v="METCO"/>
    <s v="Yarn"/>
    <s v="02-01-01-001-0001"/>
    <s v="METCO TEXTILE (PVT) LTD"/>
    <n v="27.71"/>
    <n v="1256.9256"/>
    <x v="89"/>
    <n v="551429"/>
    <s v="K-2010-108"/>
    <n v="19900"/>
  </r>
  <r>
    <d v="2020-10-03T00:00:00"/>
    <n v="10"/>
    <x v="1"/>
    <s v="10-2020"/>
    <x v="1"/>
    <s v="Q-2 (2020-2021)"/>
    <x v="7"/>
    <s v="METCO"/>
    <s v="Yarn"/>
    <s v="02-01-01-001-0001"/>
    <s v="METCO TEXTILE (PVT) LTD"/>
    <n v="5.12"/>
    <n v="232.2432"/>
    <x v="6"/>
    <n v="93184"/>
    <s v="K-2010-82"/>
    <n v="18200"/>
  </r>
  <r>
    <d v="2020-10-03T00:00:00"/>
    <n v="10"/>
    <x v="1"/>
    <s v="10-2020"/>
    <x v="1"/>
    <s v="Q-2 (2020-2021)"/>
    <x v="7"/>
    <s v="METCO"/>
    <s v="Yarn"/>
    <s v="02-01-01-001-0001"/>
    <s v="METCO TEXTILE (PVT) LTD"/>
    <n v="34.880000000000003"/>
    <n v="1582.1568000000002"/>
    <x v="6"/>
    <n v="634816"/>
    <s v="K-2010-82"/>
    <n v="18200"/>
  </r>
  <r>
    <d v="2020-10-03T00:00:00"/>
    <n v="10"/>
    <x v="1"/>
    <s v="10-2020"/>
    <x v="1"/>
    <s v="Q-2 (2020-2021)"/>
    <x v="8"/>
    <s v="AHMED ORIENTAL"/>
    <s v="Yarn"/>
    <s v="02-01-01-001-0002"/>
    <s v="AHMED ORIENTAL TEXTILE MILLS LTD"/>
    <n v="29.19"/>
    <n v="1324.0584000000001"/>
    <x v="60"/>
    <n v="459742.5"/>
    <s v="K-2010-76"/>
    <n v="15750"/>
  </r>
  <r>
    <d v="2020-10-03T00:00:00"/>
    <n v="10"/>
    <x v="1"/>
    <s v="10-2020"/>
    <x v="1"/>
    <s v="Q-2 (2020-2021)"/>
    <x v="8"/>
    <s v="AHMED ORIENTAL"/>
    <s v="Yarn"/>
    <s v="02-01-01-001-0002"/>
    <s v="AHMED ORIENTAL TEXTILE MILLS LTD"/>
    <n v="40.81"/>
    <n v="1851.1416000000002"/>
    <x v="60"/>
    <n v="642757.5"/>
    <s v="K-2010-76"/>
    <n v="15750"/>
  </r>
  <r>
    <d v="2020-10-05T00:00:00"/>
    <n v="10"/>
    <x v="1"/>
    <s v="10-2020"/>
    <x v="1"/>
    <s v="Q-2 (2020-2021)"/>
    <x v="7"/>
    <s v="METCO"/>
    <s v="Yarn"/>
    <s v="02-01-01-001-0001"/>
    <s v="METCO TEXTILE (PVT) LTD"/>
    <n v="20"/>
    <n v="907.2"/>
    <x v="6"/>
    <n v="364000"/>
    <s v="K-2010-83"/>
    <n v="18200"/>
  </r>
  <r>
    <d v="2020-10-05T00:00:00"/>
    <n v="10"/>
    <x v="1"/>
    <s v="10-2020"/>
    <x v="1"/>
    <s v="Q-2 (2020-2021)"/>
    <x v="7"/>
    <s v="METCO"/>
    <s v="Yarn"/>
    <s v="02-01-01-001-0001"/>
    <s v="METCO TEXTILE (PVT) LTD"/>
    <n v="80"/>
    <n v="3628.8"/>
    <x v="6"/>
    <n v="1456000"/>
    <s v="K-2010-84"/>
    <n v="18200"/>
  </r>
  <r>
    <d v="2020-10-05T00:00:00"/>
    <n v="10"/>
    <x v="1"/>
    <s v="10-2020"/>
    <x v="1"/>
    <s v="Q-2 (2020-2021)"/>
    <x v="9"/>
    <s v="GADOON"/>
    <s v="Yarn"/>
    <s v="02-01-01-001-0008"/>
    <s v="GADOON TEXTILE MILLS LTD"/>
    <n v="1.1599999999999999"/>
    <n v="52.617599999999996"/>
    <x v="90"/>
    <n v="24360"/>
    <s v="K-2010-68"/>
    <n v="21000"/>
  </r>
  <r>
    <d v="2020-10-05T00:00:00"/>
    <n v="10"/>
    <x v="1"/>
    <s v="10-2020"/>
    <x v="1"/>
    <s v="Q-2 (2020-2021)"/>
    <x v="9"/>
    <s v="GADOON"/>
    <s v="Yarn"/>
    <s v="02-01-01-001-0008"/>
    <s v="GADOON TEXTILE MILLS LTD"/>
    <n v="13.84"/>
    <n v="627.78239999999994"/>
    <x v="90"/>
    <n v="290640"/>
    <s v="K-2010-68"/>
    <n v="21000"/>
  </r>
  <r>
    <d v="2020-10-05T00:00:00"/>
    <n v="10"/>
    <x v="1"/>
    <s v="10-2020"/>
    <x v="1"/>
    <s v="Q-2 (2020-2021)"/>
    <x v="8"/>
    <s v="ZAHID JEE"/>
    <s v="Yarn"/>
    <s v="02-01-01-001-0005"/>
    <s v="DAWOOD BROTHERS"/>
    <n v="56"/>
    <n v="2540.16"/>
    <x v="34"/>
    <n v="912800"/>
    <s v="K-2010-71"/>
    <n v="16300"/>
  </r>
  <r>
    <d v="2020-10-05T00:00:00"/>
    <n v="10"/>
    <x v="1"/>
    <s v="10-2020"/>
    <x v="1"/>
    <s v="Q-2 (2020-2021)"/>
    <x v="8"/>
    <s v="ZAHID JEE"/>
    <s v="Yarn"/>
    <s v="02-01-01-001-0005"/>
    <s v="DAWOOD BROTHERS"/>
    <n v="14.69"/>
    <n v="666.33839999999998"/>
    <x v="34"/>
    <n v="239447"/>
    <s v="K-2010-71"/>
    <n v="16300"/>
  </r>
  <r>
    <d v="2020-10-05T00:00:00"/>
    <n v="10"/>
    <x v="1"/>
    <s v="10-2020"/>
    <x v="1"/>
    <s v="Q-2 (2020-2021)"/>
    <x v="8"/>
    <s v="ZAHID JEE"/>
    <s v="Yarn"/>
    <s v="02-01-01-001-0005"/>
    <s v="DAWOOD BROTHERS"/>
    <n v="12.96"/>
    <n v="587.86560000000009"/>
    <x v="34"/>
    <n v="211248"/>
    <s v="K-2010-71"/>
    <n v="16299.999999999998"/>
  </r>
  <r>
    <d v="2020-10-05T00:00:00"/>
    <n v="10"/>
    <x v="1"/>
    <s v="10-2020"/>
    <x v="1"/>
    <s v="Q-2 (2020-2021)"/>
    <x v="8"/>
    <s v="ZAHID JEE"/>
    <s v="Yarn"/>
    <s v="02-01-01-001-0005"/>
    <s v="DAWOOD BROTHERS"/>
    <n v="1.54"/>
    <n v="69.854399999999998"/>
    <x v="34"/>
    <n v="25102"/>
    <s v="K-2010-71"/>
    <n v="16300"/>
  </r>
  <r>
    <d v="2020-10-05T00:00:00"/>
    <n v="10"/>
    <x v="1"/>
    <s v="10-2020"/>
    <x v="1"/>
    <s v="Q-2 (2020-2021)"/>
    <x v="8"/>
    <s v="ZAHID JEE"/>
    <s v="Yarn"/>
    <s v="02-01-01-001-0005"/>
    <s v="DAWOOD BROTHERS"/>
    <n v="14.81"/>
    <n v="671.78160000000003"/>
    <x v="34"/>
    <n v="241403"/>
    <s v="K-2010-71"/>
    <n v="16300"/>
  </r>
  <r>
    <d v="2020-10-09T00:00:00"/>
    <n v="10"/>
    <x v="1"/>
    <s v="10-2020"/>
    <x v="1"/>
    <s v="Q-2 (2020-2021)"/>
    <x v="7"/>
    <s v="METCO"/>
    <s v="Yarn"/>
    <s v="02-01-01-001-0001"/>
    <s v="METCO TEXTILE (PVT) LTD"/>
    <n v="7.4"/>
    <n v="335.66399999999999"/>
    <x v="6"/>
    <n v="134680"/>
    <s v="K-2010-85"/>
    <n v="18200"/>
  </r>
  <r>
    <d v="2020-10-09T00:00:00"/>
    <n v="10"/>
    <x v="1"/>
    <s v="10-2020"/>
    <x v="1"/>
    <s v="Q-2 (2020-2021)"/>
    <x v="7"/>
    <s v="METCO"/>
    <s v="Yarn"/>
    <s v="02-01-01-001-0001"/>
    <s v="METCO TEXTILE (PVT) LTD"/>
    <n v="67.599999999999994"/>
    <n v="3066.3359999999998"/>
    <x v="6"/>
    <n v="1230320"/>
    <s v="K-2010-85"/>
    <n v="18200"/>
  </r>
  <r>
    <d v="2020-10-09T00:00:00"/>
    <n v="10"/>
    <x v="1"/>
    <s v="10-2020"/>
    <x v="1"/>
    <s v="Q-2 (2020-2021)"/>
    <x v="13"/>
    <s v="METCO"/>
    <s v="Yarn"/>
    <s v="02-01-01-001-0001"/>
    <s v="METCO TEXTILE (PVT) LTD"/>
    <n v="40"/>
    <n v="1814.4"/>
    <x v="50"/>
    <n v="808000"/>
    <s v="K-2010-107"/>
    <n v="20200"/>
  </r>
  <r>
    <d v="2020-10-10T00:00:00"/>
    <n v="10"/>
    <x v="1"/>
    <s v="10-2020"/>
    <x v="1"/>
    <s v="Q-2 (2020-2021)"/>
    <x v="3"/>
    <s v="GATRON"/>
    <s v="Yarn"/>
    <s v="02-01-01-001-0006"/>
    <s v="GATRON INDUSTRIES LTD"/>
    <n v="16.29"/>
    <n v="738.9144"/>
    <x v="87"/>
    <n v="199554.12899999999"/>
    <s v="K-2010-89"/>
    <n v="12250.1"/>
  </r>
  <r>
    <d v="2020-10-10T00:00:00"/>
    <n v="10"/>
    <x v="1"/>
    <s v="10-2020"/>
    <x v="1"/>
    <s v="Q-2 (2020-2021)"/>
    <x v="3"/>
    <s v="GATRON"/>
    <s v="Yarn"/>
    <s v="02-01-01-001-0006"/>
    <s v="GATRON INDUSTRIES LTD"/>
    <n v="16.29"/>
    <n v="738.9144"/>
    <x v="82"/>
    <n v="199554.45480000001"/>
    <s v="K-2010-89"/>
    <n v="12250.12"/>
  </r>
  <r>
    <d v="2020-10-10T00:00:00"/>
    <n v="10"/>
    <x v="1"/>
    <s v="10-2020"/>
    <x v="1"/>
    <s v="Q-2 (2020-2021)"/>
    <x v="11"/>
    <s v="ZAHID JEE"/>
    <s v="Yarn"/>
    <s v="02-01-01-001-0005"/>
    <s v="DAWOOD BROTHERS"/>
    <n v="66.349999999999994"/>
    <n v="3009.6359999999995"/>
    <x v="81"/>
    <n v="1214205"/>
    <s v="K-2010-67"/>
    <n v="18300"/>
  </r>
  <r>
    <d v="2020-10-10T00:00:00"/>
    <n v="10"/>
    <x v="1"/>
    <s v="10-2020"/>
    <x v="1"/>
    <s v="Q-2 (2020-2021)"/>
    <x v="11"/>
    <s v="ZAHID JEE"/>
    <s v="Yarn"/>
    <s v="02-01-01-001-0005"/>
    <s v="DAWOOD BROTHERS"/>
    <n v="3.65"/>
    <n v="165.56399999999999"/>
    <x v="81"/>
    <n v="66795"/>
    <s v="K-2010-67"/>
    <n v="18300"/>
  </r>
  <r>
    <d v="2020-10-10T00:00:00"/>
    <n v="10"/>
    <x v="1"/>
    <s v="10-2020"/>
    <x v="1"/>
    <s v="Q-2 (2020-2021)"/>
    <x v="8"/>
    <s v="ZAHID JEE"/>
    <s v="Yarn"/>
    <s v="02-01-01-001-0005"/>
    <s v="DAWOOD BROTHERS"/>
    <n v="1.96"/>
    <n v="88.905599999999993"/>
    <x v="34"/>
    <n v="31948"/>
    <s v="K-2010-62"/>
    <n v="16300"/>
  </r>
  <r>
    <d v="2020-10-10T00:00:00"/>
    <n v="10"/>
    <x v="1"/>
    <s v="10-2020"/>
    <x v="1"/>
    <s v="Q-2 (2020-2021)"/>
    <x v="8"/>
    <s v="ZAHID JEE"/>
    <s v="Yarn"/>
    <s v="02-01-01-001-0005"/>
    <s v="DAWOOD BROTHERS"/>
    <n v="47.07"/>
    <n v="2135.0952000000002"/>
    <x v="34"/>
    <n v="767241"/>
    <s v="K-2010-63"/>
    <n v="16300"/>
  </r>
  <r>
    <d v="2020-10-10T00:00:00"/>
    <n v="10"/>
    <x v="1"/>
    <s v="10-2020"/>
    <x v="1"/>
    <s v="Q-2 (2020-2021)"/>
    <x v="8"/>
    <s v="ZAHID JEE"/>
    <s v="Yarn"/>
    <s v="02-01-01-001-0005"/>
    <s v="DAWOOD BROTHERS"/>
    <n v="0.97"/>
    <n v="43.999199999999995"/>
    <x v="34"/>
    <n v="15811"/>
    <s v="K-2010-63"/>
    <n v="16300"/>
  </r>
  <r>
    <d v="2020-10-10T00:00:00"/>
    <n v="10"/>
    <x v="1"/>
    <s v="10-2020"/>
    <x v="1"/>
    <s v="Q-2 (2020-2021)"/>
    <x v="7"/>
    <s v="METCO"/>
    <s v="Yarn"/>
    <s v="02-01-01-001-0001"/>
    <s v="METCO TEXTILE (PVT) LTD"/>
    <n v="75"/>
    <n v="3402"/>
    <x v="32"/>
    <n v="1335000"/>
    <s v="K-2010-69"/>
    <n v="17800"/>
  </r>
  <r>
    <d v="2020-10-10T00:00:00"/>
    <n v="10"/>
    <x v="1"/>
    <s v="10-2020"/>
    <x v="1"/>
    <s v="Q-2 (2020-2021)"/>
    <x v="8"/>
    <s v="ZAHID JEE"/>
    <s v="Yarn"/>
    <s v="02-01-01-001-0005"/>
    <s v="DAWOOD BROTHERS"/>
    <n v="3.15"/>
    <n v="142.88399999999999"/>
    <x v="34"/>
    <n v="51345"/>
    <s v="K-2010-120"/>
    <n v="16300"/>
  </r>
  <r>
    <d v="2020-10-10T00:00:00"/>
    <n v="10"/>
    <x v="1"/>
    <s v="10-2020"/>
    <x v="1"/>
    <s v="Q-2 (2020-2021)"/>
    <x v="8"/>
    <s v="ZAHID JEE"/>
    <s v="Yarn"/>
    <s v="02-01-01-001-0005"/>
    <s v="DAWOOD BROTHERS"/>
    <n v="6.85"/>
    <n v="310.71600000000001"/>
    <x v="34"/>
    <n v="111655"/>
    <s v="K-2010-120"/>
    <n v="16300"/>
  </r>
  <r>
    <d v="2020-10-13T00:00:00"/>
    <n v="10"/>
    <x v="1"/>
    <s v="10-2020"/>
    <x v="1"/>
    <s v="Q-2 (2020-2021)"/>
    <x v="8"/>
    <s v="AHMED ORIENTAL"/>
    <s v="Yarn"/>
    <s v="02-01-01-001-0002"/>
    <s v="AHMED ORIENTAL TEXTILE MILLS LTD"/>
    <n v="10.52"/>
    <n v="477.18719999999996"/>
    <x v="60"/>
    <n v="165690"/>
    <s v="K-2010-73"/>
    <n v="15750"/>
  </r>
  <r>
    <d v="2020-10-13T00:00:00"/>
    <n v="10"/>
    <x v="1"/>
    <s v="10-2020"/>
    <x v="1"/>
    <s v="Q-2 (2020-2021)"/>
    <x v="8"/>
    <s v="AHMED ORIENTAL"/>
    <s v="Yarn"/>
    <s v="02-01-01-001-0002"/>
    <s v="AHMED ORIENTAL TEXTILE MILLS LTD"/>
    <n v="39.479999999999997"/>
    <n v="1790.8127999999999"/>
    <x v="60"/>
    <n v="621810"/>
    <s v="K-2010-73"/>
    <n v="15750.000000000002"/>
  </r>
  <r>
    <d v="2020-10-14T00:00:00"/>
    <n v="10"/>
    <x v="1"/>
    <s v="10-2020"/>
    <x v="1"/>
    <s v="Q-2 (2020-2021)"/>
    <x v="7"/>
    <s v="METCO"/>
    <s v="Yarn"/>
    <s v="02-01-01-001-0001"/>
    <s v="METCO TEXTILE (PVT) LTD"/>
    <n v="100"/>
    <n v="4536"/>
    <x v="6"/>
    <n v="1820000"/>
    <s v="K-2010-88"/>
    <n v="18200"/>
  </r>
  <r>
    <d v="2020-10-14T00:00:00"/>
    <n v="10"/>
    <x v="1"/>
    <s v="10-2020"/>
    <x v="1"/>
    <s v="Q-2 (2020-2021)"/>
    <x v="11"/>
    <s v="ZAHID JEE"/>
    <s v="Yarn"/>
    <s v="02-01-01-001-0005"/>
    <s v="DAWOOD BROTHERS"/>
    <n v="100"/>
    <n v="4536"/>
    <x v="81"/>
    <n v="1830000"/>
    <s v="K-2010-66"/>
    <n v="18300"/>
  </r>
  <r>
    <d v="2020-10-15T00:00:00"/>
    <n v="10"/>
    <x v="1"/>
    <s v="10-2020"/>
    <x v="1"/>
    <s v="Q-2 (2020-2021)"/>
    <x v="7"/>
    <s v="METCO"/>
    <s v="Yarn"/>
    <s v="02-01-01-001-0001"/>
    <s v="METCO TEXTILE (PVT) LTD"/>
    <n v="25"/>
    <n v="1134"/>
    <x v="32"/>
    <n v="445000"/>
    <s v="K-2010-69"/>
    <n v="17800"/>
  </r>
  <r>
    <d v="2020-10-15T00:00:00"/>
    <n v="10"/>
    <x v="1"/>
    <s v="10-2020"/>
    <x v="1"/>
    <s v="Q-2 (2020-2021)"/>
    <x v="11"/>
    <s v="PREMIUM"/>
    <s v="Yarn"/>
    <s v="02-01-01-001-0004"/>
    <s v="PREMIUM TEXTILE MILLS LTD"/>
    <n v="31.99"/>
    <n v="1451.0663999999999"/>
    <x v="81"/>
    <n v="585417"/>
    <s v="K-2010-74"/>
    <n v="18300"/>
  </r>
  <r>
    <d v="2020-10-15T00:00:00"/>
    <n v="10"/>
    <x v="1"/>
    <s v="10-2020"/>
    <x v="1"/>
    <s v="Q-2 (2020-2021)"/>
    <x v="11"/>
    <s v="PREMIUM"/>
    <s v="Yarn"/>
    <s v="02-01-01-001-0004"/>
    <s v="PREMIUM TEXTILE MILLS LTD"/>
    <n v="11.01"/>
    <n v="499.41359999999997"/>
    <x v="81"/>
    <n v="201483"/>
    <s v="K-2010-74"/>
    <n v="18300"/>
  </r>
  <r>
    <d v="2020-10-15T00:00:00"/>
    <n v="10"/>
    <x v="1"/>
    <s v="10-2020"/>
    <x v="1"/>
    <s v="Q-2 (2020-2021)"/>
    <x v="7"/>
    <s v="METCO"/>
    <s v="Yarn"/>
    <s v="02-01-01-001-0001"/>
    <s v="METCO TEXTILE (PVT) LTD"/>
    <n v="75"/>
    <n v="3402"/>
    <x v="6"/>
    <n v="1365000"/>
    <s v="K-2010-87"/>
    <n v="18200"/>
  </r>
  <r>
    <d v="2020-10-16T00:00:00"/>
    <n v="10"/>
    <x v="1"/>
    <s v="10-2020"/>
    <x v="1"/>
    <s v="Q-2 (2020-2021)"/>
    <x v="11"/>
    <s v="ZAHID JEE"/>
    <s v="Yarn"/>
    <s v="02-01-01-001-0005"/>
    <s v="DAWOOD BROTHERS"/>
    <n v="15.81"/>
    <n v="717.14160000000004"/>
    <x v="81"/>
    <n v="289323"/>
    <s v="K-2010-65"/>
    <n v="18300"/>
  </r>
  <r>
    <d v="2020-10-16T00:00:00"/>
    <n v="10"/>
    <x v="1"/>
    <s v="10-2020"/>
    <x v="1"/>
    <s v="Q-2 (2020-2021)"/>
    <x v="11"/>
    <s v="ZAHID JEE"/>
    <s v="Yarn"/>
    <s v="02-01-01-001-0005"/>
    <s v="DAWOOD BROTHERS"/>
    <n v="34.19"/>
    <n v="1550.8583999999998"/>
    <x v="81"/>
    <n v="625677"/>
    <s v="K-2010-65"/>
    <n v="18300"/>
  </r>
  <r>
    <d v="2020-10-16T00:00:00"/>
    <n v="10"/>
    <x v="1"/>
    <s v="10-2020"/>
    <x v="1"/>
    <s v="Q-2 (2020-2021)"/>
    <x v="8"/>
    <s v="ZAHID JEE"/>
    <s v="Yarn"/>
    <s v="02-01-01-001-0005"/>
    <s v="DAWOOD BROTHERS"/>
    <n v="94.15"/>
    <n v="4270.6440000000002"/>
    <x v="34"/>
    <n v="1534645"/>
    <s v="K-2010-121"/>
    <n v="16299.999999999998"/>
  </r>
  <r>
    <d v="2020-10-16T00:00:00"/>
    <n v="10"/>
    <x v="1"/>
    <s v="10-2020"/>
    <x v="1"/>
    <s v="Q-2 (2020-2021)"/>
    <x v="8"/>
    <s v="ZAHID JEE"/>
    <s v="Yarn"/>
    <s v="02-01-01-001-0005"/>
    <s v="DAWOOD BROTHERS"/>
    <n v="5.85"/>
    <n v="265.35599999999999"/>
    <x v="34"/>
    <n v="95355"/>
    <s v="K-2010-121"/>
    <n v="16300.000000000002"/>
  </r>
  <r>
    <d v="2020-10-19T00:00:00"/>
    <n v="10"/>
    <x v="1"/>
    <s v="10-2020"/>
    <x v="1"/>
    <s v="Q-2 (2020-2021)"/>
    <x v="1"/>
    <s v="AHMED ORIENTAL"/>
    <s v="Yarn"/>
    <s v="02-01-01-001-0002"/>
    <s v="AHMED ORIENTAL TEXTILE MILLS LTD"/>
    <n v="4.17"/>
    <n v="189.15119999999999"/>
    <x v="10"/>
    <n v="64635"/>
    <s v="K-2010-103"/>
    <n v="15500"/>
  </r>
  <r>
    <d v="2020-10-19T00:00:00"/>
    <n v="10"/>
    <x v="1"/>
    <s v="10-2020"/>
    <x v="1"/>
    <s v="Q-2 (2020-2021)"/>
    <x v="1"/>
    <s v="AHMED ORIENTAL"/>
    <s v="Yarn"/>
    <s v="02-01-01-001-0002"/>
    <s v="AHMED ORIENTAL TEXTILE MILLS LTD"/>
    <n v="14.69"/>
    <n v="666.33839999999998"/>
    <x v="10"/>
    <n v="227695"/>
    <s v="K-2010-103"/>
    <n v="15500"/>
  </r>
  <r>
    <d v="2020-10-19T00:00:00"/>
    <n v="10"/>
    <x v="1"/>
    <s v="10-2020"/>
    <x v="1"/>
    <s v="Q-2 (2020-2021)"/>
    <x v="1"/>
    <s v="AHMED ORIENTAL"/>
    <s v="Yarn"/>
    <s v="02-01-01-001-0002"/>
    <s v="AHMED ORIENTAL TEXTILE MILLS LTD"/>
    <n v="12.08"/>
    <n v="547.94880000000001"/>
    <x v="10"/>
    <n v="187240"/>
    <s v="K-2010-103"/>
    <n v="15500"/>
  </r>
  <r>
    <d v="2020-10-19T00:00:00"/>
    <n v="10"/>
    <x v="1"/>
    <s v="10-2020"/>
    <x v="1"/>
    <s v="Q-2 (2020-2021)"/>
    <x v="1"/>
    <s v="AHMED ORIENTAL"/>
    <s v="Yarn"/>
    <s v="02-01-01-001-0002"/>
    <s v="AHMED ORIENTAL TEXTILE MILLS LTD"/>
    <n v="3.63"/>
    <n v="164.6568"/>
    <x v="10"/>
    <n v="56265"/>
    <s v="K-2010-103"/>
    <n v="15500"/>
  </r>
  <r>
    <d v="2020-10-19T00:00:00"/>
    <n v="10"/>
    <x v="1"/>
    <s v="10-2020"/>
    <x v="1"/>
    <s v="Q-2 (2020-2021)"/>
    <x v="1"/>
    <s v="AHMED ORIENTAL"/>
    <s v="Yarn"/>
    <s v="02-01-01-001-0002"/>
    <s v="AHMED ORIENTAL TEXTILE MILLS LTD"/>
    <n v="14.78"/>
    <n v="670.42079999999999"/>
    <x v="10"/>
    <n v="229090"/>
    <s v="K-2010-103"/>
    <n v="15500"/>
  </r>
  <r>
    <d v="2020-10-19T00:00:00"/>
    <n v="10"/>
    <x v="1"/>
    <s v="10-2020"/>
    <x v="1"/>
    <s v="Q-2 (2020-2021)"/>
    <x v="1"/>
    <s v="AHMED ORIENTAL"/>
    <s v="Yarn"/>
    <s v="02-01-01-001-0002"/>
    <s v="AHMED ORIENTAL TEXTILE MILLS LTD"/>
    <n v="4.82"/>
    <n v="218.6352"/>
    <x v="10"/>
    <n v="74710"/>
    <s v="K-2010-103"/>
    <n v="15499.999999999998"/>
  </r>
  <r>
    <d v="2020-10-19T00:00:00"/>
    <n v="10"/>
    <x v="1"/>
    <s v="10-2020"/>
    <x v="1"/>
    <s v="Q-2 (2020-2021)"/>
    <x v="1"/>
    <s v="AHMED ORIENTAL"/>
    <s v="Yarn"/>
    <s v="02-01-01-001-0002"/>
    <s v="AHMED ORIENTAL TEXTILE MILLS LTD"/>
    <n v="2.1800000000000002"/>
    <n v="98.884800000000013"/>
    <x v="10"/>
    <n v="33790"/>
    <s v="K-2010-103"/>
    <n v="15499.999999999998"/>
  </r>
  <r>
    <d v="2020-10-19T00:00:00"/>
    <n v="10"/>
    <x v="1"/>
    <s v="10-2020"/>
    <x v="1"/>
    <s v="Q-2 (2020-2021)"/>
    <x v="1"/>
    <s v="AHMED ORIENTAL"/>
    <s v="Yarn"/>
    <s v="02-01-01-001-0002"/>
    <s v="AHMED ORIENTAL TEXTILE MILLS LTD"/>
    <n v="3.65"/>
    <n v="165.56399999999999"/>
    <x v="10"/>
    <n v="56575"/>
    <s v="K-2010-104"/>
    <n v="15500"/>
  </r>
  <r>
    <d v="2020-10-19T00:00:00"/>
    <n v="10"/>
    <x v="1"/>
    <s v="10-2020"/>
    <x v="1"/>
    <s v="Q-2 (2020-2021)"/>
    <x v="4"/>
    <s v="AHMED ORIENTAL"/>
    <s v="Yarn"/>
    <s v="02-01-01-001-0002"/>
    <s v="AHMED ORIENTAL TEXTILE MILLS LTD"/>
    <n v="37.81"/>
    <n v="1715.0616"/>
    <x v="11"/>
    <n v="582274"/>
    <s v="K-2010-109"/>
    <n v="15399.999999999998"/>
  </r>
  <r>
    <d v="2020-10-19T00:00:00"/>
    <n v="10"/>
    <x v="1"/>
    <s v="10-2020"/>
    <x v="1"/>
    <s v="Q-2 (2020-2021)"/>
    <x v="4"/>
    <s v="AHMED ORIENTAL"/>
    <s v="Yarn"/>
    <s v="02-01-01-001-0002"/>
    <s v="AHMED ORIENTAL TEXTILE MILLS LTD"/>
    <n v="12.19"/>
    <n v="552.9384"/>
    <x v="11"/>
    <n v="187726"/>
    <s v="K-2010-109"/>
    <n v="15400"/>
  </r>
  <r>
    <d v="2020-10-19T00:00:00"/>
    <n v="10"/>
    <x v="1"/>
    <s v="10-2020"/>
    <x v="1"/>
    <s v="Q-2 (2020-2021)"/>
    <x v="8"/>
    <s v="AHMED ORIENTAL"/>
    <s v="Yarn"/>
    <s v="02-01-01-001-0002"/>
    <s v="AHMED ORIENTAL TEXTILE MILLS LTD"/>
    <n v="38.15"/>
    <n v="1730.4839999999999"/>
    <x v="60"/>
    <n v="600862.5"/>
    <s v="K-2010-78"/>
    <n v="15750"/>
  </r>
  <r>
    <d v="2020-10-19T00:00:00"/>
    <n v="10"/>
    <x v="1"/>
    <s v="10-2020"/>
    <x v="1"/>
    <s v="Q-2 (2020-2021)"/>
    <x v="8"/>
    <s v="AHMED ORIENTAL"/>
    <s v="Yarn"/>
    <s v="02-01-01-001-0002"/>
    <s v="AHMED ORIENTAL TEXTILE MILLS LTD"/>
    <n v="11.85"/>
    <n v="537.51599999999996"/>
    <x v="60"/>
    <n v="186637.5"/>
    <s v="K-2010-78"/>
    <n v="15750"/>
  </r>
  <r>
    <d v="2020-10-20T00:00:00"/>
    <n v="10"/>
    <x v="1"/>
    <s v="10-2020"/>
    <x v="1"/>
    <s v="Q-2 (2020-2021)"/>
    <x v="7"/>
    <s v="METCO"/>
    <s v="Yarn"/>
    <s v="02-01-01-001-0001"/>
    <s v="METCO TEXTILE (PVT) LTD"/>
    <n v="19.04"/>
    <n v="863.6543999999999"/>
    <x v="91"/>
    <n v="354144"/>
    <s v="K-2010-91"/>
    <n v="18600"/>
  </r>
  <r>
    <d v="2020-10-20T00:00:00"/>
    <n v="10"/>
    <x v="1"/>
    <s v="10-2020"/>
    <x v="1"/>
    <s v="Q-2 (2020-2021)"/>
    <x v="7"/>
    <s v="METCO"/>
    <s v="Yarn"/>
    <s v="02-01-01-001-0001"/>
    <s v="METCO TEXTILE (PVT) LTD"/>
    <n v="10.96"/>
    <n v="497.14560000000006"/>
    <x v="91"/>
    <n v="203856.00000000003"/>
    <s v="K-2010-91"/>
    <n v="18600"/>
  </r>
  <r>
    <d v="2020-10-20T00:00:00"/>
    <n v="10"/>
    <x v="1"/>
    <s v="10-2020"/>
    <x v="1"/>
    <s v="Q-2 (2020-2021)"/>
    <x v="7"/>
    <s v="METCO"/>
    <s v="Yarn"/>
    <s v="02-01-01-001-0001"/>
    <s v="METCO TEXTILE (PVT) LTD"/>
    <n v="20"/>
    <n v="907.2"/>
    <x v="91"/>
    <n v="372000"/>
    <s v="K-2010-92"/>
    <n v="18600"/>
  </r>
  <r>
    <d v="2020-10-20T00:00:00"/>
    <n v="10"/>
    <x v="1"/>
    <s v="10-2020"/>
    <x v="1"/>
    <s v="Q-2 (2020-2021)"/>
    <x v="1"/>
    <s v="AHMED ORIENTAL"/>
    <s v="Yarn"/>
    <s v="02-01-01-001-0002"/>
    <s v="AHMED ORIENTAL TEXTILE MILLS LTD"/>
    <n v="0.44"/>
    <n v="19.958400000000001"/>
    <x v="10"/>
    <n v="6820"/>
    <s v="K-2010-102"/>
    <n v="15500"/>
  </r>
  <r>
    <d v="2020-10-20T00:00:00"/>
    <n v="10"/>
    <x v="1"/>
    <s v="10-2020"/>
    <x v="1"/>
    <s v="Q-2 (2020-2021)"/>
    <x v="1"/>
    <s v="AHMED ORIENTAL"/>
    <s v="Yarn"/>
    <s v="02-01-01-001-0002"/>
    <s v="AHMED ORIENTAL TEXTILE MILLS LTD"/>
    <n v="49.56"/>
    <n v="2248.0416"/>
    <x v="10"/>
    <n v="768180"/>
    <s v="K-2010-102"/>
    <n v="15500"/>
  </r>
  <r>
    <d v="2020-10-22T00:00:00"/>
    <n v="10"/>
    <x v="1"/>
    <s v="10-2020"/>
    <x v="1"/>
    <s v="Q-2 (2020-2021)"/>
    <x v="3"/>
    <s v="GATRON"/>
    <s v="Yarn"/>
    <s v="02-01-01-001-0006"/>
    <s v="GATRON INDUSTRIES LTD"/>
    <n v="23.68"/>
    <n v="1074.1248000000001"/>
    <x v="92"/>
    <n v="287716.02559999999"/>
    <s v="K-2010-90"/>
    <n v="12150.17"/>
  </r>
  <r>
    <d v="2020-10-22T00:00:00"/>
    <n v="10"/>
    <x v="1"/>
    <s v="10-2020"/>
    <x v="1"/>
    <s v="Q-2 (2020-2021)"/>
    <x v="3"/>
    <s v="GATRON"/>
    <s v="Yarn"/>
    <s v="02-01-01-001-0006"/>
    <s v="GATRON INDUSTRIES LTD"/>
    <n v="2.16"/>
    <n v="97.97760000000001"/>
    <x v="92"/>
    <n v="26244.367200000001"/>
    <s v="K-2010-90"/>
    <n v="12150.17"/>
  </r>
  <r>
    <d v="2020-10-22T00:00:00"/>
    <n v="10"/>
    <x v="1"/>
    <s v="10-2020"/>
    <x v="1"/>
    <s v="Q-2 (2020-2021)"/>
    <x v="3"/>
    <s v="GATRON"/>
    <s v="Yarn"/>
    <s v="02-01-01-001-0006"/>
    <s v="GATRON INDUSTRIES LTD"/>
    <n v="10.63"/>
    <n v="482.17680000000001"/>
    <x v="92"/>
    <n v="129156.30710000001"/>
    <s v="K-2010-90"/>
    <n v="12150.17"/>
  </r>
  <r>
    <d v="2020-10-22T00:00:00"/>
    <n v="10"/>
    <x v="1"/>
    <s v="10-2020"/>
    <x v="1"/>
    <s v="Q-2 (2020-2021)"/>
    <x v="7"/>
    <s v="METCO"/>
    <s v="Yarn"/>
    <s v="02-01-01-001-0001"/>
    <s v="METCO TEXTILE (PVT) LTD"/>
    <n v="47.97"/>
    <n v="2175.9191999999998"/>
    <x v="91"/>
    <n v="892242"/>
    <s v="K-2010-93"/>
    <n v="18600"/>
  </r>
  <r>
    <d v="2020-10-22T00:00:00"/>
    <n v="10"/>
    <x v="1"/>
    <s v="10-2020"/>
    <x v="1"/>
    <s v="Q-2 (2020-2021)"/>
    <x v="7"/>
    <s v="METCO"/>
    <s v="Yarn"/>
    <s v="02-01-01-001-0001"/>
    <s v="METCO TEXTILE (PVT) LTD"/>
    <n v="2.0299999999999998"/>
    <n v="92.080799999999996"/>
    <x v="91"/>
    <n v="37758"/>
    <s v="K-2010-93"/>
    <n v="18600"/>
  </r>
  <r>
    <d v="2020-10-22T00:00:00"/>
    <n v="10"/>
    <x v="1"/>
    <s v="10-2020"/>
    <x v="1"/>
    <s v="Q-2 (2020-2021)"/>
    <x v="7"/>
    <s v="METCO"/>
    <s v="Yarn"/>
    <s v="02-01-01-001-0001"/>
    <s v="METCO TEXTILE (PVT) LTD"/>
    <n v="32.15"/>
    <n v="1458.3239999999998"/>
    <x v="91"/>
    <n v="597990"/>
    <s v="K-2010-94"/>
    <n v="18600"/>
  </r>
  <r>
    <d v="2020-10-22T00:00:00"/>
    <n v="10"/>
    <x v="1"/>
    <s v="10-2020"/>
    <x v="1"/>
    <s v="Q-2 (2020-2021)"/>
    <x v="7"/>
    <s v="METCO"/>
    <s v="Yarn"/>
    <s v="02-01-01-001-0001"/>
    <s v="METCO TEXTILE (PVT) LTD"/>
    <n v="12.09"/>
    <n v="548.40239999999994"/>
    <x v="91"/>
    <n v="224874"/>
    <s v="K-2010-94"/>
    <n v="18600"/>
  </r>
  <r>
    <d v="2020-10-22T00:00:00"/>
    <n v="10"/>
    <x v="1"/>
    <s v="10-2020"/>
    <x v="1"/>
    <s v="Q-2 (2020-2021)"/>
    <x v="7"/>
    <s v="METCO"/>
    <s v="Yarn"/>
    <s v="02-01-01-001-0001"/>
    <s v="METCO TEXTILE (PVT) LTD"/>
    <n v="5.76"/>
    <n v="261.27359999999999"/>
    <x v="91"/>
    <n v="107136"/>
    <s v="K-2010-94"/>
    <n v="18600"/>
  </r>
  <r>
    <d v="2020-10-22T00:00:00"/>
    <n v="10"/>
    <x v="1"/>
    <s v="10-2020"/>
    <x v="1"/>
    <s v="Q-2 (2020-2021)"/>
    <x v="9"/>
    <s v="METCO"/>
    <s v="Yarn"/>
    <s v="02-01-01-001-0001"/>
    <s v="METCO TEXTILE (PVT) LTD"/>
    <n v="25"/>
    <n v="1134"/>
    <x v="93"/>
    <n v="555000"/>
    <s v="K-2010-105"/>
    <n v="22200"/>
  </r>
  <r>
    <d v="2020-10-22T00:00:00"/>
    <n v="10"/>
    <x v="1"/>
    <s v="10-2020"/>
    <x v="1"/>
    <s v="Q-2 (2020-2021)"/>
    <x v="11"/>
    <s v="ZAHID JEE"/>
    <s v="Yarn"/>
    <s v="02-01-01-001-0005"/>
    <s v="DAWOOD BROTHERS"/>
    <n v="6.16"/>
    <n v="279.41759999999999"/>
    <x v="81"/>
    <n v="112728"/>
    <s v="K-2010-72"/>
    <n v="18300"/>
  </r>
  <r>
    <d v="2020-10-22T00:00:00"/>
    <n v="10"/>
    <x v="1"/>
    <s v="10-2020"/>
    <x v="1"/>
    <s v="Q-2 (2020-2021)"/>
    <x v="11"/>
    <s v="ZAHID JEE"/>
    <s v="Yarn"/>
    <s v="02-01-01-001-0005"/>
    <s v="DAWOOD BROTHERS"/>
    <n v="41.52"/>
    <n v="1883.3472000000002"/>
    <x v="81"/>
    <n v="759816"/>
    <s v="K-2010-72"/>
    <n v="18300"/>
  </r>
  <r>
    <d v="2020-10-22T00:00:00"/>
    <n v="10"/>
    <x v="1"/>
    <s v="10-2020"/>
    <x v="1"/>
    <s v="Q-2 (2020-2021)"/>
    <x v="11"/>
    <s v="ZAHID JEE"/>
    <s v="Yarn"/>
    <s v="02-01-01-001-0005"/>
    <s v="DAWOOD BROTHERS"/>
    <n v="101.97"/>
    <n v="4625.3591999999999"/>
    <x v="81"/>
    <n v="1866051"/>
    <s v="K-2010-72"/>
    <n v="18300"/>
  </r>
  <r>
    <d v="2020-10-22T00:00:00"/>
    <n v="10"/>
    <x v="1"/>
    <s v="10-2020"/>
    <x v="1"/>
    <s v="Q-2 (2020-2021)"/>
    <x v="11"/>
    <s v="ZAHID JEE"/>
    <s v="Yarn"/>
    <s v="02-01-01-001-0005"/>
    <s v="DAWOOD BROTHERS"/>
    <n v="0.35"/>
    <n v="15.875999999999999"/>
    <x v="81"/>
    <n v="6405"/>
    <s v="K-2010-72"/>
    <n v="18300"/>
  </r>
  <r>
    <d v="2020-10-23T00:00:00"/>
    <n v="10"/>
    <x v="1"/>
    <s v="10-2020"/>
    <x v="1"/>
    <s v="Q-2 (2020-2021)"/>
    <x v="7"/>
    <s v="METCO"/>
    <s v="Yarn"/>
    <s v="02-01-01-001-0001"/>
    <s v="METCO TEXTILE (PVT) LTD"/>
    <n v="40"/>
    <n v="1814.4"/>
    <x v="91"/>
    <n v="744000"/>
    <s v="K-2010-95"/>
    <n v="18600"/>
  </r>
  <r>
    <d v="2020-10-26T00:00:00"/>
    <n v="10"/>
    <x v="1"/>
    <s v="10-2020"/>
    <x v="1"/>
    <s v="Q-2 (2020-2021)"/>
    <x v="7"/>
    <s v="METCO"/>
    <s v="Yarn"/>
    <s v="02-01-01-001-0001"/>
    <s v="METCO TEXTILE (PVT) LTD"/>
    <n v="100"/>
    <n v="4536"/>
    <x v="91"/>
    <n v="1860000"/>
    <s v="K-2010-96"/>
    <n v="18600"/>
  </r>
  <r>
    <d v="2020-10-27T00:00:00"/>
    <n v="10"/>
    <x v="1"/>
    <s v="10-2020"/>
    <x v="1"/>
    <s v="Q-2 (2020-2021)"/>
    <x v="8"/>
    <s v="ZAHID JEE"/>
    <s v="Yarn"/>
    <s v="02-01-01-001-0005"/>
    <s v="DAWOOD BROTHERS"/>
    <n v="44.98"/>
    <n v="2040.2927999999999"/>
    <x v="34"/>
    <n v="733174"/>
    <s v="K-2010-122"/>
    <n v="16300.000000000002"/>
  </r>
  <r>
    <d v="2020-10-27T00:00:00"/>
    <n v="10"/>
    <x v="1"/>
    <s v="10-2020"/>
    <x v="1"/>
    <s v="Q-2 (2020-2021)"/>
    <x v="8"/>
    <s v="ZAHID JEE"/>
    <s v="Yarn"/>
    <s v="02-01-01-001-0005"/>
    <s v="DAWOOD BROTHERS"/>
    <n v="15.02"/>
    <n v="681.30719999999997"/>
    <x v="34"/>
    <n v="244826"/>
    <s v="K-2010-122"/>
    <n v="16300"/>
  </r>
  <r>
    <d v="2020-10-27T00:00:00"/>
    <n v="10"/>
    <x v="1"/>
    <s v="10-2020"/>
    <x v="1"/>
    <s v="Q-2 (2020-2021)"/>
    <x v="8"/>
    <s v="ZAHID JEE"/>
    <s v="Yarn"/>
    <s v="02-01-01-001-0005"/>
    <s v="DAWOOD BROTHERS"/>
    <n v="31.5"/>
    <n v="1428.84"/>
    <x v="34"/>
    <n v="513450"/>
    <s v="K-2010-123"/>
    <n v="16300"/>
  </r>
  <r>
    <d v="2020-10-27T00:00:00"/>
    <n v="10"/>
    <x v="1"/>
    <s v="10-2020"/>
    <x v="1"/>
    <s v="Q-2 (2020-2021)"/>
    <x v="8"/>
    <s v="ZAHID JEE"/>
    <s v="Yarn"/>
    <s v="02-01-01-001-0005"/>
    <s v="DAWOOD BROTHERS"/>
    <n v="8.5"/>
    <n v="385.56"/>
    <x v="34"/>
    <n v="138550"/>
    <s v="K-2010-123"/>
    <n v="16300"/>
  </r>
  <r>
    <d v="2020-10-27T00:00:00"/>
    <n v="10"/>
    <x v="1"/>
    <s v="10-2020"/>
    <x v="1"/>
    <s v="Q-2 (2020-2021)"/>
    <x v="9"/>
    <s v="METCO"/>
    <s v="Yarn"/>
    <s v="02-01-01-001-0001"/>
    <s v="METCO TEXTILE (PVT) LTD"/>
    <n v="13.08"/>
    <n v="593.30880000000002"/>
    <x v="93"/>
    <n v="290376"/>
    <s v="K-2010-110"/>
    <n v="22200"/>
  </r>
  <r>
    <d v="2020-10-27T00:00:00"/>
    <n v="10"/>
    <x v="1"/>
    <s v="10-2020"/>
    <x v="1"/>
    <s v="Q-2 (2020-2021)"/>
    <x v="9"/>
    <s v="METCO"/>
    <s v="Yarn"/>
    <s v="02-01-01-001-0001"/>
    <s v="METCO TEXTILE (PVT) LTD"/>
    <n v="1.92"/>
    <n v="87.091200000000001"/>
    <x v="93"/>
    <n v="42624"/>
    <s v="K-2010-110"/>
    <n v="22200"/>
  </r>
  <r>
    <d v="2020-10-27T00:00:00"/>
    <n v="10"/>
    <x v="1"/>
    <s v="10-2020"/>
    <x v="1"/>
    <s v="Q-2 (2020-2021)"/>
    <x v="3"/>
    <s v="GATRON"/>
    <s v="Yarn"/>
    <s v="02-01-01-001-0006"/>
    <s v="GATRON INDUSTRIES LTD"/>
    <n v="5.07"/>
    <n v="229.9752"/>
    <x v="87"/>
    <n v="62108.007000000005"/>
    <s v="K-2010-99"/>
    <n v="12250.1"/>
  </r>
  <r>
    <d v="2020-10-27T00:00:00"/>
    <n v="10"/>
    <x v="1"/>
    <s v="10-2020"/>
    <x v="1"/>
    <s v="Q-2 (2020-2021)"/>
    <x v="3"/>
    <s v="GATRON"/>
    <s v="Yarn"/>
    <s v="02-01-01-001-0006"/>
    <s v="GATRON INDUSTRIES LTD"/>
    <n v="24.67"/>
    <n v="1119.0312000000001"/>
    <x v="82"/>
    <n v="302210.46040000004"/>
    <s v="K-2010-99"/>
    <n v="12250.12"/>
  </r>
  <r>
    <d v="2020-10-27T00:00:00"/>
    <n v="10"/>
    <x v="1"/>
    <s v="10-2020"/>
    <x v="1"/>
    <s v="Q-2 (2020-2021)"/>
    <x v="3"/>
    <s v="GATRON"/>
    <s v="Yarn"/>
    <s v="02-01-01-001-0006"/>
    <s v="GATRON INDUSTRIES LTD"/>
    <n v="8.6300000000000008"/>
    <n v="391.45680000000004"/>
    <x v="87"/>
    <n v="105718.36300000001"/>
    <s v="K-2010-99"/>
    <n v="12250.1"/>
  </r>
  <r>
    <d v="2020-10-27T00:00:00"/>
    <n v="10"/>
    <x v="1"/>
    <s v="10-2020"/>
    <x v="1"/>
    <s v="Q-2 (2020-2021)"/>
    <x v="9"/>
    <s v="METCO"/>
    <s v="Yarn"/>
    <s v="02-01-01-001-0001"/>
    <s v="METCO TEXTILE (PVT) LTD"/>
    <n v="30"/>
    <n v="1360.8"/>
    <x v="93"/>
    <n v="666000"/>
    <s v="K-2010-106"/>
    <n v="22200"/>
  </r>
  <r>
    <d v="2020-10-27T00:00:00"/>
    <n v="10"/>
    <x v="1"/>
    <s v="10-2020"/>
    <x v="1"/>
    <s v="Q-2 (2020-2021)"/>
    <x v="8"/>
    <s v="AHMED ORIENTAL"/>
    <s v="Yarn"/>
    <s v="02-01-01-001-0002"/>
    <s v="AHMED ORIENTAL TEXTILE MILLS LTD"/>
    <n v="51.33"/>
    <n v="2328.3287999999998"/>
    <x v="60"/>
    <n v="808447.5"/>
    <s v="K-2010-79"/>
    <n v="15750"/>
  </r>
  <r>
    <d v="2020-10-27T00:00:00"/>
    <n v="10"/>
    <x v="1"/>
    <s v="10-2020"/>
    <x v="1"/>
    <s v="Q-2 (2020-2021)"/>
    <x v="8"/>
    <s v="AHMED ORIENTAL"/>
    <s v="Yarn"/>
    <s v="02-01-01-001-0002"/>
    <s v="AHMED ORIENTAL TEXTILE MILLS LTD"/>
    <n v="17.809999999999999"/>
    <n v="807.86159999999995"/>
    <x v="60"/>
    <n v="280507.5"/>
    <s v="K-2010-79"/>
    <n v="15750.000000000002"/>
  </r>
  <r>
    <d v="2020-10-27T00:00:00"/>
    <n v="10"/>
    <x v="1"/>
    <s v="10-2020"/>
    <x v="1"/>
    <s v="Q-2 (2020-2021)"/>
    <x v="8"/>
    <s v="AHMED ORIENTAL"/>
    <s v="Yarn"/>
    <s v="02-01-01-001-0002"/>
    <s v="AHMED ORIENTAL TEXTILE MILLS LTD"/>
    <n v="5.27"/>
    <n v="239.04719999999998"/>
    <x v="60"/>
    <n v="83002.5"/>
    <s v="K-2010-79"/>
    <n v="15750.000000000002"/>
  </r>
  <r>
    <d v="2020-10-27T00:00:00"/>
    <n v="10"/>
    <x v="1"/>
    <s v="10-2020"/>
    <x v="1"/>
    <s v="Q-2 (2020-2021)"/>
    <x v="8"/>
    <s v="AHMED ORIENTAL"/>
    <s v="Yarn"/>
    <s v="02-01-01-001-0002"/>
    <s v="AHMED ORIENTAL TEXTILE MILLS LTD"/>
    <n v="5.59"/>
    <n v="253.5624"/>
    <x v="60"/>
    <n v="88042.5"/>
    <s v="K-2010-79"/>
    <n v="15750"/>
  </r>
  <r>
    <d v="2020-10-27T00:00:00"/>
    <n v="10"/>
    <x v="1"/>
    <s v="10-2020"/>
    <x v="1"/>
    <s v="Q-2 (2020-2021)"/>
    <x v="11"/>
    <s v="ZAHID JEE"/>
    <s v="Yarn"/>
    <s v="02-01-01-001-0005"/>
    <s v="DAWOOD BROTHERS"/>
    <n v="10"/>
    <n v="453.6"/>
    <x v="81"/>
    <n v="183000"/>
    <s v="K-2010-86"/>
    <n v="18300"/>
  </r>
  <r>
    <d v="2020-10-27T00:00:00"/>
    <n v="10"/>
    <x v="1"/>
    <s v="10-2020"/>
    <x v="1"/>
    <s v="Q-2 (2020-2021)"/>
    <x v="11"/>
    <s v="ZAHID JEE"/>
    <s v="Yarn"/>
    <s v="02-01-01-001-0005"/>
    <s v="DAWOOD BROTHERS"/>
    <n v="77.099999999999994"/>
    <n v="3497.2559999999999"/>
    <x v="81"/>
    <n v="1410930"/>
    <s v="K-2010-86"/>
    <n v="18300"/>
  </r>
  <r>
    <d v="2020-10-27T00:00:00"/>
    <n v="10"/>
    <x v="1"/>
    <s v="10-2020"/>
    <x v="1"/>
    <s v="Q-2 (2020-2021)"/>
    <x v="11"/>
    <s v="ZAHID JEE"/>
    <s v="Yarn"/>
    <s v="02-01-01-001-0005"/>
    <s v="DAWOOD BROTHERS"/>
    <n v="12.9"/>
    <n v="585.14400000000001"/>
    <x v="81"/>
    <n v="236070"/>
    <s v="K-2010-86"/>
    <n v="18300"/>
  </r>
  <r>
    <d v="2020-10-28T00:00:00"/>
    <n v="10"/>
    <x v="1"/>
    <s v="10-2020"/>
    <x v="1"/>
    <s v="Q-2 (2020-2021)"/>
    <x v="7"/>
    <s v="METCO"/>
    <s v="Yarn"/>
    <s v="02-01-01-001-0001"/>
    <s v="METCO TEXTILE (PVT) LTD"/>
    <n v="80"/>
    <n v="3628.8"/>
    <x v="91"/>
    <n v="1488000"/>
    <s v="K-2010-97"/>
    <n v="18600"/>
  </r>
  <r>
    <d v="2020-10-28T00:00:00"/>
    <n v="10"/>
    <x v="1"/>
    <s v="10-2020"/>
    <x v="1"/>
    <s v="Q-2 (2020-2021)"/>
    <x v="11"/>
    <s v="ZAHID JEE"/>
    <s v="Yarn"/>
    <s v="02-01-01-001-0005"/>
    <s v="DAWOOD BROTHERS"/>
    <n v="30.46"/>
    <n v="1381.6656"/>
    <x v="81"/>
    <n v="557418"/>
    <s v="K-2010-114"/>
    <n v="18300"/>
  </r>
  <r>
    <d v="2020-10-28T00:00:00"/>
    <n v="10"/>
    <x v="1"/>
    <s v="10-2020"/>
    <x v="1"/>
    <s v="Q-2 (2020-2021)"/>
    <x v="11"/>
    <s v="ZAHID JEE"/>
    <s v="Yarn"/>
    <s v="02-01-01-001-0005"/>
    <s v="DAWOOD BROTHERS"/>
    <n v="69.540000000000006"/>
    <n v="3154.3344000000002"/>
    <x v="81"/>
    <n v="1272582"/>
    <s v="K-2010-114"/>
    <n v="18300"/>
  </r>
  <r>
    <d v="2020-10-28T00:00:00"/>
    <n v="10"/>
    <x v="1"/>
    <s v="10-2020"/>
    <x v="1"/>
    <s v="Q-2 (2020-2021)"/>
    <x v="8"/>
    <s v="ZAHID JEE"/>
    <s v="Yarn"/>
    <s v="02-01-01-001-0005"/>
    <s v="DAWOOD BROTHERS"/>
    <n v="50"/>
    <n v="2268"/>
    <x v="34"/>
    <n v="815000"/>
    <s v="K-2010-124"/>
    <n v="16300"/>
  </r>
  <r>
    <d v="2020-10-31T00:00:00"/>
    <n v="10"/>
    <x v="1"/>
    <s v="10-2020"/>
    <x v="1"/>
    <s v="Q-2 (2020-2021)"/>
    <x v="7"/>
    <s v="METCO"/>
    <s v="Yarn"/>
    <s v="02-01-01-001-0001"/>
    <s v="METCO TEXTILE (PVT) LTD"/>
    <n v="150"/>
    <n v="6804"/>
    <x v="91"/>
    <n v="2790000"/>
    <s v="K-2010-98"/>
    <n v="18600"/>
  </r>
  <r>
    <d v="2020-10-31T00:00:00"/>
    <n v="10"/>
    <x v="1"/>
    <s v="10-2020"/>
    <x v="1"/>
    <s v="Q-2 (2020-2021)"/>
    <x v="8"/>
    <s v="PREMIUM"/>
    <s v="Yarn"/>
    <s v="02-01-01-001-0004"/>
    <s v="PREMIUM TEXTILE MILLS LTD"/>
    <n v="5.5"/>
    <n v="249.48"/>
    <x v="34"/>
    <n v="89650"/>
    <s v="K-2010-77"/>
    <n v="16300"/>
  </r>
  <r>
    <d v="2020-10-31T00:00:00"/>
    <n v="10"/>
    <x v="1"/>
    <s v="10-2020"/>
    <x v="1"/>
    <s v="Q-2 (2020-2021)"/>
    <x v="8"/>
    <s v="PREMIUM"/>
    <s v="Yarn"/>
    <s v="02-01-01-001-0004"/>
    <s v="PREMIUM TEXTILE MILLS LTD"/>
    <n v="4.16"/>
    <n v="188.69759999999999"/>
    <x v="34"/>
    <n v="67808"/>
    <s v="K-2010-77"/>
    <n v="16300"/>
  </r>
  <r>
    <d v="2020-10-31T00:00:00"/>
    <n v="10"/>
    <x v="1"/>
    <s v="10-2020"/>
    <x v="1"/>
    <s v="Q-2 (2020-2021)"/>
    <x v="8"/>
    <s v="PREMIUM"/>
    <s v="Yarn"/>
    <s v="02-01-01-001-0004"/>
    <s v="PREMIUM TEXTILE MILLS LTD"/>
    <n v="5.34"/>
    <n v="242.22239999999999"/>
    <x v="34"/>
    <n v="87042"/>
    <s v="K-2010-77"/>
    <n v="16300"/>
  </r>
  <r>
    <d v="2020-11-02T00:00:00"/>
    <n v="11"/>
    <x v="1"/>
    <s v="11-2020"/>
    <x v="1"/>
    <s v="Q-2 (2020-2021)"/>
    <x v="9"/>
    <s v="METCO"/>
    <s v="Yarn"/>
    <s v="02-01-01-001-0001"/>
    <s v="METCO TEXTILE (PVT) LTD"/>
    <n v="30"/>
    <n v="1360.8"/>
    <x v="93"/>
    <n v="666000"/>
    <s v="K-2011-43"/>
    <n v="22200"/>
  </r>
  <r>
    <d v="2020-11-02T00:00:00"/>
    <n v="11"/>
    <x v="1"/>
    <s v="11-2020"/>
    <x v="1"/>
    <s v="Q-2 (2020-2021)"/>
    <x v="7"/>
    <s v="METCO"/>
    <s v="Yarn"/>
    <s v="02-01-01-001-0001"/>
    <s v="METCO TEXTILE (PVT) LTD"/>
    <n v="40"/>
    <n v="1814.4"/>
    <x v="91"/>
    <n v="744000"/>
    <s v="K-2011-35"/>
    <n v="18600"/>
  </r>
  <r>
    <d v="2020-11-03T00:00:00"/>
    <n v="11"/>
    <x v="1"/>
    <s v="11-2020"/>
    <x v="1"/>
    <s v="Q-2 (2020-2021)"/>
    <x v="4"/>
    <s v="AHMED ORIENTAL"/>
    <s v="Yarn"/>
    <s v="02-01-01-001-0002"/>
    <s v="AHMED ORIENTAL TEXTILE MILLS LTD"/>
    <n v="22.38"/>
    <n v="1015.1568"/>
    <x v="11"/>
    <n v="344652"/>
    <s v="K-2011-39"/>
    <n v="15400"/>
  </r>
  <r>
    <d v="2020-11-03T00:00:00"/>
    <n v="11"/>
    <x v="1"/>
    <s v="11-2020"/>
    <x v="1"/>
    <s v="Q-2 (2020-2021)"/>
    <x v="4"/>
    <s v="AHMED ORIENTAL"/>
    <s v="Yarn"/>
    <s v="02-01-01-001-0002"/>
    <s v="AHMED ORIENTAL TEXTILE MILLS LTD"/>
    <n v="27.62"/>
    <n v="1252.8432"/>
    <x v="11"/>
    <n v="425348"/>
    <s v="K-2011-39"/>
    <n v="15400"/>
  </r>
  <r>
    <d v="2020-11-03T00:00:00"/>
    <n v="11"/>
    <x v="1"/>
    <s v="11-2020"/>
    <x v="1"/>
    <s v="Q-2 (2020-2021)"/>
    <x v="8"/>
    <s v="AHMED ORIENTAL"/>
    <s v="Yarn"/>
    <s v="02-01-01-001-0002"/>
    <s v="AHMED ORIENTAL TEXTILE MILLS LTD"/>
    <n v="0.16"/>
    <n v="7.2576000000000001"/>
    <x v="60"/>
    <n v="2520"/>
    <s v="K-2011-40"/>
    <n v="15750"/>
  </r>
  <r>
    <d v="2020-11-03T00:00:00"/>
    <n v="11"/>
    <x v="1"/>
    <s v="11-2020"/>
    <x v="1"/>
    <s v="Q-2 (2020-2021)"/>
    <x v="8"/>
    <s v="AHMED ORIENTAL"/>
    <s v="Yarn"/>
    <s v="02-01-01-001-0002"/>
    <s v="AHMED ORIENTAL TEXTILE MILLS LTD"/>
    <n v="49.84"/>
    <n v="2260.7424000000001"/>
    <x v="60"/>
    <n v="784980"/>
    <s v="K-2011-40"/>
    <n v="15749.999999999998"/>
  </r>
  <r>
    <d v="2020-11-03T00:00:00"/>
    <n v="11"/>
    <x v="1"/>
    <s v="11-2020"/>
    <x v="1"/>
    <s v="Q-2 (2020-2021)"/>
    <x v="11"/>
    <s v="ZAHID JEE"/>
    <s v="Yarn"/>
    <s v="02-01-01-001-0005"/>
    <s v="DAWOOD BROTHERS"/>
    <n v="17.649999999999999"/>
    <n v="800.60399999999993"/>
    <x v="81"/>
    <n v="322995"/>
    <s v="K-2011-46"/>
    <n v="18300"/>
  </r>
  <r>
    <d v="2020-11-03T00:00:00"/>
    <n v="11"/>
    <x v="1"/>
    <s v="11-2020"/>
    <x v="1"/>
    <s v="Q-2 (2020-2021)"/>
    <x v="11"/>
    <s v="ZAHID JEE"/>
    <s v="Yarn"/>
    <s v="02-01-01-001-0005"/>
    <s v="DAWOOD BROTHERS"/>
    <n v="48.24"/>
    <n v="2188.1664000000001"/>
    <x v="81"/>
    <n v="882792"/>
    <s v="K-2011-46"/>
    <n v="18300"/>
  </r>
  <r>
    <d v="2020-11-03T00:00:00"/>
    <n v="11"/>
    <x v="1"/>
    <s v="11-2020"/>
    <x v="1"/>
    <s v="Q-2 (2020-2021)"/>
    <x v="11"/>
    <s v="ZAHID JEE"/>
    <s v="Yarn"/>
    <s v="02-01-01-001-0005"/>
    <s v="DAWOOD BROTHERS"/>
    <n v="28.6"/>
    <n v="1297.296"/>
    <x v="81"/>
    <n v="523380"/>
    <s v="K-2011-46"/>
    <n v="18300"/>
  </r>
  <r>
    <d v="2020-11-03T00:00:00"/>
    <n v="11"/>
    <x v="1"/>
    <s v="11-2020"/>
    <x v="1"/>
    <s v="Q-2 (2020-2021)"/>
    <x v="11"/>
    <s v="ZAHID JEE"/>
    <s v="Yarn"/>
    <s v="02-01-01-001-0005"/>
    <s v="DAWOOD BROTHERS"/>
    <n v="15.51"/>
    <n v="703.53359999999998"/>
    <x v="81"/>
    <n v="283833"/>
    <s v="K-2011-46"/>
    <n v="18300"/>
  </r>
  <r>
    <d v="2020-11-03T00:00:00"/>
    <n v="11"/>
    <x v="1"/>
    <s v="11-2020"/>
    <x v="1"/>
    <s v="Q-2 (2020-2021)"/>
    <x v="8"/>
    <s v="ZAHID JEE"/>
    <s v="Yarn"/>
    <s v="02-01-01-001-0005"/>
    <s v="DAWOOD BROTHERS"/>
    <n v="14.61"/>
    <n v="662.70959999999991"/>
    <x v="34"/>
    <n v="238143"/>
    <s v="K-2011-113"/>
    <n v="16300"/>
  </r>
  <r>
    <d v="2020-11-03T00:00:00"/>
    <n v="11"/>
    <x v="1"/>
    <s v="11-2020"/>
    <x v="1"/>
    <s v="Q-2 (2020-2021)"/>
    <x v="8"/>
    <s v="ZAHID JEE"/>
    <s v="Yarn"/>
    <s v="02-01-01-001-0005"/>
    <s v="DAWOOD BROTHERS"/>
    <n v="6.39"/>
    <n v="289.85039999999998"/>
    <x v="34"/>
    <n v="104157"/>
    <s v="K-2011-113"/>
    <n v="16300"/>
  </r>
  <r>
    <d v="2020-11-04T00:00:00"/>
    <n v="11"/>
    <x v="1"/>
    <s v="11-2020"/>
    <x v="1"/>
    <s v="Q-2 (2020-2021)"/>
    <x v="7"/>
    <s v="METCO"/>
    <s v="Yarn"/>
    <s v="02-01-01-001-0001"/>
    <s v="METCO TEXTILE (PVT) LTD"/>
    <n v="16.46"/>
    <n v="746.62560000000008"/>
    <x v="91"/>
    <n v="306156"/>
    <s v="K-2011-37"/>
    <n v="18600"/>
  </r>
  <r>
    <d v="2020-11-04T00:00:00"/>
    <n v="11"/>
    <x v="1"/>
    <s v="11-2020"/>
    <x v="1"/>
    <s v="Q-2 (2020-2021)"/>
    <x v="7"/>
    <s v="METCO"/>
    <s v="Yarn"/>
    <s v="02-01-01-001-0001"/>
    <s v="METCO TEXTILE (PVT) LTD"/>
    <n v="23.54"/>
    <n v="1067.7744"/>
    <x v="91"/>
    <n v="437844"/>
    <s v="K-2011-37"/>
    <n v="18600"/>
  </r>
  <r>
    <d v="2020-11-05T00:00:00"/>
    <n v="11"/>
    <x v="1"/>
    <s v="11-2020"/>
    <x v="1"/>
    <s v="Q-2 (2020-2021)"/>
    <x v="7"/>
    <s v="METCO"/>
    <s v="Yarn"/>
    <s v="02-01-01-001-0001"/>
    <s v="METCO TEXTILE (PVT) LTD"/>
    <n v="50"/>
    <n v="2268"/>
    <x v="94"/>
    <n v="940000"/>
    <s v="K-2011-41"/>
    <n v="18800"/>
  </r>
  <r>
    <d v="2020-11-06T00:00:00"/>
    <n v="11"/>
    <x v="1"/>
    <s v="11-2020"/>
    <x v="1"/>
    <s v="Q-2 (2020-2021)"/>
    <x v="7"/>
    <s v="METCO"/>
    <s v="Yarn"/>
    <s v="02-01-01-001-0001"/>
    <s v="METCO TEXTILE (PVT) LTD"/>
    <n v="75"/>
    <n v="3402"/>
    <x v="28"/>
    <n v="1440000"/>
    <s v="K-2011-8"/>
    <n v="19200"/>
  </r>
  <r>
    <d v="2020-11-07T00:00:00"/>
    <n v="11"/>
    <x v="1"/>
    <s v="11-2020"/>
    <x v="1"/>
    <s v="Q-2 (2020-2021)"/>
    <x v="9"/>
    <s v="METCO"/>
    <s v="Yarn"/>
    <s v="02-01-01-001-0001"/>
    <s v="METCO TEXTILE (PVT) LTD"/>
    <n v="12.87"/>
    <n v="583.78319999999997"/>
    <x v="93"/>
    <n v="285714"/>
    <s v="K-2011-44"/>
    <n v="22200"/>
  </r>
  <r>
    <d v="2020-11-07T00:00:00"/>
    <n v="11"/>
    <x v="1"/>
    <s v="11-2020"/>
    <x v="1"/>
    <s v="Q-2 (2020-2021)"/>
    <x v="9"/>
    <s v="METCO"/>
    <s v="Yarn"/>
    <s v="02-01-01-001-0001"/>
    <s v="METCO TEXTILE (PVT) LTD"/>
    <n v="17.13"/>
    <n v="777.01679999999999"/>
    <x v="93"/>
    <n v="380286"/>
    <s v="K-2011-44"/>
    <n v="22200"/>
  </r>
  <r>
    <d v="2020-11-07T00:00:00"/>
    <n v="11"/>
    <x v="1"/>
    <s v="11-2020"/>
    <x v="1"/>
    <s v="Q-2 (2020-2021)"/>
    <x v="3"/>
    <s v="GATRON"/>
    <s v="Yarn"/>
    <s v="02-01-01-001-0006"/>
    <s v="GATRON INDUSTRIES LTD"/>
    <n v="17.275300000000001"/>
    <n v="783.60760800000003"/>
    <x v="95"/>
    <n v="209896.96803600003"/>
    <s v="K-2011-97"/>
    <n v="12150.12"/>
  </r>
  <r>
    <d v="2020-11-07T00:00:00"/>
    <n v="11"/>
    <x v="1"/>
    <s v="11-2020"/>
    <x v="1"/>
    <s v="Q-2 (2020-2021)"/>
    <x v="3"/>
    <s v="GATRON"/>
    <s v="Yarn"/>
    <s v="02-01-01-001-0006"/>
    <s v="GATRON INDUSTRIES LTD"/>
    <n v="23.350899999999999"/>
    <n v="1059.1968239999999"/>
    <x v="95"/>
    <n v="283716.23710800003"/>
    <s v="K-2011-97"/>
    <n v="12150.12"/>
  </r>
  <r>
    <d v="2020-11-07T00:00:00"/>
    <n v="11"/>
    <x v="1"/>
    <s v="11-2020"/>
    <x v="1"/>
    <s v="Q-2 (2020-2021)"/>
    <x v="3"/>
    <s v="GATRON"/>
    <s v="Yarn"/>
    <s v="02-01-01-001-0006"/>
    <s v="GATRON INDUSTRIES LTD"/>
    <n v="5.5816999999999997"/>
    <n v="253.18591199999997"/>
    <x v="96"/>
    <n v="67818.659705999991"/>
    <s v="K-2011-98"/>
    <n v="12150.179999999998"/>
  </r>
  <r>
    <d v="2020-11-07T00:00:00"/>
    <n v="11"/>
    <x v="1"/>
    <s v="11-2020"/>
    <x v="1"/>
    <s v="Q-2 (2020-2021)"/>
    <x v="3"/>
    <s v="GATRON"/>
    <s v="Yarn"/>
    <s v="02-01-01-001-0006"/>
    <s v="GATRON INDUSTRIES LTD"/>
    <n v="9.8524999999999991"/>
    <n v="446.90939999999995"/>
    <x v="96"/>
    <n v="119709.64844999999"/>
    <s v="K-2011-98"/>
    <n v="12150.18"/>
  </r>
  <r>
    <d v="2020-11-09T00:00:00"/>
    <n v="11"/>
    <x v="1"/>
    <s v="11-2020"/>
    <x v="1"/>
    <s v="Q-2 (2020-2021)"/>
    <x v="7"/>
    <s v="METCO"/>
    <s v="Yarn"/>
    <s v="02-01-01-001-0001"/>
    <s v="METCO TEXTILE (PVT) LTD"/>
    <n v="50"/>
    <n v="2268"/>
    <x v="94"/>
    <n v="940000"/>
    <s v="K-2011-42"/>
    <n v="18800"/>
  </r>
  <r>
    <d v="2020-11-10T00:00:00"/>
    <n v="11"/>
    <x v="1"/>
    <s v="11-2020"/>
    <x v="1"/>
    <s v="Q-2 (2020-2021)"/>
    <x v="8"/>
    <s v="AHMED ORIENTAL"/>
    <s v="Yarn"/>
    <s v="02-01-01-001-0002"/>
    <s v="AHMED ORIENTAL TEXTILE MILLS LTD"/>
    <n v="48.99"/>
    <n v="2222.1864"/>
    <x v="60"/>
    <n v="771592.5"/>
    <s v="K-2011-75"/>
    <n v="15750"/>
  </r>
  <r>
    <d v="2020-11-10T00:00:00"/>
    <n v="11"/>
    <x v="1"/>
    <s v="11-2020"/>
    <x v="1"/>
    <s v="Q-2 (2020-2021)"/>
    <x v="8"/>
    <s v="AHMED ORIENTAL"/>
    <s v="Yarn"/>
    <s v="02-01-01-001-0002"/>
    <s v="AHMED ORIENTAL TEXTILE MILLS LTD"/>
    <n v="44.28"/>
    <n v="2008.5408"/>
    <x v="60"/>
    <n v="697410"/>
    <s v="K-2011-75"/>
    <n v="15750"/>
  </r>
  <r>
    <d v="2020-11-10T00:00:00"/>
    <n v="11"/>
    <x v="1"/>
    <s v="11-2020"/>
    <x v="1"/>
    <s v="Q-2 (2020-2021)"/>
    <x v="8"/>
    <s v="AHMED ORIENTAL"/>
    <s v="Yarn"/>
    <s v="02-01-01-001-0002"/>
    <s v="AHMED ORIENTAL TEXTILE MILLS LTD"/>
    <n v="6.73"/>
    <n v="305.27280000000002"/>
    <x v="60"/>
    <n v="105997.5"/>
    <s v="K-2011-75"/>
    <n v="15749.999999999998"/>
  </r>
  <r>
    <d v="2020-11-10T00:00:00"/>
    <n v="11"/>
    <x v="1"/>
    <s v="11-2020"/>
    <x v="1"/>
    <s v="Q-2 (2020-2021)"/>
    <x v="7"/>
    <s v="METCO"/>
    <s v="Yarn"/>
    <s v="02-01-01-001-0001"/>
    <s v="METCO TEXTILE (PVT) LTD"/>
    <n v="41"/>
    <n v="1859.76"/>
    <x v="28"/>
    <n v="787200"/>
    <s v="K-2011-47"/>
    <n v="19200"/>
  </r>
  <r>
    <d v="2020-11-10T00:00:00"/>
    <n v="11"/>
    <x v="1"/>
    <s v="11-2020"/>
    <x v="1"/>
    <s v="Q-2 (2020-2021)"/>
    <x v="7"/>
    <s v="METCO"/>
    <s v="Yarn"/>
    <s v="02-01-01-001-0001"/>
    <s v="METCO TEXTILE (PVT) LTD"/>
    <n v="60"/>
    <n v="2721.6"/>
    <x v="28"/>
    <n v="1152000"/>
    <s v="K-2011-17"/>
    <n v="19200"/>
  </r>
  <r>
    <d v="2020-11-12T00:00:00"/>
    <n v="11"/>
    <x v="1"/>
    <s v="11-2020"/>
    <x v="1"/>
    <s v="Q-2 (2020-2021)"/>
    <x v="7"/>
    <s v="METCO"/>
    <s v="Yarn"/>
    <s v="02-01-01-001-0001"/>
    <s v="METCO TEXTILE (PVT) LTD"/>
    <n v="60"/>
    <n v="2721.6"/>
    <x v="28"/>
    <n v="1152000"/>
    <s v="K-2011-20"/>
    <n v="19200"/>
  </r>
  <r>
    <d v="2020-11-12T00:00:00"/>
    <n v="11"/>
    <x v="1"/>
    <s v="11-2020"/>
    <x v="1"/>
    <s v="Q-2 (2020-2021)"/>
    <x v="7"/>
    <s v="METCO"/>
    <s v="Yarn"/>
    <s v="02-01-01-001-0001"/>
    <s v="METCO TEXTILE (PVT) LTD"/>
    <n v="64"/>
    <n v="2903.04"/>
    <x v="28"/>
    <n v="1228800"/>
    <s v="K-2011-21"/>
    <n v="19200"/>
  </r>
  <r>
    <d v="2020-11-12T00:00:00"/>
    <n v="11"/>
    <x v="1"/>
    <s v="11-2020"/>
    <x v="1"/>
    <s v="Q-2 (2020-2021)"/>
    <x v="3"/>
    <s v="GATRON"/>
    <s v="Yarn"/>
    <s v="02-01-01-001-0006"/>
    <s v="GATRON INDUSTRIES LTD"/>
    <n v="0.26450000000000001"/>
    <n v="11.997720000000001"/>
    <x v="97"/>
    <n v="3213.69616"/>
    <s v="K-2011-99"/>
    <n v="12150.08"/>
  </r>
  <r>
    <d v="2020-11-12T00:00:00"/>
    <n v="11"/>
    <x v="1"/>
    <s v="11-2020"/>
    <x v="1"/>
    <s v="Q-2 (2020-2021)"/>
    <x v="3"/>
    <s v="GATRON"/>
    <s v="Yarn"/>
    <s v="02-01-01-001-0006"/>
    <s v="GATRON INDUSTRIES LTD"/>
    <n v="0.13950000000000001"/>
    <n v="6.3277200000000002"/>
    <x v="97"/>
    <n v="1694.9361600000002"/>
    <s v="K-2011-99"/>
    <n v="12150.08"/>
  </r>
  <r>
    <d v="2020-11-12T00:00:00"/>
    <n v="11"/>
    <x v="1"/>
    <s v="11-2020"/>
    <x v="1"/>
    <s v="Q-2 (2020-2021)"/>
    <x v="3"/>
    <s v="GATRON"/>
    <s v="Yarn"/>
    <s v="02-01-01-001-0006"/>
    <s v="GATRON INDUSTRIES LTD"/>
    <n v="26.211099999999998"/>
    <n v="1188.9354959999998"/>
    <x v="97"/>
    <n v="318466.96188799996"/>
    <s v="K-2011-99"/>
    <n v="12150.08"/>
  </r>
  <r>
    <d v="2020-11-12T00:00:00"/>
    <n v="11"/>
    <x v="1"/>
    <s v="11-2020"/>
    <x v="1"/>
    <s v="Q-2 (2020-2021)"/>
    <x v="3"/>
    <s v="GATRON"/>
    <s v="Yarn"/>
    <s v="02-01-01-001-0006"/>
    <s v="GATRON INDUSTRIES LTD"/>
    <n v="23.316099999999999"/>
    <n v="1057.6182959999999"/>
    <x v="97"/>
    <n v="283292.48028799996"/>
    <s v="K-2011-99"/>
    <n v="12150.08"/>
  </r>
  <r>
    <d v="2020-11-12T00:00:00"/>
    <n v="11"/>
    <x v="1"/>
    <s v="11-2020"/>
    <x v="1"/>
    <s v="Q-2 (2020-2021)"/>
    <x v="3"/>
    <s v="GATRON"/>
    <s v="Yarn"/>
    <s v="02-01-01-001-0006"/>
    <s v="GATRON INDUSTRIES LTD"/>
    <n v="0.26450000000000001"/>
    <n v="11.997720000000001"/>
    <x v="97"/>
    <n v="3213.69616"/>
    <s v="K-2011-99"/>
    <n v="12150.08"/>
  </r>
  <r>
    <d v="2020-11-12T00:00:00"/>
    <n v="11"/>
    <x v="1"/>
    <s v="11-2020"/>
    <x v="1"/>
    <s v="Q-2 (2020-2021)"/>
    <x v="3"/>
    <s v="GATRON"/>
    <s v="Yarn"/>
    <s v="02-01-01-001-0006"/>
    <s v="GATRON INDUSTRIES LTD"/>
    <n v="4.3406000000000002"/>
    <n v="196.88961600000002"/>
    <x v="97"/>
    <n v="52738.637247999999"/>
    <s v="K-2011-99"/>
    <n v="12150.08"/>
  </r>
  <r>
    <d v="2020-11-12T00:00:00"/>
    <n v="11"/>
    <x v="1"/>
    <s v="11-2020"/>
    <x v="1"/>
    <s v="Q-2 (2020-2021)"/>
    <x v="3"/>
    <s v="GATRON"/>
    <s v="Yarn"/>
    <s v="02-01-01-001-0006"/>
    <s v="GATRON INDUSTRIES LTD"/>
    <n v="0.28649999999999998"/>
    <n v="12.995639999999998"/>
    <x v="97"/>
    <n v="3480.9979199999998"/>
    <s v="K-2011-99"/>
    <n v="12150.08"/>
  </r>
  <r>
    <d v="2020-11-13T00:00:00"/>
    <n v="11"/>
    <x v="1"/>
    <s v="11-2020"/>
    <x v="1"/>
    <s v="Q-2 (2020-2021)"/>
    <x v="11"/>
    <s v="ZAHID JEE"/>
    <s v="Yarn"/>
    <s v="02-01-01-001-0005"/>
    <s v="DAWOOD BROTHERS"/>
    <n v="48.39"/>
    <n v="2194.9704000000002"/>
    <x v="81"/>
    <n v="885537"/>
    <s v="K-2011-70"/>
    <n v="18300"/>
  </r>
  <r>
    <d v="2020-11-13T00:00:00"/>
    <n v="11"/>
    <x v="1"/>
    <s v="11-2020"/>
    <x v="1"/>
    <s v="Q-2 (2020-2021)"/>
    <x v="11"/>
    <s v="ZAHID JEE"/>
    <s v="Yarn"/>
    <s v="02-01-01-001-0005"/>
    <s v="DAWOOD BROTHERS"/>
    <n v="31.61"/>
    <n v="1433.8296"/>
    <x v="81"/>
    <n v="578463"/>
    <s v="K-2011-70"/>
    <n v="18300"/>
  </r>
  <r>
    <d v="2020-11-14T00:00:00"/>
    <n v="11"/>
    <x v="1"/>
    <s v="11-2020"/>
    <x v="1"/>
    <s v="Q-2 (2020-2021)"/>
    <x v="7"/>
    <s v="METCO"/>
    <s v="Yarn"/>
    <s v="02-01-01-001-0001"/>
    <s v="METCO TEXTILE (PVT) LTD"/>
    <n v="59"/>
    <n v="2676.24"/>
    <x v="28"/>
    <n v="1132800"/>
    <s v="K-2011-90"/>
    <n v="19200"/>
  </r>
  <r>
    <d v="2020-11-14T00:00:00"/>
    <n v="11"/>
    <x v="1"/>
    <s v="11-2020"/>
    <x v="1"/>
    <s v="Q-2 (2020-2021)"/>
    <x v="7"/>
    <s v="METCO"/>
    <s v="Yarn"/>
    <s v="02-01-01-001-0001"/>
    <s v="METCO TEXTILE (PVT) LTD"/>
    <n v="41"/>
    <n v="1859.76"/>
    <x v="28"/>
    <n v="787200"/>
    <s v="K-2011-91"/>
    <n v="19200"/>
  </r>
  <r>
    <d v="2020-11-14T00:00:00"/>
    <n v="11"/>
    <x v="1"/>
    <s v="11-2020"/>
    <x v="1"/>
    <s v="Q-2 (2020-2021)"/>
    <x v="11"/>
    <s v="ZAHID JEE"/>
    <s v="Yarn"/>
    <s v="02-01-01-001-0005"/>
    <s v="DAWOOD BROTHERS"/>
    <n v="57"/>
    <n v="2585.52"/>
    <x v="81"/>
    <n v="1043100"/>
    <s v="K-2011-72"/>
    <n v="18300"/>
  </r>
  <r>
    <d v="2020-11-14T00:00:00"/>
    <n v="11"/>
    <x v="1"/>
    <s v="11-2020"/>
    <x v="1"/>
    <s v="Q-2 (2020-2021)"/>
    <x v="8"/>
    <s v="ZAHID JEE"/>
    <s v="Yarn"/>
    <s v="02-01-01-001-0005"/>
    <s v="DAWOOD BROTHERS"/>
    <n v="17"/>
    <n v="771.12"/>
    <x v="34"/>
    <n v="277100"/>
    <s v="K-2011-114"/>
    <n v="16300"/>
  </r>
  <r>
    <d v="2020-11-16T00:00:00"/>
    <n v="11"/>
    <x v="1"/>
    <s v="11-2020"/>
    <x v="1"/>
    <s v="Q-2 (2020-2021)"/>
    <x v="7"/>
    <s v="METCO"/>
    <s v="Yarn"/>
    <s v="02-01-01-001-0001"/>
    <s v="METCO TEXTILE (PVT) LTD"/>
    <n v="52.48"/>
    <n v="2380.4928"/>
    <x v="94"/>
    <n v="986623.99999999988"/>
    <s v="K-2011-94"/>
    <n v="18800"/>
  </r>
  <r>
    <d v="2020-11-16T00:00:00"/>
    <n v="11"/>
    <x v="1"/>
    <s v="11-2020"/>
    <x v="1"/>
    <s v="Q-2 (2020-2021)"/>
    <x v="7"/>
    <s v="METCO"/>
    <s v="Yarn"/>
    <s v="02-01-01-001-0001"/>
    <s v="METCO TEXTILE (PVT) LTD"/>
    <n v="47.52"/>
    <n v="2155.5072"/>
    <x v="94"/>
    <n v="893376.00000000012"/>
    <s v="K-2011-94"/>
    <n v="18800"/>
  </r>
  <r>
    <d v="2020-11-17T00:00:00"/>
    <n v="11"/>
    <x v="1"/>
    <s v="11-2020"/>
    <x v="1"/>
    <s v="Q-2 (2020-2021)"/>
    <x v="7"/>
    <s v="METCO"/>
    <s v="Yarn"/>
    <s v="02-01-01-001-0001"/>
    <s v="METCO TEXTILE (PVT) LTD"/>
    <n v="79"/>
    <n v="3583.44"/>
    <x v="94"/>
    <n v="1485200"/>
    <s v="K-2011-93"/>
    <n v="18800"/>
  </r>
  <r>
    <d v="2020-11-17T00:00:00"/>
    <n v="11"/>
    <x v="1"/>
    <s v="11-2020"/>
    <x v="1"/>
    <s v="Q-2 (2020-2021)"/>
    <x v="8"/>
    <s v="AHMED ORIENTAL"/>
    <s v="Yarn"/>
    <s v="02-01-01-001-0002"/>
    <s v="AHMED ORIENTAL TEXTILE MILLS LTD"/>
    <n v="29.12"/>
    <n v="1320.8832"/>
    <x v="60"/>
    <n v="458640"/>
    <s v="K-2011-74"/>
    <n v="15750"/>
  </r>
  <r>
    <d v="2020-11-17T00:00:00"/>
    <n v="11"/>
    <x v="1"/>
    <s v="11-2020"/>
    <x v="1"/>
    <s v="Q-2 (2020-2021)"/>
    <x v="8"/>
    <s v="AHMED ORIENTAL"/>
    <s v="Yarn"/>
    <s v="02-01-01-001-0002"/>
    <s v="AHMED ORIENTAL TEXTILE MILLS LTD"/>
    <n v="20.88"/>
    <n v="947.1167999999999"/>
    <x v="60"/>
    <n v="328860"/>
    <s v="K-2011-74"/>
    <n v="15750"/>
  </r>
  <r>
    <d v="2020-11-18T00:00:00"/>
    <n v="11"/>
    <x v="1"/>
    <s v="11-2020"/>
    <x v="1"/>
    <s v="Q-2 (2020-2021)"/>
    <x v="7"/>
    <s v="METCO"/>
    <s v="Yarn"/>
    <s v="02-01-01-001-0001"/>
    <s v="METCO TEXTILE (PVT) LTD"/>
    <n v="121"/>
    <n v="5488.5599999999995"/>
    <x v="94"/>
    <n v="2274800"/>
    <s v="K-2011-92"/>
    <n v="18800"/>
  </r>
  <r>
    <d v="2020-11-19T00:00:00"/>
    <n v="11"/>
    <x v="1"/>
    <s v="11-2020"/>
    <x v="1"/>
    <s v="Q-2 (2020-2021)"/>
    <x v="7"/>
    <s v="METCO"/>
    <s v="Yarn"/>
    <s v="02-01-01-001-0001"/>
    <s v="METCO TEXTILE (PVT) LTD"/>
    <n v="11.91"/>
    <n v="540.23760000000004"/>
    <x v="98"/>
    <n v="238200"/>
    <s v="K-2011-89"/>
    <n v="20000"/>
  </r>
  <r>
    <d v="2020-11-19T00:00:00"/>
    <n v="11"/>
    <x v="1"/>
    <s v="11-2020"/>
    <x v="1"/>
    <s v="Q-2 (2020-2021)"/>
    <x v="7"/>
    <s v="METCO"/>
    <s v="Yarn"/>
    <s v="02-01-01-001-0001"/>
    <s v="METCO TEXTILE (PVT) LTD"/>
    <n v="21"/>
    <n v="952.56"/>
    <x v="98"/>
    <n v="420000"/>
    <s v="K-2011-89"/>
    <n v="20000"/>
  </r>
  <r>
    <d v="2020-11-19T00:00:00"/>
    <n v="11"/>
    <x v="1"/>
    <s v="11-2020"/>
    <x v="1"/>
    <s v="Q-2 (2020-2021)"/>
    <x v="7"/>
    <s v="METCO"/>
    <s v="Yarn"/>
    <s v="02-01-01-001-0001"/>
    <s v="METCO TEXTILE (PVT) LTD"/>
    <n v="13.94"/>
    <n v="632.3184"/>
    <x v="98"/>
    <n v="278800"/>
    <s v="K-2011-89"/>
    <n v="20000"/>
  </r>
  <r>
    <d v="2020-11-19T00:00:00"/>
    <n v="11"/>
    <x v="1"/>
    <s v="11-2020"/>
    <x v="1"/>
    <s v="Q-2 (2020-2021)"/>
    <x v="7"/>
    <s v="METCO"/>
    <s v="Yarn"/>
    <s v="02-01-01-001-0001"/>
    <s v="METCO TEXTILE (PVT) LTD"/>
    <n v="28.15"/>
    <n v="1276.884"/>
    <x v="98"/>
    <n v="563000"/>
    <s v="K-2011-89"/>
    <n v="20000"/>
  </r>
  <r>
    <d v="2020-11-20T00:00:00"/>
    <n v="11"/>
    <x v="1"/>
    <s v="11-2020"/>
    <x v="1"/>
    <s v="Q-2 (2020-2021)"/>
    <x v="11"/>
    <s v="PREMIUM"/>
    <s v="Yarn"/>
    <s v="02-01-01-001-0004"/>
    <s v="PREMIUM TEXTILE MILLS LTD"/>
    <n v="19"/>
    <n v="861.84"/>
    <x v="81"/>
    <n v="347700"/>
    <s v="K-2011-79"/>
    <n v="18300"/>
  </r>
  <r>
    <d v="2020-11-20T00:00:00"/>
    <n v="11"/>
    <x v="1"/>
    <s v="11-2020"/>
    <x v="1"/>
    <s v="Q-2 (2020-2021)"/>
    <x v="11"/>
    <s v="PREMIUM"/>
    <s v="Yarn"/>
    <s v="02-01-01-001-0004"/>
    <s v="PREMIUM TEXTILE MILLS LTD"/>
    <n v="36.58"/>
    <n v="1659.2687999999998"/>
    <x v="28"/>
    <n v="702336"/>
    <s v="K-2011-106"/>
    <n v="19200"/>
  </r>
  <r>
    <d v="2020-11-20T00:00:00"/>
    <n v="11"/>
    <x v="1"/>
    <s v="11-2020"/>
    <x v="1"/>
    <s v="Q-2 (2020-2021)"/>
    <x v="11"/>
    <s v="PREMIUM"/>
    <s v="Yarn"/>
    <s v="02-01-01-001-0004"/>
    <s v="PREMIUM TEXTILE MILLS LTD"/>
    <n v="38.42"/>
    <n v="1742.7311999999999"/>
    <x v="28"/>
    <n v="737664"/>
    <s v="K-2011-106"/>
    <n v="19200"/>
  </r>
  <r>
    <d v="2020-11-21T00:00:00"/>
    <n v="11"/>
    <x v="1"/>
    <s v="11-2020"/>
    <x v="1"/>
    <s v="Q-2 (2020-2021)"/>
    <x v="8"/>
    <s v="AHMED ORIENTAL"/>
    <s v="Yarn"/>
    <s v="02-01-01-001-0002"/>
    <s v="AHMED ORIENTAL TEXTILE MILLS LTD"/>
    <n v="56"/>
    <n v="2540.16"/>
    <x v="99"/>
    <n v="929600"/>
    <s v="K-2011-49"/>
    <n v="16600"/>
  </r>
  <r>
    <d v="2020-11-21T00:00:00"/>
    <n v="11"/>
    <x v="1"/>
    <s v="11-2020"/>
    <x v="1"/>
    <s v="Q-2 (2020-2021)"/>
    <x v="8"/>
    <s v="AHMED ORIENTAL"/>
    <s v="Yarn"/>
    <s v="02-01-01-001-0002"/>
    <s v="AHMED ORIENTAL TEXTILE MILLS LTD"/>
    <n v="15"/>
    <n v="680.4"/>
    <x v="60"/>
    <n v="236250"/>
    <s v="K-2011-73"/>
    <n v="15750"/>
  </r>
  <r>
    <d v="2020-11-21T00:00:00"/>
    <n v="11"/>
    <x v="1"/>
    <s v="11-2020"/>
    <x v="1"/>
    <s v="Q-2 (2020-2021)"/>
    <x v="1"/>
    <s v="AHMED ORIENTAL"/>
    <s v="Yarn"/>
    <s v="02-01-01-001-0002"/>
    <s v="AHMED ORIENTAL TEXTILE MILLS LTD"/>
    <n v="0.35"/>
    <n v="15.875999999999999"/>
    <x v="54"/>
    <n v="5635"/>
    <s v="K-2011-83"/>
    <n v="16100.000000000002"/>
  </r>
  <r>
    <d v="2020-11-21T00:00:00"/>
    <n v="11"/>
    <x v="1"/>
    <s v="11-2020"/>
    <x v="1"/>
    <s v="Q-2 (2020-2021)"/>
    <x v="1"/>
    <s v="AHMED ORIENTAL"/>
    <s v="Yarn"/>
    <s v="02-01-01-001-0002"/>
    <s v="AHMED ORIENTAL TEXTILE MILLS LTD"/>
    <n v="15.04"/>
    <n v="682.21439999999996"/>
    <x v="54"/>
    <n v="242144"/>
    <s v="K-2011-83"/>
    <n v="16100.000000000002"/>
  </r>
  <r>
    <d v="2020-11-21T00:00:00"/>
    <n v="11"/>
    <x v="1"/>
    <s v="11-2020"/>
    <x v="1"/>
    <s v="Q-2 (2020-2021)"/>
    <x v="1"/>
    <s v="AHMED ORIENTAL"/>
    <s v="Yarn"/>
    <s v="02-01-01-001-0002"/>
    <s v="AHMED ORIENTAL TEXTILE MILLS LTD"/>
    <n v="9.26"/>
    <n v="420.03359999999998"/>
    <x v="54"/>
    <n v="149086"/>
    <s v="K-2011-83"/>
    <n v="16100"/>
  </r>
  <r>
    <d v="2020-11-21T00:00:00"/>
    <n v="11"/>
    <x v="1"/>
    <s v="11-2020"/>
    <x v="1"/>
    <s v="Q-2 (2020-2021)"/>
    <x v="1"/>
    <s v="AHMED ORIENTAL"/>
    <s v="Yarn"/>
    <s v="02-01-01-001-0002"/>
    <s v="AHMED ORIENTAL TEXTILE MILLS LTD"/>
    <n v="0.35"/>
    <n v="15.875999999999999"/>
    <x v="54"/>
    <n v="5635"/>
    <s v="K-2011-83"/>
    <n v="16100.000000000002"/>
  </r>
  <r>
    <d v="2020-11-23T00:00:00"/>
    <n v="11"/>
    <x v="1"/>
    <s v="11-2020"/>
    <x v="1"/>
    <s v="Q-2 (2020-2021)"/>
    <x v="11"/>
    <s v="ZAHID JEE"/>
    <s v="Yarn"/>
    <s v="02-01-01-001-0005"/>
    <s v="DAWOOD BROTHERS"/>
    <n v="40"/>
    <n v="1814.4"/>
    <x v="100"/>
    <n v="772000"/>
    <s v="K-2011-81"/>
    <n v="19300"/>
  </r>
  <r>
    <d v="2020-11-23T00:00:00"/>
    <n v="11"/>
    <x v="1"/>
    <s v="11-2020"/>
    <x v="1"/>
    <s v="Q-2 (2020-2021)"/>
    <x v="11"/>
    <s v="ZAHID JEE"/>
    <s v="Yarn"/>
    <s v="02-01-01-001-0005"/>
    <s v="DAWOOD BROTHERS"/>
    <n v="7.16"/>
    <n v="324.77760000000001"/>
    <x v="81"/>
    <n v="131028"/>
    <s v="K-2011-82"/>
    <n v="18300"/>
  </r>
  <r>
    <d v="2020-11-23T00:00:00"/>
    <n v="11"/>
    <x v="1"/>
    <s v="11-2020"/>
    <x v="1"/>
    <s v="Q-2 (2020-2021)"/>
    <x v="11"/>
    <s v="ZAHID JEE"/>
    <s v="Yarn"/>
    <s v="02-01-01-001-0005"/>
    <s v="DAWOOD BROTHERS"/>
    <n v="47.84"/>
    <n v="2170.0224000000003"/>
    <x v="81"/>
    <n v="875472.00000000012"/>
    <s v="K-2011-82"/>
    <n v="18300"/>
  </r>
  <r>
    <d v="2020-11-23T00:00:00"/>
    <n v="11"/>
    <x v="1"/>
    <s v="11-2020"/>
    <x v="1"/>
    <s v="Q-2 (2020-2021)"/>
    <x v="3"/>
    <s v="GATRON"/>
    <s v="Yarn"/>
    <s v="02-01-01-001-0006"/>
    <s v="GATRON INDUSTRIES LTD"/>
    <n v="36.948799999999999"/>
    <n v="1675.997568"/>
    <x v="101"/>
    <n v="448932.72334399994"/>
    <s v="K-2011-101"/>
    <n v="12150.13"/>
  </r>
  <r>
    <d v="2020-11-23T00:00:00"/>
    <n v="11"/>
    <x v="1"/>
    <s v="11-2020"/>
    <x v="1"/>
    <s v="Q-2 (2020-2021)"/>
    <x v="3"/>
    <s v="GATRON"/>
    <s v="Yarn"/>
    <s v="02-01-01-001-0006"/>
    <s v="GATRON INDUSTRIES LTD"/>
    <n v="3.0878999999999999"/>
    <n v="140.06714399999998"/>
    <x v="101"/>
    <n v="37518.386426999998"/>
    <s v="K-2011-101"/>
    <n v="12150.13"/>
  </r>
  <r>
    <d v="2020-11-23T00:00:00"/>
    <n v="11"/>
    <x v="1"/>
    <s v="11-2020"/>
    <x v="1"/>
    <s v="Q-2 (2020-2021)"/>
    <x v="3"/>
    <s v="GATRON"/>
    <s v="Yarn"/>
    <s v="02-01-01-001-0006"/>
    <s v="GATRON INDUSTRIES LTD"/>
    <n v="11.851599999999999"/>
    <n v="537.58857599999999"/>
    <x v="101"/>
    <n v="143998.48070799999"/>
    <s v="K-2011-101"/>
    <n v="12150.13"/>
  </r>
  <r>
    <d v="2020-11-23T00:00:00"/>
    <n v="11"/>
    <x v="1"/>
    <s v="11-2020"/>
    <x v="1"/>
    <s v="Q-2 (2020-2021)"/>
    <x v="3"/>
    <s v="GATRON"/>
    <s v="Yarn"/>
    <s v="02-01-01-001-0006"/>
    <s v="GATRON INDUSTRIES LTD"/>
    <n v="8.6347000000000005"/>
    <n v="391.66999200000004"/>
    <x v="101"/>
    <n v="104912.727511"/>
    <s v="K-2011-101"/>
    <n v="12150.13"/>
  </r>
  <r>
    <d v="2020-11-23T00:00:00"/>
    <n v="11"/>
    <x v="1"/>
    <s v="11-2020"/>
    <x v="1"/>
    <s v="Q-2 (2020-2021)"/>
    <x v="3"/>
    <s v="GATRON"/>
    <s v="Yarn"/>
    <s v="02-01-01-001-0006"/>
    <s v="GATRON INDUSTRIES LTD"/>
    <n v="3.2164000000000001"/>
    <n v="145.895904"/>
    <x v="101"/>
    <n v="39079.678132000001"/>
    <s v="K-2011-101"/>
    <n v="12150.13"/>
  </r>
  <r>
    <d v="2020-11-23T00:00:00"/>
    <n v="11"/>
    <x v="1"/>
    <s v="11-2020"/>
    <x v="1"/>
    <s v="Q-2 (2020-2021)"/>
    <x v="3"/>
    <s v="GATRON"/>
    <s v="Yarn"/>
    <s v="02-01-01-001-0006"/>
    <s v="GATRON INDUSTRIES LTD"/>
    <n v="0.61240000000000006"/>
    <n v="27.778464000000003"/>
    <x v="102"/>
    <n v="7441.0274400000008"/>
    <s v="K-2011-102"/>
    <n v="12150.6"/>
  </r>
  <r>
    <d v="2020-11-23T00:00:00"/>
    <n v="11"/>
    <x v="1"/>
    <s v="11-2020"/>
    <x v="1"/>
    <s v="Q-2 (2020-2021)"/>
    <x v="3"/>
    <s v="GATRON"/>
    <s v="Yarn"/>
    <s v="02-01-01-001-0006"/>
    <s v="GATRON INDUSTRIES LTD"/>
    <n v="1.1649"/>
    <n v="52.839863999999999"/>
    <x v="102"/>
    <n v="14154.233940000002"/>
    <s v="K-2011-103"/>
    <n v="12150.6"/>
  </r>
  <r>
    <d v="2020-11-23T00:00:00"/>
    <n v="11"/>
    <x v="1"/>
    <s v="11-2020"/>
    <x v="1"/>
    <s v="Q-2 (2020-2021)"/>
    <x v="8"/>
    <s v="ZAHID JEE"/>
    <s v="Yarn"/>
    <s v="02-01-01-001-0005"/>
    <s v="DAWOOD BROTHERS"/>
    <n v="17"/>
    <n v="771.12"/>
    <x v="34"/>
    <n v="277100"/>
    <s v="K-2011-115"/>
    <n v="16300"/>
  </r>
  <r>
    <d v="2020-11-24T00:00:00"/>
    <n v="11"/>
    <x v="1"/>
    <s v="11-2020"/>
    <x v="1"/>
    <s v="Q-2 (2020-2021)"/>
    <x v="7"/>
    <s v="METCO"/>
    <s v="Yarn"/>
    <s v="02-01-01-001-0001"/>
    <s v="METCO TEXTILE (PVT) LTD"/>
    <n v="36.24"/>
    <n v="1643.8464000000001"/>
    <x v="98"/>
    <n v="724800"/>
    <s v="K-2011-88"/>
    <n v="20000"/>
  </r>
  <r>
    <d v="2020-11-24T00:00:00"/>
    <n v="11"/>
    <x v="1"/>
    <s v="11-2020"/>
    <x v="1"/>
    <s v="Q-2 (2020-2021)"/>
    <x v="7"/>
    <s v="METCO"/>
    <s v="Yarn"/>
    <s v="02-01-01-001-0001"/>
    <s v="METCO TEXTILE (PVT) LTD"/>
    <n v="88.76"/>
    <n v="4026.1536000000001"/>
    <x v="98"/>
    <n v="1775200"/>
    <s v="K-2011-88"/>
    <n v="20000"/>
  </r>
  <r>
    <d v="2020-11-24T00:00:00"/>
    <n v="11"/>
    <x v="1"/>
    <s v="11-2020"/>
    <x v="1"/>
    <s v="Q-2 (2020-2021)"/>
    <x v="7"/>
    <s v="GADOON"/>
    <s v="Yarn"/>
    <s v="02-01-01-001-0008"/>
    <s v="GADOON TEXTILE MILLS LTD"/>
    <n v="100"/>
    <n v="4536"/>
    <x v="18"/>
    <n v="1950000"/>
    <s v="K-2011-100"/>
    <n v="19500"/>
  </r>
  <r>
    <d v="2020-11-25T00:00:00"/>
    <n v="11"/>
    <x v="1"/>
    <s v="11-2020"/>
    <x v="1"/>
    <s v="Q-2 (2020-2021)"/>
    <x v="8"/>
    <s v="ZAHID JEE"/>
    <s v="Yarn"/>
    <s v="02-01-01-001-0005"/>
    <s v="DAWOOD BROTHERS"/>
    <n v="48.61"/>
    <n v="2204.9495999999999"/>
    <x v="34"/>
    <n v="792343"/>
    <s v="K-2011-108"/>
    <n v="16300"/>
  </r>
  <r>
    <d v="2020-11-25T00:00:00"/>
    <n v="11"/>
    <x v="1"/>
    <s v="11-2020"/>
    <x v="1"/>
    <s v="Q-2 (2020-2021)"/>
    <x v="8"/>
    <s v="ZAHID JEE"/>
    <s v="Yarn"/>
    <s v="02-01-01-001-0005"/>
    <s v="DAWOOD BROTHERS"/>
    <n v="8.48"/>
    <n v="384.65280000000001"/>
    <x v="34"/>
    <n v="138224"/>
    <s v="K-2011-108"/>
    <n v="16300"/>
  </r>
  <r>
    <d v="2020-11-25T00:00:00"/>
    <n v="11"/>
    <x v="1"/>
    <s v="11-2020"/>
    <x v="1"/>
    <s v="Q-2 (2020-2021)"/>
    <x v="8"/>
    <s v="ZAHID JEE"/>
    <s v="Yarn"/>
    <s v="02-01-01-001-0005"/>
    <s v="DAWOOD BROTHERS"/>
    <n v="0.43"/>
    <n v="19.504799999999999"/>
    <x v="34"/>
    <n v="7009"/>
    <s v="K-2011-108"/>
    <n v="16300"/>
  </r>
  <r>
    <d v="2020-11-25T00:00:00"/>
    <n v="11"/>
    <x v="1"/>
    <s v="11-2020"/>
    <x v="1"/>
    <s v="Q-2 (2020-2021)"/>
    <x v="8"/>
    <s v="ZAHID JEE"/>
    <s v="Yarn"/>
    <s v="02-01-01-001-0005"/>
    <s v="DAWOOD BROTHERS"/>
    <n v="1.98"/>
    <n v="89.812799999999996"/>
    <x v="34"/>
    <n v="32274"/>
    <s v="K-2011-108"/>
    <n v="16300"/>
  </r>
  <r>
    <d v="2020-11-25T00:00:00"/>
    <n v="11"/>
    <x v="1"/>
    <s v="11-2020"/>
    <x v="1"/>
    <s v="Q-2 (2020-2021)"/>
    <x v="8"/>
    <s v="ZAHID JEE"/>
    <s v="Yarn"/>
    <s v="02-01-01-001-0005"/>
    <s v="DAWOOD BROTHERS"/>
    <n v="0.44"/>
    <n v="19.958400000000001"/>
    <x v="34"/>
    <n v="7172"/>
    <s v="K-2011-108"/>
    <n v="16300"/>
  </r>
  <r>
    <d v="2020-11-25T00:00:00"/>
    <n v="11"/>
    <x v="1"/>
    <s v="11-2020"/>
    <x v="1"/>
    <s v="Q-2 (2020-2021)"/>
    <x v="8"/>
    <s v="ZAHID JEE"/>
    <s v="Yarn"/>
    <s v="02-01-01-001-0005"/>
    <s v="DAWOOD BROTHERS"/>
    <n v="6.72"/>
    <n v="304.81919999999997"/>
    <x v="34"/>
    <n v="109536"/>
    <s v="K-2011-108"/>
    <n v="16300"/>
  </r>
  <r>
    <d v="2020-11-25T00:00:00"/>
    <n v="11"/>
    <x v="1"/>
    <s v="11-2020"/>
    <x v="1"/>
    <s v="Q-2 (2020-2021)"/>
    <x v="8"/>
    <s v="ZAHID JEE"/>
    <s v="Yarn"/>
    <s v="02-01-01-001-0005"/>
    <s v="DAWOOD BROTHERS"/>
    <n v="2.64"/>
    <n v="119.7504"/>
    <x v="34"/>
    <n v="43032"/>
    <s v="K-2011-108"/>
    <n v="16300"/>
  </r>
  <r>
    <d v="2020-11-25T00:00:00"/>
    <n v="11"/>
    <x v="1"/>
    <s v="11-2020"/>
    <x v="1"/>
    <s v="Q-2 (2020-2021)"/>
    <x v="8"/>
    <s v="ZAHID JEE"/>
    <s v="Yarn"/>
    <s v="02-01-01-001-0005"/>
    <s v="DAWOOD BROTHERS"/>
    <n v="4.7"/>
    <n v="213.19200000000001"/>
    <x v="34"/>
    <n v="76610"/>
    <s v="K-2011-108"/>
    <n v="16300"/>
  </r>
  <r>
    <d v="2020-11-25T00:00:00"/>
    <n v="11"/>
    <x v="1"/>
    <s v="11-2020"/>
    <x v="1"/>
    <s v="Q-2 (2020-2021)"/>
    <x v="8"/>
    <s v="ZAHID JEE"/>
    <s v="Yarn"/>
    <s v="02-01-01-001-0005"/>
    <s v="DAWOOD BROTHERS"/>
    <n v="2.33"/>
    <n v="105.6888"/>
    <x v="34"/>
    <n v="37979"/>
    <s v="K-2011-108"/>
    <n v="16300"/>
  </r>
  <r>
    <d v="2020-11-25T00:00:00"/>
    <n v="11"/>
    <x v="1"/>
    <s v="11-2020"/>
    <x v="1"/>
    <s v="Q-2 (2020-2021)"/>
    <x v="8"/>
    <s v="ZAHID JEE"/>
    <s v="Yarn"/>
    <s v="02-01-01-001-0005"/>
    <s v="DAWOOD BROTHERS"/>
    <n v="23.67"/>
    <n v="1073.6712"/>
    <x v="103"/>
    <n v="409491.00000000006"/>
    <s v="K-2011-112"/>
    <n v="17300"/>
  </r>
  <r>
    <d v="2020-11-25T00:00:00"/>
    <n v="11"/>
    <x v="1"/>
    <s v="11-2020"/>
    <x v="1"/>
    <s v="Q-2 (2020-2021)"/>
    <x v="11"/>
    <s v="ZAHID JEE"/>
    <s v="Yarn"/>
    <s v="02-01-01-001-0005"/>
    <s v="DAWOOD BROTHERS"/>
    <n v="2.2599999999999998"/>
    <n v="102.51359999999998"/>
    <x v="100"/>
    <n v="43617.999999999993"/>
    <s v="K-2011-86"/>
    <n v="19300"/>
  </r>
  <r>
    <d v="2020-11-25T00:00:00"/>
    <n v="11"/>
    <x v="1"/>
    <s v="11-2020"/>
    <x v="1"/>
    <s v="Q-2 (2020-2021)"/>
    <x v="11"/>
    <s v="ZAHID JEE"/>
    <s v="Yarn"/>
    <s v="02-01-01-001-0005"/>
    <s v="DAWOOD BROTHERS"/>
    <n v="4.03"/>
    <n v="182.80080000000001"/>
    <x v="100"/>
    <n v="77779"/>
    <s v="K-2011-86"/>
    <n v="19300"/>
  </r>
  <r>
    <d v="2020-11-25T00:00:00"/>
    <n v="11"/>
    <x v="1"/>
    <s v="11-2020"/>
    <x v="1"/>
    <s v="Q-2 (2020-2021)"/>
    <x v="11"/>
    <s v="ZAHID JEE"/>
    <s v="Yarn"/>
    <s v="02-01-01-001-0005"/>
    <s v="DAWOOD BROTHERS"/>
    <n v="0.44"/>
    <n v="19.958400000000001"/>
    <x v="100"/>
    <n v="8492"/>
    <s v="K-2011-86"/>
    <n v="19300"/>
  </r>
  <r>
    <d v="2020-11-25T00:00:00"/>
    <n v="11"/>
    <x v="1"/>
    <s v="11-2020"/>
    <x v="1"/>
    <s v="Q-2 (2020-2021)"/>
    <x v="11"/>
    <s v="ZAHID JEE"/>
    <s v="Yarn"/>
    <s v="02-01-01-001-0005"/>
    <s v="DAWOOD BROTHERS"/>
    <n v="15.79"/>
    <n v="716.23439999999994"/>
    <x v="100"/>
    <n v="304747"/>
    <s v="K-2011-86"/>
    <n v="19300"/>
  </r>
  <r>
    <d v="2020-11-25T00:00:00"/>
    <n v="11"/>
    <x v="1"/>
    <s v="11-2020"/>
    <x v="1"/>
    <s v="Q-2 (2020-2021)"/>
    <x v="11"/>
    <s v="ZAHID JEE"/>
    <s v="Yarn"/>
    <s v="02-01-01-001-0005"/>
    <s v="DAWOOD BROTHERS"/>
    <n v="4.71"/>
    <n v="213.6456"/>
    <x v="100"/>
    <n v="90903"/>
    <s v="K-2011-86"/>
    <n v="19300"/>
  </r>
  <r>
    <d v="2020-11-25T00:00:00"/>
    <n v="11"/>
    <x v="1"/>
    <s v="11-2020"/>
    <x v="1"/>
    <s v="Q-2 (2020-2021)"/>
    <x v="11"/>
    <s v="ZAHID JEE"/>
    <s v="Yarn"/>
    <s v="02-01-01-001-0005"/>
    <s v="DAWOOD BROTHERS"/>
    <n v="1.18"/>
    <n v="53.524799999999999"/>
    <x v="100"/>
    <n v="22774"/>
    <s v="K-2011-86"/>
    <n v="19300"/>
  </r>
  <r>
    <d v="2020-11-25T00:00:00"/>
    <n v="11"/>
    <x v="1"/>
    <s v="11-2020"/>
    <x v="1"/>
    <s v="Q-2 (2020-2021)"/>
    <x v="11"/>
    <s v="ZAHID JEE"/>
    <s v="Yarn"/>
    <s v="02-01-01-001-0005"/>
    <s v="DAWOOD BROTHERS"/>
    <n v="3.72"/>
    <n v="168.73920000000001"/>
    <x v="100"/>
    <n v="71796"/>
    <s v="K-2011-86"/>
    <n v="19300"/>
  </r>
  <r>
    <d v="2020-11-25T00:00:00"/>
    <n v="11"/>
    <x v="1"/>
    <s v="11-2020"/>
    <x v="1"/>
    <s v="Q-2 (2020-2021)"/>
    <x v="11"/>
    <s v="ZAHID JEE"/>
    <s v="Yarn"/>
    <s v="02-01-01-001-0005"/>
    <s v="DAWOOD BROTHERS"/>
    <n v="7.28"/>
    <n v="330.2208"/>
    <x v="100"/>
    <n v="140504"/>
    <s v="K-2011-86"/>
    <n v="19300"/>
  </r>
  <r>
    <d v="2020-11-25T00:00:00"/>
    <n v="11"/>
    <x v="1"/>
    <s v="11-2020"/>
    <x v="1"/>
    <s v="Q-2 (2020-2021)"/>
    <x v="11"/>
    <s v="ZAHID JEE"/>
    <s v="Yarn"/>
    <s v="02-01-01-001-0005"/>
    <s v="DAWOOD BROTHERS"/>
    <n v="23.77"/>
    <n v="1078.2072000000001"/>
    <x v="100"/>
    <n v="458761"/>
    <s v="K-2011-86"/>
    <n v="19300"/>
  </r>
  <r>
    <d v="2020-11-25T00:00:00"/>
    <n v="11"/>
    <x v="1"/>
    <s v="11-2020"/>
    <x v="1"/>
    <s v="Q-2 (2020-2021)"/>
    <x v="11"/>
    <s v="ZAHID JEE"/>
    <s v="Yarn"/>
    <s v="02-01-01-001-0005"/>
    <s v="DAWOOD BROTHERS"/>
    <n v="0.89"/>
    <n v="40.370400000000004"/>
    <x v="100"/>
    <n v="17177"/>
    <s v="K-2011-86"/>
    <n v="19300"/>
  </r>
  <r>
    <d v="2020-11-25T00:00:00"/>
    <n v="11"/>
    <x v="1"/>
    <s v="11-2020"/>
    <x v="1"/>
    <s v="Q-2 (2020-2021)"/>
    <x v="11"/>
    <s v="ZAHID JEE"/>
    <s v="Yarn"/>
    <s v="02-01-01-001-0005"/>
    <s v="DAWOOD BROTHERS"/>
    <n v="0.93"/>
    <n v="42.184800000000003"/>
    <x v="100"/>
    <n v="17949"/>
    <s v="K-2011-86"/>
    <n v="19300"/>
  </r>
  <r>
    <d v="2020-11-26T00:00:00"/>
    <n v="11"/>
    <x v="1"/>
    <s v="11-2020"/>
    <x v="1"/>
    <s v="Q-2 (2020-2021)"/>
    <x v="11"/>
    <s v="PREMIUM"/>
    <s v="Yarn"/>
    <s v="02-01-01-001-0004"/>
    <s v="PREMIUM TEXTILE MILLS LTD"/>
    <n v="11.96"/>
    <n v="542.50560000000007"/>
    <x v="28"/>
    <n v="229632.00000000003"/>
    <s v="K-2011-77"/>
    <n v="19200"/>
  </r>
  <r>
    <d v="2020-11-26T00:00:00"/>
    <n v="11"/>
    <x v="1"/>
    <s v="11-2020"/>
    <x v="1"/>
    <s v="Q-2 (2020-2021)"/>
    <x v="11"/>
    <s v="PREMIUM"/>
    <s v="Yarn"/>
    <s v="02-01-01-001-0004"/>
    <s v="PREMIUM TEXTILE MILLS LTD"/>
    <n v="13.04"/>
    <n v="591.49439999999993"/>
    <x v="28"/>
    <n v="250367.99999999997"/>
    <s v="K-2011-77"/>
    <n v="19200"/>
  </r>
  <r>
    <d v="2020-11-26T00:00:00"/>
    <n v="11"/>
    <x v="1"/>
    <s v="11-2020"/>
    <x v="1"/>
    <s v="Q-2 (2020-2021)"/>
    <x v="11"/>
    <s v="PREMIUM"/>
    <s v="Yarn"/>
    <s v="02-01-01-001-0004"/>
    <s v="PREMIUM TEXTILE MILLS LTD"/>
    <n v="6"/>
    <n v="272.15999999999997"/>
    <x v="81"/>
    <n v="109800"/>
    <s v="K-2011-78"/>
    <n v="18300"/>
  </r>
  <r>
    <d v="2020-11-26T00:00:00"/>
    <n v="11"/>
    <x v="1"/>
    <s v="11-2020"/>
    <x v="1"/>
    <s v="Q-2 (2020-2021)"/>
    <x v="7"/>
    <s v="METCO"/>
    <s v="Yarn"/>
    <s v="02-01-01-001-0001"/>
    <s v="METCO TEXTILE (PVT) LTD"/>
    <n v="36.5"/>
    <n v="1655.6399999999999"/>
    <x v="98"/>
    <n v="730000"/>
    <s v="K-2011-104"/>
    <n v="20000"/>
  </r>
  <r>
    <d v="2020-11-26T00:00:00"/>
    <n v="11"/>
    <x v="1"/>
    <s v="11-2020"/>
    <x v="1"/>
    <s v="Q-2 (2020-2021)"/>
    <x v="7"/>
    <s v="METCO"/>
    <s v="Yarn"/>
    <s v="02-01-01-001-0001"/>
    <s v="METCO TEXTILE (PVT) LTD"/>
    <n v="1.06"/>
    <n v="48.081600000000002"/>
    <x v="98"/>
    <n v="21200"/>
    <s v="K-2011-104"/>
    <n v="20000"/>
  </r>
  <r>
    <d v="2020-11-26T00:00:00"/>
    <n v="11"/>
    <x v="1"/>
    <s v="11-2020"/>
    <x v="1"/>
    <s v="Q-2 (2020-2021)"/>
    <x v="7"/>
    <s v="METCO"/>
    <s v="Yarn"/>
    <s v="02-01-01-001-0001"/>
    <s v="METCO TEXTILE (PVT) LTD"/>
    <n v="37.44"/>
    <n v="1698.2783999999999"/>
    <x v="98"/>
    <n v="748800"/>
    <s v="K-2011-104"/>
    <n v="20000"/>
  </r>
  <r>
    <d v="2020-11-27T00:00:00"/>
    <n v="11"/>
    <x v="1"/>
    <s v="11-2020"/>
    <x v="1"/>
    <s v="Q-2 (2020-2021)"/>
    <x v="8"/>
    <s v="AHMED ORIENTAL"/>
    <s v="Yarn"/>
    <s v="02-01-01-001-0002"/>
    <s v="AHMED ORIENTAL TEXTILE MILLS LTD"/>
    <n v="13.47"/>
    <n v="610.99919999999997"/>
    <x v="99"/>
    <n v="223602"/>
    <s v="K-2011-116"/>
    <n v="16600"/>
  </r>
  <r>
    <d v="2020-11-27T00:00:00"/>
    <n v="11"/>
    <x v="1"/>
    <s v="11-2020"/>
    <x v="1"/>
    <s v="Q-2 (2020-2021)"/>
    <x v="8"/>
    <s v="AHMED ORIENTAL"/>
    <s v="Yarn"/>
    <s v="02-01-01-001-0002"/>
    <s v="AHMED ORIENTAL TEXTILE MILLS LTD"/>
    <n v="16.73"/>
    <n v="758.87279999999998"/>
    <x v="99"/>
    <n v="277718"/>
    <s v="K-2011-116"/>
    <n v="16600"/>
  </r>
  <r>
    <d v="2020-11-27T00:00:00"/>
    <n v="11"/>
    <x v="1"/>
    <s v="11-2020"/>
    <x v="1"/>
    <s v="Q-2 (2020-2021)"/>
    <x v="8"/>
    <s v="AHMED ORIENTAL"/>
    <s v="Yarn"/>
    <s v="02-01-01-001-0002"/>
    <s v="AHMED ORIENTAL TEXTILE MILLS LTD"/>
    <n v="13.61"/>
    <n v="617.34960000000001"/>
    <x v="99"/>
    <n v="225926"/>
    <s v="K-2011-116"/>
    <n v="16600"/>
  </r>
  <r>
    <d v="2020-11-27T00:00:00"/>
    <n v="11"/>
    <x v="1"/>
    <s v="11-2020"/>
    <x v="1"/>
    <s v="Q-2 (2020-2021)"/>
    <x v="8"/>
    <s v="AHMED ORIENTAL"/>
    <s v="Yarn"/>
    <s v="02-01-01-001-0002"/>
    <s v="AHMED ORIENTAL TEXTILE MILLS LTD"/>
    <n v="6.22"/>
    <n v="282.13919999999996"/>
    <x v="99"/>
    <n v="103252"/>
    <s v="K-2011-116"/>
    <n v="16600"/>
  </r>
  <r>
    <d v="2020-11-27T00:00:00"/>
    <n v="11"/>
    <x v="1"/>
    <s v="11-2020"/>
    <x v="1"/>
    <s v="Q-2 (2020-2021)"/>
    <x v="8"/>
    <s v="AHMED ORIENTAL"/>
    <s v="Yarn"/>
    <s v="02-01-01-001-0002"/>
    <s v="AHMED ORIENTAL TEXTILE MILLS LTD"/>
    <n v="13.97"/>
    <n v="633.67920000000004"/>
    <x v="99"/>
    <n v="231902"/>
    <s v="K-2011-116"/>
    <n v="16600"/>
  </r>
  <r>
    <d v="2020-11-27T00:00:00"/>
    <n v="11"/>
    <x v="1"/>
    <s v="11-2020"/>
    <x v="1"/>
    <s v="Q-2 (2020-2021)"/>
    <x v="7"/>
    <s v="METCO"/>
    <s v="Yarn"/>
    <s v="02-01-01-001-0001"/>
    <s v="METCO TEXTILE (PVT) LTD"/>
    <n v="250"/>
    <n v="11340"/>
    <x v="47"/>
    <n v="5075000"/>
    <s v="K-2011-85"/>
    <n v="20300"/>
  </r>
  <r>
    <d v="2020-11-27T00:00:00"/>
    <n v="11"/>
    <x v="1"/>
    <s v="11-2020"/>
    <x v="1"/>
    <s v="Q-2 (2020-2021)"/>
    <x v="7"/>
    <s v="GADOON"/>
    <s v="Yarn"/>
    <s v="02-01-01-001-0008"/>
    <s v="GADOON TEXTILE MILLS LTD"/>
    <n v="150"/>
    <n v="6804"/>
    <x v="18"/>
    <n v="2925000"/>
    <s v="K-2011-68"/>
    <n v="19500"/>
  </r>
  <r>
    <d v="2020-12-01T00:00:00"/>
    <n v="12"/>
    <x v="1"/>
    <s v="12-2020"/>
    <x v="1"/>
    <s v="Q-2 (2020-2021)"/>
    <x v="8"/>
    <s v="AHMED ORIENTAL"/>
    <s v="Yarn"/>
    <s v="02-01-01-001-0002"/>
    <s v="AHMED ORIENTAL TEXTILE MILLS LTD"/>
    <n v="4.1399999999999997"/>
    <n v="187.79039999999998"/>
    <x v="9"/>
    <n v="71208"/>
    <s v="K-2012-38"/>
    <n v="17200"/>
  </r>
  <r>
    <d v="2020-12-01T00:00:00"/>
    <n v="12"/>
    <x v="1"/>
    <s v="12-2020"/>
    <x v="1"/>
    <s v="Q-2 (2020-2021)"/>
    <x v="8"/>
    <s v="AHMED ORIENTAL"/>
    <s v="Yarn"/>
    <s v="02-01-01-001-0002"/>
    <s v="AHMED ORIENTAL TEXTILE MILLS LTD"/>
    <n v="13.98"/>
    <n v="634.13279999999997"/>
    <x v="9"/>
    <n v="240456"/>
    <s v="K-2012-38"/>
    <n v="17200"/>
  </r>
  <r>
    <d v="2020-12-01T00:00:00"/>
    <n v="12"/>
    <x v="1"/>
    <s v="12-2020"/>
    <x v="1"/>
    <s v="Q-2 (2020-2021)"/>
    <x v="8"/>
    <s v="AHMED ORIENTAL"/>
    <s v="Yarn"/>
    <s v="02-01-01-001-0002"/>
    <s v="AHMED ORIENTAL TEXTILE MILLS LTD"/>
    <n v="4.7699999999999996"/>
    <n v="216.36719999999997"/>
    <x v="9"/>
    <n v="82043.999999999985"/>
    <s v="K-2012-38"/>
    <n v="17200"/>
  </r>
  <r>
    <d v="2020-12-01T00:00:00"/>
    <n v="12"/>
    <x v="1"/>
    <s v="12-2020"/>
    <x v="1"/>
    <s v="Q-2 (2020-2021)"/>
    <x v="8"/>
    <s v="AHMED ORIENTAL"/>
    <s v="Yarn"/>
    <s v="02-01-01-001-0002"/>
    <s v="AHMED ORIENTAL TEXTILE MILLS LTD"/>
    <n v="2.66"/>
    <n v="120.6576"/>
    <x v="9"/>
    <n v="45752"/>
    <s v="K-2012-38"/>
    <n v="17200"/>
  </r>
  <r>
    <d v="2020-12-01T00:00:00"/>
    <n v="12"/>
    <x v="1"/>
    <s v="12-2020"/>
    <x v="1"/>
    <s v="Q-2 (2020-2021)"/>
    <x v="8"/>
    <s v="AHMED ORIENTAL"/>
    <s v="Yarn"/>
    <s v="02-01-01-001-0002"/>
    <s v="AHMED ORIENTAL TEXTILE MILLS LTD"/>
    <n v="4.55"/>
    <n v="206.38799999999998"/>
    <x v="9"/>
    <n v="78260"/>
    <s v="K-2012-38"/>
    <n v="17200"/>
  </r>
  <r>
    <d v="2020-12-01T00:00:00"/>
    <n v="12"/>
    <x v="1"/>
    <s v="12-2020"/>
    <x v="1"/>
    <s v="Q-2 (2020-2021)"/>
    <x v="8"/>
    <s v="AHMED ORIENTAL"/>
    <s v="Yarn"/>
    <s v="02-01-01-001-0002"/>
    <s v="AHMED ORIENTAL TEXTILE MILLS LTD"/>
    <n v="0.28999999999999998"/>
    <n v="13.154399999999999"/>
    <x v="9"/>
    <n v="4988"/>
    <s v="K-2012-38"/>
    <n v="17200"/>
  </r>
  <r>
    <d v="2020-12-01T00:00:00"/>
    <n v="12"/>
    <x v="1"/>
    <s v="12-2020"/>
    <x v="1"/>
    <s v="Q-2 (2020-2021)"/>
    <x v="8"/>
    <s v="AHMED ORIENTAL"/>
    <s v="Yarn"/>
    <s v="02-01-01-001-0002"/>
    <s v="AHMED ORIENTAL TEXTILE MILLS LTD"/>
    <n v="6.89"/>
    <n v="312.53039999999999"/>
    <x v="9"/>
    <n v="118508"/>
    <s v="K-2012-38"/>
    <n v="17200"/>
  </r>
  <r>
    <d v="2020-12-01T00:00:00"/>
    <n v="12"/>
    <x v="1"/>
    <s v="12-2020"/>
    <x v="1"/>
    <s v="Q-2 (2020-2021)"/>
    <x v="8"/>
    <s v="AHMED ORIENTAL"/>
    <s v="Yarn"/>
    <s v="02-01-01-001-0002"/>
    <s v="AHMED ORIENTAL TEXTILE MILLS LTD"/>
    <n v="62.72"/>
    <n v="2844.9791999999998"/>
    <x v="9"/>
    <n v="1078784"/>
    <s v="K-2012-38"/>
    <n v="17200"/>
  </r>
  <r>
    <d v="2020-12-01T00:00:00"/>
    <n v="12"/>
    <x v="1"/>
    <s v="12-2020"/>
    <x v="1"/>
    <s v="Q-2 (2020-2021)"/>
    <x v="11"/>
    <s v="ZAHID JEE"/>
    <s v="Yarn"/>
    <s v="02-01-01-001-0005"/>
    <s v="DAWOOD BROTHERS"/>
    <n v="94.02"/>
    <n v="4264.7471999999998"/>
    <x v="100"/>
    <n v="1814586"/>
    <s v="K-2012-58"/>
    <n v="19300"/>
  </r>
  <r>
    <d v="2020-12-01T00:00:00"/>
    <n v="12"/>
    <x v="1"/>
    <s v="12-2020"/>
    <x v="1"/>
    <s v="Q-2 (2020-2021)"/>
    <x v="11"/>
    <s v="ZAHID JEE"/>
    <s v="Yarn"/>
    <s v="02-01-01-001-0005"/>
    <s v="DAWOOD BROTHERS"/>
    <n v="34.409999999999997"/>
    <n v="1560.8375999999998"/>
    <x v="100"/>
    <n v="664112.99999999988"/>
    <s v="K-2012-58"/>
    <n v="19300"/>
  </r>
  <r>
    <d v="2020-12-01T00:00:00"/>
    <n v="12"/>
    <x v="1"/>
    <s v="12-2020"/>
    <x v="1"/>
    <s v="Q-2 (2020-2021)"/>
    <x v="11"/>
    <s v="ZAHID JEE"/>
    <s v="Yarn"/>
    <s v="02-01-01-001-0005"/>
    <s v="DAWOOD BROTHERS"/>
    <n v="10.49"/>
    <n v="475.82639999999998"/>
    <x v="100"/>
    <n v="202457"/>
    <s v="K-2012-58"/>
    <n v="19300"/>
  </r>
  <r>
    <d v="2020-12-01T00:00:00"/>
    <n v="12"/>
    <x v="1"/>
    <s v="12-2020"/>
    <x v="1"/>
    <s v="Q-2 (2020-2021)"/>
    <x v="11"/>
    <s v="ZAHID JEE"/>
    <s v="Yarn"/>
    <s v="02-01-01-001-0005"/>
    <s v="DAWOOD BROTHERS"/>
    <n v="1.08"/>
    <n v="48.988800000000005"/>
    <x v="100"/>
    <n v="20844"/>
    <s v="K-2012-58"/>
    <n v="19300"/>
  </r>
  <r>
    <d v="2020-12-01T00:00:00"/>
    <n v="12"/>
    <x v="1"/>
    <s v="12-2020"/>
    <x v="1"/>
    <s v="Q-2 (2020-2021)"/>
    <x v="3"/>
    <s v="GATRON"/>
    <s v="Yarn"/>
    <s v="02-01-01-001-0006"/>
    <s v="GATRON INDUSTRIES LTD"/>
    <n v="34.681600000000003"/>
    <n v="1573.1573760000001"/>
    <x v="87"/>
    <n v="424853.06816000002"/>
    <s v="K-2012-42"/>
    <n v="12250.1"/>
  </r>
  <r>
    <d v="2020-12-01T00:00:00"/>
    <n v="12"/>
    <x v="1"/>
    <s v="12-2020"/>
    <x v="1"/>
    <s v="Q-2 (2020-2021)"/>
    <x v="3"/>
    <s v="GATRON"/>
    <s v="Yarn"/>
    <s v="02-01-01-001-0006"/>
    <s v="GATRON INDUSTRIES LTD"/>
    <n v="25.066099999999999"/>
    <n v="1136.998296"/>
    <x v="87"/>
    <n v="307062.23161000002"/>
    <s v="K-2012-42"/>
    <n v="12250.100000000002"/>
  </r>
  <r>
    <d v="2020-12-01T00:00:00"/>
    <n v="12"/>
    <x v="1"/>
    <s v="12-2020"/>
    <x v="1"/>
    <s v="Q-2 (2020-2021)"/>
    <x v="3"/>
    <s v="GATRON"/>
    <s v="Yarn"/>
    <s v="02-01-01-001-0006"/>
    <s v="GATRON INDUSTRIES LTD"/>
    <n v="5.8672000000000004"/>
    <n v="266.13619199999999"/>
    <x v="87"/>
    <n v="71873.786720000004"/>
    <s v="K-2012-42"/>
    <n v="12250.1"/>
  </r>
  <r>
    <d v="2020-12-02T00:00:00"/>
    <n v="12"/>
    <x v="1"/>
    <s v="12-2020"/>
    <x v="1"/>
    <s v="Q-2 (2020-2021)"/>
    <x v="7"/>
    <s v="GADOON"/>
    <s v="Yarn"/>
    <s v="02-01-01-001-0008"/>
    <s v="GADOON TEXTILE MILLS LTD"/>
    <n v="120"/>
    <n v="5443.2"/>
    <x v="18"/>
    <n v="2340000"/>
    <s v="K-2012-39"/>
    <n v="19500"/>
  </r>
  <r>
    <d v="2020-12-02T00:00:00"/>
    <n v="12"/>
    <x v="1"/>
    <s v="12-2020"/>
    <x v="1"/>
    <s v="Q-2 (2020-2021)"/>
    <x v="7"/>
    <s v="GADOON"/>
    <s v="Yarn"/>
    <s v="02-01-01-001-0008"/>
    <s v="GADOON TEXTILE MILLS LTD"/>
    <n v="40"/>
    <n v="1814.4"/>
    <x v="18"/>
    <n v="780000"/>
    <s v="K-2012-40"/>
    <n v="19500"/>
  </r>
  <r>
    <d v="2020-12-02T00:00:00"/>
    <n v="12"/>
    <x v="1"/>
    <s v="12-2020"/>
    <x v="1"/>
    <s v="Q-2 (2020-2021)"/>
    <x v="7"/>
    <s v="METCO"/>
    <s v="Yarn"/>
    <s v="02-01-01-001-0001"/>
    <s v="METCO TEXTILE (PVT) LTD"/>
    <n v="55"/>
    <n v="2494.8000000000002"/>
    <x v="98"/>
    <n v="1100000"/>
    <s v="K-2012-30"/>
    <n v="20000"/>
  </r>
  <r>
    <d v="2020-12-02T00:00:00"/>
    <n v="12"/>
    <x v="1"/>
    <s v="12-2020"/>
    <x v="1"/>
    <s v="Q-2 (2020-2021)"/>
    <x v="7"/>
    <s v="METCO"/>
    <s v="Yarn"/>
    <s v="02-01-01-001-0001"/>
    <s v="METCO TEXTILE (PVT) LTD"/>
    <n v="20"/>
    <n v="907.2"/>
    <x v="98"/>
    <n v="400000"/>
    <s v="K-2012-31"/>
    <n v="20000"/>
  </r>
  <r>
    <d v="2020-12-04T00:00:00"/>
    <n v="12"/>
    <x v="1"/>
    <s v="12-2020"/>
    <x v="1"/>
    <s v="Q-2 (2020-2021)"/>
    <x v="11"/>
    <s v="ZAHID JEE"/>
    <s v="Yarn"/>
    <s v="02-01-01-001-0005"/>
    <s v="DAWOOD BROTHERS"/>
    <n v="140"/>
    <n v="6350.4"/>
    <x v="100"/>
    <n v="2702000"/>
    <s v="K-2012-60"/>
    <n v="19300"/>
  </r>
  <r>
    <d v="2020-12-08T00:00:00"/>
    <n v="12"/>
    <x v="1"/>
    <s v="12-2020"/>
    <x v="1"/>
    <s v="Q-2 (2020-2021)"/>
    <x v="7"/>
    <s v="GADOON"/>
    <s v="Yarn"/>
    <s v="02-01-01-001-0008"/>
    <s v="GADOON TEXTILE MILLS LTD"/>
    <n v="70"/>
    <n v="3175.2"/>
    <x v="18"/>
    <n v="1365000"/>
    <s v="K-2012-9"/>
    <n v="19500"/>
  </r>
  <r>
    <d v="2020-12-08T00:00:00"/>
    <n v="12"/>
    <x v="1"/>
    <s v="12-2020"/>
    <x v="1"/>
    <s v="Q-2 (2020-2021)"/>
    <x v="7"/>
    <s v="METCO"/>
    <s v="Yarn"/>
    <s v="02-01-01-001-0001"/>
    <s v="METCO TEXTILE (PVT) LTD"/>
    <n v="30"/>
    <n v="1360.8"/>
    <x v="98"/>
    <n v="600000"/>
    <s v="K-2012-28"/>
    <n v="20000"/>
  </r>
  <r>
    <d v="2020-12-08T00:00:00"/>
    <n v="12"/>
    <x v="1"/>
    <s v="12-2020"/>
    <x v="1"/>
    <s v="Q-2 (2020-2021)"/>
    <x v="7"/>
    <s v="METCO"/>
    <s v="Yarn"/>
    <s v="02-01-01-001-0001"/>
    <s v="METCO TEXTILE (PVT) LTD"/>
    <n v="120"/>
    <n v="5443.2"/>
    <x v="98"/>
    <n v="2400000"/>
    <s v="K-2012-29"/>
    <n v="20000"/>
  </r>
  <r>
    <d v="2020-12-08T00:00:00"/>
    <n v="12"/>
    <x v="1"/>
    <s v="12-2020"/>
    <x v="1"/>
    <s v="Q-2 (2020-2021)"/>
    <x v="7"/>
    <s v="METCO"/>
    <s v="Yarn"/>
    <s v="02-01-01-001-0001"/>
    <s v="METCO TEXTILE (PVT) LTD"/>
    <n v="65"/>
    <n v="2948.4"/>
    <x v="89"/>
    <n v="1293500"/>
    <s v="K-2012-37"/>
    <n v="19900"/>
  </r>
  <r>
    <d v="2020-12-11T00:00:00"/>
    <n v="12"/>
    <x v="1"/>
    <s v="12-2020"/>
    <x v="1"/>
    <s v="Q-2 (2020-2021)"/>
    <x v="7"/>
    <s v="METCO"/>
    <s v="Yarn"/>
    <s v="02-01-01-001-0001"/>
    <s v="METCO TEXTILE (PVT) LTD"/>
    <n v="52.88"/>
    <n v="2398.6368000000002"/>
    <x v="89"/>
    <n v="1052312"/>
    <s v="K-2012-33"/>
    <n v="19900"/>
  </r>
  <r>
    <d v="2020-12-11T00:00:00"/>
    <n v="12"/>
    <x v="1"/>
    <s v="12-2020"/>
    <x v="1"/>
    <s v="Q-2 (2020-2021)"/>
    <x v="7"/>
    <s v="METCO"/>
    <s v="Yarn"/>
    <s v="02-01-01-001-0001"/>
    <s v="METCO TEXTILE (PVT) LTD"/>
    <n v="47.12"/>
    <n v="2137.3631999999998"/>
    <x v="89"/>
    <n v="937688"/>
    <s v="K-2012-33"/>
    <n v="19900"/>
  </r>
  <r>
    <d v="2020-12-15T00:00:00"/>
    <n v="12"/>
    <x v="1"/>
    <s v="12-2020"/>
    <x v="1"/>
    <s v="Q-2 (2020-2021)"/>
    <x v="7"/>
    <s v="METCO"/>
    <s v="Yarn"/>
    <s v="02-01-01-001-0001"/>
    <s v="METCO TEXTILE (PVT) LTD"/>
    <n v="97"/>
    <n v="4399.92"/>
    <x v="89"/>
    <n v="1930300"/>
    <s v="K-2012-34"/>
    <n v="19900"/>
  </r>
  <r>
    <d v="2020-12-15T00:00:00"/>
    <n v="12"/>
    <x v="1"/>
    <s v="12-2020"/>
    <x v="1"/>
    <s v="Q-2 (2020-2021)"/>
    <x v="8"/>
    <s v="AHMED ORIENTAL"/>
    <s v="Yarn"/>
    <s v="02-01-01-001-0002"/>
    <s v="AHMED ORIENTAL TEXTILE MILLS LTD"/>
    <n v="18.55"/>
    <n v="841.428"/>
    <x v="9"/>
    <n v="319060"/>
    <s v="K-2012-41"/>
    <n v="17200"/>
  </r>
  <r>
    <d v="2020-12-15T00:00:00"/>
    <n v="12"/>
    <x v="1"/>
    <s v="12-2020"/>
    <x v="1"/>
    <s v="Q-2 (2020-2021)"/>
    <x v="8"/>
    <s v="AHMED ORIENTAL"/>
    <s v="Yarn"/>
    <s v="02-01-01-001-0002"/>
    <s v="AHMED ORIENTAL TEXTILE MILLS LTD"/>
    <n v="61.45"/>
    <n v="2787.3720000000003"/>
    <x v="9"/>
    <n v="1056940"/>
    <s v="K-2012-41"/>
    <n v="17200"/>
  </r>
  <r>
    <d v="2020-12-15T00:00:00"/>
    <n v="12"/>
    <x v="1"/>
    <s v="12-2020"/>
    <x v="1"/>
    <s v="Q-2 (2020-2021)"/>
    <x v="11"/>
    <s v="ZAHID JEE"/>
    <s v="Yarn"/>
    <s v="02-01-01-001-0005"/>
    <s v="DAWOOD BROTHERS"/>
    <n v="16.420000000000002"/>
    <n v="744.8112000000001"/>
    <x v="100"/>
    <n v="316906.00000000006"/>
    <s v="K-2012-59"/>
    <n v="19300"/>
  </r>
  <r>
    <d v="2020-12-15T00:00:00"/>
    <n v="12"/>
    <x v="1"/>
    <s v="12-2020"/>
    <x v="1"/>
    <s v="Q-2 (2020-2021)"/>
    <x v="11"/>
    <s v="ZAHID JEE"/>
    <s v="Yarn"/>
    <s v="02-01-01-001-0005"/>
    <s v="DAWOOD BROTHERS"/>
    <n v="31.58"/>
    <n v="1432.4687999999999"/>
    <x v="100"/>
    <n v="609494"/>
    <s v="K-2012-59"/>
    <n v="19300"/>
  </r>
  <r>
    <d v="2020-12-15T00:00:00"/>
    <n v="12"/>
    <x v="1"/>
    <s v="12-2020"/>
    <x v="1"/>
    <s v="Q-2 (2020-2021)"/>
    <x v="7"/>
    <s v="METCO"/>
    <s v="Yarn"/>
    <s v="02-01-01-001-0001"/>
    <s v="METCO TEXTILE (PVT) LTD"/>
    <n v="31"/>
    <n v="1406.16"/>
    <x v="89"/>
    <n v="616900"/>
    <s v="K-2012-15"/>
    <n v="19900"/>
  </r>
  <r>
    <d v="2020-12-16T00:00:00"/>
    <n v="12"/>
    <x v="1"/>
    <s v="12-2020"/>
    <x v="1"/>
    <s v="Q-2 (2020-2021)"/>
    <x v="7"/>
    <s v="METCO"/>
    <s v="Yarn"/>
    <s v="02-01-01-001-0001"/>
    <s v="METCO TEXTILE (PVT) LTD"/>
    <n v="80"/>
    <n v="3628.8"/>
    <x v="89"/>
    <n v="1592000"/>
    <s v="K-2012-35"/>
    <n v="19900"/>
  </r>
  <r>
    <d v="2020-12-16T00:00:00"/>
    <n v="12"/>
    <x v="1"/>
    <s v="12-2020"/>
    <x v="1"/>
    <s v="Q-2 (2020-2021)"/>
    <x v="7"/>
    <s v="GADOON"/>
    <s v="PurchaseReturn"/>
    <s v="02-01-01-001-0008"/>
    <s v="GADOON TEXTILE MILLS LTD"/>
    <n v="-100"/>
    <n v="-4536"/>
    <x v="18"/>
    <n v="-1950000"/>
    <s v="K-2011-100"/>
    <n v="19500"/>
  </r>
  <r>
    <d v="2020-12-16T00:00:00"/>
    <n v="12"/>
    <x v="1"/>
    <s v="12-2020"/>
    <x v="1"/>
    <s v="Q-2 (2020-2021)"/>
    <x v="7"/>
    <s v="GADOON"/>
    <s v="PurchaseReturn"/>
    <s v="02-01-01-001-0008"/>
    <s v="GADOON TEXTILE MILLS LTD"/>
    <n v="-20"/>
    <n v="-907.2"/>
    <x v="18"/>
    <n v="-390000"/>
    <s v="K-2012-9"/>
    <n v="19500"/>
  </r>
  <r>
    <d v="2020-12-16T00:00:00"/>
    <n v="12"/>
    <x v="1"/>
    <s v="12-2020"/>
    <x v="1"/>
    <s v="Q-2 (2020-2021)"/>
    <x v="7"/>
    <s v="GADOON"/>
    <s v="PurchaseReturn"/>
    <s v="02-01-01-001-0008"/>
    <s v="GADOON TEXTILE MILLS LTD"/>
    <n v="-40"/>
    <n v="-1814.4"/>
    <x v="18"/>
    <n v="-780000"/>
    <s v="K-2012-40"/>
    <n v="19500"/>
  </r>
  <r>
    <d v="2020-12-18T00:00:00"/>
    <n v="12"/>
    <x v="1"/>
    <s v="12-2020"/>
    <x v="1"/>
    <s v="Q-2 (2020-2021)"/>
    <x v="7"/>
    <s v="METCO"/>
    <s v="Yarn"/>
    <s v="02-01-01-001-0001"/>
    <s v="METCO TEXTILE (PVT) LTD"/>
    <n v="75"/>
    <n v="3402"/>
    <x v="89"/>
    <n v="1492500"/>
    <s v="K-2012-36"/>
    <n v="19900"/>
  </r>
  <r>
    <d v="2020-12-19T00:00:00"/>
    <n v="12"/>
    <x v="1"/>
    <s v="12-2020"/>
    <x v="1"/>
    <s v="Q-2 (2020-2021)"/>
    <x v="7"/>
    <s v="GADOON"/>
    <s v="PurchaseReturn"/>
    <s v="02-01-01-001-0008"/>
    <s v="GADOON TEXTILE MILLS LTD"/>
    <n v="-10"/>
    <n v="-453.6"/>
    <x v="18"/>
    <n v="-195000"/>
    <s v="K-2012-9"/>
    <n v="19500"/>
  </r>
  <r>
    <d v="2020-12-19T00:00:00"/>
    <n v="12"/>
    <x v="1"/>
    <s v="12-2020"/>
    <x v="1"/>
    <s v="Q-2 (2020-2021)"/>
    <x v="7"/>
    <s v="GADOON"/>
    <s v="PurchaseReturn"/>
    <s v="02-01-01-001-0008"/>
    <s v="GADOON TEXTILE MILLS LTD"/>
    <n v="-40"/>
    <n v="-1814.4"/>
    <x v="18"/>
    <n v="-780000"/>
    <s v="K-2012-9"/>
    <n v="19500"/>
  </r>
  <r>
    <d v="2020-12-19T00:00:00"/>
    <n v="12"/>
    <x v="1"/>
    <s v="12-2020"/>
    <x v="1"/>
    <s v="Q-2 (2020-2021)"/>
    <x v="7"/>
    <s v="GADOON"/>
    <s v="PurchaseReturn"/>
    <s v="02-01-01-001-0008"/>
    <s v="GADOON TEXTILE MILLS LTD"/>
    <n v="-150"/>
    <n v="-6804"/>
    <x v="18"/>
    <n v="-2925000"/>
    <s v="K-2011-68"/>
    <n v="19500"/>
  </r>
  <r>
    <d v="2020-12-21T00:00:00"/>
    <n v="12"/>
    <x v="1"/>
    <s v="12-2020"/>
    <x v="1"/>
    <s v="Q-2 (2020-2021)"/>
    <x v="13"/>
    <s v="METCO"/>
    <s v="Yarn"/>
    <s v="02-01-01-001-0001"/>
    <s v="METCO TEXTILE (PVT) LTD"/>
    <n v="15.87"/>
    <n v="719.86320000000001"/>
    <x v="104"/>
    <n v="357075"/>
    <s v="K-2012-50"/>
    <n v="22500"/>
  </r>
  <r>
    <d v="2020-12-21T00:00:00"/>
    <n v="12"/>
    <x v="1"/>
    <s v="12-2020"/>
    <x v="1"/>
    <s v="Q-2 (2020-2021)"/>
    <x v="13"/>
    <s v="METCO"/>
    <s v="Yarn"/>
    <s v="02-01-01-001-0001"/>
    <s v="METCO TEXTILE (PVT) LTD"/>
    <n v="77.95"/>
    <n v="3535.8119999999999"/>
    <x v="104"/>
    <n v="1753875"/>
    <s v="K-2012-50"/>
    <n v="22500"/>
  </r>
  <r>
    <d v="2020-12-21T00:00:00"/>
    <n v="12"/>
    <x v="1"/>
    <s v="12-2020"/>
    <x v="1"/>
    <s v="Q-2 (2020-2021)"/>
    <x v="13"/>
    <s v="METCO"/>
    <s v="Yarn"/>
    <s v="02-01-01-001-0001"/>
    <s v="METCO TEXTILE (PVT) LTD"/>
    <n v="6.18"/>
    <n v="280.32479999999998"/>
    <x v="104"/>
    <n v="139050"/>
    <s v="K-2012-50"/>
    <n v="22500"/>
  </r>
  <r>
    <d v="2020-12-21T00:00:00"/>
    <n v="12"/>
    <x v="1"/>
    <s v="12-2020"/>
    <x v="1"/>
    <s v="Q-2 (2020-2021)"/>
    <x v="7"/>
    <s v="METCO"/>
    <s v="Yarn"/>
    <s v="02-01-01-001-0001"/>
    <s v="METCO TEXTILE (PVT) LTD"/>
    <n v="100"/>
    <n v="4536"/>
    <x v="89"/>
    <n v="1990000"/>
    <s v="K-2012-51"/>
    <n v="19900"/>
  </r>
  <r>
    <d v="2020-12-23T00:00:00"/>
    <n v="12"/>
    <x v="1"/>
    <s v="12-2020"/>
    <x v="1"/>
    <s v="Q-2 (2020-2021)"/>
    <x v="7"/>
    <s v="METCO"/>
    <s v="Yarn"/>
    <s v="02-01-01-001-0001"/>
    <s v="METCO TEXTILE (PVT) LTD"/>
    <n v="50"/>
    <n v="2268"/>
    <x v="89"/>
    <n v="995000"/>
    <s v="K-2012-56"/>
    <n v="19900"/>
  </r>
  <r>
    <d v="2020-12-24T00:00:00"/>
    <n v="12"/>
    <x v="1"/>
    <s v="12-2020"/>
    <x v="1"/>
    <s v="Q-2 (2020-2021)"/>
    <x v="7"/>
    <s v="METCO"/>
    <s v="Yarn"/>
    <s v="02-01-01-001-0001"/>
    <s v="METCO TEXTILE (PVT) LTD"/>
    <n v="50"/>
    <n v="2268"/>
    <x v="89"/>
    <n v="995000"/>
    <s v="K-2012-53"/>
    <n v="19900"/>
  </r>
  <r>
    <d v="2020-12-24T00:00:00"/>
    <n v="12"/>
    <x v="1"/>
    <s v="12-2020"/>
    <x v="1"/>
    <s v="Q-2 (2020-2021)"/>
    <x v="3"/>
    <s v="GATRON"/>
    <s v="Yarn"/>
    <s v="02-01-01-001-0006"/>
    <s v="GATRON INDUSTRIES LTD"/>
    <n v="9.1458999999999993"/>
    <n v="414.85802399999994"/>
    <x v="105"/>
    <n v="113867.55250799999"/>
    <s v="K-2012-48"/>
    <n v="12450.12"/>
  </r>
  <r>
    <d v="2020-12-24T00:00:00"/>
    <n v="12"/>
    <x v="1"/>
    <s v="12-2020"/>
    <x v="1"/>
    <s v="Q-2 (2020-2021)"/>
    <x v="3"/>
    <s v="GATRON"/>
    <s v="Yarn"/>
    <s v="02-01-01-001-0006"/>
    <s v="GATRON INDUSTRIES LTD"/>
    <n v="34.504800000000003"/>
    <n v="1565.1377280000002"/>
    <x v="105"/>
    <n v="429588.90057600004"/>
    <s v="K-2012-48"/>
    <n v="12450.12"/>
  </r>
  <r>
    <d v="2020-12-24T00:00:00"/>
    <n v="12"/>
    <x v="1"/>
    <s v="12-2020"/>
    <x v="1"/>
    <s v="Q-2 (2020-2021)"/>
    <x v="11"/>
    <s v="ZAHID JEE"/>
    <s v="Yarn"/>
    <s v="02-01-01-001-0005"/>
    <s v="DAWOOD BROTHERS"/>
    <n v="99.28"/>
    <n v="4503.3407999999999"/>
    <x v="100"/>
    <n v="1916104"/>
    <s v="K-2012-57"/>
    <n v="19300"/>
  </r>
  <r>
    <d v="2020-12-24T00:00:00"/>
    <n v="12"/>
    <x v="1"/>
    <s v="12-2020"/>
    <x v="1"/>
    <s v="Q-2 (2020-2021)"/>
    <x v="11"/>
    <s v="ZAHID JEE"/>
    <s v="Yarn"/>
    <s v="02-01-01-001-0005"/>
    <s v="DAWOOD BROTHERS"/>
    <n v="0.72"/>
    <n v="32.659199999999998"/>
    <x v="100"/>
    <n v="13896"/>
    <s v="K-2012-57"/>
    <n v="19300"/>
  </r>
  <r>
    <d v="2020-12-26T00:00:00"/>
    <n v="12"/>
    <x v="1"/>
    <s v="12-2020"/>
    <x v="1"/>
    <s v="Q-2 (2020-2021)"/>
    <x v="7"/>
    <s v="METCO"/>
    <s v="Yarn"/>
    <s v="02-01-01-001-0001"/>
    <s v="METCO TEXTILE (PVT) LTD"/>
    <n v="50"/>
    <n v="2268"/>
    <x v="89"/>
    <n v="995000"/>
    <s v="K-2012-54"/>
    <n v="19900"/>
  </r>
  <r>
    <d v="2020-12-28T00:00:00"/>
    <n v="12"/>
    <x v="1"/>
    <s v="12-2020"/>
    <x v="1"/>
    <s v="Q-2 (2020-2021)"/>
    <x v="7"/>
    <s v="GADOON"/>
    <s v="Yarn"/>
    <s v="02-01-01-001-0008"/>
    <s v="GADOON TEXTILE MILLS LTD"/>
    <n v="20"/>
    <n v="907.2"/>
    <x v="18"/>
    <n v="390000"/>
    <s v="K-2012-27"/>
    <n v="19500"/>
  </r>
  <r>
    <d v="2020-12-30T00:00:00"/>
    <n v="12"/>
    <x v="1"/>
    <s v="12-2020"/>
    <x v="1"/>
    <s v="Q-2 (2020-2021)"/>
    <x v="7"/>
    <s v="METCO"/>
    <s v="Yarn"/>
    <s v="02-01-01-001-0001"/>
    <s v="METCO TEXTILE (PVT) LTD"/>
    <n v="40"/>
    <n v="1814.4"/>
    <x v="89"/>
    <n v="796000"/>
    <s v="K-2012-55"/>
    <n v="19900"/>
  </r>
  <r>
    <d v="2020-12-30T00:00:00"/>
    <n v="12"/>
    <x v="1"/>
    <s v="12-2020"/>
    <x v="1"/>
    <s v="Q-2 (2020-2021)"/>
    <x v="8"/>
    <s v="AHMED ORIENTAL"/>
    <s v="Yarn"/>
    <s v="02-01-01-001-0002"/>
    <s v="AHMED ORIENTAL TEXTILE MILLS LTD"/>
    <n v="14.77"/>
    <n v="669.96719999999993"/>
    <x v="9"/>
    <n v="254044"/>
    <s v="K-2012-61"/>
    <n v="17200"/>
  </r>
  <r>
    <d v="2020-12-30T00:00:00"/>
    <n v="12"/>
    <x v="1"/>
    <s v="12-2020"/>
    <x v="1"/>
    <s v="Q-2 (2020-2021)"/>
    <x v="8"/>
    <s v="AHMED ORIENTAL"/>
    <s v="Yarn"/>
    <s v="02-01-01-001-0002"/>
    <s v="AHMED ORIENTAL TEXTILE MILLS LTD"/>
    <n v="22.26"/>
    <n v="1009.7136"/>
    <x v="9"/>
    <n v="382872"/>
    <s v="K-2012-61"/>
    <n v="17200"/>
  </r>
  <r>
    <d v="2020-12-30T00:00:00"/>
    <n v="12"/>
    <x v="1"/>
    <s v="12-2020"/>
    <x v="1"/>
    <s v="Q-2 (2020-2021)"/>
    <x v="8"/>
    <s v="AHMED ORIENTAL"/>
    <s v="Yarn"/>
    <s v="02-01-01-001-0002"/>
    <s v="AHMED ORIENTAL TEXTILE MILLS LTD"/>
    <n v="22.97"/>
    <n v="1041.9192"/>
    <x v="9"/>
    <n v="395084"/>
    <s v="K-2012-61"/>
    <n v="17200"/>
  </r>
  <r>
    <d v="2021-01-01T00:00:00"/>
    <n v="1"/>
    <x v="2"/>
    <s v="1-2021"/>
    <x v="1"/>
    <s v="Q-3 (2020-2021)"/>
    <x v="7"/>
    <s v="METCO"/>
    <s v="Yarn"/>
    <s v="02-01-01-001-0001"/>
    <s v="METCO TEXTILE (PVT) LTD"/>
    <n v="0.96"/>
    <n v="43.5456"/>
    <x v="89"/>
    <n v="19104"/>
    <s v="K-2101-18"/>
    <n v="19900"/>
  </r>
  <r>
    <d v="2021-01-01T00:00:00"/>
    <n v="1"/>
    <x v="2"/>
    <s v="1-2021"/>
    <x v="1"/>
    <s v="Q-3 (2020-2021)"/>
    <x v="7"/>
    <s v="METCO"/>
    <s v="Yarn"/>
    <s v="02-01-01-001-0001"/>
    <s v="METCO TEXTILE (PVT) LTD"/>
    <n v="42.04"/>
    <n v="1906.9343999999999"/>
    <x v="89"/>
    <n v="836596"/>
    <s v="K-2101-18"/>
    <n v="19900"/>
  </r>
  <r>
    <d v="2021-01-01T00:00:00"/>
    <n v="1"/>
    <x v="2"/>
    <s v="1-2021"/>
    <x v="1"/>
    <s v="Q-3 (2020-2021)"/>
    <x v="7"/>
    <s v="METCO"/>
    <s v="Yarn"/>
    <s v="02-01-01-001-0001"/>
    <s v="METCO TEXTILE (PVT) LTD"/>
    <n v="25"/>
    <n v="1134"/>
    <x v="89"/>
    <n v="497500"/>
    <s v="K-2101-19"/>
    <n v="19900"/>
  </r>
  <r>
    <d v="2021-01-02T00:00:00"/>
    <n v="1"/>
    <x v="2"/>
    <s v="1-2021"/>
    <x v="1"/>
    <s v="Q-3 (2020-2021)"/>
    <x v="7"/>
    <s v="METCO"/>
    <s v="Yarn"/>
    <s v="02-01-01-001-0001"/>
    <s v="METCO TEXTILE (PVT) LTD"/>
    <n v="50"/>
    <n v="2268"/>
    <x v="89"/>
    <n v="995000"/>
    <s v="K-2101-20"/>
    <n v="19900"/>
  </r>
  <r>
    <d v="2021-01-04T00:00:00"/>
    <n v="1"/>
    <x v="2"/>
    <s v="1-2021"/>
    <x v="1"/>
    <s v="Q-3 (2020-2021)"/>
    <x v="7"/>
    <s v="METCO"/>
    <s v="Yarn"/>
    <s v="02-01-01-001-0001"/>
    <s v="METCO TEXTILE (PVT) LTD"/>
    <n v="50"/>
    <n v="2268"/>
    <x v="89"/>
    <n v="995000"/>
    <s v="K-2101-21"/>
    <n v="19900"/>
  </r>
  <r>
    <d v="2021-01-05T00:00:00"/>
    <n v="1"/>
    <x v="2"/>
    <s v="1-2021"/>
    <x v="1"/>
    <s v="Q-3 (2020-2021)"/>
    <x v="7"/>
    <s v="METCO"/>
    <s v="Yarn"/>
    <s v="02-01-01-001-0001"/>
    <s v="METCO TEXTILE (PVT) LTD"/>
    <n v="50"/>
    <n v="2268"/>
    <x v="89"/>
    <n v="995000"/>
    <s v="K-2101-22"/>
    <n v="19900"/>
  </r>
  <r>
    <d v="2021-01-05T00:00:00"/>
    <n v="1"/>
    <x v="2"/>
    <s v="1-2021"/>
    <x v="1"/>
    <s v="Q-3 (2020-2021)"/>
    <x v="11"/>
    <s v="ZAHID JEE"/>
    <s v="Yarn"/>
    <s v="02-01-01-001-0005"/>
    <s v="DAWOOD BROTHERS"/>
    <n v="52"/>
    <n v="2358.7199999999998"/>
    <x v="100"/>
    <n v="1003600"/>
    <s v="K-2101-51"/>
    <n v="19300"/>
  </r>
  <r>
    <d v="2021-01-05T00:00:00"/>
    <n v="1"/>
    <x v="2"/>
    <s v="1-2021"/>
    <x v="1"/>
    <s v="Q-3 (2020-2021)"/>
    <x v="11"/>
    <s v="ZAHID JEE"/>
    <s v="Yarn"/>
    <s v="02-01-01-001-0005"/>
    <s v="DAWOOD BROTHERS"/>
    <n v="15"/>
    <n v="680.4"/>
    <x v="100"/>
    <n v="289500"/>
    <s v="K-2101-52"/>
    <n v="19300"/>
  </r>
  <r>
    <d v="2021-01-05T00:00:00"/>
    <n v="1"/>
    <x v="2"/>
    <s v="1-2021"/>
    <x v="1"/>
    <s v="Q-3 (2020-2021)"/>
    <x v="11"/>
    <s v="ZAHID JEE"/>
    <s v="Yarn"/>
    <s v="02-01-01-001-0005"/>
    <s v="DAWOOD BROTHERS"/>
    <n v="1.22"/>
    <n v="55.339199999999998"/>
    <x v="106"/>
    <n v="24034"/>
    <s v="K-2101-64"/>
    <n v="19700"/>
  </r>
  <r>
    <d v="2021-01-05T00:00:00"/>
    <n v="1"/>
    <x v="2"/>
    <s v="1-2021"/>
    <x v="1"/>
    <s v="Q-3 (2020-2021)"/>
    <x v="11"/>
    <s v="ZAHID JEE"/>
    <s v="Yarn"/>
    <s v="02-01-01-001-0005"/>
    <s v="DAWOOD BROTHERS"/>
    <n v="28.78"/>
    <n v="1305.4608000000001"/>
    <x v="106"/>
    <n v="566966"/>
    <s v="K-2101-64"/>
    <n v="19700"/>
  </r>
  <r>
    <d v="2021-01-05T00:00:00"/>
    <n v="1"/>
    <x v="2"/>
    <s v="1-2021"/>
    <x v="1"/>
    <s v="Q-3 (2020-2021)"/>
    <x v="11"/>
    <s v="ZAHID JEE"/>
    <s v="Yarn"/>
    <s v="02-01-01-001-0005"/>
    <s v="DAWOOD BROTHERS"/>
    <n v="9.35"/>
    <n v="424.11599999999999"/>
    <x v="106"/>
    <n v="184195"/>
    <s v="K-2101-64"/>
    <n v="19700"/>
  </r>
  <r>
    <d v="2021-01-05T00:00:00"/>
    <n v="1"/>
    <x v="2"/>
    <s v="1-2021"/>
    <x v="1"/>
    <s v="Q-3 (2020-2021)"/>
    <x v="11"/>
    <s v="ZAHID JEE"/>
    <s v="Yarn"/>
    <s v="02-01-01-001-0005"/>
    <s v="DAWOOD BROTHERS"/>
    <n v="14.88"/>
    <n v="674.95680000000004"/>
    <x v="106"/>
    <n v="293136"/>
    <s v="K-2101-64"/>
    <n v="19700"/>
  </r>
  <r>
    <d v="2021-01-05T00:00:00"/>
    <n v="1"/>
    <x v="2"/>
    <s v="1-2021"/>
    <x v="1"/>
    <s v="Q-3 (2020-2021)"/>
    <x v="11"/>
    <s v="ZAHID JEE"/>
    <s v="Yarn"/>
    <s v="02-01-01-001-0005"/>
    <s v="DAWOOD BROTHERS"/>
    <n v="45.77"/>
    <n v="2076.1271999999999"/>
    <x v="106"/>
    <n v="901669.00000000012"/>
    <s v="K-2101-64"/>
    <n v="19700"/>
  </r>
  <r>
    <d v="2021-01-09T00:00:00"/>
    <n v="1"/>
    <x v="2"/>
    <s v="1-2021"/>
    <x v="1"/>
    <s v="Q-3 (2020-2021)"/>
    <x v="7"/>
    <s v="GADOON"/>
    <s v="Yarn"/>
    <s v="02-01-01-001-0008"/>
    <s v="GADOON TEXTILE MILLS LTD"/>
    <n v="100"/>
    <n v="4536"/>
    <x v="18"/>
    <n v="1950000"/>
    <s v="K-2101-16"/>
    <n v="19500"/>
  </r>
  <r>
    <d v="2021-01-11T00:00:00"/>
    <n v="1"/>
    <x v="2"/>
    <s v="1-2021"/>
    <x v="1"/>
    <s v="Q-3 (2020-2021)"/>
    <x v="7"/>
    <s v="GADOON"/>
    <s v="Yarn"/>
    <s v="02-01-01-001-0008"/>
    <s v="GADOON TEXTILE MILLS LTD"/>
    <n v="140.63999999999999"/>
    <n v="6379.4303999999993"/>
    <x v="18"/>
    <n v="2742479.9999999995"/>
    <s v="K-2101-17"/>
    <n v="19500"/>
  </r>
  <r>
    <d v="2021-01-11T00:00:00"/>
    <n v="1"/>
    <x v="2"/>
    <s v="1-2021"/>
    <x v="1"/>
    <s v="Q-3 (2020-2021)"/>
    <x v="7"/>
    <s v="GADOON"/>
    <s v="Yarn"/>
    <s v="02-01-01-001-0008"/>
    <s v="GADOON TEXTILE MILLS LTD"/>
    <n v="9.36"/>
    <n v="424.56959999999998"/>
    <x v="18"/>
    <n v="182520"/>
    <s v="K-2101-17"/>
    <n v="19500"/>
  </r>
  <r>
    <d v="2021-01-11T00:00:00"/>
    <n v="1"/>
    <x v="2"/>
    <s v="1-2021"/>
    <x v="1"/>
    <s v="Q-3 (2020-2021)"/>
    <x v="3"/>
    <s v="GATRON"/>
    <s v="Yarn"/>
    <s v="02-01-01-001-0006"/>
    <s v="GATRON INDUSTRIES LTD"/>
    <n v="2.4440040000000001"/>
    <n v="110.86002144"/>
    <x v="107"/>
    <n v="29939.24452032"/>
    <s v="K-2101-71"/>
    <n v="12250.08"/>
  </r>
  <r>
    <d v="2021-01-11T00:00:00"/>
    <n v="1"/>
    <x v="2"/>
    <s v="1-2021"/>
    <x v="1"/>
    <s v="Q-3 (2020-2021)"/>
    <x v="3"/>
    <s v="GATRON"/>
    <s v="Yarn"/>
    <s v="02-01-01-001-0006"/>
    <s v="GATRON INDUSTRIES LTD"/>
    <n v="10.80247"/>
    <n v="490.00003919999995"/>
    <x v="107"/>
    <n v="132331.1216976"/>
    <s v="K-2101-71"/>
    <n v="12250.08"/>
  </r>
  <r>
    <d v="2021-01-11T00:00:00"/>
    <n v="1"/>
    <x v="2"/>
    <s v="1-2021"/>
    <x v="1"/>
    <s v="Q-3 (2020-2021)"/>
    <x v="3"/>
    <s v="GATRON"/>
    <s v="Yarn"/>
    <s v="02-01-01-001-0006"/>
    <s v="GATRON INDUSTRIES LTD"/>
    <n v="1.984127"/>
    <n v="90.000000720000003"/>
    <x v="107"/>
    <n v="24305.714480160001"/>
    <s v="K-2101-71"/>
    <n v="12250.08"/>
  </r>
  <r>
    <d v="2021-01-11T00:00:00"/>
    <n v="1"/>
    <x v="2"/>
    <s v="1-2021"/>
    <x v="1"/>
    <s v="Q-3 (2020-2021)"/>
    <x v="3"/>
    <s v="GATRON"/>
    <s v="Yarn"/>
    <s v="02-01-01-001-0006"/>
    <s v="GATRON INDUSTRIES LTD"/>
    <n v="4.10053"/>
    <n v="186.00004079999999"/>
    <x v="107"/>
    <n v="50231.820542399997"/>
    <s v="K-2101-71"/>
    <n v="12250.08"/>
  </r>
  <r>
    <d v="2021-01-11T00:00:00"/>
    <n v="1"/>
    <x v="2"/>
    <s v="1-2021"/>
    <x v="1"/>
    <s v="Q-3 (2020-2021)"/>
    <x v="3"/>
    <s v="GATRON"/>
    <s v="Yarn"/>
    <s v="02-01-01-001-0006"/>
    <s v="GATRON INDUSTRIES LTD"/>
    <n v="12.38977"/>
    <n v="561.99996720000001"/>
    <x v="107"/>
    <n v="151775.67368159999"/>
    <s v="K-2101-71"/>
    <n v="12250.079999999998"/>
  </r>
  <r>
    <d v="2021-01-11T00:00:00"/>
    <n v="1"/>
    <x v="2"/>
    <s v="1-2021"/>
    <x v="1"/>
    <s v="Q-3 (2020-2021)"/>
    <x v="3"/>
    <s v="GATRON"/>
    <s v="Yarn"/>
    <s v="02-01-01-001-0006"/>
    <s v="GATRON INDUSTRIES LTD"/>
    <n v="12.169311499999999"/>
    <n v="551.9999696399999"/>
    <x v="107"/>
    <n v="149075.03941991998"/>
    <s v="K-2101-71"/>
    <n v="12250.08"/>
  </r>
  <r>
    <d v="2021-01-11T00:00:00"/>
    <n v="1"/>
    <x v="2"/>
    <s v="1-2021"/>
    <x v="1"/>
    <s v="Q-3 (2020-2021)"/>
    <x v="3"/>
    <s v="GATRON"/>
    <s v="Yarn"/>
    <s v="02-01-01-001-0006"/>
    <s v="GATRON INDUSTRIES LTD"/>
    <n v="1.1715199999999999"/>
    <n v="53.140147199999994"/>
    <x v="107"/>
    <n v="14351.213721599999"/>
    <s v="K-2101-72"/>
    <n v="12250.08"/>
  </r>
  <r>
    <d v="2021-01-11T00:00:00"/>
    <n v="1"/>
    <x v="2"/>
    <s v="1-2021"/>
    <x v="1"/>
    <s v="Q-3 (2020-2021)"/>
    <x v="7"/>
    <s v="METCO"/>
    <s v="Yarn"/>
    <s v="02-01-01-001-0001"/>
    <s v="METCO TEXTILE (PVT) LTD"/>
    <n v="20"/>
    <n v="907.2"/>
    <x v="89"/>
    <n v="398000"/>
    <s v="K-2101-56"/>
    <n v="19900"/>
  </r>
  <r>
    <d v="2021-01-11T00:00:00"/>
    <n v="1"/>
    <x v="2"/>
    <s v="1-2021"/>
    <x v="1"/>
    <s v="Q-3 (2020-2021)"/>
    <x v="7"/>
    <s v="METCO"/>
    <s v="Yarn"/>
    <s v="02-01-01-001-0001"/>
    <s v="METCO TEXTILE (PVT) LTD"/>
    <n v="50"/>
    <n v="2268"/>
    <x v="89"/>
    <n v="995000"/>
    <s v="K-2101-57"/>
    <n v="19900"/>
  </r>
  <r>
    <d v="2021-01-14T00:00:00"/>
    <n v="1"/>
    <x v="2"/>
    <s v="1-2021"/>
    <x v="1"/>
    <s v="Q-3 (2020-2021)"/>
    <x v="7"/>
    <s v="METCO"/>
    <s v="Yarn"/>
    <s v="02-01-01-001-0001"/>
    <s v="METCO TEXTILE (PVT) LTD"/>
    <n v="50"/>
    <n v="2268"/>
    <x v="89"/>
    <n v="995000"/>
    <s v="K-2101-61"/>
    <n v="19900"/>
  </r>
  <r>
    <d v="2021-01-15T00:00:00"/>
    <n v="1"/>
    <x v="2"/>
    <s v="1-2021"/>
    <x v="1"/>
    <s v="Q-3 (2020-2021)"/>
    <x v="9"/>
    <s v="METCO"/>
    <s v="Yarn"/>
    <s v="02-01-01-001-0001"/>
    <s v="METCO TEXTILE (PVT) LTD"/>
    <n v="18.649999999999999"/>
    <n v="845.96399999999994"/>
    <x v="108"/>
    <n v="488629.99999999994"/>
    <s v="K-2101-60"/>
    <n v="26200"/>
  </r>
  <r>
    <d v="2021-01-15T00:00:00"/>
    <n v="1"/>
    <x v="2"/>
    <s v="1-2021"/>
    <x v="1"/>
    <s v="Q-3 (2020-2021)"/>
    <x v="9"/>
    <s v="METCO"/>
    <s v="Yarn"/>
    <s v="02-01-01-001-0001"/>
    <s v="METCO TEXTILE (PVT) LTD"/>
    <n v="13.35"/>
    <n v="605.55599999999993"/>
    <x v="108"/>
    <n v="349770"/>
    <s v="K-2101-60"/>
    <n v="26200"/>
  </r>
  <r>
    <d v="2021-01-16T00:00:00"/>
    <n v="1"/>
    <x v="2"/>
    <s v="1-2021"/>
    <x v="1"/>
    <s v="Q-3 (2020-2021)"/>
    <x v="8"/>
    <s v="AHMED ORIENTAL"/>
    <s v="Yarn"/>
    <s v="02-01-01-001-0002"/>
    <s v="AHMED ORIENTAL TEXTILE MILLS LTD"/>
    <n v="12.82"/>
    <n v="581.51520000000005"/>
    <x v="9"/>
    <n v="220504"/>
    <s v="K-2101-91"/>
    <n v="17200"/>
  </r>
  <r>
    <d v="2021-01-16T00:00:00"/>
    <n v="1"/>
    <x v="2"/>
    <s v="1-2021"/>
    <x v="1"/>
    <s v="Q-3 (2020-2021)"/>
    <x v="8"/>
    <s v="AHMED ORIENTAL"/>
    <s v="Yarn"/>
    <s v="02-01-01-001-0002"/>
    <s v="AHMED ORIENTAL TEXTILE MILLS LTD"/>
    <n v="17.18"/>
    <n v="779.28480000000002"/>
    <x v="9"/>
    <n v="295496"/>
    <s v="K-2101-91"/>
    <n v="17200"/>
  </r>
  <r>
    <d v="2021-01-16T00:00:00"/>
    <n v="1"/>
    <x v="2"/>
    <s v="1-2021"/>
    <x v="1"/>
    <s v="Q-3 (2020-2021)"/>
    <x v="7"/>
    <s v="METCO"/>
    <s v="Yarn"/>
    <s v="02-01-01-001-0001"/>
    <s v="METCO TEXTILE (PVT) LTD"/>
    <n v="50"/>
    <n v="2268"/>
    <x v="89"/>
    <n v="995000"/>
    <s v="K-2101-84"/>
    <n v="19900"/>
  </r>
  <r>
    <d v="2021-01-18T00:00:00"/>
    <n v="1"/>
    <x v="2"/>
    <s v="1-2021"/>
    <x v="1"/>
    <s v="Q-3 (2020-2021)"/>
    <x v="7"/>
    <s v="METCO"/>
    <s v="Yarn"/>
    <s v="02-01-01-001-0001"/>
    <s v="METCO TEXTILE (PVT) LTD"/>
    <n v="60"/>
    <n v="2721.6"/>
    <x v="89"/>
    <n v="1194000"/>
    <s v="K-2101-85"/>
    <n v="19900"/>
  </r>
  <r>
    <d v="2021-01-18T00:00:00"/>
    <n v="1"/>
    <x v="2"/>
    <s v="1-2021"/>
    <x v="1"/>
    <s v="Q-3 (2020-2021)"/>
    <x v="8"/>
    <s v="AHMED ORIENTAL"/>
    <s v="Yarn"/>
    <s v="02-01-01-001-0002"/>
    <s v="AHMED ORIENTAL TEXTILE MILLS LTD"/>
    <n v="20"/>
    <n v="907.2"/>
    <x v="9"/>
    <n v="344000"/>
    <s v="K-2101-92"/>
    <n v="17200"/>
  </r>
  <r>
    <d v="2021-01-21T00:00:00"/>
    <n v="1"/>
    <x v="2"/>
    <s v="1-2021"/>
    <x v="1"/>
    <s v="Q-3 (2020-2021)"/>
    <x v="3"/>
    <s v="GATRON"/>
    <s v="Yarn"/>
    <s v="02-01-01-001-0006"/>
    <s v="GATRON INDUSTRIES LTD"/>
    <n v="9.536816"/>
    <n v="432.58997376000002"/>
    <x v="109"/>
    <n v="128986.00860895999"/>
    <s v="K-2101-75"/>
    <n v="13525.06"/>
  </r>
  <r>
    <d v="2021-01-21T00:00:00"/>
    <n v="1"/>
    <x v="2"/>
    <s v="1-2021"/>
    <x v="1"/>
    <s v="Q-3 (2020-2021)"/>
    <x v="7"/>
    <s v="METCO"/>
    <s v="Yarn"/>
    <s v="02-01-01-001-0001"/>
    <s v="METCO TEXTILE (PVT) LTD"/>
    <n v="64"/>
    <n v="2903.04"/>
    <x v="89"/>
    <n v="1273600"/>
    <s v="K-2101-86"/>
    <n v="19900"/>
  </r>
  <r>
    <d v="2021-01-22T00:00:00"/>
    <n v="1"/>
    <x v="2"/>
    <s v="1-2021"/>
    <x v="1"/>
    <s v="Q-3 (2020-2021)"/>
    <x v="13"/>
    <s v="METCO"/>
    <s v="Yarn"/>
    <s v="02-01-01-001-0001"/>
    <s v="METCO TEXTILE (PVT) LTD"/>
    <n v="15"/>
    <n v="680.4"/>
    <x v="104"/>
    <n v="337500"/>
    <s v="K-2101-78"/>
    <n v="22500"/>
  </r>
  <r>
    <d v="2021-01-22T00:00:00"/>
    <n v="1"/>
    <x v="2"/>
    <s v="1-2021"/>
    <x v="1"/>
    <s v="Q-3 (2020-2021)"/>
    <x v="13"/>
    <s v="METCO"/>
    <s v="Yarn"/>
    <s v="02-01-01-001-0001"/>
    <s v="METCO TEXTILE (PVT) LTD"/>
    <n v="10"/>
    <n v="453.6"/>
    <x v="104"/>
    <n v="225000"/>
    <s v="K-2101-79"/>
    <n v="22500"/>
  </r>
  <r>
    <d v="2021-01-23T00:00:00"/>
    <n v="1"/>
    <x v="2"/>
    <s v="1-2021"/>
    <x v="1"/>
    <s v="Q-3 (2020-2021)"/>
    <x v="8"/>
    <s v="AHMED ORIENTAL"/>
    <s v="Yarn"/>
    <s v="02-01-01-001-0002"/>
    <s v="AHMED ORIENTAL TEXTILE MILLS LTD"/>
    <n v="18.55"/>
    <n v="841.428"/>
    <x v="9"/>
    <n v="319060"/>
    <s v="K-2101-93"/>
    <n v="17200"/>
  </r>
  <r>
    <d v="2021-01-23T00:00:00"/>
    <n v="1"/>
    <x v="2"/>
    <s v="1-2021"/>
    <x v="1"/>
    <s v="Q-3 (2020-2021)"/>
    <x v="8"/>
    <s v="AHMED ORIENTAL"/>
    <s v="Yarn"/>
    <s v="02-01-01-001-0002"/>
    <s v="AHMED ORIENTAL TEXTILE MILLS LTD"/>
    <n v="51.45"/>
    <n v="2333.7719999999999"/>
    <x v="9"/>
    <n v="884940"/>
    <s v="K-2101-93"/>
    <n v="17200"/>
  </r>
  <r>
    <d v="2021-01-25T00:00:00"/>
    <n v="1"/>
    <x v="2"/>
    <s v="1-2021"/>
    <x v="1"/>
    <s v="Q-3 (2020-2021)"/>
    <x v="7"/>
    <s v="GADOON"/>
    <s v="Yarn"/>
    <s v="02-01-01-001-0008"/>
    <s v="GADOON TEXTILE MILLS LTD"/>
    <n v="100"/>
    <n v="4536"/>
    <x v="18"/>
    <n v="1950000"/>
    <s v="K-2101-89"/>
    <n v="19500"/>
  </r>
  <r>
    <d v="2021-01-25T00:00:00"/>
    <n v="1"/>
    <x v="2"/>
    <s v="1-2021"/>
    <x v="1"/>
    <s v="Q-3 (2020-2021)"/>
    <x v="13"/>
    <s v="METCO"/>
    <s v="Yarn"/>
    <s v="02-01-01-001-0001"/>
    <s v="METCO TEXTILE (PVT) LTD"/>
    <n v="30"/>
    <n v="1360.8"/>
    <x v="104"/>
    <n v="675000"/>
    <s v="K-2101-80"/>
    <n v="22500"/>
  </r>
  <r>
    <d v="2021-01-25T00:00:00"/>
    <n v="1"/>
    <x v="2"/>
    <s v="1-2021"/>
    <x v="1"/>
    <s v="Q-3 (2020-2021)"/>
    <x v="7"/>
    <s v="METCO"/>
    <s v="Yarn"/>
    <s v="02-01-01-001-0001"/>
    <s v="METCO TEXTILE (PVT) LTD"/>
    <n v="3.46"/>
    <n v="156.94559999999998"/>
    <x v="104"/>
    <n v="77850"/>
    <s v="K-2101-77"/>
    <n v="22500"/>
  </r>
  <r>
    <d v="2021-01-25T00:00:00"/>
    <n v="1"/>
    <x v="2"/>
    <s v="1-2021"/>
    <x v="1"/>
    <s v="Q-3 (2020-2021)"/>
    <x v="7"/>
    <s v="METCO"/>
    <s v="Yarn"/>
    <s v="02-01-01-001-0001"/>
    <s v="METCO TEXTILE (PVT) LTD"/>
    <n v="29.68"/>
    <n v="1346.2847999999999"/>
    <x v="104"/>
    <n v="667800"/>
    <s v="K-2101-77"/>
    <n v="22500"/>
  </r>
  <r>
    <d v="2021-01-25T00:00:00"/>
    <n v="1"/>
    <x v="2"/>
    <s v="1-2021"/>
    <x v="1"/>
    <s v="Q-3 (2020-2021)"/>
    <x v="7"/>
    <s v="METCO"/>
    <s v="Yarn"/>
    <s v="02-01-01-001-0001"/>
    <s v="METCO TEXTILE (PVT) LTD"/>
    <n v="16.86"/>
    <n v="764.76959999999997"/>
    <x v="104"/>
    <n v="379350"/>
    <s v="K-2101-77"/>
    <n v="22500"/>
  </r>
  <r>
    <d v="2021-01-26T00:00:00"/>
    <n v="1"/>
    <x v="2"/>
    <s v="1-2021"/>
    <x v="1"/>
    <s v="Q-3 (2020-2021)"/>
    <x v="7"/>
    <s v="METCO"/>
    <s v="Yarn"/>
    <s v="02-01-01-001-0001"/>
    <s v="METCO TEXTILE (PVT) LTD"/>
    <n v="35"/>
    <n v="1587.6"/>
    <x v="98"/>
    <n v="700000"/>
    <s v="K-2101-83"/>
    <n v="20000"/>
  </r>
  <r>
    <d v="2021-01-26T00:00:00"/>
    <n v="1"/>
    <x v="2"/>
    <s v="1-2021"/>
    <x v="1"/>
    <s v="Q-3 (2020-2021)"/>
    <x v="8"/>
    <s v="AA SPINNING MILLS"/>
    <s v="Yarn"/>
    <s v="02-01-01-001-0009"/>
    <s v="A.A SPINING MILLS LTD"/>
    <n v="15.35"/>
    <n v="696.27599999999995"/>
    <x v="8"/>
    <n v="282440"/>
    <s v="K-2101-90"/>
    <n v="18400"/>
  </r>
  <r>
    <d v="2021-01-26T00:00:00"/>
    <n v="1"/>
    <x v="2"/>
    <s v="1-2021"/>
    <x v="1"/>
    <s v="Q-3 (2020-2021)"/>
    <x v="8"/>
    <s v="AA SPINNING MILLS"/>
    <s v="Yarn"/>
    <s v="02-01-01-001-0009"/>
    <s v="A.A SPINING MILLS LTD"/>
    <n v="63"/>
    <n v="2857.68"/>
    <x v="8"/>
    <n v="1159200"/>
    <s v="K-2101-90"/>
    <n v="18400"/>
  </r>
  <r>
    <d v="2021-01-26T00:00:00"/>
    <n v="1"/>
    <x v="2"/>
    <s v="1-2021"/>
    <x v="1"/>
    <s v="Q-3 (2020-2021)"/>
    <x v="8"/>
    <s v="AA SPINNING MILLS"/>
    <s v="Yarn"/>
    <s v="02-01-01-001-0009"/>
    <s v="A.A SPINING MILLS LTD"/>
    <n v="80.02"/>
    <n v="3629.7071999999998"/>
    <x v="8"/>
    <n v="1472368"/>
    <s v="K-2101-90"/>
    <n v="18400"/>
  </r>
  <r>
    <d v="2021-01-26T00:00:00"/>
    <n v="1"/>
    <x v="2"/>
    <s v="1-2021"/>
    <x v="1"/>
    <s v="Q-3 (2020-2021)"/>
    <x v="8"/>
    <s v="AA SPINNING MILLS"/>
    <s v="Yarn"/>
    <s v="02-01-01-001-0009"/>
    <s v="A.A SPINING MILLS LTD"/>
    <n v="40.340000000000003"/>
    <n v="1829.8224000000002"/>
    <x v="8"/>
    <n v="742256.00000000012"/>
    <s v="K-2101-90"/>
    <n v="18400"/>
  </r>
  <r>
    <d v="2021-01-26T00:00:00"/>
    <n v="1"/>
    <x v="2"/>
    <s v="1-2021"/>
    <x v="1"/>
    <s v="Q-3 (2020-2021)"/>
    <x v="8"/>
    <s v="AA SPINNING MILLS"/>
    <s v="Yarn"/>
    <s v="02-01-01-001-0009"/>
    <s v="A.A SPINING MILLS LTD"/>
    <n v="58.66"/>
    <n v="2660.8175999999999"/>
    <x v="8"/>
    <n v="1079344"/>
    <s v="K-2101-90"/>
    <n v="18400"/>
  </r>
  <r>
    <d v="2021-01-26T00:00:00"/>
    <n v="1"/>
    <x v="2"/>
    <s v="1-2021"/>
    <x v="1"/>
    <s v="Q-3 (2020-2021)"/>
    <x v="8"/>
    <s v="AA SPINNING MILLS"/>
    <s v="Yarn"/>
    <s v="02-01-01-001-0009"/>
    <s v="A.A SPINING MILLS LTD"/>
    <n v="106.95"/>
    <n v="4851.2520000000004"/>
    <x v="8"/>
    <n v="1967880"/>
    <s v="K-2101-90"/>
    <n v="18400"/>
  </r>
  <r>
    <d v="2021-01-26T00:00:00"/>
    <n v="1"/>
    <x v="2"/>
    <s v="1-2021"/>
    <x v="1"/>
    <s v="Q-3 (2020-2021)"/>
    <x v="8"/>
    <s v="AA SPINNING MILLS"/>
    <s v="Yarn"/>
    <s v="02-01-01-001-0009"/>
    <s v="A.A SPINING MILLS LTD"/>
    <n v="58.17"/>
    <n v="2638.5911999999998"/>
    <x v="8"/>
    <n v="1070328"/>
    <s v="K-2101-90"/>
    <n v="18400"/>
  </r>
  <r>
    <d v="2021-01-26T00:00:00"/>
    <n v="1"/>
    <x v="2"/>
    <s v="1-2021"/>
    <x v="1"/>
    <s v="Q-3 (2020-2021)"/>
    <x v="8"/>
    <s v="AA SPINNING MILLS"/>
    <s v="Yarn"/>
    <s v="02-01-01-001-0009"/>
    <s v="A.A SPINING MILLS LTD"/>
    <n v="26.03"/>
    <n v="1180.7208000000001"/>
    <x v="8"/>
    <n v="478952"/>
    <s v="K-2101-90"/>
    <n v="18400"/>
  </r>
  <r>
    <d v="2021-01-26T00:00:00"/>
    <n v="1"/>
    <x v="2"/>
    <s v="1-2021"/>
    <x v="1"/>
    <s v="Q-3 (2020-2021)"/>
    <x v="8"/>
    <s v="AA SPINNING MILLS"/>
    <s v="Yarn"/>
    <s v="02-01-01-001-0009"/>
    <s v="A.A SPINING MILLS LTD"/>
    <n v="1.48"/>
    <n v="67.132800000000003"/>
    <x v="8"/>
    <n v="27232"/>
    <s v="K-2101-90"/>
    <n v="18400"/>
  </r>
  <r>
    <d v="2021-01-27T00:00:00"/>
    <n v="1"/>
    <x v="2"/>
    <s v="1-2021"/>
    <x v="1"/>
    <s v="Q-3 (2020-2021)"/>
    <x v="8"/>
    <s v="ZAHID JEE"/>
    <s v="Yarn"/>
    <s v="02-01-01-001-0005"/>
    <s v="DAWOOD BROTHERS"/>
    <n v="25"/>
    <n v="1134"/>
    <x v="103"/>
    <n v="432500"/>
    <s v="K-2101-65"/>
    <n v="17300"/>
  </r>
  <r>
    <d v="2021-01-27T00:00:00"/>
    <n v="1"/>
    <x v="2"/>
    <s v="1-2021"/>
    <x v="1"/>
    <s v="Q-3 (2020-2021)"/>
    <x v="11"/>
    <s v="ZAHID JEE"/>
    <s v="Yarn"/>
    <s v="02-01-01-001-0005"/>
    <s v="DAWOOD BROTHERS"/>
    <n v="31.13"/>
    <n v="1412.0567999999998"/>
    <x v="106"/>
    <n v="613261"/>
    <s v="K-2101-63"/>
    <n v="19700"/>
  </r>
  <r>
    <d v="2021-01-27T00:00:00"/>
    <n v="1"/>
    <x v="2"/>
    <s v="1-2021"/>
    <x v="1"/>
    <s v="Q-3 (2020-2021)"/>
    <x v="11"/>
    <s v="ZAHID JEE"/>
    <s v="Yarn"/>
    <s v="02-01-01-001-0005"/>
    <s v="DAWOOD BROTHERS"/>
    <n v="67.849999999999994"/>
    <n v="3077.6759999999995"/>
    <x v="106"/>
    <n v="1336645"/>
    <s v="K-2101-63"/>
    <n v="19700"/>
  </r>
  <r>
    <d v="2021-01-27T00:00:00"/>
    <n v="1"/>
    <x v="2"/>
    <s v="1-2021"/>
    <x v="1"/>
    <s v="Q-3 (2020-2021)"/>
    <x v="11"/>
    <s v="ZAHID JEE"/>
    <s v="Yarn"/>
    <s v="02-01-01-001-0005"/>
    <s v="DAWOOD BROTHERS"/>
    <n v="1.02"/>
    <n v="46.267200000000003"/>
    <x v="106"/>
    <n v="20094"/>
    <s v="K-2101-63"/>
    <n v="19700"/>
  </r>
  <r>
    <d v="2021-01-28T00:00:00"/>
    <n v="1"/>
    <x v="2"/>
    <s v="1-2021"/>
    <x v="1"/>
    <s v="Q-3 (2020-2021)"/>
    <x v="13"/>
    <s v="METCO"/>
    <s v="Yarn"/>
    <s v="02-01-01-001-0001"/>
    <s v="METCO TEXTILE (PVT) LTD"/>
    <n v="30"/>
    <n v="1360.8"/>
    <x v="104"/>
    <n v="675000"/>
    <s v="K-2101-81"/>
    <n v="22500"/>
  </r>
  <r>
    <d v="2021-01-28T00:00:00"/>
    <n v="1"/>
    <x v="2"/>
    <s v="1-2021"/>
    <x v="1"/>
    <s v="Q-3 (2020-2021)"/>
    <x v="9"/>
    <s v="METCO"/>
    <s v="Yarn"/>
    <s v="02-01-01-001-0001"/>
    <s v="METCO TEXTILE (PVT) LTD"/>
    <n v="5.09"/>
    <n v="230.88239999999999"/>
    <x v="110"/>
    <n v="134376"/>
    <s v="K-2101-76"/>
    <n v="26400"/>
  </r>
  <r>
    <d v="2021-01-28T00:00:00"/>
    <n v="1"/>
    <x v="2"/>
    <s v="1-2021"/>
    <x v="1"/>
    <s v="Q-3 (2020-2021)"/>
    <x v="9"/>
    <s v="METCO"/>
    <s v="Yarn"/>
    <s v="02-01-01-001-0001"/>
    <s v="METCO TEXTILE (PVT) LTD"/>
    <n v="10.37"/>
    <n v="470.38319999999993"/>
    <x v="110"/>
    <n v="273768"/>
    <s v="K-2101-76"/>
    <n v="26400.000000000004"/>
  </r>
  <r>
    <d v="2021-01-28T00:00:00"/>
    <n v="1"/>
    <x v="2"/>
    <s v="1-2021"/>
    <x v="1"/>
    <s v="Q-3 (2020-2021)"/>
    <x v="9"/>
    <s v="METCO"/>
    <s v="Yarn"/>
    <s v="02-01-01-001-0001"/>
    <s v="METCO TEXTILE (PVT) LTD"/>
    <n v="2.54"/>
    <n v="115.2144"/>
    <x v="110"/>
    <n v="67056"/>
    <s v="K-2101-76"/>
    <n v="26400"/>
  </r>
  <r>
    <d v="2021-01-28T00:00:00"/>
    <n v="1"/>
    <x v="2"/>
    <s v="1-2021"/>
    <x v="1"/>
    <s v="Q-3 (2020-2021)"/>
    <x v="1"/>
    <s v="AHMED ORIENTAL"/>
    <s v="Yarn"/>
    <s v="02-01-01-001-0002"/>
    <s v="AHMED ORIENTAL TEXTILE MILLS LTD"/>
    <n v="3.23"/>
    <n v="146.5128"/>
    <x v="111"/>
    <n v="59593.5"/>
    <s v="K-2101-67"/>
    <n v="18450"/>
  </r>
  <r>
    <d v="2021-01-28T00:00:00"/>
    <n v="1"/>
    <x v="2"/>
    <s v="1-2021"/>
    <x v="1"/>
    <s v="Q-3 (2020-2021)"/>
    <x v="1"/>
    <s v="AHMED ORIENTAL"/>
    <s v="Yarn"/>
    <s v="02-01-01-001-0002"/>
    <s v="AHMED ORIENTAL TEXTILE MILLS LTD"/>
    <n v="3.23"/>
    <n v="146.5128"/>
    <x v="111"/>
    <n v="59593.5"/>
    <s v="K-2101-67"/>
    <n v="18450"/>
  </r>
  <r>
    <d v="2021-01-28T00:00:00"/>
    <n v="1"/>
    <x v="2"/>
    <s v="1-2021"/>
    <x v="1"/>
    <s v="Q-3 (2020-2021)"/>
    <x v="1"/>
    <s v="AHMED ORIENTAL"/>
    <s v="Yarn"/>
    <s v="02-01-01-001-0002"/>
    <s v="AHMED ORIENTAL TEXTILE MILLS LTD"/>
    <n v="25.54"/>
    <n v="1158.4944"/>
    <x v="111"/>
    <n v="471213"/>
    <s v="K-2101-67"/>
    <n v="18450"/>
  </r>
  <r>
    <d v="2021-01-28T00:00:00"/>
    <n v="1"/>
    <x v="2"/>
    <s v="1-2021"/>
    <x v="1"/>
    <s v="Q-3 (2020-2021)"/>
    <x v="8"/>
    <s v="AHMED ORIENTAL"/>
    <s v="Yarn"/>
    <s v="02-01-01-001-0002"/>
    <s v="AHMED ORIENTAL TEXTILE MILLS LTD"/>
    <n v="40"/>
    <n v="1814.4"/>
    <x v="9"/>
    <n v="688000"/>
    <s v="K-2101-68"/>
    <n v="17200"/>
  </r>
  <r>
    <d v="2021-01-29T00:00:00"/>
    <n v="1"/>
    <x v="2"/>
    <s v="1-2021"/>
    <x v="1"/>
    <s v="Q-3 (2020-2021)"/>
    <x v="3"/>
    <s v="GATRON"/>
    <s v="Yarn"/>
    <s v="02-01-01-001-0006"/>
    <s v="GATRON INDUSTRIES LTD"/>
    <n v="0.242504"/>
    <n v="10.999981439999999"/>
    <x v="112"/>
    <n v="3352.6614507200002"/>
    <s v="K-2101-73"/>
    <n v="13825.18"/>
  </r>
  <r>
    <d v="2021-01-29T00:00:00"/>
    <n v="1"/>
    <x v="2"/>
    <s v="1-2021"/>
    <x v="1"/>
    <s v="Q-3 (2020-2021)"/>
    <x v="3"/>
    <s v="GATRON"/>
    <s v="Yarn"/>
    <s v="02-01-01-001-0006"/>
    <s v="GATRON INDUSTRIES LTD"/>
    <n v="34.259259999999998"/>
    <n v="1554.0000335999998"/>
    <x v="113"/>
    <n v="473637.35283339996"/>
    <s v="K-2101-73"/>
    <n v="13825.09"/>
  </r>
  <r>
    <d v="2021-01-29T00:00:00"/>
    <n v="1"/>
    <x v="2"/>
    <s v="1-2021"/>
    <x v="1"/>
    <s v="Q-3 (2020-2021)"/>
    <x v="3"/>
    <s v="GATRON"/>
    <s v="Yarn"/>
    <s v="02-01-01-001-0006"/>
    <s v="GATRON INDUSTRIES LTD"/>
    <n v="9.1490290000000005"/>
    <n v="414.99995544000001"/>
    <x v="113"/>
    <n v="126486.14933761001"/>
    <s v="K-2101-73"/>
    <n v="13825.09"/>
  </r>
  <r>
    <d v="2021-01-29T00:00:00"/>
    <n v="1"/>
    <x v="2"/>
    <s v="1-2021"/>
    <x v="1"/>
    <s v="Q-3 (2020-2021)"/>
    <x v="3"/>
    <s v="GATRON"/>
    <s v="Yarn"/>
    <s v="02-01-01-001-0006"/>
    <s v="GATRON INDUSTRIES LTD"/>
    <n v="0.66137500000000005"/>
    <n v="29.999970000000001"/>
    <x v="114"/>
    <n v="9143.9987925000005"/>
    <s v="K-2101-74"/>
    <n v="13825.74"/>
  </r>
  <r>
    <d v="2021-01-29T00:00:00"/>
    <n v="1"/>
    <x v="2"/>
    <s v="1-2021"/>
    <x v="1"/>
    <s v="Q-3 (2020-2021)"/>
    <x v="29"/>
    <s v="ZAMAN TEXTILE MILLS"/>
    <s v="Yarn"/>
    <s v="02-01-01-001-0007"/>
    <s v="ZAMAN TEXTILE MILLS (PVT) LTD"/>
    <n v="9.82"/>
    <n v="445.43520000000001"/>
    <x v="65"/>
    <n v="176760"/>
    <s v="K-2101-66"/>
    <n v="18000"/>
  </r>
  <r>
    <d v="2021-01-29T00:00:00"/>
    <n v="1"/>
    <x v="2"/>
    <s v="1-2021"/>
    <x v="1"/>
    <s v="Q-3 (2020-2021)"/>
    <x v="29"/>
    <s v="ZAMAN TEXTILE MILLS"/>
    <s v="Yarn"/>
    <s v="02-01-01-001-0007"/>
    <s v="ZAMAN TEXTILE MILLS (PVT) LTD"/>
    <n v="25.47"/>
    <n v="1155.3191999999999"/>
    <x v="65"/>
    <n v="458460"/>
    <s v="K-2101-66"/>
    <n v="18000"/>
  </r>
  <r>
    <d v="2021-01-29T00:00:00"/>
    <n v="1"/>
    <x v="2"/>
    <s v="1-2021"/>
    <x v="1"/>
    <s v="Q-3 (2020-2021)"/>
    <x v="29"/>
    <s v="ZAMAN TEXTILE MILLS"/>
    <s v="Yarn"/>
    <s v="02-01-01-001-0007"/>
    <s v="ZAMAN TEXTILE MILLS (PVT) LTD"/>
    <n v="13.71"/>
    <n v="621.88560000000007"/>
    <x v="65"/>
    <n v="246780.00000000003"/>
    <s v="K-2101-66"/>
    <n v="18000"/>
  </r>
  <r>
    <d v="2021-01-29T00:00:00"/>
    <n v="1"/>
    <x v="2"/>
    <s v="1-2021"/>
    <x v="1"/>
    <s v="Q-3 (2020-2021)"/>
    <x v="7"/>
    <s v="METCO"/>
    <s v="Yarn"/>
    <s v="02-01-01-001-0001"/>
    <s v="METCO TEXTILE (PVT) LTD"/>
    <n v="50"/>
    <n v="2268"/>
    <x v="98"/>
    <n v="1000000"/>
    <s v="K-2101-82"/>
    <n v="20000"/>
  </r>
  <r>
    <d v="2021-02-01T00:00:00"/>
    <n v="2"/>
    <x v="2"/>
    <s v="2-2021"/>
    <x v="1"/>
    <s v="Q-3 (2020-2021)"/>
    <x v="8"/>
    <s v="SAIF TEXTILE MILLS"/>
    <s v="Yarn"/>
    <s v="02-01-01-001-0014"/>
    <s v="SAIF TEXTILE MILLS LTD"/>
    <n v="135"/>
    <n v="6123.6"/>
    <x v="56"/>
    <n v="2524500"/>
    <s v="K-2102-66"/>
    <n v="18700"/>
  </r>
  <r>
    <d v="2021-02-01T00:00:00"/>
    <n v="2"/>
    <x v="2"/>
    <s v="2-2021"/>
    <x v="1"/>
    <s v="Q-3 (2020-2021)"/>
    <x v="7"/>
    <s v="METCO"/>
    <s v="Yarn"/>
    <s v="02-01-01-001-0001"/>
    <s v="METCO TEXTILE (PVT) LTD"/>
    <n v="40"/>
    <n v="1814.4"/>
    <x v="98"/>
    <n v="800000"/>
    <s v="K-2102-61"/>
    <n v="20000"/>
  </r>
  <r>
    <d v="2021-02-01T00:00:00"/>
    <n v="2"/>
    <x v="2"/>
    <s v="2-2021"/>
    <x v="1"/>
    <s v="Q-3 (2020-2021)"/>
    <x v="11"/>
    <s v="ZAHID JEE"/>
    <s v="Yarn"/>
    <s v="02-01-01-001-0005"/>
    <s v="DAWOOD BROTHERS"/>
    <n v="89.08"/>
    <n v="4040.6687999999999"/>
    <x v="115"/>
    <n v="1826140"/>
    <s v="K-2102-34"/>
    <n v="20500"/>
  </r>
  <r>
    <d v="2021-02-01T00:00:00"/>
    <n v="2"/>
    <x v="2"/>
    <s v="2-2021"/>
    <x v="1"/>
    <s v="Q-3 (2020-2021)"/>
    <x v="11"/>
    <s v="ZAHID JEE"/>
    <s v="Yarn"/>
    <s v="02-01-01-001-0005"/>
    <s v="DAWOOD BROTHERS"/>
    <n v="10.78"/>
    <n v="488.98079999999999"/>
    <x v="115"/>
    <n v="220990"/>
    <s v="K-2102-34"/>
    <n v="20500"/>
  </r>
  <r>
    <d v="2021-02-01T00:00:00"/>
    <n v="2"/>
    <x v="2"/>
    <s v="2-2021"/>
    <x v="1"/>
    <s v="Q-3 (2020-2021)"/>
    <x v="11"/>
    <s v="ZAHID JEE"/>
    <s v="Yarn"/>
    <s v="02-01-01-001-0005"/>
    <s v="DAWOOD BROTHERS"/>
    <n v="0.14000000000000001"/>
    <n v="6.3504000000000005"/>
    <x v="115"/>
    <n v="2870.0000000000005"/>
    <s v="K-2102-34"/>
    <n v="20500"/>
  </r>
  <r>
    <d v="2021-02-01T00:00:00"/>
    <n v="2"/>
    <x v="2"/>
    <s v="2-2021"/>
    <x v="1"/>
    <s v="Q-3 (2020-2021)"/>
    <x v="8"/>
    <s v="ZAHID JEE"/>
    <s v="Yarn"/>
    <s v="02-01-01-001-0005"/>
    <s v="DAWOOD BROTHERS"/>
    <n v="50"/>
    <n v="2268"/>
    <x v="103"/>
    <n v="865000"/>
    <s v="K-2102-33"/>
    <n v="17300"/>
  </r>
  <r>
    <d v="2021-02-02T00:00:00"/>
    <n v="2"/>
    <x v="2"/>
    <s v="2-2021"/>
    <x v="1"/>
    <s v="Q-3 (2020-2021)"/>
    <x v="13"/>
    <s v="METCO"/>
    <s v="Yarn"/>
    <s v="02-01-01-001-0001"/>
    <s v="METCO TEXTILE (PVT) LTD"/>
    <n v="6.77"/>
    <n v="307.0872"/>
    <x v="104"/>
    <n v="152325"/>
    <s v="K-2102-50"/>
    <n v="22500"/>
  </r>
  <r>
    <d v="2021-02-02T00:00:00"/>
    <n v="2"/>
    <x v="2"/>
    <s v="2-2021"/>
    <x v="1"/>
    <s v="Q-3 (2020-2021)"/>
    <x v="13"/>
    <s v="METCO"/>
    <s v="Yarn"/>
    <s v="02-01-01-001-0001"/>
    <s v="METCO TEXTILE (PVT) LTD"/>
    <n v="18.23"/>
    <n v="826.91280000000006"/>
    <x v="104"/>
    <n v="410175"/>
    <s v="K-2102-50"/>
    <n v="22500"/>
  </r>
  <r>
    <d v="2021-02-02T00:00:00"/>
    <n v="2"/>
    <x v="2"/>
    <s v="2-2021"/>
    <x v="1"/>
    <s v="Q-3 (2020-2021)"/>
    <x v="29"/>
    <s v="ZAMAN TEXTILE MILLS"/>
    <s v="Yarn"/>
    <s v="02-01-01-001-0007"/>
    <s v="ZAMAN TEXTILE MILLS (PVT) LTD"/>
    <n v="7.61"/>
    <n v="345.18959999999998"/>
    <x v="65"/>
    <n v="136980"/>
    <s v="K-2102-69"/>
    <n v="18000"/>
  </r>
  <r>
    <d v="2021-02-02T00:00:00"/>
    <n v="2"/>
    <x v="2"/>
    <s v="2-2021"/>
    <x v="1"/>
    <s v="Q-3 (2020-2021)"/>
    <x v="29"/>
    <s v="ZAMAN TEXTILE MILLS"/>
    <s v="Yarn"/>
    <s v="02-01-01-001-0007"/>
    <s v="ZAMAN TEXTILE MILLS (PVT) LTD"/>
    <n v="5.46"/>
    <n v="247.66559999999998"/>
    <x v="65"/>
    <n v="98280"/>
    <s v="K-2102-69"/>
    <n v="18000"/>
  </r>
  <r>
    <d v="2021-02-02T00:00:00"/>
    <n v="2"/>
    <x v="2"/>
    <s v="2-2021"/>
    <x v="1"/>
    <s v="Q-3 (2020-2021)"/>
    <x v="29"/>
    <s v="ZAMAN TEXTILE MILLS"/>
    <s v="Yarn"/>
    <s v="02-01-01-001-0007"/>
    <s v="ZAMAN TEXTILE MILLS (PVT) LTD"/>
    <n v="84.44"/>
    <n v="3830.1983999999998"/>
    <x v="65"/>
    <n v="1519920"/>
    <s v="K-2102-69"/>
    <n v="18000"/>
  </r>
  <r>
    <d v="2021-02-02T00:00:00"/>
    <n v="2"/>
    <x v="2"/>
    <s v="2-2021"/>
    <x v="1"/>
    <s v="Q-3 (2020-2021)"/>
    <x v="29"/>
    <s v="ZAMAN TEXTILE MILLS"/>
    <s v="Yarn"/>
    <s v="02-01-01-001-0007"/>
    <s v="ZAMAN TEXTILE MILLS (PVT) LTD"/>
    <n v="61.52"/>
    <n v="2790.5472"/>
    <x v="65"/>
    <n v="1107360"/>
    <s v="K-2102-69"/>
    <n v="18000"/>
  </r>
  <r>
    <d v="2021-02-02T00:00:00"/>
    <n v="2"/>
    <x v="2"/>
    <s v="2-2021"/>
    <x v="1"/>
    <s v="Q-3 (2020-2021)"/>
    <x v="29"/>
    <s v="ZAMAN TEXTILE MILLS"/>
    <s v="Yarn"/>
    <s v="02-01-01-001-0007"/>
    <s v="ZAMAN TEXTILE MILLS (PVT) LTD"/>
    <n v="29.32"/>
    <n v="1329.9552000000001"/>
    <x v="65"/>
    <n v="527760"/>
    <s v="K-2102-69"/>
    <n v="18000"/>
  </r>
  <r>
    <d v="2021-02-02T00:00:00"/>
    <n v="2"/>
    <x v="2"/>
    <s v="2-2021"/>
    <x v="1"/>
    <s v="Q-3 (2020-2021)"/>
    <x v="29"/>
    <s v="ZAMAN TEXTILE MILLS"/>
    <s v="Yarn"/>
    <s v="02-01-01-001-0007"/>
    <s v="ZAMAN TEXTILE MILLS (PVT) LTD"/>
    <n v="64.42"/>
    <n v="2922.0911999999998"/>
    <x v="65"/>
    <n v="1159560"/>
    <s v="K-2102-69"/>
    <n v="18000"/>
  </r>
  <r>
    <d v="2021-02-02T00:00:00"/>
    <n v="2"/>
    <x v="2"/>
    <s v="2-2021"/>
    <x v="1"/>
    <s v="Q-3 (2020-2021)"/>
    <x v="29"/>
    <s v="ZAMAN TEXTILE MILLS"/>
    <s v="Yarn"/>
    <s v="02-01-01-001-0007"/>
    <s v="ZAMAN TEXTILE MILLS (PVT) LTD"/>
    <n v="4.2300000000000004"/>
    <n v="191.87280000000001"/>
    <x v="65"/>
    <n v="76140.000000000015"/>
    <s v="K-2102-69"/>
    <n v="18000"/>
  </r>
  <r>
    <d v="2021-02-03T00:00:00"/>
    <n v="2"/>
    <x v="2"/>
    <s v="2-2021"/>
    <x v="1"/>
    <s v="Q-3 (2020-2021)"/>
    <x v="7"/>
    <s v="METCO"/>
    <s v="Yarn"/>
    <s v="02-01-01-001-0001"/>
    <s v="METCO TEXTILE (PVT) LTD"/>
    <n v="30"/>
    <n v="1360.8"/>
    <x v="98"/>
    <n v="600000"/>
    <s v="K-2102-60"/>
    <n v="20000"/>
  </r>
  <r>
    <d v="2021-02-03T00:00:00"/>
    <n v="2"/>
    <x v="2"/>
    <s v="2-2021"/>
    <x v="1"/>
    <s v="Q-3 (2020-2021)"/>
    <x v="3"/>
    <s v="GATRON"/>
    <s v="Yarn"/>
    <s v="02-01-01-001-0006"/>
    <s v="GATRON INDUSTRIES LTD"/>
    <n v="7.4074070000000001"/>
    <n v="335.99998152000001"/>
    <x v="116"/>
    <n v="100926.36481941999"/>
    <s v="K-2102-42"/>
    <n v="13625.06"/>
  </r>
  <r>
    <d v="2021-02-03T00:00:00"/>
    <n v="2"/>
    <x v="2"/>
    <s v="2-2021"/>
    <x v="1"/>
    <s v="Q-3 (2020-2021)"/>
    <x v="3"/>
    <s v="GATRON"/>
    <s v="Yarn"/>
    <s v="02-01-01-001-0006"/>
    <s v="GATRON INDUSTRIES LTD"/>
    <n v="3.0864189999999998"/>
    <n v="139.99996583999999"/>
    <x v="116"/>
    <n v="42052.644060139995"/>
    <s v="K-2102-42"/>
    <n v="13625.06"/>
  </r>
  <r>
    <d v="2021-02-03T00:00:00"/>
    <n v="2"/>
    <x v="2"/>
    <s v="2-2021"/>
    <x v="1"/>
    <s v="Q-3 (2020-2021)"/>
    <x v="3"/>
    <s v="GATRON"/>
    <s v="Yarn"/>
    <s v="02-01-01-001-0006"/>
    <s v="GATRON INDUSTRIES LTD"/>
    <n v="32.892414100000003"/>
    <n v="1491.9999035760002"/>
    <x v="117"/>
    <n v="448162.43135391007"/>
    <s v="K-2102-43"/>
    <n v="13625.1"/>
  </r>
  <r>
    <d v="2021-02-03T00:00:00"/>
    <n v="2"/>
    <x v="2"/>
    <s v="2-2021"/>
    <x v="1"/>
    <s v="Q-3 (2020-2021)"/>
    <x v="3"/>
    <s v="GATRON"/>
    <s v="Yarn"/>
    <s v="02-01-01-001-0006"/>
    <s v="GATRON INDUSTRIES LTD"/>
    <n v="0.440917"/>
    <n v="19.999995120000001"/>
    <x v="117"/>
    <n v="6007.5382166999998"/>
    <s v="K-2102-43"/>
    <n v="13625.099999999999"/>
  </r>
  <r>
    <d v="2021-02-06T00:00:00"/>
    <n v="2"/>
    <x v="2"/>
    <s v="2-2021"/>
    <x v="1"/>
    <s v="Q-3 (2020-2021)"/>
    <x v="7"/>
    <s v="METCO"/>
    <s v="Yarn"/>
    <s v="02-01-01-001-0001"/>
    <s v="METCO TEXTILE (PVT) LTD"/>
    <n v="70"/>
    <n v="3175.2"/>
    <x v="98"/>
    <n v="1400000"/>
    <s v="K-2102-59"/>
    <n v="20000"/>
  </r>
  <r>
    <d v="2021-02-06T00:00:00"/>
    <n v="2"/>
    <x v="2"/>
    <s v="2-2021"/>
    <x v="1"/>
    <s v="Q-3 (2020-2021)"/>
    <x v="8"/>
    <s v="SAIF TEXTILE MILLS"/>
    <s v="Yarn"/>
    <s v="02-01-01-001-0014"/>
    <s v="SAIF TEXTILE MILLS LTD"/>
    <n v="188.66"/>
    <n v="8557.6175999999996"/>
    <x v="56"/>
    <n v="3527942"/>
    <s v="K-2102-65"/>
    <n v="18700"/>
  </r>
  <r>
    <d v="2021-02-08T00:00:00"/>
    <n v="2"/>
    <x v="2"/>
    <s v="2-2021"/>
    <x v="1"/>
    <s v="Q-3 (2020-2021)"/>
    <x v="7"/>
    <s v="METCO"/>
    <s v="Yarn"/>
    <s v="02-01-01-001-0001"/>
    <s v="METCO TEXTILE (PVT) LTD"/>
    <n v="40"/>
    <n v="1814.4"/>
    <x v="98"/>
    <n v="800000"/>
    <s v="K-2102-58"/>
    <n v="20000"/>
  </r>
  <r>
    <d v="2021-02-09T00:00:00"/>
    <n v="2"/>
    <x v="2"/>
    <s v="2-2021"/>
    <x v="1"/>
    <s v="Q-3 (2020-2021)"/>
    <x v="8"/>
    <s v="ZAHID JEE"/>
    <s v="Yarn"/>
    <s v="02-01-01-001-0005"/>
    <s v="DAWOOD BROTHERS"/>
    <n v="25"/>
    <n v="1134"/>
    <x v="103"/>
    <n v="432500"/>
    <s v="K-2102-41"/>
    <n v="17300"/>
  </r>
  <r>
    <d v="2021-02-09T00:00:00"/>
    <n v="2"/>
    <x v="2"/>
    <s v="2-2021"/>
    <x v="1"/>
    <s v="Q-3 (2020-2021)"/>
    <x v="11"/>
    <s v="ZAHID JEE"/>
    <s v="Yarn"/>
    <s v="02-01-01-001-0005"/>
    <s v="DAWOOD BROTHERS"/>
    <n v="100"/>
    <n v="4536"/>
    <x v="90"/>
    <n v="2100000"/>
    <s v="K-2102-75"/>
    <n v="21000"/>
  </r>
  <r>
    <d v="2021-02-09T00:00:00"/>
    <n v="2"/>
    <x v="2"/>
    <s v="2-2021"/>
    <x v="1"/>
    <s v="Q-3 (2020-2021)"/>
    <x v="29"/>
    <s v="ZAMAN TEXTILE MILLS"/>
    <s v="Yarn"/>
    <s v="02-01-01-001-0007"/>
    <s v="ZAMAN TEXTILE MILLS (PVT) LTD"/>
    <n v="25.67"/>
    <n v="1164.3912"/>
    <x v="65"/>
    <n v="462060.00000000006"/>
    <s v="K-2102-76"/>
    <n v="18000"/>
  </r>
  <r>
    <d v="2021-02-09T00:00:00"/>
    <n v="2"/>
    <x v="2"/>
    <s v="2-2021"/>
    <x v="1"/>
    <s v="Q-3 (2020-2021)"/>
    <x v="29"/>
    <s v="ZAMAN TEXTILE MILLS"/>
    <s v="Yarn"/>
    <s v="02-01-01-001-0007"/>
    <s v="ZAMAN TEXTILE MILLS (PVT) LTD"/>
    <n v="24.96"/>
    <n v="1132.1856"/>
    <x v="65"/>
    <n v="449280"/>
    <s v="K-2102-77"/>
    <n v="18000"/>
  </r>
  <r>
    <d v="2021-02-09T00:00:00"/>
    <n v="2"/>
    <x v="2"/>
    <s v="2-2021"/>
    <x v="1"/>
    <s v="Q-3 (2020-2021)"/>
    <x v="29"/>
    <s v="ZAMAN TEXTILE MILLS"/>
    <s v="Yarn"/>
    <s v="02-01-01-001-0007"/>
    <s v="ZAMAN TEXTILE MILLS (PVT) LTD"/>
    <n v="73.44"/>
    <n v="3331.2383999999997"/>
    <x v="65"/>
    <n v="1321920"/>
    <s v="K-2102-77"/>
    <n v="18000"/>
  </r>
  <r>
    <d v="2021-02-09T00:00:00"/>
    <n v="2"/>
    <x v="2"/>
    <s v="2-2021"/>
    <x v="1"/>
    <s v="Q-3 (2020-2021)"/>
    <x v="29"/>
    <s v="ZAMAN TEXTILE MILLS"/>
    <s v="Yarn"/>
    <s v="02-01-01-001-0007"/>
    <s v="ZAMAN TEXTILE MILLS (PVT) LTD"/>
    <n v="1.52"/>
    <n v="68.947199999999995"/>
    <x v="65"/>
    <n v="27360"/>
    <s v="K-2102-77"/>
    <n v="18000"/>
  </r>
  <r>
    <d v="2021-02-10T00:00:00"/>
    <n v="2"/>
    <x v="2"/>
    <s v="2-2021"/>
    <x v="1"/>
    <s v="Q-3 (2020-2021)"/>
    <x v="7"/>
    <s v="METCO"/>
    <s v="Yarn"/>
    <s v="02-01-01-001-0001"/>
    <s v="METCO TEXTILE (PVT) LTD"/>
    <n v="40"/>
    <n v="1814.4"/>
    <x v="98"/>
    <n v="800000"/>
    <s v="K-2102-57"/>
    <n v="20000"/>
  </r>
  <r>
    <d v="2021-02-11T00:00:00"/>
    <n v="2"/>
    <x v="2"/>
    <s v="2-2021"/>
    <x v="1"/>
    <s v="Q-3 (2020-2021)"/>
    <x v="7"/>
    <s v="METCO"/>
    <s v="Yarn"/>
    <s v="02-01-01-001-0001"/>
    <s v="METCO TEXTILE (PVT) LTD"/>
    <n v="35"/>
    <n v="1587.6"/>
    <x v="98"/>
    <n v="700000"/>
    <s v="K-2102-56"/>
    <n v="20000"/>
  </r>
  <r>
    <d v="2021-02-12T00:00:00"/>
    <n v="2"/>
    <x v="2"/>
    <s v="2-2021"/>
    <x v="1"/>
    <s v="Q-3 (2020-2021)"/>
    <x v="13"/>
    <s v="METCO"/>
    <s v="Yarn"/>
    <s v="02-01-01-001-0001"/>
    <s v="METCO TEXTILE (PVT) LTD"/>
    <n v="27.58"/>
    <n v="1251.0287999999998"/>
    <x v="104"/>
    <n v="620550"/>
    <s v="K-2102-51"/>
    <n v="22500"/>
  </r>
  <r>
    <d v="2021-02-12T00:00:00"/>
    <n v="2"/>
    <x v="2"/>
    <s v="2-2021"/>
    <x v="1"/>
    <s v="Q-3 (2020-2021)"/>
    <x v="13"/>
    <s v="METCO"/>
    <s v="Yarn"/>
    <s v="02-01-01-001-0001"/>
    <s v="METCO TEXTILE (PVT) LTD"/>
    <n v="2.42"/>
    <n v="109.77119999999999"/>
    <x v="104"/>
    <n v="54450"/>
    <s v="K-2102-51"/>
    <n v="22500"/>
  </r>
  <r>
    <d v="2021-02-13T00:00:00"/>
    <n v="2"/>
    <x v="2"/>
    <s v="2-2021"/>
    <x v="1"/>
    <s v="Q-3 (2020-2021)"/>
    <x v="7"/>
    <s v="METCO"/>
    <s v="Yarn"/>
    <s v="02-01-01-001-0001"/>
    <s v="METCO TEXTILE (PVT) LTD"/>
    <n v="35"/>
    <n v="1587.6"/>
    <x v="98"/>
    <n v="700000"/>
    <s v="K-2102-55"/>
    <n v="20000"/>
  </r>
  <r>
    <d v="2021-02-15T00:00:00"/>
    <n v="2"/>
    <x v="2"/>
    <s v="2-2021"/>
    <x v="1"/>
    <s v="Q-3 (2020-2021)"/>
    <x v="7"/>
    <s v="METCO"/>
    <s v="Yarn"/>
    <s v="02-01-01-001-0001"/>
    <s v="METCO TEXTILE (PVT) LTD"/>
    <n v="45"/>
    <n v="2041.2"/>
    <x v="98"/>
    <n v="900000"/>
    <s v="K-2102-54"/>
    <n v="20000"/>
  </r>
  <r>
    <d v="2021-02-15T00:00:00"/>
    <n v="2"/>
    <x v="2"/>
    <s v="2-2021"/>
    <x v="1"/>
    <s v="Q-3 (2020-2021)"/>
    <x v="7"/>
    <s v="GADOON"/>
    <s v="Yarn"/>
    <s v="02-01-01-001-0008"/>
    <s v="GADOON TEXTILE MILLS LTD"/>
    <n v="100"/>
    <n v="4536"/>
    <x v="18"/>
    <n v="1950000"/>
    <s v="K-2102-35"/>
    <n v="19500"/>
  </r>
  <r>
    <d v="2021-02-16T00:00:00"/>
    <n v="2"/>
    <x v="2"/>
    <s v="2-2021"/>
    <x v="1"/>
    <s v="Q-3 (2020-2021)"/>
    <x v="11"/>
    <s v="ZAHID JEE"/>
    <s v="Yarn"/>
    <s v="02-01-01-001-0005"/>
    <s v="DAWOOD BROTHERS"/>
    <n v="90.67"/>
    <n v="4112.7911999999997"/>
    <x v="90"/>
    <n v="1904070"/>
    <s v="K-2102-74"/>
    <n v="21000"/>
  </r>
  <r>
    <d v="2021-02-16T00:00:00"/>
    <n v="2"/>
    <x v="2"/>
    <s v="2-2021"/>
    <x v="1"/>
    <s v="Q-3 (2020-2021)"/>
    <x v="11"/>
    <s v="ZAHID JEE"/>
    <s v="Yarn"/>
    <s v="02-01-01-001-0005"/>
    <s v="DAWOOD BROTHERS"/>
    <n v="4.8"/>
    <n v="217.72799999999998"/>
    <x v="90"/>
    <n v="100800"/>
    <s v="K-2102-74"/>
    <n v="21000"/>
  </r>
  <r>
    <d v="2021-02-16T00:00:00"/>
    <n v="2"/>
    <x v="2"/>
    <s v="2-2021"/>
    <x v="1"/>
    <s v="Q-3 (2020-2021)"/>
    <x v="11"/>
    <s v="ZAHID JEE"/>
    <s v="Yarn"/>
    <s v="02-01-01-001-0005"/>
    <s v="DAWOOD BROTHERS"/>
    <n v="4.53"/>
    <n v="205.48080000000002"/>
    <x v="90"/>
    <n v="95130"/>
    <s v="K-2102-74"/>
    <n v="21000"/>
  </r>
  <r>
    <d v="2021-02-17T00:00:00"/>
    <n v="2"/>
    <x v="2"/>
    <s v="2-2021"/>
    <x v="1"/>
    <s v="Q-3 (2020-2021)"/>
    <x v="7"/>
    <s v="METCO"/>
    <s v="Yarn"/>
    <s v="02-01-01-001-0001"/>
    <s v="METCO TEXTILE (PVT) LTD"/>
    <n v="70"/>
    <n v="3175.2"/>
    <x v="98"/>
    <n v="1400000"/>
    <s v="K-2102-53"/>
    <n v="20000"/>
  </r>
  <r>
    <d v="2021-02-19T00:00:00"/>
    <n v="2"/>
    <x v="2"/>
    <s v="2-2021"/>
    <x v="1"/>
    <s v="Q-3 (2020-2021)"/>
    <x v="7"/>
    <s v="METCO"/>
    <s v="Yarn"/>
    <s v="02-01-01-001-0001"/>
    <s v="METCO TEXTILE (PVT) LTD"/>
    <n v="25"/>
    <n v="1134"/>
    <x v="104"/>
    <n v="562500"/>
    <s v="K-2102-44"/>
    <n v="22500"/>
  </r>
  <r>
    <d v="2021-02-19T00:00:00"/>
    <n v="2"/>
    <x v="2"/>
    <s v="2-2021"/>
    <x v="1"/>
    <s v="Q-3 (2020-2021)"/>
    <x v="7"/>
    <s v="METCO"/>
    <s v="Yarn"/>
    <s v="02-01-01-001-0001"/>
    <s v="METCO TEXTILE (PVT) LTD"/>
    <n v="10"/>
    <n v="453.6"/>
    <x v="98"/>
    <n v="200000"/>
    <s v="K-2102-52"/>
    <n v="20000"/>
  </r>
  <r>
    <d v="2021-02-20T00:00:00"/>
    <n v="2"/>
    <x v="2"/>
    <s v="2-2021"/>
    <x v="1"/>
    <s v="Q-3 (2020-2021)"/>
    <x v="7"/>
    <s v="METCO"/>
    <s v="Yarn"/>
    <s v="02-01-01-001-0001"/>
    <s v="METCO TEXTILE (PVT) LTD"/>
    <n v="35"/>
    <n v="1587.6"/>
    <x v="104"/>
    <n v="787500"/>
    <s v="K-2102-45"/>
    <n v="22500"/>
  </r>
  <r>
    <d v="2021-02-22T00:00:00"/>
    <n v="2"/>
    <x v="2"/>
    <s v="2-2021"/>
    <x v="1"/>
    <s v="Q-3 (2020-2021)"/>
    <x v="7"/>
    <s v="METCO"/>
    <s v="Yarn"/>
    <s v="02-01-01-001-0001"/>
    <s v="METCO TEXTILE (PVT) LTD"/>
    <n v="50"/>
    <n v="2268"/>
    <x v="104"/>
    <n v="1125000"/>
    <s v="K-2102-46"/>
    <n v="22500"/>
  </r>
  <r>
    <d v="2021-02-23T00:00:00"/>
    <n v="2"/>
    <x v="2"/>
    <s v="2-2021"/>
    <x v="1"/>
    <s v="Q-3 (2020-2021)"/>
    <x v="7"/>
    <s v="METCO"/>
    <s v="Yarn"/>
    <s v="02-01-01-001-0001"/>
    <s v="METCO TEXTILE (PVT) LTD"/>
    <n v="30"/>
    <n v="1360.8"/>
    <x v="104"/>
    <n v="675000"/>
    <s v="K-2102-47"/>
    <n v="22500"/>
  </r>
  <r>
    <d v="2021-02-23T00:00:00"/>
    <n v="2"/>
    <x v="2"/>
    <s v="2-2021"/>
    <x v="1"/>
    <s v="Q-3 (2020-2021)"/>
    <x v="7"/>
    <s v="GADOON"/>
    <s v="Yarn"/>
    <s v="02-01-01-001-0008"/>
    <s v="GADOON TEXTILE MILLS LTD"/>
    <n v="49"/>
    <n v="2222.64"/>
    <x v="18"/>
    <n v="955500"/>
    <s v="K-2102-67"/>
    <n v="19500"/>
  </r>
  <r>
    <d v="2021-02-23T00:00:00"/>
    <n v="2"/>
    <x v="2"/>
    <s v="2-2021"/>
    <x v="1"/>
    <s v="Q-3 (2020-2021)"/>
    <x v="7"/>
    <s v="GADOON"/>
    <s v="Yarn"/>
    <s v="02-01-01-001-0008"/>
    <s v="GADOON TEXTILE MILLS LTD"/>
    <n v="51"/>
    <n v="2313.36"/>
    <x v="18"/>
    <n v="994500"/>
    <s v="K-2102-68"/>
    <n v="19500"/>
  </r>
  <r>
    <d v="2021-02-24T00:00:00"/>
    <n v="2"/>
    <x v="2"/>
    <s v="2-2021"/>
    <x v="1"/>
    <s v="Q-3 (2020-2021)"/>
    <x v="7"/>
    <s v="METCO"/>
    <s v="Yarn"/>
    <s v="02-01-01-001-0001"/>
    <s v="METCO TEXTILE (PVT) LTD"/>
    <n v="40"/>
    <n v="1814.4"/>
    <x v="104"/>
    <n v="900000"/>
    <s v="K-2102-48"/>
    <n v="22500"/>
  </r>
  <r>
    <d v="2021-02-27T00:00:00"/>
    <n v="2"/>
    <x v="2"/>
    <s v="2-2021"/>
    <x v="1"/>
    <s v="Q-3 (2020-2021)"/>
    <x v="7"/>
    <s v="METCO"/>
    <s v="Yarn"/>
    <s v="02-01-01-001-0001"/>
    <s v="METCO TEXTILE (PVT) LTD"/>
    <n v="40"/>
    <n v="1814.4"/>
    <x v="104"/>
    <n v="900000"/>
    <s v="K-2102-49"/>
    <n v="22500"/>
  </r>
  <r>
    <d v="2021-03-01T00:00:00"/>
    <n v="3"/>
    <x v="2"/>
    <s v="3-2021"/>
    <x v="1"/>
    <s v="Q-3 (2020-2021)"/>
    <x v="7"/>
    <s v="METCO"/>
    <s v="Yarn"/>
    <s v="02-01-01-001-0001"/>
    <s v="METCO TEXTILE (PVT) LTD"/>
    <n v="35"/>
    <n v="1587.6"/>
    <x v="104"/>
    <n v="787500"/>
    <s v="K-2103-64"/>
    <n v="22500"/>
  </r>
  <r>
    <d v="2021-03-01T00:00:00"/>
    <n v="3"/>
    <x v="2"/>
    <s v="3-2021"/>
    <x v="1"/>
    <s v="Q-3 (2020-2021)"/>
    <x v="11"/>
    <s v="ZAHID JEE"/>
    <s v="Yarn"/>
    <s v="02-01-01-001-0005"/>
    <s v="DAWOOD BROTHERS"/>
    <n v="120"/>
    <n v="5443.2"/>
    <x v="90"/>
    <n v="2520000"/>
    <s v="K-2103-92"/>
    <n v="21000"/>
  </r>
  <r>
    <d v="2021-03-02T00:00:00"/>
    <n v="3"/>
    <x v="2"/>
    <s v="3-2021"/>
    <x v="1"/>
    <s v="Q-3 (2020-2021)"/>
    <x v="8"/>
    <s v="ISLAND"/>
    <s v="Yarn"/>
    <s v="02-01-01-001-0010"/>
    <s v="ISLAND TEXTILE MILLS LTD"/>
    <n v="170"/>
    <n v="7711.2"/>
    <x v="28"/>
    <n v="3264000"/>
    <s v="K-2103-3"/>
    <n v="19200"/>
  </r>
  <r>
    <d v="2021-03-03T00:00:00"/>
    <n v="3"/>
    <x v="2"/>
    <s v="3-2021"/>
    <x v="1"/>
    <s v="Q-3 (2020-2021)"/>
    <x v="7"/>
    <s v="METCO"/>
    <s v="Yarn"/>
    <s v="02-01-01-001-0001"/>
    <s v="METCO TEXTILE (PVT) LTD"/>
    <n v="30"/>
    <n v="1360.8"/>
    <x v="104"/>
    <n v="675000"/>
    <s v="K-2103-65"/>
    <n v="22500"/>
  </r>
  <r>
    <d v="2021-03-03T00:00:00"/>
    <n v="3"/>
    <x v="2"/>
    <s v="3-2021"/>
    <x v="1"/>
    <s v="Q-3 (2020-2021)"/>
    <x v="29"/>
    <s v="ZAMAN TEXTILE MILLS"/>
    <s v="Yarn"/>
    <s v="02-01-01-001-0007"/>
    <s v="ZAMAN TEXTILE MILLS (PVT) LTD"/>
    <n v="22.48"/>
    <n v="1019.6928"/>
    <x v="65"/>
    <n v="404640"/>
    <s v="K-2103-91"/>
    <n v="18000"/>
  </r>
  <r>
    <d v="2021-03-03T00:00:00"/>
    <n v="3"/>
    <x v="2"/>
    <s v="3-2021"/>
    <x v="1"/>
    <s v="Q-3 (2020-2021)"/>
    <x v="29"/>
    <s v="ZAMAN TEXTILE MILLS"/>
    <s v="Yarn"/>
    <s v="02-01-01-001-0007"/>
    <s v="ZAMAN TEXTILE MILLS (PVT) LTD"/>
    <n v="102.52"/>
    <n v="4650.3072000000002"/>
    <x v="65"/>
    <n v="1845360"/>
    <s v="K-2103-91"/>
    <n v="18000"/>
  </r>
  <r>
    <d v="2021-03-04T00:00:00"/>
    <n v="3"/>
    <x v="2"/>
    <s v="3-2021"/>
    <x v="1"/>
    <s v="Q-3 (2020-2021)"/>
    <x v="3"/>
    <s v="GATRON"/>
    <s v="Yarn"/>
    <s v="02-01-01-001-0006"/>
    <s v="GATRON INDUSTRIES LTD"/>
    <n v="2.2707229999999998"/>
    <n v="102.99999527999999"/>
    <x v="118"/>
    <n v="31392.9725473"/>
    <s v="K-2103-47"/>
    <n v="13825.1"/>
  </r>
  <r>
    <d v="2021-03-04T00:00:00"/>
    <n v="3"/>
    <x v="2"/>
    <s v="3-2021"/>
    <x v="1"/>
    <s v="Q-3 (2020-2021)"/>
    <x v="3"/>
    <s v="GATRON"/>
    <s v="Yarn"/>
    <s v="02-01-01-001-0006"/>
    <s v="GATRON INDUSTRIES LTD"/>
    <n v="30.048500000000001"/>
    <n v="1362.9999600000001"/>
    <x v="118"/>
    <n v="415423.51735000004"/>
    <s v="K-2103-47"/>
    <n v="13825.1"/>
  </r>
  <r>
    <d v="2021-03-04T00:00:00"/>
    <n v="3"/>
    <x v="2"/>
    <s v="3-2021"/>
    <x v="1"/>
    <s v="Q-3 (2020-2021)"/>
    <x v="3"/>
    <s v="GATRON"/>
    <s v="Yarn"/>
    <s v="02-01-01-001-0006"/>
    <s v="GATRON INDUSTRIES LTD"/>
    <n v="2.7336860000000001"/>
    <n v="123.99999696"/>
    <x v="118"/>
    <n v="37793.482318599999"/>
    <s v="K-2103-47"/>
    <n v="13825.1"/>
  </r>
  <r>
    <d v="2021-03-05T00:00:00"/>
    <n v="3"/>
    <x v="2"/>
    <s v="3-2021"/>
    <x v="1"/>
    <s v="Q-3 (2020-2021)"/>
    <x v="7"/>
    <s v="METCO"/>
    <s v="Yarn"/>
    <s v="02-01-01-001-0001"/>
    <s v="METCO TEXTILE (PVT) LTD"/>
    <n v="90"/>
    <n v="4082.4"/>
    <x v="104"/>
    <n v="2025000"/>
    <s v="K-2103-66"/>
    <n v="22500"/>
  </r>
  <r>
    <d v="2021-03-06T00:00:00"/>
    <n v="3"/>
    <x v="2"/>
    <s v="3-2021"/>
    <x v="1"/>
    <s v="Q-3 (2020-2021)"/>
    <x v="13"/>
    <s v="METCO"/>
    <s v="Yarn"/>
    <s v="02-01-01-001-0001"/>
    <s v="METCO TEXTILE (PVT) LTD"/>
    <n v="5.93"/>
    <n v="268.98480000000001"/>
    <x v="108"/>
    <n v="155366"/>
    <s v="K-2103-53"/>
    <n v="26200"/>
  </r>
  <r>
    <d v="2021-03-06T00:00:00"/>
    <n v="3"/>
    <x v="2"/>
    <s v="3-2021"/>
    <x v="1"/>
    <s v="Q-3 (2020-2021)"/>
    <x v="13"/>
    <s v="METCO"/>
    <s v="Yarn"/>
    <s v="02-01-01-001-0001"/>
    <s v="METCO TEXTILE (PVT) LTD"/>
    <n v="0.54"/>
    <n v="24.494400000000002"/>
    <x v="108"/>
    <n v="14148.000000000002"/>
    <s v="K-2103-53"/>
    <n v="26200"/>
  </r>
  <r>
    <d v="2021-03-06T00:00:00"/>
    <n v="3"/>
    <x v="2"/>
    <s v="3-2021"/>
    <x v="1"/>
    <s v="Q-3 (2020-2021)"/>
    <x v="13"/>
    <s v="METCO"/>
    <s v="Yarn"/>
    <s v="02-01-01-001-0001"/>
    <s v="METCO TEXTILE (PVT) LTD"/>
    <n v="6.07"/>
    <n v="275.33519999999999"/>
    <x v="108"/>
    <n v="159034"/>
    <s v="K-2103-53"/>
    <n v="26200"/>
  </r>
  <r>
    <d v="2021-03-06T00:00:00"/>
    <n v="3"/>
    <x v="2"/>
    <s v="3-2021"/>
    <x v="1"/>
    <s v="Q-3 (2020-2021)"/>
    <x v="13"/>
    <s v="METCO"/>
    <s v="Yarn"/>
    <s v="02-01-01-001-0001"/>
    <s v="METCO TEXTILE (PVT) LTD"/>
    <n v="12.23"/>
    <n v="554.75279999999998"/>
    <x v="108"/>
    <n v="320426"/>
    <s v="K-2103-53"/>
    <n v="26200"/>
  </r>
  <r>
    <d v="2021-03-06T00:00:00"/>
    <n v="3"/>
    <x v="2"/>
    <s v="3-2021"/>
    <x v="1"/>
    <s v="Q-3 (2020-2021)"/>
    <x v="13"/>
    <s v="METCO"/>
    <s v="Yarn"/>
    <s v="02-01-01-001-0001"/>
    <s v="METCO TEXTILE (PVT) LTD"/>
    <n v="0.23"/>
    <n v="10.4328"/>
    <x v="108"/>
    <n v="6026"/>
    <s v="K-2103-53"/>
    <n v="26200"/>
  </r>
  <r>
    <d v="2021-03-09T00:00:00"/>
    <n v="3"/>
    <x v="2"/>
    <s v="3-2021"/>
    <x v="1"/>
    <s v="Q-3 (2020-2021)"/>
    <x v="7"/>
    <s v="METCO"/>
    <s v="Yarn"/>
    <s v="02-01-01-001-0001"/>
    <s v="METCO TEXTILE (PVT) LTD"/>
    <n v="70"/>
    <n v="3175.2"/>
    <x v="104"/>
    <n v="1575000"/>
    <s v="K-2103-67"/>
    <n v="22500"/>
  </r>
  <r>
    <d v="2021-03-09T00:00:00"/>
    <n v="3"/>
    <x v="2"/>
    <s v="3-2021"/>
    <x v="1"/>
    <s v="Q-3 (2020-2021)"/>
    <x v="8"/>
    <s v="PREMIUM"/>
    <s v="Yarn"/>
    <s v="02-01-01-001-0004"/>
    <s v="PREMIUM TEXTILE MILLS LTD"/>
    <n v="15.12"/>
    <n v="685.84319999999991"/>
    <x v="41"/>
    <n v="287280"/>
    <s v="K-2103-55"/>
    <n v="19000"/>
  </r>
  <r>
    <d v="2021-03-09T00:00:00"/>
    <n v="3"/>
    <x v="2"/>
    <s v="3-2021"/>
    <x v="1"/>
    <s v="Q-3 (2020-2021)"/>
    <x v="8"/>
    <s v="PREMIUM"/>
    <s v="Yarn"/>
    <s v="02-01-01-001-0004"/>
    <s v="PREMIUM TEXTILE MILLS LTD"/>
    <n v="13.39"/>
    <n v="607.37040000000002"/>
    <x v="41"/>
    <n v="254410"/>
    <s v="K-2103-55"/>
    <n v="19000"/>
  </r>
  <r>
    <d v="2021-03-09T00:00:00"/>
    <n v="3"/>
    <x v="2"/>
    <s v="3-2021"/>
    <x v="1"/>
    <s v="Q-3 (2020-2021)"/>
    <x v="8"/>
    <s v="PREMIUM"/>
    <s v="Yarn"/>
    <s v="02-01-01-001-0004"/>
    <s v="PREMIUM TEXTILE MILLS LTD"/>
    <n v="36.49"/>
    <n v="1655.1864"/>
    <x v="41"/>
    <n v="693310"/>
    <s v="K-2103-55"/>
    <n v="19000"/>
  </r>
  <r>
    <d v="2021-03-10T00:00:00"/>
    <n v="3"/>
    <x v="2"/>
    <s v="3-2021"/>
    <x v="1"/>
    <s v="Q-3 (2020-2021)"/>
    <x v="5"/>
    <s v="PAK KUWAIT"/>
    <s v="Yarn"/>
    <s v="02-01-01-001-0016"/>
    <s v="PAK KUWAIT TEXTILE LTD"/>
    <n v="176.16"/>
    <n v="7990.6175999999996"/>
    <x v="93"/>
    <n v="3910752"/>
    <s v="K-2103-73"/>
    <n v="22200"/>
  </r>
  <r>
    <d v="2021-03-10T00:00:00"/>
    <n v="3"/>
    <x v="2"/>
    <s v="3-2021"/>
    <x v="1"/>
    <s v="Q-3 (2020-2021)"/>
    <x v="5"/>
    <s v="PAK KUWAIT"/>
    <s v="Yarn"/>
    <s v="02-01-01-001-0016"/>
    <s v="PAK KUWAIT TEXTILE LTD"/>
    <n v="9.17"/>
    <n v="415.95119999999997"/>
    <x v="93"/>
    <n v="203574"/>
    <s v="K-2103-73"/>
    <n v="22200"/>
  </r>
  <r>
    <d v="2021-03-10T00:00:00"/>
    <n v="3"/>
    <x v="2"/>
    <s v="3-2021"/>
    <x v="1"/>
    <s v="Q-3 (2020-2021)"/>
    <x v="5"/>
    <s v="PAK KUWAIT"/>
    <s v="Yarn"/>
    <s v="02-01-01-001-0016"/>
    <s v="PAK KUWAIT TEXTILE LTD"/>
    <n v="24.67"/>
    <n v="1119.0312000000001"/>
    <x v="93"/>
    <n v="547674"/>
    <s v="K-2103-73"/>
    <n v="22200"/>
  </r>
  <r>
    <d v="2021-03-11T00:00:00"/>
    <n v="3"/>
    <x v="2"/>
    <s v="3-2021"/>
    <x v="1"/>
    <s v="Q-3 (2020-2021)"/>
    <x v="7"/>
    <s v="METCO"/>
    <s v="Yarn"/>
    <s v="02-01-01-001-0001"/>
    <s v="METCO TEXTILE (PVT) LTD"/>
    <n v="30.16"/>
    <n v="1368.0576000000001"/>
    <x v="119"/>
    <n v="687648"/>
    <s v="K-2103-62"/>
    <n v="22800"/>
  </r>
  <r>
    <d v="2021-03-11T00:00:00"/>
    <n v="3"/>
    <x v="2"/>
    <s v="3-2021"/>
    <x v="1"/>
    <s v="Q-3 (2020-2021)"/>
    <x v="7"/>
    <s v="METCO"/>
    <s v="Yarn"/>
    <s v="02-01-01-001-0001"/>
    <s v="METCO TEXTILE (PVT) LTD"/>
    <n v="4.84"/>
    <n v="219.54239999999999"/>
    <x v="119"/>
    <n v="110352"/>
    <s v="K-2103-62"/>
    <n v="22800"/>
  </r>
  <r>
    <d v="2021-03-11T00:00:00"/>
    <n v="3"/>
    <x v="2"/>
    <s v="3-2021"/>
    <x v="1"/>
    <s v="Q-3 (2020-2021)"/>
    <x v="7"/>
    <s v="METCO"/>
    <s v="Yarn"/>
    <s v="02-01-01-001-0001"/>
    <s v="METCO TEXTILE (PVT) LTD"/>
    <n v="1.61"/>
    <n v="73.029600000000002"/>
    <x v="104"/>
    <n v="36225"/>
    <s v="K-2103-68"/>
    <n v="22500"/>
  </r>
  <r>
    <d v="2021-03-11T00:00:00"/>
    <n v="3"/>
    <x v="2"/>
    <s v="3-2021"/>
    <x v="1"/>
    <s v="Q-3 (2020-2021)"/>
    <x v="7"/>
    <s v="METCO"/>
    <s v="Yarn"/>
    <s v="02-01-01-001-0001"/>
    <s v="METCO TEXTILE (PVT) LTD"/>
    <n v="3.39"/>
    <n v="153.7704"/>
    <x v="104"/>
    <n v="76275"/>
    <s v="K-2103-68"/>
    <n v="22500"/>
  </r>
  <r>
    <d v="2021-03-11T00:00:00"/>
    <n v="3"/>
    <x v="2"/>
    <s v="3-2021"/>
    <x v="1"/>
    <s v="Q-3 (2020-2021)"/>
    <x v="13"/>
    <s v="METCO"/>
    <s v="Yarn"/>
    <s v="02-01-01-001-0001"/>
    <s v="METCO TEXTILE (PVT) LTD"/>
    <n v="24"/>
    <n v="1088.6399999999999"/>
    <x v="108"/>
    <n v="628800"/>
    <s v="K-2103-52"/>
    <n v="26200"/>
  </r>
  <r>
    <d v="2021-03-12T00:00:00"/>
    <n v="3"/>
    <x v="2"/>
    <s v="3-2021"/>
    <x v="1"/>
    <s v="Q-3 (2020-2021)"/>
    <x v="7"/>
    <s v="METCO"/>
    <s v="Yarn"/>
    <s v="02-01-01-001-0001"/>
    <s v="METCO TEXTILE (PVT) LTD"/>
    <n v="35"/>
    <n v="1587.6"/>
    <x v="119"/>
    <n v="798000"/>
    <s v="K-2103-61"/>
    <n v="22800"/>
  </r>
  <r>
    <d v="2021-03-13T00:00:00"/>
    <n v="3"/>
    <x v="2"/>
    <s v="3-2021"/>
    <x v="1"/>
    <s v="Q-3 (2020-2021)"/>
    <x v="11"/>
    <s v="ZAHID JEE"/>
    <s v="Yarn"/>
    <s v="02-01-01-001-0005"/>
    <s v="DAWOOD BROTHERS"/>
    <n v="39.94"/>
    <n v="1811.6783999999998"/>
    <x v="90"/>
    <n v="838740"/>
    <s v="K-2103-93"/>
    <n v="21000"/>
  </r>
  <r>
    <d v="2021-03-13T00:00:00"/>
    <n v="3"/>
    <x v="2"/>
    <s v="3-2021"/>
    <x v="1"/>
    <s v="Q-3 (2020-2021)"/>
    <x v="11"/>
    <s v="ZAHID JEE"/>
    <s v="Yarn"/>
    <s v="02-01-01-001-0005"/>
    <s v="DAWOOD BROTHERS"/>
    <n v="40.06"/>
    <n v="1817.1216000000002"/>
    <x v="90"/>
    <n v="841260"/>
    <s v="K-2103-93"/>
    <n v="21000"/>
  </r>
  <r>
    <d v="2021-03-13T00:00:00"/>
    <n v="3"/>
    <x v="2"/>
    <s v="3-2021"/>
    <x v="1"/>
    <s v="Q-3 (2020-2021)"/>
    <x v="7"/>
    <s v="METCO"/>
    <s v="Yarn"/>
    <s v="02-01-01-001-0001"/>
    <s v="METCO TEXTILE (PVT) LTD"/>
    <n v="35"/>
    <n v="1587.6"/>
    <x v="119"/>
    <n v="798000"/>
    <s v="K-2103-60"/>
    <n v="22800"/>
  </r>
  <r>
    <d v="2021-03-13T00:00:00"/>
    <n v="3"/>
    <x v="2"/>
    <s v="3-2021"/>
    <x v="1"/>
    <s v="Q-3 (2020-2021)"/>
    <x v="8"/>
    <s v="premium"/>
    <s v="Yarn"/>
    <s v="02-01-01-001-0004"/>
    <s v="PREMIUM TEXTILE MILLS LTD"/>
    <n v="21.84"/>
    <n v="990.66239999999993"/>
    <x v="41"/>
    <n v="414960"/>
    <s v="K-2103-54"/>
    <n v="19000"/>
  </r>
  <r>
    <d v="2021-03-13T00:00:00"/>
    <n v="3"/>
    <x v="2"/>
    <s v="3-2021"/>
    <x v="1"/>
    <s v="Q-3 (2020-2021)"/>
    <x v="8"/>
    <s v="premium"/>
    <s v="Yarn"/>
    <s v="02-01-01-001-0004"/>
    <s v="PREMIUM TEXTILE MILLS LTD"/>
    <n v="43.16"/>
    <n v="1957.7375999999999"/>
    <x v="41"/>
    <n v="820039.99999999988"/>
    <s v="K-2103-54"/>
    <n v="19000"/>
  </r>
  <r>
    <d v="2021-03-15T00:00:00"/>
    <n v="3"/>
    <x v="2"/>
    <s v="3-2021"/>
    <x v="1"/>
    <s v="Q-3 (2020-2021)"/>
    <x v="7"/>
    <s v="METCO"/>
    <s v="Yarn"/>
    <s v="02-01-01-001-0001"/>
    <s v="METCO TEXTILE (PVT) LTD"/>
    <n v="2.85"/>
    <n v="129.27600000000001"/>
    <x v="120"/>
    <n v="72390"/>
    <s v="K-2103-77"/>
    <n v="25400"/>
  </r>
  <r>
    <d v="2021-03-15T00:00:00"/>
    <n v="3"/>
    <x v="2"/>
    <s v="3-2021"/>
    <x v="1"/>
    <s v="Q-3 (2020-2021)"/>
    <x v="7"/>
    <s v="METCO"/>
    <s v="Yarn"/>
    <s v="02-01-01-001-0001"/>
    <s v="METCO TEXTILE (PVT) LTD"/>
    <n v="37.15"/>
    <n v="1685.124"/>
    <x v="120"/>
    <n v="943610"/>
    <s v="K-2103-77"/>
    <n v="25400"/>
  </r>
  <r>
    <d v="2021-03-15T00:00:00"/>
    <n v="3"/>
    <x v="2"/>
    <s v="3-2021"/>
    <x v="1"/>
    <s v="Q-3 (2020-2021)"/>
    <x v="3"/>
    <s v="GATRON"/>
    <s v="Yarn"/>
    <s v="02-01-01-001-0006"/>
    <s v="GATRON INDUSTRIES LTD"/>
    <n v="10.9074068"/>
    <n v="494.75997244799998"/>
    <x v="121"/>
    <n v="173156.60998695201"/>
    <s v="K-2103-83"/>
    <n v="15875.140000000001"/>
  </r>
  <r>
    <d v="2021-03-15T00:00:00"/>
    <n v="3"/>
    <x v="2"/>
    <s v="3-2021"/>
    <x v="1"/>
    <s v="Q-3 (2020-2021)"/>
    <x v="3"/>
    <s v="GATRON"/>
    <s v="Yarn"/>
    <s v="02-01-01-001-0006"/>
    <s v="GATRON INDUSTRIES LTD"/>
    <n v="1.9179889999999999"/>
    <n v="86.999981039999994"/>
    <x v="121"/>
    <n v="30448.343893459998"/>
    <s v="K-2103-83"/>
    <n v="15875.14"/>
  </r>
  <r>
    <d v="2021-03-15T00:00:00"/>
    <n v="3"/>
    <x v="2"/>
    <s v="3-2021"/>
    <x v="1"/>
    <s v="Q-3 (2020-2021)"/>
    <x v="29"/>
    <s v="ZAMAN TEXTILE MILLS"/>
    <s v="Yarn"/>
    <s v="02-01-01-001-0007"/>
    <s v="ZAMAN TEXTILE MILLS (PVT) LTD"/>
    <n v="56.69"/>
    <n v="2571.4584"/>
    <x v="65"/>
    <n v="1020420"/>
    <s v="K-2103-90"/>
    <n v="18000"/>
  </r>
  <r>
    <d v="2021-03-15T00:00:00"/>
    <n v="3"/>
    <x v="2"/>
    <s v="3-2021"/>
    <x v="1"/>
    <s v="Q-3 (2020-2021)"/>
    <x v="29"/>
    <s v="ZAMAN TEXTILE MILLS"/>
    <s v="Yarn"/>
    <s v="02-01-01-001-0007"/>
    <s v="ZAMAN TEXTILE MILLS (PVT) LTD"/>
    <n v="7.5"/>
    <n v="340.2"/>
    <x v="65"/>
    <n v="135000"/>
    <s v="K-2103-90"/>
    <n v="18000"/>
  </r>
  <r>
    <d v="2021-03-15T00:00:00"/>
    <n v="3"/>
    <x v="2"/>
    <s v="3-2021"/>
    <x v="1"/>
    <s v="Q-3 (2020-2021)"/>
    <x v="29"/>
    <s v="ZAMAN TEXTILE MILLS"/>
    <s v="Yarn"/>
    <s v="02-01-01-001-0007"/>
    <s v="ZAMAN TEXTILE MILLS (PVT) LTD"/>
    <n v="32.56"/>
    <n v="1476.9216000000001"/>
    <x v="65"/>
    <n v="586080"/>
    <s v="K-2103-90"/>
    <n v="18000"/>
  </r>
  <r>
    <d v="2021-03-15T00:00:00"/>
    <n v="3"/>
    <x v="2"/>
    <s v="3-2021"/>
    <x v="1"/>
    <s v="Q-3 (2020-2021)"/>
    <x v="29"/>
    <s v="ZAMAN TEXTILE MILLS"/>
    <s v="Yarn"/>
    <s v="02-01-01-001-0007"/>
    <s v="ZAMAN TEXTILE MILLS (PVT) LTD"/>
    <n v="13.13"/>
    <n v="595.57680000000005"/>
    <x v="65"/>
    <n v="236340"/>
    <s v="K-2103-90"/>
    <n v="18000"/>
  </r>
  <r>
    <d v="2021-03-16T00:00:00"/>
    <n v="3"/>
    <x v="2"/>
    <s v="3-2021"/>
    <x v="1"/>
    <s v="Q-3 (2020-2021)"/>
    <x v="7"/>
    <s v="METCO"/>
    <s v="Yarn"/>
    <s v="02-01-01-001-0001"/>
    <s v="METCO TEXTILE (PVT) LTD"/>
    <n v="35"/>
    <n v="1587.6"/>
    <x v="119"/>
    <n v="798000"/>
    <s v="K-2103-58"/>
    <n v="22800"/>
  </r>
  <r>
    <d v="2021-03-16T00:00:00"/>
    <n v="3"/>
    <x v="2"/>
    <s v="3-2021"/>
    <x v="1"/>
    <s v="Q-3 (2020-2021)"/>
    <x v="7"/>
    <s v="METCO"/>
    <s v="Yarn"/>
    <s v="02-01-01-001-0001"/>
    <s v="METCO TEXTILE (PVT) LTD"/>
    <n v="35"/>
    <n v="1587.6"/>
    <x v="119"/>
    <n v="798000"/>
    <s v="K-2103-59"/>
    <n v="22800"/>
  </r>
  <r>
    <d v="2021-03-17T00:00:00"/>
    <n v="3"/>
    <x v="2"/>
    <s v="3-2021"/>
    <x v="1"/>
    <s v="Q-3 (2020-2021)"/>
    <x v="5"/>
    <s v="AHMED FINE TEXTILE MILLS LTD,"/>
    <s v="Yarn"/>
    <s v="02-01-01-001-0017"/>
    <s v="AHMED FINE TEXTILE MILLS LTD"/>
    <n v="9.57"/>
    <n v="434.09520000000003"/>
    <x v="122"/>
    <n v="220110"/>
    <s v="K-2103-74"/>
    <n v="23000"/>
  </r>
  <r>
    <d v="2021-03-17T00:00:00"/>
    <n v="3"/>
    <x v="2"/>
    <s v="3-2021"/>
    <x v="1"/>
    <s v="Q-3 (2020-2021)"/>
    <x v="5"/>
    <s v="AHMED FINE TEXTILE MILLS LTD,"/>
    <s v="Yarn"/>
    <s v="02-01-01-001-0017"/>
    <s v="AHMED FINE TEXTILE MILLS LTD"/>
    <n v="14.39"/>
    <n v="652.73040000000003"/>
    <x v="122"/>
    <n v="330970"/>
    <s v="K-2103-74"/>
    <n v="23000"/>
  </r>
  <r>
    <d v="2021-03-17T00:00:00"/>
    <n v="3"/>
    <x v="2"/>
    <s v="3-2021"/>
    <x v="1"/>
    <s v="Q-3 (2020-2021)"/>
    <x v="5"/>
    <s v="AHMED FINE TEXTILE MILLS LTD,"/>
    <s v="Yarn"/>
    <s v="02-01-01-001-0017"/>
    <s v="AHMED FINE TEXTILE MILLS LTD"/>
    <n v="76.040000000000006"/>
    <n v="3449.1744000000003"/>
    <x v="122"/>
    <n v="1748920.0000000002"/>
    <s v="K-2103-74"/>
    <n v="23000"/>
  </r>
  <r>
    <d v="2021-03-17T00:00:00"/>
    <n v="3"/>
    <x v="2"/>
    <s v="3-2021"/>
    <x v="1"/>
    <s v="Q-3 (2020-2021)"/>
    <x v="7"/>
    <s v="METCO"/>
    <s v="Yarn"/>
    <s v="02-01-01-001-0001"/>
    <s v="METCO TEXTILE (PVT) LTD"/>
    <n v="13.85"/>
    <n v="628.23599999999999"/>
    <x v="120"/>
    <n v="351790"/>
    <s v="K-2103-78"/>
    <n v="25400"/>
  </r>
  <r>
    <d v="2021-03-17T00:00:00"/>
    <n v="3"/>
    <x v="2"/>
    <s v="3-2021"/>
    <x v="1"/>
    <s v="Q-3 (2020-2021)"/>
    <x v="7"/>
    <s v="METCO"/>
    <s v="Yarn"/>
    <s v="02-01-01-001-0001"/>
    <s v="METCO TEXTILE (PVT) LTD"/>
    <n v="11.15"/>
    <n v="505.76400000000001"/>
    <x v="120"/>
    <n v="283210"/>
    <s v="K-2103-78"/>
    <n v="25400"/>
  </r>
  <r>
    <d v="2021-03-17T00:00:00"/>
    <n v="3"/>
    <x v="2"/>
    <s v="3-2021"/>
    <x v="1"/>
    <s v="Q-3 (2020-2021)"/>
    <x v="7"/>
    <s v="METCO"/>
    <s v="Yarn"/>
    <s v="02-01-01-001-0001"/>
    <s v="METCO TEXTILE (PVT) LTD"/>
    <n v="25"/>
    <n v="1134"/>
    <x v="119"/>
    <n v="570000"/>
    <s v="K-2103-57"/>
    <n v="22800"/>
  </r>
  <r>
    <d v="2021-03-18T00:00:00"/>
    <n v="3"/>
    <x v="2"/>
    <s v="3-2021"/>
    <x v="1"/>
    <s v="Q-3 (2020-2021)"/>
    <x v="13"/>
    <s v="METCO"/>
    <s v="Yarn"/>
    <s v="02-01-01-001-0001"/>
    <s v="METCO TEXTILE (PVT) LTD"/>
    <n v="25"/>
    <n v="1134"/>
    <x v="108"/>
    <n v="655000"/>
    <s v="K-2103-51"/>
    <n v="26200"/>
  </r>
  <r>
    <d v="2021-03-18T00:00:00"/>
    <n v="3"/>
    <x v="2"/>
    <s v="3-2021"/>
    <x v="1"/>
    <s v="Q-3 (2020-2021)"/>
    <x v="7"/>
    <s v="METCO"/>
    <s v="Yarn"/>
    <s v="02-01-01-001-0001"/>
    <s v="METCO TEXTILE (PVT) LTD"/>
    <n v="45"/>
    <n v="2041.2"/>
    <x v="120"/>
    <n v="1143000"/>
    <s v="K-2103-79"/>
    <n v="25400"/>
  </r>
  <r>
    <d v="2021-03-19T00:00:00"/>
    <n v="3"/>
    <x v="2"/>
    <s v="3-2021"/>
    <x v="1"/>
    <s v="Q-3 (2020-2021)"/>
    <x v="13"/>
    <s v="METCO"/>
    <s v="Yarn"/>
    <s v="02-01-01-001-0001"/>
    <s v="METCO TEXTILE (PVT) LTD"/>
    <n v="20"/>
    <n v="907.2"/>
    <x v="108"/>
    <n v="524000"/>
    <s v="K-2103-50"/>
    <n v="26200"/>
  </r>
  <r>
    <d v="2021-03-20T00:00:00"/>
    <n v="3"/>
    <x v="2"/>
    <s v="3-2021"/>
    <x v="1"/>
    <s v="Q-3 (2020-2021)"/>
    <x v="7"/>
    <s v="METCO"/>
    <s v="Yarn"/>
    <s v="02-01-01-001-0001"/>
    <s v="METCO TEXTILE (PVT) LTD"/>
    <n v="13.59"/>
    <n v="616.44240000000002"/>
    <x v="120"/>
    <n v="345186"/>
    <s v="K-2103-85"/>
    <n v="25400"/>
  </r>
  <r>
    <d v="2021-03-20T00:00:00"/>
    <n v="3"/>
    <x v="2"/>
    <s v="3-2021"/>
    <x v="1"/>
    <s v="Q-3 (2020-2021)"/>
    <x v="7"/>
    <s v="METCO"/>
    <s v="Yarn"/>
    <s v="02-01-01-001-0001"/>
    <s v="METCO TEXTILE (PVT) LTD"/>
    <n v="1.47"/>
    <n v="66.679199999999994"/>
    <x v="120"/>
    <n v="37338"/>
    <s v="K-2103-85"/>
    <n v="25400"/>
  </r>
  <r>
    <d v="2021-03-20T00:00:00"/>
    <n v="3"/>
    <x v="2"/>
    <s v="3-2021"/>
    <x v="1"/>
    <s v="Q-3 (2020-2021)"/>
    <x v="7"/>
    <s v="METCO"/>
    <s v="Yarn"/>
    <s v="02-01-01-001-0001"/>
    <s v="METCO TEXTILE (PVT) LTD"/>
    <n v="2.91"/>
    <n v="131.99760000000001"/>
    <x v="120"/>
    <n v="73914"/>
    <s v="K-2103-85"/>
    <n v="25400"/>
  </r>
  <r>
    <d v="2021-03-20T00:00:00"/>
    <n v="3"/>
    <x v="2"/>
    <s v="3-2021"/>
    <x v="1"/>
    <s v="Q-3 (2020-2021)"/>
    <x v="7"/>
    <s v="METCO"/>
    <s v="Yarn"/>
    <s v="02-01-01-001-0001"/>
    <s v="METCO TEXTILE (PVT) LTD"/>
    <n v="14.08"/>
    <n v="638.66880000000003"/>
    <x v="120"/>
    <n v="357632"/>
    <s v="K-2103-85"/>
    <n v="25400"/>
  </r>
  <r>
    <d v="2021-03-20T00:00:00"/>
    <n v="3"/>
    <x v="2"/>
    <s v="3-2021"/>
    <x v="1"/>
    <s v="Q-3 (2020-2021)"/>
    <x v="7"/>
    <s v="METCO"/>
    <s v="Yarn"/>
    <s v="02-01-01-001-0001"/>
    <s v="METCO TEXTILE (PVT) LTD"/>
    <n v="5.25"/>
    <n v="238.14"/>
    <x v="120"/>
    <n v="133350"/>
    <s v="K-2103-85"/>
    <n v="25400"/>
  </r>
  <r>
    <d v="2021-03-20T00:00:00"/>
    <n v="3"/>
    <x v="2"/>
    <s v="3-2021"/>
    <x v="1"/>
    <s v="Q-3 (2020-2021)"/>
    <x v="7"/>
    <s v="METCO"/>
    <s v="Yarn"/>
    <s v="02-01-01-001-0001"/>
    <s v="METCO TEXTILE (PVT) LTD"/>
    <n v="2.7"/>
    <n v="122.47200000000001"/>
    <x v="120"/>
    <n v="68580"/>
    <s v="K-2103-85"/>
    <n v="25400"/>
  </r>
  <r>
    <d v="2021-03-20T00:00:00"/>
    <n v="3"/>
    <x v="2"/>
    <s v="3-2021"/>
    <x v="1"/>
    <s v="Q-3 (2020-2021)"/>
    <x v="5"/>
    <s v="ZAHID JEE"/>
    <s v="Yarn"/>
    <s v="02-01-01-001-0005"/>
    <s v="DAWOOD BROTHERS"/>
    <n v="100"/>
    <n v="4536"/>
    <x v="123"/>
    <n v="2400000"/>
    <s v="K-2103-71"/>
    <n v="24000"/>
  </r>
  <r>
    <d v="2021-03-20T00:00:00"/>
    <n v="3"/>
    <x v="2"/>
    <s v="3-2021"/>
    <x v="1"/>
    <s v="Q-3 (2020-2021)"/>
    <x v="13"/>
    <s v="METCO"/>
    <s v="Yarn"/>
    <s v="02-01-01-001-0001"/>
    <s v="METCO TEXTILE (PVT) LTD"/>
    <n v="20"/>
    <n v="907.2"/>
    <x v="108"/>
    <n v="524000"/>
    <s v="K-2103-49"/>
    <n v="26200"/>
  </r>
  <r>
    <d v="2021-03-24T00:00:00"/>
    <n v="3"/>
    <x v="2"/>
    <s v="3-2021"/>
    <x v="1"/>
    <s v="Q-3 (2020-2021)"/>
    <x v="7"/>
    <s v="METCO"/>
    <s v="Yarn"/>
    <s v="02-01-01-001-0001"/>
    <s v="METCO TEXTILE (PVT) LTD"/>
    <n v="4.76"/>
    <n v="215.91359999999997"/>
    <x v="120"/>
    <n v="120904"/>
    <s v="K-2103-81"/>
    <n v="25400"/>
  </r>
  <r>
    <d v="2021-03-24T00:00:00"/>
    <n v="3"/>
    <x v="2"/>
    <s v="3-2021"/>
    <x v="1"/>
    <s v="Q-3 (2020-2021)"/>
    <x v="7"/>
    <s v="METCO"/>
    <s v="Yarn"/>
    <s v="02-01-01-001-0001"/>
    <s v="METCO TEXTILE (PVT) LTD"/>
    <n v="35.24"/>
    <n v="1598.4864"/>
    <x v="120"/>
    <n v="895096"/>
    <s v="K-2103-81"/>
    <n v="25400"/>
  </r>
  <r>
    <d v="2021-03-25T00:00:00"/>
    <n v="3"/>
    <x v="2"/>
    <s v="3-2021"/>
    <x v="1"/>
    <s v="Q-3 (2020-2021)"/>
    <x v="8"/>
    <s v="SAIF TEXTILE MILLS"/>
    <s v="Yarn"/>
    <s v="02-01-01-001-0014"/>
    <s v="SAIF TEXTILE MILLS LTD"/>
    <n v="27.66"/>
    <n v="1254.6576"/>
    <x v="56"/>
    <n v="517242"/>
    <s v="K-2103-86"/>
    <n v="18700"/>
  </r>
  <r>
    <d v="2021-03-25T00:00:00"/>
    <n v="3"/>
    <x v="2"/>
    <s v="3-2021"/>
    <x v="1"/>
    <s v="Q-3 (2020-2021)"/>
    <x v="8"/>
    <s v="SAIF TEXTILE MILLS"/>
    <s v="Yarn"/>
    <s v="02-01-01-001-0014"/>
    <s v="SAIF TEXTILE MILLS LTD"/>
    <n v="76.34"/>
    <n v="3462.7824000000001"/>
    <x v="56"/>
    <n v="1427558"/>
    <s v="K-2103-87"/>
    <n v="18700"/>
  </r>
  <r>
    <d v="2021-03-25T00:00:00"/>
    <n v="3"/>
    <x v="2"/>
    <s v="3-2021"/>
    <x v="1"/>
    <s v="Q-3 (2020-2021)"/>
    <x v="8"/>
    <s v="ISLAND"/>
    <s v="Yarn"/>
    <s v="02-01-01-001-0010"/>
    <s v="ISLAND TEXTILE MILLS LTD"/>
    <n v="130"/>
    <n v="5896.8"/>
    <x v="28"/>
    <n v="2496000"/>
    <s v="K-2103-44"/>
    <n v="19200"/>
  </r>
  <r>
    <d v="2021-03-25T00:00:00"/>
    <n v="3"/>
    <x v="2"/>
    <s v="3-2021"/>
    <x v="1"/>
    <s v="Q-3 (2020-2021)"/>
    <x v="8"/>
    <s v="premium"/>
    <s v="Yarn"/>
    <s v="02-01-01-001-0004"/>
    <s v="PREMIUM TEXTILE MILLS LTD"/>
    <n v="30.29"/>
    <n v="1373.9543999999999"/>
    <x v="41"/>
    <n v="575510"/>
    <s v="K-2103-72"/>
    <n v="19000"/>
  </r>
  <r>
    <d v="2021-03-25T00:00:00"/>
    <n v="3"/>
    <x v="2"/>
    <s v="3-2021"/>
    <x v="1"/>
    <s v="Q-3 (2020-2021)"/>
    <x v="8"/>
    <s v="premium"/>
    <s v="Yarn"/>
    <s v="02-01-01-001-0004"/>
    <s v="PREMIUM TEXTILE MILLS LTD"/>
    <n v="37.33"/>
    <n v="1693.2887999999998"/>
    <x v="41"/>
    <n v="709270"/>
    <s v="K-2103-72"/>
    <n v="19000"/>
  </r>
  <r>
    <d v="2021-03-25T00:00:00"/>
    <n v="3"/>
    <x v="2"/>
    <s v="3-2021"/>
    <x v="1"/>
    <s v="Q-3 (2020-2021)"/>
    <x v="8"/>
    <s v="premium"/>
    <s v="Yarn"/>
    <s v="02-01-01-001-0004"/>
    <s v="PREMIUM TEXTILE MILLS LTD"/>
    <n v="28.38"/>
    <n v="1287.3167999999998"/>
    <x v="41"/>
    <n v="539220"/>
    <s v="K-2103-72"/>
    <n v="19000"/>
  </r>
  <r>
    <d v="2021-03-26T00:00:00"/>
    <n v="3"/>
    <x v="2"/>
    <s v="3-2021"/>
    <x v="1"/>
    <s v="Q-3 (2020-2021)"/>
    <x v="5"/>
    <s v="AHMED FINE TEXTILE MILLS LTD,"/>
    <s v="Yarn"/>
    <s v="02-01-01-001-0017"/>
    <s v="AHMED FINE TEXTILE MILLS LTD"/>
    <n v="100"/>
    <n v="4536"/>
    <x v="122"/>
    <n v="2300000"/>
    <s v="K-2103-75"/>
    <n v="23000"/>
  </r>
  <r>
    <d v="2021-03-26T00:00:00"/>
    <n v="3"/>
    <x v="2"/>
    <s v="3-2021"/>
    <x v="1"/>
    <s v="Q-3 (2020-2021)"/>
    <x v="29"/>
    <s v="ZAMAN TEXTILE MILLS"/>
    <s v="Yarn"/>
    <s v="02-01-01-001-0007"/>
    <s v="ZAMAN TEXTILE MILLS (PVT) LTD"/>
    <n v="9.68"/>
    <n v="439.08479999999997"/>
    <x v="65"/>
    <n v="174240"/>
    <s v="K-2103-94"/>
    <n v="18000"/>
  </r>
  <r>
    <d v="2021-03-26T00:00:00"/>
    <n v="3"/>
    <x v="2"/>
    <s v="3-2021"/>
    <x v="1"/>
    <s v="Q-3 (2020-2021)"/>
    <x v="29"/>
    <s v="ZAMAN TEXTILE MILLS"/>
    <s v="Yarn"/>
    <s v="02-01-01-001-0007"/>
    <s v="ZAMAN TEXTILE MILLS (PVT) LTD"/>
    <n v="9.68"/>
    <n v="439.08479999999997"/>
    <x v="65"/>
    <n v="174240"/>
    <s v="K-2103-94"/>
    <n v="18000"/>
  </r>
  <r>
    <d v="2021-03-26T00:00:00"/>
    <n v="3"/>
    <x v="2"/>
    <s v="3-2021"/>
    <x v="1"/>
    <s v="Q-3 (2020-2021)"/>
    <x v="29"/>
    <s v="ZAMAN TEXTILE MILLS"/>
    <s v="Yarn"/>
    <s v="02-01-01-001-0007"/>
    <s v="ZAMAN TEXTILE MILLS (PVT) LTD"/>
    <n v="7.13"/>
    <n v="323.41679999999997"/>
    <x v="65"/>
    <n v="128340"/>
    <s v="K-2103-94"/>
    <n v="18000"/>
  </r>
  <r>
    <d v="2021-03-26T00:00:00"/>
    <n v="3"/>
    <x v="2"/>
    <s v="3-2021"/>
    <x v="1"/>
    <s v="Q-3 (2020-2021)"/>
    <x v="29"/>
    <s v="ZAMAN TEXTILE MILLS"/>
    <s v="Yarn"/>
    <s v="02-01-01-001-0007"/>
    <s v="ZAMAN TEXTILE MILLS (PVT) LTD"/>
    <n v="7.13"/>
    <n v="323.41679999999997"/>
    <x v="65"/>
    <n v="128340"/>
    <s v="K-2103-94"/>
    <n v="18000"/>
  </r>
  <r>
    <d v="2021-03-26T00:00:00"/>
    <n v="3"/>
    <x v="2"/>
    <s v="3-2021"/>
    <x v="1"/>
    <s v="Q-3 (2020-2021)"/>
    <x v="29"/>
    <s v="ZAMAN TEXTILE MILLS"/>
    <s v="Yarn"/>
    <s v="02-01-01-001-0007"/>
    <s v="ZAMAN TEXTILE MILLS (PVT) LTD"/>
    <n v="15.96"/>
    <n v="723.94560000000001"/>
    <x v="65"/>
    <n v="287280"/>
    <s v="K-2103-94"/>
    <n v="18000"/>
  </r>
  <r>
    <d v="2021-03-26T00:00:00"/>
    <n v="3"/>
    <x v="2"/>
    <s v="3-2021"/>
    <x v="1"/>
    <s v="Q-3 (2020-2021)"/>
    <x v="29"/>
    <s v="ZAMAN TEXTILE MILLS"/>
    <s v="Yarn"/>
    <s v="02-01-01-001-0007"/>
    <s v="ZAMAN TEXTILE MILLS (PVT) LTD"/>
    <n v="17.100000000000001"/>
    <n v="775.65600000000006"/>
    <x v="65"/>
    <n v="307800"/>
    <s v="K-2103-94"/>
    <n v="18000"/>
  </r>
  <r>
    <d v="2021-03-26T00:00:00"/>
    <n v="3"/>
    <x v="2"/>
    <s v="3-2021"/>
    <x v="1"/>
    <s v="Q-3 (2020-2021)"/>
    <x v="29"/>
    <s v="ZAMAN TEXTILE MILLS"/>
    <s v="Yarn"/>
    <s v="02-01-01-001-0007"/>
    <s v="ZAMAN TEXTILE MILLS (PVT) LTD"/>
    <n v="68.319999999999993"/>
    <n v="3098.9951999999998"/>
    <x v="65"/>
    <n v="1229759.9999999998"/>
    <s v="K-2103-95"/>
    <n v="18000"/>
  </r>
  <r>
    <d v="2021-03-27T00:00:00"/>
    <n v="3"/>
    <x v="2"/>
    <s v="3-2021"/>
    <x v="1"/>
    <s v="Q-3 (2020-2021)"/>
    <x v="8"/>
    <s v="ISLAND"/>
    <s v="Yarn"/>
    <s v="02-01-01-001-0010"/>
    <s v="ISLAND TEXTILE MILLS LTD"/>
    <n v="100"/>
    <n v="4536"/>
    <x v="28"/>
    <n v="1920000"/>
    <s v="K-2103-63"/>
    <n v="19200"/>
  </r>
  <r>
    <d v="2021-03-27T00:00:00"/>
    <n v="3"/>
    <x v="2"/>
    <s v="3-2021"/>
    <x v="1"/>
    <s v="Q-3 (2020-2021)"/>
    <x v="13"/>
    <s v="METCO"/>
    <s v="Yarn"/>
    <s v="02-01-01-001-0001"/>
    <s v="METCO TEXTILE (PVT) LTD"/>
    <n v="16"/>
    <n v="725.76"/>
    <x v="108"/>
    <n v="419200"/>
    <s v="K-2103-48"/>
    <n v="26200"/>
  </r>
  <r>
    <d v="2021-03-27T00:00:00"/>
    <n v="3"/>
    <x v="2"/>
    <s v="3-2021"/>
    <x v="1"/>
    <s v="Q-3 (2020-2021)"/>
    <x v="7"/>
    <s v="METCO"/>
    <s v="Yarn"/>
    <s v="02-01-01-001-0001"/>
    <s v="METCO TEXTILE (PVT) LTD"/>
    <n v="40"/>
    <n v="1814.4"/>
    <x v="120"/>
    <n v="1016000"/>
    <s v="K-2103-80"/>
    <n v="25400"/>
  </r>
  <r>
    <d v="2021-03-30T00:00:00"/>
    <n v="3"/>
    <x v="2"/>
    <s v="3-2021"/>
    <x v="1"/>
    <s v="Q-3 (2020-2021)"/>
    <x v="7"/>
    <s v="METCO"/>
    <s v="Yarn"/>
    <s v="02-01-01-001-0001"/>
    <s v="METCO TEXTILE (PVT) LTD"/>
    <n v="30"/>
    <n v="1360.8"/>
    <x v="120"/>
    <n v="762000"/>
    <s v="K-2103-84"/>
    <n v="25400"/>
  </r>
  <r>
    <d v="2021-03-30T00:00:00"/>
    <n v="3"/>
    <x v="2"/>
    <s v="3-2021"/>
    <x v="1"/>
    <s v="Q-3 (2020-2021)"/>
    <x v="13"/>
    <s v="METCO"/>
    <s v="Yarn"/>
    <s v="02-01-01-001-0001"/>
    <s v="METCO TEXTILE (PVT) LTD"/>
    <n v="20"/>
    <n v="907.2"/>
    <x v="108"/>
    <n v="524000"/>
    <s v="K-2103-46"/>
    <n v="26200"/>
  </r>
  <r>
    <d v="2021-03-30T00:00:00"/>
    <n v="3"/>
    <x v="2"/>
    <s v="3-2021"/>
    <x v="1"/>
    <s v="Q-3 (2020-2021)"/>
    <x v="7"/>
    <s v="GADOON"/>
    <s v="Yarn"/>
    <s v="02-01-01-001-0008"/>
    <s v="GADOON TEXTILE MILLS LTD"/>
    <n v="100"/>
    <n v="4536"/>
    <x v="18"/>
    <n v="1950000"/>
    <s v="K-2103-56"/>
    <n v="19500"/>
  </r>
  <r>
    <d v="2021-03-30T00:00:00"/>
    <n v="3"/>
    <x v="2"/>
    <s v="3-2021"/>
    <x v="1"/>
    <s v="Q-3 (2020-2021)"/>
    <x v="7"/>
    <s v="METCO"/>
    <s v="Yarn"/>
    <s v="02-01-01-001-0001"/>
    <s v="METCO TEXTILE (PVT) LTD"/>
    <n v="20"/>
    <n v="907.2"/>
    <x v="120"/>
    <n v="508000"/>
    <s v="K-2103-76"/>
    <n v="25400"/>
  </r>
  <r>
    <d v="2021-04-03T00:00:00"/>
    <n v="4"/>
    <x v="2"/>
    <s v="4-2021"/>
    <x v="1"/>
    <s v="Q-4 (2020-2021)"/>
    <x v="7"/>
    <s v="METCO"/>
    <s v="Yarn"/>
    <s v="02-01-01-001-0001"/>
    <s v="METCO TEXTILE (PVT) LTD"/>
    <n v="35"/>
    <n v="1587.6"/>
    <x v="120"/>
    <n v="889000"/>
    <s v="K-2104-42"/>
    <n v="25400"/>
  </r>
  <r>
    <d v="2021-04-03T00:00:00"/>
    <n v="4"/>
    <x v="2"/>
    <s v="4-2021"/>
    <x v="1"/>
    <s v="Q-4 (2020-2021)"/>
    <x v="5"/>
    <s v="AHMED FINE TEXTILE MILLS LTD,"/>
    <s v="Yarn"/>
    <s v="02-01-01-001-0017"/>
    <s v="AHMED FINE TEXTILE MILLS LTD"/>
    <n v="150"/>
    <n v="6804"/>
    <x v="122"/>
    <n v="3450000"/>
    <s v="K-2104-30"/>
    <n v="23000"/>
  </r>
  <r>
    <d v="2021-04-03T00:00:00"/>
    <n v="4"/>
    <x v="2"/>
    <s v="4-2021"/>
    <x v="1"/>
    <s v="Q-4 (2020-2021)"/>
    <x v="3"/>
    <s v="GATRON"/>
    <s v="Yarn"/>
    <s v="02-01-01-001-0006"/>
    <s v="GATRON INDUSTRIES LTD"/>
    <n v="6.6137560000000004"/>
    <n v="299.99997216000003"/>
    <x v="124"/>
    <n v="105655.01665024001"/>
    <s v="K-2104-38"/>
    <n v="15975.04"/>
  </r>
  <r>
    <d v="2021-04-05T00:00:00"/>
    <n v="4"/>
    <x v="2"/>
    <s v="4-2021"/>
    <x v="1"/>
    <s v="Q-4 (2020-2021)"/>
    <x v="5"/>
    <s v="ZAHID JEE"/>
    <s v="Yarn"/>
    <s v="02-01-01-001-0005"/>
    <s v="DAWOOD BROTHERS"/>
    <n v="17.850000000000001"/>
    <n v="809.67600000000004"/>
    <x v="123"/>
    <n v="428400.00000000006"/>
    <s v="K-2104-24"/>
    <n v="24000"/>
  </r>
  <r>
    <d v="2021-04-05T00:00:00"/>
    <n v="4"/>
    <x v="2"/>
    <s v="4-2021"/>
    <x v="1"/>
    <s v="Q-4 (2020-2021)"/>
    <x v="5"/>
    <s v="ZAHID JEE"/>
    <s v="Yarn"/>
    <s v="02-01-01-001-0005"/>
    <s v="DAWOOD BROTHERS"/>
    <n v="73.27"/>
    <n v="3323.5272"/>
    <x v="123"/>
    <n v="1758480"/>
    <s v="K-2104-24"/>
    <n v="24000"/>
  </r>
  <r>
    <d v="2021-04-05T00:00:00"/>
    <n v="4"/>
    <x v="2"/>
    <s v="4-2021"/>
    <x v="1"/>
    <s v="Q-4 (2020-2021)"/>
    <x v="5"/>
    <s v="ZAHID JEE"/>
    <s v="Yarn"/>
    <s v="02-01-01-001-0005"/>
    <s v="DAWOOD BROTHERS"/>
    <n v="8.8800000000000008"/>
    <n v="402.79680000000002"/>
    <x v="123"/>
    <n v="213120.00000000003"/>
    <s v="K-2104-24"/>
    <n v="24000"/>
  </r>
  <r>
    <d v="2021-04-05T00:00:00"/>
    <n v="4"/>
    <x v="2"/>
    <s v="4-2021"/>
    <x v="1"/>
    <s v="Q-4 (2020-2021)"/>
    <x v="1"/>
    <s v="ZAHID JEE"/>
    <s v="Yarn"/>
    <s v="02-01-01-001-0005"/>
    <s v="DAWOOD BROTHERS"/>
    <n v="104.27"/>
    <n v="4729.6871999999994"/>
    <x v="125"/>
    <n v="2293940"/>
    <s v="K-2104-22"/>
    <n v="22000"/>
  </r>
  <r>
    <d v="2021-04-05T00:00:00"/>
    <n v="4"/>
    <x v="2"/>
    <s v="4-2021"/>
    <x v="1"/>
    <s v="Q-4 (2020-2021)"/>
    <x v="1"/>
    <s v="ZAHID JEE"/>
    <s v="Yarn"/>
    <s v="02-01-01-001-0005"/>
    <s v="DAWOOD BROTHERS"/>
    <n v="2.8"/>
    <n v="127.008"/>
    <x v="125"/>
    <n v="61599.999999999993"/>
    <s v="K-2104-22"/>
    <n v="22000"/>
  </r>
  <r>
    <d v="2021-04-05T00:00:00"/>
    <n v="4"/>
    <x v="2"/>
    <s v="4-2021"/>
    <x v="1"/>
    <s v="Q-4 (2020-2021)"/>
    <x v="1"/>
    <s v="ZAHID JEE"/>
    <s v="Yarn"/>
    <s v="02-01-01-001-0005"/>
    <s v="DAWOOD BROTHERS"/>
    <n v="7.93"/>
    <n v="359.70479999999998"/>
    <x v="125"/>
    <n v="174460"/>
    <s v="K-2104-22"/>
    <n v="22000"/>
  </r>
  <r>
    <d v="2021-04-05T00:00:00"/>
    <n v="4"/>
    <x v="2"/>
    <s v="4-2021"/>
    <x v="1"/>
    <s v="Q-4 (2020-2021)"/>
    <x v="7"/>
    <s v="METCO"/>
    <s v="Yarn"/>
    <s v="02-01-01-001-0001"/>
    <s v="METCO TEXTILE (PVT) LTD"/>
    <n v="35"/>
    <n v="1587.6"/>
    <x v="120"/>
    <n v="889000"/>
    <s v="K-2104-43"/>
    <n v="25400"/>
  </r>
  <r>
    <d v="2021-04-06T00:00:00"/>
    <n v="4"/>
    <x v="2"/>
    <s v="4-2021"/>
    <x v="1"/>
    <s v="Q-4 (2020-2021)"/>
    <x v="13"/>
    <s v="METCO"/>
    <s v="Yarn"/>
    <s v="02-01-01-001-0001"/>
    <s v="METCO TEXTILE (PVT) LTD"/>
    <n v="19.43"/>
    <n v="881.34479999999996"/>
    <x v="126"/>
    <n v="532382"/>
    <s v="K-2104-45"/>
    <n v="27400"/>
  </r>
  <r>
    <d v="2021-04-06T00:00:00"/>
    <n v="4"/>
    <x v="2"/>
    <s v="4-2021"/>
    <x v="1"/>
    <s v="Q-4 (2020-2021)"/>
    <x v="13"/>
    <s v="METCO"/>
    <s v="Yarn"/>
    <s v="02-01-01-001-0001"/>
    <s v="METCO TEXTILE (PVT) LTD"/>
    <n v="10.57"/>
    <n v="479.45519999999999"/>
    <x v="126"/>
    <n v="289618"/>
    <s v="K-2104-45"/>
    <n v="27400"/>
  </r>
  <r>
    <d v="2021-04-07T00:00:00"/>
    <n v="4"/>
    <x v="2"/>
    <s v="4-2021"/>
    <x v="1"/>
    <s v="Q-4 (2020-2021)"/>
    <x v="8"/>
    <s v="premium"/>
    <s v="Yarn"/>
    <s v="02-01-01-001-0004"/>
    <s v="PREMIUM TEXTILE MILLS LTD"/>
    <n v="28.31"/>
    <n v="1284.1415999999999"/>
    <x v="41"/>
    <n v="537890"/>
    <s v="K-2104-31"/>
    <n v="19000"/>
  </r>
  <r>
    <d v="2021-04-07T00:00:00"/>
    <n v="4"/>
    <x v="2"/>
    <s v="4-2021"/>
    <x v="1"/>
    <s v="Q-4 (2020-2021)"/>
    <x v="8"/>
    <s v="premium"/>
    <s v="Yarn"/>
    <s v="02-01-01-001-0004"/>
    <s v="PREMIUM TEXTILE MILLS LTD"/>
    <n v="16.73"/>
    <n v="758.87279999999998"/>
    <x v="41"/>
    <n v="317870"/>
    <s v="K-2104-31"/>
    <n v="19000"/>
  </r>
  <r>
    <d v="2021-04-07T00:00:00"/>
    <n v="4"/>
    <x v="2"/>
    <s v="4-2021"/>
    <x v="1"/>
    <s v="Q-4 (2020-2021)"/>
    <x v="8"/>
    <s v="premium"/>
    <s v="Yarn"/>
    <s v="02-01-01-001-0004"/>
    <s v="PREMIUM TEXTILE MILLS LTD"/>
    <n v="28.96"/>
    <n v="1313.6256000000001"/>
    <x v="41"/>
    <n v="550240"/>
    <s v="K-2104-31"/>
    <n v="19000"/>
  </r>
  <r>
    <d v="2021-04-08T00:00:00"/>
    <n v="4"/>
    <x v="2"/>
    <s v="4-2021"/>
    <x v="1"/>
    <s v="Q-4 (2020-2021)"/>
    <x v="7"/>
    <s v="GADOON"/>
    <s v="Yarn"/>
    <s v="02-01-01-001-0008"/>
    <s v="GADOON TEXTILE MILLS LTD"/>
    <n v="150"/>
    <n v="6804"/>
    <x v="18"/>
    <n v="2925000"/>
    <s v="K-2104-23"/>
    <n v="19500"/>
  </r>
  <r>
    <d v="2021-04-10T00:00:00"/>
    <n v="4"/>
    <x v="2"/>
    <s v="4-2021"/>
    <x v="1"/>
    <s v="Q-4 (2020-2021)"/>
    <x v="5"/>
    <s v="ZAHID JEE"/>
    <s v="Yarn"/>
    <s v="02-01-01-001-0005"/>
    <s v="DAWOOD BROTHERS"/>
    <n v="0.36"/>
    <n v="16.329599999999999"/>
    <x v="123"/>
    <n v="8640"/>
    <s v="K-2104-44"/>
    <n v="24000"/>
  </r>
  <r>
    <d v="2021-04-10T00:00:00"/>
    <n v="4"/>
    <x v="2"/>
    <s v="4-2021"/>
    <x v="1"/>
    <s v="Q-4 (2020-2021)"/>
    <x v="5"/>
    <s v="ZAHID JEE"/>
    <s v="Yarn"/>
    <s v="02-01-01-001-0005"/>
    <s v="DAWOOD BROTHERS"/>
    <n v="2.89"/>
    <n v="131.09040000000002"/>
    <x v="123"/>
    <n v="69360"/>
    <s v="K-2104-44"/>
    <n v="24000"/>
  </r>
  <r>
    <d v="2021-04-10T00:00:00"/>
    <n v="4"/>
    <x v="2"/>
    <s v="4-2021"/>
    <x v="1"/>
    <s v="Q-4 (2020-2021)"/>
    <x v="5"/>
    <s v="ZAHID JEE"/>
    <s v="Yarn"/>
    <s v="02-01-01-001-0005"/>
    <s v="DAWOOD BROTHERS"/>
    <n v="0.47"/>
    <n v="21.319199999999999"/>
    <x v="123"/>
    <n v="11280"/>
    <s v="K-2104-44"/>
    <n v="24000"/>
  </r>
  <r>
    <d v="2021-04-10T00:00:00"/>
    <n v="4"/>
    <x v="2"/>
    <s v="4-2021"/>
    <x v="1"/>
    <s v="Q-4 (2020-2021)"/>
    <x v="5"/>
    <s v="ZAHID JEE"/>
    <s v="Yarn"/>
    <s v="02-01-01-001-0005"/>
    <s v="DAWOOD BROTHERS"/>
    <n v="96.28"/>
    <n v="4367.2608"/>
    <x v="123"/>
    <n v="2310720"/>
    <s v="K-2104-44"/>
    <n v="24000"/>
  </r>
  <r>
    <d v="2021-04-13T00:00:00"/>
    <n v="4"/>
    <x v="2"/>
    <s v="4-2021"/>
    <x v="1"/>
    <s v="Q-4 (2020-2021)"/>
    <x v="7"/>
    <s v="GADOON"/>
    <s v="Yarn"/>
    <s v="02-01-01-001-0008"/>
    <s v="GADOON TEXTILE MILLS LTD"/>
    <n v="60"/>
    <n v="2721.6"/>
    <x v="18"/>
    <n v="1170000"/>
    <s v="K-2104-32"/>
    <n v="19500"/>
  </r>
  <r>
    <d v="2021-04-14T00:00:00"/>
    <n v="4"/>
    <x v="2"/>
    <s v="4-2021"/>
    <x v="1"/>
    <s v="Q-4 (2020-2021)"/>
    <x v="30"/>
    <s v="COMBINE"/>
    <s v="Yarn"/>
    <s v="02-01-01-001-0013"/>
    <s v="MUBARAK DYEING"/>
    <n v="0.67"/>
    <n v="30.391200000000001"/>
    <x v="127"/>
    <n v="8040.0000000000009"/>
    <s v="K-2104-13"/>
    <n v="12000"/>
  </r>
  <r>
    <d v="2021-04-14T00:00:00"/>
    <n v="4"/>
    <x v="2"/>
    <s v="4-2021"/>
    <x v="1"/>
    <s v="Q-4 (2020-2021)"/>
    <x v="8"/>
    <s v="NP"/>
    <s v="Yarn"/>
    <s v="02-01-01-001-0013"/>
    <s v="MUBARAK DYEING"/>
    <n v="0.67"/>
    <n v="30.391200000000001"/>
    <x v="65"/>
    <n v="12060"/>
    <s v="K-2104-14"/>
    <n v="18000"/>
  </r>
  <r>
    <d v="2021-04-14T00:00:00"/>
    <n v="4"/>
    <x v="2"/>
    <s v="4-2021"/>
    <x v="1"/>
    <s v="Q-4 (2020-2021)"/>
    <x v="8"/>
    <s v="ISLAND"/>
    <s v="Yarn"/>
    <s v="02-01-01-001-0010"/>
    <s v="ISLAND TEXTILE MILLS LTD"/>
    <n v="57"/>
    <n v="2585.52"/>
    <x v="28"/>
    <n v="1094400"/>
    <s v="K-2104-33"/>
    <n v="19200"/>
  </r>
  <r>
    <d v="2021-04-20T00:00:00"/>
    <n v="4"/>
    <x v="2"/>
    <s v="4-2021"/>
    <x v="1"/>
    <s v="Q-4 (2020-2021)"/>
    <x v="5"/>
    <s v="ZAHID JEE"/>
    <s v="Yarn"/>
    <s v="02-01-01-001-0005"/>
    <s v="DAWOOD BROTHERS"/>
    <n v="51.22"/>
    <n v="2323.3391999999999"/>
    <x v="128"/>
    <n v="1085864"/>
    <s v="K-2104-37"/>
    <n v="21200"/>
  </r>
  <r>
    <d v="2021-04-20T00:00:00"/>
    <n v="4"/>
    <x v="2"/>
    <s v="4-2021"/>
    <x v="1"/>
    <s v="Q-4 (2020-2021)"/>
    <x v="5"/>
    <s v="ZAHID JEE"/>
    <s v="Yarn"/>
    <s v="02-01-01-001-0005"/>
    <s v="DAWOOD BROTHERS"/>
    <n v="14.37"/>
    <n v="651.82319999999993"/>
    <x v="128"/>
    <n v="304644"/>
    <s v="K-2104-37"/>
    <n v="21200"/>
  </r>
  <r>
    <d v="2021-04-20T00:00:00"/>
    <n v="4"/>
    <x v="2"/>
    <s v="4-2021"/>
    <x v="1"/>
    <s v="Q-4 (2020-2021)"/>
    <x v="5"/>
    <s v="ZAHID JEE"/>
    <s v="Yarn"/>
    <s v="02-01-01-001-0005"/>
    <s v="DAWOOD BROTHERS"/>
    <n v="43.41"/>
    <n v="1969.0775999999998"/>
    <x v="128"/>
    <n v="920291.99999999988"/>
    <s v="K-2104-37"/>
    <n v="21200"/>
  </r>
  <r>
    <d v="2021-04-20T00:00:00"/>
    <n v="4"/>
    <x v="2"/>
    <s v="4-2021"/>
    <x v="1"/>
    <s v="Q-4 (2020-2021)"/>
    <x v="1"/>
    <s v="ZAHID JEE"/>
    <s v="Yarn"/>
    <s v="02-01-01-001-0005"/>
    <s v="DAWOOD BROTHERS"/>
    <n v="28.99"/>
    <n v="1314.9864"/>
    <x v="125"/>
    <n v="637780"/>
    <s v="K-2104-28"/>
    <n v="22000"/>
  </r>
  <r>
    <d v="2021-04-20T00:00:00"/>
    <n v="4"/>
    <x v="2"/>
    <s v="4-2021"/>
    <x v="1"/>
    <s v="Q-4 (2020-2021)"/>
    <x v="1"/>
    <s v="ZAHID JEE"/>
    <s v="Yarn"/>
    <s v="02-01-01-001-0005"/>
    <s v="DAWOOD BROTHERS"/>
    <n v="8.3000000000000007"/>
    <n v="376.488"/>
    <x v="125"/>
    <n v="182600.00000000003"/>
    <s v="K-2104-28"/>
    <n v="22000"/>
  </r>
  <r>
    <d v="2021-04-20T00:00:00"/>
    <n v="4"/>
    <x v="2"/>
    <s v="4-2021"/>
    <x v="1"/>
    <s v="Q-4 (2020-2021)"/>
    <x v="1"/>
    <s v="ZAHID JEE"/>
    <s v="Yarn"/>
    <s v="02-01-01-001-0005"/>
    <s v="DAWOOD BROTHERS"/>
    <n v="20.440000000000001"/>
    <n v="927.15840000000003"/>
    <x v="125"/>
    <n v="449680"/>
    <s v="K-2104-28"/>
    <n v="22000"/>
  </r>
  <r>
    <d v="2021-04-20T00:00:00"/>
    <n v="4"/>
    <x v="2"/>
    <s v="4-2021"/>
    <x v="1"/>
    <s v="Q-4 (2020-2021)"/>
    <x v="1"/>
    <s v="ZAHID JEE"/>
    <s v="Yarn"/>
    <s v="02-01-01-001-0005"/>
    <s v="DAWOOD BROTHERS"/>
    <n v="2.27"/>
    <n v="102.96720000000001"/>
    <x v="125"/>
    <n v="49940"/>
    <s v="K-2104-28"/>
    <n v="22000"/>
  </r>
  <r>
    <d v="2021-04-20T00:00:00"/>
    <n v="4"/>
    <x v="2"/>
    <s v="4-2021"/>
    <x v="1"/>
    <s v="Q-4 (2020-2021)"/>
    <x v="1"/>
    <s v="AHMED ORIENTAL"/>
    <s v="Yarn"/>
    <s v="02-01-01-001-0002"/>
    <s v="AHMED ORIENTAL TEXTILE MILLS LTD"/>
    <n v="21.71"/>
    <n v="984.76560000000006"/>
    <x v="100"/>
    <n v="419003"/>
    <s v="K-2104-41"/>
    <n v="19300"/>
  </r>
  <r>
    <d v="2021-04-20T00:00:00"/>
    <n v="4"/>
    <x v="2"/>
    <s v="4-2021"/>
    <x v="1"/>
    <s v="Q-4 (2020-2021)"/>
    <x v="1"/>
    <s v="AHMED ORIENTAL"/>
    <s v="Yarn"/>
    <s v="02-01-01-001-0002"/>
    <s v="AHMED ORIENTAL TEXTILE MILLS LTD"/>
    <n v="16.760000000000002"/>
    <n v="760.23360000000002"/>
    <x v="100"/>
    <n v="323468.00000000006"/>
    <s v="K-2104-41"/>
    <n v="19300"/>
  </r>
  <r>
    <d v="2021-04-20T00:00:00"/>
    <n v="4"/>
    <x v="2"/>
    <s v="4-2021"/>
    <x v="1"/>
    <s v="Q-4 (2020-2021)"/>
    <x v="1"/>
    <s v="AHMED ORIENTAL"/>
    <s v="Yarn"/>
    <s v="02-01-01-001-0002"/>
    <s v="AHMED ORIENTAL TEXTILE MILLS LTD"/>
    <n v="11.53"/>
    <n v="523.00079999999991"/>
    <x v="100"/>
    <n v="222529"/>
    <s v="K-2104-41"/>
    <n v="19300"/>
  </r>
  <r>
    <d v="2021-04-26T00:00:00"/>
    <n v="4"/>
    <x v="2"/>
    <s v="4-2021"/>
    <x v="1"/>
    <s v="Q-4 (2020-2021)"/>
    <x v="5"/>
    <s v="ZAHID JEE"/>
    <s v="Yarn"/>
    <s v="02-01-01-001-0005"/>
    <s v="DAWOOD BROTHERS"/>
    <n v="87.78"/>
    <n v="3981.7008000000001"/>
    <x v="128"/>
    <n v="1860936"/>
    <s v="K-2104-36"/>
    <n v="21200"/>
  </r>
  <r>
    <d v="2021-04-26T00:00:00"/>
    <n v="4"/>
    <x v="2"/>
    <s v="4-2021"/>
    <x v="1"/>
    <s v="Q-4 (2020-2021)"/>
    <x v="5"/>
    <s v="ZAHID JEE"/>
    <s v="Yarn"/>
    <s v="02-01-01-001-0005"/>
    <s v="DAWOOD BROTHERS"/>
    <n v="46.24"/>
    <n v="2097.4464000000003"/>
    <x v="128"/>
    <n v="980288"/>
    <s v="K-2104-36"/>
    <n v="21200"/>
  </r>
  <r>
    <d v="2021-04-26T00:00:00"/>
    <n v="4"/>
    <x v="2"/>
    <s v="4-2021"/>
    <x v="1"/>
    <s v="Q-4 (2020-2021)"/>
    <x v="5"/>
    <s v="ZAHID JEE"/>
    <s v="Yarn"/>
    <s v="02-01-01-001-0005"/>
    <s v="DAWOOD BROTHERS"/>
    <n v="11.98"/>
    <n v="543.41280000000006"/>
    <x v="128"/>
    <n v="253976"/>
    <s v="K-2104-36"/>
    <n v="21200"/>
  </r>
  <r>
    <d v="2021-04-26T00:00:00"/>
    <n v="4"/>
    <x v="2"/>
    <s v="4-2021"/>
    <x v="1"/>
    <s v="Q-4 (2020-2021)"/>
    <x v="1"/>
    <s v="ZAHID JEE"/>
    <s v="Yarn"/>
    <s v="02-01-01-001-0005"/>
    <s v="DAWOOD BROTHERS"/>
    <n v="1.1499999999999999"/>
    <n v="52.163999999999994"/>
    <x v="18"/>
    <n v="22425"/>
    <s v="K-2104-34"/>
    <n v="19500"/>
  </r>
  <r>
    <d v="2021-04-26T00:00:00"/>
    <n v="4"/>
    <x v="2"/>
    <s v="4-2021"/>
    <x v="1"/>
    <s v="Q-4 (2020-2021)"/>
    <x v="1"/>
    <s v="ZAHID JEE"/>
    <s v="Yarn"/>
    <s v="02-01-01-001-0005"/>
    <s v="DAWOOD BROTHERS"/>
    <n v="49.85"/>
    <n v="2261.1959999999999"/>
    <x v="18"/>
    <n v="972075"/>
    <s v="K-2104-34"/>
    <n v="19500"/>
  </r>
  <r>
    <d v="2021-04-26T00:00:00"/>
    <n v="4"/>
    <x v="2"/>
    <s v="4-2021"/>
    <x v="1"/>
    <s v="Q-4 (2020-2021)"/>
    <x v="1"/>
    <s v="ZAHID JEE"/>
    <s v="Yarn"/>
    <s v="02-01-01-001-0005"/>
    <s v="DAWOOD BROTHERS"/>
    <n v="4"/>
    <n v="181.44"/>
    <x v="18"/>
    <n v="78000"/>
    <s v="K-2104-34"/>
    <n v="19500"/>
  </r>
  <r>
    <d v="2021-04-28T00:00:00"/>
    <n v="4"/>
    <x v="2"/>
    <s v="4-2021"/>
    <x v="1"/>
    <s v="Q-4 (2020-2021)"/>
    <x v="1"/>
    <s v="AHMED ORIENTAL"/>
    <s v="Yarn"/>
    <s v="02-01-01-001-0002"/>
    <s v="AHMED ORIENTAL TEXTILE MILLS LTD"/>
    <n v="7.77"/>
    <n v="352.44719999999995"/>
    <x v="100"/>
    <n v="149961"/>
    <s v="K-2104-39"/>
    <n v="19300"/>
  </r>
  <r>
    <d v="2021-04-28T00:00:00"/>
    <n v="4"/>
    <x v="2"/>
    <s v="4-2021"/>
    <x v="1"/>
    <s v="Q-4 (2020-2021)"/>
    <x v="1"/>
    <s v="AHMED ORIENTAL"/>
    <s v="Yarn"/>
    <s v="02-01-01-001-0002"/>
    <s v="AHMED ORIENTAL TEXTILE MILLS LTD"/>
    <n v="22.23"/>
    <n v="1008.3528"/>
    <x v="100"/>
    <n v="429039"/>
    <s v="K-2104-40"/>
    <n v="19300"/>
  </r>
  <r>
    <d v="2021-04-30T00:00:00"/>
    <n v="4"/>
    <x v="2"/>
    <s v="4-2021"/>
    <x v="1"/>
    <s v="Q-4 (2020-2021)"/>
    <x v="8"/>
    <s v="ISLAND"/>
    <s v="Yarn"/>
    <s v="02-01-01-001-0010"/>
    <s v="ISLAND TEXTILE MILLS LTD"/>
    <n v="12.92"/>
    <n v="586.05119999999999"/>
    <x v="28"/>
    <n v="248064"/>
    <s v="K-2104-29"/>
    <n v="19200"/>
  </r>
  <r>
    <d v="2021-04-30T00:00:00"/>
    <n v="4"/>
    <x v="2"/>
    <s v="4-2021"/>
    <x v="1"/>
    <s v="Q-4 (2020-2021)"/>
    <x v="8"/>
    <s v="ISLAND"/>
    <s v="Yarn"/>
    <s v="02-01-01-001-0010"/>
    <s v="ISLAND TEXTILE MILLS LTD"/>
    <n v="30.08"/>
    <n v="1364.4287999999999"/>
    <x v="28"/>
    <n v="577536"/>
    <s v="K-2104-29"/>
    <n v="19200"/>
  </r>
  <r>
    <d v="2021-05-07T00:00:00"/>
    <n v="5"/>
    <x v="2"/>
    <s v="5-2021"/>
    <x v="1"/>
    <s v="Q-4 (2020-2021)"/>
    <x v="5"/>
    <s v="ZAHID JEE"/>
    <s v="Yarn"/>
    <s v="02-01-01-001-0005"/>
    <s v="DAWOOD BROTHERS"/>
    <n v="25.64"/>
    <n v="1163.0304000000001"/>
    <x v="128"/>
    <n v="543568"/>
    <s v="K-2105-18"/>
    <n v="21200"/>
  </r>
  <r>
    <d v="2021-05-07T00:00:00"/>
    <n v="5"/>
    <x v="2"/>
    <s v="5-2021"/>
    <x v="1"/>
    <s v="Q-4 (2020-2021)"/>
    <x v="5"/>
    <s v="ZAHID JEE"/>
    <s v="Yarn"/>
    <s v="02-01-01-001-0005"/>
    <s v="DAWOOD BROTHERS"/>
    <n v="74.36"/>
    <n v="3372.9695999999999"/>
    <x v="128"/>
    <n v="1576432"/>
    <s v="K-2105-18"/>
    <n v="21200"/>
  </r>
  <r>
    <d v="2021-05-07T00:00:00"/>
    <n v="5"/>
    <x v="2"/>
    <s v="5-2021"/>
    <x v="1"/>
    <s v="Q-4 (2020-2021)"/>
    <x v="8"/>
    <s v="IBRAHIM"/>
    <s v="Yarn"/>
    <s v="02-01-01-001-0019"/>
    <s v="IBRAHIM FIBRES LTD"/>
    <n v="100"/>
    <n v="4536"/>
    <x v="129"/>
    <n v="2010000"/>
    <s v="K-2107-54"/>
    <n v="20100"/>
  </r>
  <r>
    <d v="2021-05-07T00:00:00"/>
    <n v="5"/>
    <x v="2"/>
    <s v="5-2021"/>
    <x v="1"/>
    <s v="Q-4 (2020-2021)"/>
    <x v="7"/>
    <s v="AKRAM COTTON"/>
    <s v="Yarn"/>
    <s v="02-01-01-001-0018"/>
    <s v="AKRAM COTTON MILLS LTD"/>
    <n v="14.53"/>
    <n v="659.08079999999995"/>
    <x v="130"/>
    <n v="329104.5"/>
    <s v="K-2105-21"/>
    <n v="22650"/>
  </r>
  <r>
    <d v="2021-05-07T00:00:00"/>
    <n v="5"/>
    <x v="2"/>
    <s v="5-2021"/>
    <x v="1"/>
    <s v="Q-4 (2020-2021)"/>
    <x v="7"/>
    <s v="AKRAM COTTON"/>
    <s v="Yarn"/>
    <s v="02-01-01-001-0018"/>
    <s v="AKRAM COTTON MILLS LTD"/>
    <n v="7.12"/>
    <n v="322.96320000000003"/>
    <x v="130"/>
    <n v="161268"/>
    <s v="K-2105-21"/>
    <n v="22650"/>
  </r>
  <r>
    <d v="2021-05-07T00:00:00"/>
    <n v="5"/>
    <x v="2"/>
    <s v="5-2021"/>
    <x v="1"/>
    <s v="Q-4 (2020-2021)"/>
    <x v="7"/>
    <s v="AKRAM COTTON"/>
    <s v="Yarn"/>
    <s v="02-01-01-001-0018"/>
    <s v="AKRAM COTTON MILLS LTD"/>
    <n v="78.349999999999994"/>
    <n v="3553.9559999999997"/>
    <x v="130"/>
    <n v="1774627.4999999998"/>
    <s v="K-2105-21"/>
    <n v="22650"/>
  </r>
  <r>
    <d v="2021-05-08T00:00:00"/>
    <n v="5"/>
    <x v="2"/>
    <s v="5-2021"/>
    <x v="1"/>
    <s v="Q-4 (2020-2021)"/>
    <x v="5"/>
    <s v="ZAHID JEE"/>
    <s v="Yarn"/>
    <s v="02-01-01-001-0005"/>
    <s v="DAWOOD BROTHERS"/>
    <n v="27.13"/>
    <n v="1230.6168"/>
    <x v="128"/>
    <n v="575156"/>
    <s v="K-2106-24"/>
    <n v="21200"/>
  </r>
  <r>
    <d v="2021-05-08T00:00:00"/>
    <n v="5"/>
    <x v="2"/>
    <s v="5-2021"/>
    <x v="1"/>
    <s v="Q-4 (2020-2021)"/>
    <x v="5"/>
    <s v="ZAHID JEE"/>
    <s v="Yarn"/>
    <s v="02-01-01-001-0005"/>
    <s v="DAWOOD BROTHERS"/>
    <n v="23.58"/>
    <n v="1069.5888"/>
    <x v="128"/>
    <n v="499895.99999999994"/>
    <s v="K-2106-24"/>
    <n v="21200"/>
  </r>
  <r>
    <d v="2021-05-08T00:00:00"/>
    <n v="5"/>
    <x v="2"/>
    <s v="5-2021"/>
    <x v="1"/>
    <s v="Q-4 (2020-2021)"/>
    <x v="5"/>
    <s v="ZAHID JEE"/>
    <s v="Yarn"/>
    <s v="02-01-01-001-0005"/>
    <s v="DAWOOD BROTHERS"/>
    <n v="39.29"/>
    <n v="1782.1943999999999"/>
    <x v="128"/>
    <n v="832948"/>
    <s v="K-2106-24"/>
    <n v="21200"/>
  </r>
  <r>
    <d v="2021-05-21T00:00:00"/>
    <n v="5"/>
    <x v="2"/>
    <s v="5-2021"/>
    <x v="1"/>
    <s v="Q-4 (2020-2021)"/>
    <x v="7"/>
    <s v="AKRAM COTTON"/>
    <s v="Yarn"/>
    <s v="02-01-01-001-0018"/>
    <s v="AKRAM COTTON MILLS LTD"/>
    <n v="150"/>
    <n v="6804"/>
    <x v="130"/>
    <n v="3397500"/>
    <s v="K-2105-22"/>
    <n v="22650"/>
  </r>
  <r>
    <d v="2021-05-26T00:00:00"/>
    <n v="5"/>
    <x v="2"/>
    <s v="5-2021"/>
    <x v="1"/>
    <s v="Q-4 (2020-2021)"/>
    <x v="1"/>
    <s v="AHMED ORIENTAL"/>
    <s v="Yarn"/>
    <s v="02-01-01-001-0002"/>
    <s v="AHMED ORIENTAL TEXTILE MILLS LTD"/>
    <n v="23.36"/>
    <n v="1059.6096"/>
    <x v="41"/>
    <n v="443840"/>
    <s v="K-2107-18"/>
    <n v="19000"/>
  </r>
  <r>
    <d v="2021-05-26T00:00:00"/>
    <n v="5"/>
    <x v="2"/>
    <s v="5-2021"/>
    <x v="1"/>
    <s v="Q-4 (2020-2021)"/>
    <x v="1"/>
    <s v="AHMED ORIENTAL"/>
    <s v="Yarn"/>
    <s v="02-01-01-001-0002"/>
    <s v="AHMED ORIENTAL TEXTILE MILLS LTD"/>
    <n v="1.64"/>
    <n v="74.3904"/>
    <x v="41"/>
    <n v="31159.999999999996"/>
    <s v="K-2107-18"/>
    <n v="19000"/>
  </r>
  <r>
    <d v="2021-05-27T00:00:00"/>
    <n v="5"/>
    <x v="2"/>
    <s v="5-2021"/>
    <x v="1"/>
    <s v="Q-4 (2020-2021)"/>
    <x v="9"/>
    <s v="METCO"/>
    <s v="Yarn"/>
    <s v="02-01-01-001-0001"/>
    <s v="METCO TEXTILE (PVT) LTD"/>
    <n v="50"/>
    <n v="2268"/>
    <x v="131"/>
    <n v="1340000"/>
    <s v="K-2105-26"/>
    <n v="26800"/>
  </r>
  <r>
    <d v="2021-05-27T00:00:00"/>
    <n v="5"/>
    <x v="2"/>
    <s v="5-2021"/>
    <x v="1"/>
    <s v="Q-4 (2020-2021)"/>
    <x v="3"/>
    <s v="GATRON"/>
    <s v="Yarn"/>
    <s v="02-01-01-001-0006"/>
    <s v="GATRON INDUSTRIES LTD"/>
    <n v="5.5555500000000002"/>
    <n v="251.99974800000001"/>
    <x v="132"/>
    <n v="90833.909166000012"/>
    <s v="K-2105-28"/>
    <n v="16350.12"/>
  </r>
  <r>
    <d v="2021-05-27T00:00:00"/>
    <n v="5"/>
    <x v="2"/>
    <s v="5-2021"/>
    <x v="1"/>
    <s v="Q-4 (2020-2021)"/>
    <x v="3"/>
    <s v="GATRON"/>
    <s v="Yarn"/>
    <s v="02-01-01-001-0006"/>
    <s v="GATRON INDUSTRIES LTD"/>
    <n v="16.072310000000002"/>
    <n v="729.03998160000003"/>
    <x v="132"/>
    <n v="262784.19717720005"/>
    <s v="K-2105-28"/>
    <n v="16350.12"/>
  </r>
  <r>
    <d v="2021-05-27T00:00:00"/>
    <n v="5"/>
    <x v="2"/>
    <s v="5-2021"/>
    <x v="1"/>
    <s v="Q-4 (2020-2021)"/>
    <x v="31"/>
    <s v="GUL AHMAD"/>
    <s v="Yarn"/>
    <s v="02-01-01-001-0005"/>
    <s v="DAWOOD BROTHERS"/>
    <n v="5"/>
    <n v="226.8"/>
    <x v="30"/>
    <n v="72500"/>
    <s v="K-2105-24"/>
    <n v="14500"/>
  </r>
  <r>
    <d v="2021-05-27T00:00:00"/>
    <n v="5"/>
    <x v="2"/>
    <s v="5-2021"/>
    <x v="1"/>
    <s v="Q-4 (2020-2021)"/>
    <x v="7"/>
    <s v="METCO"/>
    <s v="Yarn"/>
    <s v="02-01-01-001-0001"/>
    <s v="METCO TEXTILE (PVT) LTD"/>
    <n v="50"/>
    <n v="2268"/>
    <x v="133"/>
    <n v="1180000"/>
    <s v="K-2105-20"/>
    <n v="23600"/>
  </r>
  <r>
    <d v="2021-05-28T00:00:00"/>
    <n v="5"/>
    <x v="2"/>
    <s v="5-2021"/>
    <x v="1"/>
    <s v="Q-4 (2020-2021)"/>
    <x v="4"/>
    <s v="MUSTAQIM"/>
    <s v="Yarn"/>
    <s v="02-01-01-001-0021"/>
    <s v="MUSTAQIM DYEING &amp; PRINTING IND (PVT) LTD"/>
    <n v="15.93"/>
    <n v="722.58479999999997"/>
    <x v="32"/>
    <n v="283554"/>
    <s v="K-2105-27"/>
    <n v="17800"/>
  </r>
  <r>
    <d v="2021-05-28T00:00:00"/>
    <n v="5"/>
    <x v="2"/>
    <s v="5-2021"/>
    <x v="1"/>
    <s v="Q-4 (2020-2021)"/>
    <x v="4"/>
    <s v="MUSTAQIM"/>
    <s v="Yarn"/>
    <s v="02-01-01-001-0021"/>
    <s v="MUSTAQIM DYEING &amp; PRINTING IND (PVT) LTD"/>
    <n v="5.0999999999999996"/>
    <n v="231.33599999999998"/>
    <x v="32"/>
    <n v="90780"/>
    <s v="K-2105-27"/>
    <n v="17800"/>
  </r>
  <r>
    <d v="2021-05-28T00:00:00"/>
    <n v="5"/>
    <x v="2"/>
    <s v="5-2021"/>
    <x v="1"/>
    <s v="Q-4 (2020-2021)"/>
    <x v="4"/>
    <s v="MUSTAQIM"/>
    <s v="Yarn"/>
    <s v="02-01-01-001-0021"/>
    <s v="MUSTAQIM DYEING &amp; PRINTING IND (PVT) LTD"/>
    <n v="45.59"/>
    <n v="2067.9624000000003"/>
    <x v="32"/>
    <n v="811502.00000000012"/>
    <s v="K-2105-27"/>
    <n v="17800"/>
  </r>
  <r>
    <d v="2021-05-28T00:00:00"/>
    <n v="5"/>
    <x v="2"/>
    <s v="5-2021"/>
    <x v="1"/>
    <s v="Q-4 (2020-2021)"/>
    <x v="4"/>
    <s v="MUSTAQIM"/>
    <s v="Yarn"/>
    <s v="02-01-01-001-0021"/>
    <s v="MUSTAQIM DYEING &amp; PRINTING IND (PVT) LTD"/>
    <n v="8.3800000000000008"/>
    <n v="380.11680000000001"/>
    <x v="32"/>
    <n v="149164"/>
    <s v="K-2105-27"/>
    <n v="17800"/>
  </r>
  <r>
    <d v="2021-05-29T00:00:00"/>
    <n v="5"/>
    <x v="2"/>
    <s v="5-2021"/>
    <x v="1"/>
    <s v="Q-4 (2020-2021)"/>
    <x v="32"/>
    <s v="COMBINE"/>
    <s v="Yarn"/>
    <s v="02-01-01-001-0022"/>
    <s v="COMBINE SPINING (PVT) LTD"/>
    <n v="23"/>
    <n v="1043.28"/>
    <x v="81"/>
    <n v="420900"/>
    <s v="K-2105-25"/>
    <n v="18300"/>
  </r>
  <r>
    <d v="2021-05-29T00:00:00"/>
    <n v="5"/>
    <x v="2"/>
    <s v="5-2021"/>
    <x v="1"/>
    <s v="Q-4 (2020-2021)"/>
    <x v="8"/>
    <s v="SAIF TEXTILE MILLS"/>
    <s v="Yarn"/>
    <s v="02-01-01-001-0014"/>
    <s v="SAIF TEXTILE MILLS LTD"/>
    <n v="28.71"/>
    <n v="1302.2855999999999"/>
    <x v="56"/>
    <n v="536877"/>
    <s v="K-2105-29"/>
    <n v="18700"/>
  </r>
  <r>
    <d v="2021-05-29T00:00:00"/>
    <n v="5"/>
    <x v="2"/>
    <s v="5-2021"/>
    <x v="1"/>
    <s v="Q-4 (2020-2021)"/>
    <x v="8"/>
    <s v="SAIF TEXTILE MILLS"/>
    <s v="Yarn"/>
    <s v="02-01-01-001-0014"/>
    <s v="SAIF TEXTILE MILLS LTD"/>
    <n v="27.2"/>
    <n v="1233.7919999999999"/>
    <x v="56"/>
    <n v="508640"/>
    <s v="K-2105-29"/>
    <n v="18700"/>
  </r>
  <r>
    <d v="2021-05-29T00:00:00"/>
    <n v="5"/>
    <x v="2"/>
    <s v="5-2021"/>
    <x v="1"/>
    <s v="Q-4 (2020-2021)"/>
    <x v="8"/>
    <s v="SAIF TEXTILE MILLS"/>
    <s v="Yarn"/>
    <s v="02-01-01-001-0014"/>
    <s v="SAIF TEXTILE MILLS LTD"/>
    <n v="16.09"/>
    <n v="729.8424"/>
    <x v="56"/>
    <n v="300883"/>
    <s v="K-2105-29"/>
    <n v="18700"/>
  </r>
  <r>
    <d v="2021-05-29T00:00:00"/>
    <n v="5"/>
    <x v="2"/>
    <s v="5-2021"/>
    <x v="1"/>
    <s v="Q-4 (2020-2021)"/>
    <x v="33"/>
    <s v="COMBINE"/>
    <s v="Yarn"/>
    <s v="02-01-01-001-0022"/>
    <s v="COMBINE SPINING (PVT) LTD"/>
    <n v="6"/>
    <n v="272.15999999999997"/>
    <x v="103"/>
    <n v="103800"/>
    <s v="K-2105-16"/>
    <n v="17300"/>
  </r>
  <r>
    <d v="2021-05-31T00:00:00"/>
    <n v="5"/>
    <x v="2"/>
    <s v="5-2021"/>
    <x v="1"/>
    <s v="Q-4 (2020-2021)"/>
    <x v="5"/>
    <s v="AHMED FINE TEXTILE MILLS LTD,"/>
    <s v="Yarn"/>
    <s v="02-01-01-001-0005"/>
    <s v="DAWOOD BROTHERS"/>
    <n v="2.6"/>
    <n v="117.93600000000001"/>
    <x v="75"/>
    <n v="55900"/>
    <s v="K-2105-23"/>
    <n v="21500"/>
  </r>
  <r>
    <d v="2021-05-31T00:00:00"/>
    <n v="5"/>
    <x v="2"/>
    <s v="5-2021"/>
    <x v="1"/>
    <s v="Q-4 (2020-2021)"/>
    <x v="5"/>
    <s v="AHMED FINE TEXTILE MILLS LTD,"/>
    <s v="Yarn"/>
    <s v="02-01-01-001-0005"/>
    <s v="DAWOOD BROTHERS"/>
    <n v="26.18"/>
    <n v="1187.5247999999999"/>
    <x v="75"/>
    <n v="562870"/>
    <s v="K-2105-23"/>
    <n v="21500"/>
  </r>
  <r>
    <d v="2021-05-31T00:00:00"/>
    <n v="5"/>
    <x v="2"/>
    <s v="5-2021"/>
    <x v="1"/>
    <s v="Q-4 (2020-2021)"/>
    <x v="5"/>
    <s v="AHMED FINE TEXTILE MILLS LTD,"/>
    <s v="Yarn"/>
    <s v="02-01-01-001-0005"/>
    <s v="DAWOOD BROTHERS"/>
    <n v="19.28"/>
    <n v="874.54079999999999"/>
    <x v="75"/>
    <n v="414520"/>
    <s v="K-2105-23"/>
    <n v="21500"/>
  </r>
  <r>
    <d v="2021-05-31T00:00:00"/>
    <n v="5"/>
    <x v="2"/>
    <s v="5-2021"/>
    <x v="1"/>
    <s v="Q-4 (2020-2021)"/>
    <x v="5"/>
    <s v="AHMED FINE TEXTILE MILLS LTD,"/>
    <s v="Yarn"/>
    <s v="02-01-01-001-0005"/>
    <s v="DAWOOD BROTHERS"/>
    <n v="19.28"/>
    <n v="874.54079999999999"/>
    <x v="75"/>
    <n v="414520"/>
    <s v="K-2105-23"/>
    <n v="21500"/>
  </r>
  <r>
    <d v="2021-05-31T00:00:00"/>
    <n v="5"/>
    <x v="2"/>
    <s v="5-2021"/>
    <x v="1"/>
    <s v="Q-4 (2020-2021)"/>
    <x v="5"/>
    <s v="AHMED FINE TEXTILE MILLS LTD,"/>
    <s v="Yarn"/>
    <s v="02-01-01-001-0005"/>
    <s v="DAWOOD BROTHERS"/>
    <n v="32.659999999999997"/>
    <n v="1481.4575999999997"/>
    <x v="75"/>
    <n v="702189.99999999988"/>
    <s v="K-2105-23"/>
    <n v="21500"/>
  </r>
  <r>
    <d v="2021-06-04T00:00:00"/>
    <n v="6"/>
    <x v="2"/>
    <s v="6-2021"/>
    <x v="1"/>
    <s v="Q-4 (2020-2021)"/>
    <x v="4"/>
    <s v="MUSTAQIM"/>
    <s v="Yarn"/>
    <s v="02-01-01-001-0021"/>
    <s v="MUSTAQIM DYEING &amp; PRINTING IND (PVT) LTD"/>
    <n v="24.55"/>
    <n v="1113.588"/>
    <x v="32"/>
    <n v="436990"/>
    <s v="K-2106-71"/>
    <n v="17800"/>
  </r>
  <r>
    <d v="2021-06-04T00:00:00"/>
    <n v="6"/>
    <x v="2"/>
    <s v="6-2021"/>
    <x v="1"/>
    <s v="Q-4 (2020-2021)"/>
    <x v="4"/>
    <s v="MUSTAQIM"/>
    <s v="Yarn"/>
    <s v="02-01-01-001-0021"/>
    <s v="MUSTAQIM DYEING &amp; PRINTING IND (PVT) LTD"/>
    <n v="12.19"/>
    <n v="552.9384"/>
    <x v="32"/>
    <n v="216982"/>
    <s v="K-2106-71"/>
    <n v="17800"/>
  </r>
  <r>
    <d v="2021-06-04T00:00:00"/>
    <n v="6"/>
    <x v="2"/>
    <s v="6-2021"/>
    <x v="1"/>
    <s v="Q-4 (2020-2021)"/>
    <x v="4"/>
    <s v="MUSTAQIM"/>
    <s v="Yarn"/>
    <s v="02-01-01-001-0021"/>
    <s v="MUSTAQIM DYEING &amp; PRINTING IND (PVT) LTD"/>
    <n v="12.44"/>
    <n v="564.27839999999992"/>
    <x v="32"/>
    <n v="221432"/>
    <s v="K-2106-71"/>
    <n v="17800"/>
  </r>
  <r>
    <d v="2021-06-04T00:00:00"/>
    <n v="6"/>
    <x v="2"/>
    <s v="6-2021"/>
    <x v="1"/>
    <s v="Q-4 (2020-2021)"/>
    <x v="4"/>
    <s v="MUSTAQIM"/>
    <s v="Yarn"/>
    <s v="02-01-01-001-0021"/>
    <s v="MUSTAQIM DYEING &amp; PRINTING IND (PVT) LTD"/>
    <n v="0.82"/>
    <n v="37.1952"/>
    <x v="32"/>
    <n v="14596"/>
    <s v="K-2106-71"/>
    <n v="17800"/>
  </r>
  <r>
    <d v="2021-06-07T00:00:00"/>
    <n v="6"/>
    <x v="2"/>
    <s v="6-2021"/>
    <x v="1"/>
    <s v="Q-4 (2020-2021)"/>
    <x v="9"/>
    <s v="METCO"/>
    <s v="Yarn"/>
    <s v="02-01-01-001-0001"/>
    <s v="METCO TEXTILE (PVT) LTD"/>
    <n v="50"/>
    <n v="2268"/>
    <x v="131"/>
    <n v="1340000"/>
    <s v="K-2106-65"/>
    <n v="26800"/>
  </r>
  <r>
    <d v="2021-06-08T00:00:00"/>
    <n v="6"/>
    <x v="2"/>
    <s v="6-2021"/>
    <x v="1"/>
    <s v="Q-4 (2020-2021)"/>
    <x v="7"/>
    <s v="METCO"/>
    <s v="Yarn"/>
    <s v="02-01-01-001-0001"/>
    <s v="METCO TEXTILE (PVT) LTD"/>
    <n v="50"/>
    <n v="2268"/>
    <x v="134"/>
    <n v="1165000"/>
    <s v="K-2106-51"/>
    <n v="23300"/>
  </r>
  <r>
    <d v="2021-06-08T00:00:00"/>
    <n v="6"/>
    <x v="2"/>
    <s v="6-2021"/>
    <x v="1"/>
    <s v="Q-4 (2020-2021)"/>
    <x v="1"/>
    <s v="AHMED ORIENTAL"/>
    <s v="Yarn"/>
    <s v="02-01-01-001-0002"/>
    <s v="AHMED ORIENTAL TEXTILE MILLS LTD"/>
    <n v="33.5"/>
    <n v="1519.56"/>
    <x v="41"/>
    <n v="636500"/>
    <s v="K-2107-16"/>
    <n v="19000"/>
  </r>
  <r>
    <d v="2021-06-08T00:00:00"/>
    <n v="6"/>
    <x v="2"/>
    <s v="6-2021"/>
    <x v="1"/>
    <s v="Q-4 (2020-2021)"/>
    <x v="1"/>
    <s v="AHMED ORIENTAL"/>
    <s v="Yarn"/>
    <s v="02-01-01-001-0002"/>
    <s v="AHMED ORIENTAL TEXTILE MILLS LTD"/>
    <n v="6.71"/>
    <n v="304.36559999999997"/>
    <x v="41"/>
    <n v="127490"/>
    <s v="K-2107-16"/>
    <n v="19000"/>
  </r>
  <r>
    <d v="2021-06-08T00:00:00"/>
    <n v="6"/>
    <x v="2"/>
    <s v="6-2021"/>
    <x v="1"/>
    <s v="Q-4 (2020-2021)"/>
    <x v="1"/>
    <s v="AHMED ORIENTAL"/>
    <s v="Yarn"/>
    <s v="02-01-01-001-0002"/>
    <s v="AHMED ORIENTAL TEXTILE MILLS LTD"/>
    <n v="6.71"/>
    <n v="304.36559999999997"/>
    <x v="41"/>
    <n v="127490"/>
    <s v="K-2107-16"/>
    <n v="19000"/>
  </r>
  <r>
    <d v="2021-06-08T00:00:00"/>
    <n v="6"/>
    <x v="2"/>
    <s v="6-2021"/>
    <x v="1"/>
    <s v="Q-4 (2020-2021)"/>
    <x v="1"/>
    <s v="AHMED ORIENTAL"/>
    <s v="Yarn"/>
    <s v="02-01-01-001-0002"/>
    <s v="AHMED ORIENTAL TEXTILE MILLS LTD"/>
    <n v="6.47"/>
    <n v="293.47919999999999"/>
    <x v="41"/>
    <n v="122930"/>
    <s v="K-2107-16"/>
    <n v="19000"/>
  </r>
  <r>
    <d v="2021-06-08T00:00:00"/>
    <n v="6"/>
    <x v="2"/>
    <s v="6-2021"/>
    <x v="1"/>
    <s v="Q-4 (2020-2021)"/>
    <x v="1"/>
    <s v="AHMED ORIENTAL"/>
    <s v="Yarn"/>
    <s v="02-01-01-001-0002"/>
    <s v="AHMED ORIENTAL TEXTILE MILLS LTD"/>
    <n v="6.47"/>
    <n v="293.47919999999999"/>
    <x v="41"/>
    <n v="122930"/>
    <s v="K-2107-16"/>
    <n v="19000"/>
  </r>
  <r>
    <d v="2021-06-08T00:00:00"/>
    <n v="6"/>
    <x v="2"/>
    <s v="6-2021"/>
    <x v="1"/>
    <s v="Q-4 (2020-2021)"/>
    <x v="1"/>
    <s v="AHMED ORIENTAL"/>
    <s v="Yarn"/>
    <s v="02-01-01-001-0002"/>
    <s v="AHMED ORIENTAL TEXTILE MILLS LTD"/>
    <n v="40.14"/>
    <n v="1820.7503999999999"/>
    <x v="41"/>
    <n v="762660"/>
    <s v="K-2107-16"/>
    <n v="19000"/>
  </r>
  <r>
    <d v="2021-06-08T00:00:00"/>
    <n v="6"/>
    <x v="2"/>
    <s v="6-2021"/>
    <x v="1"/>
    <s v="Q-4 (2020-2021)"/>
    <x v="1"/>
    <s v="AHMED FINE TEXTILE"/>
    <s v="Yarn"/>
    <s v="02-01-01-001-0005"/>
    <s v="DAWOOD BROTHERS"/>
    <n v="6.27"/>
    <n v="284.40719999999999"/>
    <x v="100"/>
    <n v="121010.99999999999"/>
    <s v="K-2106-76"/>
    <n v="19300"/>
  </r>
  <r>
    <d v="2021-06-08T00:00:00"/>
    <n v="6"/>
    <x v="2"/>
    <s v="6-2021"/>
    <x v="1"/>
    <s v="Q-4 (2020-2021)"/>
    <x v="1"/>
    <s v="AHMED FINE TEXTILE"/>
    <s v="Yarn"/>
    <s v="02-01-01-001-0005"/>
    <s v="DAWOOD BROTHERS"/>
    <n v="43.91"/>
    <n v="1991.7575999999999"/>
    <x v="100"/>
    <n v="847462.99999999988"/>
    <s v="K-2106-76"/>
    <n v="19300"/>
  </r>
  <r>
    <d v="2021-06-08T00:00:00"/>
    <n v="6"/>
    <x v="2"/>
    <s v="6-2021"/>
    <x v="1"/>
    <s v="Q-4 (2020-2021)"/>
    <x v="1"/>
    <s v="AHMED FINE TEXTILE"/>
    <s v="Yarn"/>
    <s v="02-01-01-001-0005"/>
    <s v="DAWOOD BROTHERS"/>
    <n v="49.82"/>
    <n v="2259.8352"/>
    <x v="100"/>
    <n v="961526"/>
    <s v="K-2106-76"/>
    <n v="19300"/>
  </r>
  <r>
    <d v="2021-06-08T00:00:00"/>
    <n v="6"/>
    <x v="2"/>
    <s v="6-2021"/>
    <x v="1"/>
    <s v="Q-4 (2020-2021)"/>
    <x v="5"/>
    <s v="AHMED FINE TEXTILE MILLS LTD,"/>
    <s v="Yarn"/>
    <s v="02-01-01-001-0005"/>
    <s v="DAWOOD BROTHERS"/>
    <n v="100"/>
    <n v="4536"/>
    <x v="80"/>
    <n v="2070000"/>
    <s v="K-2106-79"/>
    <n v="20700"/>
  </r>
  <r>
    <d v="2021-06-10T00:00:00"/>
    <n v="6"/>
    <x v="2"/>
    <s v="6-2021"/>
    <x v="1"/>
    <s v="Q-4 (2020-2021)"/>
    <x v="9"/>
    <s v="METCO"/>
    <s v="Yarn"/>
    <s v="02-01-01-001-0001"/>
    <s v="METCO TEXTILE (PVT) LTD"/>
    <n v="21.17"/>
    <n v="960.27120000000002"/>
    <x v="135"/>
    <n v="561005"/>
    <s v="K-2106-66"/>
    <n v="26499.999999999996"/>
  </r>
  <r>
    <d v="2021-06-10T00:00:00"/>
    <n v="6"/>
    <x v="2"/>
    <s v="6-2021"/>
    <x v="1"/>
    <s v="Q-4 (2020-2021)"/>
    <x v="9"/>
    <s v="METCO"/>
    <s v="Yarn"/>
    <s v="02-01-01-001-0001"/>
    <s v="METCO TEXTILE (PVT) LTD"/>
    <n v="12.94"/>
    <n v="586.95839999999998"/>
    <x v="135"/>
    <n v="342910"/>
    <s v="K-2106-66"/>
    <n v="26500"/>
  </r>
  <r>
    <d v="2021-06-10T00:00:00"/>
    <n v="6"/>
    <x v="2"/>
    <s v="6-2021"/>
    <x v="1"/>
    <s v="Q-4 (2020-2021)"/>
    <x v="9"/>
    <s v="METCO"/>
    <s v="Yarn"/>
    <s v="02-01-01-001-0001"/>
    <s v="METCO TEXTILE (PVT) LTD"/>
    <n v="4.8899999999999997"/>
    <n v="221.81039999999999"/>
    <x v="135"/>
    <n v="129584.99999999999"/>
    <s v="K-2106-66"/>
    <n v="26500"/>
  </r>
  <r>
    <d v="2021-06-10T00:00:00"/>
    <n v="6"/>
    <x v="2"/>
    <s v="6-2021"/>
    <x v="1"/>
    <s v="Q-4 (2020-2021)"/>
    <x v="11"/>
    <s v="ZAHID JEE"/>
    <s v="Yarn"/>
    <s v="02-01-01-001-0005"/>
    <s v="DAWOOD BROTHERS"/>
    <n v="63.33"/>
    <n v="2872.6487999999999"/>
    <x v="136"/>
    <n v="1469256"/>
    <s v="K-2106-54"/>
    <n v="23200"/>
  </r>
  <r>
    <d v="2021-06-10T00:00:00"/>
    <n v="6"/>
    <x v="2"/>
    <s v="6-2021"/>
    <x v="1"/>
    <s v="Q-4 (2020-2021)"/>
    <x v="11"/>
    <s v="ZAHID JEE"/>
    <s v="Yarn"/>
    <s v="02-01-01-001-0005"/>
    <s v="DAWOOD BROTHERS"/>
    <n v="19.61"/>
    <n v="889.50959999999998"/>
    <x v="136"/>
    <n v="454952"/>
    <s v="K-2106-54"/>
    <n v="23200"/>
  </r>
  <r>
    <d v="2021-06-10T00:00:00"/>
    <n v="6"/>
    <x v="2"/>
    <s v="6-2021"/>
    <x v="1"/>
    <s v="Q-4 (2020-2021)"/>
    <x v="11"/>
    <s v="ZAHID JEE"/>
    <s v="Yarn"/>
    <s v="02-01-01-001-0005"/>
    <s v="DAWOOD BROTHERS"/>
    <n v="16.059999999999999"/>
    <n v="728.48159999999996"/>
    <x v="136"/>
    <n v="372591.99999999994"/>
    <s v="K-2106-54"/>
    <n v="23200"/>
  </r>
  <r>
    <d v="2021-06-10T00:00:00"/>
    <n v="6"/>
    <x v="2"/>
    <s v="6-2021"/>
    <x v="1"/>
    <s v="Q-4 (2020-2021)"/>
    <x v="8"/>
    <s v="ZAHID JEE"/>
    <s v="Yarn"/>
    <s v="02-01-01-001-0005"/>
    <s v="DAWOOD BROTHERS"/>
    <n v="15.26"/>
    <n v="692.19359999999995"/>
    <x v="115"/>
    <n v="312830"/>
    <s v="K-2106-61"/>
    <n v="20500"/>
  </r>
  <r>
    <d v="2021-06-10T00:00:00"/>
    <n v="6"/>
    <x v="2"/>
    <s v="6-2021"/>
    <x v="1"/>
    <s v="Q-4 (2020-2021)"/>
    <x v="8"/>
    <s v="ZAHID JEE"/>
    <s v="Yarn"/>
    <s v="02-01-01-001-0005"/>
    <s v="DAWOOD BROTHERS"/>
    <n v="20.28"/>
    <n v="919.9008"/>
    <x v="115"/>
    <n v="415740"/>
    <s v="K-2106-61"/>
    <n v="20500"/>
  </r>
  <r>
    <d v="2021-06-10T00:00:00"/>
    <n v="6"/>
    <x v="2"/>
    <s v="6-2021"/>
    <x v="1"/>
    <s v="Q-4 (2020-2021)"/>
    <x v="8"/>
    <s v="ZAHID JEE"/>
    <s v="Yarn"/>
    <s v="02-01-01-001-0005"/>
    <s v="DAWOOD BROTHERS"/>
    <n v="1.46"/>
    <n v="66.2256"/>
    <x v="115"/>
    <n v="29930"/>
    <s v="K-2106-62"/>
    <n v="20500"/>
  </r>
  <r>
    <d v="2021-06-12T00:00:00"/>
    <n v="6"/>
    <x v="2"/>
    <s v="6-2021"/>
    <x v="1"/>
    <s v="Q-4 (2020-2021)"/>
    <x v="34"/>
    <s v="MUSTAQEEM"/>
    <s v="Yarn"/>
    <s v="02-01-01-001-0021"/>
    <s v="MUSTAQIM DYEING &amp; PRINTING IND (PVT) LTD"/>
    <n v="20.92"/>
    <n v="948.9312000000001"/>
    <x v="17"/>
    <n v="282420"/>
    <s v="K-2106-77"/>
    <n v="13499.999999999998"/>
  </r>
  <r>
    <d v="2021-06-12T00:00:00"/>
    <n v="6"/>
    <x v="2"/>
    <s v="6-2021"/>
    <x v="1"/>
    <s v="Q-4 (2020-2021)"/>
    <x v="34"/>
    <s v="MUSTAQEEM"/>
    <s v="Yarn"/>
    <s v="02-01-01-001-0021"/>
    <s v="MUSTAQIM DYEING &amp; PRINTING IND (PVT) LTD"/>
    <n v="30.08"/>
    <n v="1364.4287999999999"/>
    <x v="17"/>
    <n v="406080"/>
    <s v="K-2106-78"/>
    <n v="13500"/>
  </r>
  <r>
    <d v="2021-06-12T00:00:00"/>
    <n v="6"/>
    <x v="2"/>
    <s v="6-2021"/>
    <x v="1"/>
    <s v="Q-4 (2020-2021)"/>
    <x v="27"/>
    <s v="GATRON"/>
    <s v="Yarn"/>
    <s v="02-01-01-001-0006"/>
    <s v="GATRON INDUSTRIES LTD"/>
    <n v="0.84"/>
    <n v="38.102399999999996"/>
    <x v="137"/>
    <n v="15983.519999999999"/>
    <s v="K-2106-80"/>
    <n v="19028"/>
  </r>
  <r>
    <d v="2021-06-12T00:00:00"/>
    <n v="6"/>
    <x v="2"/>
    <s v="6-2021"/>
    <x v="1"/>
    <s v="Q-4 (2020-2021)"/>
    <x v="27"/>
    <s v="GATRON"/>
    <s v="Yarn"/>
    <s v="02-01-01-001-0006"/>
    <s v="GATRON INDUSTRIES LTD"/>
    <n v="0.15"/>
    <n v="6.8039999999999994"/>
    <x v="137"/>
    <n v="2854.2"/>
    <s v="K-2106-80"/>
    <n v="19028"/>
  </r>
  <r>
    <d v="2021-06-12T00:00:00"/>
    <n v="6"/>
    <x v="2"/>
    <s v="6-2021"/>
    <x v="1"/>
    <s v="Q-4 (2020-2021)"/>
    <x v="27"/>
    <s v="GATRON"/>
    <s v="Yarn"/>
    <s v="02-01-01-001-0006"/>
    <s v="GATRON INDUSTRIES LTD"/>
    <n v="4.79"/>
    <n v="217.27439999999999"/>
    <x v="137"/>
    <n v="91144.12"/>
    <s v="K-2106-80"/>
    <n v="19028"/>
  </r>
  <r>
    <d v="2021-06-14T00:00:00"/>
    <n v="6"/>
    <x v="2"/>
    <s v="6-2021"/>
    <x v="1"/>
    <s v="Q-4 (2020-2021)"/>
    <x v="31"/>
    <s v="GUL AHMAD"/>
    <s v="Yarn"/>
    <s v="02-01-01-001-0020"/>
    <s v="GUL AHMED TEXTILE"/>
    <n v="25"/>
    <n v="1134"/>
    <x v="62"/>
    <n v="367500"/>
    <s v="K-2106-73"/>
    <n v="14700"/>
  </r>
  <r>
    <d v="2021-06-15T00:00:00"/>
    <n v="6"/>
    <x v="2"/>
    <s v="6-2021"/>
    <x v="1"/>
    <s v="Q-4 (2020-2021)"/>
    <x v="34"/>
    <s v="QUETTA"/>
    <s v="Yarn"/>
    <s v="02-01-01-001-0023"/>
    <s v="QUETTA TEXTILE MILLS LTD"/>
    <n v="6"/>
    <n v="272.15999999999997"/>
    <x v="127"/>
    <n v="72000"/>
    <s v="K-2106-15"/>
    <n v="12000"/>
  </r>
  <r>
    <d v="2021-06-16T00:00:00"/>
    <n v="6"/>
    <x v="2"/>
    <s v="6-2021"/>
    <x v="1"/>
    <s v="Q-4 (2020-2021)"/>
    <x v="7"/>
    <s v="METCO"/>
    <s v="Yarn"/>
    <s v="02-01-01-001-0001"/>
    <s v="METCO TEXTILE (PVT) LTD"/>
    <n v="47.36"/>
    <n v="2148.2496000000001"/>
    <x v="134"/>
    <n v="1103488"/>
    <s v="K-2106-50"/>
    <n v="23300"/>
  </r>
  <r>
    <d v="2021-06-16T00:00:00"/>
    <n v="6"/>
    <x v="2"/>
    <s v="6-2021"/>
    <x v="1"/>
    <s v="Q-4 (2020-2021)"/>
    <x v="7"/>
    <s v="METCO"/>
    <s v="Yarn"/>
    <s v="02-01-01-001-0001"/>
    <s v="METCO TEXTILE (PVT) LTD"/>
    <n v="2.64"/>
    <n v="119.7504"/>
    <x v="134"/>
    <n v="61512"/>
    <s v="K-2106-50"/>
    <n v="23300"/>
  </r>
  <r>
    <d v="2021-06-16T00:00:00"/>
    <n v="6"/>
    <x v="2"/>
    <s v="6-2021"/>
    <x v="1"/>
    <s v="Q-4 (2020-2021)"/>
    <x v="9"/>
    <s v="METCO"/>
    <s v="Yarn"/>
    <s v="02-01-01-001-0001"/>
    <s v="METCO TEXTILE (PVT) LTD"/>
    <n v="25"/>
    <n v="1134"/>
    <x v="135"/>
    <n v="662500"/>
    <s v="K-2106-67"/>
    <n v="26500"/>
  </r>
  <r>
    <d v="2021-06-17T00:00:00"/>
    <n v="6"/>
    <x v="2"/>
    <s v="6-2021"/>
    <x v="1"/>
    <s v="Q-4 (2020-2021)"/>
    <x v="35"/>
    <s v="COMBINE"/>
    <s v="Yarn"/>
    <s v="02-01-01-001-0022"/>
    <s v="COMBINE SPINING (PVT) LTD"/>
    <n v="80"/>
    <n v="3628.8"/>
    <x v="65"/>
    <n v="1440000"/>
    <s v="K-2106-16"/>
    <n v="18000"/>
  </r>
  <r>
    <d v="2021-06-18T00:00:00"/>
    <n v="6"/>
    <x v="2"/>
    <s v="6-2021"/>
    <x v="1"/>
    <s v="Q-4 (2020-2021)"/>
    <x v="1"/>
    <s v="AHMED ORIENTAL"/>
    <s v="Yarn"/>
    <s v="02-01-01-001-0002"/>
    <s v="AHMED ORIENTAL TEXTILE MILLS LTD"/>
    <n v="100"/>
    <n v="4536"/>
    <x v="41"/>
    <n v="1900000"/>
    <s v="K-2107-17"/>
    <n v="19000"/>
  </r>
  <r>
    <d v="2021-06-19T00:00:00"/>
    <n v="6"/>
    <x v="2"/>
    <s v="6-2021"/>
    <x v="1"/>
    <s v="Q-4 (2020-2021)"/>
    <x v="3"/>
    <s v="GATRON"/>
    <s v="Yarn"/>
    <s v="02-01-01-001-0005"/>
    <s v="DAWOOD BROTHERS"/>
    <n v="28.439150000000001"/>
    <n v="1289.9998439999999"/>
    <x v="138"/>
    <n v="432278.77708949998"/>
    <s v="K-2106-59"/>
    <n v="15200.13"/>
  </r>
  <r>
    <d v="2021-06-19T00:00:00"/>
    <n v="6"/>
    <x v="2"/>
    <s v="6-2021"/>
    <x v="1"/>
    <s v="Q-4 (2020-2021)"/>
    <x v="3"/>
    <s v="GATRON"/>
    <s v="Yarn"/>
    <s v="02-01-01-001-0005"/>
    <s v="DAWOOD BROTHERS"/>
    <n v="15.498889999999999"/>
    <n v="703.02965039999992"/>
    <x v="138"/>
    <n v="235585.14285569999"/>
    <s v="K-2106-59"/>
    <n v="15200.13"/>
  </r>
  <r>
    <d v="2021-06-22T00:00:00"/>
    <n v="6"/>
    <x v="2"/>
    <s v="6-2021"/>
    <x v="1"/>
    <s v="Q-4 (2020-2021)"/>
    <x v="32"/>
    <s v="COMBINE"/>
    <s v="Yarn"/>
    <s v="02-01-01-001-0022"/>
    <s v="COMBINE SPINING (PVT) LTD"/>
    <n v="50"/>
    <n v="2268"/>
    <x v="81"/>
    <n v="915000"/>
    <s v="K-2106-22"/>
    <n v="18300"/>
  </r>
  <r>
    <d v="2021-06-22T00:00:00"/>
    <n v="6"/>
    <x v="2"/>
    <s v="6-2021"/>
    <x v="1"/>
    <s v="Q-4 (2020-2021)"/>
    <x v="33"/>
    <s v="COMBINE"/>
    <s v="Yarn"/>
    <s v="02-01-01-001-0022"/>
    <s v="COMBINE SPINING (PVT) LTD"/>
    <n v="120"/>
    <n v="5443.2"/>
    <x v="103"/>
    <n v="2076000"/>
    <s v="K-2106-22"/>
    <n v="17300"/>
  </r>
  <r>
    <d v="2021-06-22T00:00:00"/>
    <n v="6"/>
    <x v="2"/>
    <s v="6-2021"/>
    <x v="1"/>
    <s v="Q-4 (2020-2021)"/>
    <x v="36"/>
    <s v="COMBINE"/>
    <s v="Yarn"/>
    <s v="02-01-01-001-0022"/>
    <s v="COMBINE SPINING (PVT) LTD"/>
    <n v="65"/>
    <n v="2948.4"/>
    <x v="9"/>
    <n v="1118000"/>
    <s v="K-2106-34"/>
    <n v="17200"/>
  </r>
  <r>
    <d v="2021-06-22T00:00:00"/>
    <n v="6"/>
    <x v="2"/>
    <s v="6-2021"/>
    <x v="1"/>
    <s v="Q-4 (2020-2021)"/>
    <x v="35"/>
    <s v="COMBINE"/>
    <s v="Yarn"/>
    <s v="02-01-01-001-0022"/>
    <s v="COMBINE SPINING (PVT) LTD"/>
    <n v="35"/>
    <n v="1587.6"/>
    <x v="65"/>
    <n v="630000"/>
    <s v="K-2106-34"/>
    <n v="18000"/>
  </r>
  <r>
    <d v="2021-06-23T00:00:00"/>
    <n v="6"/>
    <x v="2"/>
    <s v="6-2021"/>
    <x v="1"/>
    <s v="Q-4 (2020-2021)"/>
    <x v="5"/>
    <s v="AHMED FINE TEXTILE MILLS LTD,"/>
    <s v="Yarn"/>
    <s v="02-01-01-001-0005"/>
    <s v="DAWOOD BROTHERS"/>
    <n v="56.99"/>
    <n v="2585.0664000000002"/>
    <x v="80"/>
    <n v="1179693"/>
    <s v="K-2106-56"/>
    <n v="20700"/>
  </r>
  <r>
    <d v="2021-06-23T00:00:00"/>
    <n v="6"/>
    <x v="2"/>
    <s v="6-2021"/>
    <x v="1"/>
    <s v="Q-4 (2020-2021)"/>
    <x v="5"/>
    <s v="AHMED FINE TEXTILE MILLS LTD,"/>
    <s v="Yarn"/>
    <s v="02-01-01-001-0005"/>
    <s v="DAWOOD BROTHERS"/>
    <n v="32.97"/>
    <n v="1495.5192"/>
    <x v="80"/>
    <n v="682479"/>
    <s v="K-2106-56"/>
    <n v="20700"/>
  </r>
  <r>
    <d v="2021-06-23T00:00:00"/>
    <n v="6"/>
    <x v="2"/>
    <s v="6-2021"/>
    <x v="1"/>
    <s v="Q-4 (2020-2021)"/>
    <x v="5"/>
    <s v="AHMED FINE TEXTILE MILLS LTD,"/>
    <s v="Yarn"/>
    <s v="02-01-01-001-0005"/>
    <s v="DAWOOD BROTHERS"/>
    <n v="10.039999999999999"/>
    <n v="455.41439999999994"/>
    <x v="80"/>
    <n v="207827.99999999997"/>
    <s v="K-2106-56"/>
    <n v="20700"/>
  </r>
  <r>
    <d v="2021-06-23T00:00:00"/>
    <n v="6"/>
    <x v="2"/>
    <s v="6-2021"/>
    <x v="1"/>
    <s v="Q-4 (2020-2021)"/>
    <x v="5"/>
    <s v="AHMED FINE TEXTILE MILLS LTD,"/>
    <s v="Yarn"/>
    <s v="02-01-01-001-0005"/>
    <s v="DAWOOD BROTHERS"/>
    <n v="28.62"/>
    <n v="1298.2031999999999"/>
    <x v="80"/>
    <n v="592434"/>
    <s v="K-2106-57"/>
    <n v="20700"/>
  </r>
  <r>
    <d v="2021-06-23T00:00:00"/>
    <n v="6"/>
    <x v="2"/>
    <s v="6-2021"/>
    <x v="1"/>
    <s v="Q-4 (2020-2021)"/>
    <x v="5"/>
    <s v="AHMED FINE TEXTILE MILLS LTD,"/>
    <s v="Yarn"/>
    <s v="02-01-01-001-0005"/>
    <s v="DAWOOD BROTHERS"/>
    <n v="21.38"/>
    <n v="969.79679999999996"/>
    <x v="80"/>
    <n v="442566"/>
    <s v="K-2106-57"/>
    <n v="20700"/>
  </r>
  <r>
    <d v="2021-06-23T00:00:00"/>
    <n v="6"/>
    <x v="2"/>
    <s v="6-2021"/>
    <x v="1"/>
    <s v="Q-4 (2020-2021)"/>
    <x v="9"/>
    <s v="METCO"/>
    <s v="Yarn"/>
    <s v="02-01-01-001-0001"/>
    <s v="METCO TEXTILE (PVT) LTD"/>
    <n v="40"/>
    <n v="1814.4"/>
    <x v="135"/>
    <n v="1060000"/>
    <s v="K-2106-68"/>
    <n v="26500"/>
  </r>
  <r>
    <d v="2021-06-23T00:00:00"/>
    <n v="6"/>
    <x v="2"/>
    <s v="6-2021"/>
    <x v="1"/>
    <s v="Q-4 (2020-2021)"/>
    <x v="4"/>
    <s v="MUSTAQIM"/>
    <s v="Yarn"/>
    <s v="02-01-01-001-0021"/>
    <s v="MUSTAQIM DYEING &amp; PRINTING IND (PVT) LTD"/>
    <n v="20.9"/>
    <n v="948.02399999999989"/>
    <x v="32"/>
    <n v="372020"/>
    <s v="K-2106-70"/>
    <n v="17800"/>
  </r>
  <r>
    <d v="2021-06-23T00:00:00"/>
    <n v="6"/>
    <x v="2"/>
    <s v="6-2021"/>
    <x v="1"/>
    <s v="Q-4 (2020-2021)"/>
    <x v="4"/>
    <s v="MUSTAQIM"/>
    <s v="Yarn"/>
    <s v="02-01-01-001-0021"/>
    <s v="MUSTAQIM DYEING &amp; PRINTING IND (PVT) LTD"/>
    <n v="16.71"/>
    <n v="757.96559999999999"/>
    <x v="32"/>
    <n v="297438"/>
    <s v="K-2106-70"/>
    <n v="17800"/>
  </r>
  <r>
    <d v="2021-06-23T00:00:00"/>
    <n v="6"/>
    <x v="2"/>
    <s v="6-2021"/>
    <x v="1"/>
    <s v="Q-4 (2020-2021)"/>
    <x v="4"/>
    <s v="MUSTAQIM"/>
    <s v="Yarn"/>
    <s v="02-01-01-001-0021"/>
    <s v="MUSTAQIM DYEING &amp; PRINTING IND (PVT) LTD"/>
    <n v="31.51"/>
    <n v="1429.2936"/>
    <x v="32"/>
    <n v="560878"/>
    <s v="K-2106-70"/>
    <n v="17800"/>
  </r>
  <r>
    <d v="2021-06-23T00:00:00"/>
    <n v="6"/>
    <x v="2"/>
    <s v="6-2021"/>
    <x v="1"/>
    <s v="Q-4 (2020-2021)"/>
    <x v="4"/>
    <s v="MUSTAQIM"/>
    <s v="Yarn"/>
    <s v="02-01-01-001-0021"/>
    <s v="MUSTAQIM DYEING &amp; PRINTING IND (PVT) LTD"/>
    <n v="3.33"/>
    <n v="151.0488"/>
    <x v="32"/>
    <n v="59274"/>
    <s v="K-2106-70"/>
    <n v="17800"/>
  </r>
  <r>
    <d v="2021-06-23T00:00:00"/>
    <n v="6"/>
    <x v="2"/>
    <s v="6-2021"/>
    <x v="1"/>
    <s v="Q-4 (2020-2021)"/>
    <x v="4"/>
    <s v="MUSTAQIM"/>
    <s v="Yarn"/>
    <s v="02-01-01-001-0021"/>
    <s v="MUSTAQIM DYEING &amp; PRINTING IND (PVT) LTD"/>
    <n v="2.5499999999999998"/>
    <n v="115.66799999999999"/>
    <x v="32"/>
    <n v="45390"/>
    <s v="K-2106-70"/>
    <n v="17800"/>
  </r>
  <r>
    <d v="2021-06-24T00:00:00"/>
    <n v="6"/>
    <x v="2"/>
    <s v="6-2021"/>
    <x v="1"/>
    <s v="Q-4 (2020-2021)"/>
    <x v="7"/>
    <s v="METCO"/>
    <s v="Yarn"/>
    <s v="02-01-01-001-0001"/>
    <s v="METCO TEXTILE (PVT) LTD"/>
    <n v="40"/>
    <n v="1814.4"/>
    <x v="134"/>
    <n v="932000"/>
    <s v="K-2106-49"/>
    <n v="23300"/>
  </r>
  <r>
    <d v="2021-06-24T00:00:00"/>
    <n v="6"/>
    <x v="2"/>
    <s v="6-2021"/>
    <x v="1"/>
    <s v="Q-4 (2020-2021)"/>
    <x v="1"/>
    <s v="AHMED ORIENTAL"/>
    <s v="Yarn"/>
    <s v="02-01-01-001-0002"/>
    <s v="AHMED ORIENTAL TEXTILE MILLS LTD"/>
    <n v="100"/>
    <n v="4536"/>
    <x v="41"/>
    <n v="1900000"/>
    <s v="K-2106-53"/>
    <n v="19000"/>
  </r>
  <r>
    <d v="2021-06-25T00:00:00"/>
    <n v="6"/>
    <x v="2"/>
    <s v="6-2021"/>
    <x v="1"/>
    <s v="Q-4 (2020-2021)"/>
    <x v="8"/>
    <s v="ZAHID JEE"/>
    <s v="Yarn"/>
    <s v="02-01-01-001-0005"/>
    <s v="DAWOOD BROTHERS"/>
    <n v="50"/>
    <n v="2268"/>
    <x v="115"/>
    <n v="1025000"/>
    <s v="K-2106-60"/>
    <n v="20500"/>
  </r>
  <r>
    <d v="2021-06-26T00:00:00"/>
    <n v="6"/>
    <x v="2"/>
    <s v="6-2021"/>
    <x v="1"/>
    <s v="Q-4 (2020-2021)"/>
    <x v="31"/>
    <s v="GUL AHMAD"/>
    <s v="Yarn"/>
    <s v="02-01-01-001-0020"/>
    <s v="GUL AHMED TEXTILE"/>
    <n v="30"/>
    <n v="1360.8"/>
    <x v="62"/>
    <n v="441000"/>
    <s v="K-2106-72"/>
    <n v="14700"/>
  </r>
  <r>
    <d v="2021-06-28T00:00:00"/>
    <n v="6"/>
    <x v="2"/>
    <s v="6-2021"/>
    <x v="1"/>
    <s v="Q-4 (2020-2021)"/>
    <x v="8"/>
    <s v="Gadoon"/>
    <s v="Yarn"/>
    <s v="02-01-01-001-0008"/>
    <s v="GADOON TEXTILE MILLS LTD"/>
    <n v="100"/>
    <n v="4536"/>
    <x v="139"/>
    <n v="2035000"/>
    <s v="K-2106-37"/>
    <n v="20350"/>
  </r>
  <r>
    <d v="2021-06-30T00:00:00"/>
    <n v="6"/>
    <x v="2"/>
    <s v="6-2021"/>
    <x v="1"/>
    <s v="Q-4 (2020-2021)"/>
    <x v="9"/>
    <s v="METCO"/>
    <s v="Yarn"/>
    <s v="02-01-01-001-0001"/>
    <s v="METCO TEXTILE (PVT) LTD"/>
    <n v="40"/>
    <n v="1814.4"/>
    <x v="135"/>
    <n v="1060000"/>
    <s v="K-2106-69"/>
    <n v="26500"/>
  </r>
  <r>
    <d v="2021-06-30T00:00:00"/>
    <n v="6"/>
    <x v="2"/>
    <s v="6-2021"/>
    <x v="1"/>
    <s v="Q-4 (2020-2021)"/>
    <x v="7"/>
    <s v="TATA TEXTILE MILLS"/>
    <s v="Yarn"/>
    <s v="02-01-01-001-0025"/>
    <s v="TATA TEXTILE MILLS LTD"/>
    <n v="300"/>
    <n v="13608"/>
    <x v="140"/>
    <n v="7350000"/>
    <s v="K-2106-63"/>
    <n v="24500"/>
  </r>
  <r>
    <d v="2021-06-30T00:00:00"/>
    <n v="6"/>
    <x v="2"/>
    <s v="6-2021"/>
    <x v="1"/>
    <s v="Q-4 (2020-2021)"/>
    <x v="7"/>
    <s v="AHMED ORIENTAL"/>
    <s v="Yarn"/>
    <s v="02-01-01-001-0002"/>
    <s v="AHMED ORIENTAL TEXTILE MILLS LTD"/>
    <n v="39.39"/>
    <n v="1786.7303999999999"/>
    <x v="141"/>
    <n v="961116"/>
    <s v="K-2106-64"/>
    <n v="24400"/>
  </r>
  <r>
    <d v="2021-06-30T00:00:00"/>
    <n v="6"/>
    <x v="2"/>
    <s v="6-2021"/>
    <x v="1"/>
    <s v="Q-4 (2020-2021)"/>
    <x v="7"/>
    <s v="AHMED ORIENTAL"/>
    <s v="Yarn"/>
    <s v="02-01-01-001-0002"/>
    <s v="AHMED ORIENTAL TEXTILE MILLS LTD"/>
    <n v="10.61"/>
    <n v="481.26959999999997"/>
    <x v="141"/>
    <n v="258884"/>
    <s v="K-2106-64"/>
    <n v="24400"/>
  </r>
  <r>
    <d v="2021-06-30T00:00:00"/>
    <n v="6"/>
    <x v="2"/>
    <s v="6-2021"/>
    <x v="1"/>
    <s v="Q-4 (2020-2021)"/>
    <x v="32"/>
    <s v="COMBINE"/>
    <s v="Yarn"/>
    <s v="02-01-01-001-0022"/>
    <s v="COMBINE SPINING (PVT) LTD"/>
    <n v="50"/>
    <n v="2268"/>
    <x v="81"/>
    <n v="915000"/>
    <s v="K-2106-45"/>
    <n v="18300"/>
  </r>
  <r>
    <d v="2021-06-30T00:00:00"/>
    <n v="6"/>
    <x v="2"/>
    <s v="6-2021"/>
    <x v="1"/>
    <s v="Q-4 (2020-2021)"/>
    <x v="33"/>
    <s v="COMBINE"/>
    <s v="Yarn"/>
    <s v="02-01-01-001-0022"/>
    <s v="COMBINE SPINING (PVT) LTD"/>
    <n v="20"/>
    <n v="907.2"/>
    <x v="103"/>
    <n v="346000"/>
    <s v="K-2106-46"/>
    <n v="17300"/>
  </r>
  <r>
    <d v="2021-06-30T00:00:00"/>
    <n v="6"/>
    <x v="2"/>
    <s v="6-2021"/>
    <x v="1"/>
    <s v="Q-4 (2020-2021)"/>
    <x v="37"/>
    <s v="M.A"/>
    <s v="Yarn"/>
    <s v="02-01-01-001-0024"/>
    <s v="MA TEXTILE"/>
    <n v="22"/>
    <n v="997.92"/>
    <x v="142"/>
    <n v="444950"/>
    <s v="K-2106-42"/>
    <n v="20225"/>
  </r>
  <r>
    <d v="2021-06-30T00:00:00"/>
    <n v="6"/>
    <x v="2"/>
    <s v="6-2021"/>
    <x v="1"/>
    <s v="Q-4 (2020-2021)"/>
    <x v="7"/>
    <s v="METCO"/>
    <s v="Yarn"/>
    <s v="02-01-01-001-0001"/>
    <s v="METCO TEXTILE (PVT) LTD"/>
    <n v="50"/>
    <n v="2268"/>
    <x v="134"/>
    <n v="1165000"/>
    <s v="K-2106-52"/>
    <n v="23300"/>
  </r>
  <r>
    <d v="2021-06-30T00:00:00"/>
    <n v="6"/>
    <x v="2"/>
    <s v="6-2021"/>
    <x v="1"/>
    <s v="Q-4 (2020-2021)"/>
    <x v="7"/>
    <s v="METCO"/>
    <s v="Yarn"/>
    <s v="02-01-01-001-0001"/>
    <s v="METCO TEXTILE (PVT) LTD"/>
    <n v="40"/>
    <n v="1814.4"/>
    <x v="134"/>
    <n v="932000"/>
    <s v="K-2106-48"/>
    <n v="23300"/>
  </r>
  <r>
    <d v="2021-07-02T00:00:00"/>
    <n v="7"/>
    <x v="2"/>
    <s v="7-2021"/>
    <x v="2"/>
    <s v="Q-1 (2021-2022)"/>
    <x v="31"/>
    <s v="GUL AHMAD"/>
    <s v="Yarn"/>
    <s v="02-01-01-001-0020"/>
    <s v="GUL AHMED TEXTILE"/>
    <n v="30"/>
    <n v="1360.8"/>
    <x v="62"/>
    <n v="441000"/>
    <s v="K-2107-80"/>
    <n v="14700"/>
  </r>
  <r>
    <d v="2021-07-02T00:00:00"/>
    <n v="7"/>
    <x v="2"/>
    <s v="7-2021"/>
    <x v="2"/>
    <s v="Q-1 (2021-2022)"/>
    <x v="7"/>
    <s v="METCO"/>
    <s v="Yarn"/>
    <s v="02-01-01-001-0001"/>
    <s v="METCO TEXTILE (PVT) LTD"/>
    <n v="45"/>
    <n v="2041.2"/>
    <x v="134"/>
    <n v="1048500"/>
    <s v="K-2107-75"/>
    <n v="23300"/>
  </r>
  <r>
    <d v="2021-07-02T00:00:00"/>
    <n v="7"/>
    <x v="2"/>
    <s v="7-2021"/>
    <x v="2"/>
    <s v="Q-1 (2021-2022)"/>
    <x v="3"/>
    <s v="GATRON"/>
    <s v="Yarn"/>
    <s v="02-01-01-001-0005"/>
    <s v="DAWOOD BROTHERS"/>
    <n v="7.6505700000000001"/>
    <n v="347.02985519999999"/>
    <x v="143"/>
    <n v="116289.58206840001"/>
    <s v="K-2107-141"/>
    <n v="15200.12"/>
  </r>
  <r>
    <d v="2021-07-02T00:00:00"/>
    <n v="7"/>
    <x v="2"/>
    <s v="7-2021"/>
    <x v="2"/>
    <s v="Q-1 (2021-2022)"/>
    <x v="3"/>
    <s v="GATRON"/>
    <s v="Yarn"/>
    <s v="02-01-01-001-0005"/>
    <s v="DAWOOD BROTHERS"/>
    <n v="36.176580000000001"/>
    <n v="1640.9696688000001"/>
    <x v="143"/>
    <n v="549888.35718960001"/>
    <s v="K-2107-141"/>
    <n v="15200.119999999999"/>
  </r>
  <r>
    <d v="2021-07-03T00:00:00"/>
    <n v="7"/>
    <x v="2"/>
    <s v="7-2021"/>
    <x v="2"/>
    <s v="Q-1 (2021-2022)"/>
    <x v="5"/>
    <s v="ZAHID JEE"/>
    <s v="Yarn"/>
    <s v="02-01-01-001-0005"/>
    <s v="DAWOOD BROTHERS"/>
    <n v="7.83"/>
    <n v="355.16879999999998"/>
    <x v="144"/>
    <n v="167562"/>
    <s v="K-2107-77"/>
    <n v="21400"/>
  </r>
  <r>
    <d v="2021-07-03T00:00:00"/>
    <n v="7"/>
    <x v="2"/>
    <s v="7-2021"/>
    <x v="2"/>
    <s v="Q-1 (2021-2022)"/>
    <x v="5"/>
    <s v="ZAHID JEE"/>
    <s v="Yarn"/>
    <s v="02-01-01-001-0005"/>
    <s v="DAWOOD BROTHERS"/>
    <n v="104.6"/>
    <n v="4744.6559999999999"/>
    <x v="144"/>
    <n v="2238440"/>
    <s v="K-2107-77"/>
    <n v="21400"/>
  </r>
  <r>
    <d v="2021-07-03T00:00:00"/>
    <n v="7"/>
    <x v="2"/>
    <s v="7-2021"/>
    <x v="2"/>
    <s v="Q-1 (2021-2022)"/>
    <x v="5"/>
    <s v="ZAHID JEE"/>
    <s v="Yarn"/>
    <s v="02-01-01-001-0005"/>
    <s v="DAWOOD BROTHERS"/>
    <n v="37.57"/>
    <n v="1704.1751999999999"/>
    <x v="144"/>
    <n v="803998"/>
    <s v="K-2107-77"/>
    <n v="21400"/>
  </r>
  <r>
    <d v="2021-07-03T00:00:00"/>
    <n v="7"/>
    <x v="2"/>
    <s v="7-2021"/>
    <x v="2"/>
    <s v="Q-1 (2021-2022)"/>
    <x v="7"/>
    <s v="METCO"/>
    <s v="Yarn"/>
    <s v="02-01-01-001-0001"/>
    <s v="METCO TEXTILE (PVT) LTD"/>
    <n v="40"/>
    <n v="1814.4"/>
    <x v="134"/>
    <n v="932000"/>
    <s v="K-2107-73"/>
    <n v="23300"/>
  </r>
  <r>
    <d v="2021-07-03T00:00:00"/>
    <n v="7"/>
    <x v="2"/>
    <s v="7-2021"/>
    <x v="2"/>
    <s v="Q-1 (2021-2022)"/>
    <x v="5"/>
    <s v="ZAHID JEE"/>
    <s v="Yarn"/>
    <s v="02-01-01-001-0005"/>
    <s v="DAWOOD BROTHERS"/>
    <n v="10.36"/>
    <n v="469.92959999999999"/>
    <x v="144"/>
    <n v="221704"/>
    <s v="K-2107-43"/>
    <n v="21400"/>
  </r>
  <r>
    <d v="2021-07-03T00:00:00"/>
    <n v="7"/>
    <x v="2"/>
    <s v="7-2021"/>
    <x v="2"/>
    <s v="Q-1 (2021-2022)"/>
    <x v="5"/>
    <s v="ZAHID JEE"/>
    <s v="Yarn"/>
    <s v="02-01-01-001-0005"/>
    <s v="DAWOOD BROTHERS"/>
    <n v="17.88"/>
    <n v="811.03679999999997"/>
    <x v="144"/>
    <n v="382632"/>
    <s v="K-2107-43"/>
    <n v="21400"/>
  </r>
  <r>
    <d v="2021-07-03T00:00:00"/>
    <n v="7"/>
    <x v="2"/>
    <s v="7-2021"/>
    <x v="2"/>
    <s v="Q-1 (2021-2022)"/>
    <x v="5"/>
    <s v="ZAHID JEE"/>
    <s v="Yarn"/>
    <s v="02-01-01-001-0005"/>
    <s v="DAWOOD BROTHERS"/>
    <n v="2.21"/>
    <n v="100.2456"/>
    <x v="144"/>
    <n v="47294"/>
    <s v="K-2107-43"/>
    <n v="21400"/>
  </r>
  <r>
    <d v="2021-07-03T00:00:00"/>
    <n v="7"/>
    <x v="2"/>
    <s v="7-2021"/>
    <x v="2"/>
    <s v="Q-1 (2021-2022)"/>
    <x v="5"/>
    <s v="ZAHID JEE"/>
    <s v="Yarn"/>
    <s v="02-01-01-001-0005"/>
    <s v="DAWOOD BROTHERS"/>
    <n v="69.55"/>
    <n v="3154.788"/>
    <x v="144"/>
    <n v="1488370"/>
    <s v="K-2107-43"/>
    <n v="21400"/>
  </r>
  <r>
    <d v="2021-07-05T00:00:00"/>
    <n v="7"/>
    <x v="2"/>
    <s v="7-2021"/>
    <x v="2"/>
    <s v="Q-1 (2021-2022)"/>
    <x v="38"/>
    <s v="FUJIAN"/>
    <s v="Yarn"/>
    <s v="02-01-01-001-0029"/>
    <s v="FABTEX INTERNATIONAL"/>
    <n v="99.206339999999997"/>
    <n v="4499.9995823999998"/>
    <x v="145"/>
    <n v="1884938.3171412"/>
    <s v="K-2107-92"/>
    <n v="19000.18"/>
  </r>
  <r>
    <d v="2021-07-05T00:00:00"/>
    <n v="7"/>
    <x v="2"/>
    <s v="7-2021"/>
    <x v="2"/>
    <s v="Q-1 (2021-2022)"/>
    <x v="7"/>
    <s v="METCO"/>
    <s v="Yarn"/>
    <s v="02-01-01-001-0001"/>
    <s v="METCO TEXTILE (PVT) LTD"/>
    <n v="40"/>
    <n v="1814.4"/>
    <x v="134"/>
    <n v="932000"/>
    <s v="K-2107-74"/>
    <n v="23300"/>
  </r>
  <r>
    <d v="2021-07-05T00:00:00"/>
    <n v="7"/>
    <x v="2"/>
    <s v="7-2021"/>
    <x v="2"/>
    <s v="Q-1 (2021-2022)"/>
    <x v="32"/>
    <s v="COMBINE"/>
    <s v="Yarn"/>
    <s v="02-01-01-001-0022"/>
    <s v="COMBINE SPINING (PVT) LTD"/>
    <n v="50"/>
    <n v="2268"/>
    <x v="81"/>
    <n v="915000"/>
    <s v="K-2107-7"/>
    <n v="18300"/>
  </r>
  <r>
    <d v="2021-07-05T00:00:00"/>
    <n v="7"/>
    <x v="2"/>
    <s v="7-2021"/>
    <x v="2"/>
    <s v="Q-1 (2021-2022)"/>
    <x v="33"/>
    <s v="COMBINE"/>
    <s v="Yarn"/>
    <s v="02-01-01-001-0022"/>
    <s v="COMBINE SPINING (PVT) LTD"/>
    <n v="23.8"/>
    <n v="1079.568"/>
    <x v="103"/>
    <n v="411740"/>
    <s v="K-2107-147"/>
    <n v="17300"/>
  </r>
  <r>
    <d v="2021-07-05T00:00:00"/>
    <n v="7"/>
    <x v="2"/>
    <s v="7-2021"/>
    <x v="2"/>
    <s v="Q-1 (2021-2022)"/>
    <x v="39"/>
    <s v="COMBINE"/>
    <s v="Yarn"/>
    <s v="02-01-01-001-0022"/>
    <s v="COMBINE SPINING (PVT) LTD"/>
    <n v="4.66"/>
    <n v="211.3776"/>
    <x v="103"/>
    <n v="80618"/>
    <s v="K-2107-147"/>
    <n v="17300"/>
  </r>
  <r>
    <d v="2021-07-05T00:00:00"/>
    <n v="7"/>
    <x v="2"/>
    <s v="7-2021"/>
    <x v="2"/>
    <s v="Q-1 (2021-2022)"/>
    <x v="39"/>
    <s v="COMBINE"/>
    <s v="Yarn"/>
    <s v="02-01-01-001-0022"/>
    <s v="COMBINE SPINING (PVT) LTD"/>
    <n v="1.54"/>
    <n v="69.854399999999998"/>
    <x v="103"/>
    <n v="26642"/>
    <s v="K-2107-148"/>
    <n v="17300"/>
  </r>
  <r>
    <d v="2021-07-06T00:00:00"/>
    <n v="7"/>
    <x v="2"/>
    <s v="7-2021"/>
    <x v="2"/>
    <s v="Q-1 (2021-2022)"/>
    <x v="1"/>
    <s v="AHMED ORIENTAL"/>
    <s v="Yarn"/>
    <s v="02-01-01-001-0002"/>
    <s v="AHMED ORIENTAL TEXTILE MILLS LTD"/>
    <n v="100"/>
    <n v="4536"/>
    <x v="41"/>
    <n v="1900000"/>
    <s v="K-2107-112"/>
    <n v="19000"/>
  </r>
  <r>
    <d v="2021-07-06T00:00:00"/>
    <n v="7"/>
    <x v="2"/>
    <s v="7-2021"/>
    <x v="2"/>
    <s v="Q-1 (2021-2022)"/>
    <x v="12"/>
    <s v="TATA TEXTILE"/>
    <s v="Yarn"/>
    <s v="02-01-01-001-0025"/>
    <s v="TATA TEXTILE MILLS LTD"/>
    <n v="137.86000000000001"/>
    <n v="6253.3296000000009"/>
    <x v="146"/>
    <n v="2605554.0000000005"/>
    <s v="K-2107-105"/>
    <n v="18900"/>
  </r>
  <r>
    <d v="2021-07-06T00:00:00"/>
    <n v="7"/>
    <x v="2"/>
    <s v="7-2021"/>
    <x v="2"/>
    <s v="Q-1 (2021-2022)"/>
    <x v="4"/>
    <s v="TATA TEXTILE"/>
    <s v="Yarn"/>
    <s v="02-01-01-001-0025"/>
    <s v="TATA TEXTILE MILLS LTD"/>
    <n v="13.69"/>
    <n v="620.97839999999997"/>
    <x v="98"/>
    <n v="273800"/>
    <s v="K-2107-105"/>
    <n v="20000"/>
  </r>
  <r>
    <d v="2021-07-06T00:00:00"/>
    <n v="7"/>
    <x v="2"/>
    <s v="7-2021"/>
    <x v="2"/>
    <s v="Q-1 (2021-2022)"/>
    <x v="4"/>
    <s v="TATA TEXTILE"/>
    <s v="Yarn"/>
    <s v="02-01-01-001-0025"/>
    <s v="TATA TEXTILE MILLS LTD"/>
    <n v="114.85"/>
    <n v="5209.5959999999995"/>
    <x v="98"/>
    <n v="2297000"/>
    <s v="K-2107-105"/>
    <n v="20000"/>
  </r>
  <r>
    <d v="2021-07-06T00:00:00"/>
    <n v="7"/>
    <x v="2"/>
    <s v="7-2021"/>
    <x v="2"/>
    <s v="Q-1 (2021-2022)"/>
    <x v="4"/>
    <s v="TATA TEXTILE"/>
    <s v="Yarn"/>
    <s v="02-01-01-001-0025"/>
    <s v="TATA TEXTILE MILLS LTD"/>
    <n v="21.46"/>
    <n v="973.42560000000003"/>
    <x v="98"/>
    <n v="429200"/>
    <s v="K-2107-105"/>
    <n v="20000"/>
  </r>
  <r>
    <d v="2021-07-06T00:00:00"/>
    <n v="7"/>
    <x v="2"/>
    <s v="7-2021"/>
    <x v="2"/>
    <s v="Q-1 (2021-2022)"/>
    <x v="12"/>
    <s v="TATA TEXTILE"/>
    <s v="Yarn"/>
    <s v="02-01-01-001-0025"/>
    <s v="TATA TEXTILE MILLS LTD"/>
    <n v="12.14"/>
    <n v="550.67039999999997"/>
    <x v="146"/>
    <n v="229446"/>
    <s v="K-2107-106"/>
    <n v="18900"/>
  </r>
  <r>
    <d v="2021-07-06T00:00:00"/>
    <n v="7"/>
    <x v="2"/>
    <s v="7-2021"/>
    <x v="2"/>
    <s v="Q-1 (2021-2022)"/>
    <x v="9"/>
    <s v="METCO"/>
    <s v="Yarn"/>
    <s v="02-01-01-001-0001"/>
    <s v="METCO TEXTILE (PVT) LTD"/>
    <n v="21.72"/>
    <n v="985.21919999999989"/>
    <x v="135"/>
    <n v="575580"/>
    <s v="K-2107-76"/>
    <n v="26500"/>
  </r>
  <r>
    <d v="2021-07-06T00:00:00"/>
    <n v="7"/>
    <x v="2"/>
    <s v="7-2021"/>
    <x v="2"/>
    <s v="Q-1 (2021-2022)"/>
    <x v="9"/>
    <s v="METCO"/>
    <s v="Yarn"/>
    <s v="02-01-01-001-0001"/>
    <s v="METCO TEXTILE (PVT) LTD"/>
    <n v="8.2799999999999994"/>
    <n v="375.58079999999995"/>
    <x v="135"/>
    <n v="219419.99999999997"/>
    <s v="K-2107-76"/>
    <n v="26500"/>
  </r>
  <r>
    <d v="2021-07-07T00:00:00"/>
    <n v="7"/>
    <x v="2"/>
    <s v="7-2021"/>
    <x v="2"/>
    <s v="Q-1 (2021-2022)"/>
    <x v="31"/>
    <s v="GUL AHMAD"/>
    <s v="Yarn"/>
    <s v="02-01-01-001-0020"/>
    <s v="GUL AHMED TEXTILE"/>
    <n v="30"/>
    <n v="1360.8"/>
    <x v="62"/>
    <n v="441000"/>
    <s v="K-2107-22"/>
    <n v="14700"/>
  </r>
  <r>
    <d v="2021-07-07T00:00:00"/>
    <n v="7"/>
    <x v="2"/>
    <s v="7-2021"/>
    <x v="2"/>
    <s v="Q-1 (2021-2022)"/>
    <x v="32"/>
    <s v="COMBINE"/>
    <s v="Yarn"/>
    <s v="02-01-01-001-0022"/>
    <s v="COMBINE SPINING (PVT) LTD"/>
    <n v="116"/>
    <n v="5261.76"/>
    <x v="81"/>
    <n v="2122800"/>
    <s v="K-2107-58"/>
    <n v="18300"/>
  </r>
  <r>
    <d v="2021-07-07T00:00:00"/>
    <n v="7"/>
    <x v="2"/>
    <s v="7-2021"/>
    <x v="2"/>
    <s v="Q-1 (2021-2022)"/>
    <x v="7"/>
    <s v="METCO"/>
    <s v="Yarn"/>
    <s v="02-01-01-001-0001"/>
    <s v="METCO TEXTILE (PVT) LTD"/>
    <n v="15"/>
    <n v="680.4"/>
    <x v="134"/>
    <n v="349500"/>
    <s v="K-2107-122"/>
    <n v="23300"/>
  </r>
  <r>
    <d v="2021-07-07T00:00:00"/>
    <n v="7"/>
    <x v="2"/>
    <s v="7-2021"/>
    <x v="2"/>
    <s v="Q-1 (2021-2022)"/>
    <x v="7"/>
    <s v="METCO"/>
    <s v="Yarn"/>
    <s v="02-01-01-001-0001"/>
    <s v="METCO TEXTILE (PVT) LTD"/>
    <n v="70"/>
    <n v="3175.2"/>
    <x v="134"/>
    <n v="1631000"/>
    <s v="K-2107-123"/>
    <n v="23300"/>
  </r>
  <r>
    <d v="2021-07-07T00:00:00"/>
    <n v="7"/>
    <x v="2"/>
    <s v="7-2021"/>
    <x v="2"/>
    <s v="Q-1 (2021-2022)"/>
    <x v="7"/>
    <s v="AHMED ORIENTAL"/>
    <s v="Yarn"/>
    <s v="02-01-01-001-0002"/>
    <s v="AHMED ORIENTAL TEXTILE MILLS LTD"/>
    <n v="32.130000000000003"/>
    <n v="1457.4168000000002"/>
    <x v="141"/>
    <n v="783972.00000000012"/>
    <s v="K-2107-110"/>
    <n v="24400"/>
  </r>
  <r>
    <d v="2021-07-07T00:00:00"/>
    <n v="7"/>
    <x v="2"/>
    <s v="7-2021"/>
    <x v="2"/>
    <s v="Q-1 (2021-2022)"/>
    <x v="7"/>
    <s v="AHMED ORIENTAL"/>
    <s v="Yarn"/>
    <s v="02-01-01-001-0002"/>
    <s v="AHMED ORIENTAL TEXTILE MILLS LTD"/>
    <n v="14.65"/>
    <n v="664.524"/>
    <x v="141"/>
    <n v="357460"/>
    <s v="K-2107-110"/>
    <n v="24400"/>
  </r>
  <r>
    <d v="2021-07-07T00:00:00"/>
    <n v="7"/>
    <x v="2"/>
    <s v="7-2021"/>
    <x v="2"/>
    <s v="Q-1 (2021-2022)"/>
    <x v="7"/>
    <s v="AHMED ORIENTAL"/>
    <s v="Yarn"/>
    <s v="02-01-01-001-0002"/>
    <s v="AHMED ORIENTAL TEXTILE MILLS LTD"/>
    <n v="203.22"/>
    <n v="9218.0591999999997"/>
    <x v="141"/>
    <n v="4958568"/>
    <s v="K-2107-110"/>
    <n v="24400"/>
  </r>
  <r>
    <d v="2021-07-08T00:00:00"/>
    <n v="7"/>
    <x v="2"/>
    <s v="7-2021"/>
    <x v="2"/>
    <s v="Q-1 (2021-2022)"/>
    <x v="22"/>
    <s v="QUETTA"/>
    <s v="Yarn"/>
    <s v="02-01-01-001-0023"/>
    <s v="QUETTA TEXTILE MILLS LTD"/>
    <n v="14.62"/>
    <n v="663.16319999999996"/>
    <x v="28"/>
    <n v="280704"/>
    <s v="K-2107-55"/>
    <n v="19200"/>
  </r>
  <r>
    <d v="2021-07-08T00:00:00"/>
    <n v="7"/>
    <x v="2"/>
    <s v="7-2021"/>
    <x v="2"/>
    <s v="Q-1 (2021-2022)"/>
    <x v="22"/>
    <s v="QUETTA"/>
    <s v="Yarn"/>
    <s v="02-01-01-001-0023"/>
    <s v="QUETTA TEXTILE MILLS LTD"/>
    <n v="35.93"/>
    <n v="1629.7847999999999"/>
    <x v="28"/>
    <n v="689856"/>
    <s v="K-2107-55"/>
    <n v="19200"/>
  </r>
  <r>
    <d v="2021-07-08T00:00:00"/>
    <n v="7"/>
    <x v="2"/>
    <s v="7-2021"/>
    <x v="2"/>
    <s v="Q-1 (2021-2022)"/>
    <x v="22"/>
    <s v="QUETTA"/>
    <s v="Yarn"/>
    <s v="02-01-01-001-0023"/>
    <s v="QUETTA TEXTILE MILLS LTD"/>
    <n v="0.88"/>
    <n v="39.916800000000002"/>
    <x v="28"/>
    <n v="16896"/>
    <s v="K-2107-55"/>
    <n v="19200"/>
  </r>
  <r>
    <d v="2021-07-08T00:00:00"/>
    <n v="7"/>
    <x v="2"/>
    <s v="7-2021"/>
    <x v="2"/>
    <s v="Q-1 (2021-2022)"/>
    <x v="22"/>
    <s v="QUETTA"/>
    <s v="Yarn"/>
    <s v="02-01-01-001-0023"/>
    <s v="QUETTA TEXTILE MILLS LTD"/>
    <n v="25.82"/>
    <n v="1171.1951999999999"/>
    <x v="28"/>
    <n v="495744"/>
    <s v="K-2107-55"/>
    <n v="19200"/>
  </r>
  <r>
    <d v="2021-07-08T00:00:00"/>
    <n v="7"/>
    <x v="2"/>
    <s v="7-2021"/>
    <x v="2"/>
    <s v="Q-1 (2021-2022)"/>
    <x v="22"/>
    <s v="QUETTA"/>
    <s v="Yarn"/>
    <s v="02-01-01-001-0023"/>
    <s v="QUETTA TEXTILE MILLS LTD"/>
    <n v="7.75"/>
    <n v="351.54"/>
    <x v="28"/>
    <n v="148800"/>
    <s v="K-2107-55"/>
    <n v="19200"/>
  </r>
  <r>
    <d v="2021-07-08T00:00:00"/>
    <n v="7"/>
    <x v="2"/>
    <s v="7-2021"/>
    <x v="2"/>
    <s v="Q-1 (2021-2022)"/>
    <x v="32"/>
    <s v="COMBINE"/>
    <s v="Yarn"/>
    <s v="02-01-01-001-0022"/>
    <s v="COMBINE SPINING (PVT) LTD"/>
    <n v="200"/>
    <n v="9072"/>
    <x v="81"/>
    <n v="3660000"/>
    <s v="K-2107-24"/>
    <n v="18300"/>
  </r>
  <r>
    <d v="2021-07-09T00:00:00"/>
    <n v="7"/>
    <x v="2"/>
    <s v="7-2021"/>
    <x v="2"/>
    <s v="Q-1 (2021-2022)"/>
    <x v="7"/>
    <s v="METCO"/>
    <s v="Yarn"/>
    <s v="02-01-01-001-0001"/>
    <s v="METCO TEXTILE (PVT) LTD"/>
    <n v="40"/>
    <n v="1814.4"/>
    <x v="134"/>
    <n v="932000"/>
    <s v="K-2107-124"/>
    <n v="23300"/>
  </r>
  <r>
    <d v="2021-07-09T00:00:00"/>
    <n v="7"/>
    <x v="2"/>
    <s v="7-2021"/>
    <x v="2"/>
    <s v="Q-1 (2021-2022)"/>
    <x v="5"/>
    <s v="AHMED FINE TEXTILE MILLS LTD,"/>
    <s v="Yarn"/>
    <s v="02-01-01-001-0005"/>
    <s v="DAWOOD BROTHERS"/>
    <n v="15.65"/>
    <n v="709.88400000000001"/>
    <x v="75"/>
    <n v="336475"/>
    <s v="K-2107-142"/>
    <n v="21500"/>
  </r>
  <r>
    <d v="2021-07-09T00:00:00"/>
    <n v="7"/>
    <x v="2"/>
    <s v="7-2021"/>
    <x v="2"/>
    <s v="Q-1 (2021-2022)"/>
    <x v="5"/>
    <s v="AHMED FINE TEXTILE MILLS LTD,"/>
    <s v="Yarn"/>
    <s v="02-01-01-001-0005"/>
    <s v="DAWOOD BROTHERS"/>
    <n v="38.19"/>
    <n v="1732.2983999999999"/>
    <x v="75"/>
    <n v="821085"/>
    <s v="K-2107-142"/>
    <n v="21500"/>
  </r>
  <r>
    <d v="2021-07-09T00:00:00"/>
    <n v="7"/>
    <x v="2"/>
    <s v="7-2021"/>
    <x v="2"/>
    <s v="Q-1 (2021-2022)"/>
    <x v="5"/>
    <s v="AHMED FINE TEXTILE MILLS LTD,"/>
    <s v="Yarn"/>
    <s v="02-01-01-001-0005"/>
    <s v="DAWOOD BROTHERS"/>
    <n v="58.73"/>
    <n v="2663.9928"/>
    <x v="75"/>
    <n v="1262695"/>
    <s v="K-2107-142"/>
    <n v="21500"/>
  </r>
  <r>
    <d v="2021-07-09T00:00:00"/>
    <n v="7"/>
    <x v="2"/>
    <s v="7-2021"/>
    <x v="2"/>
    <s v="Q-1 (2021-2022)"/>
    <x v="5"/>
    <s v="AHMED FINE TEXTILE MILLS LTD,"/>
    <s v="Yarn"/>
    <s v="02-01-01-001-0005"/>
    <s v="DAWOOD BROTHERS"/>
    <n v="35.950000000000003"/>
    <n v="1630.692"/>
    <x v="75"/>
    <n v="772925.00000000012"/>
    <s v="K-2107-142"/>
    <n v="21500"/>
  </r>
  <r>
    <d v="2021-07-09T00:00:00"/>
    <n v="7"/>
    <x v="2"/>
    <s v="7-2021"/>
    <x v="2"/>
    <s v="Q-1 (2021-2022)"/>
    <x v="5"/>
    <s v="AHMED FINE TEXTILE MILLS LTD,"/>
    <s v="Yarn"/>
    <s v="02-01-01-001-0005"/>
    <s v="DAWOOD BROTHERS"/>
    <n v="48.27"/>
    <n v="2189.5272"/>
    <x v="75"/>
    <n v="1037805.0000000001"/>
    <s v="K-2107-142"/>
    <n v="21500"/>
  </r>
  <r>
    <d v="2021-07-09T00:00:00"/>
    <n v="7"/>
    <x v="2"/>
    <s v="7-2021"/>
    <x v="2"/>
    <s v="Q-1 (2021-2022)"/>
    <x v="5"/>
    <s v="AHMED FINE TEXTILE MILLS LTD,"/>
    <s v="Yarn"/>
    <s v="02-01-01-001-0005"/>
    <s v="DAWOOD BROTHERS"/>
    <n v="13.21"/>
    <n v="599.2056"/>
    <x v="75"/>
    <n v="284015"/>
    <s v="K-2107-142"/>
    <n v="21500"/>
  </r>
  <r>
    <d v="2021-07-10T00:00:00"/>
    <n v="7"/>
    <x v="2"/>
    <s v="7-2021"/>
    <x v="2"/>
    <s v="Q-1 (2021-2022)"/>
    <x v="1"/>
    <s v="AHMED ORIENTAL"/>
    <s v="Yarn"/>
    <s v="02-01-01-001-0002"/>
    <s v="AHMED ORIENTAL TEXTILE MILLS LTD"/>
    <n v="80"/>
    <n v="3628.8"/>
    <x v="41"/>
    <n v="1520000"/>
    <s v="K-2107-113"/>
    <n v="19000"/>
  </r>
  <r>
    <d v="2021-07-12T00:00:00"/>
    <n v="7"/>
    <x v="2"/>
    <s v="7-2021"/>
    <x v="2"/>
    <s v="Q-1 (2021-2022)"/>
    <x v="9"/>
    <s v="MUQEET"/>
    <s v="Yarn"/>
    <s v="02-01-01-001-0026"/>
    <s v="AL-MUQEET TEXTILES (PVT) LTD"/>
    <n v="11.05"/>
    <n v="501.22800000000001"/>
    <x v="147"/>
    <n v="309400"/>
    <s v="K-2107-88"/>
    <n v="28000"/>
  </r>
  <r>
    <d v="2021-07-12T00:00:00"/>
    <n v="7"/>
    <x v="2"/>
    <s v="7-2021"/>
    <x v="2"/>
    <s v="Q-1 (2021-2022)"/>
    <x v="9"/>
    <s v="MUQEET"/>
    <s v="Yarn"/>
    <s v="02-01-01-001-0026"/>
    <s v="AL-MUQEET TEXTILES (PVT) LTD"/>
    <n v="88.95"/>
    <n v="4034.7719999999999"/>
    <x v="147"/>
    <n v="2490600"/>
    <s v="K-2107-88"/>
    <n v="28000"/>
  </r>
  <r>
    <d v="2021-07-12T00:00:00"/>
    <n v="7"/>
    <x v="2"/>
    <s v="7-2021"/>
    <x v="2"/>
    <s v="Q-1 (2021-2022)"/>
    <x v="1"/>
    <s v="ZAHID JEE"/>
    <s v="Yarn"/>
    <s v="02-01-01-001-0005"/>
    <s v="DAWOOD BROTHERS"/>
    <n v="22.24"/>
    <n v="1008.8063999999999"/>
    <x v="79"/>
    <n v="435903.99999999994"/>
    <s v="K-2107-79"/>
    <n v="19600"/>
  </r>
  <r>
    <d v="2021-07-12T00:00:00"/>
    <n v="7"/>
    <x v="2"/>
    <s v="7-2021"/>
    <x v="2"/>
    <s v="Q-1 (2021-2022)"/>
    <x v="1"/>
    <s v="ZAHID JEE"/>
    <s v="Yarn"/>
    <s v="02-01-01-001-0005"/>
    <s v="DAWOOD BROTHERS"/>
    <n v="2.84"/>
    <n v="128.82239999999999"/>
    <x v="79"/>
    <n v="55664"/>
    <s v="K-2107-79"/>
    <n v="19600"/>
  </r>
  <r>
    <d v="2021-07-12T00:00:00"/>
    <n v="7"/>
    <x v="2"/>
    <s v="7-2021"/>
    <x v="2"/>
    <s v="Q-1 (2021-2022)"/>
    <x v="1"/>
    <s v="ZAHID JEE"/>
    <s v="Yarn"/>
    <s v="02-01-01-001-0005"/>
    <s v="DAWOOD BROTHERS"/>
    <n v="10.26"/>
    <n v="465.39359999999999"/>
    <x v="79"/>
    <n v="201096"/>
    <s v="K-2107-79"/>
    <n v="19600"/>
  </r>
  <r>
    <d v="2021-07-12T00:00:00"/>
    <n v="7"/>
    <x v="2"/>
    <s v="7-2021"/>
    <x v="2"/>
    <s v="Q-1 (2021-2022)"/>
    <x v="1"/>
    <s v="ZAHID JEE"/>
    <s v="Yarn"/>
    <s v="02-01-01-001-0005"/>
    <s v="DAWOOD BROTHERS"/>
    <n v="5.0599999999999996"/>
    <n v="229.52159999999998"/>
    <x v="79"/>
    <n v="99175.999999999985"/>
    <s v="K-2107-79"/>
    <n v="19600"/>
  </r>
  <r>
    <d v="2021-07-12T00:00:00"/>
    <n v="7"/>
    <x v="2"/>
    <s v="7-2021"/>
    <x v="2"/>
    <s v="Q-1 (2021-2022)"/>
    <x v="1"/>
    <s v="ZAHID JEE"/>
    <s v="Yarn"/>
    <s v="02-01-01-001-0005"/>
    <s v="DAWOOD BROTHERS"/>
    <n v="9.6"/>
    <n v="435.45599999999996"/>
    <x v="79"/>
    <n v="188160"/>
    <s v="K-2107-79"/>
    <n v="19600"/>
  </r>
  <r>
    <d v="2021-07-12T00:00:00"/>
    <n v="7"/>
    <x v="2"/>
    <s v="7-2021"/>
    <x v="2"/>
    <s v="Q-1 (2021-2022)"/>
    <x v="5"/>
    <s v="ZAHID JEE"/>
    <s v="Yarn"/>
    <s v="02-01-01-001-0005"/>
    <s v="DAWOOD BROTHERS"/>
    <n v="16.77"/>
    <n v="760.68719999999996"/>
    <x v="144"/>
    <n v="358878"/>
    <s v="K-2107-128"/>
    <n v="21400"/>
  </r>
  <r>
    <d v="2021-07-12T00:00:00"/>
    <n v="7"/>
    <x v="2"/>
    <s v="7-2021"/>
    <x v="2"/>
    <s v="Q-1 (2021-2022)"/>
    <x v="5"/>
    <s v="ZAHID JEE"/>
    <s v="Yarn"/>
    <s v="02-01-01-001-0005"/>
    <s v="DAWOOD BROTHERS"/>
    <n v="39.75"/>
    <n v="1803.06"/>
    <x v="144"/>
    <n v="850650"/>
    <s v="K-2107-128"/>
    <n v="21400"/>
  </r>
  <r>
    <d v="2021-07-12T00:00:00"/>
    <n v="7"/>
    <x v="2"/>
    <s v="7-2021"/>
    <x v="2"/>
    <s v="Q-1 (2021-2022)"/>
    <x v="5"/>
    <s v="ZAHID JEE"/>
    <s v="Yarn"/>
    <s v="02-01-01-001-0005"/>
    <s v="DAWOOD BROTHERS"/>
    <n v="8.44"/>
    <n v="382.83839999999998"/>
    <x v="144"/>
    <n v="180616"/>
    <s v="K-2107-128"/>
    <n v="21400"/>
  </r>
  <r>
    <d v="2021-07-12T00:00:00"/>
    <n v="7"/>
    <x v="2"/>
    <s v="7-2021"/>
    <x v="2"/>
    <s v="Q-1 (2021-2022)"/>
    <x v="5"/>
    <s v="ZAHID JEE"/>
    <s v="Yarn"/>
    <s v="02-01-01-001-0005"/>
    <s v="DAWOOD BROTHERS"/>
    <n v="31.97"/>
    <n v="1450.1591999999998"/>
    <x v="144"/>
    <n v="684158"/>
    <s v="K-2107-128"/>
    <n v="21400"/>
  </r>
  <r>
    <d v="2021-07-12T00:00:00"/>
    <n v="7"/>
    <x v="2"/>
    <s v="7-2021"/>
    <x v="2"/>
    <s v="Q-1 (2021-2022)"/>
    <x v="5"/>
    <s v="ZAHID JEE"/>
    <s v="Yarn"/>
    <s v="02-01-01-001-0005"/>
    <s v="DAWOOD BROTHERS"/>
    <n v="59.07"/>
    <n v="2679.4151999999999"/>
    <x v="144"/>
    <n v="1264098"/>
    <s v="K-2107-128"/>
    <n v="21400"/>
  </r>
  <r>
    <d v="2021-07-13T00:00:00"/>
    <n v="7"/>
    <x v="2"/>
    <s v="7-2021"/>
    <x v="2"/>
    <s v="Q-1 (2021-2022)"/>
    <x v="37"/>
    <s v="HENGBANG VIETNAM"/>
    <s v="Yarn"/>
    <s v="02-01-01-001-0027"/>
    <s v="HENGBANG TEXTILE VIETNAM CO LTD"/>
    <n v="476.19"/>
    <n v="21599.9784"/>
    <x v="148"/>
    <n v="7085888.1521999994"/>
    <s v="K-2107-90"/>
    <n v="14880.38"/>
  </r>
  <r>
    <d v="2021-07-13T00:00:00"/>
    <n v="7"/>
    <x v="2"/>
    <s v="7-2021"/>
    <x v="2"/>
    <s v="Q-1 (2021-2022)"/>
    <x v="8"/>
    <s v="Gadoon"/>
    <s v="Yarn"/>
    <s v="02-01-01-001-0008"/>
    <s v="GADOON TEXTILE MILLS LTD"/>
    <n v="100"/>
    <n v="4536"/>
    <x v="139"/>
    <n v="2035000"/>
    <s v="K-2107-81"/>
    <n v="20350"/>
  </r>
  <r>
    <d v="2021-07-14T00:00:00"/>
    <n v="7"/>
    <x v="2"/>
    <s v="7-2021"/>
    <x v="2"/>
    <s v="Q-1 (2021-2022)"/>
    <x v="13"/>
    <s v="NAGINA"/>
    <s v="Yarn"/>
    <s v="02-01-01-001-0028"/>
    <s v="NAGINA COTTON MILLS LTD"/>
    <n v="25"/>
    <n v="1134"/>
    <x v="149"/>
    <n v="675000"/>
    <s v="K-2107-89"/>
    <n v="27000"/>
  </r>
  <r>
    <d v="2021-07-14T00:00:00"/>
    <n v="7"/>
    <x v="2"/>
    <s v="7-2021"/>
    <x v="2"/>
    <s v="Q-1 (2021-2022)"/>
    <x v="7"/>
    <s v="METCO"/>
    <s v="Yarn"/>
    <s v="02-01-01-001-0001"/>
    <s v="METCO TEXTILE (PVT) LTD"/>
    <n v="50"/>
    <n v="2268"/>
    <x v="134"/>
    <n v="1165000"/>
    <s v="K-2107-125"/>
    <n v="23300"/>
  </r>
  <r>
    <d v="2021-07-14T00:00:00"/>
    <n v="7"/>
    <x v="2"/>
    <s v="7-2021"/>
    <x v="2"/>
    <s v="Q-1 (2021-2022)"/>
    <x v="9"/>
    <s v="METCO"/>
    <s v="Yarn"/>
    <s v="02-01-01-001-0001"/>
    <s v="METCO TEXTILE (PVT) LTD"/>
    <n v="40"/>
    <n v="1814.4"/>
    <x v="135"/>
    <n v="1060000"/>
    <s v="K-2107-116"/>
    <n v="26500"/>
  </r>
  <r>
    <d v="2021-07-14T00:00:00"/>
    <n v="7"/>
    <x v="2"/>
    <s v="7-2021"/>
    <x v="2"/>
    <s v="Q-1 (2021-2022)"/>
    <x v="3"/>
    <s v="GATRON"/>
    <s v="Yarn"/>
    <s v="02-01-01-001-0005"/>
    <s v="DAWOOD BROTHERS"/>
    <n v="34.520000000000003"/>
    <n v="1565.8272000000002"/>
    <x v="4"/>
    <n v="524704"/>
    <s v="K-2107-137"/>
    <n v="15199.999999999998"/>
  </r>
  <r>
    <d v="2021-07-14T00:00:00"/>
    <n v="7"/>
    <x v="2"/>
    <s v="7-2021"/>
    <x v="2"/>
    <s v="Q-1 (2021-2022)"/>
    <x v="3"/>
    <s v="GATRON"/>
    <s v="Yarn"/>
    <s v="02-01-01-001-0005"/>
    <s v="DAWOOD BROTHERS"/>
    <n v="3.13"/>
    <n v="141.9768"/>
    <x v="4"/>
    <n v="47576"/>
    <s v="K-2107-137"/>
    <n v="15200"/>
  </r>
  <r>
    <d v="2021-07-14T00:00:00"/>
    <n v="7"/>
    <x v="2"/>
    <s v="7-2021"/>
    <x v="2"/>
    <s v="Q-1 (2021-2022)"/>
    <x v="3"/>
    <s v="GATRON"/>
    <s v="Yarn"/>
    <s v="02-01-01-001-0005"/>
    <s v="DAWOOD BROTHERS"/>
    <n v="6.17"/>
    <n v="279.87119999999999"/>
    <x v="4"/>
    <n v="93784"/>
    <s v="K-2107-138"/>
    <n v="15200"/>
  </r>
  <r>
    <d v="2021-07-15T00:00:00"/>
    <n v="7"/>
    <x v="2"/>
    <s v="7-2021"/>
    <x v="2"/>
    <s v="Q-1 (2021-2022)"/>
    <x v="5"/>
    <s v="SHAHZAD"/>
    <s v="Yarn"/>
    <s v="02-01-01-001-0005"/>
    <s v="DAWOOD BROTHERS"/>
    <n v="19.28"/>
    <n v="874.54079999999999"/>
    <x v="150"/>
    <n v="456936"/>
    <s v="K-2107-129"/>
    <n v="23700"/>
  </r>
  <r>
    <d v="2021-07-15T00:00:00"/>
    <n v="7"/>
    <x v="2"/>
    <s v="7-2021"/>
    <x v="2"/>
    <s v="Q-1 (2021-2022)"/>
    <x v="5"/>
    <s v="SHAHZAD"/>
    <s v="Yarn"/>
    <s v="02-01-01-001-0005"/>
    <s v="DAWOOD BROTHERS"/>
    <n v="96.14"/>
    <n v="4360.9103999999998"/>
    <x v="150"/>
    <n v="2278518"/>
    <s v="K-2107-129"/>
    <n v="23700"/>
  </r>
  <r>
    <d v="2021-07-15T00:00:00"/>
    <n v="7"/>
    <x v="2"/>
    <s v="7-2021"/>
    <x v="2"/>
    <s v="Q-1 (2021-2022)"/>
    <x v="5"/>
    <s v="SHAHZAD"/>
    <s v="Yarn"/>
    <s v="02-01-01-001-0005"/>
    <s v="DAWOOD BROTHERS"/>
    <n v="12.93"/>
    <n v="586.50479999999993"/>
    <x v="150"/>
    <n v="306441"/>
    <s v="K-2107-129"/>
    <n v="23700"/>
  </r>
  <r>
    <d v="2021-07-15T00:00:00"/>
    <n v="7"/>
    <x v="2"/>
    <s v="7-2021"/>
    <x v="2"/>
    <s v="Q-1 (2021-2022)"/>
    <x v="5"/>
    <s v="SHAHZAD"/>
    <s v="Yarn"/>
    <s v="02-01-01-001-0005"/>
    <s v="DAWOOD BROTHERS"/>
    <n v="29.65"/>
    <n v="1344.924"/>
    <x v="150"/>
    <n v="702705"/>
    <s v="K-2107-129"/>
    <n v="23700"/>
  </r>
  <r>
    <d v="2021-07-15T00:00:00"/>
    <n v="7"/>
    <x v="2"/>
    <s v="7-2021"/>
    <x v="2"/>
    <s v="Q-1 (2021-2022)"/>
    <x v="5"/>
    <s v="SHAHZAD"/>
    <s v="Yarn"/>
    <s v="02-01-01-001-0005"/>
    <s v="DAWOOD BROTHERS"/>
    <n v="42"/>
    <n v="1905.12"/>
    <x v="150"/>
    <n v="995400"/>
    <s v="K-2107-129"/>
    <n v="23700"/>
  </r>
  <r>
    <d v="2021-07-15T00:00:00"/>
    <n v="7"/>
    <x v="2"/>
    <s v="7-2021"/>
    <x v="2"/>
    <s v="Q-1 (2021-2022)"/>
    <x v="1"/>
    <s v="SHAHZAD"/>
    <s v="Yarn"/>
    <s v="02-01-01-001-0005"/>
    <s v="DAWOOD BROTHERS"/>
    <n v="6.74"/>
    <n v="305.72640000000001"/>
    <x v="151"/>
    <n v="146258"/>
    <s v="K-2107-130"/>
    <n v="21700"/>
  </r>
  <r>
    <d v="2021-07-15T00:00:00"/>
    <n v="7"/>
    <x v="2"/>
    <s v="7-2021"/>
    <x v="2"/>
    <s v="Q-1 (2021-2022)"/>
    <x v="1"/>
    <s v="SHAHZAD"/>
    <s v="Yarn"/>
    <s v="02-01-01-001-0005"/>
    <s v="DAWOOD BROTHERS"/>
    <n v="7.54"/>
    <n v="342.01440000000002"/>
    <x v="151"/>
    <n v="163618"/>
    <s v="K-2107-130"/>
    <n v="21700"/>
  </r>
  <r>
    <d v="2021-07-15T00:00:00"/>
    <n v="7"/>
    <x v="2"/>
    <s v="7-2021"/>
    <x v="2"/>
    <s v="Q-1 (2021-2022)"/>
    <x v="1"/>
    <s v="SHAHZAD"/>
    <s v="Yarn"/>
    <s v="02-01-01-001-0005"/>
    <s v="DAWOOD BROTHERS"/>
    <n v="35.72"/>
    <n v="1620.2592"/>
    <x v="151"/>
    <n v="775124"/>
    <s v="K-2107-130"/>
    <n v="21700"/>
  </r>
  <r>
    <d v="2021-07-15T00:00:00"/>
    <n v="7"/>
    <x v="2"/>
    <s v="7-2021"/>
    <x v="2"/>
    <s v="Q-1 (2021-2022)"/>
    <x v="9"/>
    <s v="MUQEET"/>
    <s v="Yarn"/>
    <s v="02-01-01-001-0026"/>
    <s v="AL-MUQEET TEXTILES (PVT) LTD"/>
    <n v="11.05"/>
    <n v="501.22800000000001"/>
    <x v="147"/>
    <n v="309400"/>
    <s v="K-2107-87"/>
    <n v="28000"/>
  </r>
  <r>
    <d v="2021-07-15T00:00:00"/>
    <n v="7"/>
    <x v="2"/>
    <s v="7-2021"/>
    <x v="2"/>
    <s v="Q-1 (2021-2022)"/>
    <x v="9"/>
    <s v="MUQEET"/>
    <s v="Yarn"/>
    <s v="02-01-01-001-0026"/>
    <s v="AL-MUQEET TEXTILES (PVT) LTD"/>
    <n v="88.95"/>
    <n v="4034.7719999999999"/>
    <x v="147"/>
    <n v="2490600"/>
    <s v="K-2107-87"/>
    <n v="28000"/>
  </r>
  <r>
    <d v="2021-07-15T00:00:00"/>
    <n v="7"/>
    <x v="2"/>
    <s v="7-2021"/>
    <x v="2"/>
    <s v="Q-1 (2021-2022)"/>
    <x v="31"/>
    <s v="GUL AHMAD"/>
    <s v="Yarn"/>
    <s v="02-01-01-001-0020"/>
    <s v="GUL AHMED TEXTILE"/>
    <n v="50"/>
    <n v="2268"/>
    <x v="62"/>
    <n v="735000"/>
    <s v="K-2107-44"/>
    <n v="14700"/>
  </r>
  <r>
    <d v="2021-07-15T00:00:00"/>
    <n v="7"/>
    <x v="2"/>
    <s v="7-2021"/>
    <x v="2"/>
    <s v="Q-1 (2021-2022)"/>
    <x v="9"/>
    <s v="MUQEET"/>
    <s v="PurchaseReturn"/>
    <s v="02-01-01-001-0026"/>
    <s v="AL-MUQEET TEXTILES (PVT) LTD"/>
    <n v="-11.05"/>
    <n v="-501.22800000000001"/>
    <x v="147"/>
    <n v="-309400"/>
    <s v="K-2107-87"/>
    <n v="28000"/>
  </r>
  <r>
    <d v="2021-07-15T00:00:00"/>
    <n v="7"/>
    <x v="2"/>
    <s v="7-2021"/>
    <x v="2"/>
    <s v="Q-1 (2021-2022)"/>
    <x v="9"/>
    <s v="MUQEET"/>
    <s v="PurchaseReturn"/>
    <s v="02-01-01-001-0026"/>
    <s v="AL-MUQEET TEXTILES (PVT) LTD"/>
    <n v="-88.95"/>
    <n v="-4034.7719999999999"/>
    <x v="147"/>
    <n v="-2490600"/>
    <s v="K-2107-87"/>
    <n v="28000"/>
  </r>
  <r>
    <d v="2021-07-16T00:00:00"/>
    <n v="7"/>
    <x v="2"/>
    <s v="7-2021"/>
    <x v="2"/>
    <s v="Q-1 (2021-2022)"/>
    <x v="7"/>
    <s v="MUQEET"/>
    <s v="Yarn"/>
    <s v="02-01-01-001-0026"/>
    <s v="AL-MUQEET TEXTILES (PVT) LTD"/>
    <n v="50"/>
    <n v="2268"/>
    <x v="140"/>
    <n v="1225000"/>
    <s v="K-2107-94"/>
    <n v="24500"/>
  </r>
  <r>
    <d v="2021-07-16T00:00:00"/>
    <n v="7"/>
    <x v="2"/>
    <s v="7-2021"/>
    <x v="2"/>
    <s v="Q-1 (2021-2022)"/>
    <x v="13"/>
    <s v="MUQEET"/>
    <s v="Yarn"/>
    <s v="02-01-01-001-0026"/>
    <s v="AL-MUQEET TEXTILES (PVT) LTD"/>
    <n v="50"/>
    <n v="2268"/>
    <x v="152"/>
    <n v="1375000"/>
    <s v="K-2107-95"/>
    <n v="27500"/>
  </r>
  <r>
    <d v="2021-07-17T00:00:00"/>
    <n v="7"/>
    <x v="2"/>
    <s v="7-2021"/>
    <x v="2"/>
    <s v="Q-1 (2021-2022)"/>
    <x v="9"/>
    <s v="METCO"/>
    <s v="Yarn"/>
    <s v="02-01-01-001-0001"/>
    <s v="METCO TEXTILE (PVT) LTD"/>
    <n v="40"/>
    <n v="1814.4"/>
    <x v="135"/>
    <n v="1060000"/>
    <s v="K-2107-117"/>
    <n v="26500"/>
  </r>
  <r>
    <d v="2021-07-17T00:00:00"/>
    <n v="7"/>
    <x v="2"/>
    <s v="7-2021"/>
    <x v="2"/>
    <s v="Q-1 (2021-2022)"/>
    <x v="7"/>
    <s v="TATA TEXTILE MILLS"/>
    <s v="Yarn"/>
    <s v="02-01-01-001-0025"/>
    <s v="TATA TEXTILE MILLS LTD"/>
    <n v="100"/>
    <n v="4536"/>
    <x v="140"/>
    <n v="2450000"/>
    <s v="K-2107-93"/>
    <n v="24500"/>
  </r>
  <r>
    <d v="2021-07-17T00:00:00"/>
    <n v="7"/>
    <x v="2"/>
    <s v="7-2021"/>
    <x v="2"/>
    <s v="Q-1 (2021-2022)"/>
    <x v="4"/>
    <s v="TATA TEXTILE"/>
    <s v="Yarn"/>
    <s v="02-01-01-001-0025"/>
    <s v="TATA TEXTILE MILLS LTD"/>
    <n v="27.34"/>
    <n v="1240.1424"/>
    <x v="98"/>
    <n v="546800"/>
    <s v="K-2107-83"/>
    <n v="20000"/>
  </r>
  <r>
    <d v="2021-07-17T00:00:00"/>
    <n v="7"/>
    <x v="2"/>
    <s v="7-2021"/>
    <x v="2"/>
    <s v="Q-1 (2021-2022)"/>
    <x v="4"/>
    <s v="TATA TEXTILE"/>
    <s v="Yarn"/>
    <s v="02-01-01-001-0025"/>
    <s v="TATA TEXTILE MILLS LTD"/>
    <n v="5.15"/>
    <n v="233.60400000000001"/>
    <x v="98"/>
    <n v="103000"/>
    <s v="K-2107-83"/>
    <n v="20000"/>
  </r>
  <r>
    <d v="2021-07-17T00:00:00"/>
    <n v="7"/>
    <x v="2"/>
    <s v="7-2021"/>
    <x v="2"/>
    <s v="Q-1 (2021-2022)"/>
    <x v="4"/>
    <s v="TATA TEXTILE"/>
    <s v="Yarn"/>
    <s v="02-01-01-001-0025"/>
    <s v="TATA TEXTILE MILLS LTD"/>
    <n v="67.510000000000005"/>
    <n v="3062.2536"/>
    <x v="98"/>
    <n v="1350200"/>
    <s v="K-2107-83"/>
    <n v="20000"/>
  </r>
  <r>
    <d v="2021-07-17T00:00:00"/>
    <n v="7"/>
    <x v="2"/>
    <s v="7-2021"/>
    <x v="2"/>
    <s v="Q-1 (2021-2022)"/>
    <x v="4"/>
    <s v="TATA TEXTILE"/>
    <s v="Yarn"/>
    <s v="02-01-01-001-0025"/>
    <s v="TATA TEXTILE MILLS LTD"/>
    <n v="50"/>
    <n v="2268"/>
    <x v="98"/>
    <n v="1000000"/>
    <s v="K-2107-84"/>
    <n v="20000"/>
  </r>
  <r>
    <d v="2021-07-17T00:00:00"/>
    <n v="7"/>
    <x v="2"/>
    <s v="7-2021"/>
    <x v="2"/>
    <s v="Q-1 (2021-2022)"/>
    <x v="7"/>
    <s v="METCO"/>
    <s v="Yarn"/>
    <s v="02-01-01-001-0001"/>
    <s v="METCO TEXTILE (PVT) LTD"/>
    <n v="45"/>
    <n v="2041.2"/>
    <x v="134"/>
    <n v="1048500"/>
    <s v="K-2107-126"/>
    <n v="23300"/>
  </r>
  <r>
    <d v="2021-07-19T00:00:00"/>
    <n v="7"/>
    <x v="2"/>
    <s v="7-2021"/>
    <x v="2"/>
    <s v="Q-1 (2021-2022)"/>
    <x v="9"/>
    <s v="METCO"/>
    <s v="Yarn"/>
    <s v="02-01-01-001-0001"/>
    <s v="METCO TEXTILE (PVT) LTD"/>
    <n v="35"/>
    <n v="1587.6"/>
    <x v="135"/>
    <n v="927500"/>
    <s v="K-2107-118"/>
    <n v="26500"/>
  </r>
  <r>
    <d v="2021-07-19T00:00:00"/>
    <n v="7"/>
    <x v="2"/>
    <s v="7-2021"/>
    <x v="2"/>
    <s v="Q-1 (2021-2022)"/>
    <x v="7"/>
    <s v="METCO"/>
    <s v="Yarn"/>
    <s v="02-01-01-001-0001"/>
    <s v="METCO TEXTILE (PVT) LTD"/>
    <n v="45.11"/>
    <n v="2046.1895999999999"/>
    <x v="134"/>
    <n v="1051063"/>
    <s v="K-2107-127"/>
    <n v="23300"/>
  </r>
  <r>
    <d v="2021-07-19T00:00:00"/>
    <n v="7"/>
    <x v="2"/>
    <s v="7-2021"/>
    <x v="2"/>
    <s v="Q-1 (2021-2022)"/>
    <x v="7"/>
    <s v="METCO"/>
    <s v="Yarn"/>
    <s v="02-01-01-001-0001"/>
    <s v="METCO TEXTILE (PVT) LTD"/>
    <n v="19.89"/>
    <n v="902.21040000000005"/>
    <x v="134"/>
    <n v="463437"/>
    <s v="K-2107-127"/>
    <n v="23300"/>
  </r>
  <r>
    <d v="2021-07-26T00:00:00"/>
    <n v="7"/>
    <x v="2"/>
    <s v="7-2021"/>
    <x v="2"/>
    <s v="Q-1 (2021-2022)"/>
    <x v="9"/>
    <s v="METCO"/>
    <s v="Yarn"/>
    <s v="02-01-01-001-0001"/>
    <s v="METCO TEXTILE (PVT) LTD"/>
    <n v="23.12"/>
    <n v="1048.7232000000001"/>
    <x v="131"/>
    <n v="619616"/>
    <s v="K-2107-119"/>
    <n v="26800"/>
  </r>
  <r>
    <d v="2021-07-26T00:00:00"/>
    <n v="7"/>
    <x v="2"/>
    <s v="7-2021"/>
    <x v="2"/>
    <s v="Q-1 (2021-2022)"/>
    <x v="9"/>
    <s v="METCO"/>
    <s v="Yarn"/>
    <s v="02-01-01-001-0001"/>
    <s v="METCO TEXTILE (PVT) LTD"/>
    <n v="16.88"/>
    <n v="765.67679999999996"/>
    <x v="131"/>
    <n v="452384"/>
    <s v="K-2107-119"/>
    <n v="26800"/>
  </r>
  <r>
    <d v="2021-07-26T00:00:00"/>
    <n v="7"/>
    <x v="2"/>
    <s v="7-2021"/>
    <x v="2"/>
    <s v="Q-1 (2021-2022)"/>
    <x v="7"/>
    <s v="METCO"/>
    <s v="Yarn"/>
    <s v="02-01-01-001-0001"/>
    <s v="METCO TEXTILE (PVT) LTD"/>
    <n v="25.11"/>
    <n v="1138.9895999999999"/>
    <x v="134"/>
    <n v="585063"/>
    <s v="K-2107-120"/>
    <n v="23300"/>
  </r>
  <r>
    <d v="2021-07-26T00:00:00"/>
    <n v="7"/>
    <x v="2"/>
    <s v="7-2021"/>
    <x v="2"/>
    <s v="Q-1 (2021-2022)"/>
    <x v="7"/>
    <s v="METCO"/>
    <s v="Yarn"/>
    <s v="02-01-01-001-0001"/>
    <s v="METCO TEXTILE (PVT) LTD"/>
    <n v="18.75"/>
    <n v="850.5"/>
    <x v="134"/>
    <n v="436875"/>
    <s v="K-2107-120"/>
    <n v="23300"/>
  </r>
  <r>
    <d v="2021-07-26T00:00:00"/>
    <n v="7"/>
    <x v="2"/>
    <s v="7-2021"/>
    <x v="2"/>
    <s v="Q-1 (2021-2022)"/>
    <x v="7"/>
    <s v="METCO"/>
    <s v="Yarn"/>
    <s v="02-01-01-001-0001"/>
    <s v="METCO TEXTILE (PVT) LTD"/>
    <n v="66.14"/>
    <n v="3000.1104"/>
    <x v="134"/>
    <n v="1541062"/>
    <s v="K-2107-120"/>
    <n v="23300"/>
  </r>
  <r>
    <d v="2021-07-27T00:00:00"/>
    <n v="7"/>
    <x v="2"/>
    <s v="7-2021"/>
    <x v="2"/>
    <s v="Q-1 (2021-2022)"/>
    <x v="5"/>
    <s v="ZAHID JEE"/>
    <s v="Yarn"/>
    <s v="02-01-01-001-0005"/>
    <s v="DAWOOD BROTHERS"/>
    <n v="54.34"/>
    <n v="2464.8624"/>
    <x v="144"/>
    <n v="1162876"/>
    <s v="K-2107-133"/>
    <n v="21400"/>
  </r>
  <r>
    <d v="2021-07-27T00:00:00"/>
    <n v="7"/>
    <x v="2"/>
    <s v="7-2021"/>
    <x v="2"/>
    <s v="Q-1 (2021-2022)"/>
    <x v="5"/>
    <s v="ZAHID JEE"/>
    <s v="Yarn"/>
    <s v="02-01-01-001-0005"/>
    <s v="DAWOOD BROTHERS"/>
    <n v="39.659999999999997"/>
    <n v="1798.9775999999997"/>
    <x v="144"/>
    <n v="848723.99999999988"/>
    <s v="K-2107-133"/>
    <n v="21400"/>
  </r>
  <r>
    <d v="2021-07-27T00:00:00"/>
    <n v="7"/>
    <x v="2"/>
    <s v="7-2021"/>
    <x v="2"/>
    <s v="Q-1 (2021-2022)"/>
    <x v="5"/>
    <s v="ZAHID JEE"/>
    <s v="Yarn"/>
    <s v="02-01-01-001-0005"/>
    <s v="DAWOOD BROTHERS"/>
    <n v="6"/>
    <n v="272.15999999999997"/>
    <x v="122"/>
    <n v="138000"/>
    <s v="K-2107-134"/>
    <n v="23000"/>
  </r>
  <r>
    <d v="2021-07-27T00:00:00"/>
    <n v="7"/>
    <x v="2"/>
    <s v="7-2021"/>
    <x v="2"/>
    <s v="Q-1 (2021-2022)"/>
    <x v="1"/>
    <s v="ZAHID JEE"/>
    <s v="Yarn"/>
    <s v="02-01-01-001-0005"/>
    <s v="DAWOOD BROTHERS"/>
    <n v="1"/>
    <n v="45.36"/>
    <x v="128"/>
    <n v="21200"/>
    <s v="K-2107-135"/>
    <n v="21200"/>
  </r>
  <r>
    <d v="2021-07-27T00:00:00"/>
    <n v="7"/>
    <x v="2"/>
    <s v="7-2021"/>
    <x v="2"/>
    <s v="Q-1 (2021-2022)"/>
    <x v="1"/>
    <s v="ZAHID JEE"/>
    <s v="Yarn"/>
    <s v="02-01-01-001-0005"/>
    <s v="DAWOOD BROTHERS"/>
    <n v="5.96"/>
    <n v="270.34559999999999"/>
    <x v="128"/>
    <n v="126352"/>
    <s v="K-2107-135"/>
    <n v="21200"/>
  </r>
  <r>
    <d v="2021-07-27T00:00:00"/>
    <n v="7"/>
    <x v="2"/>
    <s v="7-2021"/>
    <x v="2"/>
    <s v="Q-1 (2021-2022)"/>
    <x v="1"/>
    <s v="ZAHID JEE"/>
    <s v="Yarn"/>
    <s v="02-01-01-001-0005"/>
    <s v="DAWOOD BROTHERS"/>
    <n v="30.19"/>
    <n v="1369.4184"/>
    <x v="128"/>
    <n v="640028"/>
    <s v="K-2107-135"/>
    <n v="21200"/>
  </r>
  <r>
    <d v="2021-07-27T00:00:00"/>
    <n v="7"/>
    <x v="2"/>
    <s v="7-2021"/>
    <x v="2"/>
    <s v="Q-1 (2021-2022)"/>
    <x v="1"/>
    <s v="ZAHID JEE"/>
    <s v="Yarn"/>
    <s v="02-01-01-001-0005"/>
    <s v="DAWOOD BROTHERS"/>
    <n v="6.26"/>
    <n v="283.95359999999999"/>
    <x v="128"/>
    <n v="132712"/>
    <s v="K-2107-135"/>
    <n v="21200"/>
  </r>
  <r>
    <d v="2021-07-27T00:00:00"/>
    <n v="7"/>
    <x v="2"/>
    <s v="7-2021"/>
    <x v="2"/>
    <s v="Q-1 (2021-2022)"/>
    <x v="1"/>
    <s v="ZAHID JEE"/>
    <s v="Yarn"/>
    <s v="02-01-01-001-0005"/>
    <s v="DAWOOD BROTHERS"/>
    <n v="6.49"/>
    <n v="294.38639999999998"/>
    <x v="128"/>
    <n v="137588"/>
    <s v="K-2107-135"/>
    <n v="21200"/>
  </r>
  <r>
    <d v="2021-07-27T00:00:00"/>
    <n v="7"/>
    <x v="2"/>
    <s v="7-2021"/>
    <x v="2"/>
    <s v="Q-1 (2021-2022)"/>
    <x v="1"/>
    <s v="ZAHID JEE"/>
    <s v="Yarn"/>
    <s v="02-01-01-001-0005"/>
    <s v="DAWOOD BROTHERS"/>
    <n v="20.3"/>
    <n v="920.80799999999999"/>
    <x v="128"/>
    <n v="430360"/>
    <s v="K-2107-135"/>
    <n v="21200"/>
  </r>
  <r>
    <d v="2021-07-27T00:00:00"/>
    <n v="7"/>
    <x v="2"/>
    <s v="7-2021"/>
    <x v="2"/>
    <s v="Q-1 (2021-2022)"/>
    <x v="1"/>
    <s v="ZAHID JEE"/>
    <s v="Yarn"/>
    <s v="02-01-01-001-0005"/>
    <s v="DAWOOD BROTHERS"/>
    <n v="29.21"/>
    <n v="1324.9656"/>
    <x v="128"/>
    <n v="619252"/>
    <s v="K-2107-135"/>
    <n v="21200"/>
  </r>
  <r>
    <d v="2021-07-27T00:00:00"/>
    <n v="7"/>
    <x v="2"/>
    <s v="7-2021"/>
    <x v="2"/>
    <s v="Q-1 (2021-2022)"/>
    <x v="1"/>
    <s v="ZAHID JEE"/>
    <s v="Yarn"/>
    <s v="02-01-01-001-0005"/>
    <s v="DAWOOD BROTHERS"/>
    <n v="0.59"/>
    <n v="26.7624"/>
    <x v="128"/>
    <n v="12508"/>
    <s v="K-2107-135"/>
    <n v="21200"/>
  </r>
  <r>
    <d v="2021-07-27T00:00:00"/>
    <n v="7"/>
    <x v="2"/>
    <s v="7-2021"/>
    <x v="2"/>
    <s v="Q-1 (2021-2022)"/>
    <x v="9"/>
    <s v="METCO"/>
    <s v="Yarn"/>
    <s v="02-01-01-001-0001"/>
    <s v="METCO TEXTILE (PVT) LTD"/>
    <n v="8.2799999999999994"/>
    <n v="375.58079999999995"/>
    <x v="135"/>
    <n v="219419.99999999997"/>
    <s v="K-2107-121"/>
    <n v="26500"/>
  </r>
  <r>
    <d v="2021-07-27T00:00:00"/>
    <n v="7"/>
    <x v="2"/>
    <s v="7-2021"/>
    <x v="2"/>
    <s v="Q-1 (2021-2022)"/>
    <x v="9"/>
    <s v="METCO"/>
    <s v="Yarn"/>
    <s v="02-01-01-001-0001"/>
    <s v="METCO TEXTILE (PVT) LTD"/>
    <n v="22.72"/>
    <n v="1030.5791999999999"/>
    <x v="135"/>
    <n v="602080"/>
    <s v="K-2107-121"/>
    <n v="26500"/>
  </r>
  <r>
    <d v="2021-07-28T00:00:00"/>
    <n v="7"/>
    <x v="2"/>
    <s v="7-2021"/>
    <x v="2"/>
    <s v="Q-1 (2021-2022)"/>
    <x v="8"/>
    <s v="ZAHID JEE"/>
    <s v="Yarn"/>
    <s v="02-01-01-001-0005"/>
    <s v="DAWOOD BROTHERS"/>
    <n v="3"/>
    <n v="136.07999999999998"/>
    <x v="115"/>
    <n v="61500"/>
    <s v="K-2107-131"/>
    <n v="20500"/>
  </r>
  <r>
    <d v="2021-07-28T00:00:00"/>
    <n v="7"/>
    <x v="2"/>
    <s v="7-2021"/>
    <x v="2"/>
    <s v="Q-1 (2021-2022)"/>
    <x v="8"/>
    <s v="ZAHID JEE"/>
    <s v="Yarn"/>
    <s v="02-01-01-001-0005"/>
    <s v="DAWOOD BROTHERS"/>
    <n v="97"/>
    <n v="4399.92"/>
    <x v="115"/>
    <n v="1988500"/>
    <s v="K-2107-132"/>
    <n v="20500"/>
  </r>
  <r>
    <d v="2021-07-28T00:00:00"/>
    <n v="7"/>
    <x v="2"/>
    <s v="7-2021"/>
    <x v="2"/>
    <s v="Q-1 (2021-2022)"/>
    <x v="11"/>
    <s v="ZAHID JEE"/>
    <s v="Yarn"/>
    <s v="02-01-01-001-0005"/>
    <s v="DAWOOD BROTHERS"/>
    <n v="1.31"/>
    <n v="59.421600000000005"/>
    <x v="136"/>
    <n v="30392"/>
    <s v="K-2107-136"/>
    <n v="23200"/>
  </r>
  <r>
    <d v="2021-07-28T00:00:00"/>
    <n v="7"/>
    <x v="2"/>
    <s v="7-2021"/>
    <x v="2"/>
    <s v="Q-1 (2021-2022)"/>
    <x v="11"/>
    <s v="ZAHID JEE"/>
    <s v="Yarn"/>
    <s v="02-01-01-001-0005"/>
    <s v="DAWOOD BROTHERS"/>
    <n v="9.69"/>
    <n v="439.53839999999997"/>
    <x v="136"/>
    <n v="224808"/>
    <s v="K-2107-136"/>
    <n v="23200"/>
  </r>
  <r>
    <d v="2021-07-29T00:00:00"/>
    <n v="7"/>
    <x v="2"/>
    <s v="7-2021"/>
    <x v="2"/>
    <s v="Q-1 (2021-2022)"/>
    <x v="36"/>
    <s v="COMBINE"/>
    <s v="Yarn"/>
    <s v="02-01-01-001-0022"/>
    <s v="COMBINE SPINING (PVT) LTD"/>
    <n v="28"/>
    <n v="1270.08"/>
    <x v="9"/>
    <n v="481600"/>
    <s v="K-2107-144"/>
    <n v="17200"/>
  </r>
  <r>
    <d v="2021-07-29T00:00:00"/>
    <n v="7"/>
    <x v="2"/>
    <s v="7-2021"/>
    <x v="2"/>
    <s v="Q-1 (2021-2022)"/>
    <x v="37"/>
    <s v="COMBINE"/>
    <s v="Yarn"/>
    <s v="02-01-01-001-0022"/>
    <s v="COMBINE SPINING (PVT) LTD"/>
    <n v="5"/>
    <n v="226.8"/>
    <x v="12"/>
    <n v="87500"/>
    <s v="K-2107-145"/>
    <n v="17500"/>
  </r>
  <r>
    <d v="2021-07-29T00:00:00"/>
    <n v="7"/>
    <x v="2"/>
    <s v="7-2021"/>
    <x v="2"/>
    <s v="Q-1 (2021-2022)"/>
    <x v="37"/>
    <s v="COMBINE"/>
    <s v="Yarn"/>
    <s v="02-01-01-001-0022"/>
    <s v="COMBINE SPINING (PVT) LTD"/>
    <n v="20"/>
    <n v="907.2"/>
    <x v="12"/>
    <n v="350000"/>
    <s v="K-2107-146"/>
    <n v="17500"/>
  </r>
  <r>
    <d v="2021-07-29T00:00:00"/>
    <n v="7"/>
    <x v="2"/>
    <s v="7-2021"/>
    <x v="2"/>
    <s v="Q-1 (2021-2022)"/>
    <x v="40"/>
    <s v="COMBINE"/>
    <s v="Yarn"/>
    <s v="02-01-01-001-0022"/>
    <s v="COMBINE SPINING (PVT) LTD"/>
    <n v="25"/>
    <n v="1134"/>
    <x v="42"/>
    <n v="417500"/>
    <s v="K-2107-96"/>
    <n v="16700"/>
  </r>
  <r>
    <d v="2021-07-29T00:00:00"/>
    <n v="7"/>
    <x v="2"/>
    <s v="7-2021"/>
    <x v="2"/>
    <s v="Q-1 (2021-2022)"/>
    <x v="35"/>
    <s v="COMBINE"/>
    <s v="Yarn"/>
    <s v="02-01-01-001-0022"/>
    <s v="COMBINE SPINING (PVT) LTD"/>
    <n v="68"/>
    <n v="3084.48"/>
    <x v="65"/>
    <n v="1224000"/>
    <s v="K-2107-99"/>
    <n v="18000"/>
  </r>
  <r>
    <d v="2021-07-29T00:00:00"/>
    <n v="7"/>
    <x v="2"/>
    <s v="7-2021"/>
    <x v="2"/>
    <s v="Q-1 (2021-2022)"/>
    <x v="35"/>
    <s v="COMBINE"/>
    <s v="Yarn"/>
    <s v="02-01-01-001-0022"/>
    <s v="COMBINE SPINING (PVT) LTD"/>
    <n v="5"/>
    <n v="226.8"/>
    <x v="65"/>
    <n v="90000"/>
    <s v="K-2107-100"/>
    <n v="18000"/>
  </r>
  <r>
    <d v="2021-07-29T00:00:00"/>
    <n v="7"/>
    <x v="2"/>
    <s v="7-2021"/>
    <x v="2"/>
    <s v="Q-1 (2021-2022)"/>
    <x v="41"/>
    <s v="COMBINE"/>
    <s v="Yarn"/>
    <s v="02-01-01-001-0022"/>
    <s v="COMBINE SPINING (PVT) LTD"/>
    <n v="1"/>
    <n v="45.36"/>
    <x v="153"/>
    <n v="13000"/>
    <s v="K-2107-101"/>
    <n v="13000"/>
  </r>
  <r>
    <d v="2021-07-29T00:00:00"/>
    <n v="7"/>
    <x v="2"/>
    <s v="7-2021"/>
    <x v="2"/>
    <s v="Q-1 (2021-2022)"/>
    <x v="42"/>
    <s v="COMBINE"/>
    <s v="Yarn"/>
    <s v="02-01-01-001-0022"/>
    <s v="COMBINE SPINING (PVT) LTD"/>
    <n v="1"/>
    <n v="45.36"/>
    <x v="14"/>
    <n v="19800"/>
    <s v="K-2107-102"/>
    <n v="19800"/>
  </r>
  <r>
    <d v="2021-07-29T00:00:00"/>
    <n v="7"/>
    <x v="2"/>
    <s v="7-2021"/>
    <x v="2"/>
    <s v="Q-1 (2021-2022)"/>
    <x v="8"/>
    <s v="AHMED ORIENTAL"/>
    <s v="Yarn"/>
    <s v="02-01-01-001-0002"/>
    <s v="AHMED ORIENTAL TEXTILE MILLS LTD"/>
    <n v="44.67"/>
    <n v="2026.2311999999999"/>
    <x v="115"/>
    <n v="915735"/>
    <s v="K-2107-111"/>
    <n v="20500"/>
  </r>
  <r>
    <d v="2021-07-29T00:00:00"/>
    <n v="7"/>
    <x v="2"/>
    <s v="7-2021"/>
    <x v="2"/>
    <s v="Q-1 (2021-2022)"/>
    <x v="8"/>
    <s v="AHMED ORIENTAL"/>
    <s v="Yarn"/>
    <s v="02-01-01-001-0002"/>
    <s v="AHMED ORIENTAL TEXTILE MILLS LTD"/>
    <n v="45.33"/>
    <n v="2056.1687999999999"/>
    <x v="115"/>
    <n v="929265"/>
    <s v="K-2107-111"/>
    <n v="20500"/>
  </r>
  <r>
    <d v="2021-07-29T00:00:00"/>
    <n v="7"/>
    <x v="2"/>
    <s v="7-2021"/>
    <x v="2"/>
    <s v="Q-1 (2021-2022)"/>
    <x v="22"/>
    <s v="QUETTA"/>
    <s v="Yarn"/>
    <s v="02-01-01-001-0023"/>
    <s v="QUETTA TEXTILE MILLS LTD"/>
    <n v="77"/>
    <n v="3492.72"/>
    <x v="28"/>
    <n v="1478400"/>
    <s v="K-2107-91"/>
    <n v="19200"/>
  </r>
  <r>
    <d v="2021-07-31T00:00:00"/>
    <n v="7"/>
    <x v="2"/>
    <s v="7-2021"/>
    <x v="2"/>
    <s v="Q-1 (2021-2022)"/>
    <x v="7"/>
    <s v="AHMED ORIENTAL"/>
    <s v="Yarn"/>
    <s v="02-01-01-001-0002"/>
    <s v="AHMED ORIENTAL TEXTILE MILLS LTD"/>
    <n v="109"/>
    <n v="4944.24"/>
    <x v="154"/>
    <n v="2692300"/>
    <s v="K-2107-114"/>
    <n v="24700"/>
  </r>
  <r>
    <d v="2021-07-31T00:00:00"/>
    <n v="7"/>
    <x v="2"/>
    <s v="7-2021"/>
    <x v="2"/>
    <s v="Q-1 (2021-2022)"/>
    <x v="7"/>
    <s v="AHMED ORIENTAL"/>
    <s v="Yarn"/>
    <s v="02-01-01-001-0002"/>
    <s v="AHMED ORIENTAL TEXTILE MILLS LTD"/>
    <n v="41"/>
    <n v="1859.76"/>
    <x v="154"/>
    <n v="1012700"/>
    <s v="K-2107-115"/>
    <n v="24700"/>
  </r>
  <r>
    <d v="2021-07-31T00:00:00"/>
    <n v="7"/>
    <x v="2"/>
    <s v="7-2021"/>
    <x v="2"/>
    <s v="Q-1 (2021-2022)"/>
    <x v="9"/>
    <s v="MUQEET"/>
    <s v="Yarn"/>
    <s v="02-01-01-001-0026"/>
    <s v="AL-MUQEET TEXTILES (PVT) LTD"/>
    <n v="26.54"/>
    <n v="1203.8543999999999"/>
    <x v="147"/>
    <n v="743120"/>
    <s v="K-2107-108"/>
    <n v="28000"/>
  </r>
  <r>
    <d v="2021-07-31T00:00:00"/>
    <n v="7"/>
    <x v="2"/>
    <s v="7-2021"/>
    <x v="2"/>
    <s v="Q-1 (2021-2022)"/>
    <x v="9"/>
    <s v="MUQEET"/>
    <s v="Yarn"/>
    <s v="02-01-01-001-0026"/>
    <s v="AL-MUQEET TEXTILES (PVT) LTD"/>
    <n v="73.459999999999994"/>
    <n v="3332.1455999999998"/>
    <x v="147"/>
    <n v="2056879.9999999998"/>
    <s v="K-2107-108"/>
    <n v="28000"/>
  </r>
  <r>
    <d v="2021-07-31T00:00:00"/>
    <n v="7"/>
    <x v="2"/>
    <s v="7-2021"/>
    <x v="2"/>
    <s v="Q-1 (2021-2022)"/>
    <x v="7"/>
    <s v="MUQEET"/>
    <s v="Yarn"/>
    <s v="02-01-01-001-0026"/>
    <s v="AL-MUQEET TEXTILES (PVT) LTD"/>
    <n v="50"/>
    <n v="2268"/>
    <x v="140"/>
    <n v="1225000"/>
    <s v="K-2107-109"/>
    <n v="24500"/>
  </r>
  <r>
    <d v="2021-07-31T00:00:00"/>
    <n v="7"/>
    <x v="2"/>
    <s v="7-2021"/>
    <x v="2"/>
    <s v="Q-1 (2021-2022)"/>
    <x v="13"/>
    <s v="METCO"/>
    <s v="Yarn"/>
    <s v="02-01-01-001-0001"/>
    <s v="METCO TEXTILE (PVT) LTD"/>
    <n v="28.57"/>
    <n v="1295.9351999999999"/>
    <x v="155"/>
    <n v="791389"/>
    <s v="K-2107-143"/>
    <n v="27700"/>
  </r>
  <r>
    <d v="2021-07-31T00:00:00"/>
    <n v="7"/>
    <x v="2"/>
    <s v="7-2021"/>
    <x v="2"/>
    <s v="Q-1 (2021-2022)"/>
    <x v="13"/>
    <s v="METCO"/>
    <s v="Yarn"/>
    <s v="02-01-01-001-0001"/>
    <s v="METCO TEXTILE (PVT) LTD"/>
    <n v="1.43"/>
    <n v="64.864800000000002"/>
    <x v="155"/>
    <n v="39611"/>
    <s v="K-2107-143"/>
    <n v="27700"/>
  </r>
  <r>
    <d v="2021-08-02T00:00:00"/>
    <n v="8"/>
    <x v="2"/>
    <s v="8-2021"/>
    <x v="2"/>
    <s v="Q-1 (2021-2022)"/>
    <x v="37"/>
    <s v="COMBINE"/>
    <s v="Yarn"/>
    <s v="02-01-01-001-0022"/>
    <s v="COMBINE SPINING (PVT) LTD"/>
    <n v="180"/>
    <n v="8164.8"/>
    <x v="12"/>
    <n v="3150000"/>
    <s v="K-2108-140"/>
    <n v="17500"/>
  </r>
  <r>
    <d v="2021-08-02T00:00:00"/>
    <n v="8"/>
    <x v="2"/>
    <s v="8-2021"/>
    <x v="2"/>
    <s v="Q-1 (2021-2022)"/>
    <x v="40"/>
    <s v="COMBINE"/>
    <s v="Yarn"/>
    <s v="02-01-01-001-0022"/>
    <s v="COMBINE SPINING (PVT) LTD"/>
    <n v="40"/>
    <n v="1814.4"/>
    <x v="42"/>
    <n v="668000"/>
    <s v="K-2108-141"/>
    <n v="16700"/>
  </r>
  <r>
    <d v="2021-08-02T00:00:00"/>
    <n v="8"/>
    <x v="2"/>
    <s v="8-2021"/>
    <x v="2"/>
    <s v="Q-1 (2021-2022)"/>
    <x v="7"/>
    <s v="METCO"/>
    <s v="Yarn"/>
    <s v="02-01-01-001-0001"/>
    <s v="METCO TEXTILE (PVT) LTD"/>
    <n v="19.47"/>
    <n v="883.15919999999994"/>
    <x v="156"/>
    <n v="478962"/>
    <s v="K-2108-89"/>
    <n v="24600"/>
  </r>
  <r>
    <d v="2021-08-02T00:00:00"/>
    <n v="8"/>
    <x v="2"/>
    <s v="8-2021"/>
    <x v="2"/>
    <s v="Q-1 (2021-2022)"/>
    <x v="7"/>
    <s v="METCO"/>
    <s v="Yarn"/>
    <s v="02-01-01-001-0001"/>
    <s v="METCO TEXTILE (PVT) LTD"/>
    <n v="15.53"/>
    <n v="704.44079999999997"/>
    <x v="156"/>
    <n v="382038"/>
    <s v="K-2108-89"/>
    <n v="24600"/>
  </r>
  <r>
    <d v="2021-08-03T00:00:00"/>
    <n v="8"/>
    <x v="2"/>
    <s v="8-2021"/>
    <x v="2"/>
    <s v="Q-1 (2021-2022)"/>
    <x v="9"/>
    <s v="METCO"/>
    <s v="Yarn"/>
    <s v="02-01-01-001-0001"/>
    <s v="METCO TEXTILE (PVT) LTD"/>
    <n v="30"/>
    <n v="1360.8"/>
    <x v="131"/>
    <n v="804000"/>
    <s v="K-2108-90"/>
    <n v="26800"/>
  </r>
  <r>
    <d v="2021-08-03T00:00:00"/>
    <n v="8"/>
    <x v="2"/>
    <s v="8-2021"/>
    <x v="2"/>
    <s v="Q-1 (2021-2022)"/>
    <x v="11"/>
    <s v="SAIF TEXTILE MILLS"/>
    <s v="Yarn"/>
    <s v="02-01-01-001-0014"/>
    <s v="SAIF TEXTILE MILLS LTD"/>
    <n v="70"/>
    <n v="3175.2"/>
    <x v="157"/>
    <n v="1750000"/>
    <s v="K-2108-75"/>
    <n v="25000"/>
  </r>
  <r>
    <d v="2021-08-03T00:00:00"/>
    <n v="8"/>
    <x v="2"/>
    <s v="8-2021"/>
    <x v="2"/>
    <s v="Q-1 (2021-2022)"/>
    <x v="1"/>
    <s v="AHMED ORIENTAL"/>
    <s v="Yarn"/>
    <s v="02-01-01-001-0002"/>
    <s v="AHMED ORIENTAL TEXTILE MILLS LTD"/>
    <n v="10.61"/>
    <n v="481.26959999999997"/>
    <x v="158"/>
    <n v="237664"/>
    <s v="K-2108-126"/>
    <n v="22400"/>
  </r>
  <r>
    <d v="2021-08-03T00:00:00"/>
    <n v="8"/>
    <x v="2"/>
    <s v="8-2021"/>
    <x v="2"/>
    <s v="Q-1 (2021-2022)"/>
    <x v="1"/>
    <s v="AHMED ORIENTAL"/>
    <s v="Yarn"/>
    <s v="02-01-01-001-0002"/>
    <s v="AHMED ORIENTAL TEXTILE MILLS LTD"/>
    <n v="5.69"/>
    <n v="258.09840000000003"/>
    <x v="158"/>
    <n v="127456.00000000001"/>
    <s v="K-2108-126"/>
    <n v="22400"/>
  </r>
  <r>
    <d v="2021-08-03T00:00:00"/>
    <n v="8"/>
    <x v="2"/>
    <s v="8-2021"/>
    <x v="2"/>
    <s v="Q-1 (2021-2022)"/>
    <x v="1"/>
    <s v="AHMED ORIENTAL"/>
    <s v="Yarn"/>
    <s v="02-01-01-001-0002"/>
    <s v="AHMED ORIENTAL TEXTILE MILLS LTD"/>
    <n v="21.16"/>
    <n v="959.81759999999997"/>
    <x v="158"/>
    <n v="473984"/>
    <s v="K-2108-126"/>
    <n v="22400"/>
  </r>
  <r>
    <d v="2021-08-03T00:00:00"/>
    <n v="8"/>
    <x v="2"/>
    <s v="8-2021"/>
    <x v="2"/>
    <s v="Q-1 (2021-2022)"/>
    <x v="1"/>
    <s v="AHMED ORIENTAL"/>
    <s v="Yarn"/>
    <s v="02-01-01-001-0002"/>
    <s v="AHMED ORIENTAL TEXTILE MILLS LTD"/>
    <n v="62.54"/>
    <n v="2836.8143999999998"/>
    <x v="158"/>
    <n v="1400896"/>
    <s v="K-2108-126"/>
    <n v="22400"/>
  </r>
  <r>
    <d v="2021-08-03T00:00:00"/>
    <n v="8"/>
    <x v="2"/>
    <s v="8-2021"/>
    <x v="2"/>
    <s v="Q-1 (2021-2022)"/>
    <x v="8"/>
    <s v="SAIF TEXTILE MILLS"/>
    <s v="Yarn"/>
    <s v="02-01-01-001-0014"/>
    <s v="SAIF TEXTILE MILLS LTD"/>
    <n v="55.95"/>
    <n v="2537.8920000000003"/>
    <x v="158"/>
    <n v="1253280"/>
    <s v="K-2108-127"/>
    <n v="22400"/>
  </r>
  <r>
    <d v="2021-08-03T00:00:00"/>
    <n v="8"/>
    <x v="2"/>
    <s v="8-2021"/>
    <x v="2"/>
    <s v="Q-1 (2021-2022)"/>
    <x v="8"/>
    <s v="SAIF TEXTILE MILLS"/>
    <s v="Yarn"/>
    <s v="02-01-01-001-0014"/>
    <s v="SAIF TEXTILE MILLS LTD"/>
    <n v="14.05"/>
    <n v="637.30799999999999"/>
    <x v="158"/>
    <n v="314720"/>
    <s v="K-2108-127"/>
    <n v="22400"/>
  </r>
  <r>
    <d v="2021-08-04T00:00:00"/>
    <n v="8"/>
    <x v="2"/>
    <s v="8-2021"/>
    <x v="2"/>
    <s v="Q-1 (2021-2022)"/>
    <x v="4"/>
    <s v="TATA TEXTILE"/>
    <s v="Yarn"/>
    <s v="02-01-01-001-0025"/>
    <s v="TATA TEXTILE MILLS LTD"/>
    <n v="16.809999999999999"/>
    <n v="762.50159999999994"/>
    <x v="98"/>
    <n v="336200"/>
    <s v="K-2108-82"/>
    <n v="20000"/>
  </r>
  <r>
    <d v="2021-08-04T00:00:00"/>
    <n v="8"/>
    <x v="2"/>
    <s v="8-2021"/>
    <x v="2"/>
    <s v="Q-1 (2021-2022)"/>
    <x v="4"/>
    <s v="TATA TEXTILE"/>
    <s v="Yarn"/>
    <s v="02-01-01-001-0025"/>
    <s v="TATA TEXTILE MILLS LTD"/>
    <n v="33.19"/>
    <n v="1505.4983999999999"/>
    <x v="98"/>
    <n v="663800"/>
    <s v="K-2108-82"/>
    <n v="20000"/>
  </r>
  <r>
    <d v="2021-08-04T00:00:00"/>
    <n v="8"/>
    <x v="2"/>
    <s v="8-2021"/>
    <x v="2"/>
    <s v="Q-1 (2021-2022)"/>
    <x v="7"/>
    <s v="TATA TEXTILE MILLS"/>
    <s v="Yarn"/>
    <s v="02-01-01-001-0025"/>
    <s v="TATA TEXTILE MILLS LTD"/>
    <n v="100"/>
    <n v="4536"/>
    <x v="140"/>
    <n v="2450000"/>
    <s v="K-2108-83"/>
    <n v="24500"/>
  </r>
  <r>
    <d v="2021-08-05T00:00:00"/>
    <n v="8"/>
    <x v="2"/>
    <s v="8-2021"/>
    <x v="2"/>
    <s v="Q-1 (2021-2022)"/>
    <x v="7"/>
    <s v="TATA TEXTILE MILLS"/>
    <s v="Yarn"/>
    <s v="02-01-01-001-0025"/>
    <s v="TATA TEXTILE MILLS LTD"/>
    <n v="100"/>
    <n v="4536"/>
    <x v="140"/>
    <n v="2450000"/>
    <s v="K-2108-84"/>
    <n v="24500"/>
  </r>
  <r>
    <d v="2021-08-05T00:00:00"/>
    <n v="8"/>
    <x v="2"/>
    <s v="8-2021"/>
    <x v="2"/>
    <s v="Q-1 (2021-2022)"/>
    <x v="22"/>
    <s v="QUETTA"/>
    <s v="Yarn"/>
    <s v="02-01-01-001-0023"/>
    <s v="QUETTA TEXTILE MILLS LTD"/>
    <n v="115"/>
    <n v="5216.3999999999996"/>
    <x v="28"/>
    <n v="2208000"/>
    <s v="K-2108-28"/>
    <n v="19200"/>
  </r>
  <r>
    <d v="2021-08-06T00:00:00"/>
    <n v="8"/>
    <x v="2"/>
    <s v="8-2021"/>
    <x v="2"/>
    <s v="Q-1 (2021-2022)"/>
    <x v="7"/>
    <s v="METCO"/>
    <s v="Yarn"/>
    <s v="02-01-01-001-0001"/>
    <s v="METCO TEXTILE (PVT) LTD"/>
    <n v="50"/>
    <n v="2268"/>
    <x v="156"/>
    <n v="1230000"/>
    <s v="K-2108-91"/>
    <n v="24600"/>
  </r>
  <r>
    <d v="2021-08-07T00:00:00"/>
    <n v="8"/>
    <x v="2"/>
    <s v="8-2021"/>
    <x v="2"/>
    <s v="Q-1 (2021-2022)"/>
    <x v="7"/>
    <s v="METCO"/>
    <s v="Yarn"/>
    <s v="02-01-01-001-0001"/>
    <s v="METCO TEXTILE (PVT) LTD"/>
    <n v="35"/>
    <n v="1587.6"/>
    <x v="156"/>
    <n v="861000"/>
    <s v="K-2108-92"/>
    <n v="24600"/>
  </r>
  <r>
    <d v="2021-08-07T00:00:00"/>
    <n v="8"/>
    <x v="2"/>
    <s v="8-2021"/>
    <x v="2"/>
    <s v="Q-1 (2021-2022)"/>
    <x v="4"/>
    <s v="TATA TEXTILE"/>
    <s v="Yarn"/>
    <s v="02-01-01-001-0025"/>
    <s v="TATA TEXTILE MILLS LTD"/>
    <n v="50"/>
    <n v="2268"/>
    <x v="98"/>
    <n v="1000000"/>
    <s v="K-2108-85"/>
    <n v="20000"/>
  </r>
  <r>
    <d v="2021-08-07T00:00:00"/>
    <n v="8"/>
    <x v="2"/>
    <s v="8-2021"/>
    <x v="2"/>
    <s v="Q-1 (2021-2022)"/>
    <x v="37"/>
    <s v="COMBINE"/>
    <s v="Yarn"/>
    <s v="02-01-01-001-0022"/>
    <s v="COMBINE SPINING (PVT) LTD"/>
    <n v="19"/>
    <n v="861.84"/>
    <x v="12"/>
    <n v="332500"/>
    <s v="K-2108-136"/>
    <n v="17500"/>
  </r>
  <r>
    <d v="2021-08-07T00:00:00"/>
    <n v="8"/>
    <x v="2"/>
    <s v="8-2021"/>
    <x v="2"/>
    <s v="Q-1 (2021-2022)"/>
    <x v="37"/>
    <s v="COMBINE"/>
    <s v="Yarn"/>
    <s v="02-01-01-001-0022"/>
    <s v="COMBINE SPINING (PVT) LTD"/>
    <n v="88"/>
    <n v="3991.68"/>
    <x v="12"/>
    <n v="1540000"/>
    <s v="K-2108-137"/>
    <n v="17500"/>
  </r>
  <r>
    <d v="2021-08-09T00:00:00"/>
    <n v="8"/>
    <x v="2"/>
    <s v="8-2021"/>
    <x v="2"/>
    <s v="Q-1 (2021-2022)"/>
    <x v="9"/>
    <s v="METCO"/>
    <s v="Yarn"/>
    <s v="02-01-01-001-0001"/>
    <s v="METCO TEXTILE (PVT) LTD"/>
    <n v="30"/>
    <n v="1360.8"/>
    <x v="131"/>
    <n v="804000"/>
    <s v="K-2108-93"/>
    <n v="26800"/>
  </r>
  <r>
    <d v="2021-08-10T00:00:00"/>
    <n v="8"/>
    <x v="2"/>
    <s v="8-2021"/>
    <x v="2"/>
    <s v="Q-1 (2021-2022)"/>
    <x v="7"/>
    <s v="METCO"/>
    <s v="Yarn"/>
    <s v="02-01-01-001-0001"/>
    <s v="METCO TEXTILE (PVT) LTD"/>
    <n v="30"/>
    <n v="1360.8"/>
    <x v="156"/>
    <n v="738000"/>
    <s v="K-2108-94"/>
    <n v="24600"/>
  </r>
  <r>
    <d v="2021-08-11T00:00:00"/>
    <n v="8"/>
    <x v="2"/>
    <s v="8-2021"/>
    <x v="2"/>
    <s v="Q-1 (2021-2022)"/>
    <x v="4"/>
    <s v="TATA TEXTILE"/>
    <s v="Yarn"/>
    <s v="02-01-01-001-0025"/>
    <s v="TATA TEXTILE MILLS LTD"/>
    <n v="23.85"/>
    <n v="1081.836"/>
    <x v="98"/>
    <n v="477000"/>
    <s v="K-2108-86"/>
    <n v="20000"/>
  </r>
  <r>
    <d v="2021-08-11T00:00:00"/>
    <n v="8"/>
    <x v="2"/>
    <s v="8-2021"/>
    <x v="2"/>
    <s v="Q-1 (2021-2022)"/>
    <x v="4"/>
    <s v="TATA TEXTILE"/>
    <s v="Yarn"/>
    <s v="02-01-01-001-0025"/>
    <s v="TATA TEXTILE MILLS LTD"/>
    <n v="26.15"/>
    <n v="1186.164"/>
    <x v="98"/>
    <n v="523000"/>
    <s v="K-2108-86"/>
    <n v="20000"/>
  </r>
  <r>
    <d v="2021-08-11T00:00:00"/>
    <n v="8"/>
    <x v="2"/>
    <s v="8-2021"/>
    <x v="2"/>
    <s v="Q-1 (2021-2022)"/>
    <x v="3"/>
    <s v="GATRON"/>
    <s v="Yarn"/>
    <s v="02-01-01-001-0005"/>
    <s v="DAWOOD BROTHERS"/>
    <n v="43.86"/>
    <n v="1989.4895999999999"/>
    <x v="159"/>
    <n v="666682.96499999997"/>
    <s v="K-2108-105"/>
    <n v="15200.25"/>
  </r>
  <r>
    <d v="2021-08-13T00:00:00"/>
    <n v="8"/>
    <x v="2"/>
    <s v="8-2021"/>
    <x v="2"/>
    <s v="Q-1 (2021-2022)"/>
    <x v="7"/>
    <s v="METCO"/>
    <s v="Yarn"/>
    <s v="02-01-01-001-0001"/>
    <s v="METCO TEXTILE (PVT) LTD"/>
    <n v="50"/>
    <n v="2268"/>
    <x v="156"/>
    <n v="1230000"/>
    <s v="K-2108-95"/>
    <n v="24600"/>
  </r>
  <r>
    <d v="2021-08-16T00:00:00"/>
    <n v="8"/>
    <x v="2"/>
    <s v="8-2021"/>
    <x v="2"/>
    <s v="Q-1 (2021-2022)"/>
    <x v="1"/>
    <s v="ZAHID JEE"/>
    <s v="Yarn"/>
    <s v="02-01-01-001-0005"/>
    <s v="DAWOOD BROTHERS"/>
    <n v="22.77"/>
    <n v="1032.8471999999999"/>
    <x v="79"/>
    <n v="446292"/>
    <s v="K-2108-67"/>
    <n v="19600"/>
  </r>
  <r>
    <d v="2021-08-16T00:00:00"/>
    <n v="8"/>
    <x v="2"/>
    <s v="8-2021"/>
    <x v="2"/>
    <s v="Q-1 (2021-2022)"/>
    <x v="1"/>
    <s v="ZAHID JEE"/>
    <s v="Yarn"/>
    <s v="02-01-01-001-0005"/>
    <s v="DAWOOD BROTHERS"/>
    <n v="2.75"/>
    <n v="124.74"/>
    <x v="79"/>
    <n v="53900"/>
    <s v="K-2108-67"/>
    <n v="19600"/>
  </r>
  <r>
    <d v="2021-08-16T00:00:00"/>
    <n v="8"/>
    <x v="2"/>
    <s v="8-2021"/>
    <x v="2"/>
    <s v="Q-1 (2021-2022)"/>
    <x v="1"/>
    <s v="ZAHID JEE"/>
    <s v="Yarn"/>
    <s v="02-01-01-001-0005"/>
    <s v="DAWOOD BROTHERS"/>
    <n v="24.48"/>
    <n v="1110.4128000000001"/>
    <x v="79"/>
    <n v="479808"/>
    <s v="K-2108-67"/>
    <n v="19600"/>
  </r>
  <r>
    <d v="2021-08-16T00:00:00"/>
    <n v="8"/>
    <x v="2"/>
    <s v="8-2021"/>
    <x v="2"/>
    <s v="Q-1 (2021-2022)"/>
    <x v="5"/>
    <s v="ZAHID JEE"/>
    <s v="Yarn"/>
    <s v="02-01-01-001-0005"/>
    <s v="DAWOOD BROTHERS"/>
    <n v="35.83"/>
    <n v="1625.2487999999998"/>
    <x v="122"/>
    <n v="824090"/>
    <s v="K-2108-101"/>
    <n v="23000"/>
  </r>
  <r>
    <d v="2021-08-16T00:00:00"/>
    <n v="8"/>
    <x v="2"/>
    <s v="8-2021"/>
    <x v="2"/>
    <s v="Q-1 (2021-2022)"/>
    <x v="5"/>
    <s v="ZAHID JEE"/>
    <s v="Yarn"/>
    <s v="02-01-01-001-0005"/>
    <s v="DAWOOD BROTHERS"/>
    <n v="20.58"/>
    <n v="933.50879999999995"/>
    <x v="122"/>
    <n v="473339.99999999994"/>
    <s v="K-2108-101"/>
    <n v="23000"/>
  </r>
  <r>
    <d v="2021-08-16T00:00:00"/>
    <n v="8"/>
    <x v="2"/>
    <s v="8-2021"/>
    <x v="2"/>
    <s v="Q-1 (2021-2022)"/>
    <x v="5"/>
    <s v="ZAHID JEE"/>
    <s v="Yarn"/>
    <s v="02-01-01-001-0005"/>
    <s v="DAWOOD BROTHERS"/>
    <n v="1.75"/>
    <n v="79.38"/>
    <x v="122"/>
    <n v="40250"/>
    <s v="K-2108-101"/>
    <n v="23000"/>
  </r>
  <r>
    <d v="2021-08-16T00:00:00"/>
    <n v="8"/>
    <x v="2"/>
    <s v="8-2021"/>
    <x v="2"/>
    <s v="Q-1 (2021-2022)"/>
    <x v="5"/>
    <s v="ZAHID JEE"/>
    <s v="Yarn"/>
    <s v="02-01-01-001-0005"/>
    <s v="DAWOOD BROTHERS"/>
    <n v="1.71"/>
    <n v="77.565600000000003"/>
    <x v="122"/>
    <n v="39330"/>
    <s v="K-2108-101"/>
    <n v="23000"/>
  </r>
  <r>
    <d v="2021-08-16T00:00:00"/>
    <n v="8"/>
    <x v="2"/>
    <s v="8-2021"/>
    <x v="2"/>
    <s v="Q-1 (2021-2022)"/>
    <x v="5"/>
    <s v="ZAHID JEE"/>
    <s v="Yarn"/>
    <s v="02-01-01-001-0005"/>
    <s v="DAWOOD BROTHERS"/>
    <n v="22.37"/>
    <n v="1014.7032"/>
    <x v="122"/>
    <n v="514510"/>
    <s v="K-2108-101"/>
    <n v="23000"/>
  </r>
  <r>
    <d v="2021-08-16T00:00:00"/>
    <n v="8"/>
    <x v="2"/>
    <s v="8-2021"/>
    <x v="2"/>
    <s v="Q-1 (2021-2022)"/>
    <x v="5"/>
    <s v="ZAHID JEE"/>
    <s v="Yarn"/>
    <s v="02-01-01-001-0005"/>
    <s v="DAWOOD BROTHERS"/>
    <n v="17.760000000000002"/>
    <n v="805.59360000000004"/>
    <x v="122"/>
    <n v="408480.00000000006"/>
    <s v="K-2108-101"/>
    <n v="23000"/>
  </r>
  <r>
    <d v="2021-08-16T00:00:00"/>
    <n v="8"/>
    <x v="2"/>
    <s v="8-2021"/>
    <x v="2"/>
    <s v="Q-1 (2021-2022)"/>
    <x v="13"/>
    <s v="METCO"/>
    <s v="Yarn"/>
    <s v="02-01-01-001-0001"/>
    <s v="METCO TEXTILE (PVT) LTD"/>
    <n v="35"/>
    <n v="1587.6"/>
    <x v="155"/>
    <n v="969500"/>
    <s v="K-2108-125"/>
    <n v="27700"/>
  </r>
  <r>
    <d v="2021-08-16T00:00:00"/>
    <n v="8"/>
    <x v="2"/>
    <s v="8-2021"/>
    <x v="2"/>
    <s v="Q-1 (2021-2022)"/>
    <x v="7"/>
    <s v="METCO"/>
    <s v="Yarn"/>
    <s v="02-01-01-001-0001"/>
    <s v="METCO TEXTILE (PVT) LTD"/>
    <n v="50"/>
    <n v="2268"/>
    <x v="110"/>
    <n v="1320000"/>
    <s v="K-2108-104"/>
    <n v="26400"/>
  </r>
  <r>
    <d v="2021-08-17T00:00:00"/>
    <n v="8"/>
    <x v="2"/>
    <s v="8-2021"/>
    <x v="2"/>
    <s v="Q-1 (2021-2022)"/>
    <x v="9"/>
    <s v="MUQEET"/>
    <s v="Yarn"/>
    <s v="02-01-01-001-0026"/>
    <s v="AL-MUQEET TEXTILES (PVT) LTD"/>
    <n v="49.94"/>
    <n v="2265.2783999999997"/>
    <x v="147"/>
    <n v="1398320"/>
    <s v="K-2108-68"/>
    <n v="28000"/>
  </r>
  <r>
    <d v="2021-08-17T00:00:00"/>
    <n v="8"/>
    <x v="2"/>
    <s v="8-2021"/>
    <x v="2"/>
    <s v="Q-1 (2021-2022)"/>
    <x v="9"/>
    <s v="MUQEET"/>
    <s v="Yarn"/>
    <s v="02-01-01-001-0026"/>
    <s v="AL-MUQEET TEXTILES (PVT) LTD"/>
    <n v="50.06"/>
    <n v="2270.7215999999999"/>
    <x v="147"/>
    <n v="1401680"/>
    <s v="K-2108-68"/>
    <n v="28000"/>
  </r>
  <r>
    <d v="2021-08-20T00:00:00"/>
    <n v="8"/>
    <x v="2"/>
    <s v="8-2021"/>
    <x v="2"/>
    <s v="Q-1 (2021-2022)"/>
    <x v="5"/>
    <s v="AYESHA SPINNING"/>
    <s v="Yarn"/>
    <s v="02-01-01-001-0030"/>
    <s v="AYESHA SPINING MILLS LTD"/>
    <n v="7.89"/>
    <n v="357.8904"/>
    <x v="160"/>
    <n v="185415"/>
    <s v="K-2108-102"/>
    <n v="23500"/>
  </r>
  <r>
    <d v="2021-08-20T00:00:00"/>
    <n v="8"/>
    <x v="2"/>
    <s v="8-2021"/>
    <x v="2"/>
    <s v="Q-1 (2021-2022)"/>
    <x v="5"/>
    <s v="AYESHA SPINNING"/>
    <s v="Yarn"/>
    <s v="02-01-01-001-0030"/>
    <s v="AYESHA SPINING MILLS LTD"/>
    <n v="42.11"/>
    <n v="1910.1096"/>
    <x v="160"/>
    <n v="989585"/>
    <s v="K-2108-102"/>
    <n v="23500"/>
  </r>
  <r>
    <d v="2021-08-20T00:00:00"/>
    <n v="8"/>
    <x v="2"/>
    <s v="8-2021"/>
    <x v="2"/>
    <s v="Q-1 (2021-2022)"/>
    <x v="8"/>
    <s v="AYESHA SPINNING"/>
    <s v="Yarn"/>
    <s v="02-01-01-001-0030"/>
    <s v="AYESHA SPINING MILLS LTD"/>
    <n v="50"/>
    <n v="2268"/>
    <x v="104"/>
    <n v="1125000"/>
    <s v="K-2108-103"/>
    <n v="22500"/>
  </r>
  <r>
    <d v="2021-08-20T00:00:00"/>
    <n v="8"/>
    <x v="2"/>
    <s v="8-2021"/>
    <x v="2"/>
    <s v="Q-1 (2021-2022)"/>
    <x v="13"/>
    <s v="METCO"/>
    <s v="Yarn"/>
    <s v="02-01-01-001-0001"/>
    <s v="METCO TEXTILE (PVT) LTD"/>
    <n v="9.42"/>
    <n v="427.2912"/>
    <x v="155"/>
    <n v="260934"/>
    <s v="K-2108-129"/>
    <n v="27700"/>
  </r>
  <r>
    <d v="2021-08-20T00:00:00"/>
    <n v="8"/>
    <x v="2"/>
    <s v="8-2021"/>
    <x v="2"/>
    <s v="Q-1 (2021-2022)"/>
    <x v="13"/>
    <s v="METCO"/>
    <s v="Yarn"/>
    <s v="02-01-01-001-0001"/>
    <s v="METCO TEXTILE (PVT) LTD"/>
    <n v="7.07"/>
    <n v="320.6952"/>
    <x v="155"/>
    <n v="195839"/>
    <s v="K-2108-129"/>
    <n v="27700"/>
  </r>
  <r>
    <d v="2021-08-20T00:00:00"/>
    <n v="8"/>
    <x v="2"/>
    <s v="8-2021"/>
    <x v="2"/>
    <s v="Q-1 (2021-2022)"/>
    <x v="13"/>
    <s v="METCO"/>
    <s v="Yarn"/>
    <s v="02-01-01-001-0001"/>
    <s v="METCO TEXTILE (PVT) LTD"/>
    <n v="14.85"/>
    <n v="673.596"/>
    <x v="155"/>
    <n v="411345"/>
    <s v="K-2108-129"/>
    <n v="27700"/>
  </r>
  <r>
    <d v="2021-08-20T00:00:00"/>
    <n v="8"/>
    <x v="2"/>
    <s v="8-2021"/>
    <x v="2"/>
    <s v="Q-1 (2021-2022)"/>
    <x v="13"/>
    <s v="METCO"/>
    <s v="Yarn"/>
    <s v="02-01-01-001-0001"/>
    <s v="METCO TEXTILE (PVT) LTD"/>
    <n v="0.34"/>
    <n v="15.422400000000001"/>
    <x v="155"/>
    <n v="9418"/>
    <s v="K-2108-129"/>
    <n v="27699.999999999996"/>
  </r>
  <r>
    <d v="2021-08-20T00:00:00"/>
    <n v="8"/>
    <x v="2"/>
    <s v="8-2021"/>
    <x v="2"/>
    <s v="Q-1 (2021-2022)"/>
    <x v="13"/>
    <s v="METCO"/>
    <s v="Yarn"/>
    <s v="02-01-01-001-0001"/>
    <s v="METCO TEXTILE (PVT) LTD"/>
    <n v="3.32"/>
    <n v="150.59519999999998"/>
    <x v="155"/>
    <n v="91964"/>
    <s v="K-2108-129"/>
    <n v="27700"/>
  </r>
  <r>
    <d v="2021-08-20T00:00:00"/>
    <n v="8"/>
    <x v="2"/>
    <s v="8-2021"/>
    <x v="2"/>
    <s v="Q-1 (2021-2022)"/>
    <x v="7"/>
    <s v="NAGINA"/>
    <s v="Yarn"/>
    <s v="02-01-01-001-0028"/>
    <s v="NAGINA COTTON MILLS LTD"/>
    <n v="5.09"/>
    <n v="230.88239999999999"/>
    <x v="140"/>
    <n v="124705"/>
    <s v="K-2108-130"/>
    <n v="24500"/>
  </r>
  <r>
    <d v="2021-08-20T00:00:00"/>
    <n v="8"/>
    <x v="2"/>
    <s v="8-2021"/>
    <x v="2"/>
    <s v="Q-1 (2021-2022)"/>
    <x v="7"/>
    <s v="NAGINA"/>
    <s v="Yarn"/>
    <s v="02-01-01-001-0028"/>
    <s v="NAGINA COTTON MILLS LTD"/>
    <n v="15.47"/>
    <n v="701.7192"/>
    <x v="140"/>
    <n v="379015"/>
    <s v="K-2108-130"/>
    <n v="24500"/>
  </r>
  <r>
    <d v="2021-08-20T00:00:00"/>
    <n v="8"/>
    <x v="2"/>
    <s v="8-2021"/>
    <x v="2"/>
    <s v="Q-1 (2021-2022)"/>
    <x v="7"/>
    <s v="NAGINA"/>
    <s v="Yarn"/>
    <s v="02-01-01-001-0028"/>
    <s v="NAGINA COTTON MILLS LTD"/>
    <n v="21.4"/>
    <n v="970.70399999999995"/>
    <x v="140"/>
    <n v="524300"/>
    <s v="K-2108-130"/>
    <n v="24500"/>
  </r>
  <r>
    <d v="2021-08-20T00:00:00"/>
    <n v="8"/>
    <x v="2"/>
    <s v="8-2021"/>
    <x v="2"/>
    <s v="Q-1 (2021-2022)"/>
    <x v="7"/>
    <s v="NAGINA"/>
    <s v="Yarn"/>
    <s v="02-01-01-001-0028"/>
    <s v="NAGINA COTTON MILLS LTD"/>
    <n v="6.1"/>
    <n v="276.69599999999997"/>
    <x v="140"/>
    <n v="149450"/>
    <s v="K-2108-130"/>
    <n v="24500"/>
  </r>
  <r>
    <d v="2021-08-20T00:00:00"/>
    <n v="8"/>
    <x v="2"/>
    <s v="8-2021"/>
    <x v="2"/>
    <s v="Q-1 (2021-2022)"/>
    <x v="7"/>
    <s v="NAGINA"/>
    <s v="Yarn"/>
    <s v="02-01-01-001-0028"/>
    <s v="NAGINA COTTON MILLS LTD"/>
    <n v="1.94"/>
    <n v="87.99839999999999"/>
    <x v="140"/>
    <n v="47530"/>
    <s v="K-2108-131"/>
    <n v="24500"/>
  </r>
  <r>
    <d v="2021-08-20T00:00:00"/>
    <n v="8"/>
    <x v="2"/>
    <s v="8-2021"/>
    <x v="2"/>
    <s v="Q-1 (2021-2022)"/>
    <x v="9"/>
    <s v="METCO"/>
    <s v="Yarn"/>
    <s v="02-01-01-001-0001"/>
    <s v="METCO TEXTILE (PVT) LTD"/>
    <n v="35"/>
    <n v="1587.6"/>
    <x v="131"/>
    <n v="938000"/>
    <s v="K-2108-96"/>
    <n v="26800"/>
  </r>
  <r>
    <d v="2021-08-20T00:00:00"/>
    <n v="8"/>
    <x v="2"/>
    <s v="8-2021"/>
    <x v="2"/>
    <s v="Q-1 (2021-2022)"/>
    <x v="7"/>
    <s v="METCO"/>
    <s v="Yarn"/>
    <s v="02-01-01-001-0001"/>
    <s v="METCO TEXTILE (PVT) LTD"/>
    <n v="40"/>
    <n v="1814.4"/>
    <x v="110"/>
    <n v="1056000"/>
    <s v="K-2108-97"/>
    <n v="26400"/>
  </r>
  <r>
    <d v="2021-08-20T00:00:00"/>
    <n v="8"/>
    <x v="2"/>
    <s v="8-2021"/>
    <x v="2"/>
    <s v="Q-1 (2021-2022)"/>
    <x v="7"/>
    <s v="TATA TEXTILE MILLS"/>
    <s v="Yarn"/>
    <s v="02-01-01-001-0025"/>
    <s v="TATA TEXTILE MILLS LTD"/>
    <n v="100"/>
    <n v="4536"/>
    <x v="140"/>
    <n v="2450000"/>
    <s v="K-2108-87"/>
    <n v="24500"/>
  </r>
  <r>
    <d v="2021-08-20T00:00:00"/>
    <n v="8"/>
    <x v="2"/>
    <s v="8-2021"/>
    <x v="2"/>
    <s v="Q-1 (2021-2022)"/>
    <x v="7"/>
    <s v="TATA TEXTILE MILLS"/>
    <s v="Yarn"/>
    <s v="02-01-01-001-0025"/>
    <s v="TATA TEXTILE MILLS LTD"/>
    <n v="100"/>
    <n v="4536"/>
    <x v="140"/>
    <n v="2450000"/>
    <s v="K-2108-88"/>
    <n v="24500"/>
  </r>
  <r>
    <d v="2021-08-23T00:00:00"/>
    <n v="8"/>
    <x v="2"/>
    <s v="8-2021"/>
    <x v="2"/>
    <s v="Q-1 (2021-2022)"/>
    <x v="7"/>
    <s v="METCO"/>
    <s v="Yarn"/>
    <s v="02-01-01-001-0001"/>
    <s v="METCO TEXTILE (PVT) LTD"/>
    <n v="50"/>
    <n v="2268"/>
    <x v="110"/>
    <n v="1320000"/>
    <s v="K-2108-98"/>
    <n v="26400"/>
  </r>
  <r>
    <d v="2021-08-23T00:00:00"/>
    <n v="8"/>
    <x v="2"/>
    <s v="8-2021"/>
    <x v="2"/>
    <s v="Q-1 (2021-2022)"/>
    <x v="9"/>
    <s v="METCO"/>
    <s v="Yarn"/>
    <s v="02-01-01-001-0001"/>
    <s v="METCO TEXTILE (PVT) LTD"/>
    <n v="15"/>
    <n v="680.4"/>
    <x v="131"/>
    <n v="402000"/>
    <s v="K-2108-99"/>
    <n v="26800"/>
  </r>
  <r>
    <d v="2021-08-23T00:00:00"/>
    <n v="8"/>
    <x v="2"/>
    <s v="8-2021"/>
    <x v="2"/>
    <s v="Q-1 (2021-2022)"/>
    <x v="9"/>
    <s v="METCO"/>
    <s v="Yarn"/>
    <s v="02-01-01-001-0001"/>
    <s v="METCO TEXTILE (PVT) LTD"/>
    <n v="40"/>
    <n v="1814.4"/>
    <x v="135"/>
    <n v="1060000"/>
    <s v="K-2108-100"/>
    <n v="26500"/>
  </r>
  <r>
    <d v="2021-08-23T00:00:00"/>
    <n v="8"/>
    <x v="2"/>
    <s v="8-2021"/>
    <x v="2"/>
    <s v="Q-1 (2021-2022)"/>
    <x v="8"/>
    <s v="AHMED ORIENTAL"/>
    <s v="Yarn"/>
    <s v="02-01-01-001-0002"/>
    <s v="AHMED ORIENTAL TEXTILE MILLS LTD"/>
    <n v="50"/>
    <n v="2268"/>
    <x v="115"/>
    <n v="1025000"/>
    <s v="K-2108-109"/>
    <n v="20500"/>
  </r>
  <r>
    <d v="2021-08-23T00:00:00"/>
    <n v="8"/>
    <x v="2"/>
    <s v="8-2021"/>
    <x v="2"/>
    <s v="Q-1 (2021-2022)"/>
    <x v="7"/>
    <s v="AHMED ORIENTAL"/>
    <s v="Yarn"/>
    <s v="02-01-01-001-0002"/>
    <s v="AHMED ORIENTAL TEXTILE MILLS LTD"/>
    <n v="4"/>
    <n v="181.44"/>
    <x v="154"/>
    <n v="98800"/>
    <s v="K-2108-116"/>
    <n v="24700"/>
  </r>
  <r>
    <d v="2021-08-23T00:00:00"/>
    <n v="8"/>
    <x v="2"/>
    <s v="8-2021"/>
    <x v="2"/>
    <s v="Q-1 (2021-2022)"/>
    <x v="7"/>
    <s v="AHMED ORIENTAL"/>
    <s v="Yarn"/>
    <s v="02-01-01-001-0002"/>
    <s v="AHMED ORIENTAL TEXTILE MILLS LTD"/>
    <n v="46"/>
    <n v="2086.56"/>
    <x v="154"/>
    <n v="1136200"/>
    <s v="K-2108-117"/>
    <n v="24700"/>
  </r>
  <r>
    <d v="2021-08-23T00:00:00"/>
    <n v="8"/>
    <x v="2"/>
    <s v="8-2021"/>
    <x v="2"/>
    <s v="Q-1 (2021-2022)"/>
    <x v="7"/>
    <s v="AHMED ORIENTAL"/>
    <s v="PurchaseReturn"/>
    <s v="02-01-01-001-0002"/>
    <s v="AHMED ORIENTAL TEXTILE MILLS LTD"/>
    <n v="-109"/>
    <n v="-4944.24"/>
    <x v="154"/>
    <n v="-2692300"/>
    <s v="K-2107-114"/>
    <n v="24700"/>
  </r>
  <r>
    <d v="2021-08-24T00:00:00"/>
    <n v="8"/>
    <x v="2"/>
    <s v="8-2021"/>
    <x v="2"/>
    <s v="Q-1 (2021-2022)"/>
    <x v="37"/>
    <s v="COMBINE"/>
    <s v="Yarn"/>
    <s v="02-01-01-001-0022"/>
    <s v="COMBINE SPINING (PVT) LTD"/>
    <n v="7.39"/>
    <n v="335.21039999999999"/>
    <x v="12"/>
    <n v="129325"/>
    <s v="K-2108-138"/>
    <n v="17500"/>
  </r>
  <r>
    <d v="2021-08-24T00:00:00"/>
    <n v="8"/>
    <x v="2"/>
    <s v="8-2021"/>
    <x v="2"/>
    <s v="Q-1 (2021-2022)"/>
    <x v="37"/>
    <s v="COMBINE"/>
    <s v="Yarn"/>
    <s v="02-01-01-001-0022"/>
    <s v="COMBINE SPINING (PVT) LTD"/>
    <n v="20.61"/>
    <n v="934.86959999999999"/>
    <x v="12"/>
    <n v="360675"/>
    <s v="K-2108-138"/>
    <n v="17500"/>
  </r>
  <r>
    <d v="2021-08-24T00:00:00"/>
    <n v="8"/>
    <x v="2"/>
    <s v="8-2021"/>
    <x v="2"/>
    <s v="Q-1 (2021-2022)"/>
    <x v="37"/>
    <s v="COMBINE"/>
    <s v="Yarn"/>
    <s v="02-01-01-001-0022"/>
    <s v="COMBINE SPINING (PVT) LTD"/>
    <n v="5"/>
    <n v="226.8"/>
    <x v="12"/>
    <n v="87500"/>
    <s v="K-2108-139"/>
    <n v="17500"/>
  </r>
  <r>
    <d v="2021-08-24T00:00:00"/>
    <n v="8"/>
    <x v="2"/>
    <s v="8-2021"/>
    <x v="2"/>
    <s v="Q-1 (2021-2022)"/>
    <x v="40"/>
    <s v="COMBINE"/>
    <s v="Yarn"/>
    <s v="02-01-01-001-0022"/>
    <s v="COMBINE SPINING (PVT) LTD"/>
    <n v="1.48"/>
    <n v="67.132800000000003"/>
    <x v="42"/>
    <n v="24716"/>
    <s v="K-2108-133"/>
    <n v="16700"/>
  </r>
  <r>
    <d v="2021-08-24T00:00:00"/>
    <n v="8"/>
    <x v="2"/>
    <s v="8-2021"/>
    <x v="2"/>
    <s v="Q-1 (2021-2022)"/>
    <x v="40"/>
    <s v="COMBINE"/>
    <s v="Yarn"/>
    <s v="02-01-01-001-0022"/>
    <s v="COMBINE SPINING (PVT) LTD"/>
    <n v="68.52"/>
    <n v="3108.0672"/>
    <x v="42"/>
    <n v="1144284"/>
    <s v="K-2108-133"/>
    <n v="16700"/>
  </r>
  <r>
    <d v="2021-08-24T00:00:00"/>
    <n v="8"/>
    <x v="2"/>
    <s v="8-2021"/>
    <x v="2"/>
    <s v="Q-1 (2021-2022)"/>
    <x v="8"/>
    <s v="Gadoon"/>
    <s v="Yarn"/>
    <s v="02-01-01-001-0008"/>
    <s v="GADOON TEXTILE MILLS LTD"/>
    <n v="15"/>
    <n v="680.4"/>
    <x v="139"/>
    <n v="305250"/>
    <s v="K-2108-69"/>
    <n v="20350"/>
  </r>
  <r>
    <d v="2021-08-24T00:00:00"/>
    <n v="8"/>
    <x v="2"/>
    <s v="8-2021"/>
    <x v="2"/>
    <s v="Q-1 (2021-2022)"/>
    <x v="35"/>
    <s v="COMBINE"/>
    <s v="Yarn"/>
    <s v="02-01-01-001-0022"/>
    <s v="COMBINE SPINING (PVT) LTD"/>
    <n v="1"/>
    <n v="45.36"/>
    <x v="8"/>
    <n v="18400"/>
    <s v="K-2108-39"/>
    <n v="18400"/>
  </r>
  <r>
    <d v="2021-08-24T00:00:00"/>
    <n v="8"/>
    <x v="2"/>
    <s v="8-2021"/>
    <x v="2"/>
    <s v="Q-1 (2021-2022)"/>
    <x v="43"/>
    <s v="COMBINE"/>
    <s v="Yarn"/>
    <s v="02-01-01-001-0022"/>
    <s v="COMBINE SPINING (PVT) LTD"/>
    <n v="1"/>
    <n v="45.36"/>
    <x v="3"/>
    <n v="13800"/>
    <s v="K-2108-40"/>
    <n v="13800"/>
  </r>
  <r>
    <d v="2021-08-24T00:00:00"/>
    <n v="8"/>
    <x v="2"/>
    <s v="8-2021"/>
    <x v="2"/>
    <s v="Q-1 (2021-2022)"/>
    <x v="44"/>
    <s v="COMBINE"/>
    <s v="Yarn"/>
    <s v="02-01-01-001-0022"/>
    <s v="COMBINE SPINING (PVT) LTD"/>
    <n v="1"/>
    <n v="45.36"/>
    <x v="5"/>
    <n v="14300"/>
    <s v="K-2108-41"/>
    <n v="14300"/>
  </r>
  <r>
    <d v="2021-08-25T00:00:00"/>
    <n v="8"/>
    <x v="2"/>
    <s v="8-2021"/>
    <x v="2"/>
    <s v="Q-1 (2021-2022)"/>
    <x v="7"/>
    <s v="METCO"/>
    <s v="Yarn"/>
    <s v="02-01-01-001-0001"/>
    <s v="METCO TEXTILE (PVT) LTD"/>
    <n v="16.38"/>
    <n v="742.99679999999989"/>
    <x v="110"/>
    <n v="432432"/>
    <s v="K-2108-112"/>
    <n v="26400"/>
  </r>
  <r>
    <d v="2021-08-25T00:00:00"/>
    <n v="8"/>
    <x v="2"/>
    <s v="8-2021"/>
    <x v="2"/>
    <s v="Q-1 (2021-2022)"/>
    <x v="7"/>
    <s v="METCO"/>
    <s v="Yarn"/>
    <s v="02-01-01-001-0001"/>
    <s v="METCO TEXTILE (PVT) LTD"/>
    <n v="23.62"/>
    <n v="1071.4032"/>
    <x v="110"/>
    <n v="623568"/>
    <s v="K-2108-112"/>
    <n v="26400"/>
  </r>
  <r>
    <d v="2021-08-26T00:00:00"/>
    <n v="8"/>
    <x v="2"/>
    <s v="8-2021"/>
    <x v="2"/>
    <s v="Q-1 (2021-2022)"/>
    <x v="7"/>
    <s v="NAGINA"/>
    <s v="Yarn"/>
    <s v="02-01-01-001-0028"/>
    <s v="NAGINA COTTON MILLS LTD"/>
    <n v="0.94"/>
    <n v="42.638399999999997"/>
    <x v="140"/>
    <n v="23030"/>
    <s v="K-2108-73"/>
    <n v="24500"/>
  </r>
  <r>
    <d v="2021-08-26T00:00:00"/>
    <n v="8"/>
    <x v="2"/>
    <s v="8-2021"/>
    <x v="2"/>
    <s v="Q-1 (2021-2022)"/>
    <x v="7"/>
    <s v="NAGINA"/>
    <s v="Yarn"/>
    <s v="02-01-01-001-0028"/>
    <s v="NAGINA COTTON MILLS LTD"/>
    <n v="49.06"/>
    <n v="2225.3616000000002"/>
    <x v="140"/>
    <n v="1201970"/>
    <s v="K-2108-73"/>
    <n v="24500"/>
  </r>
  <r>
    <d v="2021-08-26T00:00:00"/>
    <n v="8"/>
    <x v="2"/>
    <s v="8-2021"/>
    <x v="2"/>
    <s v="Q-1 (2021-2022)"/>
    <x v="4"/>
    <s v="MUSTAQIM"/>
    <s v="Yarn"/>
    <s v="02-01-01-001-0021"/>
    <s v="MUSTAQIM DYEING &amp; PRINTING IND (PVT) LTD"/>
    <n v="50"/>
    <n v="2268"/>
    <x v="32"/>
    <n v="890000"/>
    <s v="K-2108-111"/>
    <n v="17800"/>
  </r>
  <r>
    <d v="2021-08-27T00:00:00"/>
    <n v="8"/>
    <x v="2"/>
    <s v="8-2021"/>
    <x v="2"/>
    <s v="Q-1 (2021-2022)"/>
    <x v="37"/>
    <s v="HENGBANG VIETNAM"/>
    <s v="Yarn"/>
    <s v="02-01-01-001-0024"/>
    <s v="MA TEXTILE"/>
    <n v="9.6300000000000008"/>
    <n v="436.81680000000006"/>
    <x v="125"/>
    <n v="211860.00000000003"/>
    <s v="K-2108-107"/>
    <n v="22000"/>
  </r>
  <r>
    <d v="2021-08-27T00:00:00"/>
    <n v="8"/>
    <x v="2"/>
    <s v="8-2021"/>
    <x v="2"/>
    <s v="Q-1 (2021-2022)"/>
    <x v="37"/>
    <s v="HENGBANG VIETNAM"/>
    <s v="Yarn"/>
    <s v="02-01-01-001-0024"/>
    <s v="MA TEXTILE"/>
    <n v="15.89"/>
    <n v="720.7704"/>
    <x v="125"/>
    <n v="349580"/>
    <s v="K-2108-107"/>
    <n v="22000"/>
  </r>
  <r>
    <d v="2021-08-27T00:00:00"/>
    <n v="8"/>
    <x v="2"/>
    <s v="8-2021"/>
    <x v="2"/>
    <s v="Q-1 (2021-2022)"/>
    <x v="37"/>
    <s v="HENGBANG VIETNAM"/>
    <s v="Yarn"/>
    <s v="02-01-01-001-0024"/>
    <s v="MA TEXTILE"/>
    <n v="84.48"/>
    <n v="3832.0128"/>
    <x v="125"/>
    <n v="1858560"/>
    <s v="K-2108-107"/>
    <n v="22000"/>
  </r>
  <r>
    <d v="2021-08-27T00:00:00"/>
    <n v="8"/>
    <x v="2"/>
    <s v="8-2021"/>
    <x v="2"/>
    <s v="Q-1 (2021-2022)"/>
    <x v="35"/>
    <s v="HENGBANG VIETNAM"/>
    <s v="Yarn"/>
    <s v="02-01-01-001-0024"/>
    <s v="MA TEXTILE"/>
    <n v="39.68"/>
    <n v="1799.8848"/>
    <x v="125"/>
    <n v="872960"/>
    <s v="K-2108-108"/>
    <n v="22000"/>
  </r>
  <r>
    <d v="2021-08-27T00:00:00"/>
    <n v="8"/>
    <x v="2"/>
    <s v="8-2021"/>
    <x v="2"/>
    <s v="Q-1 (2021-2022)"/>
    <x v="35"/>
    <s v="HENGBANG VIETNAM"/>
    <s v="Yarn"/>
    <s v="02-01-01-001-0024"/>
    <s v="MA TEXTILE"/>
    <n v="25.32"/>
    <n v="1148.5152"/>
    <x v="125"/>
    <n v="557040"/>
    <s v="K-2108-108"/>
    <n v="22000"/>
  </r>
  <r>
    <d v="2021-08-27T00:00:00"/>
    <n v="8"/>
    <x v="2"/>
    <s v="8-2021"/>
    <x v="2"/>
    <s v="Q-1 (2021-2022)"/>
    <x v="35"/>
    <s v="HENGBANG VIETNAM"/>
    <s v="Yarn"/>
    <s v="02-01-01-001-0024"/>
    <s v="MA TEXTILE"/>
    <n v="1.1399999999999999"/>
    <n v="51.710399999999993"/>
    <x v="125"/>
    <n v="25079.999999999996"/>
    <s v="K-2108-122"/>
    <n v="22000"/>
  </r>
  <r>
    <d v="2021-08-27T00:00:00"/>
    <n v="8"/>
    <x v="2"/>
    <s v="8-2021"/>
    <x v="2"/>
    <s v="Q-1 (2021-2022)"/>
    <x v="13"/>
    <s v="NAGINA"/>
    <s v="Yarn"/>
    <s v="02-01-01-001-0028"/>
    <s v="NAGINA COTTON MILLS LTD"/>
    <n v="17.71"/>
    <n v="803.32560000000001"/>
    <x v="149"/>
    <n v="478170"/>
    <s v="K-2108-72"/>
    <n v="27000"/>
  </r>
  <r>
    <d v="2021-08-27T00:00:00"/>
    <n v="8"/>
    <x v="2"/>
    <s v="8-2021"/>
    <x v="2"/>
    <s v="Q-1 (2021-2022)"/>
    <x v="13"/>
    <s v="NAGINA"/>
    <s v="Yarn"/>
    <s v="02-01-01-001-0028"/>
    <s v="NAGINA COTTON MILLS LTD"/>
    <n v="22.29"/>
    <n v="1011.0744"/>
    <x v="149"/>
    <n v="601830"/>
    <s v="K-2108-72"/>
    <n v="27000"/>
  </r>
  <r>
    <d v="2021-08-28T00:00:00"/>
    <n v="8"/>
    <x v="2"/>
    <s v="8-2021"/>
    <x v="2"/>
    <s v="Q-1 (2021-2022)"/>
    <x v="7"/>
    <s v="METCO"/>
    <s v="Yarn"/>
    <s v="02-01-01-001-0001"/>
    <s v="METCO TEXTILE (PVT) LTD"/>
    <n v="56.79"/>
    <n v="2575.9944"/>
    <x v="110"/>
    <n v="1499256"/>
    <s v="K-2108-113"/>
    <n v="26400"/>
  </r>
  <r>
    <d v="2021-08-28T00:00:00"/>
    <n v="8"/>
    <x v="2"/>
    <s v="8-2021"/>
    <x v="2"/>
    <s v="Q-1 (2021-2022)"/>
    <x v="7"/>
    <s v="METCO"/>
    <s v="Yarn"/>
    <s v="02-01-01-001-0001"/>
    <s v="METCO TEXTILE (PVT) LTD"/>
    <n v="3.21"/>
    <n v="145.60560000000001"/>
    <x v="110"/>
    <n v="84744"/>
    <s v="K-2108-113"/>
    <n v="26400"/>
  </r>
  <r>
    <d v="2021-08-28T00:00:00"/>
    <n v="8"/>
    <x v="2"/>
    <s v="8-2021"/>
    <x v="2"/>
    <s v="Q-1 (2021-2022)"/>
    <x v="3"/>
    <s v="GATRON"/>
    <s v="Yarn"/>
    <s v="02-01-01-001-0005"/>
    <s v="DAWOOD BROTHERS"/>
    <n v="20.97"/>
    <n v="951.19919999999991"/>
    <x v="4"/>
    <n v="318744"/>
    <s v="K-2108-106"/>
    <n v="15200"/>
  </r>
  <r>
    <d v="2021-08-28T00:00:00"/>
    <n v="8"/>
    <x v="2"/>
    <s v="8-2021"/>
    <x v="2"/>
    <s v="Q-1 (2021-2022)"/>
    <x v="3"/>
    <s v="GATRON"/>
    <s v="Yarn"/>
    <s v="02-01-01-001-0005"/>
    <s v="DAWOOD BROTHERS"/>
    <n v="22.57"/>
    <n v="1023.7752"/>
    <x v="4"/>
    <n v="343064"/>
    <s v="K-2108-106"/>
    <n v="15200"/>
  </r>
  <r>
    <d v="2021-08-28T00:00:00"/>
    <n v="8"/>
    <x v="2"/>
    <s v="8-2021"/>
    <x v="2"/>
    <s v="Q-1 (2021-2022)"/>
    <x v="35"/>
    <s v="COMBINE"/>
    <s v="Yarn"/>
    <s v="02-01-01-001-0022"/>
    <s v="COMBINE SPINING (PVT) LTD"/>
    <n v="8"/>
    <n v="362.88"/>
    <x v="65"/>
    <n v="144000"/>
    <s v="K-2108-134"/>
    <n v="18000"/>
  </r>
  <r>
    <d v="2021-08-28T00:00:00"/>
    <n v="8"/>
    <x v="2"/>
    <s v="8-2021"/>
    <x v="2"/>
    <s v="Q-1 (2021-2022)"/>
    <x v="35"/>
    <s v="COMBINE"/>
    <s v="Yarn"/>
    <s v="02-01-01-001-0022"/>
    <s v="COMBINE SPINING (PVT) LTD"/>
    <n v="92"/>
    <n v="4173.12"/>
    <x v="65"/>
    <n v="1656000"/>
    <s v="K-2108-135"/>
    <n v="18000"/>
  </r>
  <r>
    <d v="2021-08-29T00:00:00"/>
    <n v="8"/>
    <x v="2"/>
    <s v="8-2021"/>
    <x v="2"/>
    <s v="Q-1 (2021-2022)"/>
    <x v="36"/>
    <s v="COMBINE"/>
    <s v="Yarn"/>
    <s v="02-01-01-001-0022"/>
    <s v="COMBINE SPINING (PVT) LTD"/>
    <n v="27"/>
    <n v="1224.72"/>
    <x v="9"/>
    <n v="464400"/>
    <s v="K-2108-132"/>
    <n v="17200"/>
  </r>
  <r>
    <d v="2021-08-29T00:00:00"/>
    <n v="8"/>
    <x v="2"/>
    <s v="8-2021"/>
    <x v="2"/>
    <s v="Q-1 (2021-2022)"/>
    <x v="45"/>
    <s v="COMBINE"/>
    <s v="Yarn"/>
    <s v="02-01-01-001-0022"/>
    <s v="COMBINE SPINING (PVT) LTD"/>
    <n v="35"/>
    <n v="1587.6"/>
    <x v="5"/>
    <n v="500500"/>
    <s v="K-2108-123"/>
    <n v="14300"/>
  </r>
  <r>
    <d v="2021-08-30T00:00:00"/>
    <n v="8"/>
    <x v="2"/>
    <s v="8-2021"/>
    <x v="2"/>
    <s v="Q-1 (2021-2022)"/>
    <x v="8"/>
    <s v="TATA TEXTILE MILLS"/>
    <s v="Yarn"/>
    <s v="02-01-01-001-0025"/>
    <s v="TATA TEXTILE MILLS LTD"/>
    <n v="1.97"/>
    <n v="89.359200000000001"/>
    <x v="161"/>
    <n v="44522"/>
    <s v="K-2108-79"/>
    <n v="22600"/>
  </r>
  <r>
    <d v="2021-08-30T00:00:00"/>
    <n v="8"/>
    <x v="2"/>
    <s v="8-2021"/>
    <x v="2"/>
    <s v="Q-1 (2021-2022)"/>
    <x v="8"/>
    <s v="TATA TEXTILE MILLS"/>
    <s v="Yarn"/>
    <s v="02-01-01-001-0025"/>
    <s v="TATA TEXTILE MILLS LTD"/>
    <n v="1.35"/>
    <n v="61.236000000000004"/>
    <x v="161"/>
    <n v="30510.000000000004"/>
    <s v="K-2108-79"/>
    <n v="22600"/>
  </r>
  <r>
    <d v="2021-08-30T00:00:00"/>
    <n v="8"/>
    <x v="2"/>
    <s v="8-2021"/>
    <x v="2"/>
    <s v="Q-1 (2021-2022)"/>
    <x v="8"/>
    <s v="TATA TEXTILE MILLS"/>
    <s v="Yarn"/>
    <s v="02-01-01-001-0025"/>
    <s v="TATA TEXTILE MILLS LTD"/>
    <n v="34.200000000000003"/>
    <n v="1551.3120000000001"/>
    <x v="161"/>
    <n v="772920.00000000012"/>
    <s v="K-2108-79"/>
    <n v="22600"/>
  </r>
  <r>
    <d v="2021-08-30T00:00:00"/>
    <n v="8"/>
    <x v="2"/>
    <s v="8-2021"/>
    <x v="2"/>
    <s v="Q-1 (2021-2022)"/>
    <x v="8"/>
    <s v="TATA TEXTILE MILLS"/>
    <s v="Yarn"/>
    <s v="02-01-01-001-0025"/>
    <s v="TATA TEXTILE MILLS LTD"/>
    <n v="38.25"/>
    <n v="1735.02"/>
    <x v="161"/>
    <n v="864450"/>
    <s v="K-2108-79"/>
    <n v="22600"/>
  </r>
  <r>
    <d v="2021-08-30T00:00:00"/>
    <n v="8"/>
    <x v="2"/>
    <s v="8-2021"/>
    <x v="2"/>
    <s v="Q-1 (2021-2022)"/>
    <x v="8"/>
    <s v="TATA TEXTILE MILLS"/>
    <s v="Yarn"/>
    <s v="02-01-01-001-0025"/>
    <s v="TATA TEXTILE MILLS LTD"/>
    <n v="24.23"/>
    <n v="1099.0727999999999"/>
    <x v="161"/>
    <n v="547598"/>
    <s v="K-2108-79"/>
    <n v="22600"/>
  </r>
  <r>
    <d v="2021-08-30T00:00:00"/>
    <n v="8"/>
    <x v="2"/>
    <s v="8-2021"/>
    <x v="2"/>
    <s v="Q-1 (2021-2022)"/>
    <x v="22"/>
    <s v="QUETTA"/>
    <s v="Yarn"/>
    <s v="02-01-01-001-0023"/>
    <s v="QUETTA TEXTILE MILLS LTD"/>
    <n v="50"/>
    <n v="2268"/>
    <x v="28"/>
    <n v="960000"/>
    <s v="K-2108-74"/>
    <n v="19200"/>
  </r>
  <r>
    <d v="2021-08-30T00:00:00"/>
    <n v="8"/>
    <x v="2"/>
    <s v="8-2021"/>
    <x v="2"/>
    <s v="Q-1 (2021-2022)"/>
    <x v="8"/>
    <s v="Gadoon"/>
    <s v="Yarn"/>
    <s v="02-01-01-001-0008"/>
    <s v="GADOON TEXTILE MILLS LTD"/>
    <n v="25"/>
    <n v="1134"/>
    <x v="139"/>
    <n v="508750"/>
    <s v="K-2108-70"/>
    <n v="20350"/>
  </r>
  <r>
    <d v="2021-08-30T00:00:00"/>
    <n v="8"/>
    <x v="2"/>
    <s v="8-2021"/>
    <x v="2"/>
    <s v="Q-1 (2021-2022)"/>
    <x v="7"/>
    <s v="TATA TEXTILE MILLS"/>
    <s v="Yarn"/>
    <s v="02-01-01-001-0025"/>
    <s v="TATA TEXTILE MILLS LTD"/>
    <n v="24"/>
    <n v="1088.6399999999999"/>
    <x v="140"/>
    <n v="588000"/>
    <s v="K-2108-142"/>
    <n v="24500"/>
  </r>
  <r>
    <d v="2021-08-30T00:00:00"/>
    <n v="8"/>
    <x v="2"/>
    <s v="8-2021"/>
    <x v="2"/>
    <s v="Q-1 (2021-2022)"/>
    <x v="7"/>
    <s v="TATA TEXTILE MILLS"/>
    <s v="Yarn"/>
    <s v="02-01-01-001-0025"/>
    <s v="TATA TEXTILE MILLS LTD"/>
    <n v="33"/>
    <n v="1496.8799999999999"/>
    <x v="140"/>
    <n v="808500"/>
    <s v="K-2108-143"/>
    <n v="24500"/>
  </r>
  <r>
    <d v="2021-08-30T00:00:00"/>
    <n v="8"/>
    <x v="2"/>
    <s v="8-2021"/>
    <x v="2"/>
    <s v="Q-1 (2021-2022)"/>
    <x v="7"/>
    <s v="TATA TEXTILE MILLS"/>
    <s v="Yarn"/>
    <s v="02-01-01-001-0025"/>
    <s v="TATA TEXTILE MILLS LTD"/>
    <n v="20.96"/>
    <n v="950.74560000000008"/>
    <x v="140"/>
    <n v="513520"/>
    <s v="K-2108-144"/>
    <n v="24500"/>
  </r>
  <r>
    <d v="2021-08-30T00:00:00"/>
    <n v="8"/>
    <x v="2"/>
    <s v="8-2021"/>
    <x v="2"/>
    <s v="Q-1 (2021-2022)"/>
    <x v="7"/>
    <s v="TATA TEXTILE MILLS"/>
    <s v="Yarn"/>
    <s v="02-01-01-001-0025"/>
    <s v="TATA TEXTILE MILLS LTD"/>
    <n v="79.040000000000006"/>
    <n v="3585.2544000000003"/>
    <x v="140"/>
    <n v="1936480.0000000002"/>
    <s v="K-2108-144"/>
    <n v="24500"/>
  </r>
  <r>
    <d v="2021-08-31T00:00:00"/>
    <n v="8"/>
    <x v="2"/>
    <s v="8-2021"/>
    <x v="2"/>
    <s v="Q-1 (2021-2022)"/>
    <x v="1"/>
    <s v="AHMED ORIENTAL"/>
    <s v="Yarn"/>
    <s v="02-01-01-001-0002"/>
    <s v="AHMED ORIENTAL TEXTILE MILLS LTD"/>
    <n v="13.1"/>
    <n v="594.21600000000001"/>
    <x v="158"/>
    <n v="293440"/>
    <s v="K-2108-110"/>
    <n v="22400"/>
  </r>
  <r>
    <d v="2021-08-31T00:00:00"/>
    <n v="8"/>
    <x v="2"/>
    <s v="8-2021"/>
    <x v="2"/>
    <s v="Q-1 (2021-2022)"/>
    <x v="1"/>
    <s v="AHMED ORIENTAL"/>
    <s v="Yarn"/>
    <s v="02-01-01-001-0002"/>
    <s v="AHMED ORIENTAL TEXTILE MILLS LTD"/>
    <n v="6.27"/>
    <n v="284.40719999999999"/>
    <x v="158"/>
    <n v="140448"/>
    <s v="K-2108-110"/>
    <n v="22400"/>
  </r>
  <r>
    <d v="2021-08-31T00:00:00"/>
    <n v="8"/>
    <x v="2"/>
    <s v="8-2021"/>
    <x v="2"/>
    <s v="Q-1 (2021-2022)"/>
    <x v="1"/>
    <s v="AHMED ORIENTAL"/>
    <s v="Yarn"/>
    <s v="02-01-01-001-0002"/>
    <s v="AHMED ORIENTAL TEXTILE MILLS LTD"/>
    <n v="28.16"/>
    <n v="1277.3376000000001"/>
    <x v="158"/>
    <n v="630784"/>
    <s v="K-2108-110"/>
    <n v="22400"/>
  </r>
  <r>
    <d v="2021-08-31T00:00:00"/>
    <n v="8"/>
    <x v="2"/>
    <s v="8-2021"/>
    <x v="2"/>
    <s v="Q-1 (2021-2022)"/>
    <x v="1"/>
    <s v="AHMED ORIENTAL"/>
    <s v="Yarn"/>
    <s v="02-01-01-001-0002"/>
    <s v="AHMED ORIENTAL TEXTILE MILLS LTD"/>
    <n v="2.4700000000000002"/>
    <n v="112.03920000000001"/>
    <x v="158"/>
    <n v="55328.000000000007"/>
    <s v="K-2108-110"/>
    <n v="22400"/>
  </r>
  <r>
    <d v="2021-08-31T00:00:00"/>
    <n v="8"/>
    <x v="2"/>
    <s v="8-2021"/>
    <x v="2"/>
    <s v="Q-1 (2021-2022)"/>
    <x v="7"/>
    <s v="METCO"/>
    <s v="Yarn"/>
    <s v="02-01-01-001-0001"/>
    <s v="METCO TEXTILE (PVT) LTD"/>
    <n v="59.82"/>
    <n v="2713.4351999999999"/>
    <x v="110"/>
    <n v="1579248"/>
    <s v="K-2108-114"/>
    <n v="26400"/>
  </r>
  <r>
    <d v="2021-08-31T00:00:00"/>
    <n v="8"/>
    <x v="2"/>
    <s v="8-2021"/>
    <x v="2"/>
    <s v="Q-1 (2021-2022)"/>
    <x v="7"/>
    <s v="METCO"/>
    <s v="Yarn"/>
    <s v="02-01-01-001-0001"/>
    <s v="METCO TEXTILE (PVT) LTD"/>
    <n v="40.18"/>
    <n v="1822.5647999999999"/>
    <x v="110"/>
    <n v="1060752"/>
    <s v="K-2108-114"/>
    <n v="26400"/>
  </r>
  <r>
    <d v="2021-08-31T00:00:00"/>
    <n v="8"/>
    <x v="2"/>
    <s v="8-2021"/>
    <x v="2"/>
    <s v="Q-1 (2021-2022)"/>
    <x v="13"/>
    <s v="METCO"/>
    <s v="Yarn"/>
    <s v="02-01-01-001-0001"/>
    <s v="METCO TEXTILE (PVT) LTD"/>
    <n v="13.54"/>
    <n v="614.17439999999999"/>
    <x v="162"/>
    <n v="394014"/>
    <s v="K-2108-115"/>
    <n v="29100.000000000004"/>
  </r>
  <r>
    <d v="2021-08-31T00:00:00"/>
    <n v="8"/>
    <x v="2"/>
    <s v="8-2021"/>
    <x v="2"/>
    <s v="Q-1 (2021-2022)"/>
    <x v="13"/>
    <s v="METCO"/>
    <s v="Yarn"/>
    <s v="02-01-01-001-0001"/>
    <s v="METCO TEXTILE (PVT) LTD"/>
    <n v="36.46"/>
    <n v="1653.8256000000001"/>
    <x v="162"/>
    <n v="1060986"/>
    <s v="K-2108-115"/>
    <n v="29100"/>
  </r>
  <r>
    <d v="2021-08-31T00:00:00"/>
    <n v="8"/>
    <x v="2"/>
    <s v="8-2021"/>
    <x v="2"/>
    <s v="Q-1 (2021-2022)"/>
    <x v="9"/>
    <s v="METCO"/>
    <s v="Yarn"/>
    <s v="02-01-01-001-0001"/>
    <s v="METCO TEXTILE (PVT) LTD"/>
    <n v="40"/>
    <n v="1814.4"/>
    <x v="163"/>
    <n v="1192000"/>
    <s v="K-2108-128"/>
    <n v="29800"/>
  </r>
  <r>
    <d v="2021-08-31T00:00:00"/>
    <n v="8"/>
    <x v="2"/>
    <s v="8-2021"/>
    <x v="2"/>
    <s v="Q-1 (2021-2022)"/>
    <x v="8"/>
    <s v="Gadoon"/>
    <s v="Yarn"/>
    <s v="02-01-01-001-0008"/>
    <s v="GADOON TEXTILE MILLS LTD"/>
    <n v="60"/>
    <n v="2721.6"/>
    <x v="139"/>
    <n v="1221000"/>
    <s v="K-2108-71"/>
    <n v="20350"/>
  </r>
  <r>
    <d v="2021-08-31T00:00:00"/>
    <n v="8"/>
    <x v="2"/>
    <s v="8-2021"/>
    <x v="2"/>
    <s v="Q-1 (2021-2022)"/>
    <x v="11"/>
    <s v="SAIF TEXTILE MILLS"/>
    <s v="Yarn"/>
    <s v="02-01-01-001-0014"/>
    <s v="SAIF TEXTILE MILLS LTD"/>
    <n v="92.98"/>
    <n v="4217.5727999999999"/>
    <x v="157"/>
    <n v="2324500"/>
    <s v="K-2108-76"/>
    <n v="25000"/>
  </r>
  <r>
    <d v="2021-08-31T00:00:00"/>
    <n v="8"/>
    <x v="2"/>
    <s v="8-2021"/>
    <x v="2"/>
    <s v="Q-1 (2021-2022)"/>
    <x v="11"/>
    <s v="SAIF TEXTILE MILLS"/>
    <s v="Yarn"/>
    <s v="02-01-01-001-0014"/>
    <s v="SAIF TEXTILE MILLS LTD"/>
    <n v="15.4"/>
    <n v="698.54399999999998"/>
    <x v="157"/>
    <n v="385000"/>
    <s v="K-2108-76"/>
    <n v="25000"/>
  </r>
  <r>
    <d v="2021-08-31T00:00:00"/>
    <n v="8"/>
    <x v="2"/>
    <s v="8-2021"/>
    <x v="2"/>
    <s v="Q-1 (2021-2022)"/>
    <x v="11"/>
    <s v="SAIF TEXTILE MILLS"/>
    <s v="Yarn"/>
    <s v="02-01-01-001-0014"/>
    <s v="SAIF TEXTILE MILLS LTD"/>
    <n v="21.62"/>
    <n v="980.68320000000006"/>
    <x v="157"/>
    <n v="540500"/>
    <s v="K-2108-77"/>
    <n v="25000"/>
  </r>
  <r>
    <d v="2021-08-31T00:00:00"/>
    <n v="8"/>
    <x v="2"/>
    <s v="8-2021"/>
    <x v="2"/>
    <s v="Q-1 (2021-2022)"/>
    <x v="7"/>
    <s v="AHMED ORIENTAL"/>
    <s v="PurchaseReturn"/>
    <s v="02-01-01-001-0002"/>
    <s v="AHMED ORIENTAL TEXTILE MILLS LTD"/>
    <n v="-46"/>
    <n v="-2086.56"/>
    <x v="154"/>
    <n v="-1136200"/>
    <s v="K-2108-117"/>
    <n v="24700"/>
  </r>
  <r>
    <d v="2021-09-01T00:00:00"/>
    <n v="9"/>
    <x v="2"/>
    <s v="9-2021"/>
    <x v="2"/>
    <s v="Q-1 (2021-2022)"/>
    <x v="7"/>
    <s v="NAGINA"/>
    <s v="Yarn"/>
    <s v="02-01-01-001-0028"/>
    <s v="NAGINA COTTON MILLS LTD"/>
    <n v="70"/>
    <n v="3175.2"/>
    <x v="140"/>
    <n v="1715000"/>
    <s v="K-2109-73"/>
    <n v="24500"/>
  </r>
  <r>
    <d v="2021-09-01T00:00:00"/>
    <n v="9"/>
    <x v="2"/>
    <s v="9-2021"/>
    <x v="2"/>
    <s v="Q-1 (2021-2022)"/>
    <x v="5"/>
    <s v="ZAHID JEE"/>
    <s v="Yarn"/>
    <s v="02-01-01-001-0005"/>
    <s v="DAWOOD BROTHERS"/>
    <n v="101"/>
    <n v="4581.3599999999997"/>
    <x v="122"/>
    <n v="2323000"/>
    <s v="K-2109-78"/>
    <n v="23000"/>
  </r>
  <r>
    <d v="2021-09-02T00:00:00"/>
    <n v="9"/>
    <x v="2"/>
    <s v="9-2021"/>
    <x v="2"/>
    <s v="Q-1 (2021-2022)"/>
    <x v="7"/>
    <s v="METCO"/>
    <s v="Yarn"/>
    <s v="02-01-01-001-0001"/>
    <s v="METCO TEXTILE (PVT) LTD"/>
    <n v="40"/>
    <n v="1814.4"/>
    <x v="110"/>
    <n v="1056000"/>
    <s v="K-2109-97"/>
    <n v="26400"/>
  </r>
  <r>
    <d v="2021-09-02T00:00:00"/>
    <n v="9"/>
    <x v="2"/>
    <s v="9-2021"/>
    <x v="2"/>
    <s v="Q-1 (2021-2022)"/>
    <x v="8"/>
    <s v="Gadoon"/>
    <s v="Yarn"/>
    <s v="02-01-01-001-0008"/>
    <s v="GADOON TEXTILE MILLS LTD"/>
    <n v="53"/>
    <n v="2404.08"/>
    <x v="139"/>
    <n v="1078550"/>
    <s v="K-2109-72"/>
    <n v="20350"/>
  </r>
  <r>
    <d v="2021-09-03T00:00:00"/>
    <n v="9"/>
    <x v="2"/>
    <s v="9-2021"/>
    <x v="2"/>
    <s v="Q-1 (2021-2022)"/>
    <x v="4"/>
    <s v="MUSTAQIM"/>
    <s v="Yarn"/>
    <s v="02-01-01-001-0021"/>
    <s v="MUSTAQIM DYEING &amp; PRINTING IND (PVT) LTD"/>
    <n v="100"/>
    <n v="4536"/>
    <x v="32"/>
    <n v="1780000"/>
    <s v="K-2109-16"/>
    <n v="17800"/>
  </r>
  <r>
    <d v="2021-09-03T00:00:00"/>
    <n v="9"/>
    <x v="2"/>
    <s v="9-2021"/>
    <x v="2"/>
    <s v="Q-1 (2021-2022)"/>
    <x v="4"/>
    <s v="TATA TEXTILE"/>
    <s v="Yarn"/>
    <s v="02-01-01-001-0025"/>
    <s v="TATA TEXTILE MILLS LTD"/>
    <n v="35.56"/>
    <n v="1613.0016000000001"/>
    <x v="98"/>
    <n v="711200"/>
    <s v="K-2109-77"/>
    <n v="20000"/>
  </r>
  <r>
    <d v="2021-09-03T00:00:00"/>
    <n v="9"/>
    <x v="2"/>
    <s v="9-2021"/>
    <x v="2"/>
    <s v="Q-1 (2021-2022)"/>
    <x v="4"/>
    <s v="TATA TEXTILE"/>
    <s v="Yarn"/>
    <s v="02-01-01-001-0025"/>
    <s v="TATA TEXTILE MILLS LTD"/>
    <n v="21.71"/>
    <n v="984.76560000000006"/>
    <x v="98"/>
    <n v="434200"/>
    <s v="K-2109-77"/>
    <n v="20000"/>
  </r>
  <r>
    <d v="2021-09-03T00:00:00"/>
    <n v="9"/>
    <x v="2"/>
    <s v="9-2021"/>
    <x v="2"/>
    <s v="Q-1 (2021-2022)"/>
    <x v="4"/>
    <s v="TATA TEXTILE"/>
    <s v="Yarn"/>
    <s v="02-01-01-001-0025"/>
    <s v="TATA TEXTILE MILLS LTD"/>
    <n v="12"/>
    <n v="544.31999999999994"/>
    <x v="98"/>
    <n v="240000"/>
    <s v="K-2109-77"/>
    <n v="20000"/>
  </r>
  <r>
    <d v="2021-09-03T00:00:00"/>
    <n v="9"/>
    <x v="2"/>
    <s v="9-2021"/>
    <x v="2"/>
    <s v="Q-1 (2021-2022)"/>
    <x v="4"/>
    <s v="TATA TEXTILE"/>
    <s v="Yarn"/>
    <s v="02-01-01-001-0025"/>
    <s v="TATA TEXTILE MILLS LTD"/>
    <n v="37.729999999999997"/>
    <n v="1711.4327999999998"/>
    <x v="98"/>
    <n v="754599.99999999988"/>
    <s v="K-2109-77"/>
    <n v="20000"/>
  </r>
  <r>
    <d v="2021-09-03T00:00:00"/>
    <n v="9"/>
    <x v="2"/>
    <s v="9-2021"/>
    <x v="2"/>
    <s v="Q-1 (2021-2022)"/>
    <x v="35"/>
    <s v="COMBINE"/>
    <s v="Yarn"/>
    <s v="02-01-01-001-0022"/>
    <s v="COMBINE SPINING (PVT) LTD"/>
    <n v="20"/>
    <n v="907.2"/>
    <x v="65"/>
    <n v="360000"/>
    <s v="K-2109-152"/>
    <n v="18000"/>
  </r>
  <r>
    <d v="2021-09-03T00:00:00"/>
    <n v="9"/>
    <x v="2"/>
    <s v="9-2021"/>
    <x v="2"/>
    <s v="Q-1 (2021-2022)"/>
    <x v="37"/>
    <s v="COMBINE"/>
    <s v="Yarn"/>
    <s v="02-01-01-001-0022"/>
    <s v="COMBINE SPINING (PVT) LTD"/>
    <n v="20"/>
    <n v="907.2"/>
    <x v="12"/>
    <n v="350000"/>
    <s v="K-2109-153"/>
    <n v="17500"/>
  </r>
  <r>
    <d v="2021-09-03T00:00:00"/>
    <n v="9"/>
    <x v="2"/>
    <s v="9-2021"/>
    <x v="2"/>
    <s v="Q-1 (2021-2022)"/>
    <x v="7"/>
    <s v="METCO"/>
    <s v="Yarn"/>
    <s v="02-01-01-001-0001"/>
    <s v="METCO TEXTILE (PVT) LTD"/>
    <n v="20"/>
    <n v="907.2"/>
    <x v="110"/>
    <n v="528000"/>
    <s v="K-2109-98"/>
    <n v="26400"/>
  </r>
  <r>
    <d v="2021-09-04T00:00:00"/>
    <n v="9"/>
    <x v="2"/>
    <s v="9-2021"/>
    <x v="2"/>
    <s v="Q-1 (2021-2022)"/>
    <x v="9"/>
    <s v="METCO"/>
    <s v="Yarn"/>
    <s v="02-01-01-001-0001"/>
    <s v="METCO TEXTILE (PVT) LTD"/>
    <n v="25.85"/>
    <n v="1172.556"/>
    <x v="163"/>
    <n v="770330"/>
    <s v="K-2109-143"/>
    <n v="29800"/>
  </r>
  <r>
    <d v="2021-09-04T00:00:00"/>
    <n v="9"/>
    <x v="2"/>
    <s v="9-2021"/>
    <x v="2"/>
    <s v="Q-1 (2021-2022)"/>
    <x v="9"/>
    <s v="METCO"/>
    <s v="Yarn"/>
    <s v="02-01-01-001-0001"/>
    <s v="METCO TEXTILE (PVT) LTD"/>
    <n v="14.15"/>
    <n v="641.84400000000005"/>
    <x v="163"/>
    <n v="421670"/>
    <s v="K-2109-144"/>
    <n v="29800"/>
  </r>
  <r>
    <d v="2021-09-04T00:00:00"/>
    <n v="9"/>
    <x v="2"/>
    <s v="9-2021"/>
    <x v="2"/>
    <s v="Q-1 (2021-2022)"/>
    <x v="22"/>
    <s v="QUETTA"/>
    <s v="Yarn"/>
    <s v="02-01-01-001-0023"/>
    <s v="QUETTA TEXTILE MILLS LTD"/>
    <n v="50"/>
    <n v="2268"/>
    <x v="28"/>
    <n v="960000"/>
    <s v="K-2109-75"/>
    <n v="19200"/>
  </r>
  <r>
    <d v="2021-09-04T00:00:00"/>
    <n v="9"/>
    <x v="2"/>
    <s v="9-2021"/>
    <x v="2"/>
    <s v="Q-1 (2021-2022)"/>
    <x v="9"/>
    <s v="MUQEET"/>
    <s v="Yarn"/>
    <s v="02-01-01-001-0026"/>
    <s v="AL-MUQEET TEXTILES (PVT) LTD"/>
    <n v="36.89"/>
    <n v="1673.3304000000001"/>
    <x v="147"/>
    <n v="1032920"/>
    <s v="K-2109-74"/>
    <n v="28000"/>
  </r>
  <r>
    <d v="2021-09-04T00:00:00"/>
    <n v="9"/>
    <x v="2"/>
    <s v="9-2021"/>
    <x v="2"/>
    <s v="Q-1 (2021-2022)"/>
    <x v="7"/>
    <s v="MUQEET"/>
    <s v="Yarn"/>
    <s v="02-01-01-001-0026"/>
    <s v="AL-MUQEET TEXTILES (PVT) LTD"/>
    <n v="100"/>
    <n v="4536"/>
    <x v="140"/>
    <n v="2450000"/>
    <s v="K-2109-68"/>
    <n v="24500"/>
  </r>
  <r>
    <d v="2021-09-04T00:00:00"/>
    <n v="9"/>
    <x v="2"/>
    <s v="9-2021"/>
    <x v="2"/>
    <s v="Q-1 (2021-2022)"/>
    <x v="9"/>
    <s v="MUQEET"/>
    <s v="Yarn"/>
    <s v="02-01-01-001-0026"/>
    <s v="AL-MUQEET TEXTILES (PVT) LTD"/>
    <n v="13.11"/>
    <n v="594.66959999999995"/>
    <x v="147"/>
    <n v="367080"/>
    <s v="K-2109-70"/>
    <n v="28000"/>
  </r>
  <r>
    <d v="2021-09-04T00:00:00"/>
    <n v="9"/>
    <x v="2"/>
    <s v="9-2021"/>
    <x v="2"/>
    <s v="Q-1 (2021-2022)"/>
    <x v="9"/>
    <s v="MUQEET"/>
    <s v="Yarn"/>
    <s v="02-01-01-001-0026"/>
    <s v="AL-MUQEET TEXTILES (PVT) LTD"/>
    <n v="50"/>
    <n v="2268"/>
    <x v="164"/>
    <n v="1425000"/>
    <s v="K-2109-71"/>
    <n v="28500"/>
  </r>
  <r>
    <d v="2021-09-05T00:00:00"/>
    <n v="9"/>
    <x v="2"/>
    <s v="9-2021"/>
    <x v="2"/>
    <s v="Q-1 (2021-2022)"/>
    <x v="37"/>
    <s v="COMBINE"/>
    <s v="Yarn"/>
    <s v="02-01-01-001-0022"/>
    <s v="COMBINE SPINING (PVT) LTD"/>
    <n v="30"/>
    <n v="1360.8"/>
    <x v="12"/>
    <n v="525000"/>
    <s v="K-2109-150"/>
    <n v="17500"/>
  </r>
  <r>
    <d v="2021-09-05T00:00:00"/>
    <n v="9"/>
    <x v="2"/>
    <s v="9-2021"/>
    <x v="2"/>
    <s v="Q-1 (2021-2022)"/>
    <x v="35"/>
    <s v="COMBINE"/>
    <s v="Yarn"/>
    <s v="02-01-01-001-0022"/>
    <s v="COMBINE SPINING (PVT) LTD"/>
    <n v="30"/>
    <n v="1360.8"/>
    <x v="65"/>
    <n v="540000"/>
    <s v="K-2109-151"/>
    <n v="18000"/>
  </r>
  <r>
    <d v="2021-09-06T00:00:00"/>
    <n v="9"/>
    <x v="2"/>
    <s v="9-2021"/>
    <x v="2"/>
    <s v="Q-1 (2021-2022)"/>
    <x v="7"/>
    <s v="METCO"/>
    <s v="Yarn"/>
    <s v="02-01-01-001-0001"/>
    <s v="METCO TEXTILE (PVT) LTD"/>
    <n v="25"/>
    <n v="1134"/>
    <x v="165"/>
    <n v="668750"/>
    <s v="K-2109-120"/>
    <n v="26750"/>
  </r>
  <r>
    <d v="2021-09-06T00:00:00"/>
    <n v="9"/>
    <x v="2"/>
    <s v="9-2021"/>
    <x v="2"/>
    <s v="Q-1 (2021-2022)"/>
    <x v="7"/>
    <s v="METCO"/>
    <s v="Yarn"/>
    <s v="02-01-01-001-0001"/>
    <s v="METCO TEXTILE (PVT) LTD"/>
    <n v="75"/>
    <n v="3402"/>
    <x v="165"/>
    <n v="2006250"/>
    <s v="K-2109-121"/>
    <n v="26750"/>
  </r>
  <r>
    <d v="2021-09-06T00:00:00"/>
    <n v="9"/>
    <x v="2"/>
    <s v="9-2021"/>
    <x v="2"/>
    <s v="Q-1 (2021-2022)"/>
    <x v="9"/>
    <s v="METCO"/>
    <s v="Yarn"/>
    <s v="02-01-01-001-0001"/>
    <s v="METCO TEXTILE (PVT) LTD"/>
    <n v="70"/>
    <n v="3175.2"/>
    <x v="163"/>
    <n v="2086000"/>
    <s v="K-2109-145"/>
    <n v="29800"/>
  </r>
  <r>
    <d v="2021-09-07T00:00:00"/>
    <n v="9"/>
    <x v="2"/>
    <s v="9-2021"/>
    <x v="2"/>
    <s v="Q-1 (2021-2022)"/>
    <x v="22"/>
    <s v="QUETTA"/>
    <s v="Yarn"/>
    <s v="02-01-01-001-0023"/>
    <s v="QUETTA TEXTILE MILLS LTD"/>
    <n v="100"/>
    <n v="4536"/>
    <x v="28"/>
    <n v="1920000"/>
    <s v="K-2109-76"/>
    <n v="19200"/>
  </r>
  <r>
    <d v="2021-09-08T00:00:00"/>
    <n v="9"/>
    <x v="2"/>
    <s v="9-2021"/>
    <x v="2"/>
    <s v="Q-1 (2021-2022)"/>
    <x v="7"/>
    <s v="METCO"/>
    <s v="Yarn"/>
    <s v="02-01-01-001-0001"/>
    <s v="METCO TEXTILE (PVT) LTD"/>
    <n v="75"/>
    <n v="3402"/>
    <x v="165"/>
    <n v="2006250"/>
    <s v="K-2109-122"/>
    <n v="26750"/>
  </r>
  <r>
    <d v="2021-09-08T00:00:00"/>
    <n v="9"/>
    <x v="2"/>
    <s v="9-2021"/>
    <x v="2"/>
    <s v="Q-1 (2021-2022)"/>
    <x v="5"/>
    <s v="ZAHID JEE"/>
    <s v="Yarn"/>
    <s v="02-01-01-001-0005"/>
    <s v="DAWOOD BROTHERS"/>
    <n v="9.69"/>
    <n v="439.53839999999997"/>
    <x v="122"/>
    <n v="222870"/>
    <s v="K-2109-79"/>
    <n v="23000"/>
  </r>
  <r>
    <d v="2021-09-08T00:00:00"/>
    <n v="9"/>
    <x v="2"/>
    <s v="9-2021"/>
    <x v="2"/>
    <s v="Q-1 (2021-2022)"/>
    <x v="5"/>
    <s v="ZAHID JEE"/>
    <s v="Yarn"/>
    <s v="02-01-01-001-0005"/>
    <s v="DAWOOD BROTHERS"/>
    <n v="109"/>
    <n v="4944.24"/>
    <x v="122"/>
    <n v="2507000"/>
    <s v="K-2109-79"/>
    <n v="23000"/>
  </r>
  <r>
    <d v="2021-09-08T00:00:00"/>
    <n v="9"/>
    <x v="2"/>
    <s v="9-2021"/>
    <x v="2"/>
    <s v="Q-1 (2021-2022)"/>
    <x v="5"/>
    <s v="ZAHID JEE"/>
    <s v="Yarn"/>
    <s v="02-01-01-001-0005"/>
    <s v="DAWOOD BROTHERS"/>
    <n v="4.9800000000000004"/>
    <n v="225.89280000000002"/>
    <x v="122"/>
    <n v="114540.00000000001"/>
    <s v="K-2109-79"/>
    <n v="23000"/>
  </r>
  <r>
    <d v="2021-09-08T00:00:00"/>
    <n v="9"/>
    <x v="2"/>
    <s v="9-2021"/>
    <x v="2"/>
    <s v="Q-1 (2021-2022)"/>
    <x v="5"/>
    <s v="ZAHID JEE"/>
    <s v="Yarn"/>
    <s v="02-01-01-001-0005"/>
    <s v="DAWOOD BROTHERS"/>
    <n v="6.33"/>
    <n v="287.12880000000001"/>
    <x v="122"/>
    <n v="145590"/>
    <s v="K-2109-79"/>
    <n v="23000"/>
  </r>
  <r>
    <d v="2021-09-11T00:00:00"/>
    <n v="9"/>
    <x v="2"/>
    <s v="9-2021"/>
    <x v="2"/>
    <s v="Q-1 (2021-2022)"/>
    <x v="9"/>
    <s v="METCO"/>
    <s v="Yarn"/>
    <s v="02-01-01-001-0001"/>
    <s v="METCO TEXTILE (PVT) LTD"/>
    <n v="30"/>
    <n v="1360.8"/>
    <x v="166"/>
    <n v="930000"/>
    <s v="K-2109-123"/>
    <n v="31000"/>
  </r>
  <r>
    <d v="2021-09-11T00:00:00"/>
    <n v="9"/>
    <x v="2"/>
    <s v="9-2021"/>
    <x v="2"/>
    <s v="Q-1 (2021-2022)"/>
    <x v="8"/>
    <s v="AYESHA SPINNING"/>
    <s v="Yarn"/>
    <s v="02-01-01-001-0030"/>
    <s v="AYESHA SPINING MILLS LTD"/>
    <n v="80"/>
    <n v="3628.8"/>
    <x v="104"/>
    <n v="1800000"/>
    <s v="K-2109-81"/>
    <n v="22500"/>
  </r>
  <r>
    <d v="2021-09-11T00:00:00"/>
    <n v="9"/>
    <x v="2"/>
    <s v="9-2021"/>
    <x v="2"/>
    <s v="Q-1 (2021-2022)"/>
    <x v="5"/>
    <s v="AYESHA SPINNING"/>
    <s v="Yarn"/>
    <s v="02-01-01-001-0030"/>
    <s v="AYESHA SPINING MILLS LTD"/>
    <n v="100"/>
    <n v="4536"/>
    <x v="160"/>
    <n v="2350000"/>
    <s v="K-2109-82"/>
    <n v="23500"/>
  </r>
  <r>
    <d v="2021-09-11T00:00:00"/>
    <n v="9"/>
    <x v="2"/>
    <s v="9-2021"/>
    <x v="2"/>
    <s v="Q-1 (2021-2022)"/>
    <x v="46"/>
    <s v="COMBINE"/>
    <s v="Yarn"/>
    <s v="02-01-01-001-0022"/>
    <s v="COMBINE SPINING (PVT) LTD"/>
    <n v="120"/>
    <n v="5443.2"/>
    <x v="119"/>
    <n v="2736000"/>
    <s v="K-2109-85"/>
    <n v="22800"/>
  </r>
  <r>
    <d v="2021-09-11T00:00:00"/>
    <n v="9"/>
    <x v="2"/>
    <s v="9-2021"/>
    <x v="2"/>
    <s v="Q-1 (2021-2022)"/>
    <x v="32"/>
    <s v="COMBINE"/>
    <s v="Yarn"/>
    <s v="02-01-01-001-0022"/>
    <s v="COMBINE SPINING (PVT) LTD"/>
    <n v="7"/>
    <n v="317.52"/>
    <x v="80"/>
    <n v="144900"/>
    <s v="K-2109-86"/>
    <n v="20700"/>
  </r>
  <r>
    <d v="2021-09-11T00:00:00"/>
    <n v="9"/>
    <x v="2"/>
    <s v="9-2021"/>
    <x v="2"/>
    <s v="Q-1 (2021-2022)"/>
    <x v="33"/>
    <s v="COMBINE"/>
    <s v="Yarn"/>
    <s v="02-01-01-001-0022"/>
    <s v="COMBINE SPINING (PVT) LTD"/>
    <n v="11.34"/>
    <n v="514.38239999999996"/>
    <x v="14"/>
    <n v="224532"/>
    <s v="K-2109-87"/>
    <n v="19800"/>
  </r>
  <r>
    <d v="2021-09-11T00:00:00"/>
    <n v="9"/>
    <x v="2"/>
    <s v="9-2021"/>
    <x v="2"/>
    <s v="Q-1 (2021-2022)"/>
    <x v="39"/>
    <s v="COMBINE"/>
    <s v="Yarn"/>
    <s v="02-01-01-001-0022"/>
    <s v="COMBINE SPINING (PVT) LTD"/>
    <n v="3.66"/>
    <n v="166.01760000000002"/>
    <x v="14"/>
    <n v="72468"/>
    <s v="K-2109-87"/>
    <n v="19800"/>
  </r>
  <r>
    <d v="2021-09-11T00:00:00"/>
    <n v="9"/>
    <x v="2"/>
    <s v="9-2021"/>
    <x v="2"/>
    <s v="Q-1 (2021-2022)"/>
    <x v="7"/>
    <s v="NAGINA"/>
    <s v="Yarn"/>
    <s v="02-01-01-001-0028"/>
    <s v="NAGINA COTTON MILLS LTD"/>
    <n v="70"/>
    <n v="3175.2"/>
    <x v="140"/>
    <n v="1715000"/>
    <s v="K-2109-96"/>
    <n v="24500"/>
  </r>
  <r>
    <d v="2021-09-11T00:00:00"/>
    <n v="9"/>
    <x v="2"/>
    <s v="9-2021"/>
    <x v="2"/>
    <s v="Q-1 (2021-2022)"/>
    <x v="22"/>
    <s v="QUETTA"/>
    <s v="Yarn"/>
    <s v="02-01-01-001-0023"/>
    <s v="QUETTA TEXTILE MILLS LTD"/>
    <n v="112.71"/>
    <n v="5112.5255999999999"/>
    <x v="28"/>
    <n v="2164032"/>
    <s v="K-2109-154"/>
    <n v="19200"/>
  </r>
  <r>
    <d v="2021-09-11T00:00:00"/>
    <n v="9"/>
    <x v="2"/>
    <s v="9-2021"/>
    <x v="2"/>
    <s v="Q-1 (2021-2022)"/>
    <x v="22"/>
    <s v="QUETTA"/>
    <s v="Yarn"/>
    <s v="02-01-01-001-0023"/>
    <s v="QUETTA TEXTILE MILLS LTD"/>
    <n v="1.36"/>
    <n v="61.689600000000006"/>
    <x v="28"/>
    <n v="26112.000000000004"/>
    <s v="K-2109-154"/>
    <n v="19200"/>
  </r>
  <r>
    <d v="2021-09-11T00:00:00"/>
    <n v="9"/>
    <x v="2"/>
    <s v="9-2021"/>
    <x v="2"/>
    <s v="Q-1 (2021-2022)"/>
    <x v="22"/>
    <s v="QUETTA"/>
    <s v="Yarn"/>
    <s v="02-01-01-001-0023"/>
    <s v="QUETTA TEXTILE MILLS LTD"/>
    <n v="8.93"/>
    <n v="405.06479999999999"/>
    <x v="28"/>
    <n v="171456"/>
    <s v="K-2109-155"/>
    <n v="19200"/>
  </r>
  <r>
    <d v="2021-09-13T00:00:00"/>
    <n v="9"/>
    <x v="2"/>
    <s v="9-2021"/>
    <x v="2"/>
    <s v="Q-1 (2021-2022)"/>
    <x v="7"/>
    <s v="METCO"/>
    <s v="Yarn"/>
    <s v="02-01-01-001-0001"/>
    <s v="METCO TEXTILE (PVT) LTD"/>
    <n v="45"/>
    <n v="2041.2"/>
    <x v="165"/>
    <n v="1203750"/>
    <s v="K-2109-125"/>
    <n v="26750"/>
  </r>
  <r>
    <d v="2021-09-13T00:00:00"/>
    <n v="9"/>
    <x v="2"/>
    <s v="9-2021"/>
    <x v="2"/>
    <s v="Q-1 (2021-2022)"/>
    <x v="7"/>
    <s v="METCO"/>
    <s v="Yarn"/>
    <s v="02-01-01-001-0001"/>
    <s v="METCO TEXTILE (PVT) LTD"/>
    <n v="55"/>
    <n v="2494.8000000000002"/>
    <x v="165"/>
    <n v="1471250"/>
    <s v="K-2109-124"/>
    <n v="26750"/>
  </r>
  <r>
    <d v="2021-09-14T00:00:00"/>
    <n v="9"/>
    <x v="2"/>
    <s v="9-2021"/>
    <x v="2"/>
    <s v="Q-1 (2021-2022)"/>
    <x v="13"/>
    <s v="MUQEET"/>
    <s v="Yarn"/>
    <s v="02-01-01-001-0026"/>
    <s v="AL-MUQEET TEXTILES (PVT) LTD"/>
    <n v="3.92"/>
    <n v="177.81119999999999"/>
    <x v="152"/>
    <n v="107800"/>
    <s v="K-2109-157"/>
    <n v="27500"/>
  </r>
  <r>
    <d v="2021-09-14T00:00:00"/>
    <n v="9"/>
    <x v="2"/>
    <s v="9-2021"/>
    <x v="2"/>
    <s v="Q-1 (2021-2022)"/>
    <x v="13"/>
    <s v="MUQEET"/>
    <s v="Yarn"/>
    <s v="02-01-01-001-0026"/>
    <s v="AL-MUQEET TEXTILES (PVT) LTD"/>
    <n v="41.4"/>
    <n v="1877.904"/>
    <x v="152"/>
    <n v="1138500"/>
    <s v="K-2109-157"/>
    <n v="27500"/>
  </r>
  <r>
    <d v="2021-09-14T00:00:00"/>
    <n v="9"/>
    <x v="2"/>
    <s v="9-2021"/>
    <x v="2"/>
    <s v="Q-1 (2021-2022)"/>
    <x v="13"/>
    <s v="MUQEET"/>
    <s v="Yarn"/>
    <s v="02-01-01-001-0026"/>
    <s v="AL-MUQEET TEXTILES (PVT) LTD"/>
    <n v="4.68"/>
    <n v="212.28479999999999"/>
    <x v="152"/>
    <n v="128699.99999999999"/>
    <s v="K-2109-157"/>
    <n v="27500"/>
  </r>
  <r>
    <d v="2021-09-14T00:00:00"/>
    <n v="9"/>
    <x v="2"/>
    <s v="9-2021"/>
    <x v="2"/>
    <s v="Q-1 (2021-2022)"/>
    <x v="7"/>
    <s v="ZAHID JEE"/>
    <s v="Yarn"/>
    <s v="02-01-01-001-0005"/>
    <s v="DAWOOD BROTHERS"/>
    <n v="150"/>
    <n v="6804"/>
    <x v="149"/>
    <n v="4050000"/>
    <s v="K-2109-80"/>
    <n v="27000"/>
  </r>
  <r>
    <d v="2021-09-14T00:00:00"/>
    <n v="9"/>
    <x v="2"/>
    <s v="9-2021"/>
    <x v="2"/>
    <s v="Q-1 (2021-2022)"/>
    <x v="34"/>
    <s v="MUSTAQEEM"/>
    <s v="Yarn"/>
    <s v="02-01-01-001-0021"/>
    <s v="MUSTAQIM DYEING &amp; PRINTING IND (PVT) LTD"/>
    <n v="50"/>
    <n v="2268"/>
    <x v="17"/>
    <n v="675000"/>
    <s v="K-2109-23"/>
    <n v="13500"/>
  </r>
  <r>
    <d v="2021-09-15T00:00:00"/>
    <n v="9"/>
    <x v="2"/>
    <s v="9-2021"/>
    <x v="2"/>
    <s v="Q-1 (2021-2022)"/>
    <x v="7"/>
    <s v="METCO"/>
    <s v="Yarn"/>
    <s v="02-01-01-001-0001"/>
    <s v="METCO TEXTILE (PVT) LTD"/>
    <n v="50"/>
    <n v="2268"/>
    <x v="165"/>
    <n v="1337500"/>
    <s v="K-2109-142"/>
    <n v="26750"/>
  </r>
  <r>
    <d v="2021-09-15T00:00:00"/>
    <n v="9"/>
    <x v="2"/>
    <s v="9-2021"/>
    <x v="2"/>
    <s v="Q-1 (2021-2022)"/>
    <x v="46"/>
    <s v="COMBINE"/>
    <s v="Yarn"/>
    <s v="02-01-01-001-0022"/>
    <s v="COMBINE SPINING (PVT) LTD"/>
    <n v="84"/>
    <n v="3810.24"/>
    <x v="119"/>
    <n v="1915200"/>
    <s v="K-2109-149"/>
    <n v="22800"/>
  </r>
  <r>
    <d v="2021-09-15T00:00:00"/>
    <n v="9"/>
    <x v="2"/>
    <s v="9-2021"/>
    <x v="2"/>
    <s v="Q-1 (2021-2022)"/>
    <x v="7"/>
    <s v="METCO"/>
    <s v="Yarn"/>
    <s v="02-01-01-001-0001"/>
    <s v="METCO TEXTILE (PVT) LTD"/>
    <n v="7.51"/>
    <n v="340.65359999999998"/>
    <x v="165"/>
    <n v="200892.5"/>
    <s v="K-2109-156"/>
    <n v="26750"/>
  </r>
  <r>
    <d v="2021-09-15T00:00:00"/>
    <n v="9"/>
    <x v="2"/>
    <s v="9-2021"/>
    <x v="2"/>
    <s v="Q-1 (2021-2022)"/>
    <x v="7"/>
    <s v="METCO"/>
    <s v="Yarn"/>
    <s v="02-01-01-001-0001"/>
    <s v="METCO TEXTILE (PVT) LTD"/>
    <n v="17.489999999999998"/>
    <n v="793.3463999999999"/>
    <x v="165"/>
    <n v="467857.49999999994"/>
    <s v="K-2109-156"/>
    <n v="26750"/>
  </r>
  <r>
    <d v="2021-09-16T00:00:00"/>
    <n v="9"/>
    <x v="2"/>
    <s v="9-2021"/>
    <x v="2"/>
    <s v="Q-1 (2021-2022)"/>
    <x v="32"/>
    <s v="COMBINE"/>
    <s v="Yarn"/>
    <s v="02-01-01-001-0022"/>
    <s v="COMBINE SPINING (PVT) LTD"/>
    <n v="40"/>
    <n v="1814.4"/>
    <x v="80"/>
    <n v="828000"/>
    <s v="K-2109-88"/>
    <n v="20700"/>
  </r>
  <r>
    <d v="2021-09-16T00:00:00"/>
    <n v="9"/>
    <x v="2"/>
    <s v="9-2021"/>
    <x v="2"/>
    <s v="Q-1 (2021-2022)"/>
    <x v="46"/>
    <s v="COMBINE"/>
    <s v="Yarn"/>
    <s v="02-01-01-001-0022"/>
    <s v="COMBINE SPINING (PVT) LTD"/>
    <n v="122.19"/>
    <n v="5542.5383999999995"/>
    <x v="119"/>
    <n v="2785932"/>
    <s v="K-2109-89"/>
    <n v="22800"/>
  </r>
  <r>
    <d v="2021-09-16T00:00:00"/>
    <n v="9"/>
    <x v="2"/>
    <s v="9-2021"/>
    <x v="2"/>
    <s v="Q-1 (2021-2022)"/>
    <x v="46"/>
    <s v="COMBINE"/>
    <s v="Yarn"/>
    <s v="02-01-01-001-0022"/>
    <s v="COMBINE SPINING (PVT) LTD"/>
    <n v="37.81"/>
    <n v="1715.0616"/>
    <x v="119"/>
    <n v="862068"/>
    <s v="K-2109-89"/>
    <n v="22800"/>
  </r>
  <r>
    <d v="2021-09-16T00:00:00"/>
    <n v="9"/>
    <x v="2"/>
    <s v="9-2021"/>
    <x v="2"/>
    <s v="Q-1 (2021-2022)"/>
    <x v="9"/>
    <s v="METCO"/>
    <s v="Yarn"/>
    <s v="02-01-01-001-0001"/>
    <s v="METCO TEXTILE (PVT) LTD"/>
    <n v="25.42"/>
    <n v="1153.0512000000001"/>
    <x v="166"/>
    <n v="788020"/>
    <s v="K-2109-140"/>
    <n v="30999.999999999996"/>
  </r>
  <r>
    <d v="2021-09-16T00:00:00"/>
    <n v="9"/>
    <x v="2"/>
    <s v="9-2021"/>
    <x v="2"/>
    <s v="Q-1 (2021-2022)"/>
    <x v="9"/>
    <s v="METCO"/>
    <s v="Yarn"/>
    <s v="02-01-01-001-0001"/>
    <s v="METCO TEXTILE (PVT) LTD"/>
    <n v="24.58"/>
    <n v="1114.9487999999999"/>
    <x v="166"/>
    <n v="761980"/>
    <s v="K-2109-140"/>
    <n v="31000.000000000004"/>
  </r>
  <r>
    <d v="2021-09-16T00:00:00"/>
    <n v="9"/>
    <x v="2"/>
    <s v="9-2021"/>
    <x v="2"/>
    <s v="Q-1 (2021-2022)"/>
    <x v="7"/>
    <s v="MUQEET"/>
    <s v="Yarn"/>
    <s v="02-01-01-001-0026"/>
    <s v="AL-MUQEET TEXTILES (PVT) LTD"/>
    <n v="100"/>
    <n v="4536"/>
    <x v="140"/>
    <n v="2450000"/>
    <s v="K-2109-67"/>
    <n v="24500"/>
  </r>
  <r>
    <d v="2021-09-16T00:00:00"/>
    <n v="9"/>
    <x v="2"/>
    <s v="9-2021"/>
    <x v="2"/>
    <s v="Q-1 (2021-2022)"/>
    <x v="35"/>
    <s v="COMBINE"/>
    <s v="PurchaseReturn"/>
    <s v="02-01-01-001-0022"/>
    <s v="COMBINE SPINING (PVT) LTD"/>
    <n v="-92"/>
    <n v="-4173.12"/>
    <x v="65"/>
    <n v="-1656000"/>
    <s v="K-2108-135"/>
    <n v="18000"/>
  </r>
  <r>
    <d v="2021-09-16T00:00:00"/>
    <n v="9"/>
    <x v="2"/>
    <s v="9-2021"/>
    <x v="2"/>
    <s v="Q-1 (2021-2022)"/>
    <x v="37"/>
    <s v="COMBINE"/>
    <s v="PurchaseReturn"/>
    <s v="02-01-01-001-0022"/>
    <s v="COMBINE SPINING (PVT) LTD"/>
    <n v="-88"/>
    <n v="-3991.68"/>
    <x v="12"/>
    <n v="-1540000"/>
    <s v="K-2108-137"/>
    <n v="17500"/>
  </r>
  <r>
    <d v="2021-09-16T00:00:00"/>
    <n v="9"/>
    <x v="2"/>
    <s v="9-2021"/>
    <x v="2"/>
    <s v="Q-1 (2021-2022)"/>
    <x v="37"/>
    <s v="COMBINE"/>
    <s v="PurchaseReturn"/>
    <s v="02-01-01-001-0022"/>
    <s v="COMBINE SPINING (PVT) LTD"/>
    <n v="-180"/>
    <n v="-8164.8"/>
    <x v="12"/>
    <n v="-3150000"/>
    <s v="K-2108-140"/>
    <n v="17500"/>
  </r>
  <r>
    <d v="2021-09-16T00:00:00"/>
    <n v="9"/>
    <x v="2"/>
    <s v="9-2021"/>
    <x v="2"/>
    <s v="Q-1 (2021-2022)"/>
    <x v="37"/>
    <s v="COMBINE"/>
    <s v="PurchaseReturn"/>
    <s v="02-01-01-001-0022"/>
    <s v="COMBINE SPINING (PVT) LTD"/>
    <n v="-20"/>
    <n v="-907.2"/>
    <x v="12"/>
    <n v="-350000"/>
    <s v="K-2107-146"/>
    <n v="17500"/>
  </r>
  <r>
    <d v="2021-09-17T00:00:00"/>
    <n v="9"/>
    <x v="2"/>
    <s v="9-2021"/>
    <x v="2"/>
    <s v="Q-1 (2021-2022)"/>
    <x v="4"/>
    <s v="TATA TEXTILE"/>
    <s v="Yarn"/>
    <s v="02-01-01-001-0025"/>
    <s v="TATA TEXTILE MILLS LTD"/>
    <n v="10.3"/>
    <n v="467.20800000000003"/>
    <x v="98"/>
    <n v="206000"/>
    <s v="K-2109-95"/>
    <n v="20000"/>
  </r>
  <r>
    <d v="2021-09-17T00:00:00"/>
    <n v="9"/>
    <x v="2"/>
    <s v="9-2021"/>
    <x v="2"/>
    <s v="Q-1 (2021-2022)"/>
    <x v="4"/>
    <s v="TATA TEXTILE"/>
    <s v="Yarn"/>
    <s v="02-01-01-001-0025"/>
    <s v="TATA TEXTILE MILLS LTD"/>
    <n v="7.04"/>
    <n v="319.33440000000002"/>
    <x v="98"/>
    <n v="140800"/>
    <s v="K-2109-95"/>
    <n v="20000"/>
  </r>
  <r>
    <d v="2021-09-17T00:00:00"/>
    <n v="9"/>
    <x v="2"/>
    <s v="9-2021"/>
    <x v="2"/>
    <s v="Q-1 (2021-2022)"/>
    <x v="4"/>
    <s v="TATA TEXTILE"/>
    <s v="Yarn"/>
    <s v="02-01-01-001-0025"/>
    <s v="TATA TEXTILE MILLS LTD"/>
    <n v="30.98"/>
    <n v="1405.2528"/>
    <x v="98"/>
    <n v="619600"/>
    <s v="K-2109-95"/>
    <n v="20000"/>
  </r>
  <r>
    <d v="2021-09-17T00:00:00"/>
    <n v="9"/>
    <x v="2"/>
    <s v="9-2021"/>
    <x v="2"/>
    <s v="Q-1 (2021-2022)"/>
    <x v="4"/>
    <s v="TATA TEXTILE"/>
    <s v="Yarn"/>
    <s v="02-01-01-001-0025"/>
    <s v="TATA TEXTILE MILLS LTD"/>
    <n v="0.64"/>
    <n v="29.0304"/>
    <x v="98"/>
    <n v="12800"/>
    <s v="K-2109-95"/>
    <n v="20000"/>
  </r>
  <r>
    <d v="2021-09-17T00:00:00"/>
    <n v="9"/>
    <x v="2"/>
    <s v="9-2021"/>
    <x v="2"/>
    <s v="Q-1 (2021-2022)"/>
    <x v="4"/>
    <s v="TATA TEXTILE"/>
    <s v="Yarn"/>
    <s v="02-01-01-001-0025"/>
    <s v="TATA TEXTILE MILLS LTD"/>
    <n v="40.31"/>
    <n v="1828.4616000000001"/>
    <x v="98"/>
    <n v="806200"/>
    <s v="K-2109-95"/>
    <n v="20000"/>
  </r>
  <r>
    <d v="2021-09-17T00:00:00"/>
    <n v="9"/>
    <x v="2"/>
    <s v="9-2021"/>
    <x v="2"/>
    <s v="Q-1 (2021-2022)"/>
    <x v="4"/>
    <s v="TATA TEXTILE"/>
    <s v="Yarn"/>
    <s v="02-01-01-001-0025"/>
    <s v="TATA TEXTILE MILLS LTD"/>
    <n v="10.73"/>
    <n v="486.71280000000002"/>
    <x v="98"/>
    <n v="214600"/>
    <s v="K-2109-95"/>
    <n v="20000"/>
  </r>
  <r>
    <d v="2021-09-18T00:00:00"/>
    <n v="9"/>
    <x v="2"/>
    <s v="9-2021"/>
    <x v="2"/>
    <s v="Q-1 (2021-2022)"/>
    <x v="5"/>
    <s v="SHAHZAD"/>
    <s v="Yarn"/>
    <s v="02-01-01-001-0005"/>
    <s v="DAWOOD BROTHERS"/>
    <n v="13.93"/>
    <n v="631.86479999999995"/>
    <x v="150"/>
    <n v="330141"/>
    <s v="K-2109-128"/>
    <n v="23700"/>
  </r>
  <r>
    <d v="2021-09-18T00:00:00"/>
    <n v="9"/>
    <x v="2"/>
    <s v="9-2021"/>
    <x v="2"/>
    <s v="Q-1 (2021-2022)"/>
    <x v="5"/>
    <s v="SHAHZAD"/>
    <s v="Yarn"/>
    <s v="02-01-01-001-0005"/>
    <s v="DAWOOD BROTHERS"/>
    <n v="136.07"/>
    <n v="6172.1351999999997"/>
    <x v="150"/>
    <n v="3224859"/>
    <s v="K-2109-128"/>
    <n v="23700"/>
  </r>
  <r>
    <d v="2021-09-18T00:00:00"/>
    <n v="9"/>
    <x v="2"/>
    <s v="9-2021"/>
    <x v="2"/>
    <s v="Q-1 (2021-2022)"/>
    <x v="1"/>
    <s v="SHAHZAD"/>
    <s v="Yarn"/>
    <s v="02-01-01-001-0005"/>
    <s v="DAWOOD BROTHERS"/>
    <n v="4.1900000000000004"/>
    <n v="190.05840000000001"/>
    <x v="151"/>
    <n v="90923.000000000015"/>
    <s v="K-2109-129"/>
    <n v="21700"/>
  </r>
  <r>
    <d v="2021-09-18T00:00:00"/>
    <n v="9"/>
    <x v="2"/>
    <s v="9-2021"/>
    <x v="2"/>
    <s v="Q-1 (2021-2022)"/>
    <x v="1"/>
    <s v="SHAHZAD"/>
    <s v="Yarn"/>
    <s v="02-01-01-001-0005"/>
    <s v="DAWOOD BROTHERS"/>
    <n v="5.21"/>
    <n v="236.32560000000001"/>
    <x v="151"/>
    <n v="113057"/>
    <s v="K-2109-129"/>
    <n v="21700"/>
  </r>
  <r>
    <d v="2021-09-18T00:00:00"/>
    <n v="9"/>
    <x v="2"/>
    <s v="9-2021"/>
    <x v="2"/>
    <s v="Q-1 (2021-2022)"/>
    <x v="1"/>
    <s v="SHAHZAD"/>
    <s v="Yarn"/>
    <s v="02-01-01-001-0005"/>
    <s v="DAWOOD BROTHERS"/>
    <n v="5.15"/>
    <n v="233.60400000000001"/>
    <x v="151"/>
    <n v="111755.00000000001"/>
    <s v="K-2109-129"/>
    <n v="21700"/>
  </r>
  <r>
    <d v="2021-09-18T00:00:00"/>
    <n v="9"/>
    <x v="2"/>
    <s v="9-2021"/>
    <x v="2"/>
    <s v="Q-1 (2021-2022)"/>
    <x v="1"/>
    <s v="SHAHZAD"/>
    <s v="Yarn"/>
    <s v="02-01-01-001-0005"/>
    <s v="DAWOOD BROTHERS"/>
    <n v="24.95"/>
    <n v="1131.732"/>
    <x v="151"/>
    <n v="541415"/>
    <s v="K-2109-129"/>
    <n v="21700"/>
  </r>
  <r>
    <d v="2021-09-18T00:00:00"/>
    <n v="9"/>
    <x v="2"/>
    <s v="9-2021"/>
    <x v="2"/>
    <s v="Q-1 (2021-2022)"/>
    <x v="1"/>
    <s v="SHAHZAD"/>
    <s v="Yarn"/>
    <s v="02-01-01-001-0005"/>
    <s v="DAWOOD BROTHERS"/>
    <n v="10.5"/>
    <n v="476.28"/>
    <x v="151"/>
    <n v="227850"/>
    <s v="K-2109-129"/>
    <n v="21700"/>
  </r>
  <r>
    <d v="2021-09-18T00:00:00"/>
    <n v="9"/>
    <x v="2"/>
    <s v="9-2021"/>
    <x v="2"/>
    <s v="Q-1 (2021-2022)"/>
    <x v="7"/>
    <s v="NAGINA"/>
    <s v="Yarn"/>
    <s v="02-01-01-001-0028"/>
    <s v="NAGINA COTTON MILLS LTD"/>
    <n v="100"/>
    <n v="4536"/>
    <x v="140"/>
    <n v="2450000"/>
    <s v="K-2109-147"/>
    <n v="24500"/>
  </r>
  <r>
    <d v="2021-09-18T00:00:00"/>
    <n v="9"/>
    <x v="2"/>
    <s v="9-2021"/>
    <x v="2"/>
    <s v="Q-1 (2021-2022)"/>
    <x v="32"/>
    <s v="COMBINE"/>
    <s v="Yarn"/>
    <s v="02-01-01-001-0022"/>
    <s v="COMBINE SPINING (PVT) LTD"/>
    <n v="3"/>
    <n v="136.07999999999998"/>
    <x v="80"/>
    <n v="62100"/>
    <s v="K-2109-148"/>
    <n v="20700"/>
  </r>
  <r>
    <d v="2021-09-18T00:00:00"/>
    <n v="9"/>
    <x v="2"/>
    <s v="9-2021"/>
    <x v="2"/>
    <s v="Q-1 (2021-2022)"/>
    <x v="13"/>
    <s v="METCO"/>
    <s v="Yarn"/>
    <s v="02-01-01-001-0001"/>
    <s v="METCO TEXTILE (PVT) LTD"/>
    <n v="2.46"/>
    <n v="111.5856"/>
    <x v="162"/>
    <n v="71586"/>
    <s v="K-2109-139"/>
    <n v="29100"/>
  </r>
  <r>
    <d v="2021-09-18T00:00:00"/>
    <n v="9"/>
    <x v="2"/>
    <s v="9-2021"/>
    <x v="2"/>
    <s v="Q-1 (2021-2022)"/>
    <x v="13"/>
    <s v="METCO"/>
    <s v="Yarn"/>
    <s v="02-01-01-001-0001"/>
    <s v="METCO TEXTILE (PVT) LTD"/>
    <n v="16"/>
    <n v="725.76"/>
    <x v="162"/>
    <n v="465600"/>
    <s v="K-2109-139"/>
    <n v="29100"/>
  </r>
  <r>
    <d v="2021-09-18T00:00:00"/>
    <n v="9"/>
    <x v="2"/>
    <s v="9-2021"/>
    <x v="2"/>
    <s v="Q-1 (2021-2022)"/>
    <x v="13"/>
    <s v="METCO"/>
    <s v="Yarn"/>
    <s v="02-01-01-001-0001"/>
    <s v="METCO TEXTILE (PVT) LTD"/>
    <n v="26.54"/>
    <n v="1203.8543999999999"/>
    <x v="162"/>
    <n v="772314"/>
    <s v="K-2109-139"/>
    <n v="29100"/>
  </r>
  <r>
    <d v="2021-09-18T00:00:00"/>
    <n v="9"/>
    <x v="2"/>
    <s v="9-2021"/>
    <x v="2"/>
    <s v="Q-1 (2021-2022)"/>
    <x v="7"/>
    <s v="AHMED ORIENTAL"/>
    <s v="Yarn"/>
    <s v="02-01-01-001-0002"/>
    <s v="AHMED ORIENTAL TEXTILE MILLS LTD"/>
    <n v="40"/>
    <n v="1814.4"/>
    <x v="154"/>
    <n v="988000"/>
    <s v="K-2109-132"/>
    <n v="24700"/>
  </r>
  <r>
    <d v="2021-09-18T00:00:00"/>
    <n v="9"/>
    <x v="2"/>
    <s v="9-2021"/>
    <x v="2"/>
    <s v="Q-1 (2021-2022)"/>
    <x v="7"/>
    <s v="TATA TEXTILE MILLS"/>
    <s v="Yarn"/>
    <s v="02-01-01-001-0025"/>
    <s v="TATA TEXTILE MILLS LTD"/>
    <n v="100"/>
    <n v="4536"/>
    <x v="140"/>
    <n v="2450000"/>
    <s v="K-2109-133"/>
    <n v="24500"/>
  </r>
  <r>
    <d v="2021-09-18T00:00:00"/>
    <n v="9"/>
    <x v="2"/>
    <s v="9-2021"/>
    <x v="2"/>
    <s v="Q-1 (2021-2022)"/>
    <x v="8"/>
    <s v="AYESHA SPINNING"/>
    <s v="Yarn"/>
    <s v="02-01-01-001-0030"/>
    <s v="AYESHA SPINING MILLS LTD"/>
    <n v="120"/>
    <n v="5443.2"/>
    <x v="104"/>
    <n v="2700000"/>
    <s v="K-2109-83"/>
    <n v="22500"/>
  </r>
  <r>
    <d v="2021-09-18T00:00:00"/>
    <n v="9"/>
    <x v="2"/>
    <s v="9-2021"/>
    <x v="2"/>
    <s v="Q-1 (2021-2022)"/>
    <x v="5"/>
    <s v="AYESHA SPINNING"/>
    <s v="Yarn"/>
    <s v="02-01-01-001-0030"/>
    <s v="AYESHA SPINING MILLS LTD"/>
    <n v="120"/>
    <n v="5443.2"/>
    <x v="160"/>
    <n v="2820000"/>
    <s v="K-2109-84"/>
    <n v="23500"/>
  </r>
  <r>
    <d v="2021-09-18T00:00:00"/>
    <n v="9"/>
    <x v="2"/>
    <s v="9-2021"/>
    <x v="2"/>
    <s v="Q-1 (2021-2022)"/>
    <x v="8"/>
    <s v="AHMED ORIENTAL"/>
    <s v="Yarn"/>
    <s v="02-01-01-001-0002"/>
    <s v="AHMED ORIENTAL TEXTILE MILLS LTD"/>
    <n v="50"/>
    <n v="2268"/>
    <x v="115"/>
    <n v="1025000"/>
    <s v="K-2109-40"/>
    <n v="20500"/>
  </r>
  <r>
    <d v="2021-09-20T00:00:00"/>
    <n v="9"/>
    <x v="2"/>
    <s v="9-2021"/>
    <x v="2"/>
    <s v="Q-1 (2021-2022)"/>
    <x v="7"/>
    <s v="NAGINA"/>
    <s v="Yarn"/>
    <s v="02-01-01-001-0028"/>
    <s v="NAGINA COTTON MILLS LTD"/>
    <n v="100"/>
    <n v="4536"/>
    <x v="140"/>
    <n v="2450000"/>
    <s v="K-2109-146"/>
    <n v="24500"/>
  </r>
  <r>
    <d v="2021-09-20T00:00:00"/>
    <n v="9"/>
    <x v="2"/>
    <s v="9-2021"/>
    <x v="2"/>
    <s v="Q-1 (2021-2022)"/>
    <x v="9"/>
    <s v="METCO"/>
    <s v="Yarn"/>
    <s v="02-01-01-001-0001"/>
    <s v="METCO TEXTILE (PVT) LTD"/>
    <n v="40"/>
    <n v="1814.4"/>
    <x v="166"/>
    <n v="1240000"/>
    <s v="K-2109-118"/>
    <n v="31000"/>
  </r>
  <r>
    <d v="2021-09-20T00:00:00"/>
    <n v="9"/>
    <x v="2"/>
    <s v="9-2021"/>
    <x v="2"/>
    <s v="Q-1 (2021-2022)"/>
    <x v="7"/>
    <s v="METCO"/>
    <s v="Yarn"/>
    <s v="02-01-01-001-0001"/>
    <s v="METCO TEXTILE (PVT) LTD"/>
    <n v="100"/>
    <n v="4536"/>
    <x v="167"/>
    <n v="2780000"/>
    <s v="K-2109-119"/>
    <n v="27800"/>
  </r>
  <r>
    <d v="2021-09-20T00:00:00"/>
    <n v="9"/>
    <x v="2"/>
    <s v="9-2021"/>
    <x v="2"/>
    <s v="Q-1 (2021-2022)"/>
    <x v="45"/>
    <s v="COMBINE"/>
    <s v="PurchaseReturn"/>
    <s v="02-01-01-001-0022"/>
    <s v="COMBINE SPINING (PVT) LTD"/>
    <n v="-35"/>
    <n v="-1587.6"/>
    <x v="5"/>
    <n v="-500500"/>
    <s v="K-2108-123"/>
    <n v="14300"/>
  </r>
  <r>
    <d v="2021-09-21T00:00:00"/>
    <n v="9"/>
    <x v="2"/>
    <s v="9-2021"/>
    <x v="2"/>
    <s v="Q-1 (2021-2022)"/>
    <x v="7"/>
    <s v="HUSSAIN"/>
    <s v="Yarn"/>
    <s v="02-01-01-001-0031"/>
    <s v="HUSSAIN MILLS LTD"/>
    <n v="200"/>
    <n v="9072"/>
    <x v="168"/>
    <n v="5200000"/>
    <s v="K-2109-92"/>
    <n v="26000"/>
  </r>
  <r>
    <d v="2021-09-21T00:00:00"/>
    <n v="9"/>
    <x v="2"/>
    <s v="9-2021"/>
    <x v="2"/>
    <s v="Q-1 (2021-2022)"/>
    <x v="7"/>
    <s v="TATA TEXTILE MILLS"/>
    <s v="Yarn"/>
    <s v="02-01-01-001-0025"/>
    <s v="TATA TEXTILE MILLS LTD"/>
    <n v="61"/>
    <n v="2766.96"/>
    <x v="140"/>
    <n v="1494500"/>
    <s v="K-2109-46"/>
    <n v="24500"/>
  </r>
  <r>
    <d v="2021-09-21T00:00:00"/>
    <n v="9"/>
    <x v="2"/>
    <s v="9-2021"/>
    <x v="2"/>
    <s v="Q-1 (2021-2022)"/>
    <x v="5"/>
    <s v="AYESHA SPINNING"/>
    <s v="Yarn"/>
    <s v="02-01-01-001-0030"/>
    <s v="AYESHA SPINING MILLS LTD"/>
    <n v="70"/>
    <n v="3175.2"/>
    <x v="160"/>
    <n v="1645000"/>
    <s v="K-2109-48"/>
    <n v="23500"/>
  </r>
  <r>
    <d v="2021-09-21T00:00:00"/>
    <n v="9"/>
    <x v="2"/>
    <s v="9-2021"/>
    <x v="2"/>
    <s v="Q-1 (2021-2022)"/>
    <x v="7"/>
    <s v="MUQEET"/>
    <s v="Yarn"/>
    <s v="02-01-01-001-0026"/>
    <s v="AL-MUQEET TEXTILES (PVT) LTD"/>
    <n v="200"/>
    <n v="9072"/>
    <x v="140"/>
    <n v="4900000"/>
    <s v="K-2109-49"/>
    <n v="24500"/>
  </r>
  <r>
    <d v="2021-09-23T00:00:00"/>
    <n v="9"/>
    <x v="2"/>
    <s v="9-2021"/>
    <x v="2"/>
    <s v="Q-1 (2021-2022)"/>
    <x v="13"/>
    <s v="METCO"/>
    <s v="Yarn"/>
    <s v="02-01-01-001-0001"/>
    <s v="METCO TEXTILE (PVT) LTD"/>
    <n v="0.64"/>
    <n v="29.0304"/>
    <x v="169"/>
    <n v="18496"/>
    <s v="K-2109-115"/>
    <n v="28900"/>
  </r>
  <r>
    <d v="2021-09-23T00:00:00"/>
    <n v="9"/>
    <x v="2"/>
    <s v="9-2021"/>
    <x v="2"/>
    <s v="Q-1 (2021-2022)"/>
    <x v="13"/>
    <s v="METCO"/>
    <s v="Yarn"/>
    <s v="02-01-01-001-0001"/>
    <s v="METCO TEXTILE (PVT) LTD"/>
    <n v="8.24"/>
    <n v="373.76640000000003"/>
    <x v="169"/>
    <n v="238136"/>
    <s v="K-2109-115"/>
    <n v="28900"/>
  </r>
  <r>
    <d v="2021-09-23T00:00:00"/>
    <n v="9"/>
    <x v="2"/>
    <s v="9-2021"/>
    <x v="2"/>
    <s v="Q-1 (2021-2022)"/>
    <x v="13"/>
    <s v="METCO"/>
    <s v="Yarn"/>
    <s v="02-01-01-001-0001"/>
    <s v="METCO TEXTILE (PVT) LTD"/>
    <n v="7.94"/>
    <n v="360.15840000000003"/>
    <x v="169"/>
    <n v="229466"/>
    <s v="K-2109-115"/>
    <n v="28900"/>
  </r>
  <r>
    <d v="2021-09-23T00:00:00"/>
    <n v="9"/>
    <x v="2"/>
    <s v="9-2021"/>
    <x v="2"/>
    <s v="Q-1 (2021-2022)"/>
    <x v="13"/>
    <s v="METCO"/>
    <s v="Yarn"/>
    <s v="02-01-01-001-0001"/>
    <s v="METCO TEXTILE (PVT) LTD"/>
    <n v="1.77"/>
    <n v="80.287199999999999"/>
    <x v="169"/>
    <n v="51153"/>
    <s v="K-2109-115"/>
    <n v="28900"/>
  </r>
  <r>
    <d v="2021-09-23T00:00:00"/>
    <n v="9"/>
    <x v="2"/>
    <s v="9-2021"/>
    <x v="2"/>
    <s v="Q-1 (2021-2022)"/>
    <x v="13"/>
    <s v="METCO"/>
    <s v="Yarn"/>
    <s v="02-01-01-001-0001"/>
    <s v="METCO TEXTILE (PVT) LTD"/>
    <n v="6.7"/>
    <n v="303.91199999999998"/>
    <x v="169"/>
    <n v="193630"/>
    <s v="K-2109-115"/>
    <n v="28900"/>
  </r>
  <r>
    <d v="2021-09-23T00:00:00"/>
    <n v="9"/>
    <x v="2"/>
    <s v="9-2021"/>
    <x v="2"/>
    <s v="Q-1 (2021-2022)"/>
    <x v="13"/>
    <s v="METCO"/>
    <s v="Yarn"/>
    <s v="02-01-01-001-0001"/>
    <s v="METCO TEXTILE (PVT) LTD"/>
    <n v="19.71"/>
    <n v="894.04560000000004"/>
    <x v="169"/>
    <n v="569619"/>
    <s v="K-2109-115"/>
    <n v="28900"/>
  </r>
  <r>
    <d v="2021-09-23T00:00:00"/>
    <n v="9"/>
    <x v="2"/>
    <s v="9-2021"/>
    <x v="2"/>
    <s v="Q-1 (2021-2022)"/>
    <x v="7"/>
    <s v="METCO"/>
    <s v="Yarn"/>
    <s v="02-01-01-001-0001"/>
    <s v="METCO TEXTILE (PVT) LTD"/>
    <n v="46"/>
    <n v="2086.56"/>
    <x v="167"/>
    <n v="1278800"/>
    <s v="K-2109-137"/>
    <n v="27800"/>
  </r>
  <r>
    <d v="2021-09-23T00:00:00"/>
    <n v="9"/>
    <x v="2"/>
    <s v="9-2021"/>
    <x v="2"/>
    <s v="Q-1 (2021-2022)"/>
    <x v="13"/>
    <s v="METCO"/>
    <s v="Yarn"/>
    <s v="02-01-01-001-0001"/>
    <s v="METCO TEXTILE (PVT) LTD"/>
    <n v="5"/>
    <n v="226.8"/>
    <x v="162"/>
    <n v="145500"/>
    <s v="K-2109-138"/>
    <n v="29100"/>
  </r>
  <r>
    <d v="2021-09-23T00:00:00"/>
    <n v="9"/>
    <x v="2"/>
    <s v="9-2021"/>
    <x v="2"/>
    <s v="Q-1 (2021-2022)"/>
    <x v="8"/>
    <s v="Gadoon"/>
    <s v="Yarn"/>
    <s v="02-01-01-001-0008"/>
    <s v="GADOON TEXTILE MILLS LTD"/>
    <n v="5"/>
    <n v="226.8"/>
    <x v="140"/>
    <n v="122500"/>
    <s v="K-2109-134"/>
    <n v="24500"/>
  </r>
  <r>
    <d v="2021-09-24T00:00:00"/>
    <n v="9"/>
    <x v="2"/>
    <s v="9-2021"/>
    <x v="2"/>
    <s v="Q-1 (2021-2022)"/>
    <x v="8"/>
    <s v="AHMED ORIENTAL"/>
    <s v="Yarn"/>
    <s v="02-01-01-001-0002"/>
    <s v="AHMED ORIENTAL TEXTILE MILLS LTD"/>
    <n v="50"/>
    <n v="2268"/>
    <x v="115"/>
    <n v="1025000"/>
    <s v="K-2109-131"/>
    <n v="20500"/>
  </r>
  <r>
    <d v="2021-09-24T00:00:00"/>
    <n v="9"/>
    <x v="2"/>
    <s v="9-2021"/>
    <x v="2"/>
    <s v="Q-1 (2021-2022)"/>
    <x v="46"/>
    <s v="COMBINE"/>
    <s v="Yarn"/>
    <s v="02-01-01-001-0022"/>
    <s v="COMBINE SPINING (PVT) LTD"/>
    <n v="150"/>
    <n v="6804"/>
    <x v="119"/>
    <n v="3420000"/>
    <s v="K-2109-94"/>
    <n v="22800"/>
  </r>
  <r>
    <d v="2021-09-24T00:00:00"/>
    <n v="9"/>
    <x v="2"/>
    <s v="9-2021"/>
    <x v="2"/>
    <s v="Q-1 (2021-2022)"/>
    <x v="46"/>
    <s v="COMBINE"/>
    <s v="Yarn"/>
    <s v="02-01-01-001-0022"/>
    <s v="COMBINE SPINING (PVT) LTD"/>
    <n v="48"/>
    <n v="2177.2799999999997"/>
    <x v="119"/>
    <n v="1094400"/>
    <s v="K-2109-56"/>
    <n v="22800"/>
  </r>
  <r>
    <d v="2021-09-24T00:00:00"/>
    <n v="9"/>
    <x v="2"/>
    <s v="9-2021"/>
    <x v="2"/>
    <s v="Q-1 (2021-2022)"/>
    <x v="37"/>
    <s v="COMBINE"/>
    <s v="PurchaseReturn"/>
    <s v="02-01-01-001-0022"/>
    <s v="COMBINE SPINING (PVT) LTD"/>
    <n v="-5"/>
    <n v="-226.8"/>
    <x v="12"/>
    <n v="-87500"/>
    <s v="K-2108-139"/>
    <n v="17500"/>
  </r>
  <r>
    <d v="2021-09-27T00:00:00"/>
    <n v="9"/>
    <x v="2"/>
    <s v="9-2021"/>
    <x v="2"/>
    <s v="Q-1 (2021-2022)"/>
    <x v="7"/>
    <s v="METCO"/>
    <s v="Yarn"/>
    <s v="02-01-01-001-0001"/>
    <s v="METCO TEXTILE (PVT) LTD"/>
    <n v="70"/>
    <n v="3175.2"/>
    <x v="167"/>
    <n v="1946000"/>
    <s v="K-2109-116"/>
    <n v="27800"/>
  </r>
  <r>
    <d v="2021-09-27T00:00:00"/>
    <n v="9"/>
    <x v="2"/>
    <s v="9-2021"/>
    <x v="2"/>
    <s v="Q-1 (2021-2022)"/>
    <x v="7"/>
    <s v="METCO"/>
    <s v="Yarn"/>
    <s v="02-01-01-001-0001"/>
    <s v="METCO TEXTILE (PVT) LTD"/>
    <n v="30"/>
    <n v="1360.8"/>
    <x v="167"/>
    <n v="834000"/>
    <s v="K-2109-117"/>
    <n v="27800"/>
  </r>
  <r>
    <d v="2021-09-27T00:00:00"/>
    <n v="9"/>
    <x v="2"/>
    <s v="9-2021"/>
    <x v="2"/>
    <s v="Q-1 (2021-2022)"/>
    <x v="34"/>
    <s v="MUSTAQEEM"/>
    <s v="Yarn"/>
    <s v="02-01-01-001-0021"/>
    <s v="MUSTAQIM DYEING &amp; PRINTING IND (PVT) LTD"/>
    <n v="35.83"/>
    <n v="1625.2487999999998"/>
    <x v="17"/>
    <n v="483705"/>
    <s v="K-2109-135"/>
    <n v="13500"/>
  </r>
  <r>
    <d v="2021-09-27T00:00:00"/>
    <n v="9"/>
    <x v="2"/>
    <s v="9-2021"/>
    <x v="2"/>
    <s v="Q-1 (2021-2022)"/>
    <x v="34"/>
    <s v="MUSTAQEEM"/>
    <s v="Yarn"/>
    <s v="02-01-01-001-0021"/>
    <s v="MUSTAQIM DYEING &amp; PRINTING IND (PVT) LTD"/>
    <n v="64.17"/>
    <n v="2910.7512000000002"/>
    <x v="17"/>
    <n v="866295"/>
    <s v="K-2109-136"/>
    <n v="13500"/>
  </r>
  <r>
    <d v="2021-09-29T00:00:00"/>
    <n v="9"/>
    <x v="2"/>
    <s v="9-2021"/>
    <x v="2"/>
    <s v="Q-1 (2021-2022)"/>
    <x v="7"/>
    <s v="HUSSAIN"/>
    <s v="Yarn"/>
    <s v="02-01-01-001-0031"/>
    <s v="HUSSAIN MILLS LTD"/>
    <n v="162"/>
    <n v="7348.32"/>
    <x v="168"/>
    <n v="4212000"/>
    <s v="K-2109-93"/>
    <n v="26000"/>
  </r>
  <r>
    <d v="2021-09-29T00:00:00"/>
    <n v="9"/>
    <x v="2"/>
    <s v="9-2021"/>
    <x v="2"/>
    <s v="Q-1 (2021-2022)"/>
    <x v="3"/>
    <s v="GATRON"/>
    <s v="Yarn"/>
    <s v="02-01-01-001-0005"/>
    <s v="DAWOOD BROTHERS"/>
    <n v="58.976410000000001"/>
    <n v="2675.1699576000001"/>
    <x v="170"/>
    <n v="896446.73987689998"/>
    <s v="K-2109-130"/>
    <n v="15200.09"/>
  </r>
  <r>
    <d v="2021-09-29T00:00:00"/>
    <n v="9"/>
    <x v="2"/>
    <s v="9-2021"/>
    <x v="2"/>
    <s v="Q-1 (2021-2022)"/>
    <x v="3"/>
    <s v="GATRON"/>
    <s v="Yarn"/>
    <s v="02-01-01-001-0005"/>
    <s v="DAWOOD BROTHERS"/>
    <n v="7.5837700000000003"/>
    <n v="343.99980720000002"/>
    <x v="171"/>
    <n v="115273.91070160001"/>
    <s v="K-2109-130"/>
    <n v="15200.08"/>
  </r>
  <r>
    <d v="2021-09-29T00:00:00"/>
    <n v="9"/>
    <x v="2"/>
    <s v="9-2021"/>
    <x v="2"/>
    <s v="Q-1 (2021-2022)"/>
    <x v="3"/>
    <s v="GATRON"/>
    <s v="Yarn"/>
    <s v="02-01-01-001-0005"/>
    <s v="DAWOOD BROTHERS"/>
    <n v="2.8167900000000001"/>
    <n v="127.7695944"/>
    <x v="171"/>
    <n v="42815.433343199998"/>
    <s v="K-2109-130"/>
    <n v="15200.079999999998"/>
  </r>
  <r>
    <d v="2021-09-30T00:00:00"/>
    <n v="9"/>
    <x v="2"/>
    <s v="9-2021"/>
    <x v="2"/>
    <s v="Q-1 (2021-2022)"/>
    <x v="7"/>
    <s v="NAGINA"/>
    <s v="Yarn"/>
    <s v="02-01-01-001-0028"/>
    <s v="NAGINA COTTON MILLS LTD"/>
    <n v="80"/>
    <n v="3628.8"/>
    <x v="140"/>
    <n v="1960000"/>
    <s v="K-2109-114"/>
    <n v="24500"/>
  </r>
  <r>
    <d v="2021-10-01T00:00:00"/>
    <n v="10"/>
    <x v="2"/>
    <s v="10-2021"/>
    <x v="2"/>
    <s v="Q-2 (2021-2022)"/>
    <x v="7"/>
    <s v="MUQEET"/>
    <s v="Yarn"/>
    <s v="02-01-01-001-0026"/>
    <s v="AL-MUQEET TEXTILES (PVT) LTD"/>
    <n v="200"/>
    <n v="9072"/>
    <x v="135"/>
    <n v="5300000"/>
    <s v="K-2110-1"/>
    <n v="26500"/>
  </r>
  <r>
    <d v="2021-10-02T00:00:00"/>
    <n v="10"/>
    <x v="2"/>
    <s v="10-2021"/>
    <x v="2"/>
    <s v="Q-2 (2021-2022)"/>
    <x v="13"/>
    <s v="NAGINA"/>
    <s v="Yarn"/>
    <s v="02-01-01-001-0028"/>
    <s v="NAGINA COTTON MILLS LTD"/>
    <n v="60"/>
    <n v="2721.6"/>
    <x v="149"/>
    <n v="1620000"/>
    <s v="K-2110-73"/>
    <n v="27000"/>
  </r>
  <r>
    <d v="2021-10-04T00:00:00"/>
    <n v="10"/>
    <x v="2"/>
    <s v="10-2021"/>
    <x v="2"/>
    <s v="Q-2 (2021-2022)"/>
    <x v="47"/>
    <s v="VITNAAM"/>
    <s v="Yarn"/>
    <s v="02-01-01-001-0032"/>
    <s v="SF ENTERPRISES"/>
    <n v="43.39"/>
    <n v="1968.1704"/>
    <x v="172"/>
    <n v="836399.95870000008"/>
    <s v="K-2110-108"/>
    <n v="19276.330000000002"/>
  </r>
  <r>
    <d v="2021-10-04T00:00:00"/>
    <n v="10"/>
    <x v="2"/>
    <s v="10-2021"/>
    <x v="2"/>
    <s v="Q-2 (2021-2022)"/>
    <x v="7"/>
    <s v="METCO"/>
    <s v="Yarn"/>
    <s v="02-01-01-001-0001"/>
    <s v="METCO TEXTILE (PVT) LTD"/>
    <n v="6.84"/>
    <n v="310.26240000000001"/>
    <x v="165"/>
    <n v="182970"/>
    <s v="K-2110-115"/>
    <n v="26750"/>
  </r>
  <r>
    <d v="2021-10-04T00:00:00"/>
    <n v="10"/>
    <x v="2"/>
    <s v="10-2021"/>
    <x v="2"/>
    <s v="Q-2 (2021-2022)"/>
    <x v="7"/>
    <s v="METCO"/>
    <s v="Yarn"/>
    <s v="02-01-01-001-0001"/>
    <s v="METCO TEXTILE (PVT) LTD"/>
    <n v="17.5"/>
    <n v="793.8"/>
    <x v="165"/>
    <n v="468125"/>
    <s v="K-2110-115"/>
    <n v="26750"/>
  </r>
  <r>
    <d v="2021-10-04T00:00:00"/>
    <n v="10"/>
    <x v="2"/>
    <s v="10-2021"/>
    <x v="2"/>
    <s v="Q-2 (2021-2022)"/>
    <x v="7"/>
    <s v="METCO"/>
    <s v="Yarn"/>
    <s v="02-01-01-001-0001"/>
    <s v="METCO TEXTILE (PVT) LTD"/>
    <n v="4.7699999999999996"/>
    <n v="216.36719999999997"/>
    <x v="165"/>
    <n v="127597.49999999999"/>
    <s v="K-2110-115"/>
    <n v="26750"/>
  </r>
  <r>
    <d v="2021-10-04T00:00:00"/>
    <n v="10"/>
    <x v="2"/>
    <s v="10-2021"/>
    <x v="2"/>
    <s v="Q-2 (2021-2022)"/>
    <x v="7"/>
    <s v="METCO"/>
    <s v="Yarn"/>
    <s v="02-01-01-001-0001"/>
    <s v="METCO TEXTILE (PVT) LTD"/>
    <n v="20.89"/>
    <n v="947.57040000000006"/>
    <x v="165"/>
    <n v="558807.5"/>
    <s v="K-2110-116"/>
    <n v="26750"/>
  </r>
  <r>
    <d v="2021-10-04T00:00:00"/>
    <n v="10"/>
    <x v="2"/>
    <s v="10-2021"/>
    <x v="2"/>
    <s v="Q-2 (2021-2022)"/>
    <x v="1"/>
    <s v="ZAHID JEE"/>
    <s v="Yarn"/>
    <s v="02-01-01-001-0005"/>
    <s v="DAWOOD BROTHERS"/>
    <n v="74.569999999999993"/>
    <n v="3382.4951999999998"/>
    <x v="173"/>
    <n v="1804593.9999999998"/>
    <s v="K-2110-84"/>
    <n v="24200"/>
  </r>
  <r>
    <d v="2021-10-04T00:00:00"/>
    <n v="10"/>
    <x v="2"/>
    <s v="10-2021"/>
    <x v="2"/>
    <s v="Q-2 (2021-2022)"/>
    <x v="1"/>
    <s v="ZAHID JEE"/>
    <s v="Yarn"/>
    <s v="02-01-01-001-0005"/>
    <s v="DAWOOD BROTHERS"/>
    <n v="12.15"/>
    <n v="551.12400000000002"/>
    <x v="173"/>
    <n v="294030"/>
    <s v="K-2110-84"/>
    <n v="24200"/>
  </r>
  <r>
    <d v="2021-10-04T00:00:00"/>
    <n v="10"/>
    <x v="2"/>
    <s v="10-2021"/>
    <x v="2"/>
    <s v="Q-2 (2021-2022)"/>
    <x v="1"/>
    <s v="ZAHID JEE"/>
    <s v="Yarn"/>
    <s v="02-01-01-001-0005"/>
    <s v="DAWOOD BROTHERS"/>
    <n v="13.28"/>
    <n v="602.38079999999991"/>
    <x v="173"/>
    <n v="321376"/>
    <s v="K-2110-84"/>
    <n v="24200"/>
  </r>
  <r>
    <d v="2021-10-04T00:00:00"/>
    <n v="10"/>
    <x v="2"/>
    <s v="10-2021"/>
    <x v="2"/>
    <s v="Q-2 (2021-2022)"/>
    <x v="5"/>
    <s v="ZAHID JEE"/>
    <s v="Yarn"/>
    <s v="02-01-01-001-0005"/>
    <s v="DAWOOD BROTHERS"/>
    <n v="22.12"/>
    <n v="1003.3632"/>
    <x v="122"/>
    <n v="508760"/>
    <s v="K-2110-72"/>
    <n v="23000"/>
  </r>
  <r>
    <d v="2021-10-04T00:00:00"/>
    <n v="10"/>
    <x v="2"/>
    <s v="10-2021"/>
    <x v="2"/>
    <s v="Q-2 (2021-2022)"/>
    <x v="5"/>
    <s v="ZAHID JEE"/>
    <s v="Yarn"/>
    <s v="02-01-01-001-0005"/>
    <s v="DAWOOD BROTHERS"/>
    <n v="54.99"/>
    <n v="2494.3463999999999"/>
    <x v="122"/>
    <n v="1264770"/>
    <s v="K-2110-72"/>
    <n v="23000"/>
  </r>
  <r>
    <d v="2021-10-04T00:00:00"/>
    <n v="10"/>
    <x v="2"/>
    <s v="10-2021"/>
    <x v="2"/>
    <s v="Q-2 (2021-2022)"/>
    <x v="5"/>
    <s v="ZAHID JEE"/>
    <s v="Yarn"/>
    <s v="02-01-01-001-0005"/>
    <s v="DAWOOD BROTHERS"/>
    <n v="22.89"/>
    <n v="1038.2904000000001"/>
    <x v="122"/>
    <n v="526470"/>
    <s v="K-2110-72"/>
    <n v="23000"/>
  </r>
  <r>
    <d v="2021-10-04T00:00:00"/>
    <n v="10"/>
    <x v="2"/>
    <s v="10-2021"/>
    <x v="2"/>
    <s v="Q-2 (2021-2022)"/>
    <x v="35"/>
    <s v="HENGBANG VIETNAM"/>
    <s v="Yarn"/>
    <s v="02-01-01-001-0032"/>
    <s v="SF ENTERPRISES"/>
    <n v="127.95"/>
    <n v="5803.8119999999999"/>
    <x v="125"/>
    <n v="2814900"/>
    <s v="K-2110-44"/>
    <n v="22000"/>
  </r>
  <r>
    <d v="2021-10-04T00:00:00"/>
    <n v="10"/>
    <x v="2"/>
    <s v="10-2021"/>
    <x v="2"/>
    <s v="Q-2 (2021-2022)"/>
    <x v="37"/>
    <s v="COMBINE"/>
    <s v="Yarn"/>
    <s v="02-01-01-001-0022"/>
    <s v="COMBINE SPINING (PVT) LTD"/>
    <n v="5"/>
    <n v="226.8"/>
    <x v="12"/>
    <n v="87500"/>
    <s v="K-2110-2"/>
    <n v="17500"/>
  </r>
  <r>
    <d v="2021-10-05T00:00:00"/>
    <n v="10"/>
    <x v="2"/>
    <s v="10-2021"/>
    <x v="2"/>
    <s v="Q-2 (2021-2022)"/>
    <x v="8"/>
    <s v="AHMED ORIENTAL"/>
    <s v="Yarn"/>
    <s v="02-01-01-001-0002"/>
    <s v="AHMED ORIENTAL TEXTILE MILLS LTD"/>
    <n v="100"/>
    <n v="4536"/>
    <x v="115"/>
    <n v="2050000"/>
    <s v="K-2110-5"/>
    <n v="20500"/>
  </r>
  <r>
    <d v="2021-10-05T00:00:00"/>
    <n v="10"/>
    <x v="2"/>
    <s v="10-2021"/>
    <x v="2"/>
    <s v="Q-2 (2021-2022)"/>
    <x v="48"/>
    <s v="COMBINE"/>
    <s v="Yarn"/>
    <s v="02-01-01-001-0022"/>
    <s v="COMBINE SPINING (PVT) LTD"/>
    <n v="10"/>
    <n v="453.6"/>
    <x v="28"/>
    <n v="192000"/>
    <s v="K-2110-107"/>
    <n v="19200"/>
  </r>
  <r>
    <d v="2021-10-05T00:00:00"/>
    <n v="10"/>
    <x v="2"/>
    <s v="10-2021"/>
    <x v="2"/>
    <s v="Q-2 (2021-2022)"/>
    <x v="32"/>
    <s v="COMBINE"/>
    <s v="Yarn"/>
    <s v="02-01-01-001-0022"/>
    <s v="COMBINE SPINING (PVT) LTD"/>
    <n v="60"/>
    <n v="2721.6"/>
    <x v="90"/>
    <n v="1260000"/>
    <s v="K-2110-92"/>
    <n v="21000"/>
  </r>
  <r>
    <d v="2021-10-05T00:00:00"/>
    <n v="10"/>
    <x v="2"/>
    <s v="10-2021"/>
    <x v="2"/>
    <s v="Q-2 (2021-2022)"/>
    <x v="46"/>
    <s v="COMBINE"/>
    <s v="Yarn"/>
    <s v="02-01-01-001-0022"/>
    <s v="COMBINE SPINING (PVT) LTD"/>
    <n v="58.09"/>
    <n v="2634.9624000000003"/>
    <x v="119"/>
    <n v="1324452"/>
    <s v="K-2110-90"/>
    <n v="22800"/>
  </r>
  <r>
    <d v="2021-10-05T00:00:00"/>
    <n v="10"/>
    <x v="2"/>
    <s v="10-2021"/>
    <x v="2"/>
    <s v="Q-2 (2021-2022)"/>
    <x v="46"/>
    <s v="COMBINE"/>
    <s v="Yarn"/>
    <s v="02-01-01-001-0022"/>
    <s v="COMBINE SPINING (PVT) LTD"/>
    <n v="22.91"/>
    <n v="1039.1976"/>
    <x v="119"/>
    <n v="522348"/>
    <s v="K-2110-91"/>
    <n v="22800"/>
  </r>
  <r>
    <d v="2021-10-06T00:00:00"/>
    <n v="10"/>
    <x v="2"/>
    <s v="10-2021"/>
    <x v="2"/>
    <s v="Q-2 (2021-2022)"/>
    <x v="7"/>
    <s v="TATA TEXTILE MILLS"/>
    <s v="Yarn"/>
    <s v="02-01-01-001-0025"/>
    <s v="TATA TEXTILE MILLS LTD"/>
    <n v="174"/>
    <n v="7892.64"/>
    <x v="140"/>
    <n v="4263000"/>
    <s v="K-2110-79"/>
    <n v="24500"/>
  </r>
  <r>
    <d v="2021-10-06T00:00:00"/>
    <n v="10"/>
    <x v="2"/>
    <s v="10-2021"/>
    <x v="2"/>
    <s v="Q-2 (2021-2022)"/>
    <x v="37"/>
    <s v="HENGBANG VIETNAM"/>
    <s v="Yarn"/>
    <s v="02-01-01-001-0033"/>
    <s v="AMNA APPARELS (YARN)"/>
    <n v="100"/>
    <n v="4536"/>
    <x v="174"/>
    <n v="2286468.5499999998"/>
    <s v="K-2110-28"/>
    <n v="22864.6855"/>
  </r>
  <r>
    <d v="2021-10-08T00:00:00"/>
    <n v="10"/>
    <x v="2"/>
    <s v="10-2021"/>
    <x v="2"/>
    <s v="Q-2 (2021-2022)"/>
    <x v="7"/>
    <s v="NAGINA"/>
    <s v="Yarn"/>
    <s v="02-01-01-001-0028"/>
    <s v="NAGINA COTTON MILLS LTD"/>
    <n v="65"/>
    <n v="2948.4"/>
    <x v="140"/>
    <n v="1592500"/>
    <s v="K-2110-80"/>
    <n v="24500"/>
  </r>
  <r>
    <d v="2021-10-08T00:00:00"/>
    <n v="10"/>
    <x v="2"/>
    <s v="10-2021"/>
    <x v="2"/>
    <s v="Q-2 (2021-2022)"/>
    <x v="7"/>
    <s v="METCO"/>
    <s v="Yarn"/>
    <s v="02-01-01-001-0001"/>
    <s v="METCO TEXTILE (PVT) LTD"/>
    <n v="20"/>
    <n v="907.2"/>
    <x v="149"/>
    <n v="540000"/>
    <s v="K-2110-75"/>
    <n v="27000"/>
  </r>
  <r>
    <d v="2021-10-08T00:00:00"/>
    <n v="10"/>
    <x v="2"/>
    <s v="10-2021"/>
    <x v="2"/>
    <s v="Q-2 (2021-2022)"/>
    <x v="7"/>
    <s v="METCO"/>
    <s v="Yarn"/>
    <s v="02-01-01-001-0001"/>
    <s v="METCO TEXTILE (PVT) LTD"/>
    <n v="55"/>
    <n v="2494.8000000000002"/>
    <x v="149"/>
    <n v="1485000"/>
    <s v="K-2110-76"/>
    <n v="27000"/>
  </r>
  <r>
    <d v="2021-10-08T00:00:00"/>
    <n v="10"/>
    <x v="2"/>
    <s v="10-2021"/>
    <x v="2"/>
    <s v="Q-2 (2021-2022)"/>
    <x v="7"/>
    <s v="METCO"/>
    <s v="Yarn"/>
    <s v="02-01-01-001-0001"/>
    <s v="METCO TEXTILE (PVT) LTD"/>
    <n v="125"/>
    <n v="5670"/>
    <x v="149"/>
    <n v="3375000"/>
    <s v="K-2110-77"/>
    <n v="27000"/>
  </r>
  <r>
    <d v="2021-10-08T00:00:00"/>
    <n v="10"/>
    <x v="2"/>
    <s v="10-2021"/>
    <x v="2"/>
    <s v="Q-2 (2021-2022)"/>
    <x v="34"/>
    <s v="MUSTAQEEM"/>
    <s v="Yarn"/>
    <s v="02-01-01-001-0021"/>
    <s v="MUSTAQIM DYEING &amp; PRINTING IND (PVT) LTD"/>
    <n v="100"/>
    <n v="4536"/>
    <x v="17"/>
    <n v="1350000"/>
    <s v="K-2110-48"/>
    <n v="13500"/>
  </r>
  <r>
    <d v="2021-10-09T00:00:00"/>
    <n v="10"/>
    <x v="2"/>
    <s v="10-2021"/>
    <x v="2"/>
    <s v="Q-2 (2021-2022)"/>
    <x v="7"/>
    <s v="AHMED ORIENTAL"/>
    <s v="Yarn"/>
    <s v="02-01-01-001-0002"/>
    <s v="AHMED ORIENTAL TEXTILE MILLS LTD"/>
    <n v="130"/>
    <n v="5896.8"/>
    <x v="154"/>
    <n v="3211000"/>
    <s v="K-2110-86"/>
    <n v="24700"/>
  </r>
  <r>
    <d v="2021-10-09T00:00:00"/>
    <n v="10"/>
    <x v="2"/>
    <s v="10-2021"/>
    <x v="2"/>
    <s v="Q-2 (2021-2022)"/>
    <x v="32"/>
    <s v="COMBINE"/>
    <s v="Yarn"/>
    <s v="02-01-01-001-0022"/>
    <s v="COMBINE SPINING (PVT) LTD"/>
    <n v="100"/>
    <n v="4536"/>
    <x v="90"/>
    <n v="2100000"/>
    <s v="K-2110-114"/>
    <n v="21000"/>
  </r>
  <r>
    <d v="2021-10-09T00:00:00"/>
    <n v="10"/>
    <x v="2"/>
    <s v="10-2021"/>
    <x v="2"/>
    <s v="Q-2 (2021-2022)"/>
    <x v="48"/>
    <s v="COMBINE"/>
    <s v="Yarn"/>
    <s v="02-01-01-001-0022"/>
    <s v="COMBINE SPINING (PVT) LTD"/>
    <n v="65"/>
    <n v="2948.4"/>
    <x v="28"/>
    <n v="1248000"/>
    <s v="K-2110-111"/>
    <n v="19200"/>
  </r>
  <r>
    <d v="2021-10-10T00:00:00"/>
    <n v="10"/>
    <x v="2"/>
    <s v="10-2021"/>
    <x v="2"/>
    <s v="Q-2 (2021-2022)"/>
    <x v="1"/>
    <s v="ZAHID JEE"/>
    <s v="Yarn"/>
    <s v="02-01-01-001-0005"/>
    <s v="DAWOOD BROTHERS"/>
    <n v="9.2200000000000006"/>
    <n v="418.2192"/>
    <x v="173"/>
    <n v="223124.00000000003"/>
    <s v="K-2110-81"/>
    <n v="24200"/>
  </r>
  <r>
    <d v="2021-10-10T00:00:00"/>
    <n v="10"/>
    <x v="2"/>
    <s v="10-2021"/>
    <x v="2"/>
    <s v="Q-2 (2021-2022)"/>
    <x v="1"/>
    <s v="ZAHID JEE"/>
    <s v="Yarn"/>
    <s v="02-01-01-001-0005"/>
    <s v="DAWOOD BROTHERS"/>
    <n v="12.15"/>
    <n v="551.12400000000002"/>
    <x v="173"/>
    <n v="294030"/>
    <s v="K-2110-81"/>
    <n v="24200"/>
  </r>
  <r>
    <d v="2021-10-10T00:00:00"/>
    <n v="10"/>
    <x v="2"/>
    <s v="10-2021"/>
    <x v="2"/>
    <s v="Q-2 (2021-2022)"/>
    <x v="1"/>
    <s v="ZAHID JEE"/>
    <s v="Yarn"/>
    <s v="02-01-01-001-0005"/>
    <s v="DAWOOD BROTHERS"/>
    <n v="22.5"/>
    <n v="1020.6"/>
    <x v="173"/>
    <n v="544500"/>
    <s v="K-2110-81"/>
    <n v="24200"/>
  </r>
  <r>
    <d v="2021-10-10T00:00:00"/>
    <n v="10"/>
    <x v="2"/>
    <s v="10-2021"/>
    <x v="2"/>
    <s v="Q-2 (2021-2022)"/>
    <x v="1"/>
    <s v="ZAHID JEE"/>
    <s v="Yarn"/>
    <s v="02-01-01-001-0005"/>
    <s v="DAWOOD BROTHERS"/>
    <n v="75.16"/>
    <n v="3409.2575999999999"/>
    <x v="173"/>
    <n v="1818872"/>
    <s v="K-2110-81"/>
    <n v="24200"/>
  </r>
  <r>
    <d v="2021-10-10T00:00:00"/>
    <n v="10"/>
    <x v="2"/>
    <s v="10-2021"/>
    <x v="2"/>
    <s v="Q-2 (2021-2022)"/>
    <x v="1"/>
    <s v="ZAHID JEE"/>
    <s v="Yarn"/>
    <s v="02-01-01-001-0005"/>
    <s v="DAWOOD BROTHERS"/>
    <n v="22.5"/>
    <n v="1020.6"/>
    <x v="173"/>
    <n v="544500"/>
    <s v="K-2110-81"/>
    <n v="24200"/>
  </r>
  <r>
    <d v="2021-10-10T00:00:00"/>
    <n v="10"/>
    <x v="2"/>
    <s v="10-2021"/>
    <x v="2"/>
    <s v="Q-2 (2021-2022)"/>
    <x v="1"/>
    <s v="ZAHID JEE"/>
    <s v="Yarn"/>
    <s v="02-01-01-001-0005"/>
    <s v="DAWOOD BROTHERS"/>
    <n v="8.4700000000000006"/>
    <n v="384.19920000000002"/>
    <x v="173"/>
    <n v="204974.00000000003"/>
    <s v="K-2110-81"/>
    <n v="24200"/>
  </r>
  <r>
    <d v="2021-10-11T00:00:00"/>
    <n v="10"/>
    <x v="2"/>
    <s v="10-2021"/>
    <x v="2"/>
    <s v="Q-2 (2021-2022)"/>
    <x v="7"/>
    <s v="HUSSAIN"/>
    <s v="Yarn"/>
    <s v="02-01-01-001-0031"/>
    <s v="HUSSAIN MILLS LTD"/>
    <n v="200"/>
    <n v="9072"/>
    <x v="168"/>
    <n v="5200000"/>
    <s v="K-2110-87"/>
    <n v="26000"/>
  </r>
  <r>
    <d v="2021-10-11T00:00:00"/>
    <n v="10"/>
    <x v="2"/>
    <s v="10-2021"/>
    <x v="2"/>
    <s v="Q-2 (2021-2022)"/>
    <x v="8"/>
    <s v="AHMED ORIENTAL"/>
    <s v="Yarn"/>
    <s v="02-01-01-001-0002"/>
    <s v="AHMED ORIENTAL TEXTILE MILLS LTD"/>
    <n v="100"/>
    <n v="4536"/>
    <x v="115"/>
    <n v="2050000"/>
    <s v="K-2110-85"/>
    <n v="20500"/>
  </r>
  <r>
    <d v="2021-10-11T00:00:00"/>
    <n v="10"/>
    <x v="2"/>
    <s v="10-2021"/>
    <x v="2"/>
    <s v="Q-2 (2021-2022)"/>
    <x v="7"/>
    <s v="METCO"/>
    <s v="Yarn"/>
    <s v="02-01-01-001-0001"/>
    <s v="METCO TEXTILE (PVT) LTD"/>
    <n v="115"/>
    <n v="5216.3999999999996"/>
    <x v="167"/>
    <n v="3197000"/>
    <s v="K-2110-74"/>
    <n v="27800"/>
  </r>
  <r>
    <d v="2021-10-12T00:00:00"/>
    <n v="10"/>
    <x v="2"/>
    <s v="10-2021"/>
    <x v="2"/>
    <s v="Q-2 (2021-2022)"/>
    <x v="48"/>
    <s v="COMBINE"/>
    <s v="Yarn"/>
    <s v="02-01-01-001-0022"/>
    <s v="COMBINE SPINING (PVT) LTD"/>
    <n v="35"/>
    <n v="1587.6"/>
    <x v="28"/>
    <n v="672000"/>
    <s v="K-2110-109"/>
    <n v="19200"/>
  </r>
  <r>
    <d v="2021-10-12T00:00:00"/>
    <n v="10"/>
    <x v="2"/>
    <s v="10-2021"/>
    <x v="2"/>
    <s v="Q-2 (2021-2022)"/>
    <x v="32"/>
    <s v="COMBINE"/>
    <s v="Yarn"/>
    <s v="02-01-01-001-0022"/>
    <s v="COMBINE SPINING (PVT) LTD"/>
    <n v="35"/>
    <n v="1587.6"/>
    <x v="90"/>
    <n v="735000"/>
    <s v="K-2110-113"/>
    <n v="21000"/>
  </r>
  <r>
    <d v="2021-10-14T00:00:00"/>
    <n v="10"/>
    <x v="2"/>
    <s v="10-2021"/>
    <x v="2"/>
    <s v="Q-2 (2021-2022)"/>
    <x v="7"/>
    <s v="METCO"/>
    <s v="Yarn"/>
    <s v="02-01-01-001-0001"/>
    <s v="METCO TEXTILE (PVT) LTD"/>
    <n v="60"/>
    <n v="2721.6"/>
    <x v="149"/>
    <n v="1620000"/>
    <s v="K-2110-71"/>
    <n v="27000"/>
  </r>
  <r>
    <d v="2021-10-14T00:00:00"/>
    <n v="10"/>
    <x v="2"/>
    <s v="10-2021"/>
    <x v="2"/>
    <s v="Q-2 (2021-2022)"/>
    <x v="8"/>
    <s v="AYESHA SPINNING"/>
    <s v="Yarn"/>
    <s v="02-01-01-001-0030"/>
    <s v="AYESHA SPINING MILLS LTD"/>
    <n v="18.79"/>
    <n v="852.31439999999998"/>
    <x v="104"/>
    <n v="422775"/>
    <s v="K-2110-124"/>
    <n v="22500"/>
  </r>
  <r>
    <d v="2021-10-14T00:00:00"/>
    <n v="10"/>
    <x v="2"/>
    <s v="10-2021"/>
    <x v="2"/>
    <s v="Q-2 (2021-2022)"/>
    <x v="8"/>
    <s v="AYESHA SPINNING"/>
    <s v="Yarn"/>
    <s v="02-01-01-001-0030"/>
    <s v="AYESHA SPINING MILLS LTD"/>
    <n v="61.21"/>
    <n v="2776.4856"/>
    <x v="104"/>
    <n v="1377225"/>
    <s v="K-2110-125"/>
    <n v="22500"/>
  </r>
  <r>
    <d v="2021-10-16T00:00:00"/>
    <n v="10"/>
    <x v="2"/>
    <s v="10-2021"/>
    <x v="2"/>
    <s v="Q-2 (2021-2022)"/>
    <x v="48"/>
    <s v="COMBINE"/>
    <s v="Yarn"/>
    <s v="02-01-01-001-0022"/>
    <s v="COMBINE SPINING (PVT) LTD"/>
    <n v="45"/>
    <n v="2041.2"/>
    <x v="28"/>
    <n v="864000"/>
    <s v="K-2110-106"/>
    <n v="19200"/>
  </r>
  <r>
    <d v="2021-10-16T00:00:00"/>
    <n v="10"/>
    <x v="2"/>
    <s v="10-2021"/>
    <x v="2"/>
    <s v="Q-2 (2021-2022)"/>
    <x v="32"/>
    <s v="COMBINE"/>
    <s v="Yarn"/>
    <s v="02-01-01-001-0022"/>
    <s v="COMBINE SPINING (PVT) LTD"/>
    <n v="110"/>
    <n v="4989.6000000000004"/>
    <x v="90"/>
    <n v="2310000"/>
    <s v="K-2110-95"/>
    <n v="21000"/>
  </r>
  <r>
    <d v="2021-10-16T00:00:00"/>
    <n v="10"/>
    <x v="2"/>
    <s v="10-2021"/>
    <x v="2"/>
    <s v="Q-2 (2021-2022)"/>
    <x v="37"/>
    <s v="COMBINE"/>
    <s v="Yarn"/>
    <s v="02-01-01-001-0022"/>
    <s v="COMBINE SPINING (PVT) LTD"/>
    <n v="20"/>
    <n v="907.2"/>
    <x v="12"/>
    <n v="350000"/>
    <s v="K-2110-96"/>
    <n v="17500"/>
  </r>
  <r>
    <d v="2021-10-16T00:00:00"/>
    <n v="10"/>
    <x v="2"/>
    <s v="10-2021"/>
    <x v="2"/>
    <s v="Q-2 (2021-2022)"/>
    <x v="7"/>
    <s v="NAGINA"/>
    <s v="Yarn"/>
    <s v="02-01-01-001-0028"/>
    <s v="NAGINA COTTON MILLS LTD"/>
    <n v="100"/>
    <n v="4536"/>
    <x v="140"/>
    <n v="2450000"/>
    <s v="K-2110-89"/>
    <n v="24500"/>
  </r>
  <r>
    <d v="2021-10-18T00:00:00"/>
    <n v="10"/>
    <x v="2"/>
    <s v="10-2021"/>
    <x v="2"/>
    <s v="Q-2 (2021-2022)"/>
    <x v="13"/>
    <s v="METCO"/>
    <s v="Yarn"/>
    <s v="02-01-01-001-0001"/>
    <s v="METCO TEXTILE (PVT) LTD"/>
    <n v="20.07"/>
    <n v="910.37519999999995"/>
    <x v="169"/>
    <n v="580023"/>
    <s v="K-2110-103"/>
    <n v="28900"/>
  </r>
  <r>
    <d v="2021-10-18T00:00:00"/>
    <n v="10"/>
    <x v="2"/>
    <s v="10-2021"/>
    <x v="2"/>
    <s v="Q-2 (2021-2022)"/>
    <x v="13"/>
    <s v="METCO"/>
    <s v="Yarn"/>
    <s v="02-01-01-001-0001"/>
    <s v="METCO TEXTILE (PVT) LTD"/>
    <n v="4.93"/>
    <n v="223.62479999999999"/>
    <x v="169"/>
    <n v="142477"/>
    <s v="K-2110-103"/>
    <n v="28900"/>
  </r>
  <r>
    <d v="2021-10-18T00:00:00"/>
    <n v="10"/>
    <x v="2"/>
    <s v="10-2021"/>
    <x v="2"/>
    <s v="Q-2 (2021-2022)"/>
    <x v="7"/>
    <s v="METCO"/>
    <s v="Yarn"/>
    <s v="02-01-01-001-0001"/>
    <s v="METCO TEXTILE (PVT) LTD"/>
    <n v="75"/>
    <n v="3402"/>
    <x v="167"/>
    <n v="2085000"/>
    <s v="K-2110-131"/>
    <n v="27800"/>
  </r>
  <r>
    <d v="2021-10-20T00:00:00"/>
    <n v="10"/>
    <x v="2"/>
    <s v="10-2021"/>
    <x v="2"/>
    <s v="Q-2 (2021-2022)"/>
    <x v="7"/>
    <s v="AHMED ORIENTAL"/>
    <s v="Yarn"/>
    <s v="02-01-01-001-0002"/>
    <s v="AHMED ORIENTAL TEXTILE MILLS LTD"/>
    <n v="130"/>
    <n v="5896.8"/>
    <x v="154"/>
    <n v="3211000"/>
    <s v="K-2110-129"/>
    <n v="24700"/>
  </r>
  <r>
    <d v="2021-10-20T00:00:00"/>
    <n v="10"/>
    <x v="2"/>
    <s v="10-2021"/>
    <x v="2"/>
    <s v="Q-2 (2021-2022)"/>
    <x v="37"/>
    <s v="COMBINE"/>
    <s v="Yarn"/>
    <s v="02-01-01-001-0022"/>
    <s v="COMBINE SPINING (PVT) LTD"/>
    <n v="40"/>
    <n v="1814.4"/>
    <x v="12"/>
    <n v="700000"/>
    <s v="K-2110-120"/>
    <n v="17500"/>
  </r>
  <r>
    <d v="2021-10-20T00:00:00"/>
    <n v="10"/>
    <x v="2"/>
    <s v="10-2021"/>
    <x v="2"/>
    <s v="Q-2 (2021-2022)"/>
    <x v="32"/>
    <s v="COMBINE"/>
    <s v="Yarn"/>
    <s v="02-01-01-001-0022"/>
    <s v="COMBINE SPINING (PVT) LTD"/>
    <n v="55"/>
    <n v="2494.8000000000002"/>
    <x v="90"/>
    <n v="1155000"/>
    <s v="K-2110-121"/>
    <n v="21000"/>
  </r>
  <r>
    <d v="2021-10-20T00:00:00"/>
    <n v="10"/>
    <x v="2"/>
    <s v="10-2021"/>
    <x v="2"/>
    <s v="Q-2 (2021-2022)"/>
    <x v="48"/>
    <s v="COMBINE"/>
    <s v="Yarn"/>
    <s v="02-01-01-001-0022"/>
    <s v="COMBINE SPINING (PVT) LTD"/>
    <n v="35"/>
    <n v="1587.6"/>
    <x v="28"/>
    <n v="672000"/>
    <s v="K-2110-122"/>
    <n v="19200"/>
  </r>
  <r>
    <d v="2021-10-20T00:00:00"/>
    <n v="10"/>
    <x v="2"/>
    <s v="10-2021"/>
    <x v="2"/>
    <s v="Q-2 (2021-2022)"/>
    <x v="32"/>
    <s v="COMBINE"/>
    <s v="Yarn"/>
    <s v="02-01-01-001-0022"/>
    <s v="COMBINE SPINING (PVT) LTD"/>
    <n v="20"/>
    <n v="907.2"/>
    <x v="90"/>
    <n v="420000"/>
    <s v="K-2110-123"/>
    <n v="21000"/>
  </r>
  <r>
    <d v="2021-10-20T00:00:00"/>
    <n v="10"/>
    <x v="2"/>
    <s v="10-2021"/>
    <x v="2"/>
    <s v="Q-2 (2021-2022)"/>
    <x v="48"/>
    <s v="COMBINE"/>
    <s v="Yarn"/>
    <s v="02-01-01-001-0022"/>
    <s v="COMBINE SPINING (PVT) LTD"/>
    <n v="10"/>
    <n v="453.6"/>
    <x v="28"/>
    <n v="192000"/>
    <s v="K-2110-54"/>
    <n v="19200"/>
  </r>
  <r>
    <d v="2021-10-20T00:00:00"/>
    <n v="10"/>
    <x v="2"/>
    <s v="10-2021"/>
    <x v="2"/>
    <s v="Q-2 (2021-2022)"/>
    <x v="7"/>
    <s v="ZAHID JEE"/>
    <s v="Yarn"/>
    <s v="02-01-01-001-0005"/>
    <s v="DAWOOD BROTHERS"/>
    <n v="200"/>
    <n v="9072"/>
    <x v="149"/>
    <n v="5400000"/>
    <s v="K-2110-36"/>
    <n v="27000"/>
  </r>
  <r>
    <d v="2021-10-22T00:00:00"/>
    <n v="10"/>
    <x v="2"/>
    <s v="10-2021"/>
    <x v="2"/>
    <s v="Q-2 (2021-2022)"/>
    <x v="7"/>
    <s v="NAGINA"/>
    <s v="Yarn"/>
    <s v="02-01-01-001-0028"/>
    <s v="NAGINA COTTON MILLS LTD"/>
    <n v="100"/>
    <n v="4536"/>
    <x v="140"/>
    <n v="2450000"/>
    <s v="K-2110-105"/>
    <n v="24500"/>
  </r>
  <r>
    <d v="2021-10-22T00:00:00"/>
    <n v="10"/>
    <x v="2"/>
    <s v="10-2021"/>
    <x v="2"/>
    <s v="Q-2 (2021-2022)"/>
    <x v="4"/>
    <s v="MUSTAQIM"/>
    <s v="Yarn"/>
    <s v="02-01-01-001-0021"/>
    <s v="MUSTAQIM DYEING &amp; PRINTING IND (PVT) LTD"/>
    <n v="10"/>
    <n v="453.6"/>
    <x v="32"/>
    <n v="178000"/>
    <s v="K-2110-130"/>
    <n v="17800"/>
  </r>
  <r>
    <d v="2021-10-23T00:00:00"/>
    <n v="10"/>
    <x v="2"/>
    <s v="10-2021"/>
    <x v="2"/>
    <s v="Q-2 (2021-2022)"/>
    <x v="5"/>
    <s v="AYESHA SPINNING"/>
    <s v="Yarn"/>
    <s v="02-01-01-001-0030"/>
    <s v="AYESHA SPINING MILLS LTD"/>
    <n v="17.61"/>
    <n v="798.78959999999995"/>
    <x v="160"/>
    <n v="413835"/>
    <s v="K-2110-97"/>
    <n v="23500"/>
  </r>
  <r>
    <d v="2021-10-23T00:00:00"/>
    <n v="10"/>
    <x v="2"/>
    <s v="10-2021"/>
    <x v="2"/>
    <s v="Q-2 (2021-2022)"/>
    <x v="5"/>
    <s v="AYESHA SPINNING"/>
    <s v="Yarn"/>
    <s v="02-01-01-001-0030"/>
    <s v="AYESHA SPINING MILLS LTD"/>
    <n v="82.39"/>
    <n v="3737.2103999999999"/>
    <x v="160"/>
    <n v="1936165"/>
    <s v="K-2110-97"/>
    <n v="23500"/>
  </r>
  <r>
    <d v="2021-10-23T00:00:00"/>
    <n v="10"/>
    <x v="2"/>
    <s v="10-2021"/>
    <x v="2"/>
    <s v="Q-2 (2021-2022)"/>
    <x v="4"/>
    <s v="TATA TEXTILE"/>
    <s v="Yarn"/>
    <s v="02-01-01-001-0025"/>
    <s v="TATA TEXTILE MILLS LTD"/>
    <n v="18.600000000000001"/>
    <n v="843.69600000000003"/>
    <x v="98"/>
    <n v="372000"/>
    <s v="K-2110-104"/>
    <n v="20000"/>
  </r>
  <r>
    <d v="2021-10-23T00:00:00"/>
    <n v="10"/>
    <x v="2"/>
    <s v="10-2021"/>
    <x v="2"/>
    <s v="Q-2 (2021-2022)"/>
    <x v="4"/>
    <s v="TATA TEXTILE"/>
    <s v="Yarn"/>
    <s v="02-01-01-001-0025"/>
    <s v="TATA TEXTILE MILLS LTD"/>
    <n v="11.75"/>
    <n v="532.98"/>
    <x v="98"/>
    <n v="235000"/>
    <s v="K-2110-104"/>
    <n v="20000"/>
  </r>
  <r>
    <d v="2021-10-23T00:00:00"/>
    <n v="10"/>
    <x v="2"/>
    <s v="10-2021"/>
    <x v="2"/>
    <s v="Q-2 (2021-2022)"/>
    <x v="4"/>
    <s v="TATA TEXTILE"/>
    <s v="Yarn"/>
    <s v="02-01-01-001-0025"/>
    <s v="TATA TEXTILE MILLS LTD"/>
    <n v="12.65"/>
    <n v="573.80399999999997"/>
    <x v="98"/>
    <n v="253000"/>
    <s v="K-2110-104"/>
    <n v="20000"/>
  </r>
  <r>
    <d v="2021-10-23T00:00:00"/>
    <n v="10"/>
    <x v="2"/>
    <s v="10-2021"/>
    <x v="2"/>
    <s v="Q-2 (2021-2022)"/>
    <x v="5"/>
    <s v="ZAHID JEE"/>
    <s v="Yarn"/>
    <s v="02-01-01-001-0005"/>
    <s v="DAWOOD BROTHERS"/>
    <n v="100"/>
    <n v="4536"/>
    <x v="122"/>
    <n v="2300000"/>
    <s v="K-2110-38"/>
    <n v="23000"/>
  </r>
  <r>
    <d v="2021-10-25T00:00:00"/>
    <n v="10"/>
    <x v="2"/>
    <s v="10-2021"/>
    <x v="2"/>
    <s v="Q-2 (2021-2022)"/>
    <x v="7"/>
    <s v="ZAHID JEE"/>
    <s v="Yarn"/>
    <s v="02-01-01-001-0005"/>
    <s v="DAWOOD BROTHERS"/>
    <n v="4.63"/>
    <n v="210.01679999999999"/>
    <x v="149"/>
    <n v="125010"/>
    <s v="K-2110-117"/>
    <n v="27000"/>
  </r>
  <r>
    <d v="2021-10-25T00:00:00"/>
    <n v="10"/>
    <x v="2"/>
    <s v="10-2021"/>
    <x v="2"/>
    <s v="Q-2 (2021-2022)"/>
    <x v="7"/>
    <s v="ZAHID JEE"/>
    <s v="Yarn"/>
    <s v="02-01-01-001-0005"/>
    <s v="DAWOOD BROTHERS"/>
    <n v="76.709999999999994"/>
    <n v="3479.5655999999994"/>
    <x v="149"/>
    <n v="2071169.9999999998"/>
    <s v="K-2110-117"/>
    <n v="27000"/>
  </r>
  <r>
    <d v="2021-10-25T00:00:00"/>
    <n v="10"/>
    <x v="2"/>
    <s v="10-2021"/>
    <x v="2"/>
    <s v="Q-2 (2021-2022)"/>
    <x v="7"/>
    <s v="ZAHID JEE"/>
    <s v="Yarn"/>
    <s v="02-01-01-001-0005"/>
    <s v="DAWOOD BROTHERS"/>
    <n v="67"/>
    <n v="3039.12"/>
    <x v="149"/>
    <n v="1809000"/>
    <s v="K-2110-117"/>
    <n v="27000"/>
  </r>
  <r>
    <d v="2021-10-25T00:00:00"/>
    <n v="10"/>
    <x v="2"/>
    <s v="10-2021"/>
    <x v="2"/>
    <s v="Q-2 (2021-2022)"/>
    <x v="7"/>
    <s v="ZAHID JEE"/>
    <s v="Yarn"/>
    <s v="02-01-01-001-0005"/>
    <s v="DAWOOD BROTHERS"/>
    <n v="76"/>
    <n v="3447.36"/>
    <x v="149"/>
    <n v="2052000"/>
    <s v="K-2110-117"/>
    <n v="27000"/>
  </r>
  <r>
    <d v="2021-10-25T00:00:00"/>
    <n v="10"/>
    <x v="2"/>
    <s v="10-2021"/>
    <x v="2"/>
    <s v="Q-2 (2021-2022)"/>
    <x v="7"/>
    <s v="ZAHID JEE"/>
    <s v="Yarn"/>
    <s v="02-01-01-001-0005"/>
    <s v="DAWOOD BROTHERS"/>
    <n v="175.66"/>
    <n v="7967.9375999999993"/>
    <x v="149"/>
    <n v="4742820"/>
    <s v="K-2110-117"/>
    <n v="27000"/>
  </r>
  <r>
    <d v="2021-10-25T00:00:00"/>
    <n v="10"/>
    <x v="2"/>
    <s v="10-2021"/>
    <x v="2"/>
    <s v="Q-2 (2021-2022)"/>
    <x v="7"/>
    <s v="HUSSAIN"/>
    <s v="Yarn"/>
    <s v="02-01-01-001-0031"/>
    <s v="HUSSAIN MILLS LTD"/>
    <n v="200"/>
    <n v="9072"/>
    <x v="168"/>
    <n v="5200000"/>
    <s v="K-2110-88"/>
    <n v="26000"/>
  </r>
  <r>
    <d v="2021-10-26T00:00:00"/>
    <n v="10"/>
    <x v="2"/>
    <s v="10-2021"/>
    <x v="2"/>
    <s v="Q-2 (2021-2022)"/>
    <x v="7"/>
    <s v="TATA TEXTILE MILLS"/>
    <s v="Yarn"/>
    <s v="02-01-01-001-0025"/>
    <s v="TATA TEXTILE MILLS LTD"/>
    <n v="87.86"/>
    <n v="3985.3296"/>
    <x v="140"/>
    <n v="2152570"/>
    <s v="K-2110-118"/>
    <n v="24500"/>
  </r>
  <r>
    <d v="2021-10-26T00:00:00"/>
    <n v="10"/>
    <x v="2"/>
    <s v="10-2021"/>
    <x v="2"/>
    <s v="Q-2 (2021-2022)"/>
    <x v="7"/>
    <s v="TATA TEXTILE MILLS"/>
    <s v="Yarn"/>
    <s v="02-01-01-001-0025"/>
    <s v="TATA TEXTILE MILLS LTD"/>
    <n v="12.14"/>
    <n v="550.67039999999997"/>
    <x v="140"/>
    <n v="297430"/>
    <s v="K-2110-119"/>
    <n v="24500"/>
  </r>
  <r>
    <d v="2021-10-27T00:00:00"/>
    <n v="10"/>
    <x v="2"/>
    <s v="10-2021"/>
    <x v="2"/>
    <s v="Q-2 (2021-2022)"/>
    <x v="37"/>
    <s v="HENGBANG VIETNAM"/>
    <s v="Yarn"/>
    <s v="02-01-01-001-0027"/>
    <s v="HENGBANG TEXTILE VIETNAM CO LTD"/>
    <n v="317.47000000000003"/>
    <n v="14400.439200000001"/>
    <x v="175"/>
    <n v="5423000.3171000006"/>
    <s v="K-2110-98"/>
    <n v="17081.93"/>
  </r>
  <r>
    <d v="2021-10-27T00:00:00"/>
    <n v="10"/>
    <x v="2"/>
    <s v="10-2021"/>
    <x v="2"/>
    <s v="Q-2 (2021-2022)"/>
    <x v="37"/>
    <s v="HENGBANG VIETNAM"/>
    <s v="Yarn"/>
    <s v="02-01-01-001-0027"/>
    <s v="HENGBANG TEXTILE VIETNAM CO LTD"/>
    <n v="173.53"/>
    <n v="7871.3207999999995"/>
    <x v="175"/>
    <n v="2964227.3129000003"/>
    <s v="K-2110-99"/>
    <n v="17081.93"/>
  </r>
  <r>
    <d v="2021-10-28T00:00:00"/>
    <n v="10"/>
    <x v="2"/>
    <s v="10-2021"/>
    <x v="2"/>
    <s v="Q-2 (2021-2022)"/>
    <x v="34"/>
    <s v="MUSTAQEEM"/>
    <s v="Yarn"/>
    <s v="02-01-01-001-0021"/>
    <s v="MUSTAQIM DYEING &amp; PRINTING IND (PVT) LTD"/>
    <n v="75"/>
    <n v="3402"/>
    <x v="17"/>
    <n v="1012500"/>
    <s v="K-2110-47"/>
    <n v="13500"/>
  </r>
  <r>
    <d v="2021-10-28T00:00:00"/>
    <n v="10"/>
    <x v="2"/>
    <s v="10-2021"/>
    <x v="2"/>
    <s v="Q-2 (2021-2022)"/>
    <x v="5"/>
    <s v="AYESHA SPINNING"/>
    <s v="Yarn"/>
    <s v="02-01-01-001-0030"/>
    <s v="AYESHA SPINING MILLS LTD"/>
    <n v="98.66"/>
    <n v="4475.2175999999999"/>
    <x v="160"/>
    <n v="2318510"/>
    <s v="K-2110-100"/>
    <n v="23500"/>
  </r>
  <r>
    <d v="2021-10-28T00:00:00"/>
    <n v="10"/>
    <x v="2"/>
    <s v="10-2021"/>
    <x v="2"/>
    <s v="Q-2 (2021-2022)"/>
    <x v="5"/>
    <s v="AYESHA SPINNING"/>
    <s v="Yarn"/>
    <s v="02-01-01-001-0030"/>
    <s v="AYESHA SPINING MILLS LTD"/>
    <n v="61.34"/>
    <n v="2782.3824"/>
    <x v="160"/>
    <n v="1441490"/>
    <s v="K-2110-100"/>
    <n v="23500"/>
  </r>
  <r>
    <d v="2021-10-28T00:00:00"/>
    <n v="10"/>
    <x v="2"/>
    <s v="10-2021"/>
    <x v="2"/>
    <s v="Q-2 (2021-2022)"/>
    <x v="37"/>
    <s v="COMBINE"/>
    <s v="Yarn"/>
    <s v="02-01-01-001-0022"/>
    <s v="COMBINE SPINING (PVT) LTD"/>
    <n v="48.88"/>
    <n v="2217.1968000000002"/>
    <x v="12"/>
    <n v="855400"/>
    <s v="K-2110-126"/>
    <n v="17500"/>
  </r>
  <r>
    <d v="2021-10-28T00:00:00"/>
    <n v="10"/>
    <x v="2"/>
    <s v="10-2021"/>
    <x v="2"/>
    <s v="Q-2 (2021-2022)"/>
    <x v="37"/>
    <s v="COMBINE"/>
    <s v="Yarn"/>
    <s v="02-01-01-001-0022"/>
    <s v="COMBINE SPINING (PVT) LTD"/>
    <n v="125.51"/>
    <n v="5693.1336000000001"/>
    <x v="12"/>
    <n v="2196425"/>
    <s v="K-2110-126"/>
    <n v="17500"/>
  </r>
  <r>
    <d v="2021-10-28T00:00:00"/>
    <n v="10"/>
    <x v="2"/>
    <s v="10-2021"/>
    <x v="2"/>
    <s v="Q-2 (2021-2022)"/>
    <x v="37"/>
    <s v="COMBINE"/>
    <s v="Yarn"/>
    <s v="02-01-01-001-0022"/>
    <s v="COMBINE SPINING (PVT) LTD"/>
    <n v="25.61"/>
    <n v="1161.6695999999999"/>
    <x v="12"/>
    <n v="448175"/>
    <s v="K-2110-127"/>
    <n v="17500"/>
  </r>
  <r>
    <d v="2021-10-28T00:00:00"/>
    <n v="10"/>
    <x v="2"/>
    <s v="10-2021"/>
    <x v="2"/>
    <s v="Q-2 (2021-2022)"/>
    <x v="32"/>
    <s v="COMBINE"/>
    <s v="Yarn"/>
    <s v="02-01-01-001-0022"/>
    <s v="COMBINE SPINING (PVT) LTD"/>
    <n v="44.07"/>
    <n v="1999.0152"/>
    <x v="90"/>
    <n v="925470"/>
    <s v="K-2110-128"/>
    <n v="21000"/>
  </r>
  <r>
    <d v="2021-10-28T00:00:00"/>
    <n v="10"/>
    <x v="2"/>
    <s v="10-2021"/>
    <x v="2"/>
    <s v="Q-2 (2021-2022)"/>
    <x v="32"/>
    <s v="COMBINE"/>
    <s v="Yarn"/>
    <s v="02-01-01-001-0022"/>
    <s v="COMBINE SPINING (PVT) LTD"/>
    <n v="3.39"/>
    <n v="153.7704"/>
    <x v="90"/>
    <n v="71190"/>
    <s v="K-2110-128"/>
    <n v="21000"/>
  </r>
  <r>
    <d v="2021-10-28T00:00:00"/>
    <n v="10"/>
    <x v="2"/>
    <s v="10-2021"/>
    <x v="2"/>
    <s v="Q-2 (2021-2022)"/>
    <x v="32"/>
    <s v="COMBINE"/>
    <s v="Yarn"/>
    <s v="02-01-01-001-0022"/>
    <s v="COMBINE SPINING (PVT) LTD"/>
    <n v="22.54"/>
    <n v="1022.4144"/>
    <x v="90"/>
    <n v="473340"/>
    <s v="K-2110-128"/>
    <n v="21000"/>
  </r>
  <r>
    <d v="2021-10-29T00:00:00"/>
    <n v="10"/>
    <x v="2"/>
    <s v="10-2021"/>
    <x v="2"/>
    <s v="Q-2 (2021-2022)"/>
    <x v="3"/>
    <s v="GATRON"/>
    <s v="Yarn"/>
    <s v="02-01-01-001-0013"/>
    <s v="MUBARAK DYEING"/>
    <n v="8.8182999999999997E-2"/>
    <n v="3.9999808799999998"/>
    <x v="176"/>
    <n v="2619.9169299999999"/>
    <s v="K-2110-46"/>
    <n v="29710"/>
  </r>
  <r>
    <d v="2021-10-30T00:00:00"/>
    <n v="10"/>
    <x v="2"/>
    <s v="10-2021"/>
    <x v="2"/>
    <s v="Q-2 (2021-2022)"/>
    <x v="5"/>
    <s v="ZAHID JEE"/>
    <s v="Yarn"/>
    <s v="02-01-01-001-0005"/>
    <s v="DAWOOD BROTHERS"/>
    <n v="1.6"/>
    <n v="72.576000000000008"/>
    <x v="110"/>
    <n v="42240"/>
    <s v="K-2110-101"/>
    <n v="26400"/>
  </r>
  <r>
    <d v="2021-10-30T00:00:00"/>
    <n v="10"/>
    <x v="2"/>
    <s v="10-2021"/>
    <x v="2"/>
    <s v="Q-2 (2021-2022)"/>
    <x v="5"/>
    <s v="ZAHID JEE"/>
    <s v="Yarn"/>
    <s v="02-01-01-001-0005"/>
    <s v="DAWOOD BROTHERS"/>
    <n v="35.4"/>
    <n v="1605.7439999999999"/>
    <x v="110"/>
    <n v="934560"/>
    <s v="K-2110-101"/>
    <n v="26400"/>
  </r>
  <r>
    <d v="2021-10-30T00:00:00"/>
    <n v="10"/>
    <x v="2"/>
    <s v="10-2021"/>
    <x v="2"/>
    <s v="Q-2 (2021-2022)"/>
    <x v="5"/>
    <s v="ZAHID JEE"/>
    <s v="Yarn"/>
    <s v="02-01-01-001-0005"/>
    <s v="DAWOOD BROTHERS"/>
    <n v="26.72"/>
    <n v="1212.0192"/>
    <x v="122"/>
    <n v="614560"/>
    <s v="K-2110-102"/>
    <n v="23000"/>
  </r>
  <r>
    <d v="2021-10-30T00:00:00"/>
    <n v="10"/>
    <x v="2"/>
    <s v="10-2021"/>
    <x v="2"/>
    <s v="Q-2 (2021-2022)"/>
    <x v="5"/>
    <s v="ZAHID JEE"/>
    <s v="Yarn"/>
    <s v="02-01-01-001-0005"/>
    <s v="DAWOOD BROTHERS"/>
    <n v="36.28"/>
    <n v="1645.6608000000001"/>
    <x v="122"/>
    <n v="834440"/>
    <s v="K-2110-102"/>
    <n v="23000"/>
  </r>
  <r>
    <d v="2021-11-01T00:00:00"/>
    <n v="11"/>
    <x v="2"/>
    <s v="11-2021"/>
    <x v="2"/>
    <s v="Q-2 (2021-2022)"/>
    <x v="13"/>
    <s v="METCO"/>
    <s v="Yarn"/>
    <s v="02-01-01-001-0001"/>
    <s v="METCO TEXTILE (PVT) LTD"/>
    <n v="26.93"/>
    <n v="1221.5447999999999"/>
    <x v="169"/>
    <n v="778277"/>
    <s v="K-2111-64"/>
    <n v="28900"/>
  </r>
  <r>
    <d v="2021-11-01T00:00:00"/>
    <n v="11"/>
    <x v="2"/>
    <s v="11-2021"/>
    <x v="2"/>
    <s v="Q-2 (2021-2022)"/>
    <x v="13"/>
    <s v="METCO"/>
    <s v="Yarn"/>
    <s v="02-01-01-001-0001"/>
    <s v="METCO TEXTILE (PVT) LTD"/>
    <n v="23.07"/>
    <n v="1046.4552000000001"/>
    <x v="169"/>
    <n v="666723"/>
    <s v="K-2111-64"/>
    <n v="28900"/>
  </r>
  <r>
    <d v="2021-11-01T00:00:00"/>
    <n v="11"/>
    <x v="2"/>
    <s v="11-2021"/>
    <x v="2"/>
    <s v="Q-2 (2021-2022)"/>
    <x v="7"/>
    <s v="METCO"/>
    <s v="Yarn"/>
    <s v="02-01-01-001-0001"/>
    <s v="METCO TEXTILE (PVT) LTD"/>
    <n v="20"/>
    <n v="907.2"/>
    <x v="167"/>
    <n v="556000"/>
    <s v="K-2111-75"/>
    <n v="27800"/>
  </r>
  <r>
    <d v="2021-11-01T00:00:00"/>
    <n v="11"/>
    <x v="2"/>
    <s v="11-2021"/>
    <x v="2"/>
    <s v="Q-2 (2021-2022)"/>
    <x v="7"/>
    <s v="METCO"/>
    <s v="Yarn"/>
    <s v="02-01-01-001-0001"/>
    <s v="METCO TEXTILE (PVT) LTD"/>
    <n v="20"/>
    <n v="907.2"/>
    <x v="167"/>
    <n v="556000"/>
    <s v="K-2111-76"/>
    <n v="27800"/>
  </r>
  <r>
    <d v="2021-11-01T00:00:00"/>
    <n v="11"/>
    <x v="2"/>
    <s v="11-2021"/>
    <x v="2"/>
    <s v="Q-2 (2021-2022)"/>
    <x v="4"/>
    <s v="TATA TEXTILE"/>
    <s v="Yarn"/>
    <s v="02-01-01-001-0025"/>
    <s v="TATA TEXTILE MILLS LTD"/>
    <n v="50"/>
    <n v="2268"/>
    <x v="177"/>
    <n v="1080000"/>
    <s v="K-2111-72"/>
    <n v="21600"/>
  </r>
  <r>
    <d v="2021-11-01T00:00:00"/>
    <n v="11"/>
    <x v="2"/>
    <s v="11-2021"/>
    <x v="2"/>
    <s v="Q-2 (2021-2022)"/>
    <x v="3"/>
    <s v="GATRON"/>
    <s v="Yarn"/>
    <s v="02-01-01-001-0005"/>
    <s v="DAWOOD BROTHERS"/>
    <n v="0.24250440000000001"/>
    <n v="10.999999584000001"/>
    <x v="178"/>
    <n v="4753.112915484"/>
    <s v="K-2111-79"/>
    <n v="19600.11"/>
  </r>
  <r>
    <d v="2021-11-01T00:00:00"/>
    <n v="11"/>
    <x v="2"/>
    <s v="11-2021"/>
    <x v="2"/>
    <s v="Q-2 (2021-2022)"/>
    <x v="3"/>
    <s v="GATRON"/>
    <s v="Yarn"/>
    <s v="02-01-01-001-0005"/>
    <s v="DAWOOD BROTHERS"/>
    <n v="4.4973545100000001"/>
    <n v="204.0000005736"/>
    <x v="178"/>
    <n v="88148.64310499611"/>
    <s v="K-2111-79"/>
    <n v="19600.11"/>
  </r>
  <r>
    <d v="2021-11-01T00:00:00"/>
    <n v="11"/>
    <x v="2"/>
    <s v="11-2021"/>
    <x v="2"/>
    <s v="Q-2 (2021-2022)"/>
    <x v="3"/>
    <s v="GATRON"/>
    <s v="Yarn"/>
    <s v="02-01-01-001-0005"/>
    <s v="DAWOOD BROTHERS"/>
    <n v="6.5476190000000001"/>
    <n v="296.99999783999999"/>
    <x v="178"/>
    <n v="128334.05263809001"/>
    <s v="K-2111-79"/>
    <n v="19600.11"/>
  </r>
  <r>
    <d v="2021-11-01T00:00:00"/>
    <n v="11"/>
    <x v="2"/>
    <s v="11-2021"/>
    <x v="2"/>
    <s v="Q-2 (2021-2022)"/>
    <x v="3"/>
    <s v="GATRON"/>
    <s v="Yarn"/>
    <s v="02-01-01-001-0005"/>
    <s v="DAWOOD BROTHERS"/>
    <n v="0.39682539999999999"/>
    <n v="18.000000144000001"/>
    <x v="178"/>
    <n v="7777.8214907940001"/>
    <s v="K-2111-79"/>
    <n v="19600.11"/>
  </r>
  <r>
    <d v="2021-11-01T00:00:00"/>
    <n v="11"/>
    <x v="2"/>
    <s v="11-2021"/>
    <x v="2"/>
    <s v="Q-2 (2021-2022)"/>
    <x v="3"/>
    <s v="GATRON"/>
    <s v="Yarn"/>
    <s v="02-01-01-001-0005"/>
    <s v="DAWOOD BROTHERS"/>
    <n v="32.042549999999999"/>
    <n v="1453.4500679999999"/>
    <x v="178"/>
    <n v="628037.50468050002"/>
    <s v="K-2111-79"/>
    <n v="19600.11"/>
  </r>
  <r>
    <d v="2021-11-02T00:00:00"/>
    <n v="11"/>
    <x v="2"/>
    <s v="11-2021"/>
    <x v="2"/>
    <s v="Q-2 (2021-2022)"/>
    <x v="9"/>
    <s v="MUQEET"/>
    <s v="Yarn"/>
    <s v="02-01-01-001-0026"/>
    <s v="AL-MUQEET TEXTILES (PVT) LTD"/>
    <n v="97.75"/>
    <n v="4433.9399999999996"/>
    <x v="179"/>
    <n v="2932500"/>
    <s v="K-2111-56"/>
    <n v="30000"/>
  </r>
  <r>
    <d v="2021-11-02T00:00:00"/>
    <n v="11"/>
    <x v="2"/>
    <s v="11-2021"/>
    <x v="2"/>
    <s v="Q-2 (2021-2022)"/>
    <x v="9"/>
    <s v="MUQEET"/>
    <s v="Yarn"/>
    <s v="02-01-01-001-0026"/>
    <s v="AL-MUQEET TEXTILES (PVT) LTD"/>
    <n v="2.25"/>
    <n v="102.06"/>
    <x v="179"/>
    <n v="67500"/>
    <s v="K-2111-56"/>
    <n v="30000"/>
  </r>
  <r>
    <d v="2021-11-02T00:00:00"/>
    <n v="11"/>
    <x v="2"/>
    <s v="11-2021"/>
    <x v="2"/>
    <s v="Q-2 (2021-2022)"/>
    <x v="9"/>
    <s v="MUQEET"/>
    <s v="Yarn"/>
    <s v="02-01-01-001-0026"/>
    <s v="AL-MUQEET TEXTILES (PVT) LTD"/>
    <n v="47.48"/>
    <n v="2153.6927999999998"/>
    <x v="164"/>
    <n v="1353180"/>
    <s v="K-2111-56"/>
    <n v="28500.000000000004"/>
  </r>
  <r>
    <d v="2021-11-02T00:00:00"/>
    <n v="11"/>
    <x v="2"/>
    <s v="11-2021"/>
    <x v="2"/>
    <s v="Q-2 (2021-2022)"/>
    <x v="9"/>
    <s v="MUQEET"/>
    <s v="Yarn"/>
    <s v="02-01-01-001-0026"/>
    <s v="AL-MUQEET TEXTILES (PVT) LTD"/>
    <n v="2.52"/>
    <n v="114.30719999999999"/>
    <x v="164"/>
    <n v="71820"/>
    <s v="K-2111-56"/>
    <n v="28500"/>
  </r>
  <r>
    <d v="2021-11-03T00:00:00"/>
    <n v="11"/>
    <x v="2"/>
    <s v="11-2021"/>
    <x v="2"/>
    <s v="Q-2 (2021-2022)"/>
    <x v="13"/>
    <s v="METCO"/>
    <s v="Yarn"/>
    <s v="02-01-01-001-0001"/>
    <s v="METCO TEXTILE (PVT) LTD"/>
    <n v="40"/>
    <n v="1814.4"/>
    <x v="169"/>
    <n v="1156000"/>
    <s v="K-2111-54"/>
    <n v="28900"/>
  </r>
  <r>
    <d v="2021-11-03T00:00:00"/>
    <n v="11"/>
    <x v="2"/>
    <s v="11-2021"/>
    <x v="2"/>
    <s v="Q-2 (2021-2022)"/>
    <x v="7"/>
    <s v="TATA TEXTILE MILLS"/>
    <s v="Yarn"/>
    <s v="02-01-01-001-0025"/>
    <s v="TATA TEXTILE MILLS LTD"/>
    <n v="108"/>
    <n v="4898.88"/>
    <x v="140"/>
    <n v="2646000"/>
    <s v="K-2111-15"/>
    <n v="24500"/>
  </r>
  <r>
    <d v="2021-11-03T00:00:00"/>
    <n v="11"/>
    <x v="2"/>
    <s v="11-2021"/>
    <x v="2"/>
    <s v="Q-2 (2021-2022)"/>
    <x v="29"/>
    <s v="AYESHA"/>
    <s v="Yarn"/>
    <s v="02-01-01-001-0005"/>
    <s v="DAWOOD BROTHERS"/>
    <n v="134"/>
    <n v="6078.24"/>
    <x v="123"/>
    <n v="3216000"/>
    <s v="K-2111-18"/>
    <n v="24000"/>
  </r>
  <r>
    <d v="2021-11-04T00:00:00"/>
    <n v="11"/>
    <x v="2"/>
    <s v="11-2021"/>
    <x v="2"/>
    <s v="Q-2 (2021-2022)"/>
    <x v="11"/>
    <s v="SAIF TEXTILE MILLS"/>
    <s v="Yarn"/>
    <s v="02-01-01-001-0014"/>
    <s v="SAIF TEXTILE MILLS LTD"/>
    <n v="150"/>
    <n v="6804"/>
    <x v="180"/>
    <n v="4425000"/>
    <s v="K-2111-48"/>
    <n v="29500"/>
  </r>
  <r>
    <d v="2021-11-04T00:00:00"/>
    <n v="11"/>
    <x v="2"/>
    <s v="11-2021"/>
    <x v="2"/>
    <s v="Q-2 (2021-2022)"/>
    <x v="7"/>
    <s v="METCO"/>
    <s v="Yarn"/>
    <s v="02-01-01-001-0001"/>
    <s v="METCO TEXTILE (PVT) LTD"/>
    <n v="20"/>
    <n v="907.2"/>
    <x v="167"/>
    <n v="556000"/>
    <s v="K-2111-77"/>
    <n v="27800"/>
  </r>
  <r>
    <d v="2021-11-04T00:00:00"/>
    <n v="11"/>
    <x v="2"/>
    <s v="11-2021"/>
    <x v="2"/>
    <s v="Q-2 (2021-2022)"/>
    <x v="7"/>
    <s v="METCO"/>
    <s v="Yarn"/>
    <s v="02-01-01-001-0001"/>
    <s v="METCO TEXTILE (PVT) LTD"/>
    <n v="104"/>
    <n v="4717.4399999999996"/>
    <x v="167"/>
    <n v="2891200"/>
    <s v="K-2111-78"/>
    <n v="27800"/>
  </r>
  <r>
    <d v="2021-11-06T00:00:00"/>
    <n v="11"/>
    <x v="2"/>
    <s v="11-2021"/>
    <x v="2"/>
    <s v="Q-2 (2021-2022)"/>
    <x v="13"/>
    <s v="METCO"/>
    <s v="Yarn"/>
    <s v="02-01-01-001-0001"/>
    <s v="METCO TEXTILE (PVT) LTD"/>
    <n v="40"/>
    <n v="1814.4"/>
    <x v="169"/>
    <n v="1156000"/>
    <s v="K-2111-63"/>
    <n v="28900"/>
  </r>
  <r>
    <d v="2021-11-06T00:00:00"/>
    <n v="11"/>
    <x v="2"/>
    <s v="11-2021"/>
    <x v="2"/>
    <s v="Q-2 (2021-2022)"/>
    <x v="7"/>
    <s v="METCO"/>
    <s v="Yarn"/>
    <s v="02-01-01-001-0001"/>
    <s v="METCO TEXTILE (PVT) LTD"/>
    <n v="50"/>
    <n v="2268"/>
    <x v="149"/>
    <n v="1350000"/>
    <s v="K-2111-55"/>
    <n v="27000"/>
  </r>
  <r>
    <d v="2021-11-06T00:00:00"/>
    <n v="11"/>
    <x v="2"/>
    <s v="11-2021"/>
    <x v="2"/>
    <s v="Q-2 (2021-2022)"/>
    <x v="35"/>
    <s v="HENGBANG VIETNAM"/>
    <s v="Yarn"/>
    <s v="02-01-01-001-0034"/>
    <s v="ROYALTY INDUSTRIAL CHINA"/>
    <n v="432.82"/>
    <n v="19632.715199999999"/>
    <x v="181"/>
    <n v="8464842.5243999995"/>
    <s v="K-2111-46"/>
    <n v="19557.419999999998"/>
  </r>
  <r>
    <d v="2021-11-06T00:00:00"/>
    <n v="11"/>
    <x v="2"/>
    <s v="11-2021"/>
    <x v="2"/>
    <s v="Q-2 (2021-2022)"/>
    <x v="35"/>
    <s v="HENGBANG VIETNAM"/>
    <s v="Yarn"/>
    <s v="02-01-01-001-0034"/>
    <s v="ROYALTY INDUSTRIAL CHINA"/>
    <n v="35.96"/>
    <n v="1631.1456000000001"/>
    <x v="181"/>
    <n v="703284.82319999998"/>
    <s v="K-2111-47"/>
    <n v="19557.419999999998"/>
  </r>
  <r>
    <d v="2021-11-08T00:00:00"/>
    <n v="11"/>
    <x v="2"/>
    <s v="11-2021"/>
    <x v="2"/>
    <s v="Q-2 (2021-2022)"/>
    <x v="3"/>
    <s v="GATRON"/>
    <s v="Yarn"/>
    <s v="02-01-01-001-0005"/>
    <s v="DAWOOD BROTHERS"/>
    <n v="2.5033068699999999"/>
    <n v="113.54999962319999"/>
    <x v="182"/>
    <n v="49065.1400818931"/>
    <s v="K-2111-80"/>
    <n v="19600.13"/>
  </r>
  <r>
    <d v="2021-11-08T00:00:00"/>
    <n v="11"/>
    <x v="2"/>
    <s v="11-2021"/>
    <x v="2"/>
    <s v="Q-2 (2021-2022)"/>
    <x v="3"/>
    <s v="GATRON"/>
    <s v="Yarn"/>
    <s v="02-01-01-001-0005"/>
    <s v="DAWOOD BROTHERS"/>
    <n v="19.294311499999999"/>
    <n v="875.18996963999996"/>
    <x v="182"/>
    <n v="378171.01366049499"/>
    <s v="K-2111-80"/>
    <n v="19600.13"/>
  </r>
  <r>
    <d v="2021-11-08T00:00:00"/>
    <n v="11"/>
    <x v="2"/>
    <s v="11-2021"/>
    <x v="2"/>
    <s v="Q-2 (2021-2022)"/>
    <x v="3"/>
    <s v="GATRON"/>
    <s v="Yarn"/>
    <s v="02-01-01-001-0005"/>
    <s v="DAWOOD BROTHERS"/>
    <n v="26.609348300000001"/>
    <n v="1207.0000388880001"/>
    <x v="182"/>
    <n v="521546.68589527905"/>
    <s v="K-2111-80"/>
    <n v="19600.13"/>
  </r>
  <r>
    <d v="2021-11-08T00:00:00"/>
    <n v="11"/>
    <x v="2"/>
    <s v="11-2021"/>
    <x v="2"/>
    <s v="Q-2 (2021-2022)"/>
    <x v="7"/>
    <s v="METCO"/>
    <s v="Yarn"/>
    <s v="02-01-01-001-0001"/>
    <s v="METCO TEXTILE (PVT) LTD"/>
    <n v="60"/>
    <n v="2721.6"/>
    <x v="149"/>
    <n v="1620000"/>
    <s v="K-2111-57"/>
    <n v="27000"/>
  </r>
  <r>
    <d v="2021-11-09T00:00:00"/>
    <n v="11"/>
    <x v="2"/>
    <s v="11-2021"/>
    <x v="2"/>
    <s v="Q-2 (2021-2022)"/>
    <x v="5"/>
    <s v="ZAHID JEE"/>
    <s v="Yarn"/>
    <s v="02-01-01-001-0005"/>
    <s v="DAWOOD BROTHERS"/>
    <n v="103.26"/>
    <n v="4683.8735999999999"/>
    <x v="110"/>
    <n v="2726064"/>
    <s v="K-2111-70"/>
    <n v="26400"/>
  </r>
  <r>
    <d v="2021-11-09T00:00:00"/>
    <n v="11"/>
    <x v="2"/>
    <s v="11-2021"/>
    <x v="2"/>
    <s v="Q-2 (2021-2022)"/>
    <x v="5"/>
    <s v="ZAHID JEE"/>
    <s v="Yarn"/>
    <s v="02-01-01-001-0005"/>
    <s v="DAWOOD BROTHERS"/>
    <n v="19"/>
    <n v="861.84"/>
    <x v="110"/>
    <n v="501600"/>
    <s v="K-2111-70"/>
    <n v="26400"/>
  </r>
  <r>
    <d v="2021-11-09T00:00:00"/>
    <n v="11"/>
    <x v="2"/>
    <s v="11-2021"/>
    <x v="2"/>
    <s v="Q-2 (2021-2022)"/>
    <x v="5"/>
    <s v="ZAHID JEE"/>
    <s v="Yarn"/>
    <s v="02-01-01-001-0005"/>
    <s v="DAWOOD BROTHERS"/>
    <n v="7.74"/>
    <n v="351.08640000000003"/>
    <x v="110"/>
    <n v="204336"/>
    <s v="K-2111-70"/>
    <n v="26400"/>
  </r>
  <r>
    <d v="2021-11-09T00:00:00"/>
    <n v="11"/>
    <x v="2"/>
    <s v="11-2021"/>
    <x v="2"/>
    <s v="Q-2 (2021-2022)"/>
    <x v="4"/>
    <s v="TATA TEXTILE"/>
    <s v="Yarn"/>
    <s v="02-01-01-001-0025"/>
    <s v="TATA TEXTILE MILLS LTD"/>
    <n v="9.86"/>
    <n v="447.24959999999999"/>
    <x v="177"/>
    <n v="212976"/>
    <s v="K-2111-88"/>
    <n v="21600"/>
  </r>
  <r>
    <d v="2021-11-09T00:00:00"/>
    <n v="11"/>
    <x v="2"/>
    <s v="11-2021"/>
    <x v="2"/>
    <s v="Q-2 (2021-2022)"/>
    <x v="4"/>
    <s v="TATA TEXTILE"/>
    <s v="Yarn"/>
    <s v="02-01-01-001-0025"/>
    <s v="TATA TEXTILE MILLS LTD"/>
    <n v="40.14"/>
    <n v="1820.7503999999999"/>
    <x v="177"/>
    <n v="867024"/>
    <s v="K-2111-88"/>
    <n v="21600"/>
  </r>
  <r>
    <d v="2021-11-10T00:00:00"/>
    <n v="11"/>
    <x v="2"/>
    <s v="11-2021"/>
    <x v="2"/>
    <s v="Q-2 (2021-2022)"/>
    <x v="13"/>
    <s v="METCO"/>
    <s v="Yarn"/>
    <s v="02-01-01-001-0001"/>
    <s v="METCO TEXTILE (PVT) LTD"/>
    <n v="1.46"/>
    <n v="66.2256"/>
    <x v="169"/>
    <n v="42194"/>
    <s v="K-2111-85"/>
    <n v="28900"/>
  </r>
  <r>
    <d v="2021-11-10T00:00:00"/>
    <n v="11"/>
    <x v="2"/>
    <s v="11-2021"/>
    <x v="2"/>
    <s v="Q-2 (2021-2022)"/>
    <x v="13"/>
    <s v="METCO"/>
    <s v="Yarn"/>
    <s v="02-01-01-001-0001"/>
    <s v="METCO TEXTILE (PVT) LTD"/>
    <n v="0.3"/>
    <n v="13.607999999999999"/>
    <x v="169"/>
    <n v="8670"/>
    <s v="K-2111-85"/>
    <n v="28900"/>
  </r>
  <r>
    <d v="2021-11-10T00:00:00"/>
    <n v="11"/>
    <x v="2"/>
    <s v="11-2021"/>
    <x v="2"/>
    <s v="Q-2 (2021-2022)"/>
    <x v="13"/>
    <s v="METCO"/>
    <s v="Yarn"/>
    <s v="02-01-01-001-0001"/>
    <s v="METCO TEXTILE (PVT) LTD"/>
    <n v="1.46"/>
    <n v="66.2256"/>
    <x v="169"/>
    <n v="42194"/>
    <s v="K-2111-85"/>
    <n v="28900"/>
  </r>
  <r>
    <d v="2021-11-10T00:00:00"/>
    <n v="11"/>
    <x v="2"/>
    <s v="11-2021"/>
    <x v="2"/>
    <s v="Q-2 (2021-2022)"/>
    <x v="13"/>
    <s v="METCO"/>
    <s v="Yarn"/>
    <s v="02-01-01-001-0001"/>
    <s v="METCO TEXTILE (PVT) LTD"/>
    <n v="4.9800000000000004"/>
    <n v="225.89280000000002"/>
    <x v="169"/>
    <n v="143922"/>
    <s v="K-2111-85"/>
    <n v="28899.999999999996"/>
  </r>
  <r>
    <d v="2021-11-10T00:00:00"/>
    <n v="11"/>
    <x v="2"/>
    <s v="11-2021"/>
    <x v="2"/>
    <s v="Q-2 (2021-2022)"/>
    <x v="13"/>
    <s v="METCO"/>
    <s v="Yarn"/>
    <s v="02-01-01-001-0001"/>
    <s v="METCO TEXTILE (PVT) LTD"/>
    <n v="0.9"/>
    <n v="40.823999999999998"/>
    <x v="169"/>
    <n v="26010"/>
    <s v="K-2111-85"/>
    <n v="28900"/>
  </r>
  <r>
    <d v="2021-11-10T00:00:00"/>
    <n v="11"/>
    <x v="2"/>
    <s v="11-2021"/>
    <x v="2"/>
    <s v="Q-2 (2021-2022)"/>
    <x v="13"/>
    <s v="METCO"/>
    <s v="Yarn"/>
    <s v="02-01-01-001-0001"/>
    <s v="METCO TEXTILE (PVT) LTD"/>
    <n v="6"/>
    <n v="272.15999999999997"/>
    <x v="169"/>
    <n v="173400"/>
    <s v="K-2111-85"/>
    <n v="28900"/>
  </r>
  <r>
    <d v="2021-11-10T00:00:00"/>
    <n v="11"/>
    <x v="2"/>
    <s v="11-2021"/>
    <x v="2"/>
    <s v="Q-2 (2021-2022)"/>
    <x v="13"/>
    <s v="METCO"/>
    <s v="Yarn"/>
    <s v="02-01-01-001-0001"/>
    <s v="METCO TEXTILE (PVT) LTD"/>
    <n v="33.93"/>
    <n v="1539.0647999999999"/>
    <x v="169"/>
    <n v="980577"/>
    <s v="K-2111-85"/>
    <n v="28900"/>
  </r>
  <r>
    <d v="2021-11-10T00:00:00"/>
    <n v="11"/>
    <x v="2"/>
    <s v="11-2021"/>
    <x v="2"/>
    <s v="Q-2 (2021-2022)"/>
    <x v="13"/>
    <s v="METCO"/>
    <s v="Yarn"/>
    <s v="02-01-01-001-0001"/>
    <s v="METCO TEXTILE (PVT) LTD"/>
    <n v="0.97"/>
    <n v="43.999199999999995"/>
    <x v="169"/>
    <n v="28033"/>
    <s v="K-2111-86"/>
    <n v="28900"/>
  </r>
  <r>
    <d v="2021-11-10T00:00:00"/>
    <n v="11"/>
    <x v="2"/>
    <s v="11-2021"/>
    <x v="2"/>
    <s v="Q-2 (2021-2022)"/>
    <x v="7"/>
    <s v="MUQEET"/>
    <s v="Yarn"/>
    <s v="02-01-01-001-0026"/>
    <s v="AL-MUQEET TEXTILES (PVT) LTD"/>
    <n v="100"/>
    <n v="4536"/>
    <x v="135"/>
    <n v="2650000"/>
    <s v="K-2111-68"/>
    <n v="26500"/>
  </r>
  <r>
    <d v="2021-11-13T00:00:00"/>
    <n v="11"/>
    <x v="2"/>
    <s v="11-2021"/>
    <x v="2"/>
    <s v="Q-2 (2021-2022)"/>
    <x v="7"/>
    <s v="METCO"/>
    <s v="Yarn"/>
    <s v="02-01-01-001-0001"/>
    <s v="METCO TEXTILE (PVT) LTD"/>
    <n v="2.0499999999999998"/>
    <n v="92.987999999999985"/>
    <x v="149"/>
    <n v="55349.999999999993"/>
    <s v="K-2111-87"/>
    <n v="27000"/>
  </r>
  <r>
    <d v="2021-11-13T00:00:00"/>
    <n v="11"/>
    <x v="2"/>
    <s v="11-2021"/>
    <x v="2"/>
    <s v="Q-2 (2021-2022)"/>
    <x v="7"/>
    <s v="METCO"/>
    <s v="Yarn"/>
    <s v="02-01-01-001-0001"/>
    <s v="METCO TEXTILE (PVT) LTD"/>
    <n v="22.95"/>
    <n v="1041.0119999999999"/>
    <x v="149"/>
    <n v="619650"/>
    <s v="K-2111-87"/>
    <n v="27000"/>
  </r>
  <r>
    <d v="2021-11-13T00:00:00"/>
    <n v="11"/>
    <x v="2"/>
    <s v="11-2021"/>
    <x v="2"/>
    <s v="Q-2 (2021-2022)"/>
    <x v="7"/>
    <s v="METCO"/>
    <s v="Yarn"/>
    <s v="02-01-01-001-0001"/>
    <s v="METCO TEXTILE (PVT) LTD"/>
    <n v="90"/>
    <n v="4082.4"/>
    <x v="149"/>
    <n v="2430000"/>
    <s v="K-2111-84"/>
    <n v="27000"/>
  </r>
  <r>
    <d v="2021-11-15T00:00:00"/>
    <n v="11"/>
    <x v="2"/>
    <s v="11-2021"/>
    <x v="2"/>
    <s v="Q-2 (2021-2022)"/>
    <x v="4"/>
    <s v="TATA TEXTILE"/>
    <s v="Yarn"/>
    <s v="02-01-01-001-0025"/>
    <s v="TATA TEXTILE MILLS LTD"/>
    <n v="10.09"/>
    <n v="457.68239999999997"/>
    <x v="177"/>
    <n v="217944"/>
    <s v="K-2111-89"/>
    <n v="21600"/>
  </r>
  <r>
    <d v="2021-11-15T00:00:00"/>
    <n v="11"/>
    <x v="2"/>
    <s v="11-2021"/>
    <x v="2"/>
    <s v="Q-2 (2021-2022)"/>
    <x v="4"/>
    <s v="TATA TEXTILE"/>
    <s v="Yarn"/>
    <s v="02-01-01-001-0025"/>
    <s v="TATA TEXTILE MILLS LTD"/>
    <n v="41.71"/>
    <n v="1891.9656"/>
    <x v="177"/>
    <n v="900936"/>
    <s v="K-2111-89"/>
    <n v="21600"/>
  </r>
  <r>
    <d v="2021-11-15T00:00:00"/>
    <n v="11"/>
    <x v="2"/>
    <s v="11-2021"/>
    <x v="2"/>
    <s v="Q-2 (2021-2022)"/>
    <x v="4"/>
    <s v="TATA TEXTILE"/>
    <s v="Yarn"/>
    <s v="02-01-01-001-0025"/>
    <s v="TATA TEXTILE MILLS LTD"/>
    <n v="48.2"/>
    <n v="2186.3520000000003"/>
    <x v="177"/>
    <n v="1041120.0000000001"/>
    <s v="K-2111-89"/>
    <n v="21600"/>
  </r>
  <r>
    <d v="2021-11-16T00:00:00"/>
    <n v="11"/>
    <x v="2"/>
    <s v="11-2021"/>
    <x v="2"/>
    <s v="Q-2 (2021-2022)"/>
    <x v="5"/>
    <s v="ZAHID JEE"/>
    <s v="Yarn"/>
    <s v="02-01-01-001-0005"/>
    <s v="DAWOOD BROTHERS"/>
    <n v="124.16"/>
    <n v="5631.8975999999993"/>
    <x v="110"/>
    <n v="3277824"/>
    <s v="K-2111-71"/>
    <n v="26400"/>
  </r>
  <r>
    <d v="2021-11-16T00:00:00"/>
    <n v="11"/>
    <x v="2"/>
    <s v="11-2021"/>
    <x v="2"/>
    <s v="Q-2 (2021-2022)"/>
    <x v="5"/>
    <s v="ZAHID JEE"/>
    <s v="Yarn"/>
    <s v="02-01-01-001-0005"/>
    <s v="DAWOOD BROTHERS"/>
    <n v="25.84"/>
    <n v="1172.1024"/>
    <x v="110"/>
    <n v="682176"/>
    <s v="K-2111-71"/>
    <n v="26400"/>
  </r>
  <r>
    <d v="2021-11-17T00:00:00"/>
    <n v="11"/>
    <x v="2"/>
    <s v="11-2021"/>
    <x v="2"/>
    <s v="Q-2 (2021-2022)"/>
    <x v="3"/>
    <s v="GATRON"/>
    <s v="Yarn"/>
    <s v="02-01-01-001-0005"/>
    <s v="DAWOOD BROTHERS"/>
    <n v="10.097002"/>
    <n v="458.00001071999998"/>
    <x v="183"/>
    <n v="197902.65278027998"/>
    <s v="K-2111-81"/>
    <n v="19600.14"/>
  </r>
  <r>
    <d v="2021-11-17T00:00:00"/>
    <n v="11"/>
    <x v="2"/>
    <s v="11-2021"/>
    <x v="2"/>
    <s v="Q-2 (2021-2022)"/>
    <x v="3"/>
    <s v="GATRON"/>
    <s v="Yarn"/>
    <s v="02-01-01-001-0005"/>
    <s v="DAWOOD BROTHERS"/>
    <n v="20.9435635"/>
    <n v="950.00004035999996"/>
    <x v="183"/>
    <n v="410496.77669888997"/>
    <s v="K-2111-81"/>
    <n v="19600.14"/>
  </r>
  <r>
    <d v="2021-11-17T00:00:00"/>
    <n v="11"/>
    <x v="2"/>
    <s v="11-2021"/>
    <x v="2"/>
    <s v="Q-2 (2021-2022)"/>
    <x v="3"/>
    <s v="GATRON"/>
    <s v="Yarn"/>
    <s v="02-01-01-001-0005"/>
    <s v="DAWOOD BROTHERS"/>
    <n v="12.572751"/>
    <n v="570.29998536000005"/>
    <x v="184"/>
    <n v="246427.42833011999"/>
    <s v="K-2111-81"/>
    <n v="19600.12"/>
  </r>
  <r>
    <d v="2021-11-17T00:00:00"/>
    <n v="11"/>
    <x v="2"/>
    <s v="11-2021"/>
    <x v="2"/>
    <s v="Q-2 (2021-2022)"/>
    <x v="7"/>
    <s v="NAGINA"/>
    <s v="Yarn"/>
    <s v="02-01-01-001-0028"/>
    <s v="NAGINA COTTON MILLS LTD"/>
    <n v="100"/>
    <n v="4536"/>
    <x v="140"/>
    <n v="2450000"/>
    <s v="K-2111-67"/>
    <n v="24500"/>
  </r>
  <r>
    <d v="2021-11-17T00:00:00"/>
    <n v="11"/>
    <x v="2"/>
    <s v="11-2021"/>
    <x v="2"/>
    <s v="Q-2 (2021-2022)"/>
    <x v="8"/>
    <s v="SAIF TEXTILE MILLS"/>
    <s v="Yarn"/>
    <s v="02-01-01-001-0014"/>
    <s v="SAIF TEXTILE MILLS LTD"/>
    <n v="5.68"/>
    <n v="257.64479999999998"/>
    <x v="108"/>
    <n v="148816"/>
    <s v="K-2111-66"/>
    <n v="26200"/>
  </r>
  <r>
    <d v="2021-11-17T00:00:00"/>
    <n v="11"/>
    <x v="2"/>
    <s v="11-2021"/>
    <x v="2"/>
    <s v="Q-2 (2021-2022)"/>
    <x v="8"/>
    <s v="SAIF TEXTILE MILLS"/>
    <s v="Yarn"/>
    <s v="02-01-01-001-0014"/>
    <s v="SAIF TEXTILE MILLS LTD"/>
    <n v="8.07"/>
    <n v="366.05520000000001"/>
    <x v="108"/>
    <n v="211434"/>
    <s v="K-2111-66"/>
    <n v="26200"/>
  </r>
  <r>
    <d v="2021-11-17T00:00:00"/>
    <n v="11"/>
    <x v="2"/>
    <s v="11-2021"/>
    <x v="2"/>
    <s v="Q-2 (2021-2022)"/>
    <x v="8"/>
    <s v="SAIF TEXTILE MILLS"/>
    <s v="Yarn"/>
    <s v="02-01-01-001-0014"/>
    <s v="SAIF TEXTILE MILLS LTD"/>
    <n v="16.25"/>
    <n v="737.1"/>
    <x v="108"/>
    <n v="425750"/>
    <s v="K-2111-66"/>
    <n v="26200"/>
  </r>
  <r>
    <d v="2021-11-17T00:00:00"/>
    <n v="11"/>
    <x v="2"/>
    <s v="11-2021"/>
    <x v="2"/>
    <s v="Q-2 (2021-2022)"/>
    <x v="7"/>
    <s v="METCO"/>
    <s v="Yarn"/>
    <s v="02-01-01-001-0001"/>
    <s v="METCO TEXTILE (PVT) LTD"/>
    <n v="125"/>
    <n v="5670"/>
    <x v="149"/>
    <n v="3375000"/>
    <s v="K-2111-60"/>
    <n v="27000"/>
  </r>
  <r>
    <d v="2021-11-18T00:00:00"/>
    <n v="11"/>
    <x v="2"/>
    <s v="11-2021"/>
    <x v="2"/>
    <s v="Q-2 (2021-2022)"/>
    <x v="7"/>
    <s v="MUQEET"/>
    <s v="Yarn"/>
    <s v="02-01-01-001-0026"/>
    <s v="AL-MUQEET TEXTILES (PVT) LTD"/>
    <n v="200"/>
    <n v="9072"/>
    <x v="135"/>
    <n v="5300000"/>
    <s v="K-2111-69"/>
    <n v="26500"/>
  </r>
  <r>
    <d v="2021-11-18T00:00:00"/>
    <n v="11"/>
    <x v="2"/>
    <s v="11-2021"/>
    <x v="2"/>
    <s v="Q-2 (2021-2022)"/>
    <x v="9"/>
    <s v="MUQEET"/>
    <s v="Yarn"/>
    <s v="02-01-01-001-0026"/>
    <s v="AL-MUQEET TEXTILES (PVT) LTD"/>
    <n v="1.81"/>
    <n v="82.101600000000005"/>
    <x v="179"/>
    <n v="54300"/>
    <s v="K-2111-82"/>
    <n v="30000"/>
  </r>
  <r>
    <d v="2021-11-18T00:00:00"/>
    <n v="11"/>
    <x v="2"/>
    <s v="11-2021"/>
    <x v="2"/>
    <s v="Q-2 (2021-2022)"/>
    <x v="9"/>
    <s v="MUQEET"/>
    <s v="Yarn"/>
    <s v="02-01-01-001-0026"/>
    <s v="AL-MUQEET TEXTILES (PVT) LTD"/>
    <n v="98.19"/>
    <n v="4453.8984"/>
    <x v="179"/>
    <n v="2945700"/>
    <s v="K-2111-83"/>
    <n v="30000"/>
  </r>
  <r>
    <d v="2021-11-19T00:00:00"/>
    <n v="11"/>
    <x v="2"/>
    <s v="11-2021"/>
    <x v="2"/>
    <s v="Q-2 (2021-2022)"/>
    <x v="7"/>
    <s v="ZAHID JEE"/>
    <s v="Yarn"/>
    <s v="02-01-01-001-0005"/>
    <s v="DAWOOD BROTHERS"/>
    <n v="25.49"/>
    <n v="1156.2264"/>
    <x v="149"/>
    <n v="688230"/>
    <s v="K-2111-52"/>
    <n v="27000"/>
  </r>
  <r>
    <d v="2021-11-19T00:00:00"/>
    <n v="11"/>
    <x v="2"/>
    <s v="11-2021"/>
    <x v="2"/>
    <s v="Q-2 (2021-2022)"/>
    <x v="7"/>
    <s v="ZAHID JEE"/>
    <s v="Yarn"/>
    <s v="02-01-01-001-0005"/>
    <s v="DAWOOD BROTHERS"/>
    <n v="26.94"/>
    <n v="1221.9983999999999"/>
    <x v="149"/>
    <n v="727380"/>
    <s v="K-2111-52"/>
    <n v="27000"/>
  </r>
  <r>
    <d v="2021-11-19T00:00:00"/>
    <n v="11"/>
    <x v="2"/>
    <s v="11-2021"/>
    <x v="2"/>
    <s v="Q-2 (2021-2022)"/>
    <x v="7"/>
    <s v="ZAHID JEE"/>
    <s v="Yarn"/>
    <s v="02-01-01-001-0005"/>
    <s v="DAWOOD BROTHERS"/>
    <n v="181.29"/>
    <n v="8223.3143999999993"/>
    <x v="149"/>
    <n v="4894830"/>
    <s v="K-2111-52"/>
    <n v="27000"/>
  </r>
  <r>
    <d v="2021-11-19T00:00:00"/>
    <n v="11"/>
    <x v="2"/>
    <s v="11-2021"/>
    <x v="2"/>
    <s v="Q-2 (2021-2022)"/>
    <x v="7"/>
    <s v="ZAHID JEE"/>
    <s v="Yarn"/>
    <s v="02-01-01-001-0005"/>
    <s v="DAWOOD BROTHERS"/>
    <n v="16.28"/>
    <n v="738.46080000000006"/>
    <x v="149"/>
    <n v="439560.00000000006"/>
    <s v="K-2111-53"/>
    <n v="27000"/>
  </r>
  <r>
    <d v="2021-11-20T00:00:00"/>
    <n v="11"/>
    <x v="2"/>
    <s v="11-2021"/>
    <x v="2"/>
    <s v="Q-2 (2021-2022)"/>
    <x v="7"/>
    <s v="METCO"/>
    <s v="Yarn"/>
    <s v="02-01-01-001-0001"/>
    <s v="METCO TEXTILE (PVT) LTD"/>
    <n v="30"/>
    <n v="1360.8"/>
    <x v="149"/>
    <n v="810000"/>
    <s v="K-2111-61"/>
    <n v="27000"/>
  </r>
  <r>
    <d v="2021-11-20T00:00:00"/>
    <n v="11"/>
    <x v="2"/>
    <s v="11-2021"/>
    <x v="2"/>
    <s v="Q-2 (2021-2022)"/>
    <x v="7"/>
    <s v="METCO"/>
    <s v="Yarn"/>
    <s v="02-01-01-001-0001"/>
    <s v="METCO TEXTILE (PVT) LTD"/>
    <n v="10"/>
    <n v="453.6"/>
    <x v="149"/>
    <n v="270000"/>
    <s v="K-2111-62"/>
    <n v="27000"/>
  </r>
  <r>
    <d v="2021-11-22T00:00:00"/>
    <n v="11"/>
    <x v="2"/>
    <s v="11-2021"/>
    <x v="2"/>
    <s v="Q-2 (2021-2022)"/>
    <x v="7"/>
    <s v="METCO"/>
    <s v="Yarn"/>
    <s v="02-01-01-001-0001"/>
    <s v="METCO TEXTILE (PVT) LTD"/>
    <n v="50"/>
    <n v="2268"/>
    <x v="149"/>
    <n v="1350000"/>
    <s v="K-2111-65"/>
    <n v="27000"/>
  </r>
  <r>
    <d v="2021-11-22T00:00:00"/>
    <n v="11"/>
    <x v="2"/>
    <s v="11-2021"/>
    <x v="2"/>
    <s v="Q-2 (2021-2022)"/>
    <x v="4"/>
    <s v="TATA TEXTILE"/>
    <s v="Yarn"/>
    <s v="02-01-01-001-0025"/>
    <s v="TATA TEXTILE MILLS LTD"/>
    <n v="18.760000000000002"/>
    <n v="850.95360000000005"/>
    <x v="177"/>
    <n v="405216.00000000006"/>
    <s v="K-2111-73"/>
    <n v="21600"/>
  </r>
  <r>
    <d v="2021-11-22T00:00:00"/>
    <n v="11"/>
    <x v="2"/>
    <s v="11-2021"/>
    <x v="2"/>
    <s v="Q-2 (2021-2022)"/>
    <x v="4"/>
    <s v="TATA TEXTILE"/>
    <s v="Yarn"/>
    <s v="02-01-01-001-0025"/>
    <s v="TATA TEXTILE MILLS LTD"/>
    <n v="31.24"/>
    <n v="1417.0463999999999"/>
    <x v="177"/>
    <n v="674784"/>
    <s v="K-2111-73"/>
    <n v="21600"/>
  </r>
  <r>
    <d v="2021-11-22T00:00:00"/>
    <n v="11"/>
    <x v="2"/>
    <s v="11-2021"/>
    <x v="2"/>
    <s v="Q-2 (2021-2022)"/>
    <x v="37"/>
    <s v="HENGBANG VIETNAM"/>
    <s v="PurchaseReturn"/>
    <s v="02-01-01-001-0033"/>
    <s v="AMNA APPARELS (YARN)"/>
    <n v="-100"/>
    <n v="-4536"/>
    <x v="174"/>
    <n v="-2286468.5499999998"/>
    <s v="K-2110-28"/>
    <n v="22864.6855"/>
  </r>
  <r>
    <d v="2021-11-24T00:00:00"/>
    <n v="11"/>
    <x v="2"/>
    <s v="11-2021"/>
    <x v="2"/>
    <s v="Q-2 (2021-2022)"/>
    <x v="7"/>
    <s v="HUSSAIN"/>
    <s v="Yarn"/>
    <s v="02-01-01-001-0031"/>
    <s v="HUSSAIN MILLS LTD"/>
    <n v="173.05"/>
    <n v="7849.5480000000007"/>
    <x v="168"/>
    <n v="4499300"/>
    <s v="K-2111-58"/>
    <n v="26000"/>
  </r>
  <r>
    <d v="2021-11-24T00:00:00"/>
    <n v="11"/>
    <x v="2"/>
    <s v="11-2021"/>
    <x v="2"/>
    <s v="Q-2 (2021-2022)"/>
    <x v="7"/>
    <s v="HUSSAIN"/>
    <s v="Yarn"/>
    <s v="02-01-01-001-0031"/>
    <s v="HUSSAIN MILLS LTD"/>
    <n v="26.95"/>
    <n v="1222.452"/>
    <x v="168"/>
    <n v="700700"/>
    <s v="K-2111-59"/>
    <n v="26000"/>
  </r>
  <r>
    <d v="2021-11-25T00:00:00"/>
    <n v="11"/>
    <x v="2"/>
    <s v="11-2021"/>
    <x v="2"/>
    <s v="Q-2 (2021-2022)"/>
    <x v="7"/>
    <s v="METCO"/>
    <s v="Yarn"/>
    <s v="02-01-01-001-0001"/>
    <s v="METCO TEXTILE (PVT) LTD"/>
    <n v="50"/>
    <n v="2268"/>
    <x v="149"/>
    <n v="1350000"/>
    <s v="K-2111-49"/>
    <n v="27000"/>
  </r>
  <r>
    <d v="2021-11-25T00:00:00"/>
    <n v="11"/>
    <x v="2"/>
    <s v="11-2021"/>
    <x v="2"/>
    <s v="Q-2 (2021-2022)"/>
    <x v="4"/>
    <s v="TATA TEXTILE"/>
    <s v="Yarn"/>
    <s v="02-01-01-001-0025"/>
    <s v="TATA TEXTILE MILLS LTD"/>
    <n v="19.36"/>
    <n v="878.16959999999995"/>
    <x v="177"/>
    <n v="418176"/>
    <s v="K-2111-74"/>
    <n v="21600"/>
  </r>
  <r>
    <d v="2021-11-25T00:00:00"/>
    <n v="11"/>
    <x v="2"/>
    <s v="11-2021"/>
    <x v="2"/>
    <s v="Q-2 (2021-2022)"/>
    <x v="4"/>
    <s v="TATA TEXTILE"/>
    <s v="Yarn"/>
    <s v="02-01-01-001-0025"/>
    <s v="TATA TEXTILE MILLS LTD"/>
    <n v="25.29"/>
    <n v="1147.1543999999999"/>
    <x v="177"/>
    <n v="546264"/>
    <s v="K-2111-74"/>
    <n v="21600"/>
  </r>
  <r>
    <d v="2021-11-25T00:00:00"/>
    <n v="11"/>
    <x v="2"/>
    <s v="11-2021"/>
    <x v="2"/>
    <s v="Q-2 (2021-2022)"/>
    <x v="4"/>
    <s v="TATA TEXTILE"/>
    <s v="Yarn"/>
    <s v="02-01-01-001-0025"/>
    <s v="TATA TEXTILE MILLS LTD"/>
    <n v="5.35"/>
    <n v="242.67599999999999"/>
    <x v="177"/>
    <n v="115559.99999999999"/>
    <s v="K-2111-74"/>
    <n v="21600"/>
  </r>
  <r>
    <d v="2021-11-29T00:00:00"/>
    <n v="11"/>
    <x v="2"/>
    <s v="11-2021"/>
    <x v="2"/>
    <s v="Q-2 (2021-2022)"/>
    <x v="47"/>
    <s v="COMBINE"/>
    <s v="Yarn"/>
    <s v="02-01-01-001-0022"/>
    <s v="COMBINE SPINING (PVT) LTD"/>
    <n v="19"/>
    <n v="861.84"/>
    <x v="5"/>
    <n v="271700"/>
    <s v="K-2111-45"/>
    <n v="14300"/>
  </r>
  <r>
    <d v="2021-11-30T00:00:00"/>
    <n v="11"/>
    <x v="2"/>
    <s v="11-2021"/>
    <x v="2"/>
    <s v="Q-2 (2021-2022)"/>
    <x v="7"/>
    <s v="METCO"/>
    <s v="Yarn"/>
    <s v="02-01-01-001-0001"/>
    <s v="METCO TEXTILE (PVT) LTD"/>
    <n v="100"/>
    <n v="4536"/>
    <x v="149"/>
    <n v="2700000"/>
    <s v="K-2111-50"/>
    <n v="27000"/>
  </r>
  <r>
    <d v="2021-12-01T00:00:00"/>
    <n v="12"/>
    <x v="2"/>
    <s v="12-2021"/>
    <x v="2"/>
    <s v="Q-2 (2021-2022)"/>
    <x v="5"/>
    <s v="ZAHID JEE"/>
    <s v="Yarn"/>
    <s v="02-01-01-001-0005"/>
    <s v="DAWOOD BROTHERS"/>
    <n v="17"/>
    <n v="771.12"/>
    <x v="110"/>
    <n v="448800"/>
    <s v="K-2112-18"/>
    <n v="26400"/>
  </r>
  <r>
    <d v="2021-12-01T00:00:00"/>
    <n v="12"/>
    <x v="2"/>
    <s v="12-2021"/>
    <x v="2"/>
    <s v="Q-2 (2021-2022)"/>
    <x v="5"/>
    <s v="ZAHID JEE"/>
    <s v="Yarn"/>
    <s v="02-01-01-001-0005"/>
    <s v="DAWOOD BROTHERS"/>
    <n v="55.92"/>
    <n v="2536.5311999999999"/>
    <x v="110"/>
    <n v="1476288"/>
    <s v="K-2112-26"/>
    <n v="26400"/>
  </r>
  <r>
    <d v="2021-12-01T00:00:00"/>
    <n v="12"/>
    <x v="2"/>
    <s v="12-2021"/>
    <x v="2"/>
    <s v="Q-2 (2021-2022)"/>
    <x v="5"/>
    <s v="ZAHID JEE"/>
    <s v="Yarn"/>
    <s v="02-01-01-001-0005"/>
    <s v="DAWOOD BROTHERS"/>
    <n v="27.08"/>
    <n v="1228.3488"/>
    <x v="110"/>
    <n v="714912"/>
    <s v="K-2112-26"/>
    <n v="26400"/>
  </r>
  <r>
    <d v="2021-12-02T00:00:00"/>
    <n v="12"/>
    <x v="2"/>
    <s v="12-2021"/>
    <x v="2"/>
    <s v="Q-2 (2021-2022)"/>
    <x v="8"/>
    <s v="SAIF TEXTILE MILLS"/>
    <s v="Yarn"/>
    <s v="02-01-01-001-0014"/>
    <s v="SAIF TEXTILE MILLS LTD"/>
    <n v="13.29"/>
    <n v="602.83439999999996"/>
    <x v="108"/>
    <n v="348198"/>
    <s v="K-2112-16"/>
    <n v="26200"/>
  </r>
  <r>
    <d v="2021-12-02T00:00:00"/>
    <n v="12"/>
    <x v="2"/>
    <s v="12-2021"/>
    <x v="2"/>
    <s v="Q-2 (2021-2022)"/>
    <x v="8"/>
    <s v="SAIF TEXTILE MILLS"/>
    <s v="Yarn"/>
    <s v="02-01-01-001-0014"/>
    <s v="SAIF TEXTILE MILLS LTD"/>
    <n v="2.52"/>
    <n v="114.30719999999999"/>
    <x v="108"/>
    <n v="66024"/>
    <s v="K-2112-16"/>
    <n v="26200"/>
  </r>
  <r>
    <d v="2021-12-02T00:00:00"/>
    <n v="12"/>
    <x v="2"/>
    <s v="12-2021"/>
    <x v="2"/>
    <s v="Q-2 (2021-2022)"/>
    <x v="8"/>
    <s v="SAIF TEXTILE MILLS"/>
    <s v="Yarn"/>
    <s v="02-01-01-001-0014"/>
    <s v="SAIF TEXTILE MILLS LTD"/>
    <n v="4.6399999999999997"/>
    <n v="210.47039999999998"/>
    <x v="108"/>
    <n v="121567.99999999999"/>
    <s v="K-2112-16"/>
    <n v="26200"/>
  </r>
  <r>
    <d v="2021-12-02T00:00:00"/>
    <n v="12"/>
    <x v="2"/>
    <s v="12-2021"/>
    <x v="2"/>
    <s v="Q-2 (2021-2022)"/>
    <x v="8"/>
    <s v="SAIF TEXTILE MILLS"/>
    <s v="Yarn"/>
    <s v="02-01-01-001-0014"/>
    <s v="SAIF TEXTILE MILLS LTD"/>
    <n v="14.55"/>
    <n v="659.98800000000006"/>
    <x v="108"/>
    <n v="381210"/>
    <s v="K-2112-17"/>
    <n v="26200"/>
  </r>
  <r>
    <d v="2021-12-04T00:00:00"/>
    <n v="12"/>
    <x v="2"/>
    <s v="12-2021"/>
    <x v="2"/>
    <s v="Q-2 (2021-2022)"/>
    <x v="4"/>
    <s v="TATA TEXTILE"/>
    <s v="Yarn"/>
    <s v="02-01-01-001-0025"/>
    <s v="TATA TEXTILE MILLS LTD"/>
    <n v="17.16"/>
    <n v="778.37760000000003"/>
    <x v="125"/>
    <n v="377520"/>
    <s v="K-2112-20"/>
    <n v="22000"/>
  </r>
  <r>
    <d v="2021-12-04T00:00:00"/>
    <n v="12"/>
    <x v="2"/>
    <s v="12-2021"/>
    <x v="2"/>
    <s v="Q-2 (2021-2022)"/>
    <x v="4"/>
    <s v="TATA TEXTILE"/>
    <s v="Yarn"/>
    <s v="02-01-01-001-0025"/>
    <s v="TATA TEXTILE MILLS LTD"/>
    <n v="32.840000000000003"/>
    <n v="1489.6224000000002"/>
    <x v="125"/>
    <n v="722480.00000000012"/>
    <s v="K-2112-20"/>
    <n v="22000"/>
  </r>
  <r>
    <d v="2021-12-06T00:00:00"/>
    <n v="12"/>
    <x v="2"/>
    <s v="12-2021"/>
    <x v="2"/>
    <s v="Q-2 (2021-2022)"/>
    <x v="7"/>
    <s v="NAGINA"/>
    <s v="Yarn"/>
    <s v="02-01-01-001-0028"/>
    <s v="NAGINA COTTON MILLS LTD"/>
    <n v="67.75"/>
    <n v="3073.14"/>
    <x v="140"/>
    <n v="1659875"/>
    <s v="K-2112-27"/>
    <n v="24500"/>
  </r>
  <r>
    <d v="2021-12-06T00:00:00"/>
    <n v="12"/>
    <x v="2"/>
    <s v="12-2021"/>
    <x v="2"/>
    <s v="Q-2 (2021-2022)"/>
    <x v="7"/>
    <s v="NAGINA"/>
    <s v="Yarn"/>
    <s v="02-01-01-001-0028"/>
    <s v="NAGINA COTTON MILLS LTD"/>
    <n v="47.25"/>
    <n v="2143.2599999999998"/>
    <x v="140"/>
    <n v="1157625"/>
    <s v="K-2112-27"/>
    <n v="24500"/>
  </r>
  <r>
    <d v="2021-12-07T00:00:00"/>
    <n v="12"/>
    <x v="2"/>
    <s v="12-2021"/>
    <x v="2"/>
    <s v="Q-2 (2021-2022)"/>
    <x v="5"/>
    <s v="ZAHID JEE"/>
    <s v="Yarn"/>
    <s v="02-01-01-001-0005"/>
    <s v="DAWOOD BROTHERS"/>
    <n v="136.97"/>
    <n v="6212.9592000000002"/>
    <x v="110"/>
    <n v="3616008"/>
    <s v="K-2112-19"/>
    <n v="26400"/>
  </r>
  <r>
    <d v="2021-12-07T00:00:00"/>
    <n v="12"/>
    <x v="2"/>
    <s v="12-2021"/>
    <x v="2"/>
    <s v="Q-2 (2021-2022)"/>
    <x v="5"/>
    <s v="ZAHID JEE"/>
    <s v="Yarn"/>
    <s v="02-01-01-001-0005"/>
    <s v="DAWOOD BROTHERS"/>
    <n v="13.03"/>
    <n v="591.04079999999999"/>
    <x v="110"/>
    <n v="343992"/>
    <s v="K-2112-19"/>
    <n v="26400"/>
  </r>
  <r>
    <d v="2021-12-07T00:00:00"/>
    <n v="12"/>
    <x v="2"/>
    <s v="12-2021"/>
    <x v="2"/>
    <s v="Q-2 (2021-2022)"/>
    <x v="4"/>
    <s v="TATA TEXTILE"/>
    <s v="Yarn"/>
    <s v="02-01-01-001-0025"/>
    <s v="TATA TEXTILE MILLS LTD"/>
    <n v="49.8"/>
    <n v="2258.9279999999999"/>
    <x v="125"/>
    <n v="1095600"/>
    <s v="K-2112-21"/>
    <n v="22000"/>
  </r>
  <r>
    <d v="2021-12-07T00:00:00"/>
    <n v="12"/>
    <x v="2"/>
    <s v="12-2021"/>
    <x v="2"/>
    <s v="Q-2 (2021-2022)"/>
    <x v="4"/>
    <s v="TATA TEXTILE"/>
    <s v="Yarn"/>
    <s v="02-01-01-001-0025"/>
    <s v="TATA TEXTILE MILLS LTD"/>
    <n v="50.6"/>
    <n v="2295.2159999999999"/>
    <x v="125"/>
    <n v="1113200"/>
    <s v="K-2112-21"/>
    <n v="22000"/>
  </r>
  <r>
    <d v="2021-12-07T00:00:00"/>
    <n v="12"/>
    <x v="2"/>
    <s v="12-2021"/>
    <x v="2"/>
    <s v="Q-2 (2021-2022)"/>
    <x v="4"/>
    <s v="TATA TEXTILE"/>
    <s v="Yarn"/>
    <s v="02-01-01-001-0025"/>
    <s v="TATA TEXTILE MILLS LTD"/>
    <n v="38.19"/>
    <n v="1732.2983999999999"/>
    <x v="125"/>
    <n v="840180"/>
    <s v="K-2112-21"/>
    <n v="22000"/>
  </r>
  <r>
    <d v="2021-12-07T00:00:00"/>
    <n v="12"/>
    <x v="2"/>
    <s v="12-2021"/>
    <x v="2"/>
    <s v="Q-2 (2021-2022)"/>
    <x v="4"/>
    <s v="TATA TEXTILE"/>
    <s v="Yarn"/>
    <s v="02-01-01-001-0025"/>
    <s v="TATA TEXTILE MILLS LTD"/>
    <n v="8.11"/>
    <n v="367.86959999999999"/>
    <x v="125"/>
    <n v="178420"/>
    <s v="K-2112-21"/>
    <n v="22000"/>
  </r>
  <r>
    <d v="2021-12-07T00:00:00"/>
    <n v="12"/>
    <x v="2"/>
    <s v="12-2021"/>
    <x v="2"/>
    <s v="Q-2 (2021-2022)"/>
    <x v="4"/>
    <s v="TATA TEXTILE"/>
    <s v="Yarn"/>
    <s v="02-01-01-001-0025"/>
    <s v="TATA TEXTILE MILLS LTD"/>
    <n v="25.3"/>
    <n v="1147.6079999999999"/>
    <x v="125"/>
    <n v="556600"/>
    <s v="K-2112-21"/>
    <n v="22000"/>
  </r>
  <r>
    <d v="2021-12-08T00:00:00"/>
    <n v="12"/>
    <x v="2"/>
    <s v="12-2021"/>
    <x v="2"/>
    <s v="Q-2 (2021-2022)"/>
    <x v="7"/>
    <s v="HUSSAIN"/>
    <s v="Yarn"/>
    <s v="02-01-01-001-0031"/>
    <s v="HUSSAIN MILLS LTD"/>
    <n v="188"/>
    <n v="8527.68"/>
    <x v="168"/>
    <n v="4888000"/>
    <s v="K-2112-6"/>
    <n v="26000"/>
  </r>
  <r>
    <d v="2021-12-08T00:00:00"/>
    <n v="12"/>
    <x v="2"/>
    <s v="12-2021"/>
    <x v="2"/>
    <s v="Q-2 (2021-2022)"/>
    <x v="7"/>
    <s v="MUQEET"/>
    <s v="Yarn"/>
    <s v="02-01-01-001-0026"/>
    <s v="AL-MUQEET TEXTILES (PVT) LTD"/>
    <n v="33.58"/>
    <n v="1523.1887999999999"/>
    <x v="135"/>
    <n v="889870"/>
    <s v="K-2112-22"/>
    <n v="26500"/>
  </r>
  <r>
    <d v="2021-12-08T00:00:00"/>
    <n v="12"/>
    <x v="2"/>
    <s v="12-2021"/>
    <x v="2"/>
    <s v="Q-2 (2021-2022)"/>
    <x v="7"/>
    <s v="MUQEET"/>
    <s v="Yarn"/>
    <s v="02-01-01-001-0026"/>
    <s v="AL-MUQEET TEXTILES (PVT) LTD"/>
    <n v="16.420000000000002"/>
    <n v="744.8112000000001"/>
    <x v="135"/>
    <n v="435130.00000000006"/>
    <s v="K-2112-22"/>
    <n v="26500"/>
  </r>
  <r>
    <d v="2021-12-09T00:00:00"/>
    <n v="12"/>
    <x v="2"/>
    <s v="12-2021"/>
    <x v="2"/>
    <s v="Q-2 (2021-2022)"/>
    <x v="11"/>
    <s v="SAIF TEXTILE MILLS"/>
    <s v="Yarn"/>
    <s v="02-01-01-001-0014"/>
    <s v="SAIF TEXTILE MILLS LTD"/>
    <n v="215"/>
    <n v="9752.4"/>
    <x v="180"/>
    <n v="6342500"/>
    <s v="K-2112-10"/>
    <n v="29500"/>
  </r>
  <r>
    <d v="2021-12-09T00:00:00"/>
    <n v="12"/>
    <x v="2"/>
    <s v="12-2021"/>
    <x v="2"/>
    <s v="Q-2 (2021-2022)"/>
    <x v="8"/>
    <s v="SAIF TEXTILE MILLS"/>
    <s v="Yarn"/>
    <s v="02-01-01-001-0014"/>
    <s v="SAIF TEXTILE MILLS LTD"/>
    <n v="40"/>
    <n v="1814.4"/>
    <x v="108"/>
    <n v="1048000"/>
    <s v="K-2112-11"/>
    <n v="26200"/>
  </r>
  <r>
    <d v="2021-12-17T00:00:00"/>
    <n v="12"/>
    <x v="2"/>
    <s v="12-2021"/>
    <x v="2"/>
    <s v="Q-2 (2021-2022)"/>
    <x v="34"/>
    <s v="MUSTAQEEM"/>
    <s v="Yarn"/>
    <s v="02-01-01-001-0021"/>
    <s v="MUSTAQIM DYEING &amp; PRINTING IND (PVT) LTD"/>
    <n v="124"/>
    <n v="5624.64"/>
    <x v="17"/>
    <n v="1674000"/>
    <s v="K-2112-15"/>
    <n v="13500"/>
  </r>
  <r>
    <d v="2021-12-17T00:00:00"/>
    <n v="12"/>
    <x v="2"/>
    <s v="12-2021"/>
    <x v="2"/>
    <s v="Q-2 (2021-2022)"/>
    <x v="3"/>
    <s v="GATRON"/>
    <s v="Yarn"/>
    <s v="02-01-01-001-0005"/>
    <s v="DAWOOD BROTHERS"/>
    <n v="4.5789239999999998"/>
    <n v="207.69999263999998"/>
    <x v="185"/>
    <n v="89747.322503160001"/>
    <s v="K-2112-23"/>
    <n v="19600.09"/>
  </r>
  <r>
    <d v="2021-12-17T00:00:00"/>
    <n v="12"/>
    <x v="2"/>
    <s v="12-2021"/>
    <x v="2"/>
    <s v="Q-2 (2021-2022)"/>
    <x v="3"/>
    <s v="GATRON"/>
    <s v="Yarn"/>
    <s v="02-01-01-001-0005"/>
    <s v="DAWOOD BROTHERS"/>
    <n v="9.0013229999999993"/>
    <n v="408.30001127999998"/>
    <x v="185"/>
    <n v="176426.74091907"/>
    <s v="K-2112-23"/>
    <n v="19600.09"/>
  </r>
  <r>
    <d v="2021-12-17T00:00:00"/>
    <n v="12"/>
    <x v="2"/>
    <s v="12-2021"/>
    <x v="2"/>
    <s v="Q-2 (2021-2022)"/>
    <x v="3"/>
    <s v="GATRON"/>
    <s v="Yarn"/>
    <s v="02-01-01-001-0005"/>
    <s v="DAWOOD BROTHERS"/>
    <n v="20.789241799999999"/>
    <n v="943.00000804799993"/>
    <x v="186"/>
    <n v="388761.73215385195"/>
    <s v="K-2112-24"/>
    <n v="18700.14"/>
  </r>
  <r>
    <d v="2021-12-17T00:00:00"/>
    <n v="12"/>
    <x v="2"/>
    <s v="12-2021"/>
    <x v="2"/>
    <s v="Q-2 (2021-2022)"/>
    <x v="3"/>
    <s v="GATRON"/>
    <s v="Yarn"/>
    <s v="02-01-01-001-0005"/>
    <s v="DAWOOD BROTHERS"/>
    <n v="21.009699999999999"/>
    <n v="952.99999199999991"/>
    <x v="186"/>
    <n v="392884.33135799994"/>
    <s v="K-2112-24"/>
    <n v="18700.14"/>
  </r>
  <r>
    <d v="2021-12-17T00:00:00"/>
    <n v="12"/>
    <x v="2"/>
    <s v="12-2021"/>
    <x v="2"/>
    <s v="Q-2 (2021-2022)"/>
    <x v="3"/>
    <s v="GATRON"/>
    <s v="Yarn"/>
    <s v="02-01-01-001-0005"/>
    <s v="DAWOOD BROTHERS"/>
    <n v="6.3492064499999996"/>
    <n v="288.00000457199997"/>
    <x v="186"/>
    <n v="118731.04950390299"/>
    <s v="K-2112-25"/>
    <n v="18700.14"/>
  </r>
  <r>
    <d v="2021-12-24T00:00:00"/>
    <n v="12"/>
    <x v="2"/>
    <s v="12-2021"/>
    <x v="2"/>
    <s v="Q-2 (2021-2022)"/>
    <x v="12"/>
    <s v="RELIANCE"/>
    <s v="Yarn"/>
    <s v="02-01-01-001-0003"/>
    <s v="RELIANCE WEAVING MILLS LTD"/>
    <n v="150"/>
    <n v="6804"/>
    <x v="144"/>
    <n v="3210000"/>
    <s v="K-2112-14"/>
    <n v="21400"/>
  </r>
  <r>
    <d v="2022-01-08T00:00:00"/>
    <n v="1"/>
    <x v="3"/>
    <s v="1-2022"/>
    <x v="2"/>
    <s v="Q-3 (2021-2022)"/>
    <x v="7"/>
    <s v="MUQEET"/>
    <s v="Yarn"/>
    <s v="02-01-01-001-0026"/>
    <s v="AL-MUQEET TEXTILES (PVT) LTD"/>
    <n v="200"/>
    <n v="9072"/>
    <x v="135"/>
    <n v="5300000"/>
    <s v="K-2201-5"/>
    <n v="26500"/>
  </r>
  <r>
    <d v="2022-01-08T00:00:00"/>
    <n v="1"/>
    <x v="3"/>
    <s v="1-2022"/>
    <x v="2"/>
    <s v="Q-3 (2021-2022)"/>
    <x v="9"/>
    <s v="MUQEET"/>
    <s v="Yarn"/>
    <s v="02-01-01-001-0026"/>
    <s v="AL-MUQEET TEXTILES (PVT) LTD"/>
    <n v="100"/>
    <n v="4536"/>
    <x v="179"/>
    <n v="3000000"/>
    <s v="K-2201-6"/>
    <n v="30000"/>
  </r>
  <r>
    <d v="2022-01-18T00:00:00"/>
    <n v="1"/>
    <x v="3"/>
    <s v="1-2022"/>
    <x v="2"/>
    <s v="Q-3 (2021-2022)"/>
    <x v="7"/>
    <s v="NAGINA"/>
    <s v="Yarn"/>
    <s v="02-01-01-001-0028"/>
    <s v="NAGINA COTTON MILLS LTD"/>
    <n v="100"/>
    <n v="4536"/>
    <x v="135"/>
    <n v="2650000"/>
    <s v="K-2201-21"/>
    <n v="26500"/>
  </r>
  <r>
    <d v="2022-01-18T00:00:00"/>
    <n v="1"/>
    <x v="3"/>
    <s v="1-2022"/>
    <x v="2"/>
    <s v="Q-3 (2021-2022)"/>
    <x v="8"/>
    <s v="Gadoon"/>
    <s v="Yarn"/>
    <s v="02-01-01-001-0008"/>
    <s v="GADOON TEXTILE MILLS LTD"/>
    <n v="25"/>
    <n v="1134"/>
    <x v="147"/>
    <n v="700000"/>
    <s v="K-2201-3"/>
    <n v="28000"/>
  </r>
  <r>
    <d v="2022-01-20T00:00:00"/>
    <n v="1"/>
    <x v="3"/>
    <s v="1-2022"/>
    <x v="2"/>
    <s v="Q-3 (2021-2022)"/>
    <x v="5"/>
    <s v="ZAHID JEE"/>
    <s v="Yarn"/>
    <s v="02-01-01-001-0005"/>
    <s v="DAWOOD BROTHERS"/>
    <n v="76.239999999999995"/>
    <n v="3458.2463999999995"/>
    <x v="110"/>
    <n v="2012735.9999999998"/>
    <s v="K-2201-19"/>
    <n v="26400"/>
  </r>
  <r>
    <d v="2022-01-20T00:00:00"/>
    <n v="1"/>
    <x v="3"/>
    <s v="1-2022"/>
    <x v="2"/>
    <s v="Q-3 (2021-2022)"/>
    <x v="5"/>
    <s v="ZAHID JEE"/>
    <s v="Yarn"/>
    <s v="02-01-01-001-0005"/>
    <s v="DAWOOD BROTHERS"/>
    <n v="123.76"/>
    <n v="5613.7536"/>
    <x v="110"/>
    <n v="3267264"/>
    <s v="K-2201-19"/>
    <n v="26400"/>
  </r>
  <r>
    <d v="2022-01-23T00:00:00"/>
    <n v="1"/>
    <x v="3"/>
    <s v="1-2022"/>
    <x v="2"/>
    <s v="Q-3 (2021-2022)"/>
    <x v="11"/>
    <s v="GADDON"/>
    <s v="Yarn"/>
    <s v="02-01-01-001-0008"/>
    <s v="GADOON TEXTILE MILLS LTD"/>
    <n v="25"/>
    <n v="1134"/>
    <x v="187"/>
    <n v="770000"/>
    <s v="K-2201-13"/>
    <n v="30800"/>
  </r>
  <r>
    <d v="2022-01-24T00:00:00"/>
    <n v="1"/>
    <x v="3"/>
    <s v="1-2022"/>
    <x v="2"/>
    <s v="Q-3 (2021-2022)"/>
    <x v="11"/>
    <s v="GADDON"/>
    <s v="Yarn"/>
    <s v="02-01-01-001-0008"/>
    <s v="GADOON TEXTILE MILLS LTD"/>
    <n v="35"/>
    <n v="1587.6"/>
    <x v="187"/>
    <n v="1078000"/>
    <s v="K-2201-12"/>
    <n v="30800"/>
  </r>
  <r>
    <d v="2022-01-26T00:00:00"/>
    <n v="1"/>
    <x v="3"/>
    <s v="1-2022"/>
    <x v="2"/>
    <s v="Q-3 (2021-2022)"/>
    <x v="7"/>
    <s v="MUQEET"/>
    <s v="Yarn"/>
    <s v="02-01-01-001-0026"/>
    <s v="AL-MUQEET TEXTILES (PVT) LTD"/>
    <n v="100"/>
    <n v="4536"/>
    <x v="135"/>
    <n v="2650000"/>
    <s v="K-2201-22"/>
    <n v="26500"/>
  </r>
  <r>
    <d v="2022-01-26T00:00:00"/>
    <n v="1"/>
    <x v="3"/>
    <s v="1-2022"/>
    <x v="2"/>
    <s v="Q-3 (2021-2022)"/>
    <x v="3"/>
    <s v="GATRON"/>
    <s v="Yarn"/>
    <s v="02-01-01-001-0005"/>
    <s v="DAWOOD BROTHERS"/>
    <n v="43.610010000000003"/>
    <n v="1978.1500536000001"/>
    <x v="41"/>
    <n v="828590.19000000006"/>
    <s v="K-2201-18"/>
    <n v="19000"/>
  </r>
  <r>
    <d v="2022-01-26T00:00:00"/>
    <n v="1"/>
    <x v="3"/>
    <s v="1-2022"/>
    <x v="2"/>
    <s v="Q-3 (2021-2022)"/>
    <x v="5"/>
    <s v="AYESHA SPINNING"/>
    <s v="Yarn"/>
    <s v="02-01-01-001-0005"/>
    <s v="DAWOOD BROTHERS"/>
    <n v="45"/>
    <n v="2041.2"/>
    <x v="179"/>
    <n v="1350000"/>
    <s v="K-2201-9"/>
    <n v="30000"/>
  </r>
  <r>
    <d v="2022-01-26T00:00:00"/>
    <n v="1"/>
    <x v="3"/>
    <s v="1-2022"/>
    <x v="2"/>
    <s v="Q-3 (2021-2022)"/>
    <x v="7"/>
    <s v="HUSSAIN"/>
    <s v="Yarn"/>
    <s v="02-01-01-001-0031"/>
    <s v="HUSSAIN MILLS LTD"/>
    <n v="200"/>
    <n v="9072"/>
    <x v="188"/>
    <n v="5640000"/>
    <s v="K-2201-10"/>
    <n v="28200"/>
  </r>
  <r>
    <d v="2022-01-27T00:00:00"/>
    <n v="1"/>
    <x v="3"/>
    <s v="1-2022"/>
    <x v="2"/>
    <s v="Q-3 (2021-2022)"/>
    <x v="11"/>
    <s v="GADDON"/>
    <s v="Yarn"/>
    <s v="02-01-01-001-0008"/>
    <s v="GADOON TEXTILE MILLS LTD"/>
    <n v="70"/>
    <n v="3175.2"/>
    <x v="187"/>
    <n v="2156000"/>
    <s v="K-2201-14"/>
    <n v="30800"/>
  </r>
  <r>
    <d v="2022-01-27T00:00:00"/>
    <n v="1"/>
    <x v="3"/>
    <s v="1-2022"/>
    <x v="2"/>
    <s v="Q-3 (2021-2022)"/>
    <x v="8"/>
    <s v="Gadoon"/>
    <s v="Yarn"/>
    <s v="02-01-01-001-0008"/>
    <s v="GADOON TEXTILE MILLS LTD"/>
    <n v="45"/>
    <n v="2041.2"/>
    <x v="147"/>
    <n v="1260000"/>
    <s v="K-2201-15"/>
    <n v="28000"/>
  </r>
  <r>
    <d v="2022-01-27T00:00:00"/>
    <n v="1"/>
    <x v="3"/>
    <s v="1-2022"/>
    <x v="2"/>
    <s v="Q-3 (2021-2022)"/>
    <x v="11"/>
    <s v="GADDON"/>
    <s v="Yarn"/>
    <s v="02-01-01-001-0008"/>
    <s v="GADOON TEXTILE MILLS LTD"/>
    <n v="30"/>
    <n v="1360.8"/>
    <x v="187"/>
    <n v="924000"/>
    <s v="K-2201-16"/>
    <n v="30800"/>
  </r>
  <r>
    <d v="2022-01-27T00:00:00"/>
    <n v="1"/>
    <x v="3"/>
    <s v="1-2022"/>
    <x v="2"/>
    <s v="Q-3 (2021-2022)"/>
    <x v="1"/>
    <s v="AHMED ORIENTAL"/>
    <s v="Yarn"/>
    <s v="02-01-01-001-0002"/>
    <s v="AHMED ORIENTAL TEXTILE MILLS LTD"/>
    <n v="40"/>
    <n v="1814.4"/>
    <x v="135"/>
    <n v="1060000"/>
    <s v="K-2201-17"/>
    <n v="26500"/>
  </r>
  <r>
    <d v="2022-01-27T00:00:00"/>
    <n v="1"/>
    <x v="3"/>
    <s v="1-2022"/>
    <x v="2"/>
    <s v="Q-3 (2021-2022)"/>
    <x v="4"/>
    <s v="TATA TEXTILE"/>
    <s v="Yarn"/>
    <s v="02-01-01-001-0025"/>
    <s v="TATA TEXTILE MILLS LTD"/>
    <n v="32.51"/>
    <n v="1474.6535999999999"/>
    <x v="125"/>
    <n v="715220"/>
    <s v="K-2201-20"/>
    <n v="22000"/>
  </r>
  <r>
    <d v="2022-01-27T00:00:00"/>
    <n v="1"/>
    <x v="3"/>
    <s v="1-2022"/>
    <x v="2"/>
    <s v="Q-3 (2021-2022)"/>
    <x v="4"/>
    <s v="TATA TEXTILE"/>
    <s v="Yarn"/>
    <s v="02-01-01-001-0025"/>
    <s v="TATA TEXTILE MILLS LTD"/>
    <n v="43.09"/>
    <n v="1954.5624"/>
    <x v="125"/>
    <n v="947980.00000000012"/>
    <s v="K-2201-20"/>
    <n v="22000"/>
  </r>
  <r>
    <d v="2022-01-27T00:00:00"/>
    <n v="1"/>
    <x v="3"/>
    <s v="1-2022"/>
    <x v="2"/>
    <s v="Q-3 (2021-2022)"/>
    <x v="4"/>
    <s v="TATA TEXTILE"/>
    <s v="Yarn"/>
    <s v="02-01-01-001-0025"/>
    <s v="TATA TEXTILE MILLS LTD"/>
    <n v="9.7100000000000009"/>
    <n v="440.44560000000001"/>
    <x v="125"/>
    <n v="213620.00000000003"/>
    <s v="K-2201-20"/>
    <n v="22000"/>
  </r>
  <r>
    <d v="2022-01-27T00:00:00"/>
    <n v="1"/>
    <x v="3"/>
    <s v="1-2022"/>
    <x v="2"/>
    <s v="Q-3 (2021-2022)"/>
    <x v="4"/>
    <s v="TATA TEXTILE"/>
    <s v="Yarn"/>
    <s v="02-01-01-001-0025"/>
    <s v="TATA TEXTILE MILLS LTD"/>
    <n v="25.35"/>
    <n v="1149.876"/>
    <x v="125"/>
    <n v="557700"/>
    <s v="K-2201-20"/>
    <n v="22000"/>
  </r>
  <r>
    <d v="2022-01-27T00:00:00"/>
    <n v="1"/>
    <x v="3"/>
    <s v="1-2022"/>
    <x v="2"/>
    <s v="Q-3 (2021-2022)"/>
    <x v="4"/>
    <s v="TATA TEXTILE"/>
    <s v="Yarn"/>
    <s v="02-01-01-001-0025"/>
    <s v="TATA TEXTILE MILLS LTD"/>
    <n v="10.3"/>
    <n v="467.20800000000003"/>
    <x v="125"/>
    <n v="226600.00000000003"/>
    <s v="K-2201-20"/>
    <n v="22000"/>
  </r>
  <r>
    <d v="2022-01-27T00:00:00"/>
    <n v="1"/>
    <x v="3"/>
    <s v="1-2022"/>
    <x v="2"/>
    <s v="Q-3 (2021-2022)"/>
    <x v="4"/>
    <s v="TATA TEXTILE"/>
    <s v="Yarn"/>
    <s v="02-01-01-001-0025"/>
    <s v="TATA TEXTILE MILLS LTD"/>
    <n v="3.07"/>
    <n v="139.2552"/>
    <x v="125"/>
    <n v="67540"/>
    <s v="K-2201-20"/>
    <n v="22000"/>
  </r>
  <r>
    <d v="2022-01-27T00:00:00"/>
    <n v="1"/>
    <x v="3"/>
    <s v="1-2022"/>
    <x v="2"/>
    <s v="Q-3 (2021-2022)"/>
    <x v="4"/>
    <s v="TATA TEXTILE"/>
    <s v="Yarn"/>
    <s v="02-01-01-001-0025"/>
    <s v="TATA TEXTILE MILLS LTD"/>
    <n v="3.97"/>
    <n v="180.07920000000001"/>
    <x v="125"/>
    <n v="87340"/>
    <s v="K-2201-20"/>
    <n v="22000"/>
  </r>
  <r>
    <d v="2022-02-01T00:00:00"/>
    <n v="2"/>
    <x v="3"/>
    <s v="2-2022"/>
    <x v="2"/>
    <s v="Q-3 (2021-2022)"/>
    <x v="35"/>
    <s v="COMBINE"/>
    <s v="Yarn"/>
    <s v="02-01-01-001-0022"/>
    <s v="COMBINE SPINING (PVT) LTD"/>
    <n v="20"/>
    <n v="907.2"/>
    <x v="65"/>
    <n v="360000"/>
    <s v="K-2202-1"/>
    <n v="18000"/>
  </r>
  <r>
    <d v="2022-02-01T00:00:00"/>
    <n v="2"/>
    <x v="3"/>
    <s v="2-2022"/>
    <x v="2"/>
    <s v="Q-3 (2021-2022)"/>
    <x v="35"/>
    <s v="COMBINE"/>
    <s v="Yarn"/>
    <s v="02-01-01-001-0022"/>
    <s v="COMBINE SPINING (PVT) LTD"/>
    <n v="26"/>
    <n v="1179.3599999999999"/>
    <x v="65"/>
    <n v="468000"/>
    <s v="K-2202-2"/>
    <n v="18000"/>
  </r>
  <r>
    <d v="2022-02-04T00:00:00"/>
    <n v="2"/>
    <x v="3"/>
    <s v="2-2022"/>
    <x v="2"/>
    <s v="Q-3 (2021-2022)"/>
    <x v="7"/>
    <s v="MUQEET"/>
    <s v="Yarn"/>
    <s v="02-01-01-001-0026"/>
    <s v="AL-MUQEET TEXTILES (PVT) LTD"/>
    <n v="200"/>
    <n v="9072"/>
    <x v="135"/>
    <n v="5300000"/>
    <s v="K-2202-3"/>
    <n v="26500"/>
  </r>
  <r>
    <d v="2022-02-04T00:00:00"/>
    <n v="2"/>
    <x v="3"/>
    <s v="2-2022"/>
    <x v="2"/>
    <s v="Q-3 (2021-2022)"/>
    <x v="5"/>
    <s v="CENTURIAN"/>
    <s v="Yarn"/>
    <s v="02-01-01-001-0035"/>
    <s v="CENTURION TEXTILE (PVT) LTD"/>
    <n v="4"/>
    <n v="181.44"/>
    <x v="189"/>
    <n v="108400"/>
    <s v="K-2202-4"/>
    <n v="27100"/>
  </r>
  <r>
    <d v="2022-02-04T00:00:00"/>
    <n v="2"/>
    <x v="3"/>
    <s v="2-2022"/>
    <x v="2"/>
    <s v="Q-3 (2021-2022)"/>
    <x v="1"/>
    <s v="CENTURIAN"/>
    <s v="Yarn"/>
    <s v="02-01-01-001-0035"/>
    <s v="CENTURION TEXTILE (PVT) LTD"/>
    <n v="0.17"/>
    <n v="7.7112000000000007"/>
    <x v="190"/>
    <n v="4267"/>
    <s v="K-2202-5"/>
    <n v="25100"/>
  </r>
  <r>
    <d v="2022-02-07T00:00:00"/>
    <n v="2"/>
    <x v="3"/>
    <s v="2-2022"/>
    <x v="2"/>
    <s v="Q-3 (2021-2022)"/>
    <x v="49"/>
    <s v="SHOAIB MOTAN"/>
    <s v="Yarn"/>
    <s v="02-01-01-001-0005"/>
    <s v="DAWOOD BROTHERS"/>
    <n v="2"/>
    <n v="90.72"/>
    <x v="20"/>
    <n v="34000"/>
    <s v="K-2202-12"/>
    <n v="17000"/>
  </r>
  <r>
    <d v="2022-02-07T00:00:00"/>
    <n v="2"/>
    <x v="3"/>
    <s v="2-2022"/>
    <x v="2"/>
    <s v="Q-3 (2021-2022)"/>
    <x v="47"/>
    <s v="SHOAIB MOTAN"/>
    <s v="Yarn"/>
    <s v="02-01-01-001-0005"/>
    <s v="DAWOOD BROTHERS"/>
    <n v="2"/>
    <n v="90.72"/>
    <x v="65"/>
    <n v="36000"/>
    <s v="K-2202-12"/>
    <n v="18000"/>
  </r>
  <r>
    <d v="2022-02-07T00:00:00"/>
    <n v="2"/>
    <x v="3"/>
    <s v="2-2022"/>
    <x v="2"/>
    <s v="Q-3 (2021-2022)"/>
    <x v="50"/>
    <s v="SHOAIB MOTAN"/>
    <s v="Yarn"/>
    <s v="02-01-01-001-0005"/>
    <s v="DAWOOD BROTHERS"/>
    <n v="2"/>
    <n v="90.72"/>
    <x v="20"/>
    <n v="34000"/>
    <s v="K-2202-12"/>
    <n v="17000"/>
  </r>
  <r>
    <d v="2022-02-09T00:00:00"/>
    <n v="2"/>
    <x v="3"/>
    <s v="2-2022"/>
    <x v="2"/>
    <s v="Q-3 (2021-2022)"/>
    <x v="1"/>
    <s v="ZAHID JEE"/>
    <s v="Yarn"/>
    <s v="02-01-01-001-0005"/>
    <s v="DAWOOD BROTHERS"/>
    <n v="150"/>
    <n v="6804"/>
    <x v="135"/>
    <n v="3975000"/>
    <s v="K-2202-11"/>
    <n v="26500"/>
  </r>
  <r>
    <d v="2022-02-09T00:00:00"/>
    <n v="2"/>
    <x v="3"/>
    <s v="2-2022"/>
    <x v="2"/>
    <s v="Q-3 (2021-2022)"/>
    <x v="8"/>
    <s v="AHMED ORIENTAL"/>
    <s v="Yarn"/>
    <s v="02-01-01-001-0002"/>
    <s v="AHMED ORIENTAL TEXTILE MILLS LTD"/>
    <n v="60"/>
    <n v="2721.6"/>
    <x v="115"/>
    <n v="1230000"/>
    <s v="K-2202-8"/>
    <n v="20500"/>
  </r>
  <r>
    <d v="2022-02-11T00:00:00"/>
    <n v="2"/>
    <x v="3"/>
    <s v="2-2022"/>
    <x v="2"/>
    <s v="Q-3 (2021-2022)"/>
    <x v="9"/>
    <s v="METCO"/>
    <s v="Yarn"/>
    <s v="02-01-01-001-0001"/>
    <s v="METCO TEXTILE (PVT) LTD"/>
    <n v="50"/>
    <n v="2268"/>
    <x v="191"/>
    <n v="1825000"/>
    <s v="K-2202-7"/>
    <n v="36500"/>
  </r>
  <r>
    <d v="2022-02-11T00:00:00"/>
    <n v="2"/>
    <x v="3"/>
    <s v="2-2022"/>
    <x v="2"/>
    <s v="Q-3 (2021-2022)"/>
    <x v="7"/>
    <s v="MUQEET"/>
    <s v="Yarn"/>
    <s v="02-01-01-001-0026"/>
    <s v="AL-MUQEET TEXTILES (PVT) LTD"/>
    <n v="150"/>
    <n v="6804"/>
    <x v="135"/>
    <n v="3975000"/>
    <s v="K-2202-9"/>
    <n v="26500"/>
  </r>
  <r>
    <d v="2022-02-11T00:00:00"/>
    <n v="2"/>
    <x v="3"/>
    <s v="2-2022"/>
    <x v="2"/>
    <s v="Q-3 (2021-2022)"/>
    <x v="7"/>
    <s v="NAGINA"/>
    <s v="Yarn"/>
    <s v="02-01-01-001-0028"/>
    <s v="NAGINA COTTON MILLS LTD"/>
    <n v="100"/>
    <n v="4536"/>
    <x v="135"/>
    <n v="2650000"/>
    <s v="K-2202-10"/>
    <n v="26500"/>
  </r>
  <r>
    <d v="2022-02-14T00:00:00"/>
    <n v="2"/>
    <x v="3"/>
    <s v="2-2022"/>
    <x v="2"/>
    <s v="Q-3 (2021-2022)"/>
    <x v="7"/>
    <s v="HUSSAIN"/>
    <s v="Yarn"/>
    <s v="02-01-01-001-0031"/>
    <s v="HUSSAIN MILLS LTD"/>
    <n v="200"/>
    <n v="9072"/>
    <x v="188"/>
    <n v="5640000"/>
    <s v="K-2202-6"/>
    <n v="28200"/>
  </r>
  <r>
    <d v="2022-02-16T00:00:00"/>
    <n v="2"/>
    <x v="3"/>
    <s v="2-2022"/>
    <x v="2"/>
    <s v="Q-3 (2021-2022)"/>
    <x v="12"/>
    <s v="ARSHAD"/>
    <s v="Yarn"/>
    <s v="02-01-01-001-0036"/>
    <s v="ARSHAD TEXTILE MILLS LTD"/>
    <n v="15"/>
    <n v="680.4"/>
    <x v="192"/>
    <n v="328500"/>
    <s v="K-2202-13"/>
    <n v="21900"/>
  </r>
  <r>
    <d v="2022-02-18T00:00:00"/>
    <n v="2"/>
    <x v="3"/>
    <s v="2-2022"/>
    <x v="2"/>
    <s v="Q-3 (2021-2022)"/>
    <x v="12"/>
    <s v="RELIANCE"/>
    <s v="Yarn"/>
    <s v="02-01-01-001-0003"/>
    <s v="RELIANCE WEAVING MILLS LTD"/>
    <n v="5"/>
    <n v="226.8"/>
    <x v="192"/>
    <n v="109500"/>
    <s v="K-2202-14"/>
    <n v="21900"/>
  </r>
  <r>
    <d v="2022-02-19T00:00:00"/>
    <n v="2"/>
    <x v="3"/>
    <s v="2-2022"/>
    <x v="2"/>
    <s v="Q-3 (2021-2022)"/>
    <x v="1"/>
    <s v="SHEIKHUPURA"/>
    <s v="Yarn"/>
    <s v="02-01-01-001-0037"/>
    <s v="SHEIKHUPURA TEXTILE MILLS LTD"/>
    <n v="100"/>
    <n v="4536"/>
    <x v="140"/>
    <n v="2450000"/>
    <s v="K-2202-18"/>
    <n v="24500"/>
  </r>
  <r>
    <d v="2022-02-19T00:00:00"/>
    <n v="2"/>
    <x v="3"/>
    <s v="2-2022"/>
    <x v="2"/>
    <s v="Q-3 (2021-2022)"/>
    <x v="1"/>
    <s v="ZAHID JEE"/>
    <s v="Yarn"/>
    <s v="02-01-01-001-0005"/>
    <s v="DAWOOD BROTHERS"/>
    <n v="100"/>
    <n v="4536"/>
    <x v="147"/>
    <n v="2800000"/>
    <s v="K-2202-15"/>
    <n v="28000"/>
  </r>
  <r>
    <d v="2022-02-22T00:00:00"/>
    <n v="2"/>
    <x v="3"/>
    <s v="2-2022"/>
    <x v="2"/>
    <s v="Q-3 (2021-2022)"/>
    <x v="5"/>
    <s v="ZAHID JEE"/>
    <s v="Yarn"/>
    <s v="02-01-01-001-0005"/>
    <s v="DAWOOD BROTHERS"/>
    <n v="175"/>
    <n v="7938"/>
    <x v="110"/>
    <n v="4620000"/>
    <s v="K-2202-16"/>
    <n v="26400"/>
  </r>
  <r>
    <d v="2022-02-24T00:00:00"/>
    <n v="2"/>
    <x v="3"/>
    <s v="2-2022"/>
    <x v="2"/>
    <s v="Q-3 (2021-2022)"/>
    <x v="32"/>
    <s v="UNITED TEXTILE"/>
    <s v="Yarn"/>
    <s v="02-01-01-001-0005"/>
    <s v="DAWOOD BROTHERS"/>
    <n v="0.84743999999999997"/>
    <n v="38.439878399999998"/>
    <x v="90"/>
    <n v="17796.239999999998"/>
    <s v="K-2202-24"/>
    <n v="21000"/>
  </r>
  <r>
    <d v="2022-02-24T00:00:00"/>
    <n v="2"/>
    <x v="3"/>
    <s v="2-2022"/>
    <x v="2"/>
    <s v="Q-3 (2021-2022)"/>
    <x v="7"/>
    <s v="NAGINA"/>
    <s v="Yarn"/>
    <s v="02-01-01-001-0028"/>
    <s v="NAGINA COTTON MILLS LTD"/>
    <n v="100"/>
    <n v="4536"/>
    <x v="135"/>
    <n v="2650000"/>
    <s v="K-2202-17"/>
    <n v="26500"/>
  </r>
  <r>
    <d v="2022-02-25T00:00:00"/>
    <n v="2"/>
    <x v="3"/>
    <s v="2-2022"/>
    <x v="2"/>
    <s v="Q-3 (2021-2022)"/>
    <x v="3"/>
    <s v="GATRON"/>
    <s v="Yarn"/>
    <s v="02-01-01-001-0005"/>
    <s v="DAWOOD BROTHERS"/>
    <n v="12.1434"/>
    <n v="550.82462399999997"/>
    <x v="146"/>
    <n v="229510.26"/>
    <s v="K-2202-19"/>
    <n v="18900"/>
  </r>
  <r>
    <d v="2022-02-25T00:00:00"/>
    <n v="2"/>
    <x v="3"/>
    <s v="2-2022"/>
    <x v="2"/>
    <s v="Q-3 (2021-2022)"/>
    <x v="9"/>
    <s v="METCO"/>
    <s v="Yarn"/>
    <s v="02-01-01-001-0001"/>
    <s v="METCO TEXTILE (PVT) LTD"/>
    <n v="38"/>
    <n v="1723.68"/>
    <x v="191"/>
    <n v="1387000"/>
    <s v="K-2202-20"/>
    <n v="36500"/>
  </r>
  <r>
    <d v="2022-02-26T00:00:00"/>
    <n v="2"/>
    <x v="3"/>
    <s v="2-2022"/>
    <x v="2"/>
    <s v="Q-3 (2021-2022)"/>
    <x v="4"/>
    <s v="RELIANCE"/>
    <s v="Yarn"/>
    <s v="02-01-01-001-0003"/>
    <s v="RELIANCE WEAVING MILLS LTD"/>
    <n v="100"/>
    <n v="4536"/>
    <x v="154"/>
    <n v="2470000"/>
    <s v="K-2202-21"/>
    <n v="24700"/>
  </r>
  <r>
    <d v="2022-02-26T00:00:00"/>
    <n v="2"/>
    <x v="3"/>
    <s v="2-2022"/>
    <x v="2"/>
    <s v="Q-3 (2021-2022)"/>
    <x v="5"/>
    <s v="ZAHID JEE"/>
    <s v="Yarn"/>
    <s v="02-01-01-001-0005"/>
    <s v="DAWOOD BROTHERS"/>
    <n v="100"/>
    <n v="4536"/>
    <x v="179"/>
    <n v="3000000"/>
    <s v="K-2202-22"/>
    <n v="30000"/>
  </r>
  <r>
    <d v="2022-02-26T00:00:00"/>
    <n v="2"/>
    <x v="3"/>
    <s v="2-2022"/>
    <x v="2"/>
    <s v="Q-3 (2021-2022)"/>
    <x v="1"/>
    <s v="ZAHID JEE"/>
    <s v="Yarn"/>
    <s v="02-01-01-001-0005"/>
    <s v="DAWOOD BROTHERS"/>
    <n v="100"/>
    <n v="4536"/>
    <x v="147"/>
    <n v="2800000"/>
    <s v="K-2202-23"/>
    <n v="28000"/>
  </r>
  <r>
    <d v="2022-02-28T00:00:00"/>
    <n v="2"/>
    <x v="3"/>
    <s v="2-2022"/>
    <x v="2"/>
    <s v="Q-3 (2021-2022)"/>
    <x v="9"/>
    <s v="METCO"/>
    <s v="Yarn"/>
    <s v="02-01-01-001-0001"/>
    <s v="METCO TEXTILE (PVT) LTD"/>
    <n v="12"/>
    <n v="544.31999999999994"/>
    <x v="191"/>
    <n v="438000"/>
    <s v="K-2202-25"/>
    <n v="36500"/>
  </r>
  <r>
    <d v="2022-02-28T00:00:00"/>
    <n v="2"/>
    <x v="3"/>
    <s v="2-2022"/>
    <x v="2"/>
    <s v="Q-3 (2021-2022)"/>
    <x v="3"/>
    <s v="GATRON"/>
    <s v="Yarn"/>
    <s v="02-01-01-001-0005"/>
    <s v="DAWOOD BROTHERS"/>
    <n v="12.7911"/>
    <n v="580.204296"/>
    <x v="146"/>
    <n v="241751.79"/>
    <s v="K-2202-26"/>
    <n v="18900"/>
  </r>
  <r>
    <d v="2022-03-02T00:00:00"/>
    <n v="3"/>
    <x v="3"/>
    <s v="3-2022"/>
    <x v="2"/>
    <s v="Q-3 (2021-2022)"/>
    <x v="5"/>
    <s v="ZAHID JEE"/>
    <s v="Yarn"/>
    <s v="02-01-01-001-0005"/>
    <s v="DAWOOD BROTHERS"/>
    <n v="158"/>
    <n v="7166.88"/>
    <x v="179"/>
    <n v="4740000"/>
    <s v="K-2203-1"/>
    <n v="30000"/>
  </r>
  <r>
    <d v="2022-03-02T00:00:00"/>
    <n v="3"/>
    <x v="3"/>
    <s v="3-2022"/>
    <x v="2"/>
    <s v="Q-3 (2021-2022)"/>
    <x v="7"/>
    <s v="HUSSAIN"/>
    <s v="Yarn"/>
    <s v="02-01-01-001-0031"/>
    <s v="HUSSAIN MILLS LTD"/>
    <n v="160"/>
    <n v="7257.6"/>
    <x v="188"/>
    <n v="4512000"/>
    <s v="K-2203-2"/>
    <n v="28200"/>
  </r>
  <r>
    <d v="2022-03-02T00:00:00"/>
    <n v="3"/>
    <x v="3"/>
    <s v="3-2022"/>
    <x v="2"/>
    <s v="Q-3 (2021-2022)"/>
    <x v="35"/>
    <s v="COMBINE"/>
    <s v="Yarn"/>
    <s v="02-01-01-001-0022"/>
    <s v="COMBINE SPINING (PVT) LTD"/>
    <n v="25"/>
    <n v="1134"/>
    <x v="65"/>
    <n v="450000"/>
    <s v="K-2203-3"/>
    <n v="18000"/>
  </r>
  <r>
    <d v="2022-03-04T00:00:00"/>
    <n v="3"/>
    <x v="3"/>
    <s v="3-2022"/>
    <x v="2"/>
    <s v="Q-3 (2021-2022)"/>
    <x v="4"/>
    <s v="RELIANCE"/>
    <s v="Yarn"/>
    <s v="02-01-01-001-0003"/>
    <s v="RELIANCE WEAVING MILLS LTD"/>
    <n v="170"/>
    <n v="7711.2"/>
    <x v="154"/>
    <n v="4199000"/>
    <s v="K-2203-4"/>
    <n v="24700"/>
  </r>
  <r>
    <d v="2022-03-04T00:00:00"/>
    <n v="3"/>
    <x v="3"/>
    <s v="3-2022"/>
    <x v="2"/>
    <s v="Q-3 (2021-2022)"/>
    <x v="7"/>
    <s v="NAGINA"/>
    <s v="Yarn"/>
    <s v="02-01-01-001-0028"/>
    <s v="NAGINA COTTON MILLS LTD"/>
    <n v="135"/>
    <n v="6123.6"/>
    <x v="135"/>
    <n v="3577500"/>
    <s v="K-2203-5"/>
    <n v="26500"/>
  </r>
  <r>
    <d v="2022-03-04T00:00:00"/>
    <n v="3"/>
    <x v="3"/>
    <s v="3-2022"/>
    <x v="2"/>
    <s v="Q-3 (2021-2022)"/>
    <x v="12"/>
    <s v="RELIANCE"/>
    <s v="Yarn"/>
    <s v="02-01-01-001-0003"/>
    <s v="RELIANCE WEAVING MILLS LTD"/>
    <n v="160"/>
    <n v="7257.6"/>
    <x v="104"/>
    <n v="3600000"/>
    <s v="K-2203-6"/>
    <n v="22500"/>
  </r>
  <r>
    <d v="2022-03-09T00:00:00"/>
    <n v="3"/>
    <x v="3"/>
    <s v="3-2022"/>
    <x v="2"/>
    <s v="Q-3 (2021-2022)"/>
    <x v="5"/>
    <s v="ZAHID JEE"/>
    <s v="Yarn"/>
    <s v="02-01-01-001-0005"/>
    <s v="DAWOOD BROTHERS"/>
    <n v="150"/>
    <n v="6804"/>
    <x v="179"/>
    <n v="4500000"/>
    <s v="K-2203-8"/>
    <n v="30000"/>
  </r>
  <r>
    <d v="2022-03-10T00:00:00"/>
    <n v="3"/>
    <x v="3"/>
    <s v="3-2022"/>
    <x v="2"/>
    <s v="Q-3 (2021-2022)"/>
    <x v="5"/>
    <s v="ZAHID JEE"/>
    <s v="Yarn"/>
    <s v="02-01-01-001-0005"/>
    <s v="DAWOOD BROTHERS"/>
    <n v="100"/>
    <n v="4536"/>
    <x v="179"/>
    <n v="3000000"/>
    <s v="K-2203-7"/>
    <n v="30000"/>
  </r>
  <r>
    <d v="2022-03-10T00:00:00"/>
    <n v="3"/>
    <x v="3"/>
    <s v="3-2022"/>
    <x v="2"/>
    <s v="Q-3 (2021-2022)"/>
    <x v="3"/>
    <s v="GATRON"/>
    <s v="Yarn"/>
    <s v="02-01-01-001-0005"/>
    <s v="DAWOOD BROTHERS"/>
    <n v="33.161815599999997"/>
    <n v="1504.2199556159999"/>
    <x v="193"/>
    <n v="636710.17570155987"/>
    <s v="K-2203-9"/>
    <n v="19200.099999999999"/>
  </r>
  <r>
    <d v="2022-03-11T00:00:00"/>
    <n v="3"/>
    <x v="3"/>
    <s v="3-2022"/>
    <x v="2"/>
    <s v="Q-3 (2021-2022)"/>
    <x v="9"/>
    <s v="METCO"/>
    <s v="Yarn"/>
    <s v="02-01-01-001-0001"/>
    <s v="METCO TEXTILE (PVT) LTD"/>
    <n v="50"/>
    <n v="2268"/>
    <x v="194"/>
    <n v="1800000"/>
    <s v="K-2203-13"/>
    <n v="36000"/>
  </r>
  <r>
    <d v="2022-03-11T00:00:00"/>
    <n v="3"/>
    <x v="3"/>
    <s v="3-2022"/>
    <x v="2"/>
    <s v="Q-3 (2021-2022)"/>
    <x v="7"/>
    <s v="NAGINA"/>
    <s v="Yarn"/>
    <s v="02-01-01-001-0028"/>
    <s v="NAGINA COTTON MILLS LTD"/>
    <n v="60"/>
    <n v="2721.6"/>
    <x v="135"/>
    <n v="1590000"/>
    <s v="K-2203-12"/>
    <n v="26500"/>
  </r>
  <r>
    <d v="2022-03-12T00:00:00"/>
    <n v="3"/>
    <x v="3"/>
    <s v="3-2022"/>
    <x v="2"/>
    <s v="Q-3 (2021-2022)"/>
    <x v="1"/>
    <s v="SHEIKHUPURA"/>
    <s v="Yarn"/>
    <s v="02-01-01-001-0037"/>
    <s v="SHEIKHUPURA TEXTILE MILLS LTD"/>
    <n v="100"/>
    <n v="4536"/>
    <x v="140"/>
    <n v="2450000"/>
    <s v="K-2203-16"/>
    <n v="24500"/>
  </r>
  <r>
    <d v="2022-03-14T00:00:00"/>
    <n v="3"/>
    <x v="3"/>
    <s v="3-2022"/>
    <x v="2"/>
    <s v="Q-3 (2021-2022)"/>
    <x v="12"/>
    <s v="RELIANCE"/>
    <s v="Yarn"/>
    <s v="02-01-01-001-0003"/>
    <s v="RELIANCE WEAVING MILLS LTD"/>
    <n v="100"/>
    <n v="4536"/>
    <x v="158"/>
    <n v="2240000"/>
    <s v="K-2203-17"/>
    <n v="22400"/>
  </r>
  <r>
    <d v="2022-03-14T00:00:00"/>
    <n v="3"/>
    <x v="3"/>
    <s v="3-2022"/>
    <x v="2"/>
    <s v="Q-3 (2021-2022)"/>
    <x v="5"/>
    <s v="ZAHID JEE"/>
    <s v="Yarn"/>
    <s v="02-01-01-001-0005"/>
    <s v="DAWOOD BROTHERS"/>
    <n v="150"/>
    <n v="6804"/>
    <x v="179"/>
    <n v="4500000"/>
    <s v="K-2203-18"/>
    <n v="30000"/>
  </r>
  <r>
    <d v="2022-03-14T00:00:00"/>
    <n v="3"/>
    <x v="3"/>
    <s v="3-2022"/>
    <x v="2"/>
    <s v="Q-3 (2021-2022)"/>
    <x v="7"/>
    <s v="HUSSAIN"/>
    <s v="Yarn"/>
    <s v="02-01-01-001-0031"/>
    <s v="HUSSAIN MILLS LTD"/>
    <n v="200"/>
    <n v="9072"/>
    <x v="188"/>
    <n v="5640000"/>
    <s v="K-2203-19"/>
    <n v="28200"/>
  </r>
  <r>
    <d v="2022-03-16T00:00:00"/>
    <n v="3"/>
    <x v="3"/>
    <s v="3-2022"/>
    <x v="2"/>
    <s v="Q-3 (2021-2022)"/>
    <x v="7"/>
    <s v="NAGINA"/>
    <s v="Yarn"/>
    <s v="02-01-01-001-0028"/>
    <s v="NAGINA COTTON MILLS LTD"/>
    <n v="100"/>
    <n v="4536"/>
    <x v="135"/>
    <n v="2650000"/>
    <s v="K-2203-20"/>
    <n v="26500"/>
  </r>
  <r>
    <d v="2022-03-17T00:00:00"/>
    <n v="3"/>
    <x v="3"/>
    <s v="3-2022"/>
    <x v="2"/>
    <s v="Q-3 (2021-2022)"/>
    <x v="9"/>
    <s v="METCO"/>
    <s v="Yarn"/>
    <s v="02-01-01-001-0001"/>
    <s v="METCO TEXTILE (PVT) LTD"/>
    <n v="50"/>
    <n v="2268"/>
    <x v="194"/>
    <n v="1800000"/>
    <s v="K-2203-21"/>
    <n v="36000"/>
  </r>
  <r>
    <d v="2022-03-19T00:00:00"/>
    <n v="3"/>
    <x v="3"/>
    <s v="3-2022"/>
    <x v="2"/>
    <s v="Q-3 (2021-2022)"/>
    <x v="5"/>
    <s v="ZAHID JEE"/>
    <s v="Yarn"/>
    <s v="02-01-01-001-0005"/>
    <s v="DAWOOD BROTHERS"/>
    <n v="200"/>
    <n v="9072"/>
    <x v="179"/>
    <n v="6000000"/>
    <s v="K-2203-22"/>
    <n v="30000"/>
  </r>
  <r>
    <d v="2022-03-22T00:00:00"/>
    <n v="3"/>
    <x v="3"/>
    <s v="3-2022"/>
    <x v="2"/>
    <s v="Q-3 (2021-2022)"/>
    <x v="7"/>
    <s v="NAGINA"/>
    <s v="Yarn"/>
    <s v="02-01-01-001-0028"/>
    <s v="NAGINA COTTON MILLS LTD"/>
    <n v="100"/>
    <n v="4536"/>
    <x v="135"/>
    <n v="2650000"/>
    <s v="K-2203-24"/>
    <n v="26500"/>
  </r>
  <r>
    <d v="2022-03-24T00:00:00"/>
    <n v="3"/>
    <x v="3"/>
    <s v="3-2022"/>
    <x v="2"/>
    <s v="Q-3 (2021-2022)"/>
    <x v="5"/>
    <s v="ZAHID JEE"/>
    <s v="Yarn"/>
    <s v="02-01-01-001-0005"/>
    <s v="DAWOOD BROTHERS"/>
    <n v="200"/>
    <n v="9072"/>
    <x v="179"/>
    <n v="6000000"/>
    <s v="K-2203-25"/>
    <n v="30000"/>
  </r>
  <r>
    <d v="2022-03-25T00:00:00"/>
    <n v="3"/>
    <x v="3"/>
    <s v="3-2022"/>
    <x v="2"/>
    <s v="Q-3 (2021-2022)"/>
    <x v="7"/>
    <s v="AHMED ORIENTAL"/>
    <s v="Yarn"/>
    <s v="02-01-01-001-0002"/>
    <s v="AHMED ORIENTAL TEXTILE MILLS LTD"/>
    <n v="55"/>
    <n v="2494.8000000000002"/>
    <x v="154"/>
    <n v="1358500"/>
    <s v="K-2203-26"/>
    <n v="24700"/>
  </r>
  <r>
    <d v="2022-03-28T00:00:00"/>
    <n v="3"/>
    <x v="3"/>
    <s v="3-2022"/>
    <x v="2"/>
    <s v="Q-3 (2021-2022)"/>
    <x v="7"/>
    <s v="NAGINA"/>
    <s v="Yarn"/>
    <s v="02-01-01-001-0028"/>
    <s v="NAGINA COTTON MILLS LTD"/>
    <n v="100"/>
    <n v="4536"/>
    <x v="135"/>
    <n v="2650000"/>
    <s v="K-2203-27"/>
    <n v="26500"/>
  </r>
  <r>
    <d v="2022-03-29T00:00:00"/>
    <n v="3"/>
    <x v="3"/>
    <s v="3-2022"/>
    <x v="2"/>
    <s v="Q-3 (2021-2022)"/>
    <x v="37"/>
    <s v="HENGBANG VIETNAM"/>
    <s v="Yarn"/>
    <s v="02-01-01-001-0027"/>
    <s v="HENGBANG TEXTILE VIETNAM CO LTD"/>
    <n v="476.87"/>
    <n v="21630.823199999999"/>
    <x v="195"/>
    <n v="9593899.557599999"/>
    <s v="K-2203-30"/>
    <n v="20118.479999999996"/>
  </r>
  <r>
    <d v="2022-03-29T00:00:00"/>
    <n v="3"/>
    <x v="3"/>
    <s v="3-2022"/>
    <x v="2"/>
    <s v="Q-3 (2021-2022)"/>
    <x v="1"/>
    <s v="CENTURIAN"/>
    <s v="Yarn"/>
    <s v="02-01-01-001-0035"/>
    <s v="CENTURION TEXTILE (PVT) LTD"/>
    <n v="50"/>
    <n v="2268"/>
    <x v="190"/>
    <n v="1255000"/>
    <s v="K-2203-29"/>
    <n v="25100"/>
  </r>
  <r>
    <d v="2022-04-02T00:00:00"/>
    <n v="4"/>
    <x v="3"/>
    <s v="4-2022"/>
    <x v="2"/>
    <s v="Q-4 (2021-2022)"/>
    <x v="7"/>
    <s v="NAGINA"/>
    <s v="Yarn"/>
    <s v="02-01-01-001-0028"/>
    <s v="NAGINA COTTON MILLS LTD"/>
    <n v="150"/>
    <n v="6804"/>
    <x v="135"/>
    <n v="3975000"/>
    <s v="K-2204-1"/>
    <n v="26500"/>
  </r>
  <r>
    <d v="2022-04-04T00:00:00"/>
    <n v="4"/>
    <x v="3"/>
    <s v="4-2022"/>
    <x v="2"/>
    <s v="Q-4 (2021-2022)"/>
    <x v="4"/>
    <s v="RELIANCE"/>
    <s v="Yarn"/>
    <s v="02-01-01-001-0003"/>
    <s v="RELIANCE WEAVING MILLS LTD"/>
    <n v="25"/>
    <n v="1134"/>
    <x v="123"/>
    <n v="600000"/>
    <s v="K-2204-2"/>
    <n v="24000"/>
  </r>
  <r>
    <d v="2022-04-04T00:00:00"/>
    <n v="4"/>
    <x v="3"/>
    <s v="4-2022"/>
    <x v="2"/>
    <s v="Q-4 (2021-2022)"/>
    <x v="48"/>
    <s v="COMBINE"/>
    <s v="Yarn"/>
    <s v="02-01-01-001-0022"/>
    <s v="COMBINE SPINING (PVT) LTD"/>
    <n v="60"/>
    <n v="2721.6"/>
    <x v="196"/>
    <n v="960000"/>
    <s v="K-2204-3"/>
    <n v="16000"/>
  </r>
  <r>
    <d v="2022-04-05T00:00:00"/>
    <n v="4"/>
    <x v="3"/>
    <s v="4-2022"/>
    <x v="2"/>
    <s v="Q-4 (2021-2022)"/>
    <x v="50"/>
    <s v="GRANADA"/>
    <s v="Yarn"/>
    <s v="02-01-01-001-0038"/>
    <s v="GRANADA TEXTILE MILLS LTD."/>
    <n v="50"/>
    <n v="2268"/>
    <x v="127"/>
    <n v="600000"/>
    <s v="K-2204-4"/>
    <n v="12000"/>
  </r>
  <r>
    <d v="2022-04-06T00:00:00"/>
    <n v="4"/>
    <x v="3"/>
    <s v="4-2022"/>
    <x v="2"/>
    <s v="Q-4 (2021-2022)"/>
    <x v="50"/>
    <s v="GRANADA"/>
    <s v="Yarn"/>
    <s v="02-01-01-001-0038"/>
    <s v="GRANADA TEXTILE MILLS LTD."/>
    <n v="60"/>
    <n v="2721.6"/>
    <x v="127"/>
    <n v="720000"/>
    <s v="K-2204-5"/>
    <n v="12000"/>
  </r>
  <r>
    <d v="2022-04-07T00:00:00"/>
    <n v="4"/>
    <x v="3"/>
    <s v="4-2022"/>
    <x v="2"/>
    <s v="Q-4 (2021-2022)"/>
    <x v="1"/>
    <s v="CENTURIAN"/>
    <s v="Yarn"/>
    <s v="02-01-01-001-0035"/>
    <s v="CENTURION TEXTILE (PVT) LTD"/>
    <n v="100"/>
    <n v="4536"/>
    <x v="190"/>
    <n v="2510000"/>
    <s v="K-2204-7"/>
    <n v="25100"/>
  </r>
  <r>
    <d v="2022-04-08T00:00:00"/>
    <n v="4"/>
    <x v="3"/>
    <s v="4-2022"/>
    <x v="2"/>
    <s v="Q-4 (2021-2022)"/>
    <x v="32"/>
    <s v="DAI PHAT"/>
    <s v="Yarn"/>
    <s v="02-01-01-001-0039"/>
    <s v="DAI PHAT TEXTILE PRODUCE TRADING CO. LTD."/>
    <n v="475.84124800000001"/>
    <n v="21584.15900928"/>
    <x v="197"/>
    <n v="11469111.190706881"/>
    <s v="K-2204-6"/>
    <n v="24102.81"/>
  </r>
  <r>
    <d v="2022-04-09T00:00:00"/>
    <n v="4"/>
    <x v="3"/>
    <s v="4-2022"/>
    <x v="2"/>
    <s v="Q-4 (2021-2022)"/>
    <x v="7"/>
    <s v="NAGINA"/>
    <s v="PurchaseReturn"/>
    <s v="02-01-01-001-0028"/>
    <s v="NAGINA COTTON MILLS LTD"/>
    <n v="-134"/>
    <n v="-6078.24"/>
    <x v="135"/>
    <n v="-3551000"/>
    <s v="K-2204-1"/>
    <n v="26500"/>
  </r>
  <r>
    <d v="2022-04-12T00:00:00"/>
    <n v="4"/>
    <x v="3"/>
    <s v="4-2022"/>
    <x v="2"/>
    <s v="Q-4 (2021-2022)"/>
    <x v="7"/>
    <s v="NAGINA"/>
    <s v="Yarn"/>
    <s v="02-01-01-001-0028"/>
    <s v="NAGINA COTTON MILLS LTD"/>
    <n v="40"/>
    <n v="1814.4"/>
    <x v="135"/>
    <n v="1060000"/>
    <s v="K-2204-8"/>
    <n v="26500"/>
  </r>
  <r>
    <d v="2022-04-12T00:00:00"/>
    <n v="4"/>
    <x v="3"/>
    <s v="4-2022"/>
    <x v="2"/>
    <s v="Q-4 (2021-2022)"/>
    <x v="1"/>
    <s v="SHEIKHUPURA"/>
    <s v="Yarn"/>
    <s v="02-01-01-001-0037"/>
    <s v="SHEIKHUPURA TEXTILE MILLS LTD"/>
    <n v="100"/>
    <n v="4536"/>
    <x v="140"/>
    <n v="2450000"/>
    <s v="K-2204-9"/>
    <n v="24500"/>
  </r>
  <r>
    <d v="2022-04-12T00:00:00"/>
    <n v="4"/>
    <x v="3"/>
    <s v="4-2022"/>
    <x v="2"/>
    <s v="Q-4 (2021-2022)"/>
    <x v="51"/>
    <s v="COMBINE"/>
    <s v="Yarn"/>
    <s v="02-01-01-001-0022"/>
    <s v="COMBINE SPINING (PVT) LTD"/>
    <n v="30"/>
    <n v="1360.8"/>
    <x v="43"/>
    <n v="495000"/>
    <s v="K-2204-10"/>
    <n v="16500"/>
  </r>
  <r>
    <d v="2022-04-19T00:00:00"/>
    <n v="4"/>
    <x v="3"/>
    <s v="4-2022"/>
    <x v="2"/>
    <s v="Q-4 (2021-2022)"/>
    <x v="9"/>
    <s v="GADOON"/>
    <s v="Yarn"/>
    <s v="02-01-01-001-0008"/>
    <s v="GADOON TEXTILE MILLS LTD"/>
    <n v="30"/>
    <n v="1360.8"/>
    <x v="198"/>
    <n v="1065000"/>
    <s v="K-2204-11"/>
    <n v="35500"/>
  </r>
  <r>
    <d v="2022-04-21T00:00:00"/>
    <n v="4"/>
    <x v="3"/>
    <s v="4-2022"/>
    <x v="2"/>
    <s v="Q-4 (2021-2022)"/>
    <x v="7"/>
    <s v="NAGINA"/>
    <s v="Yarn"/>
    <s v="02-01-01-001-0028"/>
    <s v="NAGINA COTTON MILLS LTD"/>
    <n v="149"/>
    <n v="6758.64"/>
    <x v="135"/>
    <n v="3948500"/>
    <s v="K-2204-12"/>
    <n v="26500"/>
  </r>
  <r>
    <d v="2022-04-21T00:00:00"/>
    <n v="4"/>
    <x v="3"/>
    <s v="4-2022"/>
    <x v="2"/>
    <s v="Q-4 (2021-2022)"/>
    <x v="13"/>
    <s v="TATA"/>
    <s v="Yarn"/>
    <s v="02-01-01-001-0025"/>
    <s v="TATA TEXTILE MILLS LTD"/>
    <n v="50"/>
    <n v="2268"/>
    <x v="199"/>
    <n v="1740000"/>
    <s v="K-2204-13"/>
    <n v="34800"/>
  </r>
  <r>
    <d v="2022-04-21T00:00:00"/>
    <n v="4"/>
    <x v="3"/>
    <s v="4-2022"/>
    <x v="2"/>
    <s v="Q-4 (2021-2022)"/>
    <x v="7"/>
    <s v="TATA TEXTILE MILLS"/>
    <s v="Yarn"/>
    <s v="02-01-01-001-0025"/>
    <s v="TATA TEXTILE MILLS LTD"/>
    <n v="50"/>
    <n v="2268"/>
    <x v="200"/>
    <n v="1670000"/>
    <s v="K-2204-14"/>
    <n v="33400"/>
  </r>
  <r>
    <d v="2022-04-23T00:00:00"/>
    <n v="4"/>
    <x v="3"/>
    <s v="4-2022"/>
    <x v="2"/>
    <s v="Q-4 (2021-2022)"/>
    <x v="1"/>
    <s v="CENTURIAN"/>
    <s v="Yarn"/>
    <s v="02-01-01-001-0035"/>
    <s v="CENTURION TEXTILE (PVT) LTD"/>
    <n v="100"/>
    <n v="4536"/>
    <x v="190"/>
    <n v="2510000"/>
    <s v="K-2204-15"/>
    <n v="25100"/>
  </r>
  <r>
    <d v="2022-04-23T00:00:00"/>
    <n v="4"/>
    <x v="3"/>
    <s v="4-2022"/>
    <x v="2"/>
    <s v="Q-4 (2021-2022)"/>
    <x v="13"/>
    <s v="METCO"/>
    <s v="Yarn"/>
    <s v="02-01-01-001-0001"/>
    <s v="METCO TEXTILE (PVT) LTD"/>
    <n v="55"/>
    <n v="2494.8000000000002"/>
    <x v="201"/>
    <n v="1925000"/>
    <s v="K-2204-17"/>
    <n v="35000"/>
  </r>
  <r>
    <d v="2022-04-23T00:00:00"/>
    <n v="4"/>
    <x v="3"/>
    <s v="4-2022"/>
    <x v="2"/>
    <s v="Q-4 (2021-2022)"/>
    <x v="13"/>
    <s v="METCO"/>
    <s v="Yarn"/>
    <s v="02-01-01-001-0001"/>
    <s v="METCO TEXTILE (PVT) LTD"/>
    <n v="10"/>
    <n v="453.6"/>
    <x v="201"/>
    <n v="350000"/>
    <s v="K-2204-18"/>
    <n v="35000"/>
  </r>
  <r>
    <d v="2022-04-25T00:00:00"/>
    <n v="4"/>
    <x v="3"/>
    <s v="4-2022"/>
    <x v="2"/>
    <s v="Q-4 (2021-2022)"/>
    <x v="48"/>
    <s v="COMBINE"/>
    <s v="Yarn"/>
    <s v="02-01-01-001-0022"/>
    <s v="COMBINE SPINING (PVT) LTD"/>
    <n v="100"/>
    <n v="4536"/>
    <x v="196"/>
    <n v="1600000"/>
    <s v="K-2204-19"/>
    <n v="16000"/>
  </r>
  <r>
    <d v="2022-04-29T00:00:00"/>
    <n v="4"/>
    <x v="3"/>
    <s v="4-2022"/>
    <x v="2"/>
    <s v="Q-4 (2021-2022)"/>
    <x v="35"/>
    <s v="DAI PHAT"/>
    <s v="Yarn"/>
    <s v="02-01-01-001-0039"/>
    <s v="DAI PHAT TEXTILE PRODUCE TRADING CO. LTD."/>
    <n v="514.28570000000002"/>
    <n v="23327.999351999999"/>
    <x v="202"/>
    <n v="10988733.500471681"/>
    <s v="K-2204-20"/>
    <n v="21366.982400000001"/>
  </r>
  <r>
    <d v="2022-04-29T00:00:00"/>
    <n v="4"/>
    <x v="3"/>
    <s v="4-2022"/>
    <x v="2"/>
    <s v="Q-4 (2021-2022)"/>
    <x v="5"/>
    <s v="ZAHID JEE"/>
    <s v="Yarn"/>
    <s v="02-01-01-001-0005"/>
    <s v="DAWOOD BROTHERS"/>
    <n v="100"/>
    <n v="4536"/>
    <x v="152"/>
    <n v="2750000"/>
    <s v="K-2204-21"/>
    <n v="27500"/>
  </r>
  <r>
    <d v="2022-04-29T00:00:00"/>
    <n v="4"/>
    <x v="3"/>
    <s v="4-2022"/>
    <x v="2"/>
    <s v="Q-4 (2021-2022)"/>
    <x v="1"/>
    <s v="ZAHID JEE"/>
    <s v="Yarn"/>
    <s v="02-01-01-001-0005"/>
    <s v="DAWOOD BROTHERS"/>
    <n v="50"/>
    <n v="2268"/>
    <x v="135"/>
    <n v="1325000"/>
    <s v="K-2204-22"/>
    <n v="26500"/>
  </r>
  <r>
    <d v="2022-04-29T00:00:00"/>
    <n v="4"/>
    <x v="3"/>
    <s v="4-2022"/>
    <x v="2"/>
    <s v="Q-4 (2021-2022)"/>
    <x v="12"/>
    <s v="RELIANCE"/>
    <s v="Yarn"/>
    <s v="02-01-01-001-0003"/>
    <s v="RELIANCE WEAVING MILLS LTD"/>
    <n v="15"/>
    <n v="680.4"/>
    <x v="104"/>
    <n v="337500"/>
    <s v="K-2204-23"/>
    <n v="22500"/>
  </r>
  <r>
    <d v="2022-04-29T00:00:00"/>
    <n v="4"/>
    <x v="3"/>
    <s v="4-2022"/>
    <x v="2"/>
    <s v="Q-4 (2021-2022)"/>
    <x v="4"/>
    <s v="RELIANCE"/>
    <s v="Yarn"/>
    <s v="02-01-01-001-0003"/>
    <s v="RELIANCE WEAVING MILLS LTD"/>
    <n v="100"/>
    <n v="4536"/>
    <x v="140"/>
    <n v="2450000"/>
    <s v="K-2204-24"/>
    <n v="24500"/>
  </r>
  <r>
    <d v="2022-05-09T00:00:00"/>
    <n v="5"/>
    <x v="3"/>
    <s v="5-2022"/>
    <x v="2"/>
    <s v="Q-4 (2021-2022)"/>
    <x v="7"/>
    <s v="TATA TEXTILE MILLS"/>
    <s v="Yarn"/>
    <s v="02-01-01-001-0025"/>
    <s v="TATA TEXTILE MILLS LTD"/>
    <n v="100"/>
    <n v="4536"/>
    <x v="200"/>
    <n v="3340000"/>
    <s v="K-2205-1"/>
    <n v="33400"/>
  </r>
  <r>
    <d v="2022-05-09T00:00:00"/>
    <n v="5"/>
    <x v="3"/>
    <s v="5-2022"/>
    <x v="2"/>
    <s v="Q-4 (2021-2022)"/>
    <x v="7"/>
    <s v="TATA TEXTILE MILLS"/>
    <s v="Yarn"/>
    <s v="02-01-01-001-0025"/>
    <s v="TATA TEXTILE MILLS LTD"/>
    <n v="100"/>
    <n v="4536"/>
    <x v="200"/>
    <n v="3340000"/>
    <s v="K-2205-2"/>
    <n v="33400"/>
  </r>
  <r>
    <d v="2022-05-09T00:00:00"/>
    <n v="5"/>
    <x v="3"/>
    <s v="5-2022"/>
    <x v="2"/>
    <s v="Q-4 (2021-2022)"/>
    <x v="1"/>
    <s v="CENTURIAN"/>
    <s v="Yarn"/>
    <s v="02-01-01-001-0035"/>
    <s v="CENTURION TEXTILE (PVT) LTD"/>
    <n v="50"/>
    <n v="2268"/>
    <x v="190"/>
    <n v="1255000"/>
    <s v="K-2205-3"/>
    <n v="25100"/>
  </r>
  <r>
    <d v="2022-05-10T00:00:00"/>
    <n v="5"/>
    <x v="3"/>
    <s v="5-2022"/>
    <x v="2"/>
    <s v="Q-4 (2021-2022)"/>
    <x v="35"/>
    <s v="COMBINE"/>
    <s v="Yarn"/>
    <s v="02-01-01-001-0022"/>
    <s v="COMBINE SPINING (PVT) LTD"/>
    <n v="60"/>
    <n v="2721.6"/>
    <x v="98"/>
    <n v="1200000"/>
    <s v="K-2205-9"/>
    <n v="20000"/>
  </r>
  <r>
    <d v="2022-05-10T00:00:00"/>
    <n v="5"/>
    <x v="3"/>
    <s v="5-2022"/>
    <x v="2"/>
    <s v="Q-4 (2021-2022)"/>
    <x v="50"/>
    <s v="HENGBANG VIETNAM"/>
    <s v="Yarn"/>
    <s v="02-01-01-001-0027"/>
    <s v="HENGBANG TEXTILE VIETNAM CO LTD"/>
    <n v="42.328040000000001"/>
    <n v="1919.9998944000001"/>
    <x v="203"/>
    <n v="967826.40179600008"/>
    <s v="K-2205-4"/>
    <n v="22864.9"/>
  </r>
  <r>
    <d v="2022-05-10T00:00:00"/>
    <n v="5"/>
    <x v="3"/>
    <s v="5-2022"/>
    <x v="2"/>
    <s v="Q-4 (2021-2022)"/>
    <x v="1"/>
    <s v="ZAHID JEE"/>
    <s v="Yarn"/>
    <s v="02-01-01-001-0005"/>
    <s v="DAWOOD BROTHERS"/>
    <n v="50"/>
    <n v="2268"/>
    <x v="135"/>
    <n v="1325000"/>
    <s v="K-2205-5"/>
    <n v="26500"/>
  </r>
  <r>
    <d v="2022-05-10T00:00:00"/>
    <n v="5"/>
    <x v="3"/>
    <s v="5-2022"/>
    <x v="2"/>
    <s v="Q-4 (2021-2022)"/>
    <x v="5"/>
    <s v="ZAHID JEE"/>
    <s v="Yarn"/>
    <s v="02-01-01-001-0005"/>
    <s v="DAWOOD BROTHERS"/>
    <n v="150"/>
    <n v="6804"/>
    <x v="152"/>
    <n v="4125000"/>
    <s v="K-2205-6"/>
    <n v="27500"/>
  </r>
  <r>
    <d v="2022-05-11T00:00:00"/>
    <n v="5"/>
    <x v="3"/>
    <s v="5-2022"/>
    <x v="2"/>
    <s v="Q-4 (2021-2022)"/>
    <x v="4"/>
    <s v="RELIANCE"/>
    <s v="Yarn"/>
    <s v="02-01-01-001-0003"/>
    <s v="RELIANCE WEAVING MILLS LTD"/>
    <n v="100"/>
    <n v="4536"/>
    <x v="140"/>
    <n v="2450000"/>
    <s v="K-2205-8"/>
    <n v="24500"/>
  </r>
  <r>
    <d v="2022-05-12T00:00:00"/>
    <n v="5"/>
    <x v="3"/>
    <s v="5-2022"/>
    <x v="2"/>
    <s v="Q-4 (2021-2022)"/>
    <x v="7"/>
    <s v="TATA TEXTILE MILLS"/>
    <s v="Yarn"/>
    <s v="02-01-01-001-0025"/>
    <s v="TATA TEXTILE MILLS LTD"/>
    <n v="100"/>
    <n v="4536"/>
    <x v="200"/>
    <n v="3340000"/>
    <s v="K-2205-7"/>
    <n v="33400"/>
  </r>
  <r>
    <d v="2022-05-13T00:00:00"/>
    <n v="5"/>
    <x v="3"/>
    <s v="5-2022"/>
    <x v="2"/>
    <s v="Q-4 (2021-2022)"/>
    <x v="7"/>
    <s v="TATA TEXTILE MILLS"/>
    <s v="Yarn"/>
    <s v="02-01-01-001-0025"/>
    <s v="TATA TEXTILE MILLS LTD"/>
    <n v="150"/>
    <n v="6804"/>
    <x v="200"/>
    <n v="5010000"/>
    <s v="K-2205-10"/>
    <n v="33400"/>
  </r>
  <r>
    <d v="2022-05-16T00:00:00"/>
    <n v="5"/>
    <x v="3"/>
    <s v="5-2022"/>
    <x v="2"/>
    <s v="Q-4 (2021-2022)"/>
    <x v="35"/>
    <s v="COMBINE"/>
    <s v="Yarn"/>
    <s v="02-01-01-001-0022"/>
    <s v="COMBINE SPINING (PVT) LTD"/>
    <n v="31"/>
    <n v="1406.16"/>
    <x v="98"/>
    <n v="620000"/>
    <s v="K-2205-11"/>
    <n v="20000"/>
  </r>
  <r>
    <d v="2022-05-16T00:00:00"/>
    <n v="5"/>
    <x v="3"/>
    <s v="5-2022"/>
    <x v="2"/>
    <s v="Q-4 (2021-2022)"/>
    <x v="35"/>
    <s v="COMBINE"/>
    <s v="Yarn"/>
    <s v="02-01-01-001-0022"/>
    <s v="COMBINE SPINING (PVT) LTD"/>
    <n v="50"/>
    <n v="2268"/>
    <x v="98"/>
    <n v="1000000"/>
    <s v="K-2205-12"/>
    <n v="20000"/>
  </r>
  <r>
    <d v="2022-05-16T00:00:00"/>
    <n v="5"/>
    <x v="3"/>
    <s v="5-2022"/>
    <x v="2"/>
    <s v="Q-4 (2021-2022)"/>
    <x v="5"/>
    <s v="ZAHID JEE"/>
    <s v="Yarn"/>
    <s v="02-01-01-001-0005"/>
    <s v="DAWOOD BROTHERS"/>
    <n v="50"/>
    <n v="2268"/>
    <x v="152"/>
    <n v="1375000"/>
    <s v="K-2205-13"/>
    <n v="27500"/>
  </r>
  <r>
    <d v="2022-05-16T00:00:00"/>
    <n v="5"/>
    <x v="3"/>
    <s v="5-2022"/>
    <x v="2"/>
    <s v="Q-4 (2021-2022)"/>
    <x v="5"/>
    <s v="ZAHID JEE"/>
    <s v="Yarn"/>
    <s v="02-01-01-001-0005"/>
    <s v="DAWOOD BROTHERS"/>
    <n v="50"/>
    <n v="2268"/>
    <x v="152"/>
    <n v="1375000"/>
    <s v="K-2205-14"/>
    <n v="27500"/>
  </r>
  <r>
    <d v="2022-05-16T00:00:00"/>
    <n v="5"/>
    <x v="3"/>
    <s v="5-2022"/>
    <x v="2"/>
    <s v="Q-4 (2021-2022)"/>
    <x v="5"/>
    <s v="ZAHID JEE"/>
    <s v="Yarn"/>
    <s v="02-01-01-001-0005"/>
    <s v="DAWOOD BROTHERS"/>
    <n v="50"/>
    <n v="2268"/>
    <x v="152"/>
    <n v="1375000"/>
    <s v="K-2205-15"/>
    <n v="27500"/>
  </r>
  <r>
    <d v="2022-05-18T00:00:00"/>
    <n v="5"/>
    <x v="3"/>
    <s v="5-2022"/>
    <x v="2"/>
    <s v="Q-4 (2021-2022)"/>
    <x v="7"/>
    <s v="METCO"/>
    <s v="Yarn"/>
    <s v="02-01-01-001-0001"/>
    <s v="METCO TEXTILE (PVT) LTD"/>
    <n v="50"/>
    <n v="2268"/>
    <x v="204"/>
    <n v="1725000"/>
    <s v="K-2205-16"/>
    <n v="34500"/>
  </r>
  <r>
    <d v="2022-05-18T00:00:00"/>
    <n v="5"/>
    <x v="3"/>
    <s v="5-2022"/>
    <x v="2"/>
    <s v="Q-4 (2021-2022)"/>
    <x v="7"/>
    <s v="METCO"/>
    <s v="Yarn"/>
    <s v="02-01-01-001-0001"/>
    <s v="METCO TEXTILE (PVT) LTD"/>
    <n v="50"/>
    <n v="2268"/>
    <x v="204"/>
    <n v="1725000"/>
    <s v="K-2205-17"/>
    <n v="34500"/>
  </r>
  <r>
    <d v="2022-05-19T00:00:00"/>
    <n v="5"/>
    <x v="3"/>
    <s v="5-2022"/>
    <x v="2"/>
    <s v="Q-4 (2021-2022)"/>
    <x v="4"/>
    <s v="RELIANCE"/>
    <s v="Yarn"/>
    <s v="02-01-01-001-0003"/>
    <s v="RELIANCE WEAVING MILLS LTD"/>
    <n v="60"/>
    <n v="2721.6"/>
    <x v="140"/>
    <n v="1470000"/>
    <s v="K-2205-18"/>
    <n v="24500"/>
  </r>
  <r>
    <d v="2022-05-19T00:00:00"/>
    <n v="5"/>
    <x v="3"/>
    <s v="5-2022"/>
    <x v="2"/>
    <s v="Q-4 (2021-2022)"/>
    <x v="13"/>
    <s v="METCO"/>
    <s v="Yarn"/>
    <s v="02-01-01-001-0001"/>
    <s v="METCO TEXTILE (PVT) LTD"/>
    <n v="50"/>
    <n v="2268"/>
    <x v="205"/>
    <n v="1790000"/>
    <s v="K-2205-19"/>
    <n v="35800"/>
  </r>
  <r>
    <d v="2022-05-19T00:00:00"/>
    <n v="5"/>
    <x v="3"/>
    <s v="5-2022"/>
    <x v="2"/>
    <s v="Q-4 (2021-2022)"/>
    <x v="35"/>
    <s v="COMBINE"/>
    <s v="Yarn"/>
    <s v="02-01-01-001-0022"/>
    <s v="COMBINE SPINING (PVT) LTD"/>
    <n v="100"/>
    <n v="4536"/>
    <x v="98"/>
    <n v="2000000"/>
    <s v="K-2205-20"/>
    <n v="20000"/>
  </r>
  <r>
    <d v="2022-05-21T00:00:00"/>
    <n v="5"/>
    <x v="3"/>
    <s v="5-2022"/>
    <x v="2"/>
    <s v="Q-4 (2021-2022)"/>
    <x v="37"/>
    <s v="HENGBANG VIETNAM"/>
    <s v="Yarn"/>
    <s v="02-01-01-001-0033"/>
    <s v="AMNA APPARELS (YARN)"/>
    <n v="48.677246099999998"/>
    <n v="2207.9998830959998"/>
    <x v="195"/>
    <n v="979312.20211792795"/>
    <s v="K-2205-25"/>
    <n v="20118.48"/>
  </r>
  <r>
    <d v="2022-05-23T00:00:00"/>
    <n v="5"/>
    <x v="3"/>
    <s v="5-2022"/>
    <x v="2"/>
    <s v="Q-4 (2021-2022)"/>
    <x v="7"/>
    <s v="METCO"/>
    <s v="Yarn"/>
    <s v="02-01-01-001-0001"/>
    <s v="METCO TEXTILE (PVT) LTD"/>
    <n v="100"/>
    <n v="4536"/>
    <x v="204"/>
    <n v="3450000"/>
    <s v="K-2205-21"/>
    <n v="34500"/>
  </r>
  <r>
    <d v="2022-05-23T00:00:00"/>
    <n v="5"/>
    <x v="3"/>
    <s v="5-2022"/>
    <x v="2"/>
    <s v="Q-4 (2021-2022)"/>
    <x v="1"/>
    <s v="ZAHID JEE"/>
    <s v="Yarn"/>
    <s v="02-01-01-001-0005"/>
    <s v="DAWOOD BROTHERS"/>
    <n v="60"/>
    <n v="2721.6"/>
    <x v="135"/>
    <n v="1590000"/>
    <s v="K-2205-22"/>
    <n v="26500"/>
  </r>
  <r>
    <d v="2022-05-23T00:00:00"/>
    <n v="5"/>
    <x v="3"/>
    <s v="5-2022"/>
    <x v="2"/>
    <s v="Q-4 (2021-2022)"/>
    <x v="5"/>
    <s v="ZAHID JEE"/>
    <s v="Yarn"/>
    <s v="02-01-01-001-0005"/>
    <s v="DAWOOD BROTHERS"/>
    <n v="50"/>
    <n v="2268"/>
    <x v="152"/>
    <n v="1375000"/>
    <s v="K-2205-23"/>
    <n v="27500"/>
  </r>
  <r>
    <d v="2022-05-23T00:00:00"/>
    <n v="5"/>
    <x v="3"/>
    <s v="5-2022"/>
    <x v="2"/>
    <s v="Q-4 (2021-2022)"/>
    <x v="5"/>
    <s v="ZAHID JEE"/>
    <s v="Yarn"/>
    <s v="02-01-01-001-0005"/>
    <s v="DAWOOD BROTHERS"/>
    <n v="50"/>
    <n v="2268"/>
    <x v="152"/>
    <n v="1375000"/>
    <s v="K-2205-24"/>
    <n v="27500"/>
  </r>
  <r>
    <d v="2022-05-25T00:00:00"/>
    <n v="5"/>
    <x v="3"/>
    <s v="5-2022"/>
    <x v="2"/>
    <s v="Q-4 (2021-2022)"/>
    <x v="37"/>
    <s v="HENGBANG VIETNAM"/>
    <s v="Yarn"/>
    <s v="02-01-01-001-0027"/>
    <s v="HENGBANG TEXTILE VIETNAM CO LTD"/>
    <n v="439.15344199999998"/>
    <n v="19920.000129119999"/>
    <x v="206"/>
    <n v="9182685.2976167407"/>
    <s v="K-2205-26"/>
    <n v="20909.97"/>
  </r>
  <r>
    <d v="2022-05-25T00:00:00"/>
    <n v="5"/>
    <x v="3"/>
    <s v="5-2022"/>
    <x v="2"/>
    <s v="Q-4 (2021-2022)"/>
    <x v="50"/>
    <s v="HENGBANG VIETNAM"/>
    <s v="Yarn"/>
    <s v="02-01-01-001-0027"/>
    <s v="HENGBANG TEXTILE VIETNAM CO LTD"/>
    <n v="46.560844400000001"/>
    <n v="2111.9999019840002"/>
    <x v="207"/>
    <n v="973496.92836586409"/>
    <s v="K-2205-27"/>
    <n v="20908.060000000001"/>
  </r>
  <r>
    <d v="2022-05-25T00:00:00"/>
    <n v="5"/>
    <x v="3"/>
    <s v="5-2022"/>
    <x v="2"/>
    <s v="Q-4 (2021-2022)"/>
    <x v="37"/>
    <s v="HENGBANG VIETNAM"/>
    <s v="Yarn"/>
    <s v="02-01-01-001-0027"/>
    <s v="HENGBANG TEXTILE VIETNAM CO LTD"/>
    <n v="443.38623000000001"/>
    <n v="20111.9993928"/>
    <x v="174"/>
    <n v="10137886.703980666"/>
    <s v="K-2205-28"/>
    <n v="22864.6855"/>
  </r>
  <r>
    <d v="2022-05-25T00:00:00"/>
    <n v="5"/>
    <x v="3"/>
    <s v="5-2022"/>
    <x v="2"/>
    <s v="Q-4 (2021-2022)"/>
    <x v="50"/>
    <s v="HENGBANG VIETNAM"/>
    <s v="Yarn"/>
    <s v="02-01-01-001-0027"/>
    <s v="HENGBANG TEXTILE VIETNAM CO LTD"/>
    <n v="42.328040000000001"/>
    <n v="1919.9998944000001"/>
    <x v="203"/>
    <n v="967826.40179600008"/>
    <s v="K-2205-29"/>
    <n v="22864.9"/>
  </r>
  <r>
    <d v="2022-05-26T00:00:00"/>
    <n v="5"/>
    <x v="3"/>
    <s v="5-2022"/>
    <x v="2"/>
    <s v="Q-4 (2021-2022)"/>
    <x v="37"/>
    <s v="HENGBANG VIETNAM"/>
    <s v="PurchaseReturn"/>
    <s v="02-01-01-001-0027"/>
    <s v="HENGBANG TEXTILE VIETNAM CO LTD"/>
    <n v="-88.359790000000004"/>
    <n v="-4008.0000743999999"/>
    <x v="174"/>
    <n v="-2020318.8091960452"/>
    <s v="K-2205-26"/>
    <n v="22864.6855"/>
  </r>
  <r>
    <d v="2022-05-28T00:00:00"/>
    <n v="5"/>
    <x v="3"/>
    <s v="5-2022"/>
    <x v="2"/>
    <s v="Q-4 (2021-2022)"/>
    <x v="5"/>
    <s v="ZAHID JEE"/>
    <s v="Yarn"/>
    <s v="02-01-01-001-0005"/>
    <s v="DAWOOD BROTHERS"/>
    <n v="100"/>
    <n v="4536"/>
    <x v="152"/>
    <n v="2750000"/>
    <s v="K-2205-30"/>
    <n v="27500"/>
  </r>
  <r>
    <d v="2022-05-28T00:00:00"/>
    <n v="5"/>
    <x v="3"/>
    <s v="5-2022"/>
    <x v="2"/>
    <s v="Q-4 (2021-2022)"/>
    <x v="35"/>
    <s v="COMBINE"/>
    <s v="Yarn"/>
    <s v="02-01-01-001-0022"/>
    <s v="COMBINE SPINING (PVT) LTD"/>
    <n v="19"/>
    <n v="861.84"/>
    <x v="98"/>
    <n v="380000"/>
    <s v="K-2205-31"/>
    <n v="20000"/>
  </r>
  <r>
    <d v="2022-05-31T00:00:00"/>
    <n v="5"/>
    <x v="3"/>
    <s v="5-2022"/>
    <x v="2"/>
    <s v="Q-4 (2021-2022)"/>
    <x v="7"/>
    <s v="HUSSAIN"/>
    <s v="Yarn"/>
    <s v="02-01-01-001-0031"/>
    <s v="HUSSAIN MILLS LTD"/>
    <n v="125"/>
    <n v="5670"/>
    <x v="188"/>
    <n v="3525000"/>
    <s v="K-2205-32"/>
    <n v="28200"/>
  </r>
  <r>
    <d v="2022-06-08T00:00:00"/>
    <n v="6"/>
    <x v="3"/>
    <s v="6-2022"/>
    <x v="2"/>
    <s v="Q-4 (2021-2022)"/>
    <x v="7"/>
    <s v="METCO"/>
    <s v="Yarn"/>
    <s v="02-01-01-001-0001"/>
    <s v="METCO TEXTILE (PVT) LTD"/>
    <n v="100"/>
    <n v="4536"/>
    <x v="204"/>
    <n v="3450000"/>
    <s v="K-2206-4"/>
    <n v="34500"/>
  </r>
  <r>
    <d v="2022-06-10T00:00:00"/>
    <n v="6"/>
    <x v="3"/>
    <s v="6-2022"/>
    <x v="2"/>
    <s v="Q-4 (2021-2022)"/>
    <x v="5"/>
    <s v="ZAHID JEE"/>
    <s v="Yarn"/>
    <s v="02-01-01-001-0005"/>
    <s v="DAWOOD BROTHERS"/>
    <n v="200"/>
    <n v="9072"/>
    <x v="152"/>
    <n v="5500000"/>
    <s v="K-2206-5"/>
    <n v="27500"/>
  </r>
  <r>
    <d v="2022-06-14T00:00:00"/>
    <n v="6"/>
    <x v="3"/>
    <s v="6-2022"/>
    <x v="2"/>
    <s v="Q-4 (2021-2022)"/>
    <x v="52"/>
    <s v="GATROON"/>
    <s v="Yarn"/>
    <s v="02-01-01-001-0005"/>
    <s v="DAWOOD BROTHERS"/>
    <n v="17.52"/>
    <n v="794.70719999999994"/>
    <x v="160"/>
    <n v="411720"/>
    <s v="K-2206-8"/>
    <n v="23500"/>
  </r>
  <r>
    <d v="2022-06-15T00:00:00"/>
    <n v="6"/>
    <x v="3"/>
    <s v="6-2022"/>
    <x v="2"/>
    <s v="Q-4 (2021-2022)"/>
    <x v="7"/>
    <s v="AHMED ORIENTAL"/>
    <s v="Yarn"/>
    <s v="02-01-01-001-0002"/>
    <s v="AHMED ORIENTAL TEXTILE MILLS LTD"/>
    <n v="100"/>
    <n v="4536"/>
    <x v="154"/>
    <n v="2470000"/>
    <s v="K-2206-10"/>
    <n v="24700"/>
  </r>
  <r>
    <d v="2022-06-16T00:00:00"/>
    <n v="6"/>
    <x v="3"/>
    <s v="6-2022"/>
    <x v="2"/>
    <s v="Q-4 (2021-2022)"/>
    <x v="53"/>
    <s v="GATRON"/>
    <s v="Yarn"/>
    <s v="02-01-01-001-0005"/>
    <s v="DAWOOD BROTHERS"/>
    <n v="5.77"/>
    <n v="261.72719999999998"/>
    <x v="208"/>
    <n v="114842.96419999999"/>
    <s v="K-2206-9"/>
    <n v="19903.46"/>
  </r>
  <r>
    <d v="2022-06-17T00:00:00"/>
    <n v="6"/>
    <x v="3"/>
    <s v="6-2022"/>
    <x v="2"/>
    <s v="Q-4 (2021-2022)"/>
    <x v="4"/>
    <s v="RELIANCE"/>
    <s v="Yarn"/>
    <s v="02-01-01-001-0003"/>
    <s v="RELIANCE WEAVING MILLS LTD"/>
    <n v="100"/>
    <n v="4536"/>
    <x v="157"/>
    <n v="2500000"/>
    <s v="K-2206-1"/>
    <n v="25000"/>
  </r>
  <r>
    <d v="2022-06-18T00:00:00"/>
    <n v="6"/>
    <x v="3"/>
    <s v="6-2022"/>
    <x v="2"/>
    <s v="Q-4 (2021-2022)"/>
    <x v="5"/>
    <s v="ZAHID JEE"/>
    <s v="Yarn"/>
    <s v="02-01-01-001-0005"/>
    <s v="DAWOOD BROTHERS"/>
    <n v="100"/>
    <n v="4536"/>
    <x v="152"/>
    <n v="2750000"/>
    <s v="K-2206-11"/>
    <n v="27500"/>
  </r>
  <r>
    <d v="2022-06-20T00:00:00"/>
    <n v="6"/>
    <x v="3"/>
    <s v="6-2022"/>
    <x v="2"/>
    <s v="Q-4 (2021-2022)"/>
    <x v="7"/>
    <s v="METCO"/>
    <s v="Yarn"/>
    <s v="02-01-01-001-0001"/>
    <s v="METCO TEXTILE (PVT) LTD"/>
    <n v="100"/>
    <n v="4536"/>
    <x v="204"/>
    <n v="3450000"/>
    <s v="K-2206-12"/>
    <n v="34500"/>
  </r>
  <r>
    <d v="2022-06-25T00:00:00"/>
    <n v="6"/>
    <x v="3"/>
    <s v="6-2022"/>
    <x v="2"/>
    <s v="Q-4 (2021-2022)"/>
    <x v="49"/>
    <s v="GRANADA"/>
    <s v="Yarn"/>
    <s v="02-01-01-001-0005"/>
    <s v="DAWOOD BROTHERS"/>
    <n v="4"/>
    <n v="181.44"/>
    <x v="48"/>
    <n v="56000"/>
    <s v="K-2206-13"/>
    <n v="14000"/>
  </r>
  <r>
    <d v="2022-06-28T00:00:00"/>
    <n v="6"/>
    <x v="3"/>
    <s v="6-2022"/>
    <x v="2"/>
    <s v="Q-4 (2021-2022)"/>
    <x v="54"/>
    <s v="VITNAM"/>
    <s v="Yarn"/>
    <s v="02-01-01-001-0040"/>
    <s v="YARN REFUNDABLE LOCAL MARKET"/>
    <n v="3.7"/>
    <n v="167.83199999999999"/>
    <x v="98"/>
    <n v="74000"/>
    <s v="K-2206-14"/>
    <n v="20000"/>
  </r>
  <r>
    <d v="2022-06-28T00:00:00"/>
    <n v="6"/>
    <x v="3"/>
    <s v="6-2022"/>
    <x v="2"/>
    <s v="Q-4 (2021-2022)"/>
    <x v="7"/>
    <s v="METCO"/>
    <s v="Yarn"/>
    <s v="02-01-01-001-0001"/>
    <s v="METCO TEXTILE (PVT) LTD"/>
    <n v="100"/>
    <n v="4536"/>
    <x v="204"/>
    <n v="3450000"/>
    <s v="K-2206-15"/>
    <n v="34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H3:I7" firstHeaderRow="1" firstDataRow="1" firstDataCol="1" rowPageCount="1" colPageCount="1"/>
  <pivotFields count="17">
    <pivotField numFmtId="14" showAll="0"/>
    <pivotField numFmtId="164" showAll="0"/>
    <pivotField showAll="0">
      <items count="5">
        <item x="0"/>
        <item x="1"/>
        <item x="2"/>
        <item x="3"/>
        <item t="default"/>
      </items>
    </pivotField>
    <pivotField showAll="0"/>
    <pivotField axis="axisRow" showAll="0">
      <items count="4">
        <item x="0"/>
        <item x="1"/>
        <item x="2"/>
        <item t="default"/>
      </items>
    </pivotField>
    <pivotField showAll="0"/>
    <pivotField axis="axisPage" showAll="0">
      <items count="56">
        <item x="22"/>
        <item x="12"/>
        <item x="34"/>
        <item x="19"/>
        <item x="50"/>
        <item x="49"/>
        <item x="47"/>
        <item x="43"/>
        <item x="30"/>
        <item x="44"/>
        <item x="48"/>
        <item x="45"/>
        <item x="41"/>
        <item x="51"/>
        <item x="26"/>
        <item x="29"/>
        <item x="4"/>
        <item x="31"/>
        <item x="17"/>
        <item x="40"/>
        <item x="36"/>
        <item x="39"/>
        <item x="33"/>
        <item x="0"/>
        <item x="7"/>
        <item x="8"/>
        <item x="28"/>
        <item x="15"/>
        <item x="10"/>
        <item x="1"/>
        <item x="18"/>
        <item x="54"/>
        <item x="37"/>
        <item x="35"/>
        <item x="32"/>
        <item x="42"/>
        <item x="2"/>
        <item x="13"/>
        <item x="23"/>
        <item x="20"/>
        <item x="11"/>
        <item x="9"/>
        <item x="25"/>
        <item x="14"/>
        <item x="6"/>
        <item x="5"/>
        <item x="21"/>
        <item x="16"/>
        <item x="24"/>
        <item x="46"/>
        <item x="27"/>
        <item x="38"/>
        <item x="3"/>
        <item x="53"/>
        <item x="52"/>
        <item t="default"/>
      </items>
    </pivotField>
    <pivotField showAll="0"/>
    <pivotField showAll="0"/>
    <pivotField showAll="0"/>
    <pivotField showAll="0"/>
    <pivotField dataField="1" numFmtId="43" showAll="0"/>
    <pivotField numFmtId="43" showAll="0"/>
    <pivotField numFmtId="164" showAll="0">
      <items count="210">
        <item x="45"/>
        <item x="127"/>
        <item x="76"/>
        <item x="84"/>
        <item x="97"/>
        <item x="95"/>
        <item x="101"/>
        <item x="92"/>
        <item x="96"/>
        <item x="102"/>
        <item x="64"/>
        <item x="88"/>
        <item x="107"/>
        <item x="87"/>
        <item x="82"/>
        <item x="83"/>
        <item x="105"/>
        <item x="58"/>
        <item x="59"/>
        <item x="55"/>
        <item x="25"/>
        <item x="74"/>
        <item x="153"/>
        <item x="37"/>
        <item x="49"/>
        <item x="53"/>
        <item x="52"/>
        <item x="44"/>
        <item x="17"/>
        <item x="109"/>
        <item x="116"/>
        <item x="117"/>
        <item x="3"/>
        <item x="29"/>
        <item x="113"/>
        <item x="118"/>
        <item x="112"/>
        <item x="114"/>
        <item x="24"/>
        <item x="39"/>
        <item x="33"/>
        <item x="13"/>
        <item x="15"/>
        <item x="48"/>
        <item x="5"/>
        <item x="27"/>
        <item x="30"/>
        <item x="72"/>
        <item x="62"/>
        <item x="16"/>
        <item x="148"/>
        <item x="22"/>
        <item x="19"/>
        <item x="4"/>
        <item x="171"/>
        <item x="170"/>
        <item x="143"/>
        <item x="138"/>
        <item x="159"/>
        <item x="7"/>
        <item x="11"/>
        <item x="10"/>
        <item x="31"/>
        <item x="1"/>
        <item x="60"/>
        <item x="51"/>
        <item x="121"/>
        <item x="46"/>
        <item x="124"/>
        <item x="70"/>
        <item x="196"/>
        <item x="71"/>
        <item x="54"/>
        <item x="0"/>
        <item x="63"/>
        <item x="34"/>
        <item x="132"/>
        <item x="77"/>
        <item x="43"/>
        <item x="99"/>
        <item x="42"/>
        <item x="66"/>
        <item x="26"/>
        <item x="2"/>
        <item x="85"/>
        <item x="86"/>
        <item x="20"/>
        <item x="78"/>
        <item x="175"/>
        <item x="9"/>
        <item x="103"/>
        <item x="12"/>
        <item x="21"/>
        <item x="35"/>
        <item x="32"/>
        <item x="36"/>
        <item x="65"/>
        <item x="38"/>
        <item x="6"/>
        <item x="61"/>
        <item x="81"/>
        <item x="8"/>
        <item x="111"/>
        <item x="23"/>
        <item x="91"/>
        <item x="56"/>
        <item x="186"/>
        <item x="94"/>
        <item x="146"/>
        <item x="41"/>
        <item x="145"/>
        <item x="137"/>
        <item x="28"/>
        <item x="193"/>
        <item x="172"/>
        <item x="100"/>
        <item x="18"/>
        <item x="181"/>
        <item x="79"/>
        <item x="185"/>
        <item x="178"/>
        <item x="184"/>
        <item x="182"/>
        <item x="183"/>
        <item x="106"/>
        <item x="14"/>
        <item x="89"/>
        <item x="208"/>
        <item x="73"/>
        <item x="98"/>
        <item x="129"/>
        <item x="195"/>
        <item x="50"/>
        <item x="142"/>
        <item x="47"/>
        <item x="139"/>
        <item x="57"/>
        <item x="115"/>
        <item x="80"/>
        <item x="40"/>
        <item x="207"/>
        <item x="206"/>
        <item x="90"/>
        <item x="128"/>
        <item x="67"/>
        <item x="202"/>
        <item x="144"/>
        <item x="68"/>
        <item x="75"/>
        <item x="177"/>
        <item x="69"/>
        <item x="151"/>
        <item x="192"/>
        <item x="125"/>
        <item x="93"/>
        <item x="158"/>
        <item x="104"/>
        <item x="161"/>
        <item x="130"/>
        <item x="119"/>
        <item x="174"/>
        <item x="203"/>
        <item x="122"/>
        <item x="136"/>
        <item x="134"/>
        <item x="160"/>
        <item x="133"/>
        <item x="150"/>
        <item x="123"/>
        <item x="197"/>
        <item x="173"/>
        <item x="141"/>
        <item x="140"/>
        <item x="156"/>
        <item x="154"/>
        <item x="157"/>
        <item x="190"/>
        <item x="120"/>
        <item x="168"/>
        <item x="108"/>
        <item x="110"/>
        <item x="135"/>
        <item x="165"/>
        <item x="131"/>
        <item x="149"/>
        <item x="189"/>
        <item x="126"/>
        <item x="152"/>
        <item x="155"/>
        <item x="167"/>
        <item x="147"/>
        <item x="188"/>
        <item x="164"/>
        <item x="169"/>
        <item x="162"/>
        <item x="180"/>
        <item x="176"/>
        <item x="163"/>
        <item x="179"/>
        <item x="187"/>
        <item x="166"/>
        <item x="200"/>
        <item x="204"/>
        <item x="199"/>
        <item x="201"/>
        <item x="198"/>
        <item x="205"/>
        <item x="194"/>
        <item x="191"/>
        <item t="default"/>
      </items>
    </pivotField>
    <pivotField numFmtId="164" showAll="0"/>
    <pivotField showAll="0"/>
    <pivotField numFmtId="164" showAll="0"/>
  </pivotFields>
  <rowFields count="1">
    <field x="4"/>
  </rowFields>
  <rowItems count="4">
    <i>
      <x/>
    </i>
    <i>
      <x v="1"/>
    </i>
    <i>
      <x v="2"/>
    </i>
    <i t="grand">
      <x/>
    </i>
  </rowItems>
  <colItems count="1">
    <i/>
  </colItems>
  <pageFields count="1">
    <pageField fld="6" hier="-1"/>
  </pageFields>
  <dataFields count="1">
    <dataField name="Sum of Purch BGS" fld="11" baseField="0" baseItem="0" numFmtId="43"/>
  </dataFields>
  <formats count="1">
    <format dxfId="0">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5" firstHeaderRow="1" firstDataRow="1" firstDataCol="1"/>
  <pivotFields count="17">
    <pivotField numFmtId="14" showAll="0"/>
    <pivotField numFmtId="164"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dataField="1" numFmtId="43" showAll="0"/>
    <pivotField numFmtId="43" showAll="0"/>
    <pivotField numFmtId="164" showAll="0"/>
    <pivotField numFmtId="164" showAll="0"/>
    <pivotField showAll="0"/>
    <pivotField numFmtId="164" showAll="0"/>
  </pivotFields>
  <rowFields count="1">
    <field x="4"/>
  </rowFields>
  <rowItems count="4">
    <i>
      <x/>
    </i>
    <i>
      <x v="1"/>
    </i>
    <i>
      <x v="2"/>
    </i>
    <i t="grand">
      <x/>
    </i>
  </rowItems>
  <colItems count="1">
    <i/>
  </colItems>
  <dataFields count="1">
    <dataField name="Sum of Purch BGS" fld="11" baseField="0" baseItem="0" numFmtId="43"/>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5" indent="0" compact="0" compactData="0" gridDropZones="1" multipleFieldFilters="0">
  <location ref="A10:F142" firstHeaderRow="1" firstDataRow="2" firstDataCol="3" rowPageCount="3" colPageCount="1"/>
  <pivotFields count="18">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axis="axisPage" compact="0" numFmtId="164" outline="0" showAll="0">
      <items count="13">
        <item x="6"/>
        <item x="7"/>
        <item x="8"/>
        <item x="9"/>
        <item x="10"/>
        <item x="11"/>
        <item x="0"/>
        <item x="1"/>
        <item x="2"/>
        <item x="3"/>
        <item x="4"/>
        <item x="5"/>
        <item t="default"/>
      </items>
      <extLst>
        <ext xmlns:x14="http://schemas.microsoft.com/office/spreadsheetml/2009/9/main" uri="{2946ED86-A175-432a-8AC1-64E0C546D7DE}">
          <x14:pivotField fillDownLabels="1"/>
        </ext>
      </extLst>
    </pivotField>
    <pivotField axis="axisPage" compact="0" outline="0" showAll="0">
      <items count="5">
        <item x="0"/>
        <item x="1"/>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Page" compact="0" outline="0" showAll="0">
      <items count="4">
        <item x="0"/>
        <item x="1"/>
        <item x="2"/>
        <item t="default"/>
      </items>
      <extLst>
        <ext xmlns:x14="http://schemas.microsoft.com/office/spreadsheetml/2009/9/main" uri="{2946ED86-A175-432a-8AC1-64E0C546D7DE}">
          <x14:pivotField fillDownLabels="1"/>
        </ext>
      </extLst>
    </pivotField>
    <pivotField compact="0" outline="0" showAll="0">
      <items count="13">
        <item x="0"/>
        <item x="4"/>
        <item x="8"/>
        <item x="1"/>
        <item x="5"/>
        <item x="9"/>
        <item x="2"/>
        <item x="6"/>
        <item x="10"/>
        <item x="3"/>
        <item x="7"/>
        <item x="11"/>
        <item t="default"/>
      </items>
      <extLst>
        <ext xmlns:x14="http://schemas.microsoft.com/office/spreadsheetml/2009/9/main" uri="{2946ED86-A175-432a-8AC1-64E0C546D7DE}">
          <x14:pivotField fillDownLabels="1"/>
        </ext>
      </extLst>
    </pivotField>
    <pivotField axis="axisRow" compact="0" outline="0" showAll="0">
      <items count="56">
        <item x="22"/>
        <item x="12"/>
        <item x="34"/>
        <item x="19"/>
        <item x="50"/>
        <item x="49"/>
        <item x="47"/>
        <item x="43"/>
        <item x="30"/>
        <item x="44"/>
        <item x="48"/>
        <item x="45"/>
        <item x="41"/>
        <item x="51"/>
        <item x="26"/>
        <item x="29"/>
        <item x="4"/>
        <item x="31"/>
        <item x="17"/>
        <item x="40"/>
        <item x="36"/>
        <item x="39"/>
        <item x="33"/>
        <item x="0"/>
        <item x="7"/>
        <item x="8"/>
        <item x="28"/>
        <item x="15"/>
        <item x="10"/>
        <item x="1"/>
        <item x="18"/>
        <item x="54"/>
        <item x="37"/>
        <item x="35"/>
        <item x="32"/>
        <item x="42"/>
        <item x="2"/>
        <item x="13"/>
        <item x="23"/>
        <item x="20"/>
        <item x="11"/>
        <item x="9"/>
        <item x="25"/>
        <item x="14"/>
        <item x="6"/>
        <item x="5"/>
        <item x="21"/>
        <item x="16"/>
        <item x="24"/>
        <item x="46"/>
        <item x="27"/>
        <item x="38"/>
        <item x="3"/>
        <item x="53"/>
        <item x="52"/>
        <item t="default"/>
      </items>
      <extLst>
        <ext xmlns:x14="http://schemas.microsoft.com/office/spreadsheetml/2009/9/main" uri="{2946ED86-A175-432a-8AC1-64E0C546D7DE}">
          <x14:pivotField fillDownLabels="1"/>
        </ext>
      </extLst>
    </pivotField>
    <pivotField axis="axisRow" compact="0" outline="0" showAll="0" defaultSubtotal="0">
      <items count="64">
        <item x="1"/>
        <item x="2"/>
        <item x="27"/>
        <item x="6"/>
        <item x="38"/>
        <item x="31"/>
        <item x="4"/>
        <item x="35"/>
        <item x="0"/>
        <item x="12"/>
        <item x="56"/>
        <item x="52"/>
        <item x="49"/>
        <item x="21"/>
        <item x="24"/>
        <item x="19"/>
        <item x="54"/>
        <item x="32"/>
        <item x="60"/>
        <item x="16"/>
        <item x="43"/>
        <item x="53"/>
        <item x="20"/>
        <item x="3"/>
        <item x="62"/>
        <item x="59"/>
        <item x="36"/>
        <item x="46"/>
        <item x="50"/>
        <item x="34"/>
        <item x="18"/>
        <item x="15"/>
        <item x="26"/>
        <item x="11"/>
        <item x="42"/>
        <item x="10"/>
        <item x="23"/>
        <item x="45"/>
        <item x="39"/>
        <item x="37"/>
        <item x="47"/>
        <item x="33"/>
        <item x="30"/>
        <item x="7"/>
        <item x="40"/>
        <item x="5"/>
        <item x="29"/>
        <item x="25"/>
        <item x="48"/>
        <item x="57"/>
        <item x="55"/>
        <item x="13"/>
        <item x="61"/>
        <item x="44"/>
        <item x="41"/>
        <item x="17"/>
        <item x="58"/>
        <item x="51"/>
        <item x="63"/>
        <item x="9"/>
        <item x="14"/>
        <item x="8"/>
        <item x="28"/>
        <item x="22"/>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43" outline="0" showAll="0">
      <extLst>
        <ext xmlns:x14="http://schemas.microsoft.com/office/spreadsheetml/2009/9/main" uri="{2946ED86-A175-432a-8AC1-64E0C546D7DE}">
          <x14:pivotField fillDownLabels="1"/>
        </ext>
      </extLst>
    </pivotField>
    <pivotField dataField="1" compact="0" numFmtId="43" outline="0" showAll="0">
      <extLst>
        <ext xmlns:x14="http://schemas.microsoft.com/office/spreadsheetml/2009/9/main" uri="{2946ED86-A175-432a-8AC1-64E0C546D7DE}">
          <x14:pivotField fillDownLabels="1"/>
        </ext>
      </extLst>
    </pivotField>
    <pivotField axis="axisRow" compact="0" numFmtId="164" outline="0" showAll="0">
      <items count="210">
        <item x="45"/>
        <item x="127"/>
        <item x="76"/>
        <item x="84"/>
        <item x="97"/>
        <item x="95"/>
        <item x="101"/>
        <item x="92"/>
        <item x="96"/>
        <item x="102"/>
        <item x="64"/>
        <item x="88"/>
        <item x="107"/>
        <item x="87"/>
        <item x="82"/>
        <item x="83"/>
        <item x="105"/>
        <item x="58"/>
        <item x="59"/>
        <item x="55"/>
        <item x="25"/>
        <item x="74"/>
        <item x="153"/>
        <item x="37"/>
        <item x="49"/>
        <item x="53"/>
        <item x="52"/>
        <item x="44"/>
        <item x="17"/>
        <item x="109"/>
        <item x="116"/>
        <item x="117"/>
        <item x="3"/>
        <item x="29"/>
        <item x="113"/>
        <item x="118"/>
        <item x="112"/>
        <item x="114"/>
        <item x="24"/>
        <item x="39"/>
        <item x="33"/>
        <item x="13"/>
        <item x="15"/>
        <item x="48"/>
        <item x="5"/>
        <item x="27"/>
        <item x="30"/>
        <item x="72"/>
        <item x="62"/>
        <item x="16"/>
        <item x="148"/>
        <item x="22"/>
        <item x="19"/>
        <item x="4"/>
        <item x="171"/>
        <item x="170"/>
        <item x="143"/>
        <item x="138"/>
        <item x="159"/>
        <item x="7"/>
        <item x="11"/>
        <item x="10"/>
        <item x="31"/>
        <item x="1"/>
        <item x="60"/>
        <item x="51"/>
        <item x="121"/>
        <item x="46"/>
        <item x="124"/>
        <item x="70"/>
        <item x="196"/>
        <item x="71"/>
        <item x="54"/>
        <item x="0"/>
        <item x="63"/>
        <item x="34"/>
        <item x="132"/>
        <item x="77"/>
        <item x="43"/>
        <item x="99"/>
        <item x="42"/>
        <item x="66"/>
        <item x="26"/>
        <item x="2"/>
        <item x="85"/>
        <item x="86"/>
        <item x="20"/>
        <item x="78"/>
        <item x="175"/>
        <item x="9"/>
        <item x="103"/>
        <item x="12"/>
        <item x="21"/>
        <item x="35"/>
        <item x="32"/>
        <item x="36"/>
        <item x="65"/>
        <item x="38"/>
        <item x="6"/>
        <item x="61"/>
        <item x="81"/>
        <item x="8"/>
        <item x="111"/>
        <item x="23"/>
        <item x="91"/>
        <item x="56"/>
        <item x="186"/>
        <item x="94"/>
        <item x="146"/>
        <item x="41"/>
        <item x="145"/>
        <item x="137"/>
        <item x="28"/>
        <item x="193"/>
        <item x="172"/>
        <item x="100"/>
        <item x="18"/>
        <item x="181"/>
        <item x="79"/>
        <item x="185"/>
        <item x="178"/>
        <item x="184"/>
        <item x="182"/>
        <item x="183"/>
        <item x="106"/>
        <item x="14"/>
        <item x="89"/>
        <item x="208"/>
        <item x="73"/>
        <item x="98"/>
        <item x="129"/>
        <item x="195"/>
        <item x="50"/>
        <item x="142"/>
        <item x="47"/>
        <item x="139"/>
        <item x="57"/>
        <item x="115"/>
        <item x="80"/>
        <item x="40"/>
        <item x="207"/>
        <item x="206"/>
        <item x="90"/>
        <item x="128"/>
        <item x="67"/>
        <item x="202"/>
        <item x="144"/>
        <item x="68"/>
        <item x="75"/>
        <item x="177"/>
        <item x="69"/>
        <item x="151"/>
        <item x="192"/>
        <item x="125"/>
        <item x="93"/>
        <item x="158"/>
        <item x="104"/>
        <item x="161"/>
        <item x="130"/>
        <item x="119"/>
        <item x="174"/>
        <item x="203"/>
        <item x="122"/>
        <item x="136"/>
        <item x="134"/>
        <item x="160"/>
        <item x="133"/>
        <item x="150"/>
        <item x="123"/>
        <item x="197"/>
        <item x="173"/>
        <item x="141"/>
        <item x="140"/>
        <item x="156"/>
        <item x="154"/>
        <item x="157"/>
        <item x="190"/>
        <item x="120"/>
        <item x="168"/>
        <item x="108"/>
        <item x="110"/>
        <item x="135"/>
        <item x="165"/>
        <item x="131"/>
        <item x="149"/>
        <item x="189"/>
        <item x="126"/>
        <item x="152"/>
        <item x="155"/>
        <item x="167"/>
        <item x="147"/>
        <item x="188"/>
        <item x="164"/>
        <item x="169"/>
        <item x="162"/>
        <item x="180"/>
        <item x="176"/>
        <item x="163"/>
        <item x="179"/>
        <item x="187"/>
        <item x="166"/>
        <item x="200"/>
        <item x="204"/>
        <item x="199"/>
        <item x="201"/>
        <item x="198"/>
        <item x="205"/>
        <item x="194"/>
        <item x="191"/>
        <item t="default"/>
      </items>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s>
  <rowFields count="3">
    <field x="7"/>
    <field x="8"/>
    <field x="14"/>
  </rowFields>
  <rowItems count="131">
    <i>
      <x/>
      <x v="45"/>
      <x v="49"/>
    </i>
    <i t="default">
      <x/>
    </i>
    <i>
      <x v="1"/>
      <x v="6"/>
      <x v="43"/>
    </i>
    <i r="1">
      <x v="45"/>
      <x v="20"/>
    </i>
    <i r="2">
      <x v="23"/>
    </i>
    <i t="default">
      <x v="1"/>
    </i>
    <i>
      <x v="3"/>
      <x v="13"/>
      <x v="105"/>
    </i>
    <i r="1">
      <x v="45"/>
      <x v="43"/>
    </i>
    <i r="2">
      <x v="44"/>
    </i>
    <i r="2">
      <x v="49"/>
    </i>
    <i r="1">
      <x v="61"/>
      <x v="10"/>
    </i>
    <i t="default">
      <x v="3"/>
    </i>
    <i>
      <x v="16"/>
      <x v="3"/>
      <x v="59"/>
    </i>
    <i r="1">
      <x v="6"/>
      <x v="42"/>
    </i>
    <i r="2">
      <x v="46"/>
    </i>
    <i r="2">
      <x v="48"/>
    </i>
    <i r="2">
      <x v="51"/>
    </i>
    <i r="2">
      <x v="59"/>
    </i>
    <i r="1">
      <x v="45"/>
      <x v="44"/>
    </i>
    <i t="default">
      <x v="16"/>
    </i>
    <i>
      <x v="18"/>
      <x v="19"/>
      <x v="63"/>
    </i>
    <i t="default">
      <x v="18"/>
    </i>
    <i>
      <x v="23"/>
      <x v="8"/>
      <x v="73"/>
    </i>
    <i t="default">
      <x v="23"/>
    </i>
    <i>
      <x v="24"/>
      <x v="31"/>
      <x v="86"/>
    </i>
    <i r="1">
      <x v="35"/>
      <x v="86"/>
    </i>
    <i r="2">
      <x v="91"/>
    </i>
    <i r="2">
      <x v="95"/>
    </i>
    <i r="1">
      <x v="61"/>
      <x v="82"/>
    </i>
    <i r="2">
      <x v="89"/>
    </i>
    <i r="2">
      <x v="93"/>
    </i>
    <i t="default">
      <x v="24"/>
    </i>
    <i>
      <x v="25"/>
      <x v="6"/>
      <x v="52"/>
    </i>
    <i r="2">
      <x v="59"/>
    </i>
    <i r="2">
      <x v="62"/>
    </i>
    <i r="2">
      <x v="63"/>
    </i>
    <i r="1">
      <x v="9"/>
      <x v="51"/>
    </i>
    <i r="2">
      <x v="67"/>
    </i>
    <i r="2">
      <x v="74"/>
    </i>
    <i r="1">
      <x v="51"/>
      <x v="65"/>
    </i>
    <i r="2">
      <x v="67"/>
    </i>
    <i r="1">
      <x v="59"/>
      <x v="51"/>
    </i>
    <i r="2">
      <x v="61"/>
    </i>
    <i r="2">
      <x v="80"/>
    </i>
    <i t="default">
      <x v="25"/>
    </i>
    <i>
      <x v="27"/>
      <x v="43"/>
      <x v="94"/>
    </i>
    <i t="default">
      <x v="27"/>
    </i>
    <i>
      <x v="28"/>
      <x v="43"/>
      <x v="86"/>
    </i>
    <i t="default">
      <x v="28"/>
    </i>
    <i>
      <x v="29"/>
      <x/>
      <x v="63"/>
    </i>
    <i r="1">
      <x v="3"/>
      <x v="51"/>
    </i>
    <i r="2">
      <x v="63"/>
    </i>
    <i r="1">
      <x v="6"/>
      <x v="45"/>
    </i>
    <i r="2">
      <x v="49"/>
    </i>
    <i r="2">
      <x v="52"/>
    </i>
    <i r="2">
      <x v="53"/>
    </i>
    <i r="1">
      <x v="13"/>
      <x v="10"/>
    </i>
    <i r="1">
      <x v="30"/>
      <x v="67"/>
    </i>
    <i r="2">
      <x v="72"/>
    </i>
    <i r="1">
      <x v="51"/>
      <x v="44"/>
    </i>
    <i r="2">
      <x v="64"/>
    </i>
    <i r="1">
      <x v="59"/>
      <x v="60"/>
    </i>
    <i r="2">
      <x v="73"/>
    </i>
    <i r="2">
      <x v="80"/>
    </i>
    <i t="default">
      <x v="29"/>
    </i>
    <i>
      <x v="30"/>
      <x v="13"/>
      <x v="105"/>
    </i>
    <i r="1">
      <x v="19"/>
      <x v="78"/>
    </i>
    <i r="1">
      <x v="43"/>
      <x v="78"/>
    </i>
    <i t="default">
      <x v="30"/>
    </i>
    <i>
      <x v="36"/>
      <x v="1"/>
      <x v="75"/>
    </i>
    <i r="2">
      <x v="83"/>
    </i>
    <i t="default">
      <x v="36"/>
    </i>
    <i>
      <x v="37"/>
      <x v="61"/>
      <x v="101"/>
    </i>
    <i t="default">
      <x v="37"/>
    </i>
    <i>
      <x v="38"/>
      <x v="9"/>
      <x v="67"/>
    </i>
    <i r="1">
      <x v="22"/>
      <x v="86"/>
    </i>
    <i t="default">
      <x v="38"/>
    </i>
    <i>
      <x v="39"/>
      <x v="13"/>
      <x v="105"/>
    </i>
    <i r="1">
      <x v="55"/>
      <x/>
    </i>
    <i t="default">
      <x v="39"/>
    </i>
    <i>
      <x v="40"/>
      <x v="9"/>
      <x v="82"/>
    </i>
    <i r="2">
      <x v="86"/>
    </i>
    <i r="1">
      <x v="33"/>
      <x v="92"/>
    </i>
    <i r="2">
      <x v="103"/>
    </i>
    <i r="1">
      <x v="59"/>
      <x v="92"/>
    </i>
    <i r="2">
      <x v="103"/>
    </i>
    <i r="2">
      <x v="105"/>
    </i>
    <i t="default">
      <x v="40"/>
    </i>
    <i>
      <x v="41"/>
      <x v="35"/>
      <x v="116"/>
    </i>
    <i r="2">
      <x v="125"/>
    </i>
    <i r="2">
      <x v="132"/>
    </i>
    <i r="2">
      <x v="134"/>
    </i>
    <i r="2">
      <x v="136"/>
    </i>
    <i r="1">
      <x v="60"/>
      <x v="112"/>
    </i>
    <i r="2">
      <x v="139"/>
    </i>
    <i t="default">
      <x v="41"/>
    </i>
    <i>
      <x v="42"/>
      <x v="8"/>
      <x v="99"/>
    </i>
    <i r="1">
      <x v="59"/>
      <x v="105"/>
    </i>
    <i t="default">
      <x v="42"/>
    </i>
    <i>
      <x v="43"/>
      <x v="43"/>
      <x v="101"/>
    </i>
    <i t="default">
      <x v="43"/>
    </i>
    <i>
      <x v="44"/>
      <x v="43"/>
      <x v="101"/>
    </i>
    <i t="default">
      <x v="44"/>
    </i>
    <i>
      <x v="45"/>
      <x v="3"/>
      <x v="91"/>
    </i>
    <i r="2">
      <x v="98"/>
    </i>
    <i r="1">
      <x v="30"/>
      <x v="98"/>
    </i>
    <i r="1">
      <x v="59"/>
      <x v="109"/>
    </i>
    <i t="default">
      <x v="45"/>
    </i>
    <i>
      <x v="46"/>
      <x v="43"/>
      <x v="112"/>
    </i>
    <i t="default">
      <x v="46"/>
    </i>
    <i>
      <x v="47"/>
      <x v="19"/>
      <x v="97"/>
    </i>
    <i t="default">
      <x v="47"/>
    </i>
    <i>
      <x v="48"/>
      <x v="15"/>
      <x v="109"/>
    </i>
    <i t="default">
      <x v="48"/>
    </i>
    <i>
      <x v="52"/>
      <x v="23"/>
      <x v="17"/>
    </i>
    <i r="2">
      <x v="18"/>
    </i>
    <i r="2">
      <x v="19"/>
    </i>
    <i r="2">
      <x v="24"/>
    </i>
    <i r="2">
      <x v="25"/>
    </i>
    <i r="2">
      <x v="26"/>
    </i>
    <i r="2">
      <x v="27"/>
    </i>
    <i r="2">
      <x v="28"/>
    </i>
    <i r="2">
      <x v="32"/>
    </i>
    <i r="2">
      <x v="33"/>
    </i>
    <i r="2">
      <x v="38"/>
    </i>
    <i r="2">
      <x v="39"/>
    </i>
    <i r="2">
      <x v="40"/>
    </i>
    <i r="2">
      <x v="41"/>
    </i>
    <i r="2">
      <x v="42"/>
    </i>
    <i t="default">
      <x v="52"/>
    </i>
    <i t="grand">
      <x/>
    </i>
  </rowItems>
  <colFields count="1">
    <field x="-2"/>
  </colFields>
  <colItems count="3">
    <i>
      <x/>
    </i>
    <i i="1">
      <x v="1"/>
    </i>
    <i i="2">
      <x v="2"/>
    </i>
  </colItems>
  <pageFields count="3">
    <pageField fld="2" hier="-1"/>
    <pageField fld="3" hier="-1"/>
    <pageField fld="5" item="0" hier="-1"/>
  </pageFields>
  <dataFields count="3">
    <dataField name="Sum of Amount" fld="15" baseField="0" baseItem="0" numFmtId="164"/>
    <dataField name="Sum of Purch BGS" fld="12" baseField="0" baseItem="0"/>
    <dataField name="Sum of Purch KGS" fld="13" baseField="0" baseItem="0"/>
  </dataFields>
  <formats count="12">
    <format dxfId="2">
      <pivotArea dataOnly="0" labelOnly="1" outline="0" fieldPosition="0">
        <references count="1">
          <reference field="4294967294" count="3">
            <x v="0"/>
            <x v="1"/>
            <x v="2"/>
          </reference>
        </references>
      </pivotArea>
    </format>
    <format dxfId="3">
      <pivotArea dataOnly="0" labelOnly="1" outline="0" fieldPosition="0">
        <references count="1">
          <reference field="4294967294" count="3">
            <x v="0"/>
            <x v="1"/>
            <x v="2"/>
          </reference>
        </references>
      </pivotArea>
    </format>
    <format dxfId="4">
      <pivotArea dataOnly="0" labelOnly="1" outline="0" fieldPosition="0">
        <references count="1">
          <reference field="4294967294" count="3">
            <x v="0"/>
            <x v="1"/>
            <x v="2"/>
          </reference>
        </references>
      </pivotArea>
    </format>
    <format dxfId="5">
      <pivotArea outline="0" collapsedLevelsAreSubtotals="1" fieldPosition="0">
        <references count="1">
          <reference field="4294967294" count="1" selected="0">
            <x v="0"/>
          </reference>
        </references>
      </pivotArea>
    </format>
    <format dxfId="6">
      <pivotArea field="-2" type="button" dataOnly="0" labelOnly="1" outline="0" axis="axisCol" fieldPosition="0"/>
    </format>
    <format dxfId="7">
      <pivotArea outline="0" collapsedLevelsAreSubtotals="1" fieldPosition="0"/>
    </format>
    <format dxfId="8">
      <pivotArea dataOnly="0" labelOnly="1" outline="0" fieldPosition="0">
        <references count="1">
          <reference field="4294967294" count="3">
            <x v="0"/>
            <x v="1"/>
            <x v="2"/>
          </reference>
        </references>
      </pivotArea>
    </format>
    <format dxfId="9">
      <pivotArea dataOnly="0" labelOnly="1" outline="0" fieldPosition="0">
        <references count="2">
          <reference field="2" count="1">
            <x v="9"/>
          </reference>
          <reference field="3" count="1" selected="0">
            <x v="0"/>
          </reference>
        </references>
      </pivotArea>
    </format>
    <format dxfId="10">
      <pivotArea dataOnly="0" labelOnly="1" outline="0" fieldPosition="0">
        <references count="2">
          <reference field="2" count="1">
            <x v="9"/>
          </reference>
          <reference field="3" count="1" selected="0">
            <x v="0"/>
          </reference>
        </references>
      </pivotArea>
    </format>
    <format dxfId="11">
      <pivotArea dataOnly="0" labelOnly="1" outline="0" fieldPosition="0">
        <references count="2">
          <reference field="2" count="1">
            <x v="9"/>
          </reference>
          <reference field="3" count="1" selected="0">
            <x v="0"/>
          </reference>
        </references>
      </pivotArea>
    </format>
    <format dxfId="12">
      <pivotArea dataOnly="0" labelOnly="1" outline="0" fieldPosition="0">
        <references count="2">
          <reference field="2" count="1">
            <x v="11"/>
          </reference>
          <reference field="3" count="1" selected="0">
            <x v="0"/>
          </reference>
        </references>
      </pivotArea>
    </format>
    <format dxfId="13">
      <pivotArea dataOnly="0" labelOnly="1" outline="0" fieldPosition="0">
        <references count="2">
          <reference field="2" count="1">
            <x v="11"/>
          </reference>
          <reference field="3" count="1" selected="0">
            <x v="0"/>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s>
  <data>
    <tabular pivotCacheId="2">
      <items count="12">
        <i x="6" s="1"/>
        <i x="7" s="1"/>
        <i x="8" s="1"/>
        <i x="9" s="1"/>
        <i x="10" s="1"/>
        <i x="11"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topLeftCell="A8" workbookViewId="0">
      <selection activeCell="C9" sqref="C9"/>
    </sheetView>
  </sheetViews>
  <sheetFormatPr defaultColWidth="0" defaultRowHeight="15" x14ac:dyDescent="0.25"/>
  <cols>
    <col min="1" max="1" width="59.28515625" customWidth="1"/>
    <col min="2" max="2" width="16.7109375" bestFit="1" customWidth="1"/>
    <col min="3" max="3" width="9.140625" customWidth="1"/>
    <col min="4" max="5" width="9.140625" hidden="1"/>
    <col min="6" max="6" width="7.42578125" hidden="1"/>
    <col min="7" max="7" width="9.140625" hidden="1"/>
    <col min="8" max="8" width="13.140625" hidden="1"/>
    <col min="9" max="9" width="16.7109375" hidden="1"/>
    <col min="10" max="16384" width="9.140625" hidden="1"/>
  </cols>
  <sheetData>
    <row r="1" spans="1:9" hidden="1" x14ac:dyDescent="0.25">
      <c r="A1" s="22" t="s">
        <v>2746</v>
      </c>
      <c r="B1" t="s">
        <v>2689</v>
      </c>
      <c r="H1" s="22" t="s">
        <v>2617</v>
      </c>
      <c r="I1" t="s">
        <v>2729</v>
      </c>
    </row>
    <row r="2" spans="1:9" hidden="1" x14ac:dyDescent="0.25">
      <c r="A2" s="48" t="s">
        <v>2656</v>
      </c>
      <c r="B2" s="49">
        <v>16518.3</v>
      </c>
    </row>
    <row r="3" spans="1:9" hidden="1" x14ac:dyDescent="0.25">
      <c r="A3" s="48" t="s">
        <v>2657</v>
      </c>
      <c r="B3" s="49">
        <v>24784.773593499995</v>
      </c>
      <c r="H3" s="22" t="s">
        <v>2746</v>
      </c>
      <c r="I3" t="s">
        <v>2689</v>
      </c>
    </row>
    <row r="4" spans="1:9" hidden="1" x14ac:dyDescent="0.25">
      <c r="A4" s="48" t="s">
        <v>2658</v>
      </c>
      <c r="B4" s="49">
        <v>36674.428940829981</v>
      </c>
      <c r="H4" s="48" t="s">
        <v>2656</v>
      </c>
      <c r="I4" s="49">
        <v>16518.3</v>
      </c>
    </row>
    <row r="5" spans="1:9" hidden="1" x14ac:dyDescent="0.25">
      <c r="A5" s="48" t="s">
        <v>2674</v>
      </c>
      <c r="B5" s="49">
        <v>77977.502534329979</v>
      </c>
      <c r="H5" s="48" t="s">
        <v>2657</v>
      </c>
      <c r="I5" s="49">
        <v>24784.773593499995</v>
      </c>
    </row>
    <row r="6" spans="1:9" hidden="1" x14ac:dyDescent="0.25">
      <c r="H6" s="48" t="s">
        <v>2658</v>
      </c>
      <c r="I6" s="49">
        <v>36674.428940829981</v>
      </c>
    </row>
    <row r="7" spans="1:9" hidden="1" x14ac:dyDescent="0.25">
      <c r="H7" s="48" t="s">
        <v>2674</v>
      </c>
      <c r="I7" s="49">
        <v>77977.502534329979</v>
      </c>
    </row>
    <row r="8" spans="1:9" ht="18.75" x14ac:dyDescent="0.25">
      <c r="A8" s="50" t="s">
        <v>2672</v>
      </c>
    </row>
    <row r="9" spans="1:9" ht="18.75" x14ac:dyDescent="0.25">
      <c r="A9" s="50" t="s">
        <v>2673</v>
      </c>
    </row>
    <row r="10" spans="1:9" ht="4.5" customHeight="1" x14ac:dyDescent="0.25"/>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6"/>
  <sheetViews>
    <sheetView showGridLines="0" workbookViewId="0">
      <selection activeCell="C1" sqref="C1"/>
    </sheetView>
  </sheetViews>
  <sheetFormatPr defaultColWidth="0" defaultRowHeight="15" x14ac:dyDescent="0.25"/>
  <cols>
    <col min="1" max="1" width="56.28515625" bestFit="1" customWidth="1"/>
    <col min="2" max="2" width="30" bestFit="1" customWidth="1"/>
    <col min="3" max="3" width="9.28515625" customWidth="1"/>
    <col min="4" max="4" width="13.7109375" style="5" bestFit="1" customWidth="1"/>
    <col min="5" max="5" width="11.28515625" style="3" bestFit="1" customWidth="1"/>
    <col min="6" max="6" width="13.140625" style="3" customWidth="1"/>
    <col min="7" max="7" width="8.5703125" style="5" customWidth="1"/>
    <col min="8" max="11" width="15.7109375" hidden="1" customWidth="1"/>
    <col min="12" max="12" width="18.85546875" hidden="1" customWidth="1"/>
    <col min="13" max="14" width="20.5703125" hidden="1" customWidth="1"/>
    <col min="15" max="16384" width="8.7109375" hidden="1"/>
  </cols>
  <sheetData>
    <row r="1" spans="1:6" ht="18.75" x14ac:dyDescent="0.3">
      <c r="A1" s="36" t="s">
        <v>2672</v>
      </c>
    </row>
    <row r="2" spans="1:6" ht="18.75" x14ac:dyDescent="0.3">
      <c r="A2" s="36" t="s">
        <v>2673</v>
      </c>
    </row>
    <row r="3" spans="1:6" ht="1.5" customHeight="1" x14ac:dyDescent="0.25"/>
    <row r="4" spans="1:6" ht="2.25" customHeight="1" x14ac:dyDescent="0.25"/>
    <row r="5" spans="1:6" ht="14.45" hidden="1" x14ac:dyDescent="0.35"/>
    <row r="6" spans="1:6" ht="45" x14ac:dyDescent="0.25">
      <c r="A6" s="22" t="s">
        <v>2652</v>
      </c>
      <c r="B6" t="s">
        <v>2729</v>
      </c>
      <c r="C6" s="40" t="s">
        <v>2731</v>
      </c>
      <c r="D6" s="40" t="s">
        <v>2625</v>
      </c>
      <c r="E6" s="39" t="s">
        <v>2730</v>
      </c>
      <c r="F6" s="39" t="s">
        <v>2730</v>
      </c>
    </row>
    <row r="7" spans="1:6" ht="15.75" x14ac:dyDescent="0.25">
      <c r="A7" s="22" t="s">
        <v>2653</v>
      </c>
      <c r="B7" t="s">
        <v>2729</v>
      </c>
      <c r="C7" s="43">
        <f>D7/E7</f>
        <v>14581.839341693763</v>
      </c>
      <c r="D7" s="43">
        <f>GETPIVOTDATA("Sum of Amount",$A$10)</f>
        <v>240867196.79790002</v>
      </c>
      <c r="E7" s="44">
        <f>GETPIVOTDATA("Sum of Purch BGS",$A$10)</f>
        <v>16518.299999999996</v>
      </c>
      <c r="F7" s="44">
        <f>GETPIVOTDATA("Sum of Purch KGS",$A$10)</f>
        <v>749270.08799999976</v>
      </c>
    </row>
    <row r="8" spans="1:6" x14ac:dyDescent="0.25">
      <c r="A8" s="22" t="s">
        <v>2655</v>
      </c>
      <c r="B8" t="s">
        <v>2656</v>
      </c>
      <c r="C8" s="42"/>
      <c r="D8" s="42"/>
      <c r="E8" s="45"/>
      <c r="F8" s="42"/>
    </row>
    <row r="9" spans="1:6" ht="3" customHeight="1" x14ac:dyDescent="0.35"/>
    <row r="10" spans="1:6" ht="14.45" x14ac:dyDescent="0.35">
      <c r="D10" s="24" t="s">
        <v>2688</v>
      </c>
      <c r="E10"/>
      <c r="F10"/>
    </row>
    <row r="11" spans="1:6" ht="30" x14ac:dyDescent="0.25">
      <c r="A11" s="22" t="s">
        <v>2617</v>
      </c>
      <c r="B11" s="22" t="s">
        <v>2618</v>
      </c>
      <c r="C11" s="22" t="s">
        <v>2624</v>
      </c>
      <c r="D11" s="38" t="s">
        <v>2687</v>
      </c>
      <c r="E11" s="38" t="s">
        <v>2689</v>
      </c>
      <c r="F11" s="38" t="s">
        <v>2690</v>
      </c>
    </row>
    <row r="12" spans="1:6" ht="14.45" x14ac:dyDescent="0.35">
      <c r="A12" t="s">
        <v>733</v>
      </c>
      <c r="B12" t="s">
        <v>27</v>
      </c>
      <c r="C12" s="23">
        <v>14800</v>
      </c>
      <c r="D12" s="23">
        <v>3936800</v>
      </c>
      <c r="E12" s="23">
        <v>266</v>
      </c>
      <c r="F12" s="23">
        <v>12065.76</v>
      </c>
    </row>
    <row r="13" spans="1:6" ht="14.45" x14ac:dyDescent="0.35">
      <c r="A13" t="s">
        <v>2734</v>
      </c>
      <c r="D13" s="23">
        <v>3936800</v>
      </c>
      <c r="E13" s="23">
        <v>266</v>
      </c>
      <c r="F13" s="23">
        <v>12065.76</v>
      </c>
    </row>
    <row r="14" spans="1:6" ht="14.45" x14ac:dyDescent="0.35">
      <c r="A14" t="s">
        <v>145</v>
      </c>
      <c r="B14" t="s">
        <v>37</v>
      </c>
      <c r="C14" s="23">
        <v>14000</v>
      </c>
      <c r="D14" s="23">
        <v>280000</v>
      </c>
      <c r="E14" s="23">
        <v>20</v>
      </c>
      <c r="F14" s="23">
        <v>907.2</v>
      </c>
    </row>
    <row r="15" spans="1:6" ht="14.45" x14ac:dyDescent="0.35">
      <c r="A15" t="s">
        <v>145</v>
      </c>
      <c r="B15" t="s">
        <v>27</v>
      </c>
      <c r="C15" s="23">
        <v>12800</v>
      </c>
      <c r="D15" s="23">
        <v>3328000</v>
      </c>
      <c r="E15" s="23">
        <v>260</v>
      </c>
      <c r="F15" s="23">
        <v>11793.6</v>
      </c>
    </row>
    <row r="16" spans="1:6" ht="14.45" x14ac:dyDescent="0.35">
      <c r="A16" t="s">
        <v>145</v>
      </c>
      <c r="B16" t="s">
        <v>27</v>
      </c>
      <c r="C16" s="23">
        <v>13100</v>
      </c>
      <c r="D16" s="23">
        <v>1310000</v>
      </c>
      <c r="E16" s="23">
        <v>100</v>
      </c>
      <c r="F16" s="23">
        <v>4536</v>
      </c>
    </row>
    <row r="17" spans="1:6" ht="14.45" x14ac:dyDescent="0.35">
      <c r="A17" t="s">
        <v>2675</v>
      </c>
      <c r="D17" s="23">
        <v>4918000</v>
      </c>
      <c r="E17" s="23">
        <v>380</v>
      </c>
      <c r="F17" s="23">
        <v>17236.800000000003</v>
      </c>
    </row>
    <row r="18" spans="1:6" ht="14.45" x14ac:dyDescent="0.35">
      <c r="A18" t="s">
        <v>2073</v>
      </c>
      <c r="B18" t="s">
        <v>2070</v>
      </c>
      <c r="C18" s="23">
        <v>18700</v>
      </c>
      <c r="D18" s="23">
        <v>3179.0000000000005</v>
      </c>
      <c r="E18" s="23">
        <v>0.17</v>
      </c>
      <c r="F18" s="23">
        <v>7.7112000000000007</v>
      </c>
    </row>
    <row r="19" spans="1:6" ht="14.45" x14ac:dyDescent="0.35">
      <c r="A19" t="s">
        <v>2073</v>
      </c>
      <c r="B19" t="s">
        <v>27</v>
      </c>
      <c r="C19" s="23">
        <v>14000</v>
      </c>
      <c r="D19" s="23">
        <v>1400000</v>
      </c>
      <c r="E19" s="23">
        <v>100</v>
      </c>
      <c r="F19" s="23">
        <v>4536</v>
      </c>
    </row>
    <row r="20" spans="1:6" ht="14.45" x14ac:dyDescent="0.35">
      <c r="A20" t="s">
        <v>2073</v>
      </c>
      <c r="B20" t="s">
        <v>27</v>
      </c>
      <c r="C20" s="23">
        <v>14300</v>
      </c>
      <c r="D20" s="23">
        <v>6077500</v>
      </c>
      <c r="E20" s="23">
        <v>425</v>
      </c>
      <c r="F20" s="23">
        <v>19278</v>
      </c>
    </row>
    <row r="21" spans="1:6" x14ac:dyDescent="0.25">
      <c r="A21" t="s">
        <v>2073</v>
      </c>
      <c r="B21" t="s">
        <v>27</v>
      </c>
      <c r="C21" s="23">
        <v>14800</v>
      </c>
      <c r="D21" s="23">
        <v>2368000</v>
      </c>
      <c r="E21" s="23">
        <v>160</v>
      </c>
      <c r="F21" s="23">
        <v>7257.6</v>
      </c>
    </row>
    <row r="22" spans="1:6" x14ac:dyDescent="0.25">
      <c r="A22" t="s">
        <v>2073</v>
      </c>
      <c r="B22" t="s">
        <v>2084</v>
      </c>
      <c r="C22" s="23">
        <v>12200</v>
      </c>
      <c r="D22" s="23">
        <v>366000</v>
      </c>
      <c r="E22" s="23">
        <v>30</v>
      </c>
      <c r="F22" s="23">
        <v>1360.8</v>
      </c>
    </row>
    <row r="23" spans="1:6" x14ac:dyDescent="0.25">
      <c r="A23" t="s">
        <v>2676</v>
      </c>
      <c r="D23" s="23">
        <v>10214679</v>
      </c>
      <c r="E23" s="23">
        <v>715.17</v>
      </c>
      <c r="F23" s="23">
        <v>32440.111199999996</v>
      </c>
    </row>
    <row r="24" spans="1:6" x14ac:dyDescent="0.25">
      <c r="A24" t="s">
        <v>26</v>
      </c>
      <c r="B24" t="s">
        <v>1890</v>
      </c>
      <c r="C24" s="23">
        <v>15300</v>
      </c>
      <c r="D24" s="23">
        <v>765000</v>
      </c>
      <c r="E24" s="23">
        <v>50</v>
      </c>
      <c r="F24" s="23">
        <v>2268</v>
      </c>
    </row>
    <row r="25" spans="1:6" x14ac:dyDescent="0.25">
      <c r="A25" t="s">
        <v>26</v>
      </c>
      <c r="B25" t="s">
        <v>37</v>
      </c>
      <c r="C25" s="23">
        <v>13900</v>
      </c>
      <c r="D25" s="23">
        <v>695000</v>
      </c>
      <c r="E25" s="23">
        <v>50</v>
      </c>
      <c r="F25" s="23">
        <v>2268</v>
      </c>
    </row>
    <row r="26" spans="1:6" x14ac:dyDescent="0.25">
      <c r="A26" t="s">
        <v>26</v>
      </c>
      <c r="B26" t="s">
        <v>37</v>
      </c>
      <c r="C26" s="23">
        <v>14500</v>
      </c>
      <c r="D26" s="23">
        <v>1740000</v>
      </c>
      <c r="E26" s="23">
        <v>120</v>
      </c>
      <c r="F26" s="23">
        <v>5443.2</v>
      </c>
    </row>
    <row r="27" spans="1:6" x14ac:dyDescent="0.25">
      <c r="A27" t="s">
        <v>26</v>
      </c>
      <c r="B27" t="s">
        <v>37</v>
      </c>
      <c r="C27" s="23">
        <v>14700</v>
      </c>
      <c r="D27" s="23">
        <v>588000</v>
      </c>
      <c r="E27" s="23">
        <v>40</v>
      </c>
      <c r="F27" s="23">
        <v>1814.4</v>
      </c>
    </row>
    <row r="28" spans="1:6" x14ac:dyDescent="0.25">
      <c r="A28" t="s">
        <v>26</v>
      </c>
      <c r="B28" t="s">
        <v>37</v>
      </c>
      <c r="C28" s="23">
        <v>15000</v>
      </c>
      <c r="D28" s="23">
        <v>2625000</v>
      </c>
      <c r="E28" s="23">
        <v>175</v>
      </c>
      <c r="F28" s="23">
        <v>7938</v>
      </c>
    </row>
    <row r="29" spans="1:6" x14ac:dyDescent="0.25">
      <c r="A29" t="s">
        <v>26</v>
      </c>
      <c r="B29" t="s">
        <v>37</v>
      </c>
      <c r="C29" s="23">
        <v>15300</v>
      </c>
      <c r="D29" s="23">
        <v>1759500</v>
      </c>
      <c r="E29" s="23">
        <v>115</v>
      </c>
      <c r="F29" s="23">
        <v>5216.3999999999996</v>
      </c>
    </row>
    <row r="30" spans="1:6" x14ac:dyDescent="0.25">
      <c r="A30" t="s">
        <v>26</v>
      </c>
      <c r="B30" t="s">
        <v>27</v>
      </c>
      <c r="C30" s="23">
        <v>14300</v>
      </c>
      <c r="D30" s="23">
        <v>357500</v>
      </c>
      <c r="E30" s="23">
        <v>25</v>
      </c>
      <c r="F30" s="23">
        <v>1134</v>
      </c>
    </row>
    <row r="31" spans="1:6" x14ac:dyDescent="0.25">
      <c r="A31" t="s">
        <v>2677</v>
      </c>
      <c r="D31" s="23">
        <v>8530000</v>
      </c>
      <c r="E31" s="23">
        <v>575</v>
      </c>
      <c r="F31" s="23">
        <v>26082</v>
      </c>
    </row>
    <row r="32" spans="1:6" x14ac:dyDescent="0.25">
      <c r="A32" t="s">
        <v>2327</v>
      </c>
      <c r="B32" t="s">
        <v>2215</v>
      </c>
      <c r="C32" s="23">
        <v>15700</v>
      </c>
      <c r="D32" s="23">
        <v>314000</v>
      </c>
      <c r="E32" s="23">
        <v>20</v>
      </c>
      <c r="F32" s="23">
        <v>907.2</v>
      </c>
    </row>
    <row r="33" spans="1:6" x14ac:dyDescent="0.25">
      <c r="A33" t="s">
        <v>2735</v>
      </c>
      <c r="D33" s="23">
        <v>314000</v>
      </c>
      <c r="E33" s="23">
        <v>20</v>
      </c>
      <c r="F33" s="23">
        <v>907.2</v>
      </c>
    </row>
    <row r="34" spans="1:6" x14ac:dyDescent="0.25">
      <c r="A34" t="s">
        <v>2612</v>
      </c>
      <c r="B34" t="s">
        <v>2123</v>
      </c>
      <c r="C34" s="23">
        <v>16200</v>
      </c>
      <c r="D34" s="23">
        <v>810000</v>
      </c>
      <c r="E34" s="23">
        <v>50</v>
      </c>
      <c r="F34" s="23">
        <v>2268</v>
      </c>
    </row>
    <row r="35" spans="1:6" x14ac:dyDescent="0.25">
      <c r="A35" t="s">
        <v>2736</v>
      </c>
      <c r="D35" s="23">
        <v>810000</v>
      </c>
      <c r="E35" s="23">
        <v>50</v>
      </c>
      <c r="F35" s="23">
        <v>2268</v>
      </c>
    </row>
    <row r="36" spans="1:6" x14ac:dyDescent="0.25">
      <c r="A36" t="s">
        <v>8</v>
      </c>
      <c r="B36" t="s">
        <v>2315</v>
      </c>
      <c r="C36" s="23">
        <v>17000</v>
      </c>
      <c r="D36" s="23">
        <v>3400000</v>
      </c>
      <c r="E36" s="23">
        <v>200</v>
      </c>
      <c r="F36" s="23">
        <v>9072</v>
      </c>
    </row>
    <row r="37" spans="1:6" x14ac:dyDescent="0.25">
      <c r="A37" t="s">
        <v>8</v>
      </c>
      <c r="B37" t="s">
        <v>9</v>
      </c>
      <c r="C37" s="23">
        <v>17000</v>
      </c>
      <c r="D37" s="23">
        <v>12750000</v>
      </c>
      <c r="E37" s="23">
        <v>750</v>
      </c>
      <c r="F37" s="23">
        <v>34020</v>
      </c>
    </row>
    <row r="38" spans="1:6" x14ac:dyDescent="0.25">
      <c r="A38" t="s">
        <v>8</v>
      </c>
      <c r="B38" t="s">
        <v>9</v>
      </c>
      <c r="C38" s="23">
        <v>17500</v>
      </c>
      <c r="D38" s="23">
        <v>5250000</v>
      </c>
      <c r="E38" s="23">
        <v>300</v>
      </c>
      <c r="F38" s="23">
        <v>13608</v>
      </c>
    </row>
    <row r="39" spans="1:6" x14ac:dyDescent="0.25">
      <c r="A39" t="s">
        <v>8</v>
      </c>
      <c r="B39" t="s">
        <v>9</v>
      </c>
      <c r="C39" s="23">
        <v>17950</v>
      </c>
      <c r="D39" s="23">
        <v>14360000</v>
      </c>
      <c r="E39" s="23">
        <v>800</v>
      </c>
      <c r="F39" s="23">
        <v>36288</v>
      </c>
    </row>
    <row r="40" spans="1:6" x14ac:dyDescent="0.25">
      <c r="A40" t="s">
        <v>8</v>
      </c>
      <c r="B40" t="s">
        <v>2084</v>
      </c>
      <c r="C40" s="23">
        <v>16850</v>
      </c>
      <c r="D40" s="23">
        <v>8425000</v>
      </c>
      <c r="E40" s="23">
        <v>500</v>
      </c>
      <c r="F40" s="23">
        <v>22680</v>
      </c>
    </row>
    <row r="41" spans="1:6" x14ac:dyDescent="0.25">
      <c r="A41" t="s">
        <v>8</v>
      </c>
      <c r="B41" t="s">
        <v>2084</v>
      </c>
      <c r="C41" s="23">
        <v>17200</v>
      </c>
      <c r="D41" s="23">
        <v>6880000</v>
      </c>
      <c r="E41" s="23">
        <v>400</v>
      </c>
      <c r="F41" s="23">
        <v>18144</v>
      </c>
    </row>
    <row r="42" spans="1:6" x14ac:dyDescent="0.25">
      <c r="A42" t="s">
        <v>8</v>
      </c>
      <c r="B42" t="s">
        <v>2084</v>
      </c>
      <c r="C42" s="23">
        <v>17700</v>
      </c>
      <c r="D42" s="23">
        <v>5310000</v>
      </c>
      <c r="E42" s="23">
        <v>300</v>
      </c>
      <c r="F42" s="23">
        <v>13608</v>
      </c>
    </row>
    <row r="43" spans="1:6" x14ac:dyDescent="0.25">
      <c r="A43" t="s">
        <v>2732</v>
      </c>
      <c r="D43" s="23">
        <v>56375000</v>
      </c>
      <c r="E43" s="23">
        <v>3250</v>
      </c>
      <c r="F43" s="23">
        <v>147420</v>
      </c>
    </row>
    <row r="44" spans="1:6" x14ac:dyDescent="0.25">
      <c r="A44" t="s">
        <v>298</v>
      </c>
      <c r="B44" t="s">
        <v>37</v>
      </c>
      <c r="C44" s="23">
        <v>15100</v>
      </c>
      <c r="D44" s="23">
        <v>3775000</v>
      </c>
      <c r="E44" s="23">
        <v>250</v>
      </c>
      <c r="F44" s="23">
        <v>11340</v>
      </c>
    </row>
    <row r="45" spans="1:6" x14ac:dyDescent="0.25">
      <c r="A45" t="s">
        <v>298</v>
      </c>
      <c r="B45" t="s">
        <v>37</v>
      </c>
      <c r="C45" s="23">
        <v>15300</v>
      </c>
      <c r="D45" s="23">
        <v>1530000</v>
      </c>
      <c r="E45" s="23">
        <v>100</v>
      </c>
      <c r="F45" s="23">
        <v>4536</v>
      </c>
    </row>
    <row r="46" spans="1:6" x14ac:dyDescent="0.25">
      <c r="A46" t="s">
        <v>298</v>
      </c>
      <c r="B46" t="s">
        <v>37</v>
      </c>
      <c r="C46" s="23">
        <v>15600</v>
      </c>
      <c r="D46" s="23">
        <v>3354000</v>
      </c>
      <c r="E46" s="23">
        <v>215</v>
      </c>
      <c r="F46" s="23">
        <v>9752.4</v>
      </c>
    </row>
    <row r="47" spans="1:6" x14ac:dyDescent="0.25">
      <c r="A47" t="s">
        <v>298</v>
      </c>
      <c r="B47" t="s">
        <v>37</v>
      </c>
      <c r="C47" s="23">
        <v>15700</v>
      </c>
      <c r="D47" s="23">
        <v>1570000</v>
      </c>
      <c r="E47" s="23">
        <v>100</v>
      </c>
      <c r="F47" s="23">
        <v>4536</v>
      </c>
    </row>
    <row r="48" spans="1:6" x14ac:dyDescent="0.25">
      <c r="A48" t="s">
        <v>298</v>
      </c>
      <c r="B48" t="s">
        <v>1913</v>
      </c>
      <c r="C48" s="23">
        <v>15000</v>
      </c>
      <c r="D48" s="23">
        <v>3000000</v>
      </c>
      <c r="E48" s="23">
        <v>200</v>
      </c>
      <c r="F48" s="23">
        <v>9072</v>
      </c>
    </row>
    <row r="49" spans="1:6" x14ac:dyDescent="0.25">
      <c r="A49" t="s">
        <v>298</v>
      </c>
      <c r="B49" t="s">
        <v>1913</v>
      </c>
      <c r="C49" s="23">
        <v>15900</v>
      </c>
      <c r="D49" s="23">
        <v>2973300</v>
      </c>
      <c r="E49" s="23">
        <v>187</v>
      </c>
      <c r="F49" s="23">
        <v>8482.32</v>
      </c>
    </row>
    <row r="50" spans="1:6" x14ac:dyDescent="0.25">
      <c r="A50" t="s">
        <v>298</v>
      </c>
      <c r="B50" t="s">
        <v>1913</v>
      </c>
      <c r="C50" s="23">
        <v>16250</v>
      </c>
      <c r="D50" s="23">
        <v>574762.5</v>
      </c>
      <c r="E50" s="23">
        <v>35.369999999999997</v>
      </c>
      <c r="F50" s="23">
        <v>1604.3831999999998</v>
      </c>
    </row>
    <row r="51" spans="1:6" x14ac:dyDescent="0.25">
      <c r="A51" t="s">
        <v>298</v>
      </c>
      <c r="B51" t="s">
        <v>2118</v>
      </c>
      <c r="C51" s="23">
        <v>15800</v>
      </c>
      <c r="D51" s="23">
        <v>790000</v>
      </c>
      <c r="E51" s="23">
        <v>50</v>
      </c>
      <c r="F51" s="23">
        <v>2268</v>
      </c>
    </row>
    <row r="52" spans="1:6" x14ac:dyDescent="0.25">
      <c r="A52" t="s">
        <v>298</v>
      </c>
      <c r="B52" t="s">
        <v>2118</v>
      </c>
      <c r="C52" s="23">
        <v>15900</v>
      </c>
      <c r="D52" s="23">
        <v>653172</v>
      </c>
      <c r="E52" s="23">
        <v>41.08</v>
      </c>
      <c r="F52" s="23">
        <v>1863.3887999999999</v>
      </c>
    </row>
    <row r="53" spans="1:6" x14ac:dyDescent="0.25">
      <c r="A53" t="s">
        <v>298</v>
      </c>
      <c r="B53" t="s">
        <v>23</v>
      </c>
      <c r="C53" s="23">
        <v>15000</v>
      </c>
      <c r="D53" s="23">
        <v>375000</v>
      </c>
      <c r="E53" s="23">
        <v>25</v>
      </c>
      <c r="F53" s="23">
        <v>1134</v>
      </c>
    </row>
    <row r="54" spans="1:6" x14ac:dyDescent="0.25">
      <c r="A54" t="s">
        <v>298</v>
      </c>
      <c r="B54" t="s">
        <v>23</v>
      </c>
      <c r="C54" s="23">
        <v>15500</v>
      </c>
      <c r="D54" s="23">
        <v>62000</v>
      </c>
      <c r="E54" s="23">
        <v>4</v>
      </c>
      <c r="F54" s="23">
        <v>181.44</v>
      </c>
    </row>
    <row r="55" spans="1:6" x14ac:dyDescent="0.25">
      <c r="A55" t="s">
        <v>298</v>
      </c>
      <c r="B55" t="s">
        <v>23</v>
      </c>
      <c r="C55" s="23">
        <v>16700</v>
      </c>
      <c r="D55" s="23">
        <v>1670000</v>
      </c>
      <c r="E55" s="23">
        <v>100</v>
      </c>
      <c r="F55" s="23">
        <v>4536</v>
      </c>
    </row>
    <row r="56" spans="1:6" x14ac:dyDescent="0.25">
      <c r="A56" t="s">
        <v>2678</v>
      </c>
      <c r="D56" s="23">
        <v>20327234.5</v>
      </c>
      <c r="E56" s="23">
        <v>1307.4499999999998</v>
      </c>
      <c r="F56" s="23">
        <v>59305.932000000001</v>
      </c>
    </row>
    <row r="57" spans="1:6" x14ac:dyDescent="0.25">
      <c r="A57" t="s">
        <v>2408</v>
      </c>
      <c r="B57" t="s">
        <v>1588</v>
      </c>
      <c r="C57" s="23">
        <v>17800</v>
      </c>
      <c r="D57" s="23">
        <v>634570</v>
      </c>
      <c r="E57" s="23">
        <v>35.65</v>
      </c>
      <c r="F57" s="23">
        <v>1617.0839999999998</v>
      </c>
    </row>
    <row r="58" spans="1:6" x14ac:dyDescent="0.25">
      <c r="A58" t="s">
        <v>2737</v>
      </c>
      <c r="D58" s="23">
        <v>634570</v>
      </c>
      <c r="E58" s="23">
        <v>35.65</v>
      </c>
      <c r="F58" s="23">
        <v>1617.0839999999998</v>
      </c>
    </row>
    <row r="59" spans="1:6" x14ac:dyDescent="0.25">
      <c r="A59" t="s">
        <v>2535</v>
      </c>
      <c r="B59" t="s">
        <v>1588</v>
      </c>
      <c r="C59" s="23">
        <v>17000</v>
      </c>
      <c r="D59" s="23">
        <v>85000</v>
      </c>
      <c r="E59" s="23">
        <v>5</v>
      </c>
      <c r="F59" s="23">
        <v>226.8</v>
      </c>
    </row>
    <row r="60" spans="1:6" x14ac:dyDescent="0.25">
      <c r="A60" t="s">
        <v>2738</v>
      </c>
      <c r="D60" s="23">
        <v>85000</v>
      </c>
      <c r="E60" s="23">
        <v>5</v>
      </c>
      <c r="F60" s="23">
        <v>226.8</v>
      </c>
    </row>
    <row r="61" spans="1:6" x14ac:dyDescent="0.25">
      <c r="A61" t="s">
        <v>78</v>
      </c>
      <c r="B61" t="s">
        <v>2513</v>
      </c>
      <c r="C61" s="23">
        <v>15700</v>
      </c>
      <c r="D61" s="23">
        <v>1805500</v>
      </c>
      <c r="E61" s="23">
        <v>115</v>
      </c>
      <c r="F61" s="23">
        <v>5216.3999999999996</v>
      </c>
    </row>
    <row r="62" spans="1:6" x14ac:dyDescent="0.25">
      <c r="A62" t="s">
        <v>78</v>
      </c>
      <c r="B62" t="s">
        <v>1890</v>
      </c>
      <c r="C62" s="23">
        <v>15000</v>
      </c>
      <c r="D62" s="23">
        <v>150000</v>
      </c>
      <c r="E62" s="23">
        <v>10</v>
      </c>
      <c r="F62" s="23">
        <v>453.6</v>
      </c>
    </row>
    <row r="63" spans="1:6" x14ac:dyDescent="0.25">
      <c r="A63" t="s">
        <v>78</v>
      </c>
      <c r="B63" t="s">
        <v>1890</v>
      </c>
      <c r="C63" s="23">
        <v>15700</v>
      </c>
      <c r="D63" s="23">
        <v>785000</v>
      </c>
      <c r="E63" s="23">
        <v>50</v>
      </c>
      <c r="F63" s="23">
        <v>2268</v>
      </c>
    </row>
    <row r="64" spans="1:6" x14ac:dyDescent="0.25">
      <c r="A64" t="s">
        <v>78</v>
      </c>
      <c r="B64" t="s">
        <v>37</v>
      </c>
      <c r="C64" s="23">
        <v>14400</v>
      </c>
      <c r="D64" s="23">
        <v>2160000</v>
      </c>
      <c r="E64" s="23">
        <v>150</v>
      </c>
      <c r="F64" s="23">
        <v>6804</v>
      </c>
    </row>
    <row r="65" spans="1:6" x14ac:dyDescent="0.25">
      <c r="A65" t="s">
        <v>78</v>
      </c>
      <c r="B65" t="s">
        <v>37</v>
      </c>
      <c r="C65" s="23">
        <v>14800</v>
      </c>
      <c r="D65" s="23">
        <v>1480000</v>
      </c>
      <c r="E65" s="23">
        <v>100</v>
      </c>
      <c r="F65" s="23">
        <v>4536</v>
      </c>
    </row>
    <row r="66" spans="1:6" x14ac:dyDescent="0.25">
      <c r="A66" t="s">
        <v>78</v>
      </c>
      <c r="B66" t="s">
        <v>37</v>
      </c>
      <c r="C66" s="23">
        <v>15100</v>
      </c>
      <c r="D66" s="23">
        <v>755000</v>
      </c>
      <c r="E66" s="23">
        <v>50</v>
      </c>
      <c r="F66" s="23">
        <v>2268</v>
      </c>
    </row>
    <row r="67" spans="1:6" x14ac:dyDescent="0.25">
      <c r="A67" t="s">
        <v>78</v>
      </c>
      <c r="B67" t="s">
        <v>37</v>
      </c>
      <c r="C67" s="23">
        <v>15200</v>
      </c>
      <c r="D67" s="23">
        <v>304000</v>
      </c>
      <c r="E67" s="23">
        <v>20</v>
      </c>
      <c r="F67" s="23">
        <v>907.2</v>
      </c>
    </row>
    <row r="68" spans="1:6" x14ac:dyDescent="0.25">
      <c r="A68" t="s">
        <v>78</v>
      </c>
      <c r="B68" t="s">
        <v>2070</v>
      </c>
      <c r="C68" s="23">
        <v>12200</v>
      </c>
      <c r="D68" s="23">
        <v>21594</v>
      </c>
      <c r="E68" s="23">
        <v>1.77</v>
      </c>
      <c r="F68" s="23">
        <v>80.287199999999999</v>
      </c>
    </row>
    <row r="69" spans="1:6" x14ac:dyDescent="0.25">
      <c r="A69" t="s">
        <v>78</v>
      </c>
      <c r="B69" t="s">
        <v>2158</v>
      </c>
      <c r="C69" s="23">
        <v>15900</v>
      </c>
      <c r="D69" s="23">
        <v>159000</v>
      </c>
      <c r="E69" s="23">
        <v>10</v>
      </c>
      <c r="F69" s="23">
        <v>453.6</v>
      </c>
    </row>
    <row r="70" spans="1:6" x14ac:dyDescent="0.25">
      <c r="A70" t="s">
        <v>78</v>
      </c>
      <c r="B70" t="s">
        <v>2158</v>
      </c>
      <c r="C70" s="23">
        <v>16100</v>
      </c>
      <c r="D70" s="23">
        <v>966000</v>
      </c>
      <c r="E70" s="23">
        <v>60</v>
      </c>
      <c r="F70" s="23">
        <v>2721.6</v>
      </c>
    </row>
    <row r="71" spans="1:6" x14ac:dyDescent="0.25">
      <c r="A71" t="s">
        <v>78</v>
      </c>
      <c r="B71" t="s">
        <v>2118</v>
      </c>
      <c r="C71" s="23">
        <v>14300</v>
      </c>
      <c r="D71" s="23">
        <v>6434428</v>
      </c>
      <c r="E71" s="23">
        <v>449.96</v>
      </c>
      <c r="F71" s="23">
        <v>20410.185600000001</v>
      </c>
    </row>
    <row r="72" spans="1:6" x14ac:dyDescent="0.25">
      <c r="A72" t="s">
        <v>78</v>
      </c>
      <c r="B72" t="s">
        <v>2118</v>
      </c>
      <c r="C72" s="23">
        <v>15750</v>
      </c>
      <c r="D72" s="23">
        <v>315000</v>
      </c>
      <c r="E72" s="23">
        <v>20</v>
      </c>
      <c r="F72" s="23">
        <v>907.2</v>
      </c>
    </row>
    <row r="73" spans="1:6" x14ac:dyDescent="0.25">
      <c r="A73" t="s">
        <v>78</v>
      </c>
      <c r="B73" t="s">
        <v>23</v>
      </c>
      <c r="C73" s="23">
        <v>15400</v>
      </c>
      <c r="D73" s="23">
        <v>61600</v>
      </c>
      <c r="E73" s="23">
        <v>4</v>
      </c>
      <c r="F73" s="23">
        <v>181.44</v>
      </c>
    </row>
    <row r="74" spans="1:6" x14ac:dyDescent="0.25">
      <c r="A74" t="s">
        <v>78</v>
      </c>
      <c r="B74" t="s">
        <v>23</v>
      </c>
      <c r="C74" s="23">
        <v>16200</v>
      </c>
      <c r="D74" s="23">
        <v>64800</v>
      </c>
      <c r="E74" s="23">
        <v>4</v>
      </c>
      <c r="F74" s="23">
        <v>181.44</v>
      </c>
    </row>
    <row r="75" spans="1:6" x14ac:dyDescent="0.25">
      <c r="A75" t="s">
        <v>78</v>
      </c>
      <c r="B75" t="s">
        <v>23</v>
      </c>
      <c r="C75" s="23">
        <v>16700</v>
      </c>
      <c r="D75" s="23">
        <v>1753500</v>
      </c>
      <c r="E75" s="23">
        <v>105</v>
      </c>
      <c r="F75" s="23">
        <v>4762.7999999999993</v>
      </c>
    </row>
    <row r="76" spans="1:6" x14ac:dyDescent="0.25">
      <c r="A76" t="s">
        <v>2679</v>
      </c>
      <c r="D76" s="23">
        <v>17215422</v>
      </c>
      <c r="E76" s="23">
        <v>1149.73</v>
      </c>
      <c r="F76" s="23">
        <v>52151.752800000002</v>
      </c>
    </row>
    <row r="77" spans="1:6" x14ac:dyDescent="0.25">
      <c r="A77" t="s">
        <v>2062</v>
      </c>
      <c r="B77" t="s">
        <v>2070</v>
      </c>
      <c r="C77" s="23">
        <v>18700</v>
      </c>
      <c r="D77" s="23">
        <v>3179.0000000000005</v>
      </c>
      <c r="E77" s="23">
        <v>0.17</v>
      </c>
      <c r="F77" s="23">
        <v>7.7112000000000007</v>
      </c>
    </row>
    <row r="78" spans="1:6" x14ac:dyDescent="0.25">
      <c r="A78" t="s">
        <v>2062</v>
      </c>
      <c r="B78" t="s">
        <v>2215</v>
      </c>
      <c r="C78" s="23">
        <v>16500</v>
      </c>
      <c r="D78" s="23">
        <v>17325000</v>
      </c>
      <c r="E78" s="23">
        <v>1050</v>
      </c>
      <c r="F78" s="23">
        <v>47628</v>
      </c>
    </row>
    <row r="79" spans="1:6" x14ac:dyDescent="0.25">
      <c r="A79" t="s">
        <v>2062</v>
      </c>
      <c r="B79" t="s">
        <v>1588</v>
      </c>
      <c r="C79" s="23">
        <v>16500</v>
      </c>
      <c r="D79" s="23">
        <v>9644910</v>
      </c>
      <c r="E79" s="23">
        <v>584.54</v>
      </c>
      <c r="F79" s="23">
        <v>26514.734400000001</v>
      </c>
    </row>
    <row r="80" spans="1:6" x14ac:dyDescent="0.25">
      <c r="A80" t="s">
        <v>2680</v>
      </c>
      <c r="D80" s="23">
        <v>26973089</v>
      </c>
      <c r="E80" s="23">
        <v>1634.71</v>
      </c>
      <c r="F80" s="23">
        <v>74150.445600000006</v>
      </c>
    </row>
    <row r="81" spans="1:6" x14ac:dyDescent="0.25">
      <c r="A81" t="s">
        <v>2380</v>
      </c>
      <c r="B81" t="s">
        <v>2381</v>
      </c>
      <c r="C81" s="23">
        <v>16300</v>
      </c>
      <c r="D81" s="23">
        <v>374900</v>
      </c>
      <c r="E81" s="23">
        <v>23</v>
      </c>
      <c r="F81" s="23">
        <v>1043.28</v>
      </c>
    </row>
    <row r="82" spans="1:6" x14ac:dyDescent="0.25">
      <c r="A82" t="s">
        <v>2380</v>
      </c>
      <c r="B82" t="s">
        <v>2381</v>
      </c>
      <c r="C82" s="23">
        <v>16900</v>
      </c>
      <c r="D82" s="23">
        <v>1521000</v>
      </c>
      <c r="E82" s="23">
        <v>90</v>
      </c>
      <c r="F82" s="23">
        <v>4082.4</v>
      </c>
    </row>
    <row r="83" spans="1:6" x14ac:dyDescent="0.25">
      <c r="A83" t="s">
        <v>2739</v>
      </c>
      <c r="D83" s="23">
        <v>1895900</v>
      </c>
      <c r="E83" s="23">
        <v>113</v>
      </c>
      <c r="F83" s="23">
        <v>5125.68</v>
      </c>
    </row>
    <row r="84" spans="1:6" x14ac:dyDescent="0.25">
      <c r="A84" t="s">
        <v>91</v>
      </c>
      <c r="B84" t="s">
        <v>2084</v>
      </c>
      <c r="C84" s="23">
        <v>18400</v>
      </c>
      <c r="D84" s="23">
        <v>1840000</v>
      </c>
      <c r="E84" s="23">
        <v>100</v>
      </c>
      <c r="F84" s="23">
        <v>4536</v>
      </c>
    </row>
    <row r="85" spans="1:6" x14ac:dyDescent="0.25">
      <c r="A85" t="s">
        <v>2733</v>
      </c>
      <c r="D85" s="23">
        <v>1840000</v>
      </c>
      <c r="E85" s="23">
        <v>100</v>
      </c>
      <c r="F85" s="23">
        <v>4536</v>
      </c>
    </row>
    <row r="86" spans="1:6" x14ac:dyDescent="0.25">
      <c r="A86" t="s">
        <v>2114</v>
      </c>
      <c r="B86" t="s">
        <v>1913</v>
      </c>
      <c r="C86" s="23">
        <v>15900</v>
      </c>
      <c r="D86" s="23">
        <v>1399200</v>
      </c>
      <c r="E86" s="23">
        <v>88</v>
      </c>
      <c r="F86" s="23">
        <v>3991.68</v>
      </c>
    </row>
    <row r="87" spans="1:6" x14ac:dyDescent="0.25">
      <c r="A87" t="s">
        <v>2114</v>
      </c>
      <c r="B87" t="s">
        <v>171</v>
      </c>
      <c r="C87" s="23">
        <v>17000</v>
      </c>
      <c r="D87" s="23">
        <v>289000</v>
      </c>
      <c r="E87" s="23">
        <v>17</v>
      </c>
      <c r="F87" s="23">
        <v>771.12</v>
      </c>
    </row>
    <row r="88" spans="1:6" x14ac:dyDescent="0.25">
      <c r="A88" t="s">
        <v>2740</v>
      </c>
      <c r="D88" s="23">
        <v>1688200</v>
      </c>
      <c r="E88" s="23">
        <v>105</v>
      </c>
      <c r="F88" s="23">
        <v>4762.8</v>
      </c>
    </row>
    <row r="89" spans="1:6" x14ac:dyDescent="0.25">
      <c r="A89" t="s">
        <v>2087</v>
      </c>
      <c r="B89" t="s">
        <v>2070</v>
      </c>
      <c r="C89" s="23">
        <v>18700</v>
      </c>
      <c r="D89" s="23">
        <v>3179.0000000000005</v>
      </c>
      <c r="E89" s="23">
        <v>0.17</v>
      </c>
      <c r="F89" s="23">
        <v>7.7112000000000007</v>
      </c>
    </row>
    <row r="90" spans="1:6" x14ac:dyDescent="0.25">
      <c r="A90" t="s">
        <v>2087</v>
      </c>
      <c r="B90" t="s">
        <v>2088</v>
      </c>
      <c r="C90" s="23">
        <v>0</v>
      </c>
      <c r="D90" s="23">
        <v>0</v>
      </c>
      <c r="E90" s="23">
        <v>2046.0900000000004</v>
      </c>
      <c r="F90" s="23">
        <v>92810.642399999982</v>
      </c>
    </row>
    <row r="91" spans="1:6" x14ac:dyDescent="0.25">
      <c r="A91" t="s">
        <v>2681</v>
      </c>
      <c r="D91" s="23">
        <v>3179.0000000000005</v>
      </c>
      <c r="E91" s="23">
        <v>2046.2600000000004</v>
      </c>
      <c r="F91" s="23">
        <v>92818.353599999988</v>
      </c>
    </row>
    <row r="92" spans="1:6" x14ac:dyDescent="0.25">
      <c r="A92" t="s">
        <v>315</v>
      </c>
      <c r="B92" t="s">
        <v>1913</v>
      </c>
      <c r="C92" s="23">
        <v>16850</v>
      </c>
      <c r="D92" s="23">
        <v>10952500</v>
      </c>
      <c r="E92" s="23">
        <v>650</v>
      </c>
      <c r="F92" s="23">
        <v>29484</v>
      </c>
    </row>
    <row r="93" spans="1:6" x14ac:dyDescent="0.25">
      <c r="A93" t="s">
        <v>315</v>
      </c>
      <c r="B93" t="s">
        <v>1913</v>
      </c>
      <c r="C93" s="23">
        <v>17000</v>
      </c>
      <c r="D93" s="23">
        <v>4244390</v>
      </c>
      <c r="E93" s="23">
        <v>249.67000000000002</v>
      </c>
      <c r="F93" s="23">
        <v>11325.031199999999</v>
      </c>
    </row>
    <row r="94" spans="1:6" x14ac:dyDescent="0.25">
      <c r="A94" t="s">
        <v>315</v>
      </c>
      <c r="B94" t="s">
        <v>2508</v>
      </c>
      <c r="C94" s="23">
        <v>17550</v>
      </c>
      <c r="D94" s="23">
        <v>3510000</v>
      </c>
      <c r="E94" s="23">
        <v>200</v>
      </c>
      <c r="F94" s="23">
        <v>9072</v>
      </c>
    </row>
    <row r="95" spans="1:6" x14ac:dyDescent="0.25">
      <c r="A95" t="s">
        <v>315</v>
      </c>
      <c r="B95" t="s">
        <v>2508</v>
      </c>
      <c r="C95" s="23">
        <v>18500</v>
      </c>
      <c r="D95" s="23">
        <v>2405000</v>
      </c>
      <c r="E95" s="23">
        <v>130</v>
      </c>
      <c r="F95" s="23">
        <v>5896.8</v>
      </c>
    </row>
    <row r="96" spans="1:6" x14ac:dyDescent="0.25">
      <c r="A96" t="s">
        <v>315</v>
      </c>
      <c r="B96" t="s">
        <v>23</v>
      </c>
      <c r="C96" s="23">
        <v>17550</v>
      </c>
      <c r="D96" s="23">
        <v>35100</v>
      </c>
      <c r="E96" s="23">
        <v>2</v>
      </c>
      <c r="F96" s="23">
        <v>90.72</v>
      </c>
    </row>
    <row r="97" spans="1:6" x14ac:dyDescent="0.25">
      <c r="A97" t="s">
        <v>315</v>
      </c>
      <c r="B97" t="s">
        <v>23</v>
      </c>
      <c r="C97" s="23">
        <v>18500</v>
      </c>
      <c r="D97" s="23">
        <v>9583000</v>
      </c>
      <c r="E97" s="23">
        <v>518</v>
      </c>
      <c r="F97" s="23">
        <v>23496.48</v>
      </c>
    </row>
    <row r="98" spans="1:6" x14ac:dyDescent="0.25">
      <c r="A98" t="s">
        <v>315</v>
      </c>
      <c r="B98" t="s">
        <v>23</v>
      </c>
      <c r="C98" s="23">
        <v>18700</v>
      </c>
      <c r="D98" s="23">
        <v>1870000</v>
      </c>
      <c r="E98" s="23">
        <v>100</v>
      </c>
      <c r="F98" s="23">
        <v>4536</v>
      </c>
    </row>
    <row r="99" spans="1:6" x14ac:dyDescent="0.25">
      <c r="A99" t="s">
        <v>2682</v>
      </c>
      <c r="D99" s="23">
        <v>32599990</v>
      </c>
      <c r="E99" s="23">
        <v>1849.67</v>
      </c>
      <c r="F99" s="23">
        <v>83901.031199999998</v>
      </c>
    </row>
    <row r="100" spans="1:6" x14ac:dyDescent="0.25">
      <c r="A100" t="s">
        <v>170</v>
      </c>
      <c r="B100" t="s">
        <v>9</v>
      </c>
      <c r="C100" s="23">
        <v>19500</v>
      </c>
      <c r="D100" s="23">
        <v>3900000</v>
      </c>
      <c r="E100" s="23">
        <v>200</v>
      </c>
      <c r="F100" s="23">
        <v>9072</v>
      </c>
    </row>
    <row r="101" spans="1:6" x14ac:dyDescent="0.25">
      <c r="A101" t="s">
        <v>170</v>
      </c>
      <c r="B101" t="s">
        <v>9</v>
      </c>
      <c r="C101" s="23">
        <v>19800</v>
      </c>
      <c r="D101" s="23">
        <v>2772000</v>
      </c>
      <c r="E101" s="23">
        <v>140</v>
      </c>
      <c r="F101" s="23">
        <v>6350.4</v>
      </c>
    </row>
    <row r="102" spans="1:6" x14ac:dyDescent="0.25">
      <c r="A102" t="s">
        <v>170</v>
      </c>
      <c r="B102" t="s">
        <v>9</v>
      </c>
      <c r="C102" s="23">
        <v>20200</v>
      </c>
      <c r="D102" s="23">
        <v>909000</v>
      </c>
      <c r="E102" s="23">
        <v>45</v>
      </c>
      <c r="F102" s="23">
        <v>2041.2</v>
      </c>
    </row>
    <row r="103" spans="1:6" x14ac:dyDescent="0.25">
      <c r="A103" t="s">
        <v>170</v>
      </c>
      <c r="B103" t="s">
        <v>9</v>
      </c>
      <c r="C103" s="23">
        <v>20300</v>
      </c>
      <c r="D103" s="23">
        <v>1218000</v>
      </c>
      <c r="E103" s="23">
        <v>60</v>
      </c>
      <c r="F103" s="23">
        <v>2721.6</v>
      </c>
    </row>
    <row r="104" spans="1:6" x14ac:dyDescent="0.25">
      <c r="A104" t="s">
        <v>170</v>
      </c>
      <c r="B104" t="s">
        <v>9</v>
      </c>
      <c r="C104" s="23">
        <v>20400</v>
      </c>
      <c r="D104" s="23">
        <v>1224000</v>
      </c>
      <c r="E104" s="23">
        <v>60</v>
      </c>
      <c r="F104" s="23">
        <v>2721.6</v>
      </c>
    </row>
    <row r="105" spans="1:6" x14ac:dyDescent="0.25">
      <c r="A105" t="s">
        <v>170</v>
      </c>
      <c r="B105" t="s">
        <v>2266</v>
      </c>
      <c r="C105" s="23">
        <v>19200</v>
      </c>
      <c r="D105" s="23">
        <v>5760000</v>
      </c>
      <c r="E105" s="23">
        <v>300</v>
      </c>
      <c r="F105" s="23">
        <v>13608</v>
      </c>
    </row>
    <row r="106" spans="1:6" x14ac:dyDescent="0.25">
      <c r="A106" t="s">
        <v>170</v>
      </c>
      <c r="B106" t="s">
        <v>2266</v>
      </c>
      <c r="C106" s="23">
        <v>20800</v>
      </c>
      <c r="D106" s="23">
        <v>4576000</v>
      </c>
      <c r="E106" s="23">
        <v>220</v>
      </c>
      <c r="F106" s="23">
        <v>9979.2000000000007</v>
      </c>
    </row>
    <row r="107" spans="1:6" x14ac:dyDescent="0.25">
      <c r="A107" t="s">
        <v>2683</v>
      </c>
      <c r="D107" s="23">
        <v>20359000</v>
      </c>
      <c r="E107" s="23">
        <v>1025</v>
      </c>
      <c r="F107" s="23">
        <v>46494</v>
      </c>
    </row>
    <row r="108" spans="1:6" x14ac:dyDescent="0.25">
      <c r="A108" t="s">
        <v>2107</v>
      </c>
      <c r="B108" t="s">
        <v>2123</v>
      </c>
      <c r="C108" s="23">
        <v>18250</v>
      </c>
      <c r="D108" s="23">
        <v>912500</v>
      </c>
      <c r="E108" s="23">
        <v>50</v>
      </c>
      <c r="F108" s="23">
        <v>2268</v>
      </c>
    </row>
    <row r="109" spans="1:6" x14ac:dyDescent="0.25">
      <c r="A109" t="s">
        <v>2107</v>
      </c>
      <c r="B109" t="s">
        <v>23</v>
      </c>
      <c r="C109" s="23">
        <v>18700</v>
      </c>
      <c r="D109" s="23">
        <v>1870000</v>
      </c>
      <c r="E109" s="23">
        <v>100</v>
      </c>
      <c r="F109" s="23">
        <v>4536</v>
      </c>
    </row>
    <row r="110" spans="1:6" x14ac:dyDescent="0.25">
      <c r="A110" t="s">
        <v>2741</v>
      </c>
      <c r="D110" s="23">
        <v>2782500</v>
      </c>
      <c r="E110" s="23">
        <v>150</v>
      </c>
      <c r="F110" s="23">
        <v>6804</v>
      </c>
    </row>
    <row r="111" spans="1:6" x14ac:dyDescent="0.25">
      <c r="A111" t="s">
        <v>2455</v>
      </c>
      <c r="B111" t="s">
        <v>1588</v>
      </c>
      <c r="C111" s="23">
        <v>18400</v>
      </c>
      <c r="D111" s="23">
        <v>1564000</v>
      </c>
      <c r="E111" s="23">
        <v>85</v>
      </c>
      <c r="F111" s="23">
        <v>3855.6</v>
      </c>
    </row>
    <row r="112" spans="1:6" x14ac:dyDescent="0.25">
      <c r="A112" t="s">
        <v>2742</v>
      </c>
      <c r="D112" s="23">
        <v>1564000</v>
      </c>
      <c r="E112" s="23">
        <v>85</v>
      </c>
      <c r="F112" s="23">
        <v>3855.6</v>
      </c>
    </row>
    <row r="113" spans="1:6" x14ac:dyDescent="0.25">
      <c r="A113" t="s">
        <v>2530</v>
      </c>
      <c r="B113" t="s">
        <v>1588</v>
      </c>
      <c r="C113" s="23">
        <v>18400</v>
      </c>
      <c r="D113" s="23">
        <v>2392000</v>
      </c>
      <c r="E113" s="23">
        <v>130</v>
      </c>
      <c r="F113" s="23">
        <v>5896.7999999999993</v>
      </c>
    </row>
    <row r="114" spans="1:6" x14ac:dyDescent="0.25">
      <c r="A114" t="s">
        <v>2743</v>
      </c>
      <c r="D114" s="23">
        <v>2392000</v>
      </c>
      <c r="E114" s="23">
        <v>130</v>
      </c>
      <c r="F114" s="23">
        <v>5896.7999999999993</v>
      </c>
    </row>
    <row r="115" spans="1:6" x14ac:dyDescent="0.25">
      <c r="A115" t="s">
        <v>22</v>
      </c>
      <c r="B115" t="s">
        <v>1890</v>
      </c>
      <c r="C115" s="23">
        <v>17500</v>
      </c>
      <c r="D115" s="23">
        <v>2800000</v>
      </c>
      <c r="E115" s="23">
        <v>160</v>
      </c>
      <c r="F115" s="23">
        <v>7257.5999999999995</v>
      </c>
    </row>
    <row r="116" spans="1:6" x14ac:dyDescent="0.25">
      <c r="A116" t="s">
        <v>22</v>
      </c>
      <c r="B116" t="s">
        <v>1890</v>
      </c>
      <c r="C116" s="23">
        <v>18200</v>
      </c>
      <c r="D116" s="23">
        <v>2639000</v>
      </c>
      <c r="E116" s="23">
        <v>145</v>
      </c>
      <c r="F116" s="23">
        <v>6577.2</v>
      </c>
    </row>
    <row r="117" spans="1:6" x14ac:dyDescent="0.25">
      <c r="A117" t="s">
        <v>22</v>
      </c>
      <c r="B117" t="s">
        <v>2158</v>
      </c>
      <c r="C117" s="23">
        <v>18200</v>
      </c>
      <c r="D117" s="23">
        <v>5460000</v>
      </c>
      <c r="E117" s="23">
        <v>300</v>
      </c>
      <c r="F117" s="23">
        <v>13608</v>
      </c>
    </row>
    <row r="118" spans="1:6" x14ac:dyDescent="0.25">
      <c r="A118" t="s">
        <v>22</v>
      </c>
      <c r="B118" t="s">
        <v>23</v>
      </c>
      <c r="C118" s="23">
        <v>19000</v>
      </c>
      <c r="D118" s="23">
        <v>6650000</v>
      </c>
      <c r="E118" s="23">
        <v>350</v>
      </c>
      <c r="F118" s="23">
        <v>15876</v>
      </c>
    </row>
    <row r="119" spans="1:6" x14ac:dyDescent="0.25">
      <c r="A119" t="s">
        <v>2684</v>
      </c>
      <c r="D119" s="23">
        <v>17549000</v>
      </c>
      <c r="E119" s="23">
        <v>955</v>
      </c>
      <c r="F119" s="23">
        <v>43318.8</v>
      </c>
    </row>
    <row r="120" spans="1:6" x14ac:dyDescent="0.25">
      <c r="A120" t="s">
        <v>2263</v>
      </c>
      <c r="B120" t="s">
        <v>1588</v>
      </c>
      <c r="C120" s="23">
        <v>19200</v>
      </c>
      <c r="D120" s="23">
        <v>142272</v>
      </c>
      <c r="E120" s="23">
        <v>7.41</v>
      </c>
      <c r="F120" s="23">
        <v>336.11759999999998</v>
      </c>
    </row>
    <row r="121" spans="1:6" x14ac:dyDescent="0.25">
      <c r="A121" t="s">
        <v>2685</v>
      </c>
      <c r="D121" s="23">
        <v>142272</v>
      </c>
      <c r="E121" s="23">
        <v>7.41</v>
      </c>
      <c r="F121" s="23">
        <v>336.11759999999998</v>
      </c>
    </row>
    <row r="122" spans="1:6" x14ac:dyDescent="0.25">
      <c r="A122" t="s">
        <v>2324</v>
      </c>
      <c r="B122" t="s">
        <v>2215</v>
      </c>
      <c r="C122" s="23">
        <v>18100</v>
      </c>
      <c r="D122" s="23">
        <v>543000</v>
      </c>
      <c r="E122" s="23">
        <v>30</v>
      </c>
      <c r="F122" s="23">
        <v>1360.8</v>
      </c>
    </row>
    <row r="123" spans="1:6" x14ac:dyDescent="0.25">
      <c r="A123" t="s">
        <v>2744</v>
      </c>
      <c r="D123" s="23">
        <v>543000</v>
      </c>
      <c r="E123" s="23">
        <v>30</v>
      </c>
      <c r="F123" s="23">
        <v>1360.8</v>
      </c>
    </row>
    <row r="124" spans="1:6" x14ac:dyDescent="0.25">
      <c r="A124" t="s">
        <v>2136</v>
      </c>
      <c r="B124" t="s">
        <v>2137</v>
      </c>
      <c r="C124" s="23">
        <v>19000</v>
      </c>
      <c r="D124" s="23">
        <v>190000</v>
      </c>
      <c r="E124" s="23">
        <v>10</v>
      </c>
      <c r="F124" s="23">
        <v>453.6</v>
      </c>
    </row>
    <row r="125" spans="1:6" x14ac:dyDescent="0.25">
      <c r="A125" t="s">
        <v>2745</v>
      </c>
      <c r="D125" s="23">
        <v>190000</v>
      </c>
      <c r="E125" s="23">
        <v>10</v>
      </c>
      <c r="F125" s="23">
        <v>453.6</v>
      </c>
    </row>
    <row r="126" spans="1:6" x14ac:dyDescent="0.25">
      <c r="A126" t="s">
        <v>235</v>
      </c>
      <c r="B126" t="s">
        <v>33</v>
      </c>
      <c r="C126" s="23">
        <v>12649.94</v>
      </c>
      <c r="D126" s="23">
        <v>786446.76980000001</v>
      </c>
      <c r="E126" s="23">
        <v>62.17</v>
      </c>
      <c r="F126" s="23">
        <v>2820.0311999999999</v>
      </c>
    </row>
    <row r="127" spans="1:6" x14ac:dyDescent="0.25">
      <c r="A127" t="s">
        <v>235</v>
      </c>
      <c r="B127" t="s">
        <v>33</v>
      </c>
      <c r="C127" s="23">
        <v>12650</v>
      </c>
      <c r="D127" s="23">
        <v>619217.5</v>
      </c>
      <c r="E127" s="23">
        <v>48.949999999999996</v>
      </c>
      <c r="F127" s="23">
        <v>2220.3719999999998</v>
      </c>
    </row>
    <row r="128" spans="1:6" x14ac:dyDescent="0.25">
      <c r="A128" t="s">
        <v>235</v>
      </c>
      <c r="B128" t="s">
        <v>33</v>
      </c>
      <c r="C128" s="23">
        <v>12650.1</v>
      </c>
      <c r="D128" s="23">
        <v>334721.64600000001</v>
      </c>
      <c r="E128" s="23">
        <v>26.46</v>
      </c>
      <c r="F128" s="23">
        <v>1200.2256</v>
      </c>
    </row>
    <row r="129" spans="1:6" x14ac:dyDescent="0.25">
      <c r="A129" t="s">
        <v>235</v>
      </c>
      <c r="B129" t="s">
        <v>33</v>
      </c>
      <c r="C129" s="23">
        <v>13125.11</v>
      </c>
      <c r="D129" s="23">
        <v>277727.32760000002</v>
      </c>
      <c r="E129" s="23">
        <v>21.16</v>
      </c>
      <c r="F129" s="23">
        <v>959.81759999999997</v>
      </c>
    </row>
    <row r="130" spans="1:6" x14ac:dyDescent="0.25">
      <c r="A130" t="s">
        <v>235</v>
      </c>
      <c r="B130" t="s">
        <v>33</v>
      </c>
      <c r="C130" s="23">
        <v>13149.1</v>
      </c>
      <c r="D130" s="23">
        <v>60880.332999999999</v>
      </c>
      <c r="E130" s="23">
        <v>4.63</v>
      </c>
      <c r="F130" s="23">
        <v>210.01679999999999</v>
      </c>
    </row>
    <row r="131" spans="1:6" x14ac:dyDescent="0.25">
      <c r="A131" t="s">
        <v>235</v>
      </c>
      <c r="B131" t="s">
        <v>33</v>
      </c>
      <c r="C131" s="23">
        <v>13149.53</v>
      </c>
      <c r="D131" s="23">
        <v>991474.56200000015</v>
      </c>
      <c r="E131" s="23">
        <v>75.400000000000006</v>
      </c>
      <c r="F131" s="23">
        <v>3420.1440000000002</v>
      </c>
    </row>
    <row r="132" spans="1:6" x14ac:dyDescent="0.25">
      <c r="A132" t="s">
        <v>235</v>
      </c>
      <c r="B132" t="s">
        <v>33</v>
      </c>
      <c r="C132" s="23">
        <v>13226.25</v>
      </c>
      <c r="D132" s="23">
        <v>112026.33750000001</v>
      </c>
      <c r="E132" s="23">
        <v>8.4700000000000006</v>
      </c>
      <c r="F132" s="23">
        <v>384.19920000000002</v>
      </c>
    </row>
    <row r="133" spans="1:6" x14ac:dyDescent="0.25">
      <c r="A133" t="s">
        <v>235</v>
      </c>
      <c r="B133" t="s">
        <v>33</v>
      </c>
      <c r="C133" s="23">
        <v>13500</v>
      </c>
      <c r="D133" s="23">
        <v>634905</v>
      </c>
      <c r="E133" s="23">
        <v>47.03</v>
      </c>
      <c r="F133" s="23">
        <v>2133.2808</v>
      </c>
    </row>
    <row r="134" spans="1:6" x14ac:dyDescent="0.25">
      <c r="A134" t="s">
        <v>235</v>
      </c>
      <c r="B134" t="s">
        <v>33</v>
      </c>
      <c r="C134" s="23">
        <v>13800</v>
      </c>
      <c r="D134" s="23">
        <v>315330</v>
      </c>
      <c r="E134" s="23">
        <v>22.85</v>
      </c>
      <c r="F134" s="23">
        <v>1036.4760000000001</v>
      </c>
    </row>
    <row r="135" spans="1:6" x14ac:dyDescent="0.25">
      <c r="A135" t="s">
        <v>235</v>
      </c>
      <c r="B135" t="s">
        <v>33</v>
      </c>
      <c r="C135" s="23">
        <v>13800.09</v>
      </c>
      <c r="D135" s="23">
        <v>1314596.5734000001</v>
      </c>
      <c r="E135" s="23">
        <v>95.26</v>
      </c>
      <c r="F135" s="23">
        <v>4320.9935999999998</v>
      </c>
    </row>
    <row r="136" spans="1:6" x14ac:dyDescent="0.25">
      <c r="A136" t="s">
        <v>235</v>
      </c>
      <c r="B136" t="s">
        <v>33</v>
      </c>
      <c r="C136" s="23">
        <v>13850</v>
      </c>
      <c r="D136" s="23">
        <v>421317</v>
      </c>
      <c r="E136" s="23">
        <v>30.42</v>
      </c>
      <c r="F136" s="23">
        <v>1379.8512000000001</v>
      </c>
    </row>
    <row r="137" spans="1:6" x14ac:dyDescent="0.25">
      <c r="A137" t="s">
        <v>235</v>
      </c>
      <c r="B137" t="s">
        <v>33</v>
      </c>
      <c r="C137" s="23">
        <v>13850.09</v>
      </c>
      <c r="D137" s="23">
        <v>240991.56599999999</v>
      </c>
      <c r="E137" s="23">
        <v>17.399999999999999</v>
      </c>
      <c r="F137" s="23">
        <v>789.2639999999999</v>
      </c>
    </row>
    <row r="138" spans="1:6" x14ac:dyDescent="0.25">
      <c r="A138" t="s">
        <v>235</v>
      </c>
      <c r="B138" t="s">
        <v>33</v>
      </c>
      <c r="C138" s="23">
        <v>13850.1</v>
      </c>
      <c r="D138" s="23">
        <v>453036.77100000001</v>
      </c>
      <c r="E138" s="23">
        <v>32.71</v>
      </c>
      <c r="F138" s="23">
        <v>1483.7256</v>
      </c>
    </row>
    <row r="139" spans="1:6" x14ac:dyDescent="0.25">
      <c r="A139" t="s">
        <v>235</v>
      </c>
      <c r="B139" t="s">
        <v>33</v>
      </c>
      <c r="C139" s="23">
        <v>13898.34</v>
      </c>
      <c r="D139" s="23">
        <v>302149.91159999999</v>
      </c>
      <c r="E139" s="23">
        <v>21.74</v>
      </c>
      <c r="F139" s="23">
        <v>986.12639999999988</v>
      </c>
    </row>
    <row r="140" spans="1:6" x14ac:dyDescent="0.25">
      <c r="A140" t="s">
        <v>235</v>
      </c>
      <c r="B140" t="s">
        <v>33</v>
      </c>
      <c r="C140" s="23">
        <v>13900</v>
      </c>
      <c r="D140" s="23">
        <v>119540</v>
      </c>
      <c r="E140" s="23">
        <v>8.6</v>
      </c>
      <c r="F140" s="23">
        <v>390.096</v>
      </c>
    </row>
    <row r="141" spans="1:6" x14ac:dyDescent="0.25">
      <c r="A141" t="s">
        <v>2686</v>
      </c>
      <c r="D141" s="23">
        <v>6984361.2978999997</v>
      </c>
      <c r="E141" s="23">
        <v>523.25</v>
      </c>
      <c r="F141" s="23">
        <v>23734.620000000006</v>
      </c>
    </row>
    <row r="142" spans="1:6" x14ac:dyDescent="0.25">
      <c r="A142" t="s">
        <v>2674</v>
      </c>
      <c r="D142" s="23">
        <v>240867196.79790002</v>
      </c>
      <c r="E142" s="23">
        <v>16518.299999999996</v>
      </c>
      <c r="F142" s="23">
        <v>749270.08799999976</v>
      </c>
    </row>
    <row r="143" spans="1:6" x14ac:dyDescent="0.25">
      <c r="D143"/>
      <c r="E143"/>
      <c r="F143"/>
    </row>
    <row r="144" spans="1:6" x14ac:dyDescent="0.25">
      <c r="D144"/>
      <c r="E144"/>
      <c r="F144"/>
    </row>
    <row r="145" spans="4:6" x14ac:dyDescent="0.25">
      <c r="D145"/>
      <c r="E145"/>
      <c r="F145"/>
    </row>
    <row r="146" spans="4:6" x14ac:dyDescent="0.25">
      <c r="D146"/>
      <c r="E146"/>
      <c r="F146"/>
    </row>
    <row r="147" spans="4:6" x14ac:dyDescent="0.25">
      <c r="D147"/>
      <c r="E147"/>
      <c r="F147"/>
    </row>
    <row r="148" spans="4:6" x14ac:dyDescent="0.25">
      <c r="D148"/>
      <c r="E148"/>
      <c r="F148"/>
    </row>
    <row r="149" spans="4:6" x14ac:dyDescent="0.25">
      <c r="D149"/>
      <c r="E149"/>
      <c r="F149"/>
    </row>
    <row r="150" spans="4:6" x14ac:dyDescent="0.25">
      <c r="D150"/>
      <c r="E150"/>
      <c r="F150"/>
    </row>
    <row r="151" spans="4:6" x14ac:dyDescent="0.25">
      <c r="D151"/>
      <c r="E151"/>
      <c r="F151"/>
    </row>
    <row r="152" spans="4:6" x14ac:dyDescent="0.25">
      <c r="D152"/>
      <c r="E152"/>
      <c r="F152"/>
    </row>
    <row r="153" spans="4:6" x14ac:dyDescent="0.25">
      <c r="D153"/>
      <c r="E153"/>
      <c r="F153"/>
    </row>
    <row r="154" spans="4:6" x14ac:dyDescent="0.25">
      <c r="D154"/>
      <c r="E154"/>
      <c r="F154"/>
    </row>
    <row r="155" spans="4:6" x14ac:dyDescent="0.25">
      <c r="D155"/>
      <c r="E155"/>
      <c r="F155"/>
    </row>
    <row r="156" spans="4:6" x14ac:dyDescent="0.25">
      <c r="D156"/>
      <c r="E156"/>
      <c r="F156"/>
    </row>
    <row r="157" spans="4:6" x14ac:dyDescent="0.25">
      <c r="D157"/>
      <c r="E157"/>
      <c r="F157"/>
    </row>
    <row r="158" spans="4:6" x14ac:dyDescent="0.25">
      <c r="D158"/>
      <c r="E158"/>
      <c r="F158"/>
    </row>
    <row r="159" spans="4:6" x14ac:dyDescent="0.25">
      <c r="D159"/>
      <c r="E159"/>
      <c r="F159"/>
    </row>
    <row r="160" spans="4:6" x14ac:dyDescent="0.25">
      <c r="D160"/>
      <c r="E160"/>
      <c r="F160"/>
    </row>
    <row r="161" spans="4:6" x14ac:dyDescent="0.25">
      <c r="D161"/>
      <c r="E161"/>
      <c r="F161"/>
    </row>
    <row r="162" spans="4:6" x14ac:dyDescent="0.25">
      <c r="D162"/>
      <c r="E162"/>
      <c r="F162"/>
    </row>
    <row r="163" spans="4:6" x14ac:dyDescent="0.25">
      <c r="D163"/>
      <c r="E163"/>
      <c r="F163"/>
    </row>
    <row r="164" spans="4:6" x14ac:dyDescent="0.25">
      <c r="D164"/>
      <c r="E164"/>
      <c r="F164"/>
    </row>
    <row r="165" spans="4:6" x14ac:dyDescent="0.25">
      <c r="D165"/>
      <c r="E165"/>
      <c r="F165"/>
    </row>
    <row r="166" spans="4:6" x14ac:dyDescent="0.25">
      <c r="D166"/>
      <c r="E166"/>
      <c r="F166"/>
    </row>
    <row r="167" spans="4:6" x14ac:dyDescent="0.25">
      <c r="D167"/>
      <c r="E167"/>
      <c r="F167"/>
    </row>
    <row r="168" spans="4:6" x14ac:dyDescent="0.25">
      <c r="D168"/>
      <c r="E168"/>
      <c r="F168"/>
    </row>
    <row r="169" spans="4:6" x14ac:dyDescent="0.25">
      <c r="D169"/>
      <c r="E169"/>
      <c r="F169"/>
    </row>
    <row r="170" spans="4:6" x14ac:dyDescent="0.25">
      <c r="D170"/>
      <c r="E170"/>
      <c r="F170"/>
    </row>
    <row r="171" spans="4:6" x14ac:dyDescent="0.25">
      <c r="D171"/>
      <c r="E171"/>
      <c r="F171"/>
    </row>
    <row r="172" spans="4:6" x14ac:dyDescent="0.25">
      <c r="D172"/>
      <c r="E172"/>
      <c r="F172"/>
    </row>
    <row r="173" spans="4:6" x14ac:dyDescent="0.25">
      <c r="D173"/>
      <c r="E173"/>
      <c r="F173"/>
    </row>
    <row r="174" spans="4:6" x14ac:dyDescent="0.25">
      <c r="D174"/>
      <c r="E174"/>
      <c r="F174"/>
    </row>
    <row r="175" spans="4:6" x14ac:dyDescent="0.25">
      <c r="D175"/>
      <c r="E175"/>
      <c r="F175"/>
    </row>
    <row r="176" spans="4:6" x14ac:dyDescent="0.25">
      <c r="D176"/>
      <c r="E176"/>
      <c r="F176"/>
    </row>
    <row r="177" spans="4:6" x14ac:dyDescent="0.25">
      <c r="D177"/>
      <c r="E177"/>
      <c r="F177"/>
    </row>
    <row r="178" spans="4:6" x14ac:dyDescent="0.25">
      <c r="D178"/>
      <c r="E178"/>
      <c r="F178"/>
    </row>
    <row r="179" spans="4:6" x14ac:dyDescent="0.25">
      <c r="D179"/>
      <c r="E179"/>
      <c r="F179"/>
    </row>
    <row r="180" spans="4:6" x14ac:dyDescent="0.25">
      <c r="D180"/>
      <c r="E180"/>
      <c r="F180"/>
    </row>
    <row r="181" spans="4:6" x14ac:dyDescent="0.25">
      <c r="D181"/>
      <c r="E181"/>
      <c r="F181"/>
    </row>
    <row r="182" spans="4:6" x14ac:dyDescent="0.25">
      <c r="D182"/>
      <c r="E182"/>
      <c r="F182"/>
    </row>
    <row r="183" spans="4:6" x14ac:dyDescent="0.25">
      <c r="D183"/>
      <c r="E183"/>
      <c r="F183"/>
    </row>
    <row r="184" spans="4:6" x14ac:dyDescent="0.25">
      <c r="D184"/>
      <c r="E184"/>
      <c r="F184"/>
    </row>
    <row r="185" spans="4:6" x14ac:dyDescent="0.25">
      <c r="D185"/>
      <c r="E185"/>
      <c r="F185"/>
    </row>
    <row r="186" spans="4:6" x14ac:dyDescent="0.25">
      <c r="D186"/>
      <c r="E186"/>
      <c r="F186"/>
    </row>
    <row r="187" spans="4:6" x14ac:dyDescent="0.25">
      <c r="D187"/>
      <c r="E187"/>
      <c r="F187"/>
    </row>
    <row r="188" spans="4:6" x14ac:dyDescent="0.25">
      <c r="D188"/>
      <c r="E188"/>
      <c r="F188"/>
    </row>
    <row r="189" spans="4:6" x14ac:dyDescent="0.25">
      <c r="D189"/>
      <c r="E189"/>
      <c r="F189"/>
    </row>
    <row r="190" spans="4:6" x14ac:dyDescent="0.25">
      <c r="D190"/>
      <c r="E190"/>
      <c r="F190"/>
    </row>
    <row r="191" spans="4:6" x14ac:dyDescent="0.25">
      <c r="D191"/>
      <c r="E191"/>
      <c r="F191"/>
    </row>
    <row r="192" spans="4:6" x14ac:dyDescent="0.25">
      <c r="D192"/>
      <c r="E192"/>
      <c r="F192"/>
    </row>
    <row r="193" spans="4:6" x14ac:dyDescent="0.25">
      <c r="D193"/>
      <c r="E193"/>
      <c r="F193"/>
    </row>
    <row r="194" spans="4:6" x14ac:dyDescent="0.25">
      <c r="D194"/>
      <c r="E194"/>
      <c r="F194"/>
    </row>
    <row r="195" spans="4:6" x14ac:dyDescent="0.25">
      <c r="D195"/>
      <c r="E195"/>
      <c r="F195"/>
    </row>
    <row r="196" spans="4:6" x14ac:dyDescent="0.25">
      <c r="D196"/>
      <c r="E196"/>
      <c r="F196"/>
    </row>
    <row r="197" spans="4:6" x14ac:dyDescent="0.25">
      <c r="D197"/>
      <c r="E197"/>
      <c r="F197"/>
    </row>
    <row r="198" spans="4:6" x14ac:dyDescent="0.25">
      <c r="D198"/>
      <c r="F198"/>
    </row>
    <row r="199" spans="4:6" x14ac:dyDescent="0.25">
      <c r="D199"/>
      <c r="F199"/>
    </row>
    <row r="200" spans="4:6" x14ac:dyDescent="0.25">
      <c r="F200"/>
    </row>
    <row r="201" spans="4:6" x14ac:dyDescent="0.25">
      <c r="D201"/>
      <c r="F201"/>
    </row>
    <row r="202" spans="4:6" x14ac:dyDescent="0.25">
      <c r="D202"/>
      <c r="F202"/>
    </row>
    <row r="203" spans="4:6" x14ac:dyDescent="0.25">
      <c r="D203"/>
      <c r="F203"/>
    </row>
    <row r="204" spans="4:6" x14ac:dyDescent="0.25">
      <c r="D204"/>
      <c r="F204"/>
    </row>
    <row r="205" spans="4:6" x14ac:dyDescent="0.25">
      <c r="D205"/>
      <c r="F205"/>
    </row>
    <row r="206" spans="4:6" x14ac:dyDescent="0.25">
      <c r="D206"/>
      <c r="F206"/>
    </row>
    <row r="207" spans="4:6" x14ac:dyDescent="0.25">
      <c r="D207"/>
      <c r="F207"/>
    </row>
    <row r="208" spans="4:6" x14ac:dyDescent="0.25">
      <c r="D208"/>
      <c r="F208"/>
    </row>
    <row r="209" spans="4:6" x14ac:dyDescent="0.25">
      <c r="D209"/>
      <c r="F209"/>
    </row>
    <row r="210" spans="4:6" x14ac:dyDescent="0.25">
      <c r="D210"/>
      <c r="F210"/>
    </row>
    <row r="211" spans="4:6" x14ac:dyDescent="0.25">
      <c r="D211"/>
      <c r="F211"/>
    </row>
    <row r="212" spans="4:6" x14ac:dyDescent="0.25">
      <c r="D212"/>
      <c r="F212"/>
    </row>
    <row r="213" spans="4:6" x14ac:dyDescent="0.25">
      <c r="D213"/>
      <c r="F213"/>
    </row>
    <row r="214" spans="4:6" x14ac:dyDescent="0.25">
      <c r="D214"/>
      <c r="F214"/>
    </row>
    <row r="215" spans="4:6" x14ac:dyDescent="0.25">
      <c r="D215"/>
      <c r="F215"/>
    </row>
    <row r="216" spans="4:6" x14ac:dyDescent="0.25">
      <c r="D216"/>
      <c r="F216"/>
    </row>
    <row r="217" spans="4:6" x14ac:dyDescent="0.25">
      <c r="D217"/>
      <c r="F217"/>
    </row>
    <row r="218" spans="4:6" x14ac:dyDescent="0.25">
      <c r="D218"/>
      <c r="F218"/>
    </row>
    <row r="219" spans="4:6" x14ac:dyDescent="0.25">
      <c r="D219"/>
      <c r="F219"/>
    </row>
    <row r="220" spans="4:6" x14ac:dyDescent="0.25">
      <c r="D220"/>
      <c r="F220"/>
    </row>
    <row r="221" spans="4:6" x14ac:dyDescent="0.25">
      <c r="D221"/>
      <c r="F221"/>
    </row>
    <row r="222" spans="4:6" x14ac:dyDescent="0.25">
      <c r="D222"/>
      <c r="F222"/>
    </row>
    <row r="223" spans="4:6" x14ac:dyDescent="0.25">
      <c r="D223"/>
      <c r="F223"/>
    </row>
    <row r="224" spans="4:6" x14ac:dyDescent="0.25">
      <c r="D224"/>
      <c r="F224"/>
    </row>
    <row r="225" spans="4:6" x14ac:dyDescent="0.25">
      <c r="D225"/>
      <c r="F225"/>
    </row>
    <row r="226" spans="4:6" x14ac:dyDescent="0.25">
      <c r="D226"/>
      <c r="F226"/>
    </row>
    <row r="227" spans="4:6" x14ac:dyDescent="0.25">
      <c r="D227"/>
      <c r="F227"/>
    </row>
    <row r="228" spans="4:6" x14ac:dyDescent="0.25">
      <c r="D228"/>
      <c r="F228"/>
    </row>
    <row r="229" spans="4:6" x14ac:dyDescent="0.25">
      <c r="D229"/>
      <c r="F229"/>
    </row>
    <row r="230" spans="4:6" x14ac:dyDescent="0.25">
      <c r="D230"/>
      <c r="F230"/>
    </row>
    <row r="231" spans="4:6" x14ac:dyDescent="0.25">
      <c r="D231"/>
      <c r="F231"/>
    </row>
    <row r="232" spans="4:6" x14ac:dyDescent="0.25">
      <c r="D232"/>
      <c r="F232"/>
    </row>
    <row r="233" spans="4:6" x14ac:dyDescent="0.25">
      <c r="D233"/>
      <c r="F233"/>
    </row>
    <row r="234" spans="4:6" x14ac:dyDescent="0.25">
      <c r="D234"/>
      <c r="F234"/>
    </row>
    <row r="235" spans="4:6" x14ac:dyDescent="0.25">
      <c r="D235"/>
      <c r="F235"/>
    </row>
    <row r="236" spans="4:6" x14ac:dyDescent="0.25">
      <c r="D236"/>
      <c r="F236"/>
    </row>
    <row r="237" spans="4:6" x14ac:dyDescent="0.25">
      <c r="D237"/>
      <c r="F237"/>
    </row>
    <row r="238" spans="4:6" x14ac:dyDescent="0.25">
      <c r="D238"/>
      <c r="F238"/>
    </row>
    <row r="239" spans="4:6" x14ac:dyDescent="0.25">
      <c r="D239"/>
      <c r="F239"/>
    </row>
    <row r="240" spans="4:6" x14ac:dyDescent="0.25">
      <c r="D240"/>
      <c r="F240"/>
    </row>
    <row r="241" spans="4:6" x14ac:dyDescent="0.25">
      <c r="D241"/>
      <c r="F241"/>
    </row>
    <row r="242" spans="4:6" x14ac:dyDescent="0.25">
      <c r="D242"/>
      <c r="F242"/>
    </row>
    <row r="243" spans="4:6" x14ac:dyDescent="0.25">
      <c r="D243"/>
      <c r="F243"/>
    </row>
    <row r="244" spans="4:6" x14ac:dyDescent="0.25">
      <c r="D244"/>
      <c r="F244"/>
    </row>
    <row r="245" spans="4:6" x14ac:dyDescent="0.25">
      <c r="D245"/>
      <c r="F245"/>
    </row>
    <row r="246" spans="4:6" x14ac:dyDescent="0.25">
      <c r="D246"/>
      <c r="F246"/>
    </row>
    <row r="247" spans="4:6" x14ac:dyDescent="0.25">
      <c r="D247"/>
      <c r="F247"/>
    </row>
    <row r="248" spans="4:6" x14ac:dyDescent="0.25">
      <c r="D248"/>
      <c r="F248"/>
    </row>
    <row r="249" spans="4:6" x14ac:dyDescent="0.25">
      <c r="D249"/>
      <c r="F249"/>
    </row>
    <row r="250" spans="4:6" x14ac:dyDescent="0.25">
      <c r="D250"/>
      <c r="F250"/>
    </row>
    <row r="251" spans="4:6" x14ac:dyDescent="0.25">
      <c r="D251"/>
      <c r="F251"/>
    </row>
    <row r="252" spans="4:6" x14ac:dyDescent="0.25">
      <c r="D252"/>
      <c r="F252"/>
    </row>
    <row r="253" spans="4:6" x14ac:dyDescent="0.25">
      <c r="D253"/>
      <c r="F253"/>
    </row>
    <row r="254" spans="4:6" x14ac:dyDescent="0.25">
      <c r="D254"/>
      <c r="F254"/>
    </row>
    <row r="255" spans="4:6" x14ac:dyDescent="0.25">
      <c r="D255"/>
      <c r="F255"/>
    </row>
    <row r="256" spans="4:6" x14ac:dyDescent="0.25">
      <c r="D256"/>
      <c r="F256"/>
    </row>
    <row r="257" spans="4:6" x14ac:dyDescent="0.25">
      <c r="D257"/>
      <c r="F257"/>
    </row>
    <row r="258" spans="4:6" x14ac:dyDescent="0.25">
      <c r="D258"/>
      <c r="F258"/>
    </row>
    <row r="259" spans="4:6" x14ac:dyDescent="0.25">
      <c r="D259"/>
      <c r="F259"/>
    </row>
    <row r="260" spans="4:6" x14ac:dyDescent="0.25">
      <c r="D260"/>
      <c r="F260"/>
    </row>
    <row r="261" spans="4:6" x14ac:dyDescent="0.25">
      <c r="D261"/>
      <c r="F261"/>
    </row>
    <row r="262" spans="4:6" x14ac:dyDescent="0.25">
      <c r="D262"/>
      <c r="F262"/>
    </row>
    <row r="263" spans="4:6" x14ac:dyDescent="0.25">
      <c r="D263"/>
      <c r="F263"/>
    </row>
    <row r="264" spans="4:6" x14ac:dyDescent="0.25">
      <c r="D264"/>
      <c r="F264"/>
    </row>
    <row r="265" spans="4:6" x14ac:dyDescent="0.25">
      <c r="D265"/>
      <c r="F265"/>
    </row>
    <row r="266" spans="4:6" x14ac:dyDescent="0.25">
      <c r="D266"/>
      <c r="F266"/>
    </row>
    <row r="267" spans="4:6" x14ac:dyDescent="0.25">
      <c r="D267"/>
      <c r="F267"/>
    </row>
    <row r="268" spans="4:6" x14ac:dyDescent="0.25">
      <c r="D268"/>
      <c r="F268"/>
    </row>
    <row r="269" spans="4:6" x14ac:dyDescent="0.25">
      <c r="D269"/>
      <c r="F269"/>
    </row>
    <row r="270" spans="4:6" x14ac:dyDescent="0.25">
      <c r="D270"/>
      <c r="F270"/>
    </row>
    <row r="271" spans="4:6" x14ac:dyDescent="0.25">
      <c r="D271"/>
      <c r="F271"/>
    </row>
    <row r="272" spans="4:6" x14ac:dyDescent="0.25">
      <c r="D272"/>
      <c r="F272"/>
    </row>
    <row r="273" spans="4:6" x14ac:dyDescent="0.25">
      <c r="D273"/>
      <c r="F273"/>
    </row>
    <row r="274" spans="4:6" x14ac:dyDescent="0.25">
      <c r="D274"/>
      <c r="F274"/>
    </row>
    <row r="275" spans="4:6" x14ac:dyDescent="0.25">
      <c r="D275"/>
      <c r="F275"/>
    </row>
    <row r="276" spans="4:6" x14ac:dyDescent="0.25">
      <c r="D276"/>
      <c r="F276"/>
    </row>
    <row r="277" spans="4:6" x14ac:dyDescent="0.25">
      <c r="D277"/>
      <c r="F277"/>
    </row>
    <row r="278" spans="4:6" x14ac:dyDescent="0.25">
      <c r="D278"/>
      <c r="F278"/>
    </row>
    <row r="279" spans="4:6" x14ac:dyDescent="0.25">
      <c r="D279"/>
      <c r="F279"/>
    </row>
    <row r="280" spans="4:6" x14ac:dyDescent="0.25">
      <c r="D280"/>
      <c r="F280"/>
    </row>
    <row r="281" spans="4:6" x14ac:dyDescent="0.25">
      <c r="D281"/>
      <c r="F281"/>
    </row>
    <row r="282" spans="4:6" x14ac:dyDescent="0.25">
      <c r="D282"/>
      <c r="F282"/>
    </row>
    <row r="283" spans="4:6" x14ac:dyDescent="0.25">
      <c r="D283"/>
      <c r="F283"/>
    </row>
    <row r="284" spans="4:6" x14ac:dyDescent="0.25">
      <c r="D284"/>
      <c r="F284"/>
    </row>
    <row r="285" spans="4:6" x14ac:dyDescent="0.25">
      <c r="D285"/>
      <c r="F285"/>
    </row>
    <row r="286" spans="4:6" x14ac:dyDescent="0.25">
      <c r="D286"/>
      <c r="F286"/>
    </row>
    <row r="287" spans="4:6" x14ac:dyDescent="0.25">
      <c r="D287"/>
      <c r="F287"/>
    </row>
    <row r="288" spans="4:6" x14ac:dyDescent="0.25">
      <c r="D288"/>
      <c r="F288"/>
    </row>
    <row r="289" spans="4:6" x14ac:dyDescent="0.25">
      <c r="D289"/>
      <c r="F289"/>
    </row>
    <row r="290" spans="4:6" x14ac:dyDescent="0.25">
      <c r="D290"/>
      <c r="F290"/>
    </row>
    <row r="291" spans="4:6" x14ac:dyDescent="0.25">
      <c r="D291"/>
      <c r="F291"/>
    </row>
    <row r="292" spans="4:6" x14ac:dyDescent="0.25">
      <c r="D292"/>
      <c r="F292"/>
    </row>
    <row r="293" spans="4:6" x14ac:dyDescent="0.25">
      <c r="D293"/>
      <c r="F293"/>
    </row>
    <row r="294" spans="4:6" x14ac:dyDescent="0.25">
      <c r="D294"/>
      <c r="F294"/>
    </row>
    <row r="295" spans="4:6" x14ac:dyDescent="0.25">
      <c r="D295"/>
      <c r="F295"/>
    </row>
    <row r="296" spans="4:6" x14ac:dyDescent="0.25">
      <c r="D296"/>
      <c r="F296"/>
    </row>
    <row r="297" spans="4:6" x14ac:dyDescent="0.25">
      <c r="D297"/>
      <c r="F297"/>
    </row>
    <row r="298" spans="4:6" x14ac:dyDescent="0.25">
      <c r="D298"/>
      <c r="F298"/>
    </row>
    <row r="299" spans="4:6" x14ac:dyDescent="0.25">
      <c r="D299"/>
      <c r="F299"/>
    </row>
    <row r="300" spans="4:6" x14ac:dyDescent="0.25">
      <c r="D300"/>
      <c r="F300"/>
    </row>
    <row r="301" spans="4:6" x14ac:dyDescent="0.25">
      <c r="D301"/>
      <c r="F301"/>
    </row>
    <row r="302" spans="4:6" x14ac:dyDescent="0.25">
      <c r="D302"/>
      <c r="F302"/>
    </row>
    <row r="303" spans="4:6" x14ac:dyDescent="0.25">
      <c r="D303"/>
      <c r="F303"/>
    </row>
    <row r="304" spans="4:6" x14ac:dyDescent="0.25">
      <c r="D304"/>
      <c r="F304"/>
    </row>
    <row r="305" spans="4:6" x14ac:dyDescent="0.25">
      <c r="D305"/>
      <c r="F305"/>
    </row>
    <row r="306" spans="4:6" x14ac:dyDescent="0.25">
      <c r="D306"/>
      <c r="F306"/>
    </row>
    <row r="307" spans="4:6" x14ac:dyDescent="0.25">
      <c r="D307"/>
      <c r="F307"/>
    </row>
    <row r="308" spans="4:6" x14ac:dyDescent="0.25">
      <c r="D308"/>
      <c r="F308"/>
    </row>
    <row r="309" spans="4:6" x14ac:dyDescent="0.25">
      <c r="D309"/>
      <c r="F309"/>
    </row>
    <row r="310" spans="4:6" x14ac:dyDescent="0.25">
      <c r="D310"/>
      <c r="F310"/>
    </row>
    <row r="311" spans="4:6" x14ac:dyDescent="0.25">
      <c r="D311"/>
      <c r="F311"/>
    </row>
    <row r="312" spans="4:6" x14ac:dyDescent="0.25">
      <c r="D312"/>
      <c r="F312"/>
    </row>
    <row r="313" spans="4:6" x14ac:dyDescent="0.25">
      <c r="D313"/>
      <c r="F313"/>
    </row>
    <row r="314" spans="4:6" x14ac:dyDescent="0.25">
      <c r="D314"/>
      <c r="F314"/>
    </row>
    <row r="315" spans="4:6" x14ac:dyDescent="0.25">
      <c r="D315"/>
      <c r="F315"/>
    </row>
    <row r="316" spans="4:6" x14ac:dyDescent="0.25">
      <c r="D316"/>
      <c r="F316"/>
    </row>
    <row r="317" spans="4:6" x14ac:dyDescent="0.25">
      <c r="D317"/>
      <c r="F317"/>
    </row>
    <row r="318" spans="4:6" x14ac:dyDescent="0.25">
      <c r="D318"/>
      <c r="F318"/>
    </row>
    <row r="319" spans="4:6" x14ac:dyDescent="0.25">
      <c r="D319"/>
      <c r="F319"/>
    </row>
    <row r="320" spans="4:6" x14ac:dyDescent="0.25">
      <c r="D320"/>
      <c r="F320"/>
    </row>
    <row r="321" spans="4:6" x14ac:dyDescent="0.25">
      <c r="D321"/>
      <c r="F321"/>
    </row>
    <row r="322" spans="4:6" x14ac:dyDescent="0.25">
      <c r="D322"/>
      <c r="F322"/>
    </row>
    <row r="323" spans="4:6" x14ac:dyDescent="0.25">
      <c r="D323"/>
      <c r="F323"/>
    </row>
    <row r="324" spans="4:6" x14ac:dyDescent="0.25">
      <c r="D324"/>
      <c r="F324"/>
    </row>
    <row r="325" spans="4:6" x14ac:dyDescent="0.25">
      <c r="D325"/>
      <c r="F325"/>
    </row>
    <row r="326" spans="4:6" x14ac:dyDescent="0.25">
      <c r="D326"/>
      <c r="F326"/>
    </row>
    <row r="327" spans="4:6" x14ac:dyDescent="0.25">
      <c r="D327"/>
      <c r="F327"/>
    </row>
    <row r="328" spans="4:6" x14ac:dyDescent="0.25">
      <c r="D328"/>
      <c r="F328"/>
    </row>
    <row r="329" spans="4:6" x14ac:dyDescent="0.25">
      <c r="D329"/>
      <c r="F329"/>
    </row>
    <row r="330" spans="4:6" x14ac:dyDescent="0.25">
      <c r="D330"/>
      <c r="F330"/>
    </row>
    <row r="331" spans="4:6" x14ac:dyDescent="0.25">
      <c r="D331"/>
      <c r="F331"/>
    </row>
    <row r="332" spans="4:6" x14ac:dyDescent="0.25">
      <c r="D332"/>
      <c r="F332"/>
    </row>
    <row r="333" spans="4:6" x14ac:dyDescent="0.25">
      <c r="D333"/>
      <c r="F333"/>
    </row>
    <row r="334" spans="4:6" x14ac:dyDescent="0.25">
      <c r="D334"/>
      <c r="F334"/>
    </row>
    <row r="335" spans="4:6" x14ac:dyDescent="0.25">
      <c r="D335"/>
      <c r="F335"/>
    </row>
    <row r="336" spans="4:6" x14ac:dyDescent="0.25">
      <c r="D336"/>
      <c r="F336"/>
    </row>
    <row r="337" spans="4:6" x14ac:dyDescent="0.25">
      <c r="D337"/>
      <c r="F337"/>
    </row>
    <row r="338" spans="4:6" x14ac:dyDescent="0.25">
      <c r="D338"/>
      <c r="F338"/>
    </row>
    <row r="339" spans="4:6" x14ac:dyDescent="0.25">
      <c r="D339"/>
      <c r="F339"/>
    </row>
    <row r="340" spans="4:6" x14ac:dyDescent="0.25">
      <c r="D340"/>
      <c r="F340"/>
    </row>
    <row r="341" spans="4:6" x14ac:dyDescent="0.25">
      <c r="D341"/>
      <c r="F341"/>
    </row>
    <row r="342" spans="4:6" x14ac:dyDescent="0.25">
      <c r="D342"/>
      <c r="F342"/>
    </row>
    <row r="343" spans="4:6" x14ac:dyDescent="0.25">
      <c r="D343"/>
      <c r="F343"/>
    </row>
    <row r="344" spans="4:6" x14ac:dyDescent="0.25">
      <c r="D344"/>
      <c r="F344"/>
    </row>
    <row r="345" spans="4:6" x14ac:dyDescent="0.25">
      <c r="D345"/>
      <c r="F345"/>
    </row>
    <row r="346" spans="4:6" x14ac:dyDescent="0.25">
      <c r="D346"/>
      <c r="F346"/>
    </row>
    <row r="347" spans="4:6" x14ac:dyDescent="0.25">
      <c r="D347"/>
      <c r="F347"/>
    </row>
    <row r="348" spans="4:6" x14ac:dyDescent="0.25">
      <c r="D348"/>
      <c r="F348"/>
    </row>
    <row r="349" spans="4:6" x14ac:dyDescent="0.25">
      <c r="D349"/>
      <c r="F349"/>
    </row>
    <row r="350" spans="4:6" x14ac:dyDescent="0.25">
      <c r="D350"/>
      <c r="F350"/>
    </row>
    <row r="351" spans="4:6" x14ac:dyDescent="0.25">
      <c r="D351"/>
      <c r="F351"/>
    </row>
    <row r="352" spans="4:6" x14ac:dyDescent="0.25">
      <c r="D352"/>
      <c r="F352"/>
    </row>
    <row r="353" spans="4:6" x14ac:dyDescent="0.25">
      <c r="D353"/>
      <c r="F353"/>
    </row>
    <row r="354" spans="4:6" x14ac:dyDescent="0.25">
      <c r="D354"/>
      <c r="F354"/>
    </row>
    <row r="355" spans="4:6" x14ac:dyDescent="0.25">
      <c r="D355"/>
      <c r="F355"/>
    </row>
    <row r="356" spans="4:6" x14ac:dyDescent="0.25">
      <c r="D356"/>
      <c r="F356"/>
    </row>
    <row r="357" spans="4:6" x14ac:dyDescent="0.25">
      <c r="D357"/>
      <c r="F357"/>
    </row>
    <row r="358" spans="4:6" x14ac:dyDescent="0.25">
      <c r="D358"/>
      <c r="F358"/>
    </row>
    <row r="359" spans="4:6" x14ac:dyDescent="0.25">
      <c r="D359"/>
      <c r="F359"/>
    </row>
    <row r="360" spans="4:6" x14ac:dyDescent="0.25">
      <c r="D360"/>
      <c r="F360"/>
    </row>
    <row r="361" spans="4:6" x14ac:dyDescent="0.25">
      <c r="D361"/>
      <c r="F361"/>
    </row>
    <row r="362" spans="4:6" x14ac:dyDescent="0.25">
      <c r="D362"/>
      <c r="F362"/>
    </row>
    <row r="363" spans="4:6" x14ac:dyDescent="0.25">
      <c r="D363"/>
      <c r="F363"/>
    </row>
    <row r="364" spans="4:6" x14ac:dyDescent="0.25">
      <c r="D364"/>
      <c r="F364"/>
    </row>
    <row r="365" spans="4:6" x14ac:dyDescent="0.25">
      <c r="D365"/>
      <c r="F365"/>
    </row>
    <row r="366" spans="4:6" x14ac:dyDescent="0.25">
      <c r="D366"/>
      <c r="F366"/>
    </row>
    <row r="367" spans="4:6" x14ac:dyDescent="0.25">
      <c r="D367"/>
      <c r="F367"/>
    </row>
    <row r="368" spans="4:6" x14ac:dyDescent="0.25">
      <c r="D368"/>
      <c r="F368"/>
    </row>
    <row r="369" spans="4:6" x14ac:dyDescent="0.25">
      <c r="D369"/>
      <c r="F369"/>
    </row>
    <row r="370" spans="4:6" x14ac:dyDescent="0.25">
      <c r="D370"/>
      <c r="F370"/>
    </row>
    <row r="371" spans="4:6" x14ac:dyDescent="0.25">
      <c r="D371"/>
      <c r="F371"/>
    </row>
    <row r="372" spans="4:6" x14ac:dyDescent="0.25">
      <c r="D372"/>
      <c r="F372"/>
    </row>
    <row r="373" spans="4:6" x14ac:dyDescent="0.25">
      <c r="D373"/>
      <c r="F373"/>
    </row>
    <row r="374" spans="4:6" x14ac:dyDescent="0.25">
      <c r="D374"/>
      <c r="F374"/>
    </row>
    <row r="375" spans="4:6" x14ac:dyDescent="0.25">
      <c r="D375"/>
      <c r="F375"/>
    </row>
    <row r="376" spans="4:6" x14ac:dyDescent="0.25">
      <c r="D376"/>
      <c r="F376"/>
    </row>
    <row r="377" spans="4:6" x14ac:dyDescent="0.25">
      <c r="D377"/>
      <c r="F377"/>
    </row>
    <row r="378" spans="4:6" x14ac:dyDescent="0.25">
      <c r="D378"/>
      <c r="F378"/>
    </row>
    <row r="379" spans="4:6" x14ac:dyDescent="0.25">
      <c r="D379"/>
      <c r="F379"/>
    </row>
    <row r="380" spans="4:6" x14ac:dyDescent="0.25">
      <c r="D380"/>
      <c r="F380"/>
    </row>
    <row r="381" spans="4:6" x14ac:dyDescent="0.25">
      <c r="D381"/>
      <c r="F381"/>
    </row>
    <row r="382" spans="4:6" x14ac:dyDescent="0.25">
      <c r="D382"/>
      <c r="F382"/>
    </row>
    <row r="383" spans="4:6" x14ac:dyDescent="0.25">
      <c r="D383"/>
      <c r="F383"/>
    </row>
    <row r="384" spans="4:6" x14ac:dyDescent="0.25">
      <c r="D384"/>
      <c r="F384"/>
    </row>
    <row r="385" spans="4:6" x14ac:dyDescent="0.25">
      <c r="D385"/>
      <c r="F385"/>
    </row>
    <row r="386" spans="4:6" x14ac:dyDescent="0.25">
      <c r="D386"/>
      <c r="F386"/>
    </row>
    <row r="387" spans="4:6" x14ac:dyDescent="0.25">
      <c r="D387"/>
      <c r="F387"/>
    </row>
    <row r="388" spans="4:6" x14ac:dyDescent="0.25">
      <c r="D388"/>
      <c r="F388"/>
    </row>
    <row r="389" spans="4:6" x14ac:dyDescent="0.25">
      <c r="D389"/>
      <c r="F389"/>
    </row>
    <row r="390" spans="4:6" x14ac:dyDescent="0.25">
      <c r="D390"/>
      <c r="F390"/>
    </row>
    <row r="391" spans="4:6" x14ac:dyDescent="0.25">
      <c r="D391"/>
      <c r="F391"/>
    </row>
    <row r="392" spans="4:6" x14ac:dyDescent="0.25">
      <c r="D392"/>
      <c r="F392"/>
    </row>
    <row r="393" spans="4:6" x14ac:dyDescent="0.25">
      <c r="D393"/>
      <c r="F393"/>
    </row>
    <row r="394" spans="4:6" x14ac:dyDescent="0.25">
      <c r="D394"/>
      <c r="F394"/>
    </row>
    <row r="395" spans="4:6" x14ac:dyDescent="0.25">
      <c r="D395"/>
      <c r="F395"/>
    </row>
    <row r="396" spans="4:6" x14ac:dyDescent="0.25">
      <c r="D396"/>
      <c r="F396"/>
    </row>
    <row r="397" spans="4:6" x14ac:dyDescent="0.25">
      <c r="D397"/>
      <c r="F397"/>
    </row>
    <row r="398" spans="4:6" x14ac:dyDescent="0.25">
      <c r="D398"/>
      <c r="F398"/>
    </row>
    <row r="399" spans="4:6" x14ac:dyDescent="0.25">
      <c r="D399"/>
      <c r="F399"/>
    </row>
    <row r="400" spans="4:6" x14ac:dyDescent="0.25">
      <c r="D400"/>
      <c r="F400"/>
    </row>
    <row r="401" spans="4:6" x14ac:dyDescent="0.25">
      <c r="D401"/>
      <c r="F401"/>
    </row>
    <row r="402" spans="4:6" x14ac:dyDescent="0.25">
      <c r="D402"/>
      <c r="F402"/>
    </row>
    <row r="403" spans="4:6" x14ac:dyDescent="0.25">
      <c r="D403"/>
      <c r="F403"/>
    </row>
    <row r="404" spans="4:6" x14ac:dyDescent="0.25">
      <c r="D404"/>
      <c r="F404"/>
    </row>
    <row r="405" spans="4:6" x14ac:dyDescent="0.25">
      <c r="D405"/>
      <c r="F405"/>
    </row>
    <row r="406" spans="4:6" x14ac:dyDescent="0.25">
      <c r="D406"/>
      <c r="F406"/>
    </row>
    <row r="407" spans="4:6" x14ac:dyDescent="0.25">
      <c r="D407"/>
      <c r="F407"/>
    </row>
    <row r="408" spans="4:6" x14ac:dyDescent="0.25">
      <c r="D408"/>
      <c r="F408"/>
    </row>
    <row r="409" spans="4:6" x14ac:dyDescent="0.25">
      <c r="D409"/>
      <c r="F409"/>
    </row>
    <row r="410" spans="4:6" x14ac:dyDescent="0.25">
      <c r="D410"/>
      <c r="F410"/>
    </row>
    <row r="411" spans="4:6" x14ac:dyDescent="0.25">
      <c r="D411"/>
      <c r="F411"/>
    </row>
    <row r="412" spans="4:6" x14ac:dyDescent="0.25">
      <c r="D412"/>
      <c r="F412"/>
    </row>
    <row r="413" spans="4:6" x14ac:dyDescent="0.25">
      <c r="D413"/>
      <c r="F413"/>
    </row>
    <row r="414" spans="4:6" x14ac:dyDescent="0.25">
      <c r="D414"/>
      <c r="F414"/>
    </row>
    <row r="415" spans="4:6" x14ac:dyDescent="0.25">
      <c r="D415"/>
      <c r="F415"/>
    </row>
    <row r="416" spans="4:6" x14ac:dyDescent="0.25">
      <c r="D416"/>
      <c r="F416"/>
    </row>
    <row r="417" spans="4:6" x14ac:dyDescent="0.25">
      <c r="D417"/>
      <c r="F417"/>
    </row>
    <row r="418" spans="4:6" x14ac:dyDescent="0.25">
      <c r="D418"/>
      <c r="F418"/>
    </row>
    <row r="419" spans="4:6" x14ac:dyDescent="0.25">
      <c r="D419"/>
      <c r="F419"/>
    </row>
    <row r="420" spans="4:6" x14ac:dyDescent="0.25">
      <c r="D420"/>
      <c r="F420"/>
    </row>
    <row r="421" spans="4:6" x14ac:dyDescent="0.25">
      <c r="D421"/>
      <c r="F421"/>
    </row>
    <row r="422" spans="4:6" x14ac:dyDescent="0.25">
      <c r="D422"/>
      <c r="F422"/>
    </row>
    <row r="423" spans="4:6" x14ac:dyDescent="0.25">
      <c r="D423"/>
      <c r="F423"/>
    </row>
    <row r="424" spans="4:6" x14ac:dyDescent="0.25">
      <c r="D424"/>
      <c r="F424"/>
    </row>
    <row r="425" spans="4:6" x14ac:dyDescent="0.25">
      <c r="D425"/>
      <c r="F425"/>
    </row>
    <row r="426" spans="4:6" x14ac:dyDescent="0.25">
      <c r="D426"/>
      <c r="F426"/>
    </row>
    <row r="427" spans="4:6" x14ac:dyDescent="0.25">
      <c r="D427"/>
      <c r="F427"/>
    </row>
    <row r="428" spans="4:6" x14ac:dyDescent="0.25">
      <c r="D428"/>
      <c r="F428"/>
    </row>
    <row r="429" spans="4:6" x14ac:dyDescent="0.25">
      <c r="D429"/>
      <c r="F429"/>
    </row>
    <row r="430" spans="4:6" x14ac:dyDescent="0.25">
      <c r="D430"/>
      <c r="F430"/>
    </row>
    <row r="431" spans="4:6" x14ac:dyDescent="0.25">
      <c r="D431"/>
      <c r="F431"/>
    </row>
    <row r="432" spans="4:6" x14ac:dyDescent="0.25">
      <c r="D432"/>
      <c r="F432"/>
    </row>
    <row r="433" spans="4:6" x14ac:dyDescent="0.25">
      <c r="D433"/>
      <c r="F433"/>
    </row>
    <row r="434" spans="4:6" x14ac:dyDescent="0.25">
      <c r="D434"/>
      <c r="F434"/>
    </row>
    <row r="435" spans="4:6" x14ac:dyDescent="0.25">
      <c r="D435"/>
      <c r="F435"/>
    </row>
    <row r="436" spans="4:6" x14ac:dyDescent="0.25">
      <c r="D436"/>
      <c r="F43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73"/>
  <sheetViews>
    <sheetView topLeftCell="B5" workbookViewId="0">
      <selection activeCell="H15" sqref="H15"/>
    </sheetView>
  </sheetViews>
  <sheetFormatPr defaultColWidth="0" defaultRowHeight="15" x14ac:dyDescent="0.25"/>
  <cols>
    <col min="1" max="1" width="5.28515625" hidden="1" customWidth="1"/>
    <col min="2" max="2" width="10.5703125" customWidth="1"/>
    <col min="3" max="3" width="4.5703125" customWidth="1"/>
    <col min="4" max="4" width="5.5703125" customWidth="1"/>
    <col min="5" max="5" width="10.85546875" customWidth="1"/>
    <col min="6" max="6" width="10.85546875" bestFit="1" customWidth="1"/>
    <col min="7" max="7" width="14.28515625" bestFit="1" customWidth="1"/>
    <col min="8" max="8" width="21.42578125" bestFit="1" customWidth="1"/>
    <col min="9" max="9" width="27.85546875" bestFit="1" customWidth="1"/>
    <col min="10" max="10" width="14.140625" hidden="1" customWidth="1"/>
    <col min="11" max="11" width="16.42578125" hidden="1" customWidth="1"/>
    <col min="12" max="12" width="40.42578125" bestFit="1" customWidth="1"/>
    <col min="13" max="13" width="10.5703125" style="3" bestFit="1" customWidth="1"/>
    <col min="14" max="14" width="13.28515625" style="3" bestFit="1" customWidth="1"/>
    <col min="15" max="15" width="11" style="5" bestFit="1" customWidth="1"/>
    <col min="16" max="16" width="13.85546875" style="5" bestFit="1" customWidth="1"/>
    <col min="17" max="17" width="10.140625" hidden="1" customWidth="1"/>
    <col min="18" max="18" width="10.5703125" bestFit="1" customWidth="1"/>
    <col min="19" max="19" width="8.7109375" customWidth="1"/>
    <col min="20" max="16384" width="8.7109375" hidden="1"/>
  </cols>
  <sheetData>
    <row r="1" spans="1:18" ht="18.75" x14ac:dyDescent="0.3">
      <c r="B1" s="36" t="s">
        <v>2673</v>
      </c>
      <c r="C1" s="35"/>
      <c r="D1" s="35"/>
      <c r="E1" s="35"/>
      <c r="F1" s="35"/>
      <c r="O1" s="46" t="s">
        <v>2731</v>
      </c>
    </row>
    <row r="2" spans="1:18" ht="15.75" x14ac:dyDescent="0.25">
      <c r="M2" s="41">
        <f>M1772</f>
        <v>77977.502534329979</v>
      </c>
      <c r="N2" s="41">
        <f>N1772</f>
        <v>3537059.5149572068</v>
      </c>
      <c r="O2" s="47">
        <f>R1772</f>
        <v>20515.412022066968</v>
      </c>
      <c r="P2"/>
    </row>
    <row r="3" spans="1:18" ht="14.45" hidden="1" x14ac:dyDescent="0.35"/>
    <row r="4" spans="1:18" ht="1.5" hidden="1" customHeight="1" x14ac:dyDescent="0.25"/>
    <row r="5" spans="1:18" s="6" customFormat="1" ht="56.25" x14ac:dyDescent="0.25">
      <c r="A5" s="8" t="s">
        <v>2614</v>
      </c>
      <c r="B5" s="32" t="s">
        <v>2615</v>
      </c>
      <c r="C5" s="32" t="s">
        <v>2652</v>
      </c>
      <c r="D5" s="32" t="s">
        <v>2653</v>
      </c>
      <c r="E5" s="32" t="s">
        <v>2654</v>
      </c>
      <c r="F5" s="32" t="s">
        <v>2655</v>
      </c>
      <c r="G5" s="32" t="s">
        <v>2659</v>
      </c>
      <c r="H5" s="32" t="s">
        <v>2617</v>
      </c>
      <c r="I5" s="32" t="s">
        <v>2618</v>
      </c>
      <c r="J5" s="26" t="s">
        <v>2619</v>
      </c>
      <c r="K5" s="26" t="s">
        <v>2616</v>
      </c>
      <c r="L5" s="32" t="s">
        <v>2620</v>
      </c>
      <c r="M5" s="33" t="s">
        <v>2621</v>
      </c>
      <c r="N5" s="33" t="s">
        <v>2622</v>
      </c>
      <c r="O5" s="34" t="s">
        <v>2624</v>
      </c>
      <c r="P5" s="34" t="s">
        <v>2625</v>
      </c>
      <c r="Q5" s="8" t="s">
        <v>2623</v>
      </c>
      <c r="R5" s="34" t="s">
        <v>2728</v>
      </c>
    </row>
    <row r="6" spans="1:18" x14ac:dyDescent="0.25">
      <c r="A6" s="9" t="s">
        <v>2611</v>
      </c>
      <c r="B6" s="10">
        <v>43649</v>
      </c>
      <c r="C6" s="11">
        <v>7</v>
      </c>
      <c r="D6" s="12">
        <v>2019</v>
      </c>
      <c r="E6" s="10" t="s">
        <v>2691</v>
      </c>
      <c r="F6" s="10" t="s">
        <v>2656</v>
      </c>
      <c r="G6" s="10" t="s">
        <v>2660</v>
      </c>
      <c r="H6" s="9" t="s">
        <v>2612</v>
      </c>
      <c r="I6" s="9" t="s">
        <v>2123</v>
      </c>
      <c r="J6" s="9" t="s">
        <v>3</v>
      </c>
      <c r="K6" s="9" t="s">
        <v>1914</v>
      </c>
      <c r="L6" s="9" t="s">
        <v>1915</v>
      </c>
      <c r="M6" s="13">
        <v>50</v>
      </c>
      <c r="N6" s="13">
        <f t="shared" ref="N6:N69" si="0">M6*45.36</f>
        <v>2268</v>
      </c>
      <c r="O6" s="11">
        <v>16200</v>
      </c>
      <c r="P6" s="11">
        <f t="shared" ref="P6:P69" si="1">M6*O6</f>
        <v>810000</v>
      </c>
      <c r="Q6" s="9" t="s">
        <v>2613</v>
      </c>
      <c r="R6" s="37">
        <f>P6/M6</f>
        <v>16200</v>
      </c>
    </row>
    <row r="7" spans="1:18" x14ac:dyDescent="0.25">
      <c r="A7" s="9" t="s">
        <v>2605</v>
      </c>
      <c r="B7" s="10">
        <v>43654</v>
      </c>
      <c r="C7" s="11">
        <v>7</v>
      </c>
      <c r="D7" s="12">
        <v>2019</v>
      </c>
      <c r="E7" s="10" t="s">
        <v>2691</v>
      </c>
      <c r="F7" s="10" t="s">
        <v>2656</v>
      </c>
      <c r="G7" s="10" t="s">
        <v>2660</v>
      </c>
      <c r="H7" s="9" t="s">
        <v>78</v>
      </c>
      <c r="I7" s="9" t="s">
        <v>2513</v>
      </c>
      <c r="J7" s="9" t="s">
        <v>3</v>
      </c>
      <c r="K7" s="9" t="s">
        <v>1464</v>
      </c>
      <c r="L7" s="9" t="s">
        <v>1465</v>
      </c>
      <c r="M7" s="13">
        <v>15</v>
      </c>
      <c r="N7" s="13">
        <f t="shared" si="0"/>
        <v>680.4</v>
      </c>
      <c r="O7" s="11">
        <v>15700</v>
      </c>
      <c r="P7" s="11">
        <f t="shared" si="1"/>
        <v>235500</v>
      </c>
      <c r="Q7" s="9" t="s">
        <v>2606</v>
      </c>
      <c r="R7" s="37">
        <f t="shared" ref="R7:R70" si="2">P7/M7</f>
        <v>15700</v>
      </c>
    </row>
    <row r="8" spans="1:18" x14ac:dyDescent="0.25">
      <c r="A8" s="9" t="s">
        <v>2607</v>
      </c>
      <c r="B8" s="10">
        <v>43654</v>
      </c>
      <c r="C8" s="11">
        <v>7</v>
      </c>
      <c r="D8" s="12">
        <v>2019</v>
      </c>
      <c r="E8" s="10" t="s">
        <v>2691</v>
      </c>
      <c r="F8" s="10" t="s">
        <v>2656</v>
      </c>
      <c r="G8" s="10" t="s">
        <v>2660</v>
      </c>
      <c r="H8" s="9" t="s">
        <v>2380</v>
      </c>
      <c r="I8" s="9" t="s">
        <v>2381</v>
      </c>
      <c r="J8" s="9" t="s">
        <v>3</v>
      </c>
      <c r="K8" s="9" t="s">
        <v>1464</v>
      </c>
      <c r="L8" s="9" t="s">
        <v>1465</v>
      </c>
      <c r="M8" s="13">
        <v>90</v>
      </c>
      <c r="N8" s="13">
        <f t="shared" si="0"/>
        <v>4082.4</v>
      </c>
      <c r="O8" s="11">
        <v>16900</v>
      </c>
      <c r="P8" s="11">
        <f t="shared" si="1"/>
        <v>1521000</v>
      </c>
      <c r="Q8" s="9" t="s">
        <v>2608</v>
      </c>
      <c r="R8" s="37">
        <f t="shared" si="2"/>
        <v>16900</v>
      </c>
    </row>
    <row r="9" spans="1:18" x14ac:dyDescent="0.25">
      <c r="A9" s="9" t="s">
        <v>2609</v>
      </c>
      <c r="B9" s="10">
        <v>43654</v>
      </c>
      <c r="C9" s="11">
        <v>7</v>
      </c>
      <c r="D9" s="12">
        <v>2019</v>
      </c>
      <c r="E9" s="10" t="s">
        <v>2691</v>
      </c>
      <c r="F9" s="10" t="s">
        <v>2656</v>
      </c>
      <c r="G9" s="10" t="s">
        <v>2660</v>
      </c>
      <c r="H9" s="9" t="s">
        <v>235</v>
      </c>
      <c r="I9" s="9" t="s">
        <v>33</v>
      </c>
      <c r="J9" s="9" t="s">
        <v>3</v>
      </c>
      <c r="K9" s="9" t="s">
        <v>1160</v>
      </c>
      <c r="L9" s="9" t="s">
        <v>1161</v>
      </c>
      <c r="M9" s="13">
        <v>3.84</v>
      </c>
      <c r="N9" s="13">
        <f t="shared" si="0"/>
        <v>174.1824</v>
      </c>
      <c r="O9" s="11">
        <v>13800</v>
      </c>
      <c r="P9" s="11">
        <f t="shared" si="1"/>
        <v>52992</v>
      </c>
      <c r="Q9" s="9" t="s">
        <v>2610</v>
      </c>
      <c r="R9" s="37">
        <f t="shared" si="2"/>
        <v>13800</v>
      </c>
    </row>
    <row r="10" spans="1:18" x14ac:dyDescent="0.25">
      <c r="A10" s="9" t="s">
        <v>2603</v>
      </c>
      <c r="B10" s="10">
        <v>43655</v>
      </c>
      <c r="C10" s="11">
        <v>7</v>
      </c>
      <c r="D10" s="12">
        <v>2019</v>
      </c>
      <c r="E10" s="10" t="s">
        <v>2691</v>
      </c>
      <c r="F10" s="10" t="s">
        <v>2656</v>
      </c>
      <c r="G10" s="10" t="s">
        <v>2660</v>
      </c>
      <c r="H10" s="9" t="s">
        <v>78</v>
      </c>
      <c r="I10" s="9" t="s">
        <v>37</v>
      </c>
      <c r="J10" s="9" t="s">
        <v>3</v>
      </c>
      <c r="K10" s="9" t="s">
        <v>38</v>
      </c>
      <c r="L10" s="9" t="s">
        <v>39</v>
      </c>
      <c r="M10" s="13">
        <v>20</v>
      </c>
      <c r="N10" s="13">
        <f t="shared" si="0"/>
        <v>907.2</v>
      </c>
      <c r="O10" s="11">
        <v>15200</v>
      </c>
      <c r="P10" s="11">
        <f t="shared" si="1"/>
        <v>304000</v>
      </c>
      <c r="Q10" s="9" t="s">
        <v>2604</v>
      </c>
      <c r="R10" s="37">
        <f t="shared" si="2"/>
        <v>15200</v>
      </c>
    </row>
    <row r="11" spans="1:18" x14ac:dyDescent="0.25">
      <c r="A11" s="9" t="s">
        <v>2601</v>
      </c>
      <c r="B11" s="10">
        <v>43659</v>
      </c>
      <c r="C11" s="11">
        <v>7</v>
      </c>
      <c r="D11" s="12">
        <v>2019</v>
      </c>
      <c r="E11" s="10" t="s">
        <v>2691</v>
      </c>
      <c r="F11" s="10" t="s">
        <v>2656</v>
      </c>
      <c r="G11" s="10" t="s">
        <v>2660</v>
      </c>
      <c r="H11" s="9" t="s">
        <v>26</v>
      </c>
      <c r="I11" s="9" t="s">
        <v>27</v>
      </c>
      <c r="J11" s="9" t="s">
        <v>3</v>
      </c>
      <c r="K11" s="9" t="s">
        <v>28</v>
      </c>
      <c r="L11" s="9" t="s">
        <v>29</v>
      </c>
      <c r="M11" s="13">
        <v>25</v>
      </c>
      <c r="N11" s="13">
        <f t="shared" si="0"/>
        <v>1134</v>
      </c>
      <c r="O11" s="11">
        <v>14300</v>
      </c>
      <c r="P11" s="11">
        <f t="shared" si="1"/>
        <v>357500</v>
      </c>
      <c r="Q11" s="9" t="s">
        <v>2602</v>
      </c>
      <c r="R11" s="37">
        <f t="shared" si="2"/>
        <v>14300</v>
      </c>
    </row>
    <row r="12" spans="1:18" x14ac:dyDescent="0.25">
      <c r="A12" s="9" t="s">
        <v>2597</v>
      </c>
      <c r="B12" s="10">
        <v>43666</v>
      </c>
      <c r="C12" s="11">
        <v>7</v>
      </c>
      <c r="D12" s="12">
        <v>2019</v>
      </c>
      <c r="E12" s="10" t="s">
        <v>2691</v>
      </c>
      <c r="F12" s="10" t="s">
        <v>2656</v>
      </c>
      <c r="G12" s="10" t="s">
        <v>2660</v>
      </c>
      <c r="H12" s="9" t="s">
        <v>22</v>
      </c>
      <c r="I12" s="9" t="s">
        <v>1890</v>
      </c>
      <c r="J12" s="9" t="s">
        <v>3</v>
      </c>
      <c r="K12" s="9" t="s">
        <v>1464</v>
      </c>
      <c r="L12" s="9" t="s">
        <v>1465</v>
      </c>
      <c r="M12" s="13">
        <v>80</v>
      </c>
      <c r="N12" s="13">
        <f t="shared" si="0"/>
        <v>3628.8</v>
      </c>
      <c r="O12" s="11">
        <v>18200</v>
      </c>
      <c r="P12" s="11">
        <f t="shared" si="1"/>
        <v>1456000</v>
      </c>
      <c r="Q12" s="9" t="s">
        <v>2598</v>
      </c>
      <c r="R12" s="37">
        <f t="shared" si="2"/>
        <v>18200</v>
      </c>
    </row>
    <row r="13" spans="1:18" x14ac:dyDescent="0.25">
      <c r="A13" s="9" t="s">
        <v>2599</v>
      </c>
      <c r="B13" s="10">
        <v>43666</v>
      </c>
      <c r="C13" s="11">
        <v>7</v>
      </c>
      <c r="D13" s="12">
        <v>2019</v>
      </c>
      <c r="E13" s="10" t="s">
        <v>2691</v>
      </c>
      <c r="F13" s="10" t="s">
        <v>2656</v>
      </c>
      <c r="G13" s="10" t="s">
        <v>2660</v>
      </c>
      <c r="H13" s="9" t="s">
        <v>26</v>
      </c>
      <c r="I13" s="9" t="s">
        <v>1890</v>
      </c>
      <c r="J13" s="9" t="s">
        <v>3</v>
      </c>
      <c r="K13" s="9" t="s">
        <v>1464</v>
      </c>
      <c r="L13" s="9" t="s">
        <v>1465</v>
      </c>
      <c r="M13" s="13">
        <v>50</v>
      </c>
      <c r="N13" s="13">
        <f t="shared" si="0"/>
        <v>2268</v>
      </c>
      <c r="O13" s="11">
        <v>15300</v>
      </c>
      <c r="P13" s="11">
        <f t="shared" si="1"/>
        <v>765000</v>
      </c>
      <c r="Q13" s="9" t="s">
        <v>2600</v>
      </c>
      <c r="R13" s="37">
        <f t="shared" si="2"/>
        <v>15300</v>
      </c>
    </row>
    <row r="14" spans="1:18" x14ac:dyDescent="0.25">
      <c r="A14" s="9" t="s">
        <v>2595</v>
      </c>
      <c r="B14" s="10">
        <v>43670</v>
      </c>
      <c r="C14" s="11">
        <v>7</v>
      </c>
      <c r="D14" s="12">
        <v>2019</v>
      </c>
      <c r="E14" s="10" t="s">
        <v>2691</v>
      </c>
      <c r="F14" s="10" t="s">
        <v>2656</v>
      </c>
      <c r="G14" s="10" t="s">
        <v>2660</v>
      </c>
      <c r="H14" s="9" t="s">
        <v>2530</v>
      </c>
      <c r="I14" s="9" t="s">
        <v>1588</v>
      </c>
      <c r="J14" s="9" t="s">
        <v>3</v>
      </c>
      <c r="K14" s="9" t="s">
        <v>1255</v>
      </c>
      <c r="L14" s="9" t="s">
        <v>1256</v>
      </c>
      <c r="M14" s="13">
        <v>10</v>
      </c>
      <c r="N14" s="13">
        <f t="shared" si="0"/>
        <v>453.6</v>
      </c>
      <c r="O14" s="11">
        <v>18400</v>
      </c>
      <c r="P14" s="11">
        <f t="shared" si="1"/>
        <v>184000</v>
      </c>
      <c r="Q14" s="9" t="s">
        <v>2596</v>
      </c>
      <c r="R14" s="37">
        <f t="shared" si="2"/>
        <v>18400</v>
      </c>
    </row>
    <row r="15" spans="1:18" x14ac:dyDescent="0.25">
      <c r="A15" s="9" t="s">
        <v>2593</v>
      </c>
      <c r="B15" s="10">
        <v>43673</v>
      </c>
      <c r="C15" s="11">
        <v>7</v>
      </c>
      <c r="D15" s="12">
        <v>2019</v>
      </c>
      <c r="E15" s="10" t="s">
        <v>2691</v>
      </c>
      <c r="F15" s="10" t="s">
        <v>2656</v>
      </c>
      <c r="G15" s="10" t="s">
        <v>2660</v>
      </c>
      <c r="H15" s="9" t="s">
        <v>8</v>
      </c>
      <c r="I15" s="9" t="s">
        <v>2084</v>
      </c>
      <c r="J15" s="9" t="s">
        <v>3</v>
      </c>
      <c r="K15" s="9" t="s">
        <v>1292</v>
      </c>
      <c r="L15" s="9" t="s">
        <v>1293</v>
      </c>
      <c r="M15" s="13">
        <v>150</v>
      </c>
      <c r="N15" s="13">
        <f t="shared" si="0"/>
        <v>6804</v>
      </c>
      <c r="O15" s="11">
        <v>17200</v>
      </c>
      <c r="P15" s="11">
        <f t="shared" si="1"/>
        <v>2580000</v>
      </c>
      <c r="Q15" s="9" t="s">
        <v>2594</v>
      </c>
      <c r="R15" s="37">
        <f t="shared" si="2"/>
        <v>17200</v>
      </c>
    </row>
    <row r="16" spans="1:18" x14ac:dyDescent="0.25">
      <c r="A16" s="9" t="s">
        <v>2581</v>
      </c>
      <c r="B16" s="10">
        <v>43677</v>
      </c>
      <c r="C16" s="11">
        <v>7</v>
      </c>
      <c r="D16" s="12">
        <v>2019</v>
      </c>
      <c r="E16" s="10" t="s">
        <v>2691</v>
      </c>
      <c r="F16" s="10" t="s">
        <v>2656</v>
      </c>
      <c r="G16" s="10" t="s">
        <v>2660</v>
      </c>
      <c r="H16" s="9" t="s">
        <v>22</v>
      </c>
      <c r="I16" s="9" t="s">
        <v>1890</v>
      </c>
      <c r="J16" s="9" t="s">
        <v>3</v>
      </c>
      <c r="K16" s="9" t="s">
        <v>1464</v>
      </c>
      <c r="L16" s="9" t="s">
        <v>1465</v>
      </c>
      <c r="M16" s="13">
        <v>64</v>
      </c>
      <c r="N16" s="13">
        <f t="shared" si="0"/>
        <v>2903.04</v>
      </c>
      <c r="O16" s="11">
        <v>18200</v>
      </c>
      <c r="P16" s="11">
        <f t="shared" si="1"/>
        <v>1164800</v>
      </c>
      <c r="Q16" s="9" t="s">
        <v>2582</v>
      </c>
      <c r="R16" s="37">
        <f t="shared" si="2"/>
        <v>18200</v>
      </c>
    </row>
    <row r="17" spans="1:18" x14ac:dyDescent="0.25">
      <c r="A17" s="9" t="s">
        <v>2583</v>
      </c>
      <c r="B17" s="10">
        <v>43677</v>
      </c>
      <c r="C17" s="11">
        <v>7</v>
      </c>
      <c r="D17" s="12">
        <v>2019</v>
      </c>
      <c r="E17" s="10" t="s">
        <v>2691</v>
      </c>
      <c r="F17" s="10" t="s">
        <v>2656</v>
      </c>
      <c r="G17" s="10" t="s">
        <v>2660</v>
      </c>
      <c r="H17" s="9" t="s">
        <v>22</v>
      </c>
      <c r="I17" s="9" t="s">
        <v>1890</v>
      </c>
      <c r="J17" s="9" t="s">
        <v>3</v>
      </c>
      <c r="K17" s="9" t="s">
        <v>1464</v>
      </c>
      <c r="L17" s="9" t="s">
        <v>1465</v>
      </c>
      <c r="M17" s="13">
        <v>1</v>
      </c>
      <c r="N17" s="13">
        <f t="shared" si="0"/>
        <v>45.36</v>
      </c>
      <c r="O17" s="11">
        <v>18200</v>
      </c>
      <c r="P17" s="11">
        <f t="shared" si="1"/>
        <v>18200</v>
      </c>
      <c r="Q17" s="9" t="s">
        <v>2584</v>
      </c>
      <c r="R17" s="37">
        <f t="shared" si="2"/>
        <v>18200</v>
      </c>
    </row>
    <row r="18" spans="1:18" x14ac:dyDescent="0.25">
      <c r="A18" s="9" t="s">
        <v>2585</v>
      </c>
      <c r="B18" s="10">
        <v>43677</v>
      </c>
      <c r="C18" s="11">
        <v>7</v>
      </c>
      <c r="D18" s="12">
        <v>2019</v>
      </c>
      <c r="E18" s="10" t="s">
        <v>2691</v>
      </c>
      <c r="F18" s="10" t="s">
        <v>2656</v>
      </c>
      <c r="G18" s="10" t="s">
        <v>2660</v>
      </c>
      <c r="H18" s="9" t="s">
        <v>78</v>
      </c>
      <c r="I18" s="9" t="s">
        <v>1890</v>
      </c>
      <c r="J18" s="9" t="s">
        <v>3</v>
      </c>
      <c r="K18" s="9" t="s">
        <v>1464</v>
      </c>
      <c r="L18" s="9" t="s">
        <v>1465</v>
      </c>
      <c r="M18" s="13">
        <v>50</v>
      </c>
      <c r="N18" s="13">
        <f t="shared" si="0"/>
        <v>2268</v>
      </c>
      <c r="O18" s="11">
        <v>15700</v>
      </c>
      <c r="P18" s="11">
        <f t="shared" si="1"/>
        <v>785000</v>
      </c>
      <c r="Q18" s="9" t="s">
        <v>2586</v>
      </c>
      <c r="R18" s="37">
        <f t="shared" si="2"/>
        <v>15700</v>
      </c>
    </row>
    <row r="19" spans="1:18" x14ac:dyDescent="0.25">
      <c r="A19" s="9" t="s">
        <v>2587</v>
      </c>
      <c r="B19" s="10">
        <v>43677</v>
      </c>
      <c r="C19" s="11">
        <v>7</v>
      </c>
      <c r="D19" s="12">
        <v>2019</v>
      </c>
      <c r="E19" s="10" t="s">
        <v>2691</v>
      </c>
      <c r="F19" s="10" t="s">
        <v>2656</v>
      </c>
      <c r="G19" s="10" t="s">
        <v>2660</v>
      </c>
      <c r="H19" s="9" t="s">
        <v>298</v>
      </c>
      <c r="I19" s="9" t="s">
        <v>23</v>
      </c>
      <c r="J19" s="9" t="s">
        <v>3</v>
      </c>
      <c r="K19" s="9" t="s">
        <v>2458</v>
      </c>
      <c r="L19" s="9" t="s">
        <v>2459</v>
      </c>
      <c r="M19" s="13">
        <v>4</v>
      </c>
      <c r="N19" s="13">
        <f t="shared" si="0"/>
        <v>181.44</v>
      </c>
      <c r="O19" s="11">
        <v>15500</v>
      </c>
      <c r="P19" s="11">
        <f t="shared" si="1"/>
        <v>62000</v>
      </c>
      <c r="Q19" s="9" t="s">
        <v>2588</v>
      </c>
      <c r="R19" s="37">
        <f t="shared" si="2"/>
        <v>15500</v>
      </c>
    </row>
    <row r="20" spans="1:18" x14ac:dyDescent="0.25">
      <c r="A20" s="9" t="s">
        <v>2589</v>
      </c>
      <c r="B20" s="10">
        <v>43677</v>
      </c>
      <c r="C20" s="11">
        <v>7</v>
      </c>
      <c r="D20" s="12">
        <v>2019</v>
      </c>
      <c r="E20" s="10" t="s">
        <v>2691</v>
      </c>
      <c r="F20" s="10" t="s">
        <v>2656</v>
      </c>
      <c r="G20" s="10" t="s">
        <v>2660</v>
      </c>
      <c r="H20" s="9" t="s">
        <v>78</v>
      </c>
      <c r="I20" s="9" t="s">
        <v>23</v>
      </c>
      <c r="J20" s="9" t="s">
        <v>3</v>
      </c>
      <c r="K20" s="9" t="s">
        <v>2458</v>
      </c>
      <c r="L20" s="9" t="s">
        <v>2459</v>
      </c>
      <c r="M20" s="13">
        <v>4</v>
      </c>
      <c r="N20" s="13">
        <f t="shared" si="0"/>
        <v>181.44</v>
      </c>
      <c r="O20" s="11">
        <v>15400</v>
      </c>
      <c r="P20" s="11">
        <f t="shared" si="1"/>
        <v>61600</v>
      </c>
      <c r="Q20" s="9" t="s">
        <v>2590</v>
      </c>
      <c r="R20" s="37">
        <f t="shared" si="2"/>
        <v>15400</v>
      </c>
    </row>
    <row r="21" spans="1:18" x14ac:dyDescent="0.25">
      <c r="A21" s="9" t="s">
        <v>2591</v>
      </c>
      <c r="B21" s="10">
        <v>43677</v>
      </c>
      <c r="C21" s="11">
        <v>7</v>
      </c>
      <c r="D21" s="12">
        <v>2019</v>
      </c>
      <c r="E21" s="10" t="s">
        <v>2691</v>
      </c>
      <c r="F21" s="10" t="s">
        <v>2656</v>
      </c>
      <c r="G21" s="10" t="s">
        <v>2660</v>
      </c>
      <c r="H21" s="9" t="s">
        <v>78</v>
      </c>
      <c r="I21" s="9" t="s">
        <v>23</v>
      </c>
      <c r="J21" s="9" t="s">
        <v>3</v>
      </c>
      <c r="K21" s="9" t="s">
        <v>2458</v>
      </c>
      <c r="L21" s="9" t="s">
        <v>2459</v>
      </c>
      <c r="M21" s="13">
        <v>4</v>
      </c>
      <c r="N21" s="13">
        <f t="shared" si="0"/>
        <v>181.44</v>
      </c>
      <c r="O21" s="11">
        <v>16200</v>
      </c>
      <c r="P21" s="11">
        <f t="shared" si="1"/>
        <v>64800</v>
      </c>
      <c r="Q21" s="9" t="s">
        <v>2592</v>
      </c>
      <c r="R21" s="37">
        <f t="shared" si="2"/>
        <v>16200</v>
      </c>
    </row>
    <row r="22" spans="1:18" x14ac:dyDescent="0.25">
      <c r="A22" s="9" t="s">
        <v>2575</v>
      </c>
      <c r="B22" s="10">
        <v>43679</v>
      </c>
      <c r="C22" s="11">
        <v>8</v>
      </c>
      <c r="D22" s="12">
        <v>2019</v>
      </c>
      <c r="E22" s="10" t="s">
        <v>2692</v>
      </c>
      <c r="F22" s="10" t="s">
        <v>2656</v>
      </c>
      <c r="G22" s="10" t="s">
        <v>2660</v>
      </c>
      <c r="H22" s="9" t="s">
        <v>8</v>
      </c>
      <c r="I22" s="9" t="s">
        <v>2084</v>
      </c>
      <c r="J22" s="9" t="s">
        <v>3</v>
      </c>
      <c r="K22" s="9" t="s">
        <v>1292</v>
      </c>
      <c r="L22" s="9" t="s">
        <v>1293</v>
      </c>
      <c r="M22" s="13">
        <v>100</v>
      </c>
      <c r="N22" s="13">
        <f t="shared" si="0"/>
        <v>4536</v>
      </c>
      <c r="O22" s="11">
        <v>17200</v>
      </c>
      <c r="P22" s="11">
        <f t="shared" si="1"/>
        <v>1720000</v>
      </c>
      <c r="Q22" s="9" t="s">
        <v>2576</v>
      </c>
      <c r="R22" s="37">
        <f t="shared" si="2"/>
        <v>17200</v>
      </c>
    </row>
    <row r="23" spans="1:18" x14ac:dyDescent="0.25">
      <c r="A23" s="9" t="s">
        <v>2577</v>
      </c>
      <c r="B23" s="10">
        <v>43679</v>
      </c>
      <c r="C23" s="11">
        <v>8</v>
      </c>
      <c r="D23" s="12">
        <v>2019</v>
      </c>
      <c r="E23" s="10" t="s">
        <v>2692</v>
      </c>
      <c r="F23" s="10" t="s">
        <v>2656</v>
      </c>
      <c r="G23" s="10" t="s">
        <v>2660</v>
      </c>
      <c r="H23" s="9" t="s">
        <v>8</v>
      </c>
      <c r="I23" s="9" t="s">
        <v>9</v>
      </c>
      <c r="J23" s="9" t="s">
        <v>3</v>
      </c>
      <c r="K23" s="9" t="s">
        <v>10</v>
      </c>
      <c r="L23" s="9" t="s">
        <v>11</v>
      </c>
      <c r="M23" s="13">
        <v>45</v>
      </c>
      <c r="N23" s="13">
        <f t="shared" si="0"/>
        <v>2041.2</v>
      </c>
      <c r="O23" s="11">
        <v>17500</v>
      </c>
      <c r="P23" s="11">
        <f t="shared" si="1"/>
        <v>787500</v>
      </c>
      <c r="Q23" s="9" t="s">
        <v>2578</v>
      </c>
      <c r="R23" s="37">
        <f t="shared" si="2"/>
        <v>17500</v>
      </c>
    </row>
    <row r="24" spans="1:18" x14ac:dyDescent="0.25">
      <c r="A24" s="9" t="s">
        <v>2579</v>
      </c>
      <c r="B24" s="10">
        <v>43679</v>
      </c>
      <c r="C24" s="11">
        <v>8</v>
      </c>
      <c r="D24" s="12">
        <v>2019</v>
      </c>
      <c r="E24" s="10" t="s">
        <v>2692</v>
      </c>
      <c r="F24" s="10" t="s">
        <v>2656</v>
      </c>
      <c r="G24" s="10" t="s">
        <v>2660</v>
      </c>
      <c r="H24" s="9" t="s">
        <v>8</v>
      </c>
      <c r="I24" s="9" t="s">
        <v>9</v>
      </c>
      <c r="J24" s="9" t="s">
        <v>3</v>
      </c>
      <c r="K24" s="9" t="s">
        <v>10</v>
      </c>
      <c r="L24" s="9" t="s">
        <v>11</v>
      </c>
      <c r="M24" s="13">
        <v>55</v>
      </c>
      <c r="N24" s="13">
        <f t="shared" si="0"/>
        <v>2494.8000000000002</v>
      </c>
      <c r="O24" s="11">
        <v>17500</v>
      </c>
      <c r="P24" s="11">
        <f t="shared" si="1"/>
        <v>962500</v>
      </c>
      <c r="Q24" s="9" t="s">
        <v>2580</v>
      </c>
      <c r="R24" s="37">
        <f t="shared" si="2"/>
        <v>17500</v>
      </c>
    </row>
    <row r="25" spans="1:18" x14ac:dyDescent="0.25">
      <c r="A25" s="9" t="s">
        <v>2571</v>
      </c>
      <c r="B25" s="10">
        <v>43680</v>
      </c>
      <c r="C25" s="11">
        <v>8</v>
      </c>
      <c r="D25" s="12">
        <v>2019</v>
      </c>
      <c r="E25" s="10" t="s">
        <v>2692</v>
      </c>
      <c r="F25" s="10" t="s">
        <v>2656</v>
      </c>
      <c r="G25" s="10" t="s">
        <v>2660</v>
      </c>
      <c r="H25" s="9" t="s">
        <v>8</v>
      </c>
      <c r="I25" s="9" t="s">
        <v>9</v>
      </c>
      <c r="J25" s="9" t="s">
        <v>3</v>
      </c>
      <c r="K25" s="9" t="s">
        <v>10</v>
      </c>
      <c r="L25" s="9" t="s">
        <v>11</v>
      </c>
      <c r="M25" s="13">
        <v>50</v>
      </c>
      <c r="N25" s="13">
        <f t="shared" si="0"/>
        <v>2268</v>
      </c>
      <c r="O25" s="11">
        <v>17500</v>
      </c>
      <c r="P25" s="11">
        <f t="shared" si="1"/>
        <v>875000</v>
      </c>
      <c r="Q25" s="9" t="s">
        <v>2572</v>
      </c>
      <c r="R25" s="37">
        <f t="shared" si="2"/>
        <v>17500</v>
      </c>
    </row>
    <row r="26" spans="1:18" x14ac:dyDescent="0.25">
      <c r="A26" s="9" t="s">
        <v>2573</v>
      </c>
      <c r="B26" s="10">
        <v>43680</v>
      </c>
      <c r="C26" s="11">
        <v>8</v>
      </c>
      <c r="D26" s="12">
        <v>2019</v>
      </c>
      <c r="E26" s="10" t="s">
        <v>2692</v>
      </c>
      <c r="F26" s="10" t="s">
        <v>2656</v>
      </c>
      <c r="G26" s="10" t="s">
        <v>2660</v>
      </c>
      <c r="H26" s="9" t="s">
        <v>8</v>
      </c>
      <c r="I26" s="9" t="s">
        <v>9</v>
      </c>
      <c r="J26" s="9" t="s">
        <v>3</v>
      </c>
      <c r="K26" s="9" t="s">
        <v>10</v>
      </c>
      <c r="L26" s="9" t="s">
        <v>11</v>
      </c>
      <c r="M26" s="13">
        <v>50</v>
      </c>
      <c r="N26" s="13">
        <f t="shared" si="0"/>
        <v>2268</v>
      </c>
      <c r="O26" s="11">
        <v>17500</v>
      </c>
      <c r="P26" s="11">
        <f t="shared" si="1"/>
        <v>875000</v>
      </c>
      <c r="Q26" s="9" t="s">
        <v>2574</v>
      </c>
      <c r="R26" s="37">
        <f t="shared" si="2"/>
        <v>17500</v>
      </c>
    </row>
    <row r="27" spans="1:18" x14ac:dyDescent="0.25">
      <c r="A27" s="9" t="s">
        <v>2567</v>
      </c>
      <c r="B27" s="10">
        <v>43682</v>
      </c>
      <c r="C27" s="11">
        <v>8</v>
      </c>
      <c r="D27" s="12">
        <v>2019</v>
      </c>
      <c r="E27" s="10" t="s">
        <v>2692</v>
      </c>
      <c r="F27" s="10" t="s">
        <v>2656</v>
      </c>
      <c r="G27" s="10" t="s">
        <v>2660</v>
      </c>
      <c r="H27" s="9" t="s">
        <v>235</v>
      </c>
      <c r="I27" s="9" t="s">
        <v>33</v>
      </c>
      <c r="J27" s="9" t="s">
        <v>3</v>
      </c>
      <c r="K27" s="9" t="s">
        <v>1160</v>
      </c>
      <c r="L27" s="9" t="s">
        <v>1161</v>
      </c>
      <c r="M27" s="13">
        <v>21.74</v>
      </c>
      <c r="N27" s="13">
        <f t="shared" si="0"/>
        <v>986.12639999999988</v>
      </c>
      <c r="O27" s="11">
        <v>13898.34</v>
      </c>
      <c r="P27" s="11">
        <f t="shared" si="1"/>
        <v>302149.91159999999</v>
      </c>
      <c r="Q27" s="9" t="s">
        <v>2568</v>
      </c>
      <c r="R27" s="37">
        <f t="shared" si="2"/>
        <v>13898.34</v>
      </c>
    </row>
    <row r="28" spans="1:18" x14ac:dyDescent="0.25">
      <c r="A28" s="9" t="s">
        <v>2569</v>
      </c>
      <c r="B28" s="10">
        <v>43682</v>
      </c>
      <c r="C28" s="11">
        <v>8</v>
      </c>
      <c r="D28" s="12">
        <v>2019</v>
      </c>
      <c r="E28" s="10" t="s">
        <v>2692</v>
      </c>
      <c r="F28" s="10" t="s">
        <v>2656</v>
      </c>
      <c r="G28" s="10" t="s">
        <v>2660</v>
      </c>
      <c r="H28" s="9" t="s">
        <v>8</v>
      </c>
      <c r="I28" s="9" t="s">
        <v>9</v>
      </c>
      <c r="J28" s="9" t="s">
        <v>3</v>
      </c>
      <c r="K28" s="9" t="s">
        <v>10</v>
      </c>
      <c r="L28" s="9" t="s">
        <v>11</v>
      </c>
      <c r="M28" s="13">
        <v>100</v>
      </c>
      <c r="N28" s="13">
        <f t="shared" si="0"/>
        <v>4536</v>
      </c>
      <c r="O28" s="11">
        <v>17500</v>
      </c>
      <c r="P28" s="11">
        <f t="shared" si="1"/>
        <v>1750000</v>
      </c>
      <c r="Q28" s="9" t="s">
        <v>2570</v>
      </c>
      <c r="R28" s="37">
        <f t="shared" si="2"/>
        <v>17500</v>
      </c>
    </row>
    <row r="29" spans="1:18" x14ac:dyDescent="0.25">
      <c r="A29" s="9" t="s">
        <v>2561</v>
      </c>
      <c r="B29" s="10">
        <v>43684</v>
      </c>
      <c r="C29" s="11">
        <v>8</v>
      </c>
      <c r="D29" s="12">
        <v>2019</v>
      </c>
      <c r="E29" s="10" t="s">
        <v>2692</v>
      </c>
      <c r="F29" s="10" t="s">
        <v>2656</v>
      </c>
      <c r="G29" s="10" t="s">
        <v>2660</v>
      </c>
      <c r="H29" s="9" t="s">
        <v>298</v>
      </c>
      <c r="I29" s="9" t="s">
        <v>37</v>
      </c>
      <c r="J29" s="9" t="s">
        <v>3</v>
      </c>
      <c r="K29" s="9" t="s">
        <v>38</v>
      </c>
      <c r="L29" s="9" t="s">
        <v>39</v>
      </c>
      <c r="M29" s="13">
        <v>100</v>
      </c>
      <c r="N29" s="13">
        <f t="shared" si="0"/>
        <v>4536</v>
      </c>
      <c r="O29" s="11">
        <v>15300</v>
      </c>
      <c r="P29" s="11">
        <f t="shared" si="1"/>
        <v>1530000</v>
      </c>
      <c r="Q29" s="9" t="s">
        <v>2562</v>
      </c>
      <c r="R29" s="37">
        <f t="shared" si="2"/>
        <v>15300</v>
      </c>
    </row>
    <row r="30" spans="1:18" x14ac:dyDescent="0.25">
      <c r="A30" s="9" t="s">
        <v>2563</v>
      </c>
      <c r="B30" s="10">
        <v>43684</v>
      </c>
      <c r="C30" s="11">
        <v>8</v>
      </c>
      <c r="D30" s="12">
        <v>2019</v>
      </c>
      <c r="E30" s="10" t="s">
        <v>2692</v>
      </c>
      <c r="F30" s="10" t="s">
        <v>2656</v>
      </c>
      <c r="G30" s="10" t="s">
        <v>2660</v>
      </c>
      <c r="H30" s="9" t="s">
        <v>170</v>
      </c>
      <c r="I30" s="9" t="s">
        <v>9</v>
      </c>
      <c r="J30" s="9" t="s">
        <v>3</v>
      </c>
      <c r="K30" s="9" t="s">
        <v>10</v>
      </c>
      <c r="L30" s="9" t="s">
        <v>11</v>
      </c>
      <c r="M30" s="13">
        <v>40</v>
      </c>
      <c r="N30" s="13">
        <f t="shared" si="0"/>
        <v>1814.4</v>
      </c>
      <c r="O30" s="11">
        <v>19800</v>
      </c>
      <c r="P30" s="11">
        <f t="shared" si="1"/>
        <v>792000</v>
      </c>
      <c r="Q30" s="9" t="s">
        <v>2564</v>
      </c>
      <c r="R30" s="37">
        <f t="shared" si="2"/>
        <v>19800</v>
      </c>
    </row>
    <row r="31" spans="1:18" x14ac:dyDescent="0.25">
      <c r="A31" s="9" t="s">
        <v>2565</v>
      </c>
      <c r="B31" s="10">
        <v>43684</v>
      </c>
      <c r="C31" s="11">
        <v>8</v>
      </c>
      <c r="D31" s="12">
        <v>2019</v>
      </c>
      <c r="E31" s="10" t="s">
        <v>2692</v>
      </c>
      <c r="F31" s="10" t="s">
        <v>2656</v>
      </c>
      <c r="G31" s="10" t="s">
        <v>2660</v>
      </c>
      <c r="H31" s="9" t="s">
        <v>235</v>
      </c>
      <c r="I31" s="9" t="s">
        <v>33</v>
      </c>
      <c r="J31" s="9" t="s">
        <v>3</v>
      </c>
      <c r="K31" s="9" t="s">
        <v>1160</v>
      </c>
      <c r="L31" s="9" t="s">
        <v>1161</v>
      </c>
      <c r="M31" s="13">
        <v>8.6</v>
      </c>
      <c r="N31" s="13">
        <f t="shared" si="0"/>
        <v>390.096</v>
      </c>
      <c r="O31" s="11">
        <v>13900</v>
      </c>
      <c r="P31" s="11">
        <f t="shared" si="1"/>
        <v>119540</v>
      </c>
      <c r="Q31" s="9" t="s">
        <v>2566</v>
      </c>
      <c r="R31" s="37">
        <f t="shared" si="2"/>
        <v>13900</v>
      </c>
    </row>
    <row r="32" spans="1:18" x14ac:dyDescent="0.25">
      <c r="A32" s="9" t="s">
        <v>2557</v>
      </c>
      <c r="B32" s="10">
        <v>43693</v>
      </c>
      <c r="C32" s="11">
        <v>8</v>
      </c>
      <c r="D32" s="12">
        <v>2019</v>
      </c>
      <c r="E32" s="10" t="s">
        <v>2692</v>
      </c>
      <c r="F32" s="10" t="s">
        <v>2656</v>
      </c>
      <c r="G32" s="10" t="s">
        <v>2660</v>
      </c>
      <c r="H32" s="9" t="s">
        <v>170</v>
      </c>
      <c r="I32" s="9" t="s">
        <v>9</v>
      </c>
      <c r="J32" s="9" t="s">
        <v>3</v>
      </c>
      <c r="K32" s="9" t="s">
        <v>10</v>
      </c>
      <c r="L32" s="9" t="s">
        <v>11</v>
      </c>
      <c r="M32" s="13">
        <v>50</v>
      </c>
      <c r="N32" s="13">
        <f t="shared" si="0"/>
        <v>2268</v>
      </c>
      <c r="O32" s="11">
        <v>19800</v>
      </c>
      <c r="P32" s="11">
        <f t="shared" si="1"/>
        <v>990000</v>
      </c>
      <c r="Q32" s="9" t="s">
        <v>2558</v>
      </c>
      <c r="R32" s="37">
        <f t="shared" si="2"/>
        <v>19800</v>
      </c>
    </row>
    <row r="33" spans="1:18" x14ac:dyDescent="0.25">
      <c r="A33" s="9" t="s">
        <v>2559</v>
      </c>
      <c r="B33" s="10">
        <v>43693</v>
      </c>
      <c r="C33" s="11">
        <v>8</v>
      </c>
      <c r="D33" s="12">
        <v>2019</v>
      </c>
      <c r="E33" s="10" t="s">
        <v>2692</v>
      </c>
      <c r="F33" s="10" t="s">
        <v>2656</v>
      </c>
      <c r="G33" s="10" t="s">
        <v>2660</v>
      </c>
      <c r="H33" s="9" t="s">
        <v>170</v>
      </c>
      <c r="I33" s="9" t="s">
        <v>9</v>
      </c>
      <c r="J33" s="9" t="s">
        <v>3</v>
      </c>
      <c r="K33" s="9" t="s">
        <v>10</v>
      </c>
      <c r="L33" s="9" t="s">
        <v>11</v>
      </c>
      <c r="M33" s="13">
        <v>50</v>
      </c>
      <c r="N33" s="13">
        <f t="shared" si="0"/>
        <v>2268</v>
      </c>
      <c r="O33" s="11">
        <v>19800</v>
      </c>
      <c r="P33" s="11">
        <f t="shared" si="1"/>
        <v>990000</v>
      </c>
      <c r="Q33" s="9" t="s">
        <v>2560</v>
      </c>
      <c r="R33" s="37">
        <f t="shared" si="2"/>
        <v>19800</v>
      </c>
    </row>
    <row r="34" spans="1:18" x14ac:dyDescent="0.25">
      <c r="A34" s="9" t="s">
        <v>2555</v>
      </c>
      <c r="B34" s="10">
        <v>43696</v>
      </c>
      <c r="C34" s="11">
        <v>8</v>
      </c>
      <c r="D34" s="12">
        <v>2019</v>
      </c>
      <c r="E34" s="10" t="s">
        <v>2692</v>
      </c>
      <c r="F34" s="10" t="s">
        <v>2656</v>
      </c>
      <c r="G34" s="10" t="s">
        <v>2660</v>
      </c>
      <c r="H34" s="9" t="s">
        <v>78</v>
      </c>
      <c r="I34" s="9" t="s">
        <v>37</v>
      </c>
      <c r="J34" s="9" t="s">
        <v>3</v>
      </c>
      <c r="K34" s="9" t="s">
        <v>38</v>
      </c>
      <c r="L34" s="9" t="s">
        <v>39</v>
      </c>
      <c r="M34" s="13">
        <v>48</v>
      </c>
      <c r="N34" s="13">
        <f t="shared" si="0"/>
        <v>2177.2799999999997</v>
      </c>
      <c r="O34" s="11">
        <v>14800</v>
      </c>
      <c r="P34" s="11">
        <f t="shared" si="1"/>
        <v>710400</v>
      </c>
      <c r="Q34" s="9" t="s">
        <v>2556</v>
      </c>
      <c r="R34" s="37">
        <f t="shared" si="2"/>
        <v>14800</v>
      </c>
    </row>
    <row r="35" spans="1:18" x14ac:dyDescent="0.25">
      <c r="A35" s="9" t="s">
        <v>2553</v>
      </c>
      <c r="B35" s="10">
        <v>43697</v>
      </c>
      <c r="C35" s="11">
        <v>8</v>
      </c>
      <c r="D35" s="12">
        <v>2019</v>
      </c>
      <c r="E35" s="10" t="s">
        <v>2692</v>
      </c>
      <c r="F35" s="10" t="s">
        <v>2656</v>
      </c>
      <c r="G35" s="10" t="s">
        <v>2660</v>
      </c>
      <c r="H35" s="9" t="s">
        <v>78</v>
      </c>
      <c r="I35" s="9" t="s">
        <v>37</v>
      </c>
      <c r="J35" s="9" t="s">
        <v>3</v>
      </c>
      <c r="K35" s="9" t="s">
        <v>38</v>
      </c>
      <c r="L35" s="9" t="s">
        <v>39</v>
      </c>
      <c r="M35" s="13">
        <v>52</v>
      </c>
      <c r="N35" s="13">
        <f t="shared" si="0"/>
        <v>2358.7199999999998</v>
      </c>
      <c r="O35" s="11">
        <v>14800</v>
      </c>
      <c r="P35" s="11">
        <f t="shared" si="1"/>
        <v>769600</v>
      </c>
      <c r="Q35" s="9" t="s">
        <v>2554</v>
      </c>
      <c r="R35" s="37">
        <f t="shared" si="2"/>
        <v>14800</v>
      </c>
    </row>
    <row r="36" spans="1:18" x14ac:dyDescent="0.25">
      <c r="A36" s="9" t="s">
        <v>2549</v>
      </c>
      <c r="B36" s="10">
        <v>43698</v>
      </c>
      <c r="C36" s="11">
        <v>8</v>
      </c>
      <c r="D36" s="12">
        <v>2019</v>
      </c>
      <c r="E36" s="10" t="s">
        <v>2692</v>
      </c>
      <c r="F36" s="10" t="s">
        <v>2656</v>
      </c>
      <c r="G36" s="10" t="s">
        <v>2660</v>
      </c>
      <c r="H36" s="9" t="s">
        <v>2530</v>
      </c>
      <c r="I36" s="9" t="s">
        <v>1588</v>
      </c>
      <c r="J36" s="9" t="s">
        <v>3</v>
      </c>
      <c r="K36" s="9" t="s">
        <v>1255</v>
      </c>
      <c r="L36" s="9" t="s">
        <v>1256</v>
      </c>
      <c r="M36" s="13">
        <v>60</v>
      </c>
      <c r="N36" s="13">
        <f t="shared" si="0"/>
        <v>2721.6</v>
      </c>
      <c r="O36" s="11">
        <v>18400</v>
      </c>
      <c r="P36" s="11">
        <f t="shared" si="1"/>
        <v>1104000</v>
      </c>
      <c r="Q36" s="9" t="s">
        <v>2550</v>
      </c>
      <c r="R36" s="37">
        <f t="shared" si="2"/>
        <v>18400</v>
      </c>
    </row>
    <row r="37" spans="1:18" x14ac:dyDescent="0.25">
      <c r="A37" s="9" t="s">
        <v>2551</v>
      </c>
      <c r="B37" s="10">
        <v>43698</v>
      </c>
      <c r="C37" s="11">
        <v>8</v>
      </c>
      <c r="D37" s="12">
        <v>2019</v>
      </c>
      <c r="E37" s="10" t="s">
        <v>2692</v>
      </c>
      <c r="F37" s="10" t="s">
        <v>2656</v>
      </c>
      <c r="G37" s="10" t="s">
        <v>2660</v>
      </c>
      <c r="H37" s="9" t="s">
        <v>235</v>
      </c>
      <c r="I37" s="9" t="s">
        <v>33</v>
      </c>
      <c r="J37" s="9" t="s">
        <v>3</v>
      </c>
      <c r="K37" s="9" t="s">
        <v>1160</v>
      </c>
      <c r="L37" s="9" t="s">
        <v>1161</v>
      </c>
      <c r="M37" s="13">
        <v>47.03</v>
      </c>
      <c r="N37" s="13">
        <f t="shared" si="0"/>
        <v>2133.2808</v>
      </c>
      <c r="O37" s="11">
        <v>13500</v>
      </c>
      <c r="P37" s="11">
        <f t="shared" si="1"/>
        <v>634905</v>
      </c>
      <c r="Q37" s="9" t="s">
        <v>2552</v>
      </c>
      <c r="R37" s="37">
        <f t="shared" si="2"/>
        <v>13500</v>
      </c>
    </row>
    <row r="38" spans="1:18" x14ac:dyDescent="0.25">
      <c r="A38" s="9" t="s">
        <v>2545</v>
      </c>
      <c r="B38" s="10">
        <v>43699</v>
      </c>
      <c r="C38" s="11">
        <v>8</v>
      </c>
      <c r="D38" s="12">
        <v>2019</v>
      </c>
      <c r="E38" s="10" t="s">
        <v>2692</v>
      </c>
      <c r="F38" s="10" t="s">
        <v>2656</v>
      </c>
      <c r="G38" s="10" t="s">
        <v>2660</v>
      </c>
      <c r="H38" s="9" t="s">
        <v>8</v>
      </c>
      <c r="I38" s="9" t="s">
        <v>2084</v>
      </c>
      <c r="J38" s="9" t="s">
        <v>3</v>
      </c>
      <c r="K38" s="9" t="s">
        <v>1292</v>
      </c>
      <c r="L38" s="9" t="s">
        <v>1293</v>
      </c>
      <c r="M38" s="13">
        <v>150</v>
      </c>
      <c r="N38" s="13">
        <f t="shared" si="0"/>
        <v>6804</v>
      </c>
      <c r="O38" s="11">
        <v>17200</v>
      </c>
      <c r="P38" s="11">
        <f t="shared" si="1"/>
        <v>2580000</v>
      </c>
      <c r="Q38" s="9" t="s">
        <v>2546</v>
      </c>
      <c r="R38" s="37">
        <f t="shared" si="2"/>
        <v>17200</v>
      </c>
    </row>
    <row r="39" spans="1:18" x14ac:dyDescent="0.25">
      <c r="A39" s="9" t="s">
        <v>2547</v>
      </c>
      <c r="B39" s="10">
        <v>43699</v>
      </c>
      <c r="C39" s="11">
        <v>8</v>
      </c>
      <c r="D39" s="12">
        <v>2019</v>
      </c>
      <c r="E39" s="10" t="s">
        <v>2692</v>
      </c>
      <c r="F39" s="10" t="s">
        <v>2656</v>
      </c>
      <c r="G39" s="10" t="s">
        <v>2660</v>
      </c>
      <c r="H39" s="9" t="s">
        <v>170</v>
      </c>
      <c r="I39" s="9" t="s">
        <v>9</v>
      </c>
      <c r="J39" s="9" t="s">
        <v>3</v>
      </c>
      <c r="K39" s="9" t="s">
        <v>10</v>
      </c>
      <c r="L39" s="9" t="s">
        <v>11</v>
      </c>
      <c r="M39" s="13">
        <v>50</v>
      </c>
      <c r="N39" s="13">
        <f t="shared" si="0"/>
        <v>2268</v>
      </c>
      <c r="O39" s="11">
        <v>19500</v>
      </c>
      <c r="P39" s="11">
        <f t="shared" si="1"/>
        <v>975000</v>
      </c>
      <c r="Q39" s="9" t="s">
        <v>2548</v>
      </c>
      <c r="R39" s="37">
        <f t="shared" si="2"/>
        <v>19500</v>
      </c>
    </row>
    <row r="40" spans="1:18" x14ac:dyDescent="0.25">
      <c r="A40" s="9" t="s">
        <v>2539</v>
      </c>
      <c r="B40" s="10">
        <v>43700</v>
      </c>
      <c r="C40" s="11">
        <v>8</v>
      </c>
      <c r="D40" s="12">
        <v>2019</v>
      </c>
      <c r="E40" s="10" t="s">
        <v>2692</v>
      </c>
      <c r="F40" s="10" t="s">
        <v>2656</v>
      </c>
      <c r="G40" s="10" t="s">
        <v>2660</v>
      </c>
      <c r="H40" s="9" t="s">
        <v>298</v>
      </c>
      <c r="I40" s="9" t="s">
        <v>37</v>
      </c>
      <c r="J40" s="9" t="s">
        <v>3</v>
      </c>
      <c r="K40" s="9" t="s">
        <v>38</v>
      </c>
      <c r="L40" s="9" t="s">
        <v>39</v>
      </c>
      <c r="M40" s="13">
        <v>100</v>
      </c>
      <c r="N40" s="13">
        <f t="shared" si="0"/>
        <v>4536</v>
      </c>
      <c r="O40" s="11">
        <v>15100</v>
      </c>
      <c r="P40" s="11">
        <f t="shared" si="1"/>
        <v>1510000</v>
      </c>
      <c r="Q40" s="9" t="s">
        <v>2540</v>
      </c>
      <c r="R40" s="37">
        <f t="shared" si="2"/>
        <v>15100</v>
      </c>
    </row>
    <row r="41" spans="1:18" x14ac:dyDescent="0.25">
      <c r="A41" s="9" t="s">
        <v>2541</v>
      </c>
      <c r="B41" s="10">
        <v>43700</v>
      </c>
      <c r="C41" s="11">
        <v>8</v>
      </c>
      <c r="D41" s="12">
        <v>2019</v>
      </c>
      <c r="E41" s="10" t="s">
        <v>2692</v>
      </c>
      <c r="F41" s="10" t="s">
        <v>2656</v>
      </c>
      <c r="G41" s="10" t="s">
        <v>2660</v>
      </c>
      <c r="H41" s="9" t="s">
        <v>170</v>
      </c>
      <c r="I41" s="9" t="s">
        <v>9</v>
      </c>
      <c r="J41" s="9" t="s">
        <v>3</v>
      </c>
      <c r="K41" s="9" t="s">
        <v>10</v>
      </c>
      <c r="L41" s="9" t="s">
        <v>11</v>
      </c>
      <c r="M41" s="13">
        <v>30</v>
      </c>
      <c r="N41" s="13">
        <f t="shared" si="0"/>
        <v>1360.8</v>
      </c>
      <c r="O41" s="11">
        <v>19500</v>
      </c>
      <c r="P41" s="11">
        <f t="shared" si="1"/>
        <v>585000</v>
      </c>
      <c r="Q41" s="9" t="s">
        <v>2542</v>
      </c>
      <c r="R41" s="37">
        <f t="shared" si="2"/>
        <v>19500</v>
      </c>
    </row>
    <row r="42" spans="1:18" x14ac:dyDescent="0.25">
      <c r="A42" s="9" t="s">
        <v>2543</v>
      </c>
      <c r="B42" s="10">
        <v>43700</v>
      </c>
      <c r="C42" s="11">
        <v>8</v>
      </c>
      <c r="D42" s="12">
        <v>2019</v>
      </c>
      <c r="E42" s="10" t="s">
        <v>2692</v>
      </c>
      <c r="F42" s="10" t="s">
        <v>2656</v>
      </c>
      <c r="G42" s="10" t="s">
        <v>2660</v>
      </c>
      <c r="H42" s="9" t="s">
        <v>170</v>
      </c>
      <c r="I42" s="9" t="s">
        <v>9</v>
      </c>
      <c r="J42" s="9" t="s">
        <v>3</v>
      </c>
      <c r="K42" s="9" t="s">
        <v>10</v>
      </c>
      <c r="L42" s="9" t="s">
        <v>11</v>
      </c>
      <c r="M42" s="13">
        <v>20</v>
      </c>
      <c r="N42" s="13">
        <f t="shared" si="0"/>
        <v>907.2</v>
      </c>
      <c r="O42" s="11">
        <v>19500</v>
      </c>
      <c r="P42" s="11">
        <f t="shared" si="1"/>
        <v>390000</v>
      </c>
      <c r="Q42" s="9" t="s">
        <v>2544</v>
      </c>
      <c r="R42" s="37">
        <f t="shared" si="2"/>
        <v>19500</v>
      </c>
    </row>
    <row r="43" spans="1:18" x14ac:dyDescent="0.25">
      <c r="A43" s="9" t="s">
        <v>2534</v>
      </c>
      <c r="B43" s="10">
        <v>43701</v>
      </c>
      <c r="C43" s="11">
        <v>8</v>
      </c>
      <c r="D43" s="12">
        <v>2019</v>
      </c>
      <c r="E43" s="10" t="s">
        <v>2692</v>
      </c>
      <c r="F43" s="10" t="s">
        <v>2656</v>
      </c>
      <c r="G43" s="10" t="s">
        <v>2660</v>
      </c>
      <c r="H43" s="9" t="s">
        <v>2535</v>
      </c>
      <c r="I43" s="9" t="s">
        <v>1588</v>
      </c>
      <c r="J43" s="9" t="s">
        <v>3</v>
      </c>
      <c r="K43" s="9" t="s">
        <v>1255</v>
      </c>
      <c r="L43" s="9" t="s">
        <v>1256</v>
      </c>
      <c r="M43" s="13">
        <v>5</v>
      </c>
      <c r="N43" s="13">
        <f t="shared" si="0"/>
        <v>226.8</v>
      </c>
      <c r="O43" s="11">
        <v>17000</v>
      </c>
      <c r="P43" s="11">
        <f t="shared" si="1"/>
        <v>85000</v>
      </c>
      <c r="Q43" s="9" t="s">
        <v>2536</v>
      </c>
      <c r="R43" s="37">
        <f t="shared" si="2"/>
        <v>17000</v>
      </c>
    </row>
    <row r="44" spans="1:18" x14ac:dyDescent="0.25">
      <c r="A44" s="9" t="s">
        <v>2537</v>
      </c>
      <c r="B44" s="10">
        <v>43701</v>
      </c>
      <c r="C44" s="11">
        <v>8</v>
      </c>
      <c r="D44" s="12">
        <v>2019</v>
      </c>
      <c r="E44" s="10" t="s">
        <v>2692</v>
      </c>
      <c r="F44" s="10" t="s">
        <v>2656</v>
      </c>
      <c r="G44" s="10" t="s">
        <v>2660</v>
      </c>
      <c r="H44" s="9" t="s">
        <v>315</v>
      </c>
      <c r="I44" s="9" t="s">
        <v>2508</v>
      </c>
      <c r="J44" s="9" t="s">
        <v>3</v>
      </c>
      <c r="K44" s="9" t="s">
        <v>2458</v>
      </c>
      <c r="L44" s="9" t="s">
        <v>2459</v>
      </c>
      <c r="M44" s="13">
        <v>200</v>
      </c>
      <c r="N44" s="13">
        <f t="shared" si="0"/>
        <v>9072</v>
      </c>
      <c r="O44" s="11">
        <v>17550</v>
      </c>
      <c r="P44" s="11">
        <f t="shared" si="1"/>
        <v>3510000</v>
      </c>
      <c r="Q44" s="9" t="s">
        <v>2538</v>
      </c>
      <c r="R44" s="37">
        <f t="shared" si="2"/>
        <v>17550</v>
      </c>
    </row>
    <row r="45" spans="1:18" x14ac:dyDescent="0.25">
      <c r="A45" s="9" t="s">
        <v>2529</v>
      </c>
      <c r="B45" s="10">
        <v>43703</v>
      </c>
      <c r="C45" s="11">
        <v>8</v>
      </c>
      <c r="D45" s="12">
        <v>2019</v>
      </c>
      <c r="E45" s="10" t="s">
        <v>2692</v>
      </c>
      <c r="F45" s="10" t="s">
        <v>2656</v>
      </c>
      <c r="G45" s="10" t="s">
        <v>2660</v>
      </c>
      <c r="H45" s="9" t="s">
        <v>2530</v>
      </c>
      <c r="I45" s="9" t="s">
        <v>1588</v>
      </c>
      <c r="J45" s="9" t="s">
        <v>3</v>
      </c>
      <c r="K45" s="9" t="s">
        <v>1255</v>
      </c>
      <c r="L45" s="9" t="s">
        <v>1256</v>
      </c>
      <c r="M45" s="13">
        <v>35</v>
      </c>
      <c r="N45" s="13">
        <f t="shared" si="0"/>
        <v>1587.6</v>
      </c>
      <c r="O45" s="11">
        <v>18400</v>
      </c>
      <c r="P45" s="11">
        <f t="shared" si="1"/>
        <v>644000</v>
      </c>
      <c r="Q45" s="9" t="s">
        <v>2531</v>
      </c>
      <c r="R45" s="37">
        <f t="shared" si="2"/>
        <v>18400</v>
      </c>
    </row>
    <row r="46" spans="1:18" x14ac:dyDescent="0.25">
      <c r="A46" s="9" t="s">
        <v>2532</v>
      </c>
      <c r="B46" s="10">
        <v>43703</v>
      </c>
      <c r="C46" s="11">
        <v>8</v>
      </c>
      <c r="D46" s="12">
        <v>2019</v>
      </c>
      <c r="E46" s="10" t="s">
        <v>2692</v>
      </c>
      <c r="F46" s="10" t="s">
        <v>2656</v>
      </c>
      <c r="G46" s="10" t="s">
        <v>2660</v>
      </c>
      <c r="H46" s="9" t="s">
        <v>2530</v>
      </c>
      <c r="I46" s="9" t="s">
        <v>1588</v>
      </c>
      <c r="J46" s="9" t="s">
        <v>3</v>
      </c>
      <c r="K46" s="9" t="s">
        <v>1255</v>
      </c>
      <c r="L46" s="9" t="s">
        <v>1256</v>
      </c>
      <c r="M46" s="13">
        <v>25</v>
      </c>
      <c r="N46" s="13">
        <f t="shared" si="0"/>
        <v>1134</v>
      </c>
      <c r="O46" s="11">
        <v>18400</v>
      </c>
      <c r="P46" s="11">
        <f t="shared" si="1"/>
        <v>460000</v>
      </c>
      <c r="Q46" s="9" t="s">
        <v>2533</v>
      </c>
      <c r="R46" s="37">
        <f t="shared" si="2"/>
        <v>18400</v>
      </c>
    </row>
    <row r="47" spans="1:18" x14ac:dyDescent="0.25">
      <c r="A47" s="9" t="s">
        <v>2525</v>
      </c>
      <c r="B47" s="10">
        <v>43705</v>
      </c>
      <c r="C47" s="11">
        <v>8</v>
      </c>
      <c r="D47" s="12">
        <v>2019</v>
      </c>
      <c r="E47" s="10" t="s">
        <v>2692</v>
      </c>
      <c r="F47" s="10" t="s">
        <v>2656</v>
      </c>
      <c r="G47" s="10" t="s">
        <v>2660</v>
      </c>
      <c r="H47" s="9" t="s">
        <v>170</v>
      </c>
      <c r="I47" s="9" t="s">
        <v>9</v>
      </c>
      <c r="J47" s="9" t="s">
        <v>3</v>
      </c>
      <c r="K47" s="9" t="s">
        <v>10</v>
      </c>
      <c r="L47" s="9" t="s">
        <v>11</v>
      </c>
      <c r="M47" s="13">
        <v>100</v>
      </c>
      <c r="N47" s="13">
        <f t="shared" si="0"/>
        <v>4536</v>
      </c>
      <c r="O47" s="11">
        <v>19500</v>
      </c>
      <c r="P47" s="11">
        <f t="shared" si="1"/>
        <v>1950000</v>
      </c>
      <c r="Q47" s="9" t="s">
        <v>2526</v>
      </c>
      <c r="R47" s="37">
        <f t="shared" si="2"/>
        <v>19500</v>
      </c>
    </row>
    <row r="48" spans="1:18" x14ac:dyDescent="0.25">
      <c r="A48" s="9" t="s">
        <v>2527</v>
      </c>
      <c r="B48" s="10">
        <v>43705</v>
      </c>
      <c r="C48" s="11">
        <v>8</v>
      </c>
      <c r="D48" s="12">
        <v>2019</v>
      </c>
      <c r="E48" s="10" t="s">
        <v>2692</v>
      </c>
      <c r="F48" s="10" t="s">
        <v>2656</v>
      </c>
      <c r="G48" s="10" t="s">
        <v>2660</v>
      </c>
      <c r="H48" s="9" t="s">
        <v>8</v>
      </c>
      <c r="I48" s="9" t="s">
        <v>9</v>
      </c>
      <c r="J48" s="9" t="s">
        <v>3</v>
      </c>
      <c r="K48" s="9" t="s">
        <v>10</v>
      </c>
      <c r="L48" s="9" t="s">
        <v>11</v>
      </c>
      <c r="M48" s="13">
        <v>100</v>
      </c>
      <c r="N48" s="13">
        <f t="shared" si="0"/>
        <v>4536</v>
      </c>
      <c r="O48" s="11">
        <v>17000</v>
      </c>
      <c r="P48" s="11">
        <f t="shared" si="1"/>
        <v>1700000</v>
      </c>
      <c r="Q48" s="9" t="s">
        <v>2528</v>
      </c>
      <c r="R48" s="37">
        <f t="shared" si="2"/>
        <v>17000</v>
      </c>
    </row>
    <row r="49" spans="1:18" x14ac:dyDescent="0.25">
      <c r="A49" s="9" t="s">
        <v>2523</v>
      </c>
      <c r="B49" s="10">
        <v>43706</v>
      </c>
      <c r="C49" s="11">
        <v>8</v>
      </c>
      <c r="D49" s="12">
        <v>2019</v>
      </c>
      <c r="E49" s="10" t="s">
        <v>2692</v>
      </c>
      <c r="F49" s="10" t="s">
        <v>2656</v>
      </c>
      <c r="G49" s="10" t="s">
        <v>2660</v>
      </c>
      <c r="H49" s="9" t="s">
        <v>298</v>
      </c>
      <c r="I49" s="9" t="s">
        <v>23</v>
      </c>
      <c r="J49" s="9" t="s">
        <v>3</v>
      </c>
      <c r="K49" s="9" t="s">
        <v>2458</v>
      </c>
      <c r="L49" s="9" t="s">
        <v>2459</v>
      </c>
      <c r="M49" s="13">
        <v>25</v>
      </c>
      <c r="N49" s="13">
        <f t="shared" si="0"/>
        <v>1134</v>
      </c>
      <c r="O49" s="11">
        <v>15000</v>
      </c>
      <c r="P49" s="11">
        <f t="shared" si="1"/>
        <v>375000</v>
      </c>
      <c r="Q49" s="9" t="s">
        <v>2524</v>
      </c>
      <c r="R49" s="37">
        <f t="shared" si="2"/>
        <v>15000</v>
      </c>
    </row>
    <row r="50" spans="1:18" x14ac:dyDescent="0.25">
      <c r="A50" s="9" t="s">
        <v>2517</v>
      </c>
      <c r="B50" s="10">
        <v>43708</v>
      </c>
      <c r="C50" s="11">
        <v>8</v>
      </c>
      <c r="D50" s="12">
        <v>2019</v>
      </c>
      <c r="E50" s="10" t="s">
        <v>2692</v>
      </c>
      <c r="F50" s="10" t="s">
        <v>2656</v>
      </c>
      <c r="G50" s="10" t="s">
        <v>2660</v>
      </c>
      <c r="H50" s="9" t="s">
        <v>298</v>
      </c>
      <c r="I50" s="9" t="s">
        <v>37</v>
      </c>
      <c r="J50" s="9" t="s">
        <v>3</v>
      </c>
      <c r="K50" s="9" t="s">
        <v>38</v>
      </c>
      <c r="L50" s="9" t="s">
        <v>39</v>
      </c>
      <c r="M50" s="13">
        <v>60</v>
      </c>
      <c r="N50" s="13">
        <f t="shared" si="0"/>
        <v>2721.6</v>
      </c>
      <c r="O50" s="11">
        <v>15100</v>
      </c>
      <c r="P50" s="11">
        <f t="shared" si="1"/>
        <v>906000</v>
      </c>
      <c r="Q50" s="9" t="s">
        <v>2518</v>
      </c>
      <c r="R50" s="37">
        <f t="shared" si="2"/>
        <v>15100</v>
      </c>
    </row>
    <row r="51" spans="1:18" x14ac:dyDescent="0.25">
      <c r="A51" s="9" t="s">
        <v>2519</v>
      </c>
      <c r="B51" s="10">
        <v>43708</v>
      </c>
      <c r="C51" s="11">
        <v>8</v>
      </c>
      <c r="D51" s="12">
        <v>2019</v>
      </c>
      <c r="E51" s="10" t="s">
        <v>2692</v>
      </c>
      <c r="F51" s="10" t="s">
        <v>2656</v>
      </c>
      <c r="G51" s="10" t="s">
        <v>2660</v>
      </c>
      <c r="H51" s="9" t="s">
        <v>78</v>
      </c>
      <c r="I51" s="9" t="s">
        <v>2513</v>
      </c>
      <c r="J51" s="9" t="s">
        <v>3</v>
      </c>
      <c r="K51" s="9" t="s">
        <v>1464</v>
      </c>
      <c r="L51" s="9" t="s">
        <v>1465</v>
      </c>
      <c r="M51" s="13">
        <v>50</v>
      </c>
      <c r="N51" s="13">
        <f t="shared" si="0"/>
        <v>2268</v>
      </c>
      <c r="O51" s="11">
        <v>15700</v>
      </c>
      <c r="P51" s="11">
        <f t="shared" si="1"/>
        <v>785000</v>
      </c>
      <c r="Q51" s="9" t="s">
        <v>2520</v>
      </c>
      <c r="R51" s="37">
        <f t="shared" si="2"/>
        <v>15700</v>
      </c>
    </row>
    <row r="52" spans="1:18" x14ac:dyDescent="0.25">
      <c r="A52" s="9" t="s">
        <v>2521</v>
      </c>
      <c r="B52" s="10">
        <v>43708</v>
      </c>
      <c r="C52" s="11">
        <v>8</v>
      </c>
      <c r="D52" s="12">
        <v>2019</v>
      </c>
      <c r="E52" s="10" t="s">
        <v>2692</v>
      </c>
      <c r="F52" s="10" t="s">
        <v>2656</v>
      </c>
      <c r="G52" s="10" t="s">
        <v>2660</v>
      </c>
      <c r="H52" s="9" t="s">
        <v>22</v>
      </c>
      <c r="I52" s="9" t="s">
        <v>1890</v>
      </c>
      <c r="J52" s="9" t="s">
        <v>3</v>
      </c>
      <c r="K52" s="9" t="s">
        <v>1464</v>
      </c>
      <c r="L52" s="9" t="s">
        <v>1465</v>
      </c>
      <c r="M52" s="13">
        <v>50</v>
      </c>
      <c r="N52" s="13">
        <f t="shared" si="0"/>
        <v>2268</v>
      </c>
      <c r="O52" s="11">
        <v>17500</v>
      </c>
      <c r="P52" s="11">
        <f t="shared" si="1"/>
        <v>875000</v>
      </c>
      <c r="Q52" s="9" t="s">
        <v>2522</v>
      </c>
      <c r="R52" s="37">
        <f t="shared" si="2"/>
        <v>17500</v>
      </c>
    </row>
    <row r="53" spans="1:18" x14ac:dyDescent="0.25">
      <c r="A53" s="9" t="s">
        <v>2515</v>
      </c>
      <c r="B53" s="10">
        <v>43710</v>
      </c>
      <c r="C53" s="11">
        <v>9</v>
      </c>
      <c r="D53" s="12">
        <v>2019</v>
      </c>
      <c r="E53" s="10" t="s">
        <v>2693</v>
      </c>
      <c r="F53" s="10" t="s">
        <v>2656</v>
      </c>
      <c r="G53" s="10" t="s">
        <v>2660</v>
      </c>
      <c r="H53" s="9" t="s">
        <v>26</v>
      </c>
      <c r="I53" s="9" t="s">
        <v>37</v>
      </c>
      <c r="J53" s="9" t="s">
        <v>3</v>
      </c>
      <c r="K53" s="9" t="s">
        <v>38</v>
      </c>
      <c r="L53" s="9" t="s">
        <v>39</v>
      </c>
      <c r="M53" s="13">
        <v>25</v>
      </c>
      <c r="N53" s="13">
        <f t="shared" si="0"/>
        <v>1134</v>
      </c>
      <c r="O53" s="11">
        <v>13900</v>
      </c>
      <c r="P53" s="11">
        <f t="shared" si="1"/>
        <v>347500</v>
      </c>
      <c r="Q53" s="9" t="s">
        <v>2516</v>
      </c>
      <c r="R53" s="37">
        <f t="shared" si="2"/>
        <v>13900</v>
      </c>
    </row>
    <row r="54" spans="1:18" x14ac:dyDescent="0.25">
      <c r="A54" s="9" t="s">
        <v>2512</v>
      </c>
      <c r="B54" s="10">
        <v>43712</v>
      </c>
      <c r="C54" s="11">
        <v>9</v>
      </c>
      <c r="D54" s="12">
        <v>2019</v>
      </c>
      <c r="E54" s="10" t="s">
        <v>2693</v>
      </c>
      <c r="F54" s="10" t="s">
        <v>2656</v>
      </c>
      <c r="G54" s="10" t="s">
        <v>2660</v>
      </c>
      <c r="H54" s="9" t="s">
        <v>78</v>
      </c>
      <c r="I54" s="9" t="s">
        <v>2513</v>
      </c>
      <c r="J54" s="9" t="s">
        <v>3</v>
      </c>
      <c r="K54" s="9" t="s">
        <v>1464</v>
      </c>
      <c r="L54" s="9" t="s">
        <v>1465</v>
      </c>
      <c r="M54" s="13">
        <v>50</v>
      </c>
      <c r="N54" s="13">
        <f t="shared" si="0"/>
        <v>2268</v>
      </c>
      <c r="O54" s="11">
        <v>15700</v>
      </c>
      <c r="P54" s="11">
        <f t="shared" si="1"/>
        <v>785000</v>
      </c>
      <c r="Q54" s="9" t="s">
        <v>2514</v>
      </c>
      <c r="R54" s="37">
        <f t="shared" si="2"/>
        <v>15700</v>
      </c>
    </row>
    <row r="55" spans="1:18" x14ac:dyDescent="0.25">
      <c r="A55" s="9" t="s">
        <v>2503</v>
      </c>
      <c r="B55" s="10">
        <v>43713</v>
      </c>
      <c r="C55" s="11">
        <v>9</v>
      </c>
      <c r="D55" s="12">
        <v>2019</v>
      </c>
      <c r="E55" s="10" t="s">
        <v>2693</v>
      </c>
      <c r="F55" s="10" t="s">
        <v>2656</v>
      </c>
      <c r="G55" s="10" t="s">
        <v>2660</v>
      </c>
      <c r="H55" s="9" t="s">
        <v>8</v>
      </c>
      <c r="I55" s="9" t="s">
        <v>9</v>
      </c>
      <c r="J55" s="9" t="s">
        <v>3</v>
      </c>
      <c r="K55" s="9" t="s">
        <v>10</v>
      </c>
      <c r="L55" s="9" t="s">
        <v>11</v>
      </c>
      <c r="M55" s="13">
        <v>100</v>
      </c>
      <c r="N55" s="13">
        <f t="shared" si="0"/>
        <v>4536</v>
      </c>
      <c r="O55" s="11">
        <v>17000</v>
      </c>
      <c r="P55" s="11">
        <f t="shared" si="1"/>
        <v>1700000</v>
      </c>
      <c r="Q55" s="9" t="s">
        <v>2504</v>
      </c>
      <c r="R55" s="37">
        <f t="shared" si="2"/>
        <v>17000</v>
      </c>
    </row>
    <row r="56" spans="1:18" x14ac:dyDescent="0.25">
      <c r="A56" s="9" t="s">
        <v>2505</v>
      </c>
      <c r="B56" s="10">
        <v>43713</v>
      </c>
      <c r="C56" s="11">
        <v>9</v>
      </c>
      <c r="D56" s="12">
        <v>2019</v>
      </c>
      <c r="E56" s="10" t="s">
        <v>2693</v>
      </c>
      <c r="F56" s="10" t="s">
        <v>2656</v>
      </c>
      <c r="G56" s="10" t="s">
        <v>2660</v>
      </c>
      <c r="H56" s="9" t="s">
        <v>298</v>
      </c>
      <c r="I56" s="9" t="s">
        <v>37</v>
      </c>
      <c r="J56" s="9" t="s">
        <v>3</v>
      </c>
      <c r="K56" s="9" t="s">
        <v>38</v>
      </c>
      <c r="L56" s="9" t="s">
        <v>39</v>
      </c>
      <c r="M56" s="13">
        <v>34</v>
      </c>
      <c r="N56" s="13">
        <f t="shared" si="0"/>
        <v>1542.24</v>
      </c>
      <c r="O56" s="11">
        <v>15100</v>
      </c>
      <c r="P56" s="11">
        <f t="shared" si="1"/>
        <v>513400</v>
      </c>
      <c r="Q56" s="9" t="s">
        <v>2506</v>
      </c>
      <c r="R56" s="37">
        <f t="shared" si="2"/>
        <v>15100</v>
      </c>
    </row>
    <row r="57" spans="1:18" x14ac:dyDescent="0.25">
      <c r="A57" s="9" t="s">
        <v>2507</v>
      </c>
      <c r="B57" s="10">
        <v>43713</v>
      </c>
      <c r="C57" s="11">
        <v>9</v>
      </c>
      <c r="D57" s="12">
        <v>2019</v>
      </c>
      <c r="E57" s="10" t="s">
        <v>2693</v>
      </c>
      <c r="F57" s="10" t="s">
        <v>2656</v>
      </c>
      <c r="G57" s="10" t="s">
        <v>2660</v>
      </c>
      <c r="H57" s="9" t="s">
        <v>315</v>
      </c>
      <c r="I57" s="9" t="s">
        <v>2508</v>
      </c>
      <c r="J57" s="9" t="s">
        <v>3</v>
      </c>
      <c r="K57" s="9" t="s">
        <v>16</v>
      </c>
      <c r="L57" s="9" t="s">
        <v>17</v>
      </c>
      <c r="M57" s="13">
        <v>130</v>
      </c>
      <c r="N57" s="13">
        <f t="shared" si="0"/>
        <v>5896.8</v>
      </c>
      <c r="O57" s="11">
        <v>18500</v>
      </c>
      <c r="P57" s="11">
        <f t="shared" si="1"/>
        <v>2405000</v>
      </c>
      <c r="Q57" s="9" t="s">
        <v>2509</v>
      </c>
      <c r="R57" s="37">
        <f t="shared" si="2"/>
        <v>18500</v>
      </c>
    </row>
    <row r="58" spans="1:18" x14ac:dyDescent="0.25">
      <c r="A58" s="9" t="s">
        <v>2510</v>
      </c>
      <c r="B58" s="10">
        <v>43713</v>
      </c>
      <c r="C58" s="11">
        <v>9</v>
      </c>
      <c r="D58" s="12">
        <v>2019</v>
      </c>
      <c r="E58" s="10" t="s">
        <v>2693</v>
      </c>
      <c r="F58" s="10" t="s">
        <v>2656</v>
      </c>
      <c r="G58" s="10" t="s">
        <v>2660</v>
      </c>
      <c r="H58" s="9" t="s">
        <v>235</v>
      </c>
      <c r="I58" s="9" t="s">
        <v>33</v>
      </c>
      <c r="J58" s="9" t="s">
        <v>3</v>
      </c>
      <c r="K58" s="9" t="s">
        <v>1160</v>
      </c>
      <c r="L58" s="9" t="s">
        <v>1161</v>
      </c>
      <c r="M58" s="13">
        <v>19.84</v>
      </c>
      <c r="N58" s="13">
        <f t="shared" si="0"/>
        <v>899.94240000000002</v>
      </c>
      <c r="O58" s="11">
        <v>13850</v>
      </c>
      <c r="P58" s="11">
        <f t="shared" si="1"/>
        <v>274784</v>
      </c>
      <c r="Q58" s="9" t="s">
        <v>2511</v>
      </c>
      <c r="R58" s="37">
        <f t="shared" si="2"/>
        <v>13850</v>
      </c>
    </row>
    <row r="59" spans="1:18" x14ac:dyDescent="0.25">
      <c r="A59" s="9" t="s">
        <v>2499</v>
      </c>
      <c r="B59" s="10">
        <v>43715</v>
      </c>
      <c r="C59" s="11">
        <v>9</v>
      </c>
      <c r="D59" s="12">
        <v>2019</v>
      </c>
      <c r="E59" s="10" t="s">
        <v>2693</v>
      </c>
      <c r="F59" s="10" t="s">
        <v>2656</v>
      </c>
      <c r="G59" s="10" t="s">
        <v>2660</v>
      </c>
      <c r="H59" s="9" t="s">
        <v>298</v>
      </c>
      <c r="I59" s="9" t="s">
        <v>1913</v>
      </c>
      <c r="J59" s="9" t="s">
        <v>3</v>
      </c>
      <c r="K59" s="9" t="s">
        <v>1914</v>
      </c>
      <c r="L59" s="9" t="s">
        <v>1915</v>
      </c>
      <c r="M59" s="13">
        <v>40</v>
      </c>
      <c r="N59" s="13">
        <f t="shared" si="0"/>
        <v>1814.4</v>
      </c>
      <c r="O59" s="11">
        <v>15000</v>
      </c>
      <c r="P59" s="11">
        <f t="shared" si="1"/>
        <v>600000</v>
      </c>
      <c r="Q59" s="9" t="s">
        <v>2500</v>
      </c>
      <c r="R59" s="37">
        <f t="shared" si="2"/>
        <v>15000</v>
      </c>
    </row>
    <row r="60" spans="1:18" x14ac:dyDescent="0.25">
      <c r="A60" s="9" t="s">
        <v>2501</v>
      </c>
      <c r="B60" s="10">
        <v>43715</v>
      </c>
      <c r="C60" s="11">
        <v>9</v>
      </c>
      <c r="D60" s="12">
        <v>2019</v>
      </c>
      <c r="E60" s="10" t="s">
        <v>2693</v>
      </c>
      <c r="F60" s="10" t="s">
        <v>2656</v>
      </c>
      <c r="G60" s="10" t="s">
        <v>2660</v>
      </c>
      <c r="H60" s="9" t="s">
        <v>145</v>
      </c>
      <c r="I60" s="9" t="s">
        <v>27</v>
      </c>
      <c r="J60" s="9" t="s">
        <v>3</v>
      </c>
      <c r="K60" s="9" t="s">
        <v>28</v>
      </c>
      <c r="L60" s="9" t="s">
        <v>29</v>
      </c>
      <c r="M60" s="13">
        <v>100</v>
      </c>
      <c r="N60" s="13">
        <f t="shared" si="0"/>
        <v>4536</v>
      </c>
      <c r="O60" s="11">
        <v>12800</v>
      </c>
      <c r="P60" s="11">
        <f t="shared" si="1"/>
        <v>1280000</v>
      </c>
      <c r="Q60" s="9" t="s">
        <v>2502</v>
      </c>
      <c r="R60" s="37">
        <f t="shared" si="2"/>
        <v>12800</v>
      </c>
    </row>
    <row r="61" spans="1:18" x14ac:dyDescent="0.25">
      <c r="A61" s="9" t="s">
        <v>2497</v>
      </c>
      <c r="B61" s="10">
        <v>43717</v>
      </c>
      <c r="C61" s="11">
        <v>9</v>
      </c>
      <c r="D61" s="12">
        <v>2019</v>
      </c>
      <c r="E61" s="10" t="s">
        <v>2693</v>
      </c>
      <c r="F61" s="10" t="s">
        <v>2656</v>
      </c>
      <c r="G61" s="10" t="s">
        <v>2660</v>
      </c>
      <c r="H61" s="9" t="s">
        <v>8</v>
      </c>
      <c r="I61" s="9" t="s">
        <v>2084</v>
      </c>
      <c r="J61" s="9" t="s">
        <v>3</v>
      </c>
      <c r="K61" s="9" t="s">
        <v>1292</v>
      </c>
      <c r="L61" s="9" t="s">
        <v>1293</v>
      </c>
      <c r="M61" s="13">
        <v>172</v>
      </c>
      <c r="N61" s="13">
        <f t="shared" si="0"/>
        <v>7801.92</v>
      </c>
      <c r="O61" s="11">
        <v>16850</v>
      </c>
      <c r="P61" s="11">
        <f t="shared" si="1"/>
        <v>2898200</v>
      </c>
      <c r="Q61" s="9" t="s">
        <v>2498</v>
      </c>
      <c r="R61" s="37">
        <f t="shared" si="2"/>
        <v>16850</v>
      </c>
    </row>
    <row r="62" spans="1:18" x14ac:dyDescent="0.25">
      <c r="A62" s="9" t="s">
        <v>2487</v>
      </c>
      <c r="B62" s="10">
        <v>43719</v>
      </c>
      <c r="C62" s="11">
        <v>9</v>
      </c>
      <c r="D62" s="12">
        <v>2019</v>
      </c>
      <c r="E62" s="10" t="s">
        <v>2693</v>
      </c>
      <c r="F62" s="10" t="s">
        <v>2656</v>
      </c>
      <c r="G62" s="10" t="s">
        <v>2660</v>
      </c>
      <c r="H62" s="9" t="s">
        <v>235</v>
      </c>
      <c r="I62" s="9" t="s">
        <v>33</v>
      </c>
      <c r="J62" s="9" t="s">
        <v>3</v>
      </c>
      <c r="K62" s="9" t="s">
        <v>1160</v>
      </c>
      <c r="L62" s="9" t="s">
        <v>1161</v>
      </c>
      <c r="M62" s="13">
        <v>10.58</v>
      </c>
      <c r="N62" s="13">
        <f t="shared" si="0"/>
        <v>479.90879999999999</v>
      </c>
      <c r="O62" s="11">
        <v>13850</v>
      </c>
      <c r="P62" s="11">
        <f t="shared" si="1"/>
        <v>146533</v>
      </c>
      <c r="Q62" s="9" t="s">
        <v>2488</v>
      </c>
      <c r="R62" s="37">
        <f t="shared" si="2"/>
        <v>13850</v>
      </c>
    </row>
    <row r="63" spans="1:18" x14ac:dyDescent="0.25">
      <c r="A63" s="9" t="s">
        <v>2489</v>
      </c>
      <c r="B63" s="10">
        <v>43719</v>
      </c>
      <c r="C63" s="11">
        <v>9</v>
      </c>
      <c r="D63" s="12">
        <v>2019</v>
      </c>
      <c r="E63" s="10" t="s">
        <v>2693</v>
      </c>
      <c r="F63" s="10" t="s">
        <v>2656</v>
      </c>
      <c r="G63" s="10" t="s">
        <v>2660</v>
      </c>
      <c r="H63" s="9" t="s">
        <v>22</v>
      </c>
      <c r="I63" s="9" t="s">
        <v>1890</v>
      </c>
      <c r="J63" s="9" t="s">
        <v>3</v>
      </c>
      <c r="K63" s="9" t="s">
        <v>1464</v>
      </c>
      <c r="L63" s="9" t="s">
        <v>1465</v>
      </c>
      <c r="M63" s="13">
        <v>84</v>
      </c>
      <c r="N63" s="13">
        <f t="shared" si="0"/>
        <v>3810.24</v>
      </c>
      <c r="O63" s="11">
        <v>17500</v>
      </c>
      <c r="P63" s="11">
        <f t="shared" si="1"/>
        <v>1470000</v>
      </c>
      <c r="Q63" s="9" t="s">
        <v>2490</v>
      </c>
      <c r="R63" s="37">
        <f t="shared" si="2"/>
        <v>17500</v>
      </c>
    </row>
    <row r="64" spans="1:18" x14ac:dyDescent="0.25">
      <c r="A64" s="9" t="s">
        <v>2491</v>
      </c>
      <c r="B64" s="10">
        <v>43719</v>
      </c>
      <c r="C64" s="11">
        <v>9</v>
      </c>
      <c r="D64" s="12">
        <v>2019</v>
      </c>
      <c r="E64" s="10" t="s">
        <v>2693</v>
      </c>
      <c r="F64" s="10" t="s">
        <v>2656</v>
      </c>
      <c r="G64" s="10" t="s">
        <v>2660</v>
      </c>
      <c r="H64" s="9" t="s">
        <v>22</v>
      </c>
      <c r="I64" s="9" t="s">
        <v>1890</v>
      </c>
      <c r="J64" s="9" t="s">
        <v>3</v>
      </c>
      <c r="K64" s="9" t="s">
        <v>1464</v>
      </c>
      <c r="L64" s="9" t="s">
        <v>1465</v>
      </c>
      <c r="M64" s="13">
        <v>17</v>
      </c>
      <c r="N64" s="13">
        <f t="shared" si="0"/>
        <v>771.12</v>
      </c>
      <c r="O64" s="11">
        <v>17500</v>
      </c>
      <c r="P64" s="11">
        <f t="shared" si="1"/>
        <v>297500</v>
      </c>
      <c r="Q64" s="9" t="s">
        <v>2492</v>
      </c>
      <c r="R64" s="37">
        <f t="shared" si="2"/>
        <v>17500</v>
      </c>
    </row>
    <row r="65" spans="1:18" x14ac:dyDescent="0.25">
      <c r="A65" s="9" t="s">
        <v>2493</v>
      </c>
      <c r="B65" s="10">
        <v>43719</v>
      </c>
      <c r="C65" s="11">
        <v>9</v>
      </c>
      <c r="D65" s="12">
        <v>2019</v>
      </c>
      <c r="E65" s="10" t="s">
        <v>2693</v>
      </c>
      <c r="F65" s="10" t="s">
        <v>2656</v>
      </c>
      <c r="G65" s="10" t="s">
        <v>2660</v>
      </c>
      <c r="H65" s="9" t="s">
        <v>22</v>
      </c>
      <c r="I65" s="9" t="s">
        <v>1890</v>
      </c>
      <c r="J65" s="9" t="s">
        <v>3</v>
      </c>
      <c r="K65" s="9" t="s">
        <v>1464</v>
      </c>
      <c r="L65" s="9" t="s">
        <v>1465</v>
      </c>
      <c r="M65" s="13">
        <v>9</v>
      </c>
      <c r="N65" s="13">
        <f t="shared" si="0"/>
        <v>408.24</v>
      </c>
      <c r="O65" s="11">
        <v>17500</v>
      </c>
      <c r="P65" s="11">
        <f t="shared" si="1"/>
        <v>157500</v>
      </c>
      <c r="Q65" s="9" t="s">
        <v>2494</v>
      </c>
      <c r="R65" s="37">
        <f t="shared" si="2"/>
        <v>17500</v>
      </c>
    </row>
    <row r="66" spans="1:18" x14ac:dyDescent="0.25">
      <c r="A66" s="9" t="s">
        <v>2495</v>
      </c>
      <c r="B66" s="10">
        <v>43719</v>
      </c>
      <c r="C66" s="11">
        <v>9</v>
      </c>
      <c r="D66" s="12">
        <v>2019</v>
      </c>
      <c r="E66" s="10" t="s">
        <v>2693</v>
      </c>
      <c r="F66" s="10" t="s">
        <v>2656</v>
      </c>
      <c r="G66" s="10" t="s">
        <v>2660</v>
      </c>
      <c r="H66" s="9" t="s">
        <v>2117</v>
      </c>
      <c r="I66" s="9" t="s">
        <v>2118</v>
      </c>
      <c r="J66" s="9" t="s">
        <v>3</v>
      </c>
      <c r="K66" s="9" t="s">
        <v>2119</v>
      </c>
      <c r="L66" s="9" t="s">
        <v>2120</v>
      </c>
      <c r="M66" s="13">
        <v>20</v>
      </c>
      <c r="N66" s="13">
        <f t="shared" si="0"/>
        <v>907.2</v>
      </c>
      <c r="O66" s="11">
        <v>14300</v>
      </c>
      <c r="P66" s="11">
        <f t="shared" si="1"/>
        <v>286000</v>
      </c>
      <c r="Q66" s="9" t="s">
        <v>2496</v>
      </c>
      <c r="R66" s="37">
        <f t="shared" si="2"/>
        <v>14300</v>
      </c>
    </row>
    <row r="67" spans="1:18" x14ac:dyDescent="0.25">
      <c r="A67" s="9" t="s">
        <v>2479</v>
      </c>
      <c r="B67" s="10">
        <v>43720</v>
      </c>
      <c r="C67" s="11">
        <v>9</v>
      </c>
      <c r="D67" s="12">
        <v>2019</v>
      </c>
      <c r="E67" s="10" t="s">
        <v>2693</v>
      </c>
      <c r="F67" s="10" t="s">
        <v>2656</v>
      </c>
      <c r="G67" s="10" t="s">
        <v>2660</v>
      </c>
      <c r="H67" s="9" t="s">
        <v>2117</v>
      </c>
      <c r="I67" s="9" t="s">
        <v>2118</v>
      </c>
      <c r="J67" s="9" t="s">
        <v>3</v>
      </c>
      <c r="K67" s="9" t="s">
        <v>2119</v>
      </c>
      <c r="L67" s="9" t="s">
        <v>2120</v>
      </c>
      <c r="M67" s="13">
        <v>50</v>
      </c>
      <c r="N67" s="13">
        <f t="shared" si="0"/>
        <v>2268</v>
      </c>
      <c r="O67" s="11">
        <v>14300</v>
      </c>
      <c r="P67" s="11">
        <f t="shared" si="1"/>
        <v>715000</v>
      </c>
      <c r="Q67" s="9" t="s">
        <v>2480</v>
      </c>
      <c r="R67" s="37">
        <f t="shared" si="2"/>
        <v>14300</v>
      </c>
    </row>
    <row r="68" spans="1:18" x14ac:dyDescent="0.25">
      <c r="A68" s="9" t="s">
        <v>2481</v>
      </c>
      <c r="B68" s="10">
        <v>43720</v>
      </c>
      <c r="C68" s="11">
        <v>9</v>
      </c>
      <c r="D68" s="12">
        <v>2019</v>
      </c>
      <c r="E68" s="10" t="s">
        <v>2693</v>
      </c>
      <c r="F68" s="10" t="s">
        <v>2656</v>
      </c>
      <c r="G68" s="10" t="s">
        <v>2660</v>
      </c>
      <c r="H68" s="9" t="s">
        <v>8</v>
      </c>
      <c r="I68" s="9" t="s">
        <v>9</v>
      </c>
      <c r="J68" s="9" t="s">
        <v>3</v>
      </c>
      <c r="K68" s="9" t="s">
        <v>10</v>
      </c>
      <c r="L68" s="9" t="s">
        <v>11</v>
      </c>
      <c r="M68" s="13">
        <v>100</v>
      </c>
      <c r="N68" s="13">
        <f t="shared" si="0"/>
        <v>4536</v>
      </c>
      <c r="O68" s="11">
        <v>17000</v>
      </c>
      <c r="P68" s="11">
        <f t="shared" si="1"/>
        <v>1700000</v>
      </c>
      <c r="Q68" s="9" t="s">
        <v>2482</v>
      </c>
      <c r="R68" s="37">
        <f t="shared" si="2"/>
        <v>17000</v>
      </c>
    </row>
    <row r="69" spans="1:18" x14ac:dyDescent="0.25">
      <c r="A69" s="9" t="s">
        <v>2483</v>
      </c>
      <c r="B69" s="10">
        <v>43720</v>
      </c>
      <c r="C69" s="11">
        <v>9</v>
      </c>
      <c r="D69" s="12">
        <v>2019</v>
      </c>
      <c r="E69" s="10" t="s">
        <v>2693</v>
      </c>
      <c r="F69" s="10" t="s">
        <v>2656</v>
      </c>
      <c r="G69" s="10" t="s">
        <v>2660</v>
      </c>
      <c r="H69" s="9" t="s">
        <v>26</v>
      </c>
      <c r="I69" s="9" t="s">
        <v>37</v>
      </c>
      <c r="J69" s="9" t="s">
        <v>3</v>
      </c>
      <c r="K69" s="9" t="s">
        <v>38</v>
      </c>
      <c r="L69" s="9" t="s">
        <v>39</v>
      </c>
      <c r="M69" s="13">
        <v>25</v>
      </c>
      <c r="N69" s="13">
        <f t="shared" si="0"/>
        <v>1134</v>
      </c>
      <c r="O69" s="11">
        <v>13900</v>
      </c>
      <c r="P69" s="11">
        <f t="shared" si="1"/>
        <v>347500</v>
      </c>
      <c r="Q69" s="9" t="s">
        <v>2484</v>
      </c>
      <c r="R69" s="37">
        <f t="shared" si="2"/>
        <v>13900</v>
      </c>
    </row>
    <row r="70" spans="1:18" x14ac:dyDescent="0.25">
      <c r="A70" s="9" t="s">
        <v>2485</v>
      </c>
      <c r="B70" s="10">
        <v>43720</v>
      </c>
      <c r="C70" s="11">
        <v>9</v>
      </c>
      <c r="D70" s="12">
        <v>2019</v>
      </c>
      <c r="E70" s="10" t="s">
        <v>2693</v>
      </c>
      <c r="F70" s="10" t="s">
        <v>2656</v>
      </c>
      <c r="G70" s="10" t="s">
        <v>2660</v>
      </c>
      <c r="H70" s="9" t="s">
        <v>298</v>
      </c>
      <c r="I70" s="9" t="s">
        <v>37</v>
      </c>
      <c r="J70" s="9" t="s">
        <v>3</v>
      </c>
      <c r="K70" s="9" t="s">
        <v>38</v>
      </c>
      <c r="L70" s="9" t="s">
        <v>39</v>
      </c>
      <c r="M70" s="13">
        <v>56</v>
      </c>
      <c r="N70" s="13">
        <f t="shared" ref="N70:N133" si="3">M70*45.36</f>
        <v>2540.16</v>
      </c>
      <c r="O70" s="11">
        <v>15100</v>
      </c>
      <c r="P70" s="11">
        <f t="shared" ref="P70:P133" si="4">M70*O70</f>
        <v>845600</v>
      </c>
      <c r="Q70" s="9" t="s">
        <v>2486</v>
      </c>
      <c r="R70" s="37">
        <f t="shared" si="2"/>
        <v>15100</v>
      </c>
    </row>
    <row r="71" spans="1:18" x14ac:dyDescent="0.25">
      <c r="A71" s="9" t="s">
        <v>2477</v>
      </c>
      <c r="B71" s="10">
        <v>43721</v>
      </c>
      <c r="C71" s="11">
        <v>9</v>
      </c>
      <c r="D71" s="12">
        <v>2019</v>
      </c>
      <c r="E71" s="10" t="s">
        <v>2693</v>
      </c>
      <c r="F71" s="10" t="s">
        <v>2656</v>
      </c>
      <c r="G71" s="10" t="s">
        <v>2660</v>
      </c>
      <c r="H71" s="9" t="s">
        <v>8</v>
      </c>
      <c r="I71" s="9" t="s">
        <v>2084</v>
      </c>
      <c r="J71" s="9" t="s">
        <v>3</v>
      </c>
      <c r="K71" s="9" t="s">
        <v>1292</v>
      </c>
      <c r="L71" s="9" t="s">
        <v>1293</v>
      </c>
      <c r="M71" s="13">
        <v>150</v>
      </c>
      <c r="N71" s="13">
        <f t="shared" si="3"/>
        <v>6804</v>
      </c>
      <c r="O71" s="11">
        <v>16850</v>
      </c>
      <c r="P71" s="11">
        <f t="shared" si="4"/>
        <v>2527500</v>
      </c>
      <c r="Q71" s="9" t="s">
        <v>2478</v>
      </c>
      <c r="R71" s="37">
        <f t="shared" ref="R71:R134" si="5">P71/M71</f>
        <v>16850</v>
      </c>
    </row>
    <row r="72" spans="1:18" x14ac:dyDescent="0.25">
      <c r="A72" s="9" t="s">
        <v>2467</v>
      </c>
      <c r="B72" s="10">
        <v>43722</v>
      </c>
      <c r="C72" s="11">
        <v>9</v>
      </c>
      <c r="D72" s="12">
        <v>2019</v>
      </c>
      <c r="E72" s="10" t="s">
        <v>2693</v>
      </c>
      <c r="F72" s="10" t="s">
        <v>2656</v>
      </c>
      <c r="G72" s="10" t="s">
        <v>2660</v>
      </c>
      <c r="H72" s="9" t="s">
        <v>8</v>
      </c>
      <c r="I72" s="9" t="s">
        <v>9</v>
      </c>
      <c r="J72" s="9" t="s">
        <v>3</v>
      </c>
      <c r="K72" s="9" t="s">
        <v>10</v>
      </c>
      <c r="L72" s="9" t="s">
        <v>11</v>
      </c>
      <c r="M72" s="13">
        <v>50</v>
      </c>
      <c r="N72" s="13">
        <f t="shared" si="3"/>
        <v>2268</v>
      </c>
      <c r="O72" s="11">
        <v>17000</v>
      </c>
      <c r="P72" s="11">
        <f t="shared" si="4"/>
        <v>850000</v>
      </c>
      <c r="Q72" s="9" t="s">
        <v>2468</v>
      </c>
      <c r="R72" s="37">
        <f t="shared" si="5"/>
        <v>17000</v>
      </c>
    </row>
    <row r="73" spans="1:18" x14ac:dyDescent="0.25">
      <c r="A73" s="9" t="s">
        <v>2469</v>
      </c>
      <c r="B73" s="10">
        <v>43722</v>
      </c>
      <c r="C73" s="11">
        <v>9</v>
      </c>
      <c r="D73" s="12">
        <v>2019</v>
      </c>
      <c r="E73" s="10" t="s">
        <v>2693</v>
      </c>
      <c r="F73" s="10" t="s">
        <v>2656</v>
      </c>
      <c r="G73" s="10" t="s">
        <v>2660</v>
      </c>
      <c r="H73" s="9" t="s">
        <v>78</v>
      </c>
      <c r="I73" s="9" t="s">
        <v>37</v>
      </c>
      <c r="J73" s="9" t="s">
        <v>3</v>
      </c>
      <c r="K73" s="9" t="s">
        <v>38</v>
      </c>
      <c r="L73" s="9" t="s">
        <v>39</v>
      </c>
      <c r="M73" s="13">
        <v>150</v>
      </c>
      <c r="N73" s="13">
        <f t="shared" si="3"/>
        <v>6804</v>
      </c>
      <c r="O73" s="11">
        <v>14400</v>
      </c>
      <c r="P73" s="11">
        <f t="shared" si="4"/>
        <v>2160000</v>
      </c>
      <c r="Q73" s="9" t="s">
        <v>2470</v>
      </c>
      <c r="R73" s="37">
        <f t="shared" si="5"/>
        <v>14400</v>
      </c>
    </row>
    <row r="74" spans="1:18" x14ac:dyDescent="0.25">
      <c r="A74" s="9" t="s">
        <v>2471</v>
      </c>
      <c r="B74" s="10">
        <v>43722</v>
      </c>
      <c r="C74" s="11">
        <v>9</v>
      </c>
      <c r="D74" s="12">
        <v>2019</v>
      </c>
      <c r="E74" s="10" t="s">
        <v>2693</v>
      </c>
      <c r="F74" s="10" t="s">
        <v>2656</v>
      </c>
      <c r="G74" s="10" t="s">
        <v>2660</v>
      </c>
      <c r="H74" s="9" t="s">
        <v>298</v>
      </c>
      <c r="I74" s="9" t="s">
        <v>1913</v>
      </c>
      <c r="J74" s="9" t="s">
        <v>3</v>
      </c>
      <c r="K74" s="9" t="s">
        <v>1914</v>
      </c>
      <c r="L74" s="9" t="s">
        <v>1915</v>
      </c>
      <c r="M74" s="13">
        <v>52</v>
      </c>
      <c r="N74" s="13">
        <f t="shared" si="3"/>
        <v>2358.7199999999998</v>
      </c>
      <c r="O74" s="11">
        <v>15000</v>
      </c>
      <c r="P74" s="11">
        <f t="shared" si="4"/>
        <v>780000</v>
      </c>
      <c r="Q74" s="9" t="s">
        <v>2472</v>
      </c>
      <c r="R74" s="37">
        <f t="shared" si="5"/>
        <v>15000</v>
      </c>
    </row>
    <row r="75" spans="1:18" x14ac:dyDescent="0.25">
      <c r="A75" s="9" t="s">
        <v>2473</v>
      </c>
      <c r="B75" s="10">
        <v>43722</v>
      </c>
      <c r="C75" s="11">
        <v>9</v>
      </c>
      <c r="D75" s="12">
        <v>2019</v>
      </c>
      <c r="E75" s="10" t="s">
        <v>2693</v>
      </c>
      <c r="F75" s="10" t="s">
        <v>2656</v>
      </c>
      <c r="G75" s="10" t="s">
        <v>2660</v>
      </c>
      <c r="H75" s="9" t="s">
        <v>315</v>
      </c>
      <c r="I75" s="9" t="s">
        <v>23</v>
      </c>
      <c r="J75" s="9" t="s">
        <v>3</v>
      </c>
      <c r="K75" s="9" t="s">
        <v>16</v>
      </c>
      <c r="L75" s="9" t="s">
        <v>17</v>
      </c>
      <c r="M75" s="13">
        <v>268</v>
      </c>
      <c r="N75" s="13">
        <f t="shared" si="3"/>
        <v>12156.48</v>
      </c>
      <c r="O75" s="11">
        <v>18500</v>
      </c>
      <c r="P75" s="11">
        <f t="shared" si="4"/>
        <v>4958000</v>
      </c>
      <c r="Q75" s="9" t="s">
        <v>2474</v>
      </c>
      <c r="R75" s="37">
        <f t="shared" si="5"/>
        <v>18500</v>
      </c>
    </row>
    <row r="76" spans="1:18" x14ac:dyDescent="0.25">
      <c r="A76" s="9" t="s">
        <v>2475</v>
      </c>
      <c r="B76" s="10">
        <v>43722</v>
      </c>
      <c r="C76" s="11">
        <v>9</v>
      </c>
      <c r="D76" s="12">
        <v>2019</v>
      </c>
      <c r="E76" s="10" t="s">
        <v>2693</v>
      </c>
      <c r="F76" s="10" t="s">
        <v>2656</v>
      </c>
      <c r="G76" s="10" t="s">
        <v>2660</v>
      </c>
      <c r="H76" s="9" t="s">
        <v>315</v>
      </c>
      <c r="I76" s="9" t="s">
        <v>23</v>
      </c>
      <c r="J76" s="9" t="s">
        <v>3</v>
      </c>
      <c r="K76" s="9" t="s">
        <v>16</v>
      </c>
      <c r="L76" s="9" t="s">
        <v>17</v>
      </c>
      <c r="M76" s="13">
        <v>32</v>
      </c>
      <c r="N76" s="13">
        <f t="shared" si="3"/>
        <v>1451.52</v>
      </c>
      <c r="O76" s="11">
        <v>18500</v>
      </c>
      <c r="P76" s="11">
        <f t="shared" si="4"/>
        <v>592000</v>
      </c>
      <c r="Q76" s="9" t="s">
        <v>2476</v>
      </c>
      <c r="R76" s="37">
        <f t="shared" si="5"/>
        <v>18500</v>
      </c>
    </row>
    <row r="77" spans="1:18" x14ac:dyDescent="0.25">
      <c r="A77" s="9" t="s">
        <v>2461</v>
      </c>
      <c r="B77" s="10">
        <v>43724</v>
      </c>
      <c r="C77" s="11">
        <v>9</v>
      </c>
      <c r="D77" s="12">
        <v>2019</v>
      </c>
      <c r="E77" s="10" t="s">
        <v>2693</v>
      </c>
      <c r="F77" s="10" t="s">
        <v>2656</v>
      </c>
      <c r="G77" s="10" t="s">
        <v>2660</v>
      </c>
      <c r="H77" s="9" t="s">
        <v>8</v>
      </c>
      <c r="I77" s="9" t="s">
        <v>9</v>
      </c>
      <c r="J77" s="9" t="s">
        <v>3</v>
      </c>
      <c r="K77" s="9" t="s">
        <v>10</v>
      </c>
      <c r="L77" s="9" t="s">
        <v>11</v>
      </c>
      <c r="M77" s="13">
        <v>50</v>
      </c>
      <c r="N77" s="13">
        <f t="shared" si="3"/>
        <v>2268</v>
      </c>
      <c r="O77" s="11">
        <v>17000</v>
      </c>
      <c r="P77" s="11">
        <f t="shared" si="4"/>
        <v>850000</v>
      </c>
      <c r="Q77" s="9" t="s">
        <v>2462</v>
      </c>
      <c r="R77" s="37">
        <f t="shared" si="5"/>
        <v>17000</v>
      </c>
    </row>
    <row r="78" spans="1:18" x14ac:dyDescent="0.25">
      <c r="A78" s="9" t="s">
        <v>2463</v>
      </c>
      <c r="B78" s="10">
        <v>43724</v>
      </c>
      <c r="C78" s="11">
        <v>9</v>
      </c>
      <c r="D78" s="12">
        <v>2019</v>
      </c>
      <c r="E78" s="10" t="s">
        <v>2693</v>
      </c>
      <c r="F78" s="10" t="s">
        <v>2656</v>
      </c>
      <c r="G78" s="10" t="s">
        <v>2660</v>
      </c>
      <c r="H78" s="9" t="s">
        <v>8</v>
      </c>
      <c r="I78" s="9" t="s">
        <v>2084</v>
      </c>
      <c r="J78" s="9" t="s">
        <v>3</v>
      </c>
      <c r="K78" s="9" t="s">
        <v>1292</v>
      </c>
      <c r="L78" s="9" t="s">
        <v>1293</v>
      </c>
      <c r="M78" s="13">
        <v>100</v>
      </c>
      <c r="N78" s="13">
        <f t="shared" si="3"/>
        <v>4536</v>
      </c>
      <c r="O78" s="11">
        <v>16850</v>
      </c>
      <c r="P78" s="11">
        <f t="shared" si="4"/>
        <v>1685000</v>
      </c>
      <c r="Q78" s="9" t="s">
        <v>2464</v>
      </c>
      <c r="R78" s="37">
        <f t="shared" si="5"/>
        <v>16850</v>
      </c>
    </row>
    <row r="79" spans="1:18" x14ac:dyDescent="0.25">
      <c r="A79" s="9" t="s">
        <v>2465</v>
      </c>
      <c r="B79" s="10">
        <v>43724</v>
      </c>
      <c r="C79" s="11">
        <v>9</v>
      </c>
      <c r="D79" s="12">
        <v>2019</v>
      </c>
      <c r="E79" s="10" t="s">
        <v>2693</v>
      </c>
      <c r="F79" s="10" t="s">
        <v>2656</v>
      </c>
      <c r="G79" s="10" t="s">
        <v>2660</v>
      </c>
      <c r="H79" s="9" t="s">
        <v>91</v>
      </c>
      <c r="I79" s="9" t="s">
        <v>2440</v>
      </c>
      <c r="J79" s="9" t="s">
        <v>3</v>
      </c>
      <c r="K79" s="9" t="s">
        <v>1292</v>
      </c>
      <c r="L79" s="9" t="s">
        <v>1293</v>
      </c>
      <c r="M79" s="13">
        <v>50</v>
      </c>
      <c r="N79" s="13">
        <f t="shared" si="3"/>
        <v>2268</v>
      </c>
      <c r="O79" s="11">
        <v>18400</v>
      </c>
      <c r="P79" s="11">
        <f t="shared" si="4"/>
        <v>920000</v>
      </c>
      <c r="Q79" s="9" t="s">
        <v>2466</v>
      </c>
      <c r="R79" s="37">
        <f t="shared" si="5"/>
        <v>18400</v>
      </c>
    </row>
    <row r="80" spans="1:18" x14ac:dyDescent="0.25">
      <c r="A80" s="9" t="s">
        <v>2450</v>
      </c>
      <c r="B80" s="10">
        <v>43728</v>
      </c>
      <c r="C80" s="11">
        <v>9</v>
      </c>
      <c r="D80" s="12">
        <v>2019</v>
      </c>
      <c r="E80" s="10" t="s">
        <v>2693</v>
      </c>
      <c r="F80" s="10" t="s">
        <v>2656</v>
      </c>
      <c r="G80" s="10" t="s">
        <v>2660</v>
      </c>
      <c r="H80" s="9" t="s">
        <v>145</v>
      </c>
      <c r="I80" s="9" t="s">
        <v>27</v>
      </c>
      <c r="J80" s="9" t="s">
        <v>3</v>
      </c>
      <c r="K80" s="9" t="s">
        <v>28</v>
      </c>
      <c r="L80" s="9" t="s">
        <v>29</v>
      </c>
      <c r="M80" s="13">
        <v>100</v>
      </c>
      <c r="N80" s="13">
        <f t="shared" si="3"/>
        <v>4536</v>
      </c>
      <c r="O80" s="11">
        <v>12800</v>
      </c>
      <c r="P80" s="11">
        <f t="shared" si="4"/>
        <v>1280000</v>
      </c>
      <c r="Q80" s="9" t="s">
        <v>2451</v>
      </c>
      <c r="R80" s="37">
        <f t="shared" si="5"/>
        <v>12800</v>
      </c>
    </row>
    <row r="81" spans="1:18" x14ac:dyDescent="0.25">
      <c r="A81" s="9" t="s">
        <v>2452</v>
      </c>
      <c r="B81" s="10">
        <v>43728</v>
      </c>
      <c r="C81" s="11">
        <v>9</v>
      </c>
      <c r="D81" s="12">
        <v>2019</v>
      </c>
      <c r="E81" s="10" t="s">
        <v>2693</v>
      </c>
      <c r="F81" s="10" t="s">
        <v>2656</v>
      </c>
      <c r="G81" s="10" t="s">
        <v>2660</v>
      </c>
      <c r="H81" s="9" t="s">
        <v>298</v>
      </c>
      <c r="I81" s="9" t="s">
        <v>1913</v>
      </c>
      <c r="J81" s="9" t="s">
        <v>3</v>
      </c>
      <c r="K81" s="9" t="s">
        <v>1914</v>
      </c>
      <c r="L81" s="9" t="s">
        <v>1915</v>
      </c>
      <c r="M81" s="13">
        <v>35</v>
      </c>
      <c r="N81" s="13">
        <f t="shared" si="3"/>
        <v>1587.6</v>
      </c>
      <c r="O81" s="11">
        <v>15000</v>
      </c>
      <c r="P81" s="11">
        <f t="shared" si="4"/>
        <v>525000</v>
      </c>
      <c r="Q81" s="9" t="s">
        <v>2453</v>
      </c>
      <c r="R81" s="37">
        <f t="shared" si="5"/>
        <v>15000</v>
      </c>
    </row>
    <row r="82" spans="1:18" x14ac:dyDescent="0.25">
      <c r="A82" s="9" t="s">
        <v>2454</v>
      </c>
      <c r="B82" s="10">
        <v>43728</v>
      </c>
      <c r="C82" s="11">
        <v>9</v>
      </c>
      <c r="D82" s="12">
        <v>2019</v>
      </c>
      <c r="E82" s="10" t="s">
        <v>2693</v>
      </c>
      <c r="F82" s="10" t="s">
        <v>2656</v>
      </c>
      <c r="G82" s="10" t="s">
        <v>2660</v>
      </c>
      <c r="H82" s="9" t="s">
        <v>2455</v>
      </c>
      <c r="I82" s="9" t="s">
        <v>1588</v>
      </c>
      <c r="J82" s="9" t="s">
        <v>3</v>
      </c>
      <c r="K82" s="9" t="s">
        <v>1255</v>
      </c>
      <c r="L82" s="9" t="s">
        <v>1256</v>
      </c>
      <c r="M82" s="13">
        <v>85</v>
      </c>
      <c r="N82" s="13">
        <f t="shared" si="3"/>
        <v>3855.6</v>
      </c>
      <c r="O82" s="11">
        <v>18400</v>
      </c>
      <c r="P82" s="11">
        <f t="shared" si="4"/>
        <v>1564000</v>
      </c>
      <c r="Q82" s="9" t="s">
        <v>2456</v>
      </c>
      <c r="R82" s="37">
        <f t="shared" si="5"/>
        <v>18400</v>
      </c>
    </row>
    <row r="83" spans="1:18" x14ac:dyDescent="0.25">
      <c r="A83" s="9" t="s">
        <v>2457</v>
      </c>
      <c r="B83" s="10">
        <v>43728</v>
      </c>
      <c r="C83" s="11">
        <v>9</v>
      </c>
      <c r="D83" s="12">
        <v>2019</v>
      </c>
      <c r="E83" s="10" t="s">
        <v>2693</v>
      </c>
      <c r="F83" s="10" t="s">
        <v>2656</v>
      </c>
      <c r="G83" s="10" t="s">
        <v>2660</v>
      </c>
      <c r="H83" s="9" t="s">
        <v>315</v>
      </c>
      <c r="I83" s="9" t="s">
        <v>23</v>
      </c>
      <c r="J83" s="9" t="s">
        <v>3</v>
      </c>
      <c r="K83" s="9" t="s">
        <v>2458</v>
      </c>
      <c r="L83" s="9" t="s">
        <v>2459</v>
      </c>
      <c r="M83" s="13">
        <v>2</v>
      </c>
      <c r="N83" s="13">
        <f t="shared" si="3"/>
        <v>90.72</v>
      </c>
      <c r="O83" s="11">
        <v>17550</v>
      </c>
      <c r="P83" s="11">
        <f t="shared" si="4"/>
        <v>35100</v>
      </c>
      <c r="Q83" s="9" t="s">
        <v>2460</v>
      </c>
      <c r="R83" s="37">
        <f t="shared" si="5"/>
        <v>17550</v>
      </c>
    </row>
    <row r="84" spans="1:18" x14ac:dyDescent="0.25">
      <c r="A84" s="9" t="s">
        <v>2444</v>
      </c>
      <c r="B84" s="10">
        <v>43729</v>
      </c>
      <c r="C84" s="11">
        <v>9</v>
      </c>
      <c r="D84" s="12">
        <v>2019</v>
      </c>
      <c r="E84" s="10" t="s">
        <v>2693</v>
      </c>
      <c r="F84" s="10" t="s">
        <v>2656</v>
      </c>
      <c r="G84" s="10" t="s">
        <v>2660</v>
      </c>
      <c r="H84" s="9" t="s">
        <v>2117</v>
      </c>
      <c r="I84" s="9" t="s">
        <v>2118</v>
      </c>
      <c r="J84" s="9" t="s">
        <v>3</v>
      </c>
      <c r="K84" s="9" t="s">
        <v>2119</v>
      </c>
      <c r="L84" s="9" t="s">
        <v>2120</v>
      </c>
      <c r="M84" s="13">
        <v>50</v>
      </c>
      <c r="N84" s="13">
        <f t="shared" si="3"/>
        <v>2268</v>
      </c>
      <c r="O84" s="11">
        <v>14300</v>
      </c>
      <c r="P84" s="11">
        <f t="shared" si="4"/>
        <v>715000</v>
      </c>
      <c r="Q84" s="9" t="s">
        <v>2445</v>
      </c>
      <c r="R84" s="37">
        <f t="shared" si="5"/>
        <v>14300</v>
      </c>
    </row>
    <row r="85" spans="1:18" x14ac:dyDescent="0.25">
      <c r="A85" s="9" t="s">
        <v>2446</v>
      </c>
      <c r="B85" s="10">
        <v>43729</v>
      </c>
      <c r="C85" s="11">
        <v>9</v>
      </c>
      <c r="D85" s="12">
        <v>2019</v>
      </c>
      <c r="E85" s="10" t="s">
        <v>2693</v>
      </c>
      <c r="F85" s="10" t="s">
        <v>2656</v>
      </c>
      <c r="G85" s="10" t="s">
        <v>2660</v>
      </c>
      <c r="H85" s="9" t="s">
        <v>170</v>
      </c>
      <c r="I85" s="9" t="s">
        <v>2266</v>
      </c>
      <c r="J85" s="9" t="s">
        <v>3</v>
      </c>
      <c r="K85" s="9" t="s">
        <v>2267</v>
      </c>
      <c r="L85" s="9" t="s">
        <v>2266</v>
      </c>
      <c r="M85" s="13">
        <v>80</v>
      </c>
      <c r="N85" s="13">
        <f t="shared" si="3"/>
        <v>3628.8</v>
      </c>
      <c r="O85" s="11">
        <v>19200</v>
      </c>
      <c r="P85" s="11">
        <f t="shared" si="4"/>
        <v>1536000</v>
      </c>
      <c r="Q85" s="9" t="s">
        <v>2447</v>
      </c>
      <c r="R85" s="37">
        <f t="shared" si="5"/>
        <v>19200</v>
      </c>
    </row>
    <row r="86" spans="1:18" x14ac:dyDescent="0.25">
      <c r="A86" s="9" t="s">
        <v>2448</v>
      </c>
      <c r="B86" s="10">
        <v>43729</v>
      </c>
      <c r="C86" s="11">
        <v>9</v>
      </c>
      <c r="D86" s="12">
        <v>2019</v>
      </c>
      <c r="E86" s="10" t="s">
        <v>2693</v>
      </c>
      <c r="F86" s="10" t="s">
        <v>2656</v>
      </c>
      <c r="G86" s="10" t="s">
        <v>2660</v>
      </c>
      <c r="H86" s="9" t="s">
        <v>235</v>
      </c>
      <c r="I86" s="9" t="s">
        <v>33</v>
      </c>
      <c r="J86" s="9" t="s">
        <v>3</v>
      </c>
      <c r="K86" s="9" t="s">
        <v>1160</v>
      </c>
      <c r="L86" s="9" t="s">
        <v>1161</v>
      </c>
      <c r="M86" s="13">
        <v>95.26</v>
      </c>
      <c r="N86" s="13">
        <f t="shared" si="3"/>
        <v>4320.9935999999998</v>
      </c>
      <c r="O86" s="11">
        <v>13800.09</v>
      </c>
      <c r="P86" s="11">
        <f t="shared" si="4"/>
        <v>1314596.5734000001</v>
      </c>
      <c r="Q86" s="9" t="s">
        <v>2449</v>
      </c>
      <c r="R86" s="37">
        <f t="shared" si="5"/>
        <v>13800.09</v>
      </c>
    </row>
    <row r="87" spans="1:18" x14ac:dyDescent="0.25">
      <c r="A87" s="9" t="s">
        <v>2442</v>
      </c>
      <c r="B87" s="10">
        <v>43731</v>
      </c>
      <c r="C87" s="11">
        <v>9</v>
      </c>
      <c r="D87" s="12">
        <v>2019</v>
      </c>
      <c r="E87" s="10" t="s">
        <v>2693</v>
      </c>
      <c r="F87" s="10" t="s">
        <v>2656</v>
      </c>
      <c r="G87" s="10" t="s">
        <v>2660</v>
      </c>
      <c r="H87" s="9" t="s">
        <v>8</v>
      </c>
      <c r="I87" s="9" t="s">
        <v>9</v>
      </c>
      <c r="J87" s="9" t="s">
        <v>3</v>
      </c>
      <c r="K87" s="9" t="s">
        <v>10</v>
      </c>
      <c r="L87" s="9" t="s">
        <v>11</v>
      </c>
      <c r="M87" s="13">
        <v>100</v>
      </c>
      <c r="N87" s="13">
        <f t="shared" si="3"/>
        <v>4536</v>
      </c>
      <c r="O87" s="11">
        <v>17000</v>
      </c>
      <c r="P87" s="11">
        <f t="shared" si="4"/>
        <v>1700000</v>
      </c>
      <c r="Q87" s="9" t="s">
        <v>2443</v>
      </c>
      <c r="R87" s="37">
        <f t="shared" si="5"/>
        <v>17000</v>
      </c>
    </row>
    <row r="88" spans="1:18" x14ac:dyDescent="0.25">
      <c r="A88" s="9" t="s">
        <v>2435</v>
      </c>
      <c r="B88" s="10">
        <v>43732</v>
      </c>
      <c r="C88" s="11">
        <v>9</v>
      </c>
      <c r="D88" s="12">
        <v>2019</v>
      </c>
      <c r="E88" s="10" t="s">
        <v>2693</v>
      </c>
      <c r="F88" s="10" t="s">
        <v>2656</v>
      </c>
      <c r="G88" s="10" t="s">
        <v>2660</v>
      </c>
      <c r="H88" s="9" t="s">
        <v>26</v>
      </c>
      <c r="I88" s="9" t="s">
        <v>37</v>
      </c>
      <c r="J88" s="9" t="s">
        <v>3</v>
      </c>
      <c r="K88" s="9" t="s">
        <v>38</v>
      </c>
      <c r="L88" s="9" t="s">
        <v>39</v>
      </c>
      <c r="M88" s="13">
        <v>50</v>
      </c>
      <c r="N88" s="13">
        <f t="shared" si="3"/>
        <v>2268</v>
      </c>
      <c r="O88" s="11">
        <v>14500</v>
      </c>
      <c r="P88" s="11">
        <f t="shared" si="4"/>
        <v>725000</v>
      </c>
      <c r="Q88" s="9" t="s">
        <v>2436</v>
      </c>
      <c r="R88" s="37">
        <f t="shared" si="5"/>
        <v>14500</v>
      </c>
    </row>
    <row r="89" spans="1:18" x14ac:dyDescent="0.25">
      <c r="A89" s="9" t="s">
        <v>2437</v>
      </c>
      <c r="B89" s="10">
        <v>43732</v>
      </c>
      <c r="C89" s="11">
        <v>9</v>
      </c>
      <c r="D89" s="12">
        <v>2019</v>
      </c>
      <c r="E89" s="10" t="s">
        <v>2693</v>
      </c>
      <c r="F89" s="10" t="s">
        <v>2656</v>
      </c>
      <c r="G89" s="10" t="s">
        <v>2660</v>
      </c>
      <c r="H89" s="9" t="s">
        <v>8</v>
      </c>
      <c r="I89" s="9" t="s">
        <v>2084</v>
      </c>
      <c r="J89" s="9" t="s">
        <v>3</v>
      </c>
      <c r="K89" s="9" t="s">
        <v>1292</v>
      </c>
      <c r="L89" s="9" t="s">
        <v>1293</v>
      </c>
      <c r="M89" s="13">
        <v>78</v>
      </c>
      <c r="N89" s="13">
        <f t="shared" si="3"/>
        <v>3538.08</v>
      </c>
      <c r="O89" s="11">
        <v>16850</v>
      </c>
      <c r="P89" s="11">
        <f t="shared" si="4"/>
        <v>1314300</v>
      </c>
      <c r="Q89" s="9" t="s">
        <v>2438</v>
      </c>
      <c r="R89" s="37">
        <f t="shared" si="5"/>
        <v>16850</v>
      </c>
    </row>
    <row r="90" spans="1:18" x14ac:dyDescent="0.25">
      <c r="A90" s="9" t="s">
        <v>2439</v>
      </c>
      <c r="B90" s="10">
        <v>43732</v>
      </c>
      <c r="C90" s="11">
        <v>9</v>
      </c>
      <c r="D90" s="12">
        <v>2019</v>
      </c>
      <c r="E90" s="10" t="s">
        <v>2693</v>
      </c>
      <c r="F90" s="10" t="s">
        <v>2656</v>
      </c>
      <c r="G90" s="10" t="s">
        <v>2660</v>
      </c>
      <c r="H90" s="9" t="s">
        <v>91</v>
      </c>
      <c r="I90" s="9" t="s">
        <v>2440</v>
      </c>
      <c r="J90" s="9" t="s">
        <v>3</v>
      </c>
      <c r="K90" s="9" t="s">
        <v>1292</v>
      </c>
      <c r="L90" s="9" t="s">
        <v>1293</v>
      </c>
      <c r="M90" s="13">
        <v>50</v>
      </c>
      <c r="N90" s="13">
        <f t="shared" si="3"/>
        <v>2268</v>
      </c>
      <c r="O90" s="11">
        <v>18400</v>
      </c>
      <c r="P90" s="11">
        <f t="shared" si="4"/>
        <v>920000</v>
      </c>
      <c r="Q90" s="9" t="s">
        <v>2441</v>
      </c>
      <c r="R90" s="37">
        <f t="shared" si="5"/>
        <v>18400</v>
      </c>
    </row>
    <row r="91" spans="1:18" x14ac:dyDescent="0.25">
      <c r="A91" s="9" t="s">
        <v>2431</v>
      </c>
      <c r="B91" s="10">
        <v>43733</v>
      </c>
      <c r="C91" s="11">
        <v>9</v>
      </c>
      <c r="D91" s="12">
        <v>2019</v>
      </c>
      <c r="E91" s="10" t="s">
        <v>2693</v>
      </c>
      <c r="F91" s="10" t="s">
        <v>2656</v>
      </c>
      <c r="G91" s="10" t="s">
        <v>2660</v>
      </c>
      <c r="H91" s="9" t="s">
        <v>36</v>
      </c>
      <c r="I91" s="9" t="s">
        <v>2315</v>
      </c>
      <c r="J91" s="9" t="s">
        <v>3</v>
      </c>
      <c r="K91" s="9" t="s">
        <v>2316</v>
      </c>
      <c r="L91" s="9" t="s">
        <v>2317</v>
      </c>
      <c r="M91" s="13">
        <v>200</v>
      </c>
      <c r="N91" s="13">
        <f t="shared" si="3"/>
        <v>9072</v>
      </c>
      <c r="O91" s="11">
        <v>17000</v>
      </c>
      <c r="P91" s="11">
        <f t="shared" si="4"/>
        <v>3400000</v>
      </c>
      <c r="Q91" s="9" t="s">
        <v>2432</v>
      </c>
      <c r="R91" s="37">
        <f t="shared" si="5"/>
        <v>17000</v>
      </c>
    </row>
    <row r="92" spans="1:18" x14ac:dyDescent="0.25">
      <c r="A92" s="9" t="s">
        <v>2433</v>
      </c>
      <c r="B92" s="10">
        <v>43733</v>
      </c>
      <c r="C92" s="11">
        <v>9</v>
      </c>
      <c r="D92" s="12">
        <v>2019</v>
      </c>
      <c r="E92" s="10" t="s">
        <v>2693</v>
      </c>
      <c r="F92" s="10" t="s">
        <v>2656</v>
      </c>
      <c r="G92" s="10" t="s">
        <v>2660</v>
      </c>
      <c r="H92" s="9" t="s">
        <v>2117</v>
      </c>
      <c r="I92" s="9" t="s">
        <v>2118</v>
      </c>
      <c r="J92" s="9" t="s">
        <v>3</v>
      </c>
      <c r="K92" s="9" t="s">
        <v>2119</v>
      </c>
      <c r="L92" s="9" t="s">
        <v>2120</v>
      </c>
      <c r="M92" s="13">
        <v>45</v>
      </c>
      <c r="N92" s="13">
        <f t="shared" si="3"/>
        <v>2041.2</v>
      </c>
      <c r="O92" s="11">
        <v>14300</v>
      </c>
      <c r="P92" s="11">
        <f t="shared" si="4"/>
        <v>643500</v>
      </c>
      <c r="Q92" s="9" t="s">
        <v>2434</v>
      </c>
      <c r="R92" s="37">
        <f t="shared" si="5"/>
        <v>14300</v>
      </c>
    </row>
    <row r="93" spans="1:18" x14ac:dyDescent="0.25">
      <c r="A93" s="9" t="s">
        <v>2427</v>
      </c>
      <c r="B93" s="10">
        <v>43734</v>
      </c>
      <c r="C93" s="11">
        <v>9</v>
      </c>
      <c r="D93" s="12">
        <v>2019</v>
      </c>
      <c r="E93" s="10" t="s">
        <v>2693</v>
      </c>
      <c r="F93" s="10" t="s">
        <v>2656</v>
      </c>
      <c r="G93" s="10" t="s">
        <v>2660</v>
      </c>
      <c r="H93" s="9" t="s">
        <v>298</v>
      </c>
      <c r="I93" s="9" t="s">
        <v>37</v>
      </c>
      <c r="J93" s="9" t="s">
        <v>3</v>
      </c>
      <c r="K93" s="9" t="s">
        <v>38</v>
      </c>
      <c r="L93" s="9" t="s">
        <v>39</v>
      </c>
      <c r="M93" s="13">
        <v>40</v>
      </c>
      <c r="N93" s="13">
        <f t="shared" si="3"/>
        <v>1814.4</v>
      </c>
      <c r="O93" s="11">
        <v>15600</v>
      </c>
      <c r="P93" s="11">
        <f t="shared" si="4"/>
        <v>624000</v>
      </c>
      <c r="Q93" s="9" t="s">
        <v>2428</v>
      </c>
      <c r="R93" s="37">
        <f t="shared" si="5"/>
        <v>15600</v>
      </c>
    </row>
    <row r="94" spans="1:18" x14ac:dyDescent="0.25">
      <c r="A94" s="9" t="s">
        <v>2429</v>
      </c>
      <c r="B94" s="10">
        <v>43734</v>
      </c>
      <c r="C94" s="11">
        <v>9</v>
      </c>
      <c r="D94" s="12">
        <v>2019</v>
      </c>
      <c r="E94" s="10" t="s">
        <v>2693</v>
      </c>
      <c r="F94" s="10" t="s">
        <v>2656</v>
      </c>
      <c r="G94" s="10" t="s">
        <v>2660</v>
      </c>
      <c r="H94" s="9" t="s">
        <v>315</v>
      </c>
      <c r="I94" s="9" t="s">
        <v>1913</v>
      </c>
      <c r="J94" s="9" t="s">
        <v>3</v>
      </c>
      <c r="K94" s="9" t="s">
        <v>1914</v>
      </c>
      <c r="L94" s="9" t="s">
        <v>1915</v>
      </c>
      <c r="M94" s="13">
        <v>50</v>
      </c>
      <c r="N94" s="13">
        <f t="shared" si="3"/>
        <v>2268</v>
      </c>
      <c r="O94" s="11">
        <v>16850</v>
      </c>
      <c r="P94" s="11">
        <f t="shared" si="4"/>
        <v>842500</v>
      </c>
      <c r="Q94" s="9" t="s">
        <v>2430</v>
      </c>
      <c r="R94" s="37">
        <f t="shared" si="5"/>
        <v>16850</v>
      </c>
    </row>
    <row r="95" spans="1:18" x14ac:dyDescent="0.25">
      <c r="A95" s="9" t="s">
        <v>2425</v>
      </c>
      <c r="B95" s="10">
        <v>43735</v>
      </c>
      <c r="C95" s="11">
        <v>9</v>
      </c>
      <c r="D95" s="12">
        <v>2019</v>
      </c>
      <c r="E95" s="10" t="s">
        <v>2693</v>
      </c>
      <c r="F95" s="10" t="s">
        <v>2656</v>
      </c>
      <c r="G95" s="10" t="s">
        <v>2660</v>
      </c>
      <c r="H95" s="9" t="s">
        <v>2117</v>
      </c>
      <c r="I95" s="9" t="s">
        <v>2118</v>
      </c>
      <c r="J95" s="9" t="s">
        <v>3</v>
      </c>
      <c r="K95" s="9" t="s">
        <v>2119</v>
      </c>
      <c r="L95" s="9" t="s">
        <v>2120</v>
      </c>
      <c r="M95" s="13">
        <v>100</v>
      </c>
      <c r="N95" s="13">
        <f t="shared" si="3"/>
        <v>4536</v>
      </c>
      <c r="O95" s="11">
        <v>14300</v>
      </c>
      <c r="P95" s="11">
        <f t="shared" si="4"/>
        <v>1430000</v>
      </c>
      <c r="Q95" s="9" t="s">
        <v>2426</v>
      </c>
      <c r="R95" s="37">
        <f t="shared" si="5"/>
        <v>14300</v>
      </c>
    </row>
    <row r="96" spans="1:18" x14ac:dyDescent="0.25">
      <c r="A96" s="9" t="s">
        <v>2418</v>
      </c>
      <c r="B96" s="10">
        <v>43736</v>
      </c>
      <c r="C96" s="11">
        <v>9</v>
      </c>
      <c r="D96" s="12">
        <v>2019</v>
      </c>
      <c r="E96" s="10" t="s">
        <v>2693</v>
      </c>
      <c r="F96" s="10" t="s">
        <v>2656</v>
      </c>
      <c r="G96" s="10" t="s">
        <v>2660</v>
      </c>
      <c r="H96" s="9" t="s">
        <v>298</v>
      </c>
      <c r="I96" s="9" t="s">
        <v>1913</v>
      </c>
      <c r="J96" s="9" t="s">
        <v>3</v>
      </c>
      <c r="K96" s="9" t="s">
        <v>1914</v>
      </c>
      <c r="L96" s="9" t="s">
        <v>1915</v>
      </c>
      <c r="M96" s="13">
        <v>27</v>
      </c>
      <c r="N96" s="13">
        <f t="shared" si="3"/>
        <v>1224.72</v>
      </c>
      <c r="O96" s="11">
        <v>15000</v>
      </c>
      <c r="P96" s="11">
        <f t="shared" si="4"/>
        <v>405000</v>
      </c>
      <c r="Q96" s="9" t="s">
        <v>2419</v>
      </c>
      <c r="R96" s="37">
        <f t="shared" si="5"/>
        <v>15000</v>
      </c>
    </row>
    <row r="97" spans="1:18" x14ac:dyDescent="0.25">
      <c r="A97" s="9" t="s">
        <v>2420</v>
      </c>
      <c r="B97" s="10">
        <v>43736</v>
      </c>
      <c r="C97" s="11">
        <v>9</v>
      </c>
      <c r="D97" s="12">
        <v>2019</v>
      </c>
      <c r="E97" s="10" t="s">
        <v>2693</v>
      </c>
      <c r="F97" s="10" t="s">
        <v>2656</v>
      </c>
      <c r="G97" s="10" t="s">
        <v>2660</v>
      </c>
      <c r="H97" s="9" t="s">
        <v>298</v>
      </c>
      <c r="I97" s="9" t="s">
        <v>1913</v>
      </c>
      <c r="J97" s="9" t="s">
        <v>3</v>
      </c>
      <c r="K97" s="9" t="s">
        <v>1914</v>
      </c>
      <c r="L97" s="9" t="s">
        <v>1915</v>
      </c>
      <c r="M97" s="13">
        <v>23</v>
      </c>
      <c r="N97" s="13">
        <f t="shared" si="3"/>
        <v>1043.28</v>
      </c>
      <c r="O97" s="11">
        <v>15000</v>
      </c>
      <c r="P97" s="11">
        <f t="shared" si="4"/>
        <v>345000</v>
      </c>
      <c r="Q97" s="9" t="s">
        <v>2419</v>
      </c>
      <c r="R97" s="37">
        <f t="shared" si="5"/>
        <v>15000</v>
      </c>
    </row>
    <row r="98" spans="1:18" x14ac:dyDescent="0.25">
      <c r="A98" s="9" t="s">
        <v>2421</v>
      </c>
      <c r="B98" s="10">
        <v>43736</v>
      </c>
      <c r="C98" s="11">
        <v>9</v>
      </c>
      <c r="D98" s="12">
        <v>2019</v>
      </c>
      <c r="E98" s="10" t="s">
        <v>2693</v>
      </c>
      <c r="F98" s="10" t="s">
        <v>2656</v>
      </c>
      <c r="G98" s="10" t="s">
        <v>2660</v>
      </c>
      <c r="H98" s="9" t="s">
        <v>315</v>
      </c>
      <c r="I98" s="9" t="s">
        <v>23</v>
      </c>
      <c r="J98" s="9" t="s">
        <v>3</v>
      </c>
      <c r="K98" s="9" t="s">
        <v>16</v>
      </c>
      <c r="L98" s="9" t="s">
        <v>17</v>
      </c>
      <c r="M98" s="13">
        <v>100</v>
      </c>
      <c r="N98" s="13">
        <f t="shared" si="3"/>
        <v>4536</v>
      </c>
      <c r="O98" s="11">
        <v>18500</v>
      </c>
      <c r="P98" s="11">
        <f t="shared" si="4"/>
        <v>1850000</v>
      </c>
      <c r="Q98" s="9" t="s">
        <v>2422</v>
      </c>
      <c r="R98" s="37">
        <f t="shared" si="5"/>
        <v>18500</v>
      </c>
    </row>
    <row r="99" spans="1:18" x14ac:dyDescent="0.25">
      <c r="A99" s="9" t="s">
        <v>2423</v>
      </c>
      <c r="B99" s="10">
        <v>43736</v>
      </c>
      <c r="C99" s="11">
        <v>9</v>
      </c>
      <c r="D99" s="12">
        <v>2019</v>
      </c>
      <c r="E99" s="10" t="s">
        <v>2693</v>
      </c>
      <c r="F99" s="10" t="s">
        <v>2656</v>
      </c>
      <c r="G99" s="10" t="s">
        <v>2660</v>
      </c>
      <c r="H99" s="9" t="s">
        <v>145</v>
      </c>
      <c r="I99" s="9" t="s">
        <v>27</v>
      </c>
      <c r="J99" s="9" t="s">
        <v>3</v>
      </c>
      <c r="K99" s="9" t="s">
        <v>28</v>
      </c>
      <c r="L99" s="9" t="s">
        <v>29</v>
      </c>
      <c r="M99" s="13">
        <v>60</v>
      </c>
      <c r="N99" s="13">
        <f t="shared" si="3"/>
        <v>2721.6</v>
      </c>
      <c r="O99" s="11">
        <v>12800</v>
      </c>
      <c r="P99" s="11">
        <f t="shared" si="4"/>
        <v>768000</v>
      </c>
      <c r="Q99" s="9" t="s">
        <v>2424</v>
      </c>
      <c r="R99" s="37">
        <f t="shared" si="5"/>
        <v>12800</v>
      </c>
    </row>
    <row r="100" spans="1:18" x14ac:dyDescent="0.25">
      <c r="A100" s="9" t="s">
        <v>2414</v>
      </c>
      <c r="B100" s="10">
        <v>43738</v>
      </c>
      <c r="C100" s="11">
        <v>9</v>
      </c>
      <c r="D100" s="12">
        <v>2019</v>
      </c>
      <c r="E100" s="10" t="s">
        <v>2693</v>
      </c>
      <c r="F100" s="10" t="s">
        <v>2656</v>
      </c>
      <c r="G100" s="10" t="s">
        <v>2660</v>
      </c>
      <c r="H100" s="9" t="s">
        <v>315</v>
      </c>
      <c r="I100" s="9" t="s">
        <v>1913</v>
      </c>
      <c r="J100" s="9" t="s">
        <v>3</v>
      </c>
      <c r="K100" s="9" t="s">
        <v>1914</v>
      </c>
      <c r="L100" s="9" t="s">
        <v>1915</v>
      </c>
      <c r="M100" s="13">
        <v>50</v>
      </c>
      <c r="N100" s="13">
        <f t="shared" si="3"/>
        <v>2268</v>
      </c>
      <c r="O100" s="11">
        <v>16850</v>
      </c>
      <c r="P100" s="11">
        <f t="shared" si="4"/>
        <v>842500</v>
      </c>
      <c r="Q100" s="9" t="s">
        <v>2415</v>
      </c>
      <c r="R100" s="37">
        <f t="shared" si="5"/>
        <v>16850</v>
      </c>
    </row>
    <row r="101" spans="1:18" x14ac:dyDescent="0.25">
      <c r="A101" s="9" t="s">
        <v>2416</v>
      </c>
      <c r="B101" s="10">
        <v>43738</v>
      </c>
      <c r="C101" s="11">
        <v>9</v>
      </c>
      <c r="D101" s="12">
        <v>2019</v>
      </c>
      <c r="E101" s="10" t="s">
        <v>2693</v>
      </c>
      <c r="F101" s="10" t="s">
        <v>2656</v>
      </c>
      <c r="G101" s="10" t="s">
        <v>2660</v>
      </c>
      <c r="H101" s="9" t="s">
        <v>315</v>
      </c>
      <c r="I101" s="9" t="s">
        <v>1913</v>
      </c>
      <c r="J101" s="9" t="s">
        <v>3</v>
      </c>
      <c r="K101" s="9" t="s">
        <v>1914</v>
      </c>
      <c r="L101" s="9" t="s">
        <v>1915</v>
      </c>
      <c r="M101" s="13">
        <v>90</v>
      </c>
      <c r="N101" s="13">
        <f t="shared" si="3"/>
        <v>4082.4</v>
      </c>
      <c r="O101" s="11">
        <v>16850</v>
      </c>
      <c r="P101" s="11">
        <f t="shared" si="4"/>
        <v>1516500</v>
      </c>
      <c r="Q101" s="9" t="s">
        <v>2417</v>
      </c>
      <c r="R101" s="37">
        <f t="shared" si="5"/>
        <v>16850</v>
      </c>
    </row>
    <row r="102" spans="1:18" x14ac:dyDescent="0.25">
      <c r="A102" s="9" t="s">
        <v>2410</v>
      </c>
      <c r="B102" s="10">
        <v>43739</v>
      </c>
      <c r="C102" s="11">
        <v>10</v>
      </c>
      <c r="D102" s="12">
        <v>2019</v>
      </c>
      <c r="E102" s="10" t="s">
        <v>2694</v>
      </c>
      <c r="F102" s="10" t="s">
        <v>2656</v>
      </c>
      <c r="G102" s="10" t="s">
        <v>2661</v>
      </c>
      <c r="H102" s="9" t="s">
        <v>8</v>
      </c>
      <c r="I102" s="9" t="s">
        <v>9</v>
      </c>
      <c r="J102" s="9" t="s">
        <v>3</v>
      </c>
      <c r="K102" s="9" t="s">
        <v>10</v>
      </c>
      <c r="L102" s="9" t="s">
        <v>11</v>
      </c>
      <c r="M102" s="13">
        <v>100</v>
      </c>
      <c r="N102" s="13">
        <f t="shared" si="3"/>
        <v>4536</v>
      </c>
      <c r="O102" s="11">
        <v>17000</v>
      </c>
      <c r="P102" s="11">
        <f t="shared" si="4"/>
        <v>1700000</v>
      </c>
      <c r="Q102" s="9" t="s">
        <v>2411</v>
      </c>
      <c r="R102" s="37">
        <f t="shared" si="5"/>
        <v>17000</v>
      </c>
    </row>
    <row r="103" spans="1:18" x14ac:dyDescent="0.25">
      <c r="A103" s="9" t="s">
        <v>2412</v>
      </c>
      <c r="B103" s="10">
        <v>43739</v>
      </c>
      <c r="C103" s="11">
        <v>10</v>
      </c>
      <c r="D103" s="12">
        <v>2019</v>
      </c>
      <c r="E103" s="10" t="s">
        <v>2694</v>
      </c>
      <c r="F103" s="10" t="s">
        <v>2656</v>
      </c>
      <c r="G103" s="10" t="s">
        <v>2661</v>
      </c>
      <c r="H103" s="9" t="s">
        <v>26</v>
      </c>
      <c r="I103" s="9" t="s">
        <v>37</v>
      </c>
      <c r="J103" s="9" t="s">
        <v>3</v>
      </c>
      <c r="K103" s="9" t="s">
        <v>38</v>
      </c>
      <c r="L103" s="9" t="s">
        <v>39</v>
      </c>
      <c r="M103" s="13">
        <v>45</v>
      </c>
      <c r="N103" s="13">
        <f t="shared" si="3"/>
        <v>2041.2</v>
      </c>
      <c r="O103" s="11">
        <v>14500</v>
      </c>
      <c r="P103" s="11">
        <f t="shared" si="4"/>
        <v>652500</v>
      </c>
      <c r="Q103" s="9" t="s">
        <v>2413</v>
      </c>
      <c r="R103" s="37">
        <f t="shared" si="5"/>
        <v>14500</v>
      </c>
    </row>
    <row r="104" spans="1:18" x14ac:dyDescent="0.25">
      <c r="A104" s="9" t="s">
        <v>2407</v>
      </c>
      <c r="B104" s="10">
        <v>43740</v>
      </c>
      <c r="C104" s="11">
        <v>10</v>
      </c>
      <c r="D104" s="12">
        <v>2019</v>
      </c>
      <c r="E104" s="10" t="s">
        <v>2694</v>
      </c>
      <c r="F104" s="10" t="s">
        <v>2656</v>
      </c>
      <c r="G104" s="10" t="s">
        <v>2661</v>
      </c>
      <c r="H104" s="9" t="s">
        <v>2408</v>
      </c>
      <c r="I104" s="9" t="s">
        <v>1588</v>
      </c>
      <c r="J104" s="9" t="s">
        <v>3</v>
      </c>
      <c r="K104" s="9" t="s">
        <v>1255</v>
      </c>
      <c r="L104" s="9" t="s">
        <v>1256</v>
      </c>
      <c r="M104" s="13">
        <v>35.65</v>
      </c>
      <c r="N104" s="13">
        <f t="shared" si="3"/>
        <v>1617.0839999999998</v>
      </c>
      <c r="O104" s="11">
        <v>17800</v>
      </c>
      <c r="P104" s="11">
        <f t="shared" si="4"/>
        <v>634570</v>
      </c>
      <c r="Q104" s="9" t="s">
        <v>2409</v>
      </c>
      <c r="R104" s="37">
        <f t="shared" si="5"/>
        <v>17800</v>
      </c>
    </row>
    <row r="105" spans="1:18" x14ac:dyDescent="0.25">
      <c r="A105" s="9" t="s">
        <v>2403</v>
      </c>
      <c r="B105" s="10">
        <v>43741</v>
      </c>
      <c r="C105" s="11">
        <v>10</v>
      </c>
      <c r="D105" s="12">
        <v>2019</v>
      </c>
      <c r="E105" s="10" t="s">
        <v>2694</v>
      </c>
      <c r="F105" s="10" t="s">
        <v>2656</v>
      </c>
      <c r="G105" s="10" t="s">
        <v>2661</v>
      </c>
      <c r="H105" s="9" t="s">
        <v>315</v>
      </c>
      <c r="I105" s="9" t="s">
        <v>1913</v>
      </c>
      <c r="J105" s="9" t="s">
        <v>3</v>
      </c>
      <c r="K105" s="9" t="s">
        <v>1914</v>
      </c>
      <c r="L105" s="9" t="s">
        <v>1915</v>
      </c>
      <c r="M105" s="13">
        <v>80</v>
      </c>
      <c r="N105" s="13">
        <f t="shared" si="3"/>
        <v>3628.8</v>
      </c>
      <c r="O105" s="11">
        <v>16850</v>
      </c>
      <c r="P105" s="11">
        <f t="shared" si="4"/>
        <v>1348000</v>
      </c>
      <c r="Q105" s="9" t="s">
        <v>2404</v>
      </c>
      <c r="R105" s="37">
        <f t="shared" si="5"/>
        <v>16850</v>
      </c>
    </row>
    <row r="106" spans="1:18" x14ac:dyDescent="0.25">
      <c r="A106" s="9" t="s">
        <v>2405</v>
      </c>
      <c r="B106" s="10">
        <v>43741</v>
      </c>
      <c r="C106" s="11">
        <v>10</v>
      </c>
      <c r="D106" s="12">
        <v>2019</v>
      </c>
      <c r="E106" s="10" t="s">
        <v>2694</v>
      </c>
      <c r="F106" s="10" t="s">
        <v>2656</v>
      </c>
      <c r="G106" s="10" t="s">
        <v>2661</v>
      </c>
      <c r="H106" s="9" t="s">
        <v>8</v>
      </c>
      <c r="I106" s="9" t="s">
        <v>9</v>
      </c>
      <c r="J106" s="9" t="s">
        <v>3</v>
      </c>
      <c r="K106" s="9" t="s">
        <v>10</v>
      </c>
      <c r="L106" s="9" t="s">
        <v>11</v>
      </c>
      <c r="M106" s="13">
        <v>50</v>
      </c>
      <c r="N106" s="13">
        <f t="shared" si="3"/>
        <v>2268</v>
      </c>
      <c r="O106" s="11">
        <v>17000</v>
      </c>
      <c r="P106" s="11">
        <f t="shared" si="4"/>
        <v>850000</v>
      </c>
      <c r="Q106" s="9" t="s">
        <v>2406</v>
      </c>
      <c r="R106" s="37">
        <f t="shared" si="5"/>
        <v>17000</v>
      </c>
    </row>
    <row r="107" spans="1:18" x14ac:dyDescent="0.25">
      <c r="A107" s="9" t="s">
        <v>2401</v>
      </c>
      <c r="B107" s="10">
        <v>43742</v>
      </c>
      <c r="C107" s="11">
        <v>10</v>
      </c>
      <c r="D107" s="12">
        <v>2019</v>
      </c>
      <c r="E107" s="10" t="s">
        <v>2694</v>
      </c>
      <c r="F107" s="10" t="s">
        <v>2656</v>
      </c>
      <c r="G107" s="10" t="s">
        <v>2661</v>
      </c>
      <c r="H107" s="9" t="s">
        <v>298</v>
      </c>
      <c r="I107" s="9" t="s">
        <v>37</v>
      </c>
      <c r="J107" s="9" t="s">
        <v>3</v>
      </c>
      <c r="K107" s="9" t="s">
        <v>38</v>
      </c>
      <c r="L107" s="9" t="s">
        <v>39</v>
      </c>
      <c r="M107" s="13">
        <v>50</v>
      </c>
      <c r="N107" s="13">
        <f t="shared" si="3"/>
        <v>2268</v>
      </c>
      <c r="O107" s="11">
        <v>15600</v>
      </c>
      <c r="P107" s="11">
        <f t="shared" si="4"/>
        <v>780000</v>
      </c>
      <c r="Q107" s="9" t="s">
        <v>2402</v>
      </c>
      <c r="R107" s="37">
        <f t="shared" si="5"/>
        <v>15600</v>
      </c>
    </row>
    <row r="108" spans="1:18" x14ac:dyDescent="0.25">
      <c r="A108" s="9" t="s">
        <v>2389</v>
      </c>
      <c r="B108" s="10">
        <v>43743</v>
      </c>
      <c r="C108" s="11">
        <v>10</v>
      </c>
      <c r="D108" s="12">
        <v>2019</v>
      </c>
      <c r="E108" s="10" t="s">
        <v>2694</v>
      </c>
      <c r="F108" s="10" t="s">
        <v>2656</v>
      </c>
      <c r="G108" s="10" t="s">
        <v>2661</v>
      </c>
      <c r="H108" s="9" t="s">
        <v>315</v>
      </c>
      <c r="I108" s="9" t="s">
        <v>1913</v>
      </c>
      <c r="J108" s="9" t="s">
        <v>3</v>
      </c>
      <c r="K108" s="9" t="s">
        <v>1914</v>
      </c>
      <c r="L108" s="9" t="s">
        <v>1915</v>
      </c>
      <c r="M108" s="13">
        <v>30</v>
      </c>
      <c r="N108" s="13">
        <f t="shared" si="3"/>
        <v>1360.8</v>
      </c>
      <c r="O108" s="11">
        <v>16850</v>
      </c>
      <c r="P108" s="11">
        <f t="shared" si="4"/>
        <v>505500</v>
      </c>
      <c r="Q108" s="9" t="s">
        <v>2390</v>
      </c>
      <c r="R108" s="37">
        <f t="shared" si="5"/>
        <v>16850</v>
      </c>
    </row>
    <row r="109" spans="1:18" x14ac:dyDescent="0.25">
      <c r="A109" s="9" t="s">
        <v>2391</v>
      </c>
      <c r="B109" s="10">
        <v>43743</v>
      </c>
      <c r="C109" s="11">
        <v>10</v>
      </c>
      <c r="D109" s="12">
        <v>2019</v>
      </c>
      <c r="E109" s="10" t="s">
        <v>2694</v>
      </c>
      <c r="F109" s="10" t="s">
        <v>2656</v>
      </c>
      <c r="G109" s="10" t="s">
        <v>2661</v>
      </c>
      <c r="H109" s="9" t="s">
        <v>170</v>
      </c>
      <c r="I109" s="9" t="s">
        <v>2266</v>
      </c>
      <c r="J109" s="9" t="s">
        <v>3</v>
      </c>
      <c r="K109" s="9" t="s">
        <v>2267</v>
      </c>
      <c r="L109" s="9" t="s">
        <v>2266</v>
      </c>
      <c r="M109" s="13">
        <v>115</v>
      </c>
      <c r="N109" s="13">
        <f t="shared" si="3"/>
        <v>5216.3999999999996</v>
      </c>
      <c r="O109" s="11">
        <v>19200</v>
      </c>
      <c r="P109" s="11">
        <f t="shared" si="4"/>
        <v>2208000</v>
      </c>
      <c r="Q109" s="9" t="s">
        <v>2392</v>
      </c>
      <c r="R109" s="37">
        <f t="shared" si="5"/>
        <v>19200</v>
      </c>
    </row>
    <row r="110" spans="1:18" x14ac:dyDescent="0.25">
      <c r="A110" s="9" t="s">
        <v>2393</v>
      </c>
      <c r="B110" s="10">
        <v>43743</v>
      </c>
      <c r="C110" s="11">
        <v>10</v>
      </c>
      <c r="D110" s="12">
        <v>2019</v>
      </c>
      <c r="E110" s="10" t="s">
        <v>2694</v>
      </c>
      <c r="F110" s="10" t="s">
        <v>2656</v>
      </c>
      <c r="G110" s="10" t="s">
        <v>2661</v>
      </c>
      <c r="H110" s="9" t="s">
        <v>78</v>
      </c>
      <c r="I110" s="9" t="s">
        <v>1890</v>
      </c>
      <c r="J110" s="9" t="s">
        <v>3</v>
      </c>
      <c r="K110" s="9" t="s">
        <v>1464</v>
      </c>
      <c r="L110" s="9" t="s">
        <v>1465</v>
      </c>
      <c r="M110" s="13">
        <v>10</v>
      </c>
      <c r="N110" s="13">
        <f t="shared" si="3"/>
        <v>453.6</v>
      </c>
      <c r="O110" s="11">
        <v>15000</v>
      </c>
      <c r="P110" s="11">
        <f t="shared" si="4"/>
        <v>150000</v>
      </c>
      <c r="Q110" s="9" t="s">
        <v>2394</v>
      </c>
      <c r="R110" s="37">
        <f t="shared" si="5"/>
        <v>15000</v>
      </c>
    </row>
    <row r="111" spans="1:18" x14ac:dyDescent="0.25">
      <c r="A111" s="9" t="s">
        <v>2395</v>
      </c>
      <c r="B111" s="10">
        <v>43743</v>
      </c>
      <c r="C111" s="11">
        <v>10</v>
      </c>
      <c r="D111" s="12">
        <v>2019</v>
      </c>
      <c r="E111" s="10" t="s">
        <v>2694</v>
      </c>
      <c r="F111" s="10" t="s">
        <v>2656</v>
      </c>
      <c r="G111" s="10" t="s">
        <v>2661</v>
      </c>
      <c r="H111" s="9" t="s">
        <v>8</v>
      </c>
      <c r="I111" s="9" t="s">
        <v>9</v>
      </c>
      <c r="J111" s="9" t="s">
        <v>3</v>
      </c>
      <c r="K111" s="9" t="s">
        <v>10</v>
      </c>
      <c r="L111" s="9" t="s">
        <v>11</v>
      </c>
      <c r="M111" s="13">
        <v>50</v>
      </c>
      <c r="N111" s="13">
        <f t="shared" si="3"/>
        <v>2268</v>
      </c>
      <c r="O111" s="11">
        <v>17000</v>
      </c>
      <c r="P111" s="11">
        <f t="shared" si="4"/>
        <v>850000</v>
      </c>
      <c r="Q111" s="9" t="s">
        <v>2396</v>
      </c>
      <c r="R111" s="37">
        <f t="shared" si="5"/>
        <v>17000</v>
      </c>
    </row>
    <row r="112" spans="1:18" x14ac:dyDescent="0.25">
      <c r="A112" s="9" t="s">
        <v>2397</v>
      </c>
      <c r="B112" s="10">
        <v>43743</v>
      </c>
      <c r="C112" s="11">
        <v>10</v>
      </c>
      <c r="D112" s="12">
        <v>2019</v>
      </c>
      <c r="E112" s="10" t="s">
        <v>2694</v>
      </c>
      <c r="F112" s="10" t="s">
        <v>2656</v>
      </c>
      <c r="G112" s="10" t="s">
        <v>2661</v>
      </c>
      <c r="H112" s="9" t="s">
        <v>235</v>
      </c>
      <c r="I112" s="9" t="s">
        <v>33</v>
      </c>
      <c r="J112" s="9" t="s">
        <v>3</v>
      </c>
      <c r="K112" s="9" t="s">
        <v>1160</v>
      </c>
      <c r="L112" s="9" t="s">
        <v>1161</v>
      </c>
      <c r="M112" s="13">
        <v>32.71</v>
      </c>
      <c r="N112" s="13">
        <f t="shared" si="3"/>
        <v>1483.7256</v>
      </c>
      <c r="O112" s="11">
        <v>13850.1</v>
      </c>
      <c r="P112" s="11">
        <f t="shared" si="4"/>
        <v>453036.77100000001</v>
      </c>
      <c r="Q112" s="9" t="s">
        <v>2398</v>
      </c>
      <c r="R112" s="37">
        <f t="shared" si="5"/>
        <v>13850.1</v>
      </c>
    </row>
    <row r="113" spans="1:18" x14ac:dyDescent="0.25">
      <c r="A113" s="9" t="s">
        <v>2399</v>
      </c>
      <c r="B113" s="10">
        <v>43743</v>
      </c>
      <c r="C113" s="11">
        <v>10</v>
      </c>
      <c r="D113" s="12">
        <v>2019</v>
      </c>
      <c r="E113" s="10" t="s">
        <v>2694</v>
      </c>
      <c r="F113" s="10" t="s">
        <v>2656</v>
      </c>
      <c r="G113" s="10" t="s">
        <v>2661</v>
      </c>
      <c r="H113" s="9" t="s">
        <v>235</v>
      </c>
      <c r="I113" s="9" t="s">
        <v>33</v>
      </c>
      <c r="J113" s="9" t="s">
        <v>3</v>
      </c>
      <c r="K113" s="9" t="s">
        <v>1160</v>
      </c>
      <c r="L113" s="9" t="s">
        <v>1161</v>
      </c>
      <c r="M113" s="13">
        <v>19.010000000000002</v>
      </c>
      <c r="N113" s="13">
        <f t="shared" si="3"/>
        <v>862.29360000000008</v>
      </c>
      <c r="O113" s="11">
        <v>13800</v>
      </c>
      <c r="P113" s="11">
        <f t="shared" si="4"/>
        <v>262338</v>
      </c>
      <c r="Q113" s="9" t="s">
        <v>2400</v>
      </c>
      <c r="R113" s="37">
        <f t="shared" si="5"/>
        <v>13799.999999999998</v>
      </c>
    </row>
    <row r="114" spans="1:18" x14ac:dyDescent="0.25">
      <c r="A114" s="9" t="s">
        <v>2383</v>
      </c>
      <c r="B114" s="10">
        <v>43745</v>
      </c>
      <c r="C114" s="11">
        <v>10</v>
      </c>
      <c r="D114" s="12">
        <v>2019</v>
      </c>
      <c r="E114" s="10" t="s">
        <v>2694</v>
      </c>
      <c r="F114" s="10" t="s">
        <v>2656</v>
      </c>
      <c r="G114" s="10" t="s">
        <v>2661</v>
      </c>
      <c r="H114" s="9" t="s">
        <v>315</v>
      </c>
      <c r="I114" s="9" t="s">
        <v>23</v>
      </c>
      <c r="J114" s="9" t="s">
        <v>3</v>
      </c>
      <c r="K114" s="9" t="s">
        <v>16</v>
      </c>
      <c r="L114" s="9" t="s">
        <v>17</v>
      </c>
      <c r="M114" s="13">
        <v>118</v>
      </c>
      <c r="N114" s="13">
        <f t="shared" si="3"/>
        <v>5352.48</v>
      </c>
      <c r="O114" s="11">
        <v>18500</v>
      </c>
      <c r="P114" s="11">
        <f t="shared" si="4"/>
        <v>2183000</v>
      </c>
      <c r="Q114" s="9" t="s">
        <v>2384</v>
      </c>
      <c r="R114" s="37">
        <f t="shared" si="5"/>
        <v>18500</v>
      </c>
    </row>
    <row r="115" spans="1:18" x14ac:dyDescent="0.25">
      <c r="A115" s="9" t="s">
        <v>2385</v>
      </c>
      <c r="B115" s="10">
        <v>43745</v>
      </c>
      <c r="C115" s="11">
        <v>10</v>
      </c>
      <c r="D115" s="12">
        <v>2019</v>
      </c>
      <c r="E115" s="10" t="s">
        <v>2694</v>
      </c>
      <c r="F115" s="10" t="s">
        <v>2656</v>
      </c>
      <c r="G115" s="10" t="s">
        <v>2661</v>
      </c>
      <c r="H115" s="9" t="s">
        <v>2117</v>
      </c>
      <c r="I115" s="9" t="s">
        <v>2118</v>
      </c>
      <c r="J115" s="9" t="s">
        <v>3</v>
      </c>
      <c r="K115" s="9" t="s">
        <v>2119</v>
      </c>
      <c r="L115" s="9" t="s">
        <v>2120</v>
      </c>
      <c r="M115" s="13">
        <v>50.96</v>
      </c>
      <c r="N115" s="13">
        <f t="shared" si="3"/>
        <v>2311.5455999999999</v>
      </c>
      <c r="O115" s="11">
        <v>14300</v>
      </c>
      <c r="P115" s="11">
        <f t="shared" si="4"/>
        <v>728728</v>
      </c>
      <c r="Q115" s="9" t="s">
        <v>2386</v>
      </c>
      <c r="R115" s="37">
        <f t="shared" si="5"/>
        <v>14300</v>
      </c>
    </row>
    <row r="116" spans="1:18" x14ac:dyDescent="0.25">
      <c r="A116" s="9" t="s">
        <v>2387</v>
      </c>
      <c r="B116" s="10">
        <v>43745</v>
      </c>
      <c r="C116" s="11">
        <v>10</v>
      </c>
      <c r="D116" s="12">
        <v>2019</v>
      </c>
      <c r="E116" s="10" t="s">
        <v>2694</v>
      </c>
      <c r="F116" s="10" t="s">
        <v>2656</v>
      </c>
      <c r="G116" s="10" t="s">
        <v>2661</v>
      </c>
      <c r="H116" s="9" t="s">
        <v>8</v>
      </c>
      <c r="I116" s="9" t="s">
        <v>9</v>
      </c>
      <c r="J116" s="9" t="s">
        <v>3</v>
      </c>
      <c r="K116" s="9" t="s">
        <v>10</v>
      </c>
      <c r="L116" s="9" t="s">
        <v>11</v>
      </c>
      <c r="M116" s="13">
        <v>50</v>
      </c>
      <c r="N116" s="13">
        <f t="shared" si="3"/>
        <v>2268</v>
      </c>
      <c r="O116" s="11">
        <v>17000</v>
      </c>
      <c r="P116" s="11">
        <f t="shared" si="4"/>
        <v>850000</v>
      </c>
      <c r="Q116" s="9" t="s">
        <v>2388</v>
      </c>
      <c r="R116" s="37">
        <f t="shared" si="5"/>
        <v>17000</v>
      </c>
    </row>
    <row r="117" spans="1:18" x14ac:dyDescent="0.25">
      <c r="A117" s="9" t="s">
        <v>2379</v>
      </c>
      <c r="B117" s="10">
        <v>43746</v>
      </c>
      <c r="C117" s="11">
        <v>10</v>
      </c>
      <c r="D117" s="12">
        <v>2019</v>
      </c>
      <c r="E117" s="10" t="s">
        <v>2694</v>
      </c>
      <c r="F117" s="10" t="s">
        <v>2656</v>
      </c>
      <c r="G117" s="10" t="s">
        <v>2661</v>
      </c>
      <c r="H117" s="9" t="s">
        <v>2380</v>
      </c>
      <c r="I117" s="9" t="s">
        <v>2381</v>
      </c>
      <c r="J117" s="9" t="s">
        <v>3</v>
      </c>
      <c r="K117" s="9" t="s">
        <v>1464</v>
      </c>
      <c r="L117" s="9" t="s">
        <v>1465</v>
      </c>
      <c r="M117" s="13">
        <v>23</v>
      </c>
      <c r="N117" s="13">
        <f t="shared" si="3"/>
        <v>1043.28</v>
      </c>
      <c r="O117" s="11">
        <v>16300</v>
      </c>
      <c r="P117" s="11">
        <f t="shared" si="4"/>
        <v>374900</v>
      </c>
      <c r="Q117" s="9" t="s">
        <v>2382</v>
      </c>
      <c r="R117" s="37">
        <f t="shared" si="5"/>
        <v>16300</v>
      </c>
    </row>
    <row r="118" spans="1:18" x14ac:dyDescent="0.25">
      <c r="A118" s="9" t="s">
        <v>2375</v>
      </c>
      <c r="B118" s="10">
        <v>43747</v>
      </c>
      <c r="C118" s="11">
        <v>10</v>
      </c>
      <c r="D118" s="12">
        <v>2019</v>
      </c>
      <c r="E118" s="10" t="s">
        <v>2694</v>
      </c>
      <c r="F118" s="10" t="s">
        <v>2656</v>
      </c>
      <c r="G118" s="10" t="s">
        <v>2661</v>
      </c>
      <c r="H118" s="9" t="s">
        <v>315</v>
      </c>
      <c r="I118" s="9" t="s">
        <v>1913</v>
      </c>
      <c r="J118" s="9" t="s">
        <v>3</v>
      </c>
      <c r="K118" s="9" t="s">
        <v>1914</v>
      </c>
      <c r="L118" s="9" t="s">
        <v>1915</v>
      </c>
      <c r="M118" s="13">
        <v>40</v>
      </c>
      <c r="N118" s="13">
        <f t="shared" si="3"/>
        <v>1814.4</v>
      </c>
      <c r="O118" s="11">
        <v>16850</v>
      </c>
      <c r="P118" s="11">
        <f t="shared" si="4"/>
        <v>674000</v>
      </c>
      <c r="Q118" s="9" t="s">
        <v>2376</v>
      </c>
      <c r="R118" s="37">
        <f t="shared" si="5"/>
        <v>16850</v>
      </c>
    </row>
    <row r="119" spans="1:18" x14ac:dyDescent="0.25">
      <c r="A119" s="9" t="s">
        <v>2377</v>
      </c>
      <c r="B119" s="10">
        <v>43747</v>
      </c>
      <c r="C119" s="11">
        <v>10</v>
      </c>
      <c r="D119" s="12">
        <v>2019</v>
      </c>
      <c r="E119" s="10" t="s">
        <v>2694</v>
      </c>
      <c r="F119" s="10" t="s">
        <v>2656</v>
      </c>
      <c r="G119" s="10" t="s">
        <v>2661</v>
      </c>
      <c r="H119" s="9" t="s">
        <v>2117</v>
      </c>
      <c r="I119" s="9" t="s">
        <v>2118</v>
      </c>
      <c r="J119" s="9" t="s">
        <v>3</v>
      </c>
      <c r="K119" s="9" t="s">
        <v>2119</v>
      </c>
      <c r="L119" s="9" t="s">
        <v>2120</v>
      </c>
      <c r="M119" s="13">
        <v>50</v>
      </c>
      <c r="N119" s="13">
        <f t="shared" si="3"/>
        <v>2268</v>
      </c>
      <c r="O119" s="11">
        <v>14300</v>
      </c>
      <c r="P119" s="11">
        <f t="shared" si="4"/>
        <v>715000</v>
      </c>
      <c r="Q119" s="9" t="s">
        <v>2378</v>
      </c>
      <c r="R119" s="37">
        <f t="shared" si="5"/>
        <v>14300</v>
      </c>
    </row>
    <row r="120" spans="1:18" x14ac:dyDescent="0.25">
      <c r="A120" s="9" t="s">
        <v>2373</v>
      </c>
      <c r="B120" s="10">
        <v>43748</v>
      </c>
      <c r="C120" s="11">
        <v>10</v>
      </c>
      <c r="D120" s="12">
        <v>2019</v>
      </c>
      <c r="E120" s="10" t="s">
        <v>2694</v>
      </c>
      <c r="F120" s="10" t="s">
        <v>2656</v>
      </c>
      <c r="G120" s="10" t="s">
        <v>2661</v>
      </c>
      <c r="H120" s="9" t="s">
        <v>298</v>
      </c>
      <c r="I120" s="9" t="s">
        <v>1913</v>
      </c>
      <c r="J120" s="9" t="s">
        <v>3</v>
      </c>
      <c r="K120" s="9" t="s">
        <v>1914</v>
      </c>
      <c r="L120" s="9" t="s">
        <v>1915</v>
      </c>
      <c r="M120" s="13">
        <v>23</v>
      </c>
      <c r="N120" s="13">
        <f t="shared" si="3"/>
        <v>1043.28</v>
      </c>
      <c r="O120" s="11">
        <v>15000</v>
      </c>
      <c r="P120" s="11">
        <f t="shared" si="4"/>
        <v>345000</v>
      </c>
      <c r="Q120" s="9" t="s">
        <v>2374</v>
      </c>
      <c r="R120" s="37">
        <f t="shared" si="5"/>
        <v>15000</v>
      </c>
    </row>
    <row r="121" spans="1:18" x14ac:dyDescent="0.25">
      <c r="A121" s="9" t="s">
        <v>2371</v>
      </c>
      <c r="B121" s="10">
        <v>43749</v>
      </c>
      <c r="C121" s="11">
        <v>10</v>
      </c>
      <c r="D121" s="12">
        <v>2019</v>
      </c>
      <c r="E121" s="10" t="s">
        <v>2694</v>
      </c>
      <c r="F121" s="10" t="s">
        <v>2656</v>
      </c>
      <c r="G121" s="10" t="s">
        <v>2661</v>
      </c>
      <c r="H121" s="9" t="s">
        <v>298</v>
      </c>
      <c r="I121" s="9" t="s">
        <v>37</v>
      </c>
      <c r="J121" s="9" t="s">
        <v>3</v>
      </c>
      <c r="K121" s="9" t="s">
        <v>38</v>
      </c>
      <c r="L121" s="9" t="s">
        <v>39</v>
      </c>
      <c r="M121" s="13">
        <v>73</v>
      </c>
      <c r="N121" s="13">
        <f t="shared" si="3"/>
        <v>3311.2799999999997</v>
      </c>
      <c r="O121" s="11">
        <v>15600</v>
      </c>
      <c r="P121" s="11">
        <f t="shared" si="4"/>
        <v>1138800</v>
      </c>
      <c r="Q121" s="9" t="s">
        <v>2372</v>
      </c>
      <c r="R121" s="37">
        <f t="shared" si="5"/>
        <v>15600</v>
      </c>
    </row>
    <row r="122" spans="1:18" x14ac:dyDescent="0.25">
      <c r="A122" s="9" t="s">
        <v>2369</v>
      </c>
      <c r="B122" s="10">
        <v>43750</v>
      </c>
      <c r="C122" s="11">
        <v>10</v>
      </c>
      <c r="D122" s="12">
        <v>2019</v>
      </c>
      <c r="E122" s="10" t="s">
        <v>2694</v>
      </c>
      <c r="F122" s="10" t="s">
        <v>2656</v>
      </c>
      <c r="G122" s="10" t="s">
        <v>2661</v>
      </c>
      <c r="H122" s="9" t="s">
        <v>8</v>
      </c>
      <c r="I122" s="9" t="s">
        <v>2084</v>
      </c>
      <c r="J122" s="9" t="s">
        <v>3</v>
      </c>
      <c r="K122" s="9" t="s">
        <v>1292</v>
      </c>
      <c r="L122" s="9" t="s">
        <v>1293</v>
      </c>
      <c r="M122" s="13">
        <v>58</v>
      </c>
      <c r="N122" s="13">
        <f t="shared" si="3"/>
        <v>2630.88</v>
      </c>
      <c r="O122" s="11">
        <v>17700</v>
      </c>
      <c r="P122" s="11">
        <f t="shared" si="4"/>
        <v>1026600</v>
      </c>
      <c r="Q122" s="9" t="s">
        <v>2370</v>
      </c>
      <c r="R122" s="37">
        <f t="shared" si="5"/>
        <v>17700</v>
      </c>
    </row>
    <row r="123" spans="1:18" x14ac:dyDescent="0.25">
      <c r="A123" s="9" t="s">
        <v>2363</v>
      </c>
      <c r="B123" s="10">
        <v>43752</v>
      </c>
      <c r="C123" s="11">
        <v>10</v>
      </c>
      <c r="D123" s="12">
        <v>2019</v>
      </c>
      <c r="E123" s="10" t="s">
        <v>2694</v>
      </c>
      <c r="F123" s="10" t="s">
        <v>2656</v>
      </c>
      <c r="G123" s="10" t="s">
        <v>2661</v>
      </c>
      <c r="H123" s="9" t="s">
        <v>36</v>
      </c>
      <c r="I123" s="9" t="s">
        <v>2315</v>
      </c>
      <c r="J123" s="9" t="s">
        <v>3</v>
      </c>
      <c r="K123" s="9" t="s">
        <v>2316</v>
      </c>
      <c r="L123" s="9" t="s">
        <v>2317</v>
      </c>
      <c r="M123" s="13">
        <v>100</v>
      </c>
      <c r="N123" s="13">
        <f t="shared" si="3"/>
        <v>4536</v>
      </c>
      <c r="O123" s="11">
        <v>17000</v>
      </c>
      <c r="P123" s="11">
        <f t="shared" si="4"/>
        <v>1700000</v>
      </c>
      <c r="Q123" s="9" t="s">
        <v>2364</v>
      </c>
      <c r="R123" s="37">
        <f t="shared" si="5"/>
        <v>17000</v>
      </c>
    </row>
    <row r="124" spans="1:18" x14ac:dyDescent="0.25">
      <c r="A124" s="9" t="s">
        <v>2365</v>
      </c>
      <c r="B124" s="10">
        <v>43752</v>
      </c>
      <c r="C124" s="11">
        <v>10</v>
      </c>
      <c r="D124" s="12">
        <v>2019</v>
      </c>
      <c r="E124" s="10" t="s">
        <v>2694</v>
      </c>
      <c r="F124" s="10" t="s">
        <v>2656</v>
      </c>
      <c r="G124" s="10" t="s">
        <v>2661</v>
      </c>
      <c r="H124" s="9" t="s">
        <v>8</v>
      </c>
      <c r="I124" s="9" t="s">
        <v>9</v>
      </c>
      <c r="J124" s="9" t="s">
        <v>3</v>
      </c>
      <c r="K124" s="9" t="s">
        <v>10</v>
      </c>
      <c r="L124" s="9" t="s">
        <v>11</v>
      </c>
      <c r="M124" s="13">
        <v>100</v>
      </c>
      <c r="N124" s="13">
        <f t="shared" si="3"/>
        <v>4536</v>
      </c>
      <c r="O124" s="11">
        <v>17950</v>
      </c>
      <c r="P124" s="11">
        <f t="shared" si="4"/>
        <v>1795000</v>
      </c>
      <c r="Q124" s="9" t="s">
        <v>2366</v>
      </c>
      <c r="R124" s="37">
        <f t="shared" si="5"/>
        <v>17950</v>
      </c>
    </row>
    <row r="125" spans="1:18" x14ac:dyDescent="0.25">
      <c r="A125" s="9" t="s">
        <v>2367</v>
      </c>
      <c r="B125" s="10">
        <v>43752</v>
      </c>
      <c r="C125" s="11">
        <v>10</v>
      </c>
      <c r="D125" s="12">
        <v>2019</v>
      </c>
      <c r="E125" s="10" t="s">
        <v>2694</v>
      </c>
      <c r="F125" s="10" t="s">
        <v>2656</v>
      </c>
      <c r="G125" s="10" t="s">
        <v>2661</v>
      </c>
      <c r="H125" s="9" t="s">
        <v>315</v>
      </c>
      <c r="I125" s="9" t="s">
        <v>1913</v>
      </c>
      <c r="J125" s="9" t="s">
        <v>3</v>
      </c>
      <c r="K125" s="9" t="s">
        <v>1914</v>
      </c>
      <c r="L125" s="9" t="s">
        <v>1915</v>
      </c>
      <c r="M125" s="13">
        <v>40</v>
      </c>
      <c r="N125" s="13">
        <f t="shared" si="3"/>
        <v>1814.4</v>
      </c>
      <c r="O125" s="11">
        <v>16850</v>
      </c>
      <c r="P125" s="11">
        <f t="shared" si="4"/>
        <v>674000</v>
      </c>
      <c r="Q125" s="9" t="s">
        <v>2368</v>
      </c>
      <c r="R125" s="37">
        <f t="shared" si="5"/>
        <v>16850</v>
      </c>
    </row>
    <row r="126" spans="1:18" x14ac:dyDescent="0.25">
      <c r="A126" s="9" t="s">
        <v>2359</v>
      </c>
      <c r="B126" s="10">
        <v>43753</v>
      </c>
      <c r="C126" s="11">
        <v>10</v>
      </c>
      <c r="D126" s="12">
        <v>2019</v>
      </c>
      <c r="E126" s="10" t="s">
        <v>2694</v>
      </c>
      <c r="F126" s="10" t="s">
        <v>2656</v>
      </c>
      <c r="G126" s="10" t="s">
        <v>2661</v>
      </c>
      <c r="H126" s="9" t="s">
        <v>8</v>
      </c>
      <c r="I126" s="9" t="s">
        <v>2084</v>
      </c>
      <c r="J126" s="9" t="s">
        <v>3</v>
      </c>
      <c r="K126" s="9" t="s">
        <v>1292</v>
      </c>
      <c r="L126" s="9" t="s">
        <v>1293</v>
      </c>
      <c r="M126" s="13">
        <v>78</v>
      </c>
      <c r="N126" s="13">
        <f t="shared" si="3"/>
        <v>3538.08</v>
      </c>
      <c r="O126" s="11">
        <v>17700</v>
      </c>
      <c r="P126" s="11">
        <f t="shared" si="4"/>
        <v>1380600</v>
      </c>
      <c r="Q126" s="9" t="s">
        <v>2360</v>
      </c>
      <c r="R126" s="37">
        <f t="shared" si="5"/>
        <v>17700</v>
      </c>
    </row>
    <row r="127" spans="1:18" x14ac:dyDescent="0.25">
      <c r="A127" s="9" t="s">
        <v>2361</v>
      </c>
      <c r="B127" s="10">
        <v>43753</v>
      </c>
      <c r="C127" s="11">
        <v>10</v>
      </c>
      <c r="D127" s="12">
        <v>2019</v>
      </c>
      <c r="E127" s="10" t="s">
        <v>2694</v>
      </c>
      <c r="F127" s="10" t="s">
        <v>2656</v>
      </c>
      <c r="G127" s="10" t="s">
        <v>2661</v>
      </c>
      <c r="H127" s="9" t="s">
        <v>145</v>
      </c>
      <c r="I127" s="9" t="s">
        <v>27</v>
      </c>
      <c r="J127" s="9" t="s">
        <v>3</v>
      </c>
      <c r="K127" s="9" t="s">
        <v>28</v>
      </c>
      <c r="L127" s="9" t="s">
        <v>29</v>
      </c>
      <c r="M127" s="13">
        <v>100</v>
      </c>
      <c r="N127" s="13">
        <f t="shared" si="3"/>
        <v>4536</v>
      </c>
      <c r="O127" s="11">
        <v>13100</v>
      </c>
      <c r="P127" s="11">
        <f t="shared" si="4"/>
        <v>1310000</v>
      </c>
      <c r="Q127" s="9" t="s">
        <v>2362</v>
      </c>
      <c r="R127" s="37">
        <f t="shared" si="5"/>
        <v>13100</v>
      </c>
    </row>
    <row r="128" spans="1:18" x14ac:dyDescent="0.25">
      <c r="A128" s="9" t="s">
        <v>2353</v>
      </c>
      <c r="B128" s="10">
        <v>43754</v>
      </c>
      <c r="C128" s="11">
        <v>10</v>
      </c>
      <c r="D128" s="12">
        <v>2019</v>
      </c>
      <c r="E128" s="10" t="s">
        <v>2694</v>
      </c>
      <c r="F128" s="10" t="s">
        <v>2656</v>
      </c>
      <c r="G128" s="10" t="s">
        <v>2661</v>
      </c>
      <c r="H128" s="9" t="s">
        <v>315</v>
      </c>
      <c r="I128" s="9" t="s">
        <v>1913</v>
      </c>
      <c r="J128" s="9" t="s">
        <v>3</v>
      </c>
      <c r="K128" s="9" t="s">
        <v>1914</v>
      </c>
      <c r="L128" s="9" t="s">
        <v>1915</v>
      </c>
      <c r="M128" s="13">
        <v>83</v>
      </c>
      <c r="N128" s="13">
        <f t="shared" si="3"/>
        <v>3764.88</v>
      </c>
      <c r="O128" s="11">
        <v>16850</v>
      </c>
      <c r="P128" s="11">
        <f t="shared" si="4"/>
        <v>1398550</v>
      </c>
      <c r="Q128" s="9" t="s">
        <v>2354</v>
      </c>
      <c r="R128" s="37">
        <f t="shared" si="5"/>
        <v>16850</v>
      </c>
    </row>
    <row r="129" spans="1:18" x14ac:dyDescent="0.25">
      <c r="A129" s="9" t="s">
        <v>2355</v>
      </c>
      <c r="B129" s="10">
        <v>43754</v>
      </c>
      <c r="C129" s="11">
        <v>10</v>
      </c>
      <c r="D129" s="12">
        <v>2019</v>
      </c>
      <c r="E129" s="10" t="s">
        <v>2694</v>
      </c>
      <c r="F129" s="10" t="s">
        <v>2656</v>
      </c>
      <c r="G129" s="10" t="s">
        <v>2661</v>
      </c>
      <c r="H129" s="9" t="s">
        <v>26</v>
      </c>
      <c r="I129" s="9" t="s">
        <v>37</v>
      </c>
      <c r="J129" s="9" t="s">
        <v>3</v>
      </c>
      <c r="K129" s="9" t="s">
        <v>38</v>
      </c>
      <c r="L129" s="9" t="s">
        <v>39</v>
      </c>
      <c r="M129" s="13">
        <v>25</v>
      </c>
      <c r="N129" s="13">
        <f t="shared" si="3"/>
        <v>1134</v>
      </c>
      <c r="O129" s="11">
        <v>14500</v>
      </c>
      <c r="P129" s="11">
        <f t="shared" si="4"/>
        <v>362500</v>
      </c>
      <c r="Q129" s="9" t="s">
        <v>2356</v>
      </c>
      <c r="R129" s="37">
        <f t="shared" si="5"/>
        <v>14500</v>
      </c>
    </row>
    <row r="130" spans="1:18" x14ac:dyDescent="0.25">
      <c r="A130" s="9" t="s">
        <v>2357</v>
      </c>
      <c r="B130" s="10">
        <v>43754</v>
      </c>
      <c r="C130" s="11">
        <v>10</v>
      </c>
      <c r="D130" s="12">
        <v>2019</v>
      </c>
      <c r="E130" s="10" t="s">
        <v>2694</v>
      </c>
      <c r="F130" s="10" t="s">
        <v>2656</v>
      </c>
      <c r="G130" s="10" t="s">
        <v>2661</v>
      </c>
      <c r="H130" s="9" t="s">
        <v>298</v>
      </c>
      <c r="I130" s="9" t="s">
        <v>37</v>
      </c>
      <c r="J130" s="9" t="s">
        <v>3</v>
      </c>
      <c r="K130" s="9" t="s">
        <v>38</v>
      </c>
      <c r="L130" s="9" t="s">
        <v>39</v>
      </c>
      <c r="M130" s="13">
        <v>52</v>
      </c>
      <c r="N130" s="13">
        <f t="shared" si="3"/>
        <v>2358.7199999999998</v>
      </c>
      <c r="O130" s="11">
        <v>15600</v>
      </c>
      <c r="P130" s="11">
        <f t="shared" si="4"/>
        <v>811200</v>
      </c>
      <c r="Q130" s="9" t="s">
        <v>2358</v>
      </c>
      <c r="R130" s="37">
        <f t="shared" si="5"/>
        <v>15600</v>
      </c>
    </row>
    <row r="131" spans="1:18" x14ac:dyDescent="0.25">
      <c r="A131" s="9" t="s">
        <v>2347</v>
      </c>
      <c r="B131" s="10">
        <v>43755</v>
      </c>
      <c r="C131" s="11">
        <v>10</v>
      </c>
      <c r="D131" s="12">
        <v>2019</v>
      </c>
      <c r="E131" s="10" t="s">
        <v>2694</v>
      </c>
      <c r="F131" s="10" t="s">
        <v>2656</v>
      </c>
      <c r="G131" s="10" t="s">
        <v>2661</v>
      </c>
      <c r="H131" s="9" t="s">
        <v>8</v>
      </c>
      <c r="I131" s="9" t="s">
        <v>9</v>
      </c>
      <c r="J131" s="9" t="s">
        <v>3</v>
      </c>
      <c r="K131" s="9" t="s">
        <v>10</v>
      </c>
      <c r="L131" s="9" t="s">
        <v>11</v>
      </c>
      <c r="M131" s="13">
        <v>100</v>
      </c>
      <c r="N131" s="13">
        <f t="shared" si="3"/>
        <v>4536</v>
      </c>
      <c r="O131" s="11">
        <v>17950</v>
      </c>
      <c r="P131" s="11">
        <f t="shared" si="4"/>
        <v>1795000</v>
      </c>
      <c r="Q131" s="9" t="s">
        <v>2348</v>
      </c>
      <c r="R131" s="37">
        <f t="shared" si="5"/>
        <v>17950</v>
      </c>
    </row>
    <row r="132" spans="1:18" x14ac:dyDescent="0.25">
      <c r="A132" s="9" t="s">
        <v>2349</v>
      </c>
      <c r="B132" s="10">
        <v>43755</v>
      </c>
      <c r="C132" s="11">
        <v>10</v>
      </c>
      <c r="D132" s="12">
        <v>2019</v>
      </c>
      <c r="E132" s="10" t="s">
        <v>2694</v>
      </c>
      <c r="F132" s="10" t="s">
        <v>2656</v>
      </c>
      <c r="G132" s="10" t="s">
        <v>2661</v>
      </c>
      <c r="H132" s="9" t="s">
        <v>2117</v>
      </c>
      <c r="I132" s="9" t="s">
        <v>2118</v>
      </c>
      <c r="J132" s="9" t="s">
        <v>3</v>
      </c>
      <c r="K132" s="9" t="s">
        <v>2119</v>
      </c>
      <c r="L132" s="9" t="s">
        <v>2120</v>
      </c>
      <c r="M132" s="13">
        <v>46</v>
      </c>
      <c r="N132" s="13">
        <f t="shared" si="3"/>
        <v>2086.56</v>
      </c>
      <c r="O132" s="11">
        <v>14300</v>
      </c>
      <c r="P132" s="11">
        <f t="shared" si="4"/>
        <v>657800</v>
      </c>
      <c r="Q132" s="9" t="s">
        <v>2350</v>
      </c>
      <c r="R132" s="37">
        <f t="shared" si="5"/>
        <v>14300</v>
      </c>
    </row>
    <row r="133" spans="1:18" x14ac:dyDescent="0.25">
      <c r="A133" s="9" t="s">
        <v>2351</v>
      </c>
      <c r="B133" s="10">
        <v>43755</v>
      </c>
      <c r="C133" s="11">
        <v>10</v>
      </c>
      <c r="D133" s="12">
        <v>2019</v>
      </c>
      <c r="E133" s="10" t="s">
        <v>2694</v>
      </c>
      <c r="F133" s="10" t="s">
        <v>2656</v>
      </c>
      <c r="G133" s="10" t="s">
        <v>2661</v>
      </c>
      <c r="H133" s="9" t="s">
        <v>315</v>
      </c>
      <c r="I133" s="9" t="s">
        <v>1913</v>
      </c>
      <c r="J133" s="9" t="s">
        <v>3</v>
      </c>
      <c r="K133" s="9" t="s">
        <v>1914</v>
      </c>
      <c r="L133" s="9" t="s">
        <v>1915</v>
      </c>
      <c r="M133" s="13">
        <v>37</v>
      </c>
      <c r="N133" s="13">
        <f t="shared" si="3"/>
        <v>1678.32</v>
      </c>
      <c r="O133" s="11">
        <v>16850</v>
      </c>
      <c r="P133" s="11">
        <f t="shared" si="4"/>
        <v>623450</v>
      </c>
      <c r="Q133" s="9" t="s">
        <v>2352</v>
      </c>
      <c r="R133" s="37">
        <f t="shared" si="5"/>
        <v>16850</v>
      </c>
    </row>
    <row r="134" spans="1:18" x14ac:dyDescent="0.25">
      <c r="A134" s="9" t="s">
        <v>2651</v>
      </c>
      <c r="B134" s="10">
        <v>43755</v>
      </c>
      <c r="C134" s="11">
        <v>10</v>
      </c>
      <c r="D134" s="12">
        <v>2019</v>
      </c>
      <c r="E134" s="10" t="s">
        <v>2694</v>
      </c>
      <c r="F134" s="10" t="s">
        <v>2656</v>
      </c>
      <c r="G134" s="10" t="s">
        <v>2661</v>
      </c>
      <c r="H134" s="9" t="s">
        <v>36</v>
      </c>
      <c r="I134" s="9" t="s">
        <v>2315</v>
      </c>
      <c r="J134" s="9" t="s">
        <v>2627</v>
      </c>
      <c r="K134" s="9" t="s">
        <v>2316</v>
      </c>
      <c r="L134" s="9" t="s">
        <v>2317</v>
      </c>
      <c r="M134" s="13">
        <v>-100</v>
      </c>
      <c r="N134" s="13">
        <f t="shared" ref="N134:N197" si="6">M134*45.36</f>
        <v>-4536</v>
      </c>
      <c r="O134" s="11">
        <v>17000</v>
      </c>
      <c r="P134" s="11">
        <f t="shared" ref="P134:P197" si="7">M134*O134</f>
        <v>-1700000</v>
      </c>
      <c r="Q134" s="9" t="s">
        <v>2432</v>
      </c>
      <c r="R134" s="37">
        <f t="shared" si="5"/>
        <v>17000</v>
      </c>
    </row>
    <row r="135" spans="1:18" x14ac:dyDescent="0.25">
      <c r="A135" s="9" t="s">
        <v>2345</v>
      </c>
      <c r="B135" s="10">
        <v>43757</v>
      </c>
      <c r="C135" s="11">
        <v>10</v>
      </c>
      <c r="D135" s="12">
        <v>2019</v>
      </c>
      <c r="E135" s="10" t="s">
        <v>2694</v>
      </c>
      <c r="F135" s="10" t="s">
        <v>2656</v>
      </c>
      <c r="G135" s="10" t="s">
        <v>2661</v>
      </c>
      <c r="H135" s="9" t="s">
        <v>8</v>
      </c>
      <c r="I135" s="9" t="s">
        <v>2084</v>
      </c>
      <c r="J135" s="9" t="s">
        <v>3</v>
      </c>
      <c r="K135" s="9" t="s">
        <v>1292</v>
      </c>
      <c r="L135" s="9" t="s">
        <v>1293</v>
      </c>
      <c r="M135" s="13">
        <v>100</v>
      </c>
      <c r="N135" s="13">
        <f t="shared" si="6"/>
        <v>4536</v>
      </c>
      <c r="O135" s="11">
        <v>17700</v>
      </c>
      <c r="P135" s="11">
        <f t="shared" si="7"/>
        <v>1770000</v>
      </c>
      <c r="Q135" s="9" t="s">
        <v>2346</v>
      </c>
      <c r="R135" s="37">
        <f t="shared" ref="R135:R198" si="8">P135/M135</f>
        <v>17700</v>
      </c>
    </row>
    <row r="136" spans="1:18" x14ac:dyDescent="0.25">
      <c r="A136" s="9" t="s">
        <v>2339</v>
      </c>
      <c r="B136" s="10">
        <v>43759</v>
      </c>
      <c r="C136" s="11">
        <v>10</v>
      </c>
      <c r="D136" s="12">
        <v>2019</v>
      </c>
      <c r="E136" s="10" t="s">
        <v>2694</v>
      </c>
      <c r="F136" s="10" t="s">
        <v>2656</v>
      </c>
      <c r="G136" s="10" t="s">
        <v>2661</v>
      </c>
      <c r="H136" s="9" t="s">
        <v>2117</v>
      </c>
      <c r="I136" s="9" t="s">
        <v>2118</v>
      </c>
      <c r="J136" s="9" t="s">
        <v>3</v>
      </c>
      <c r="K136" s="9" t="s">
        <v>2119</v>
      </c>
      <c r="L136" s="9" t="s">
        <v>2120</v>
      </c>
      <c r="M136" s="13">
        <v>38</v>
      </c>
      <c r="N136" s="13">
        <f t="shared" si="6"/>
        <v>1723.68</v>
      </c>
      <c r="O136" s="11">
        <v>14300</v>
      </c>
      <c r="P136" s="11">
        <f t="shared" si="7"/>
        <v>543400</v>
      </c>
      <c r="Q136" s="9" t="s">
        <v>2340</v>
      </c>
      <c r="R136" s="37">
        <f t="shared" si="8"/>
        <v>14300</v>
      </c>
    </row>
    <row r="137" spans="1:18" x14ac:dyDescent="0.25">
      <c r="A137" s="9" t="s">
        <v>2341</v>
      </c>
      <c r="B137" s="10">
        <v>43759</v>
      </c>
      <c r="C137" s="11">
        <v>10</v>
      </c>
      <c r="D137" s="12">
        <v>2019</v>
      </c>
      <c r="E137" s="10" t="s">
        <v>2694</v>
      </c>
      <c r="F137" s="10" t="s">
        <v>2656</v>
      </c>
      <c r="G137" s="10" t="s">
        <v>2661</v>
      </c>
      <c r="H137" s="9" t="s">
        <v>315</v>
      </c>
      <c r="I137" s="9" t="s">
        <v>1913</v>
      </c>
      <c r="J137" s="9" t="s">
        <v>3</v>
      </c>
      <c r="K137" s="9" t="s">
        <v>1914</v>
      </c>
      <c r="L137" s="9" t="s">
        <v>1915</v>
      </c>
      <c r="M137" s="13">
        <v>42</v>
      </c>
      <c r="N137" s="13">
        <f t="shared" si="6"/>
        <v>1905.12</v>
      </c>
      <c r="O137" s="11">
        <v>16850</v>
      </c>
      <c r="P137" s="11">
        <f t="shared" si="7"/>
        <v>707700</v>
      </c>
      <c r="Q137" s="9" t="s">
        <v>2342</v>
      </c>
      <c r="R137" s="37">
        <f t="shared" si="8"/>
        <v>16850</v>
      </c>
    </row>
    <row r="138" spans="1:18" x14ac:dyDescent="0.25">
      <c r="A138" s="9" t="s">
        <v>2343</v>
      </c>
      <c r="B138" s="10">
        <v>43759</v>
      </c>
      <c r="C138" s="11">
        <v>10</v>
      </c>
      <c r="D138" s="12">
        <v>2019</v>
      </c>
      <c r="E138" s="10" t="s">
        <v>2694</v>
      </c>
      <c r="F138" s="10" t="s">
        <v>2656</v>
      </c>
      <c r="G138" s="10" t="s">
        <v>2661</v>
      </c>
      <c r="H138" s="9" t="s">
        <v>170</v>
      </c>
      <c r="I138" s="9" t="s">
        <v>2266</v>
      </c>
      <c r="J138" s="9" t="s">
        <v>3</v>
      </c>
      <c r="K138" s="9" t="s">
        <v>2267</v>
      </c>
      <c r="L138" s="9" t="s">
        <v>2266</v>
      </c>
      <c r="M138" s="13">
        <v>105</v>
      </c>
      <c r="N138" s="13">
        <f t="shared" si="6"/>
        <v>4762.8</v>
      </c>
      <c r="O138" s="11">
        <v>19200</v>
      </c>
      <c r="P138" s="11">
        <f t="shared" si="7"/>
        <v>2016000</v>
      </c>
      <c r="Q138" s="9" t="s">
        <v>2344</v>
      </c>
      <c r="R138" s="37">
        <f t="shared" si="8"/>
        <v>19200</v>
      </c>
    </row>
    <row r="139" spans="1:18" x14ac:dyDescent="0.25">
      <c r="A139" s="9" t="s">
        <v>2333</v>
      </c>
      <c r="B139" s="10">
        <v>43763</v>
      </c>
      <c r="C139" s="11">
        <v>10</v>
      </c>
      <c r="D139" s="12">
        <v>2019</v>
      </c>
      <c r="E139" s="10" t="s">
        <v>2694</v>
      </c>
      <c r="F139" s="10" t="s">
        <v>2656</v>
      </c>
      <c r="G139" s="10" t="s">
        <v>2661</v>
      </c>
      <c r="H139" s="9" t="s">
        <v>2324</v>
      </c>
      <c r="I139" s="9" t="s">
        <v>2215</v>
      </c>
      <c r="J139" s="9" t="s">
        <v>3</v>
      </c>
      <c r="K139" s="9" t="s">
        <v>2216</v>
      </c>
      <c r="L139" s="9" t="s">
        <v>2217</v>
      </c>
      <c r="M139" s="13">
        <v>4</v>
      </c>
      <c r="N139" s="13">
        <f t="shared" si="6"/>
        <v>181.44</v>
      </c>
      <c r="O139" s="11">
        <v>18100</v>
      </c>
      <c r="P139" s="11">
        <f t="shared" si="7"/>
        <v>72400</v>
      </c>
      <c r="Q139" s="9" t="s">
        <v>2334</v>
      </c>
      <c r="R139" s="37">
        <f t="shared" si="8"/>
        <v>18100</v>
      </c>
    </row>
    <row r="140" spans="1:18" x14ac:dyDescent="0.25">
      <c r="A140" s="9" t="s">
        <v>2335</v>
      </c>
      <c r="B140" s="10">
        <v>43763</v>
      </c>
      <c r="C140" s="11">
        <v>10</v>
      </c>
      <c r="D140" s="12">
        <v>2019</v>
      </c>
      <c r="E140" s="10" t="s">
        <v>2694</v>
      </c>
      <c r="F140" s="10" t="s">
        <v>2656</v>
      </c>
      <c r="G140" s="10" t="s">
        <v>2661</v>
      </c>
      <c r="H140" s="9" t="s">
        <v>2327</v>
      </c>
      <c r="I140" s="9" t="s">
        <v>2215</v>
      </c>
      <c r="J140" s="9" t="s">
        <v>3</v>
      </c>
      <c r="K140" s="9" t="s">
        <v>2216</v>
      </c>
      <c r="L140" s="9" t="s">
        <v>2217</v>
      </c>
      <c r="M140" s="13">
        <v>3</v>
      </c>
      <c r="N140" s="13">
        <f t="shared" si="6"/>
        <v>136.07999999999998</v>
      </c>
      <c r="O140" s="11">
        <v>15700</v>
      </c>
      <c r="P140" s="11">
        <f t="shared" si="7"/>
        <v>47100</v>
      </c>
      <c r="Q140" s="9" t="s">
        <v>2336</v>
      </c>
      <c r="R140" s="37">
        <f t="shared" si="8"/>
        <v>15700</v>
      </c>
    </row>
    <row r="141" spans="1:18" x14ac:dyDescent="0.25">
      <c r="A141" s="9" t="s">
        <v>2337</v>
      </c>
      <c r="B141" s="10">
        <v>43763</v>
      </c>
      <c r="C141" s="11">
        <v>10</v>
      </c>
      <c r="D141" s="12">
        <v>2019</v>
      </c>
      <c r="E141" s="10" t="s">
        <v>2694</v>
      </c>
      <c r="F141" s="10" t="s">
        <v>2656</v>
      </c>
      <c r="G141" s="10" t="s">
        <v>2661</v>
      </c>
      <c r="H141" s="9" t="s">
        <v>8</v>
      </c>
      <c r="I141" s="9" t="s">
        <v>2084</v>
      </c>
      <c r="J141" s="9" t="s">
        <v>3</v>
      </c>
      <c r="K141" s="9" t="s">
        <v>1292</v>
      </c>
      <c r="L141" s="9" t="s">
        <v>1293</v>
      </c>
      <c r="M141" s="13">
        <v>64</v>
      </c>
      <c r="N141" s="13">
        <f t="shared" si="6"/>
        <v>2903.04</v>
      </c>
      <c r="O141" s="11">
        <v>17700</v>
      </c>
      <c r="P141" s="11">
        <f t="shared" si="7"/>
        <v>1132800</v>
      </c>
      <c r="Q141" s="9" t="s">
        <v>2338</v>
      </c>
      <c r="R141" s="37">
        <f t="shared" si="8"/>
        <v>17700</v>
      </c>
    </row>
    <row r="142" spans="1:18" x14ac:dyDescent="0.25">
      <c r="A142" s="9" t="s">
        <v>2650</v>
      </c>
      <c r="B142" s="10">
        <v>43763</v>
      </c>
      <c r="C142" s="11">
        <v>10</v>
      </c>
      <c r="D142" s="12">
        <v>2019</v>
      </c>
      <c r="E142" s="10" t="s">
        <v>2694</v>
      </c>
      <c r="F142" s="10" t="s">
        <v>2656</v>
      </c>
      <c r="G142" s="10" t="s">
        <v>2661</v>
      </c>
      <c r="H142" s="9" t="s">
        <v>36</v>
      </c>
      <c r="I142" s="9" t="s">
        <v>2315</v>
      </c>
      <c r="J142" s="9" t="s">
        <v>2627</v>
      </c>
      <c r="K142" s="9" t="s">
        <v>2316</v>
      </c>
      <c r="L142" s="9" t="s">
        <v>2317</v>
      </c>
      <c r="M142" s="13">
        <v>-96</v>
      </c>
      <c r="N142" s="13">
        <f t="shared" si="6"/>
        <v>-4354.5599999999995</v>
      </c>
      <c r="O142" s="11">
        <v>17000</v>
      </c>
      <c r="P142" s="11">
        <f t="shared" si="7"/>
        <v>-1632000</v>
      </c>
      <c r="Q142" s="9" t="s">
        <v>2432</v>
      </c>
      <c r="R142" s="37">
        <f t="shared" si="8"/>
        <v>17000</v>
      </c>
    </row>
    <row r="143" spans="1:18" x14ac:dyDescent="0.25">
      <c r="A143" s="9" t="s">
        <v>2323</v>
      </c>
      <c r="B143" s="10">
        <v>43764</v>
      </c>
      <c r="C143" s="11">
        <v>10</v>
      </c>
      <c r="D143" s="12">
        <v>2019</v>
      </c>
      <c r="E143" s="10" t="s">
        <v>2694</v>
      </c>
      <c r="F143" s="10" t="s">
        <v>2656</v>
      </c>
      <c r="G143" s="10" t="s">
        <v>2661</v>
      </c>
      <c r="H143" s="9" t="s">
        <v>2324</v>
      </c>
      <c r="I143" s="9" t="s">
        <v>2215</v>
      </c>
      <c r="J143" s="9" t="s">
        <v>3</v>
      </c>
      <c r="K143" s="9" t="s">
        <v>2216</v>
      </c>
      <c r="L143" s="9" t="s">
        <v>2217</v>
      </c>
      <c r="M143" s="13">
        <v>26</v>
      </c>
      <c r="N143" s="13">
        <f t="shared" si="6"/>
        <v>1179.3599999999999</v>
      </c>
      <c r="O143" s="11">
        <v>18100</v>
      </c>
      <c r="P143" s="11">
        <f t="shared" si="7"/>
        <v>470600</v>
      </c>
      <c r="Q143" s="9" t="s">
        <v>2325</v>
      </c>
      <c r="R143" s="37">
        <f t="shared" si="8"/>
        <v>18100</v>
      </c>
    </row>
    <row r="144" spans="1:18" x14ac:dyDescent="0.25">
      <c r="A144" s="9" t="s">
        <v>2326</v>
      </c>
      <c r="B144" s="10">
        <v>43764</v>
      </c>
      <c r="C144" s="11">
        <v>10</v>
      </c>
      <c r="D144" s="12">
        <v>2019</v>
      </c>
      <c r="E144" s="10" t="s">
        <v>2694</v>
      </c>
      <c r="F144" s="10" t="s">
        <v>2656</v>
      </c>
      <c r="G144" s="10" t="s">
        <v>2661</v>
      </c>
      <c r="H144" s="9" t="s">
        <v>2327</v>
      </c>
      <c r="I144" s="9" t="s">
        <v>2215</v>
      </c>
      <c r="J144" s="9" t="s">
        <v>3</v>
      </c>
      <c r="K144" s="9" t="s">
        <v>2216</v>
      </c>
      <c r="L144" s="9" t="s">
        <v>2217</v>
      </c>
      <c r="M144" s="13">
        <v>17</v>
      </c>
      <c r="N144" s="13">
        <f t="shared" si="6"/>
        <v>771.12</v>
      </c>
      <c r="O144" s="11">
        <v>15700</v>
      </c>
      <c r="P144" s="11">
        <f t="shared" si="7"/>
        <v>266900</v>
      </c>
      <c r="Q144" s="9" t="s">
        <v>2328</v>
      </c>
      <c r="R144" s="37">
        <f t="shared" si="8"/>
        <v>15700</v>
      </c>
    </row>
    <row r="145" spans="1:18" x14ac:dyDescent="0.25">
      <c r="A145" s="9" t="s">
        <v>2329</v>
      </c>
      <c r="B145" s="10">
        <v>43764</v>
      </c>
      <c r="C145" s="11">
        <v>10</v>
      </c>
      <c r="D145" s="12">
        <v>2019</v>
      </c>
      <c r="E145" s="10" t="s">
        <v>2694</v>
      </c>
      <c r="F145" s="10" t="s">
        <v>2656</v>
      </c>
      <c r="G145" s="10" t="s">
        <v>2661</v>
      </c>
      <c r="H145" s="9" t="s">
        <v>8</v>
      </c>
      <c r="I145" s="9" t="s">
        <v>9</v>
      </c>
      <c r="J145" s="9" t="s">
        <v>3</v>
      </c>
      <c r="K145" s="9" t="s">
        <v>10</v>
      </c>
      <c r="L145" s="9" t="s">
        <v>11</v>
      </c>
      <c r="M145" s="13">
        <v>200</v>
      </c>
      <c r="N145" s="13">
        <f t="shared" si="6"/>
        <v>9072</v>
      </c>
      <c r="O145" s="11">
        <v>17950</v>
      </c>
      <c r="P145" s="11">
        <f t="shared" si="7"/>
        <v>3590000</v>
      </c>
      <c r="Q145" s="9" t="s">
        <v>2330</v>
      </c>
      <c r="R145" s="37">
        <f t="shared" si="8"/>
        <v>17950</v>
      </c>
    </row>
    <row r="146" spans="1:18" x14ac:dyDescent="0.25">
      <c r="A146" s="9" t="s">
        <v>2331</v>
      </c>
      <c r="B146" s="10">
        <v>43764</v>
      </c>
      <c r="C146" s="11">
        <v>10</v>
      </c>
      <c r="D146" s="12">
        <v>2019</v>
      </c>
      <c r="E146" s="10" t="s">
        <v>2694</v>
      </c>
      <c r="F146" s="10" t="s">
        <v>2656</v>
      </c>
      <c r="G146" s="10" t="s">
        <v>2661</v>
      </c>
      <c r="H146" s="9" t="s">
        <v>8</v>
      </c>
      <c r="I146" s="9" t="s">
        <v>9</v>
      </c>
      <c r="J146" s="9" t="s">
        <v>3</v>
      </c>
      <c r="K146" s="9" t="s">
        <v>10</v>
      </c>
      <c r="L146" s="9" t="s">
        <v>11</v>
      </c>
      <c r="M146" s="13">
        <v>100</v>
      </c>
      <c r="N146" s="13">
        <f t="shared" si="6"/>
        <v>4536</v>
      </c>
      <c r="O146" s="11">
        <v>17950</v>
      </c>
      <c r="P146" s="11">
        <f t="shared" si="7"/>
        <v>1795000</v>
      </c>
      <c r="Q146" s="9" t="s">
        <v>2332</v>
      </c>
      <c r="R146" s="37">
        <f t="shared" si="8"/>
        <v>17950</v>
      </c>
    </row>
    <row r="147" spans="1:18" x14ac:dyDescent="0.25">
      <c r="A147" s="9" t="s">
        <v>2321</v>
      </c>
      <c r="B147" s="10">
        <v>43766</v>
      </c>
      <c r="C147" s="11">
        <v>10</v>
      </c>
      <c r="D147" s="12">
        <v>2019</v>
      </c>
      <c r="E147" s="10" t="s">
        <v>2694</v>
      </c>
      <c r="F147" s="10" t="s">
        <v>2656</v>
      </c>
      <c r="G147" s="10" t="s">
        <v>2661</v>
      </c>
      <c r="H147" s="9" t="s">
        <v>8</v>
      </c>
      <c r="I147" s="9" t="s">
        <v>9</v>
      </c>
      <c r="J147" s="9" t="s">
        <v>3</v>
      </c>
      <c r="K147" s="9" t="s">
        <v>10</v>
      </c>
      <c r="L147" s="9" t="s">
        <v>11</v>
      </c>
      <c r="M147" s="13">
        <v>100</v>
      </c>
      <c r="N147" s="13">
        <f t="shared" si="6"/>
        <v>4536</v>
      </c>
      <c r="O147" s="11">
        <v>17950</v>
      </c>
      <c r="P147" s="11">
        <f t="shared" si="7"/>
        <v>1795000</v>
      </c>
      <c r="Q147" s="9" t="s">
        <v>2322</v>
      </c>
      <c r="R147" s="37">
        <f t="shared" si="8"/>
        <v>17950</v>
      </c>
    </row>
    <row r="148" spans="1:18" x14ac:dyDescent="0.25">
      <c r="A148" s="9" t="s">
        <v>2314</v>
      </c>
      <c r="B148" s="10">
        <v>43768</v>
      </c>
      <c r="C148" s="11">
        <v>10</v>
      </c>
      <c r="D148" s="12">
        <v>2019</v>
      </c>
      <c r="E148" s="10" t="s">
        <v>2694</v>
      </c>
      <c r="F148" s="10" t="s">
        <v>2656</v>
      </c>
      <c r="G148" s="10" t="s">
        <v>2661</v>
      </c>
      <c r="H148" s="9" t="s">
        <v>36</v>
      </c>
      <c r="I148" s="9" t="s">
        <v>2315</v>
      </c>
      <c r="J148" s="9" t="s">
        <v>3</v>
      </c>
      <c r="K148" s="9" t="s">
        <v>2316</v>
      </c>
      <c r="L148" s="9" t="s">
        <v>2317</v>
      </c>
      <c r="M148" s="13">
        <v>100</v>
      </c>
      <c r="N148" s="13">
        <f t="shared" si="6"/>
        <v>4536</v>
      </c>
      <c r="O148" s="11">
        <v>17000</v>
      </c>
      <c r="P148" s="11">
        <f t="shared" si="7"/>
        <v>1700000</v>
      </c>
      <c r="Q148" s="9" t="s">
        <v>2318</v>
      </c>
      <c r="R148" s="37">
        <f t="shared" si="8"/>
        <v>17000</v>
      </c>
    </row>
    <row r="149" spans="1:18" x14ac:dyDescent="0.25">
      <c r="A149" s="9" t="s">
        <v>2319</v>
      </c>
      <c r="B149" s="10">
        <v>43768</v>
      </c>
      <c r="C149" s="11">
        <v>10</v>
      </c>
      <c r="D149" s="12">
        <v>2019</v>
      </c>
      <c r="E149" s="10" t="s">
        <v>2694</v>
      </c>
      <c r="F149" s="10" t="s">
        <v>2656</v>
      </c>
      <c r="G149" s="10" t="s">
        <v>2661</v>
      </c>
      <c r="H149" s="9" t="s">
        <v>8</v>
      </c>
      <c r="I149" s="9" t="s">
        <v>9</v>
      </c>
      <c r="J149" s="9" t="s">
        <v>3</v>
      </c>
      <c r="K149" s="9" t="s">
        <v>10</v>
      </c>
      <c r="L149" s="9" t="s">
        <v>11</v>
      </c>
      <c r="M149" s="13">
        <v>100</v>
      </c>
      <c r="N149" s="13">
        <f t="shared" si="6"/>
        <v>4536</v>
      </c>
      <c r="O149" s="11">
        <v>17950</v>
      </c>
      <c r="P149" s="11">
        <f t="shared" si="7"/>
        <v>1795000</v>
      </c>
      <c r="Q149" s="9" t="s">
        <v>2320</v>
      </c>
      <c r="R149" s="37">
        <f t="shared" si="8"/>
        <v>17950</v>
      </c>
    </row>
    <row r="150" spans="1:18" x14ac:dyDescent="0.25">
      <c r="A150" s="9" t="s">
        <v>2312</v>
      </c>
      <c r="B150" s="10">
        <v>43783</v>
      </c>
      <c r="C150" s="11">
        <v>11</v>
      </c>
      <c r="D150" s="12">
        <v>2019</v>
      </c>
      <c r="E150" s="10" t="s">
        <v>2695</v>
      </c>
      <c r="F150" s="10" t="s">
        <v>2656</v>
      </c>
      <c r="G150" s="10" t="s">
        <v>2661</v>
      </c>
      <c r="H150" s="9" t="s">
        <v>8</v>
      </c>
      <c r="I150" s="9" t="s">
        <v>9</v>
      </c>
      <c r="J150" s="9" t="s">
        <v>3</v>
      </c>
      <c r="K150" s="9" t="s">
        <v>10</v>
      </c>
      <c r="L150" s="9" t="s">
        <v>11</v>
      </c>
      <c r="M150" s="13">
        <v>100</v>
      </c>
      <c r="N150" s="13">
        <f t="shared" si="6"/>
        <v>4536</v>
      </c>
      <c r="O150" s="11">
        <v>17950</v>
      </c>
      <c r="P150" s="11">
        <f t="shared" si="7"/>
        <v>1795000</v>
      </c>
      <c r="Q150" s="9" t="s">
        <v>2313</v>
      </c>
      <c r="R150" s="37">
        <f t="shared" si="8"/>
        <v>17950</v>
      </c>
    </row>
    <row r="151" spans="1:18" x14ac:dyDescent="0.25">
      <c r="A151" s="9" t="s">
        <v>2308</v>
      </c>
      <c r="B151" s="10">
        <v>43789</v>
      </c>
      <c r="C151" s="11">
        <v>11</v>
      </c>
      <c r="D151" s="12">
        <v>2019</v>
      </c>
      <c r="E151" s="10" t="s">
        <v>2695</v>
      </c>
      <c r="F151" s="10" t="s">
        <v>2656</v>
      </c>
      <c r="G151" s="10" t="s">
        <v>2661</v>
      </c>
      <c r="H151" s="9" t="s">
        <v>235</v>
      </c>
      <c r="I151" s="9" t="s">
        <v>33</v>
      </c>
      <c r="J151" s="9" t="s">
        <v>3</v>
      </c>
      <c r="K151" s="9" t="s">
        <v>1160</v>
      </c>
      <c r="L151" s="9" t="s">
        <v>1161</v>
      </c>
      <c r="M151" s="13">
        <v>17.399999999999999</v>
      </c>
      <c r="N151" s="13">
        <f t="shared" si="6"/>
        <v>789.2639999999999</v>
      </c>
      <c r="O151" s="11">
        <v>13850.09</v>
      </c>
      <c r="P151" s="11">
        <f t="shared" si="7"/>
        <v>240991.56599999999</v>
      </c>
      <c r="Q151" s="9" t="s">
        <v>2309</v>
      </c>
      <c r="R151" s="37">
        <f t="shared" si="8"/>
        <v>13850.09</v>
      </c>
    </row>
    <row r="152" spans="1:18" x14ac:dyDescent="0.25">
      <c r="A152" s="9" t="s">
        <v>2310</v>
      </c>
      <c r="B152" s="10">
        <v>43789</v>
      </c>
      <c r="C152" s="11">
        <v>11</v>
      </c>
      <c r="D152" s="12">
        <v>2019</v>
      </c>
      <c r="E152" s="10" t="s">
        <v>2695</v>
      </c>
      <c r="F152" s="10" t="s">
        <v>2656</v>
      </c>
      <c r="G152" s="10" t="s">
        <v>2661</v>
      </c>
      <c r="H152" s="9" t="s">
        <v>26</v>
      </c>
      <c r="I152" s="9" t="s">
        <v>37</v>
      </c>
      <c r="J152" s="9" t="s">
        <v>3</v>
      </c>
      <c r="K152" s="9" t="s">
        <v>38</v>
      </c>
      <c r="L152" s="9" t="s">
        <v>39</v>
      </c>
      <c r="M152" s="13">
        <v>50</v>
      </c>
      <c r="N152" s="13">
        <f t="shared" si="6"/>
        <v>2268</v>
      </c>
      <c r="O152" s="11">
        <v>15300</v>
      </c>
      <c r="P152" s="11">
        <f t="shared" si="7"/>
        <v>765000</v>
      </c>
      <c r="Q152" s="9" t="s">
        <v>2311</v>
      </c>
      <c r="R152" s="37">
        <f t="shared" si="8"/>
        <v>15300</v>
      </c>
    </row>
    <row r="153" spans="1:18" x14ac:dyDescent="0.25">
      <c r="A153" s="9" t="s">
        <v>2306</v>
      </c>
      <c r="B153" s="10">
        <v>43792</v>
      </c>
      <c r="C153" s="11">
        <v>11</v>
      </c>
      <c r="D153" s="12">
        <v>2019</v>
      </c>
      <c r="E153" s="10" t="s">
        <v>2695</v>
      </c>
      <c r="F153" s="10" t="s">
        <v>2656</v>
      </c>
      <c r="G153" s="10" t="s">
        <v>2661</v>
      </c>
      <c r="H153" s="9" t="s">
        <v>170</v>
      </c>
      <c r="I153" s="9" t="s">
        <v>2266</v>
      </c>
      <c r="J153" s="9" t="s">
        <v>3</v>
      </c>
      <c r="K153" s="9" t="s">
        <v>2267</v>
      </c>
      <c r="L153" s="9" t="s">
        <v>2266</v>
      </c>
      <c r="M153" s="13">
        <v>100</v>
      </c>
      <c r="N153" s="13">
        <f t="shared" si="6"/>
        <v>4536</v>
      </c>
      <c r="O153" s="11">
        <v>20800</v>
      </c>
      <c r="P153" s="11">
        <f t="shared" si="7"/>
        <v>2080000</v>
      </c>
      <c r="Q153" s="9" t="s">
        <v>2307</v>
      </c>
      <c r="R153" s="37">
        <f t="shared" si="8"/>
        <v>20800</v>
      </c>
    </row>
    <row r="154" spans="1:18" x14ac:dyDescent="0.25">
      <c r="A154" s="9" t="s">
        <v>2304</v>
      </c>
      <c r="B154" s="10">
        <v>43794</v>
      </c>
      <c r="C154" s="11">
        <v>11</v>
      </c>
      <c r="D154" s="12">
        <v>2019</v>
      </c>
      <c r="E154" s="10" t="s">
        <v>2695</v>
      </c>
      <c r="F154" s="10" t="s">
        <v>2656</v>
      </c>
      <c r="G154" s="10" t="s">
        <v>2661</v>
      </c>
      <c r="H154" s="9" t="s">
        <v>26</v>
      </c>
      <c r="I154" s="9" t="s">
        <v>37</v>
      </c>
      <c r="J154" s="9" t="s">
        <v>3</v>
      </c>
      <c r="K154" s="9" t="s">
        <v>38</v>
      </c>
      <c r="L154" s="9" t="s">
        <v>39</v>
      </c>
      <c r="M154" s="13">
        <v>65</v>
      </c>
      <c r="N154" s="13">
        <f t="shared" si="6"/>
        <v>2948.4</v>
      </c>
      <c r="O154" s="11">
        <v>15300</v>
      </c>
      <c r="P154" s="11">
        <f t="shared" si="7"/>
        <v>994500</v>
      </c>
      <c r="Q154" s="9" t="s">
        <v>2305</v>
      </c>
      <c r="R154" s="37">
        <f t="shared" si="8"/>
        <v>15300</v>
      </c>
    </row>
    <row r="155" spans="1:18" x14ac:dyDescent="0.25">
      <c r="A155" s="9" t="s">
        <v>2300</v>
      </c>
      <c r="B155" s="10">
        <v>43797</v>
      </c>
      <c r="C155" s="11">
        <v>11</v>
      </c>
      <c r="D155" s="12">
        <v>2019</v>
      </c>
      <c r="E155" s="10" t="s">
        <v>2695</v>
      </c>
      <c r="F155" s="10" t="s">
        <v>2656</v>
      </c>
      <c r="G155" s="10" t="s">
        <v>2661</v>
      </c>
      <c r="H155" s="9" t="s">
        <v>22</v>
      </c>
      <c r="I155" s="9" t="s">
        <v>23</v>
      </c>
      <c r="J155" s="9" t="s">
        <v>3</v>
      </c>
      <c r="K155" s="9" t="s">
        <v>16</v>
      </c>
      <c r="L155" s="9" t="s">
        <v>17</v>
      </c>
      <c r="M155" s="13">
        <v>100</v>
      </c>
      <c r="N155" s="13">
        <f t="shared" si="6"/>
        <v>4536</v>
      </c>
      <c r="O155" s="11">
        <v>19000</v>
      </c>
      <c r="P155" s="11">
        <f t="shared" si="7"/>
        <v>1900000</v>
      </c>
      <c r="Q155" s="9" t="s">
        <v>2301</v>
      </c>
      <c r="R155" s="37">
        <f t="shared" si="8"/>
        <v>19000</v>
      </c>
    </row>
    <row r="156" spans="1:18" x14ac:dyDescent="0.25">
      <c r="A156" s="9" t="s">
        <v>2302</v>
      </c>
      <c r="B156" s="10">
        <v>43797</v>
      </c>
      <c r="C156" s="11">
        <v>11</v>
      </c>
      <c r="D156" s="12">
        <v>2019</v>
      </c>
      <c r="E156" s="10" t="s">
        <v>2695</v>
      </c>
      <c r="F156" s="10" t="s">
        <v>2656</v>
      </c>
      <c r="G156" s="10" t="s">
        <v>2661</v>
      </c>
      <c r="H156" s="9" t="s">
        <v>78</v>
      </c>
      <c r="I156" s="9" t="s">
        <v>23</v>
      </c>
      <c r="J156" s="9" t="s">
        <v>3</v>
      </c>
      <c r="K156" s="9" t="s">
        <v>16</v>
      </c>
      <c r="L156" s="9" t="s">
        <v>17</v>
      </c>
      <c r="M156" s="13">
        <v>35</v>
      </c>
      <c r="N156" s="13">
        <f t="shared" si="6"/>
        <v>1587.6</v>
      </c>
      <c r="O156" s="11">
        <v>16700</v>
      </c>
      <c r="P156" s="11">
        <f t="shared" si="7"/>
        <v>584500</v>
      </c>
      <c r="Q156" s="9" t="s">
        <v>2303</v>
      </c>
      <c r="R156" s="37">
        <f t="shared" si="8"/>
        <v>16700</v>
      </c>
    </row>
    <row r="157" spans="1:18" x14ac:dyDescent="0.25">
      <c r="A157" s="9" t="s">
        <v>2298</v>
      </c>
      <c r="B157" s="10">
        <v>43798</v>
      </c>
      <c r="C157" s="11">
        <v>11</v>
      </c>
      <c r="D157" s="12">
        <v>2019</v>
      </c>
      <c r="E157" s="10" t="s">
        <v>2695</v>
      </c>
      <c r="F157" s="10" t="s">
        <v>2656</v>
      </c>
      <c r="G157" s="10" t="s">
        <v>2661</v>
      </c>
      <c r="H157" s="9" t="s">
        <v>170</v>
      </c>
      <c r="I157" s="9" t="s">
        <v>2266</v>
      </c>
      <c r="J157" s="9" t="s">
        <v>3</v>
      </c>
      <c r="K157" s="9" t="s">
        <v>2267</v>
      </c>
      <c r="L157" s="9" t="s">
        <v>2266</v>
      </c>
      <c r="M157" s="13">
        <v>110</v>
      </c>
      <c r="N157" s="13">
        <f t="shared" si="6"/>
        <v>4989.6000000000004</v>
      </c>
      <c r="O157" s="11">
        <v>20800</v>
      </c>
      <c r="P157" s="11">
        <f t="shared" si="7"/>
        <v>2288000</v>
      </c>
      <c r="Q157" s="9" t="s">
        <v>2299</v>
      </c>
      <c r="R157" s="37">
        <f t="shared" si="8"/>
        <v>20800</v>
      </c>
    </row>
    <row r="158" spans="1:18" x14ac:dyDescent="0.25">
      <c r="A158" s="9" t="s">
        <v>2649</v>
      </c>
      <c r="B158" s="10">
        <v>43798</v>
      </c>
      <c r="C158" s="11">
        <v>11</v>
      </c>
      <c r="D158" s="12">
        <v>2019</v>
      </c>
      <c r="E158" s="10" t="s">
        <v>2695</v>
      </c>
      <c r="F158" s="10" t="s">
        <v>2656</v>
      </c>
      <c r="G158" s="10" t="s">
        <v>2661</v>
      </c>
      <c r="H158" s="9" t="s">
        <v>170</v>
      </c>
      <c r="I158" s="9" t="s">
        <v>2266</v>
      </c>
      <c r="J158" s="9" t="s">
        <v>2627</v>
      </c>
      <c r="K158" s="9" t="s">
        <v>2267</v>
      </c>
      <c r="L158" s="9" t="s">
        <v>2266</v>
      </c>
      <c r="M158" s="13">
        <v>-55</v>
      </c>
      <c r="N158" s="13">
        <f t="shared" si="6"/>
        <v>-2494.8000000000002</v>
      </c>
      <c r="O158" s="11">
        <v>20800</v>
      </c>
      <c r="P158" s="11">
        <f t="shared" si="7"/>
        <v>-1144000</v>
      </c>
      <c r="Q158" s="9" t="s">
        <v>2299</v>
      </c>
      <c r="R158" s="37">
        <f t="shared" si="8"/>
        <v>20800</v>
      </c>
    </row>
    <row r="159" spans="1:18" x14ac:dyDescent="0.25">
      <c r="A159" s="9" t="s">
        <v>2292</v>
      </c>
      <c r="B159" s="10">
        <v>43799</v>
      </c>
      <c r="C159" s="11">
        <v>11</v>
      </c>
      <c r="D159" s="12">
        <v>2019</v>
      </c>
      <c r="E159" s="10" t="s">
        <v>2695</v>
      </c>
      <c r="F159" s="10" t="s">
        <v>2656</v>
      </c>
      <c r="G159" s="10" t="s">
        <v>2661</v>
      </c>
      <c r="H159" s="9" t="s">
        <v>2062</v>
      </c>
      <c r="I159" s="9" t="s">
        <v>2215</v>
      </c>
      <c r="J159" s="9" t="s">
        <v>3</v>
      </c>
      <c r="K159" s="9" t="s">
        <v>2216</v>
      </c>
      <c r="L159" s="9" t="s">
        <v>2217</v>
      </c>
      <c r="M159" s="13">
        <v>100</v>
      </c>
      <c r="N159" s="13">
        <f t="shared" si="6"/>
        <v>4536</v>
      </c>
      <c r="O159" s="11">
        <v>16500</v>
      </c>
      <c r="P159" s="11">
        <f t="shared" si="7"/>
        <v>1650000</v>
      </c>
      <c r="Q159" s="9" t="s">
        <v>2293</v>
      </c>
      <c r="R159" s="37">
        <f t="shared" si="8"/>
        <v>16500</v>
      </c>
    </row>
    <row r="160" spans="1:18" x14ac:dyDescent="0.25">
      <c r="A160" s="9" t="s">
        <v>2294</v>
      </c>
      <c r="B160" s="10">
        <v>43799</v>
      </c>
      <c r="C160" s="11">
        <v>11</v>
      </c>
      <c r="D160" s="12">
        <v>2019</v>
      </c>
      <c r="E160" s="10" t="s">
        <v>2695</v>
      </c>
      <c r="F160" s="10" t="s">
        <v>2656</v>
      </c>
      <c r="G160" s="10" t="s">
        <v>2661</v>
      </c>
      <c r="H160" s="9" t="s">
        <v>315</v>
      </c>
      <c r="I160" s="9" t="s">
        <v>1913</v>
      </c>
      <c r="J160" s="9" t="s">
        <v>3</v>
      </c>
      <c r="K160" s="9" t="s">
        <v>1914</v>
      </c>
      <c r="L160" s="9" t="s">
        <v>1915</v>
      </c>
      <c r="M160" s="13">
        <v>50</v>
      </c>
      <c r="N160" s="13">
        <f t="shared" si="6"/>
        <v>2268</v>
      </c>
      <c r="O160" s="11">
        <v>16850</v>
      </c>
      <c r="P160" s="11">
        <f t="shared" si="7"/>
        <v>842500</v>
      </c>
      <c r="Q160" s="9" t="s">
        <v>2295</v>
      </c>
      <c r="R160" s="37">
        <f t="shared" si="8"/>
        <v>16850</v>
      </c>
    </row>
    <row r="161" spans="1:18" x14ac:dyDescent="0.25">
      <c r="A161" s="9" t="s">
        <v>2296</v>
      </c>
      <c r="B161" s="10">
        <v>43799</v>
      </c>
      <c r="C161" s="11">
        <v>11</v>
      </c>
      <c r="D161" s="12">
        <v>2019</v>
      </c>
      <c r="E161" s="10" t="s">
        <v>2695</v>
      </c>
      <c r="F161" s="10" t="s">
        <v>2656</v>
      </c>
      <c r="G161" s="10" t="s">
        <v>2661</v>
      </c>
      <c r="H161" s="9" t="s">
        <v>2073</v>
      </c>
      <c r="I161" s="9" t="s">
        <v>27</v>
      </c>
      <c r="J161" s="9" t="s">
        <v>3</v>
      </c>
      <c r="K161" s="9" t="s">
        <v>28</v>
      </c>
      <c r="L161" s="9" t="s">
        <v>29</v>
      </c>
      <c r="M161" s="13">
        <v>60</v>
      </c>
      <c r="N161" s="13">
        <f t="shared" si="6"/>
        <v>2721.6</v>
      </c>
      <c r="O161" s="11">
        <v>14800</v>
      </c>
      <c r="P161" s="11">
        <f t="shared" si="7"/>
        <v>888000</v>
      </c>
      <c r="Q161" s="9" t="s">
        <v>2297</v>
      </c>
      <c r="R161" s="37">
        <f t="shared" si="8"/>
        <v>14800</v>
      </c>
    </row>
    <row r="162" spans="1:18" x14ac:dyDescent="0.25">
      <c r="A162" s="9" t="s">
        <v>2648</v>
      </c>
      <c r="B162" s="10">
        <v>43799</v>
      </c>
      <c r="C162" s="11">
        <v>11</v>
      </c>
      <c r="D162" s="12">
        <v>2019</v>
      </c>
      <c r="E162" s="10" t="s">
        <v>2695</v>
      </c>
      <c r="F162" s="10" t="s">
        <v>2656</v>
      </c>
      <c r="G162" s="10" t="s">
        <v>2661</v>
      </c>
      <c r="H162" s="9" t="s">
        <v>36</v>
      </c>
      <c r="I162" s="9" t="s">
        <v>2315</v>
      </c>
      <c r="J162" s="9" t="s">
        <v>2627</v>
      </c>
      <c r="K162" s="9" t="s">
        <v>2316</v>
      </c>
      <c r="L162" s="9" t="s">
        <v>2317</v>
      </c>
      <c r="M162" s="13">
        <v>-4</v>
      </c>
      <c r="N162" s="13">
        <f t="shared" si="6"/>
        <v>-181.44</v>
      </c>
      <c r="O162" s="11">
        <v>17000</v>
      </c>
      <c r="P162" s="11">
        <f t="shared" si="7"/>
        <v>-68000</v>
      </c>
      <c r="Q162" s="9" t="s">
        <v>2432</v>
      </c>
      <c r="R162" s="37">
        <f t="shared" si="8"/>
        <v>17000</v>
      </c>
    </row>
    <row r="163" spans="1:18" x14ac:dyDescent="0.25">
      <c r="A163" s="9" t="s">
        <v>2290</v>
      </c>
      <c r="B163" s="10">
        <v>43803</v>
      </c>
      <c r="C163" s="11">
        <v>12</v>
      </c>
      <c r="D163" s="12">
        <v>2019</v>
      </c>
      <c r="E163" s="10" t="s">
        <v>2696</v>
      </c>
      <c r="F163" s="10" t="s">
        <v>2656</v>
      </c>
      <c r="G163" s="10" t="s">
        <v>2661</v>
      </c>
      <c r="H163" s="9" t="s">
        <v>22</v>
      </c>
      <c r="I163" s="9" t="s">
        <v>23</v>
      </c>
      <c r="J163" s="9" t="s">
        <v>3</v>
      </c>
      <c r="K163" s="9" t="s">
        <v>16</v>
      </c>
      <c r="L163" s="9" t="s">
        <v>17</v>
      </c>
      <c r="M163" s="13">
        <v>100</v>
      </c>
      <c r="N163" s="13">
        <f t="shared" si="6"/>
        <v>4536</v>
      </c>
      <c r="O163" s="11">
        <v>19000</v>
      </c>
      <c r="P163" s="11">
        <f t="shared" si="7"/>
        <v>1900000</v>
      </c>
      <c r="Q163" s="9" t="s">
        <v>2291</v>
      </c>
      <c r="R163" s="37">
        <f t="shared" si="8"/>
        <v>19000</v>
      </c>
    </row>
    <row r="164" spans="1:18" x14ac:dyDescent="0.25">
      <c r="A164" s="9" t="s">
        <v>2288</v>
      </c>
      <c r="B164" s="10">
        <v>43805</v>
      </c>
      <c r="C164" s="11">
        <v>12</v>
      </c>
      <c r="D164" s="12">
        <v>2019</v>
      </c>
      <c r="E164" s="10" t="s">
        <v>2696</v>
      </c>
      <c r="F164" s="10" t="s">
        <v>2656</v>
      </c>
      <c r="G164" s="10" t="s">
        <v>2661</v>
      </c>
      <c r="H164" s="9" t="s">
        <v>235</v>
      </c>
      <c r="I164" s="9" t="s">
        <v>33</v>
      </c>
      <c r="J164" s="9" t="s">
        <v>3</v>
      </c>
      <c r="K164" s="9" t="s">
        <v>1160</v>
      </c>
      <c r="L164" s="9" t="s">
        <v>1161</v>
      </c>
      <c r="M164" s="13">
        <v>8.4700000000000006</v>
      </c>
      <c r="N164" s="13">
        <f t="shared" si="6"/>
        <v>384.19920000000002</v>
      </c>
      <c r="O164" s="11">
        <v>13226.25</v>
      </c>
      <c r="P164" s="11">
        <f t="shared" si="7"/>
        <v>112026.33750000001</v>
      </c>
      <c r="Q164" s="9" t="s">
        <v>2289</v>
      </c>
      <c r="R164" s="37">
        <f t="shared" si="8"/>
        <v>13226.25</v>
      </c>
    </row>
    <row r="165" spans="1:18" x14ac:dyDescent="0.25">
      <c r="A165" s="9" t="s">
        <v>2286</v>
      </c>
      <c r="B165" s="10">
        <v>43806</v>
      </c>
      <c r="C165" s="11">
        <v>12</v>
      </c>
      <c r="D165" s="12">
        <v>2019</v>
      </c>
      <c r="E165" s="10" t="s">
        <v>2696</v>
      </c>
      <c r="F165" s="10" t="s">
        <v>2656</v>
      </c>
      <c r="G165" s="10" t="s">
        <v>2661</v>
      </c>
      <c r="H165" s="9" t="s">
        <v>2062</v>
      </c>
      <c r="I165" s="9" t="s">
        <v>2215</v>
      </c>
      <c r="J165" s="9" t="s">
        <v>3</v>
      </c>
      <c r="K165" s="9" t="s">
        <v>2216</v>
      </c>
      <c r="L165" s="9" t="s">
        <v>2217</v>
      </c>
      <c r="M165" s="13">
        <v>100</v>
      </c>
      <c r="N165" s="13">
        <f t="shared" si="6"/>
        <v>4536</v>
      </c>
      <c r="O165" s="11">
        <v>16500</v>
      </c>
      <c r="P165" s="11">
        <f t="shared" si="7"/>
        <v>1650000</v>
      </c>
      <c r="Q165" s="9" t="s">
        <v>2287</v>
      </c>
      <c r="R165" s="37">
        <f t="shared" si="8"/>
        <v>16500</v>
      </c>
    </row>
    <row r="166" spans="1:18" x14ac:dyDescent="0.25">
      <c r="A166" s="14" t="s">
        <v>2282</v>
      </c>
      <c r="B166" s="15">
        <v>43809</v>
      </c>
      <c r="C166" s="16">
        <v>12</v>
      </c>
      <c r="D166" s="17">
        <v>2019</v>
      </c>
      <c r="E166" s="15" t="s">
        <v>2696</v>
      </c>
      <c r="F166" s="10" t="s">
        <v>2656</v>
      </c>
      <c r="G166" s="10" t="s">
        <v>2661</v>
      </c>
      <c r="H166" s="14" t="s">
        <v>2087</v>
      </c>
      <c r="I166" s="18" t="s">
        <v>2088</v>
      </c>
      <c r="J166" s="14" t="s">
        <v>3</v>
      </c>
      <c r="K166" s="14" t="s">
        <v>2283</v>
      </c>
      <c r="L166" s="14" t="s">
        <v>2284</v>
      </c>
      <c r="M166" s="19">
        <f>107.44</f>
        <v>107.44</v>
      </c>
      <c r="N166" s="19">
        <f t="shared" si="6"/>
        <v>4873.4784</v>
      </c>
      <c r="O166" s="20">
        <v>0</v>
      </c>
      <c r="P166" s="20">
        <f t="shared" si="7"/>
        <v>0</v>
      </c>
      <c r="Q166" s="14" t="s">
        <v>2285</v>
      </c>
      <c r="R166" s="37">
        <f t="shared" si="8"/>
        <v>0</v>
      </c>
    </row>
    <row r="167" spans="1:18" x14ac:dyDescent="0.25">
      <c r="A167" s="9" t="s">
        <v>2276</v>
      </c>
      <c r="B167" s="10">
        <v>43810</v>
      </c>
      <c r="C167" s="11">
        <v>12</v>
      </c>
      <c r="D167" s="12">
        <v>2019</v>
      </c>
      <c r="E167" s="10" t="s">
        <v>2696</v>
      </c>
      <c r="F167" s="10" t="s">
        <v>2656</v>
      </c>
      <c r="G167" s="10" t="s">
        <v>2661</v>
      </c>
      <c r="H167" s="9" t="s">
        <v>2062</v>
      </c>
      <c r="I167" s="9" t="s">
        <v>2215</v>
      </c>
      <c r="J167" s="9" t="s">
        <v>3</v>
      </c>
      <c r="K167" s="9" t="s">
        <v>2216</v>
      </c>
      <c r="L167" s="9" t="s">
        <v>2217</v>
      </c>
      <c r="M167" s="13">
        <v>100</v>
      </c>
      <c r="N167" s="13">
        <f t="shared" si="6"/>
        <v>4536</v>
      </c>
      <c r="O167" s="11">
        <v>16500</v>
      </c>
      <c r="P167" s="11">
        <f t="shared" si="7"/>
        <v>1650000</v>
      </c>
      <c r="Q167" s="9" t="s">
        <v>2277</v>
      </c>
      <c r="R167" s="37">
        <f t="shared" si="8"/>
        <v>16500</v>
      </c>
    </row>
    <row r="168" spans="1:18" x14ac:dyDescent="0.25">
      <c r="A168" s="9" t="s">
        <v>2278</v>
      </c>
      <c r="B168" s="10">
        <v>43810</v>
      </c>
      <c r="C168" s="11">
        <v>12</v>
      </c>
      <c r="D168" s="12">
        <v>2019</v>
      </c>
      <c r="E168" s="10" t="s">
        <v>2696</v>
      </c>
      <c r="F168" s="10" t="s">
        <v>2656</v>
      </c>
      <c r="G168" s="10" t="s">
        <v>2661</v>
      </c>
      <c r="H168" s="9" t="s">
        <v>78</v>
      </c>
      <c r="I168" s="9" t="s">
        <v>23</v>
      </c>
      <c r="J168" s="9" t="s">
        <v>3</v>
      </c>
      <c r="K168" s="9" t="s">
        <v>16</v>
      </c>
      <c r="L168" s="9" t="s">
        <v>17</v>
      </c>
      <c r="M168" s="13">
        <v>10</v>
      </c>
      <c r="N168" s="13">
        <f t="shared" si="6"/>
        <v>453.6</v>
      </c>
      <c r="O168" s="11">
        <v>16700</v>
      </c>
      <c r="P168" s="11">
        <f t="shared" si="7"/>
        <v>167000</v>
      </c>
      <c r="Q168" s="9" t="s">
        <v>2279</v>
      </c>
      <c r="R168" s="37">
        <f t="shared" si="8"/>
        <v>16700</v>
      </c>
    </row>
    <row r="169" spans="1:18" x14ac:dyDescent="0.25">
      <c r="A169" s="9" t="s">
        <v>2280</v>
      </c>
      <c r="B169" s="10">
        <v>43810</v>
      </c>
      <c r="C169" s="11">
        <v>12</v>
      </c>
      <c r="D169" s="12">
        <v>2019</v>
      </c>
      <c r="E169" s="10" t="s">
        <v>2696</v>
      </c>
      <c r="F169" s="10" t="s">
        <v>2656</v>
      </c>
      <c r="G169" s="10" t="s">
        <v>2661</v>
      </c>
      <c r="H169" s="9" t="s">
        <v>78</v>
      </c>
      <c r="I169" s="9" t="s">
        <v>23</v>
      </c>
      <c r="J169" s="9" t="s">
        <v>3</v>
      </c>
      <c r="K169" s="9" t="s">
        <v>16</v>
      </c>
      <c r="L169" s="9" t="s">
        <v>17</v>
      </c>
      <c r="M169" s="13">
        <v>20</v>
      </c>
      <c r="N169" s="13">
        <f t="shared" si="6"/>
        <v>907.2</v>
      </c>
      <c r="O169" s="11">
        <v>16700</v>
      </c>
      <c r="P169" s="11">
        <f t="shared" si="7"/>
        <v>334000</v>
      </c>
      <c r="Q169" s="9" t="s">
        <v>2279</v>
      </c>
      <c r="R169" s="37">
        <f t="shared" si="8"/>
        <v>16700</v>
      </c>
    </row>
    <row r="170" spans="1:18" x14ac:dyDescent="0.25">
      <c r="A170" s="9" t="s">
        <v>2281</v>
      </c>
      <c r="B170" s="10">
        <v>43810</v>
      </c>
      <c r="C170" s="11">
        <v>12</v>
      </c>
      <c r="D170" s="12">
        <v>2019</v>
      </c>
      <c r="E170" s="10" t="s">
        <v>2696</v>
      </c>
      <c r="F170" s="10" t="s">
        <v>2656</v>
      </c>
      <c r="G170" s="10" t="s">
        <v>2661</v>
      </c>
      <c r="H170" s="9" t="s">
        <v>22</v>
      </c>
      <c r="I170" s="9" t="s">
        <v>23</v>
      </c>
      <c r="J170" s="9" t="s">
        <v>3</v>
      </c>
      <c r="K170" s="9" t="s">
        <v>16</v>
      </c>
      <c r="L170" s="9" t="s">
        <v>17</v>
      </c>
      <c r="M170" s="13">
        <v>50</v>
      </c>
      <c r="N170" s="13">
        <f t="shared" si="6"/>
        <v>2268</v>
      </c>
      <c r="O170" s="11">
        <v>19000</v>
      </c>
      <c r="P170" s="11">
        <f t="shared" si="7"/>
        <v>950000</v>
      </c>
      <c r="Q170" s="9" t="s">
        <v>2279</v>
      </c>
      <c r="R170" s="37">
        <f t="shared" si="8"/>
        <v>19000</v>
      </c>
    </row>
    <row r="171" spans="1:18" x14ac:dyDescent="0.25">
      <c r="A171" s="9" t="s">
        <v>2273</v>
      </c>
      <c r="B171" s="10">
        <v>43811</v>
      </c>
      <c r="C171" s="11">
        <v>12</v>
      </c>
      <c r="D171" s="12">
        <v>2019</v>
      </c>
      <c r="E171" s="10" t="s">
        <v>2696</v>
      </c>
      <c r="F171" s="10" t="s">
        <v>2656</v>
      </c>
      <c r="G171" s="10" t="s">
        <v>2661</v>
      </c>
      <c r="H171" s="9" t="s">
        <v>298</v>
      </c>
      <c r="I171" s="9" t="s">
        <v>1913</v>
      </c>
      <c r="J171" s="9" t="s">
        <v>3</v>
      </c>
      <c r="K171" s="9" t="s">
        <v>1914</v>
      </c>
      <c r="L171" s="9" t="s">
        <v>1915</v>
      </c>
      <c r="M171" s="13">
        <v>8</v>
      </c>
      <c r="N171" s="13">
        <f t="shared" si="6"/>
        <v>362.88</v>
      </c>
      <c r="O171" s="11">
        <v>15900</v>
      </c>
      <c r="P171" s="11">
        <f t="shared" si="7"/>
        <v>127200</v>
      </c>
      <c r="Q171" s="9" t="s">
        <v>2274</v>
      </c>
      <c r="R171" s="37">
        <f t="shared" si="8"/>
        <v>15900</v>
      </c>
    </row>
    <row r="172" spans="1:18" x14ac:dyDescent="0.25">
      <c r="A172" s="9" t="s">
        <v>2275</v>
      </c>
      <c r="B172" s="10">
        <v>43811</v>
      </c>
      <c r="C172" s="11">
        <v>12</v>
      </c>
      <c r="D172" s="12">
        <v>2019</v>
      </c>
      <c r="E172" s="10" t="s">
        <v>2696</v>
      </c>
      <c r="F172" s="10" t="s">
        <v>2656</v>
      </c>
      <c r="G172" s="10" t="s">
        <v>2661</v>
      </c>
      <c r="H172" s="9" t="s">
        <v>315</v>
      </c>
      <c r="I172" s="9" t="s">
        <v>1913</v>
      </c>
      <c r="J172" s="9" t="s">
        <v>3</v>
      </c>
      <c r="K172" s="9" t="s">
        <v>1914</v>
      </c>
      <c r="L172" s="9" t="s">
        <v>1915</v>
      </c>
      <c r="M172" s="13">
        <v>50</v>
      </c>
      <c r="N172" s="13">
        <f t="shared" si="6"/>
        <v>2268</v>
      </c>
      <c r="O172" s="11">
        <v>16850</v>
      </c>
      <c r="P172" s="11">
        <f t="shared" si="7"/>
        <v>842500</v>
      </c>
      <c r="Q172" s="9" t="s">
        <v>2274</v>
      </c>
      <c r="R172" s="37">
        <f t="shared" si="8"/>
        <v>16850</v>
      </c>
    </row>
    <row r="173" spans="1:18" x14ac:dyDescent="0.25">
      <c r="A173" s="9" t="s">
        <v>2269</v>
      </c>
      <c r="B173" s="10">
        <v>43812</v>
      </c>
      <c r="C173" s="11">
        <v>12</v>
      </c>
      <c r="D173" s="12">
        <v>2019</v>
      </c>
      <c r="E173" s="10" t="s">
        <v>2696</v>
      </c>
      <c r="F173" s="10" t="s">
        <v>2656</v>
      </c>
      <c r="G173" s="10" t="s">
        <v>2661</v>
      </c>
      <c r="H173" s="9" t="s">
        <v>2073</v>
      </c>
      <c r="I173" s="9" t="s">
        <v>27</v>
      </c>
      <c r="J173" s="9" t="s">
        <v>3</v>
      </c>
      <c r="K173" s="9" t="s">
        <v>28</v>
      </c>
      <c r="L173" s="9" t="s">
        <v>29</v>
      </c>
      <c r="M173" s="13">
        <v>100</v>
      </c>
      <c r="N173" s="13">
        <f t="shared" si="6"/>
        <v>4536</v>
      </c>
      <c r="O173" s="11">
        <v>14800</v>
      </c>
      <c r="P173" s="11">
        <f t="shared" si="7"/>
        <v>1480000</v>
      </c>
      <c r="Q173" s="9" t="s">
        <v>2270</v>
      </c>
      <c r="R173" s="37">
        <f t="shared" si="8"/>
        <v>14800</v>
      </c>
    </row>
    <row r="174" spans="1:18" x14ac:dyDescent="0.25">
      <c r="A174" s="9" t="s">
        <v>2271</v>
      </c>
      <c r="B174" s="10">
        <v>43812</v>
      </c>
      <c r="C174" s="11">
        <v>12</v>
      </c>
      <c r="D174" s="12">
        <v>2019</v>
      </c>
      <c r="E174" s="10" t="s">
        <v>2696</v>
      </c>
      <c r="F174" s="10" t="s">
        <v>2656</v>
      </c>
      <c r="G174" s="10" t="s">
        <v>2661</v>
      </c>
      <c r="H174" s="9" t="s">
        <v>2062</v>
      </c>
      <c r="I174" s="9" t="s">
        <v>2215</v>
      </c>
      <c r="J174" s="9" t="s">
        <v>3</v>
      </c>
      <c r="K174" s="9" t="s">
        <v>2216</v>
      </c>
      <c r="L174" s="9" t="s">
        <v>2217</v>
      </c>
      <c r="M174" s="13">
        <v>150</v>
      </c>
      <c r="N174" s="13">
        <f t="shared" si="6"/>
        <v>6804</v>
      </c>
      <c r="O174" s="11">
        <v>16500</v>
      </c>
      <c r="P174" s="11">
        <f t="shared" si="7"/>
        <v>2475000</v>
      </c>
      <c r="Q174" s="9" t="s">
        <v>2272</v>
      </c>
      <c r="R174" s="37">
        <f t="shared" si="8"/>
        <v>16500</v>
      </c>
    </row>
    <row r="175" spans="1:18" x14ac:dyDescent="0.25">
      <c r="A175" s="9" t="s">
        <v>2265</v>
      </c>
      <c r="B175" s="10">
        <v>43813</v>
      </c>
      <c r="C175" s="11">
        <v>12</v>
      </c>
      <c r="D175" s="12">
        <v>2019</v>
      </c>
      <c r="E175" s="10" t="s">
        <v>2696</v>
      </c>
      <c r="F175" s="10" t="s">
        <v>2656</v>
      </c>
      <c r="G175" s="10" t="s">
        <v>2661</v>
      </c>
      <c r="H175" s="9" t="s">
        <v>170</v>
      </c>
      <c r="I175" s="9" t="s">
        <v>2266</v>
      </c>
      <c r="J175" s="9" t="s">
        <v>3</v>
      </c>
      <c r="K175" s="9" t="s">
        <v>2267</v>
      </c>
      <c r="L175" s="9" t="s">
        <v>2266</v>
      </c>
      <c r="M175" s="13">
        <v>65</v>
      </c>
      <c r="N175" s="13">
        <f t="shared" si="6"/>
        <v>2948.4</v>
      </c>
      <c r="O175" s="11">
        <v>20800</v>
      </c>
      <c r="P175" s="11">
        <f t="shared" si="7"/>
        <v>1352000</v>
      </c>
      <c r="Q175" s="9" t="s">
        <v>2268</v>
      </c>
      <c r="R175" s="37">
        <f t="shared" si="8"/>
        <v>20800</v>
      </c>
    </row>
    <row r="176" spans="1:18" x14ac:dyDescent="0.25">
      <c r="A176" s="9" t="s">
        <v>2262</v>
      </c>
      <c r="B176" s="10">
        <v>43815</v>
      </c>
      <c r="C176" s="11">
        <v>12</v>
      </c>
      <c r="D176" s="12">
        <v>2019</v>
      </c>
      <c r="E176" s="10" t="s">
        <v>2696</v>
      </c>
      <c r="F176" s="10" t="s">
        <v>2656</v>
      </c>
      <c r="G176" s="10" t="s">
        <v>2661</v>
      </c>
      <c r="H176" s="9" t="s">
        <v>2263</v>
      </c>
      <c r="I176" s="9" t="s">
        <v>1588</v>
      </c>
      <c r="J176" s="9" t="s">
        <v>3</v>
      </c>
      <c r="K176" s="9" t="s">
        <v>1255</v>
      </c>
      <c r="L176" s="9" t="s">
        <v>1256</v>
      </c>
      <c r="M176" s="13">
        <v>7.41</v>
      </c>
      <c r="N176" s="13">
        <f t="shared" si="6"/>
        <v>336.11759999999998</v>
      </c>
      <c r="O176" s="11">
        <v>19200</v>
      </c>
      <c r="P176" s="11">
        <f t="shared" si="7"/>
        <v>142272</v>
      </c>
      <c r="Q176" s="9" t="s">
        <v>2264</v>
      </c>
      <c r="R176" s="37">
        <f t="shared" si="8"/>
        <v>19200</v>
      </c>
    </row>
    <row r="177" spans="1:18" x14ac:dyDescent="0.25">
      <c r="A177" s="9" t="s">
        <v>2256</v>
      </c>
      <c r="B177" s="10">
        <v>43818</v>
      </c>
      <c r="C177" s="11">
        <v>12</v>
      </c>
      <c r="D177" s="12">
        <v>2019</v>
      </c>
      <c r="E177" s="10" t="s">
        <v>2696</v>
      </c>
      <c r="F177" s="10" t="s">
        <v>2656</v>
      </c>
      <c r="G177" s="10" t="s">
        <v>2661</v>
      </c>
      <c r="H177" s="9" t="s">
        <v>2073</v>
      </c>
      <c r="I177" s="9" t="s">
        <v>27</v>
      </c>
      <c r="J177" s="9" t="s">
        <v>3</v>
      </c>
      <c r="K177" s="9" t="s">
        <v>28</v>
      </c>
      <c r="L177" s="9" t="s">
        <v>29</v>
      </c>
      <c r="M177" s="13">
        <v>100</v>
      </c>
      <c r="N177" s="13">
        <f t="shared" si="6"/>
        <v>4536</v>
      </c>
      <c r="O177" s="11">
        <v>14300</v>
      </c>
      <c r="P177" s="11">
        <f t="shared" si="7"/>
        <v>1430000</v>
      </c>
      <c r="Q177" s="9" t="s">
        <v>2257</v>
      </c>
      <c r="R177" s="37">
        <f t="shared" si="8"/>
        <v>14300</v>
      </c>
    </row>
    <row r="178" spans="1:18" x14ac:dyDescent="0.25">
      <c r="A178" s="9" t="s">
        <v>2258</v>
      </c>
      <c r="B178" s="10">
        <v>43818</v>
      </c>
      <c r="C178" s="11">
        <v>12</v>
      </c>
      <c r="D178" s="12">
        <v>2019</v>
      </c>
      <c r="E178" s="10" t="s">
        <v>2696</v>
      </c>
      <c r="F178" s="10" t="s">
        <v>2656</v>
      </c>
      <c r="G178" s="10" t="s">
        <v>2661</v>
      </c>
      <c r="H178" s="9" t="s">
        <v>2073</v>
      </c>
      <c r="I178" s="9" t="s">
        <v>27</v>
      </c>
      <c r="J178" s="9" t="s">
        <v>3</v>
      </c>
      <c r="K178" s="9" t="s">
        <v>28</v>
      </c>
      <c r="L178" s="9" t="s">
        <v>29</v>
      </c>
      <c r="M178" s="13">
        <v>100</v>
      </c>
      <c r="N178" s="13">
        <f t="shared" si="6"/>
        <v>4536</v>
      </c>
      <c r="O178" s="11">
        <v>14300</v>
      </c>
      <c r="P178" s="11">
        <f t="shared" si="7"/>
        <v>1430000</v>
      </c>
      <c r="Q178" s="9" t="s">
        <v>2259</v>
      </c>
      <c r="R178" s="37">
        <f t="shared" si="8"/>
        <v>14300</v>
      </c>
    </row>
    <row r="179" spans="1:18" x14ac:dyDescent="0.25">
      <c r="A179" s="9" t="s">
        <v>2260</v>
      </c>
      <c r="B179" s="10">
        <v>43818</v>
      </c>
      <c r="C179" s="11">
        <v>12</v>
      </c>
      <c r="D179" s="12">
        <v>2019</v>
      </c>
      <c r="E179" s="10" t="s">
        <v>2696</v>
      </c>
      <c r="F179" s="10" t="s">
        <v>2656</v>
      </c>
      <c r="G179" s="10" t="s">
        <v>2661</v>
      </c>
      <c r="H179" s="9" t="s">
        <v>170</v>
      </c>
      <c r="I179" s="9" t="s">
        <v>9</v>
      </c>
      <c r="J179" s="9" t="s">
        <v>3</v>
      </c>
      <c r="K179" s="9" t="s">
        <v>16</v>
      </c>
      <c r="L179" s="9" t="s">
        <v>17</v>
      </c>
      <c r="M179" s="13">
        <v>60</v>
      </c>
      <c r="N179" s="13">
        <f t="shared" si="6"/>
        <v>2721.6</v>
      </c>
      <c r="O179" s="11">
        <v>20300</v>
      </c>
      <c r="P179" s="11">
        <f t="shared" si="7"/>
        <v>1218000</v>
      </c>
      <c r="Q179" s="9" t="s">
        <v>2261</v>
      </c>
      <c r="R179" s="37">
        <f t="shared" si="8"/>
        <v>20300</v>
      </c>
    </row>
    <row r="180" spans="1:18" x14ac:dyDescent="0.25">
      <c r="A180" s="9" t="s">
        <v>2254</v>
      </c>
      <c r="B180" s="10">
        <v>43820</v>
      </c>
      <c r="C180" s="11">
        <v>12</v>
      </c>
      <c r="D180" s="12">
        <v>2019</v>
      </c>
      <c r="E180" s="10" t="s">
        <v>2696</v>
      </c>
      <c r="F180" s="10" t="s">
        <v>2656</v>
      </c>
      <c r="G180" s="10" t="s">
        <v>2661</v>
      </c>
      <c r="H180" s="9" t="s">
        <v>2062</v>
      </c>
      <c r="I180" s="9" t="s">
        <v>2215</v>
      </c>
      <c r="J180" s="9" t="s">
        <v>3</v>
      </c>
      <c r="K180" s="9" t="s">
        <v>2216</v>
      </c>
      <c r="L180" s="9" t="s">
        <v>2217</v>
      </c>
      <c r="M180" s="13">
        <v>100</v>
      </c>
      <c r="N180" s="13">
        <f t="shared" si="6"/>
        <v>4536</v>
      </c>
      <c r="O180" s="11">
        <v>16500</v>
      </c>
      <c r="P180" s="11">
        <f t="shared" si="7"/>
        <v>1650000</v>
      </c>
      <c r="Q180" s="9" t="s">
        <v>2255</v>
      </c>
      <c r="R180" s="37">
        <f t="shared" si="8"/>
        <v>16500</v>
      </c>
    </row>
    <row r="181" spans="1:18" x14ac:dyDescent="0.25">
      <c r="A181" s="9" t="s">
        <v>2252</v>
      </c>
      <c r="B181" s="10">
        <v>43825</v>
      </c>
      <c r="C181" s="11">
        <v>12</v>
      </c>
      <c r="D181" s="12">
        <v>2019</v>
      </c>
      <c r="E181" s="10" t="s">
        <v>2696</v>
      </c>
      <c r="F181" s="10" t="s">
        <v>2656</v>
      </c>
      <c r="G181" s="10" t="s">
        <v>2661</v>
      </c>
      <c r="H181" s="9" t="s">
        <v>2062</v>
      </c>
      <c r="I181" s="9" t="s">
        <v>2215</v>
      </c>
      <c r="J181" s="9" t="s">
        <v>3</v>
      </c>
      <c r="K181" s="9" t="s">
        <v>2216</v>
      </c>
      <c r="L181" s="9" t="s">
        <v>2217</v>
      </c>
      <c r="M181" s="13">
        <v>100</v>
      </c>
      <c r="N181" s="13">
        <f t="shared" si="6"/>
        <v>4536</v>
      </c>
      <c r="O181" s="11">
        <v>16500</v>
      </c>
      <c r="P181" s="11">
        <f t="shared" si="7"/>
        <v>1650000</v>
      </c>
      <c r="Q181" s="9" t="s">
        <v>2253</v>
      </c>
      <c r="R181" s="37">
        <f t="shared" si="8"/>
        <v>16500</v>
      </c>
    </row>
    <row r="182" spans="1:18" x14ac:dyDescent="0.25">
      <c r="A182" s="9" t="s">
        <v>2248</v>
      </c>
      <c r="B182" s="10">
        <v>43826</v>
      </c>
      <c r="C182" s="11">
        <v>12</v>
      </c>
      <c r="D182" s="12">
        <v>2019</v>
      </c>
      <c r="E182" s="10" t="s">
        <v>2696</v>
      </c>
      <c r="F182" s="10" t="s">
        <v>2656</v>
      </c>
      <c r="G182" s="10" t="s">
        <v>2661</v>
      </c>
      <c r="H182" s="9" t="s">
        <v>145</v>
      </c>
      <c r="I182" s="9" t="s">
        <v>37</v>
      </c>
      <c r="J182" s="9" t="s">
        <v>3</v>
      </c>
      <c r="K182" s="9" t="s">
        <v>38</v>
      </c>
      <c r="L182" s="9" t="s">
        <v>39</v>
      </c>
      <c r="M182" s="13">
        <v>20</v>
      </c>
      <c r="N182" s="13">
        <f t="shared" si="6"/>
        <v>907.2</v>
      </c>
      <c r="O182" s="11">
        <v>14000</v>
      </c>
      <c r="P182" s="11">
        <f t="shared" si="7"/>
        <v>280000</v>
      </c>
      <c r="Q182" s="9" t="s">
        <v>2249</v>
      </c>
      <c r="R182" s="37">
        <f t="shared" si="8"/>
        <v>14000</v>
      </c>
    </row>
    <row r="183" spans="1:18" x14ac:dyDescent="0.25">
      <c r="A183" s="9" t="s">
        <v>2250</v>
      </c>
      <c r="B183" s="10">
        <v>43826</v>
      </c>
      <c r="C183" s="11">
        <v>12</v>
      </c>
      <c r="D183" s="12">
        <v>2019</v>
      </c>
      <c r="E183" s="10" t="s">
        <v>2696</v>
      </c>
      <c r="F183" s="10" t="s">
        <v>2656</v>
      </c>
      <c r="G183" s="10" t="s">
        <v>2661</v>
      </c>
      <c r="H183" s="9" t="s">
        <v>78</v>
      </c>
      <c r="I183" s="9" t="s">
        <v>37</v>
      </c>
      <c r="J183" s="9" t="s">
        <v>3</v>
      </c>
      <c r="K183" s="9" t="s">
        <v>38</v>
      </c>
      <c r="L183" s="9" t="s">
        <v>39</v>
      </c>
      <c r="M183" s="13">
        <v>50</v>
      </c>
      <c r="N183" s="13">
        <f t="shared" si="6"/>
        <v>2268</v>
      </c>
      <c r="O183" s="11">
        <v>15100</v>
      </c>
      <c r="P183" s="11">
        <f t="shared" si="7"/>
        <v>755000</v>
      </c>
      <c r="Q183" s="9" t="s">
        <v>2249</v>
      </c>
      <c r="R183" s="37">
        <f t="shared" si="8"/>
        <v>15100</v>
      </c>
    </row>
    <row r="184" spans="1:18" x14ac:dyDescent="0.25">
      <c r="A184" s="9" t="s">
        <v>2251</v>
      </c>
      <c r="B184" s="10">
        <v>43826</v>
      </c>
      <c r="C184" s="11">
        <v>12</v>
      </c>
      <c r="D184" s="12">
        <v>2019</v>
      </c>
      <c r="E184" s="10" t="s">
        <v>2696</v>
      </c>
      <c r="F184" s="10" t="s">
        <v>2656</v>
      </c>
      <c r="G184" s="10" t="s">
        <v>2661</v>
      </c>
      <c r="H184" s="9" t="s">
        <v>26</v>
      </c>
      <c r="I184" s="9" t="s">
        <v>37</v>
      </c>
      <c r="J184" s="9" t="s">
        <v>3</v>
      </c>
      <c r="K184" s="9" t="s">
        <v>38</v>
      </c>
      <c r="L184" s="9" t="s">
        <v>39</v>
      </c>
      <c r="M184" s="13">
        <v>20</v>
      </c>
      <c r="N184" s="13">
        <f t="shared" si="6"/>
        <v>907.2</v>
      </c>
      <c r="O184" s="11">
        <v>15000</v>
      </c>
      <c r="P184" s="11">
        <f t="shared" si="7"/>
        <v>300000</v>
      </c>
      <c r="Q184" s="9" t="s">
        <v>2249</v>
      </c>
      <c r="R184" s="37">
        <f t="shared" si="8"/>
        <v>15000</v>
      </c>
    </row>
    <row r="185" spans="1:18" x14ac:dyDescent="0.25">
      <c r="A185" s="9" t="s">
        <v>2246</v>
      </c>
      <c r="B185" s="10">
        <v>43827</v>
      </c>
      <c r="C185" s="11">
        <v>12</v>
      </c>
      <c r="D185" s="12">
        <v>2019</v>
      </c>
      <c r="E185" s="10" t="s">
        <v>2696</v>
      </c>
      <c r="F185" s="10" t="s">
        <v>2656</v>
      </c>
      <c r="G185" s="10" t="s">
        <v>2661</v>
      </c>
      <c r="H185" s="9" t="s">
        <v>235</v>
      </c>
      <c r="I185" s="9" t="s">
        <v>33</v>
      </c>
      <c r="J185" s="9" t="s">
        <v>3</v>
      </c>
      <c r="K185" s="9" t="s">
        <v>1160</v>
      </c>
      <c r="L185" s="9" t="s">
        <v>1161</v>
      </c>
      <c r="M185" s="13">
        <v>21.16</v>
      </c>
      <c r="N185" s="13">
        <f t="shared" si="6"/>
        <v>959.81759999999997</v>
      </c>
      <c r="O185" s="11">
        <v>13125.11</v>
      </c>
      <c r="P185" s="11">
        <f t="shared" si="7"/>
        <v>277727.32760000002</v>
      </c>
      <c r="Q185" s="9" t="s">
        <v>2247</v>
      </c>
      <c r="R185" s="37">
        <f t="shared" si="8"/>
        <v>13125.11</v>
      </c>
    </row>
    <row r="186" spans="1:18" x14ac:dyDescent="0.25">
      <c r="A186" s="9" t="s">
        <v>2244</v>
      </c>
      <c r="B186" s="10">
        <v>43829</v>
      </c>
      <c r="C186" s="11">
        <v>12</v>
      </c>
      <c r="D186" s="12">
        <v>2019</v>
      </c>
      <c r="E186" s="10" t="s">
        <v>2696</v>
      </c>
      <c r="F186" s="10" t="s">
        <v>2656</v>
      </c>
      <c r="G186" s="10" t="s">
        <v>2661</v>
      </c>
      <c r="H186" s="9" t="s">
        <v>2073</v>
      </c>
      <c r="I186" s="9" t="s">
        <v>27</v>
      </c>
      <c r="J186" s="9" t="s">
        <v>3</v>
      </c>
      <c r="K186" s="9" t="s">
        <v>28</v>
      </c>
      <c r="L186" s="9" t="s">
        <v>29</v>
      </c>
      <c r="M186" s="13">
        <v>100</v>
      </c>
      <c r="N186" s="13">
        <f t="shared" si="6"/>
        <v>4536</v>
      </c>
      <c r="O186" s="11">
        <v>14300</v>
      </c>
      <c r="P186" s="11">
        <f t="shared" si="7"/>
        <v>1430000</v>
      </c>
      <c r="Q186" s="9" t="s">
        <v>2245</v>
      </c>
      <c r="R186" s="37">
        <f t="shared" si="8"/>
        <v>14300</v>
      </c>
    </row>
    <row r="187" spans="1:18" x14ac:dyDescent="0.25">
      <c r="A187" s="9" t="s">
        <v>2241</v>
      </c>
      <c r="B187" s="10">
        <v>43830</v>
      </c>
      <c r="C187" s="11">
        <v>12</v>
      </c>
      <c r="D187" s="12">
        <v>2019</v>
      </c>
      <c r="E187" s="10" t="s">
        <v>2696</v>
      </c>
      <c r="F187" s="10" t="s">
        <v>2656</v>
      </c>
      <c r="G187" s="10" t="s">
        <v>2661</v>
      </c>
      <c r="H187" s="9" t="s">
        <v>78</v>
      </c>
      <c r="I187" s="9" t="s">
        <v>23</v>
      </c>
      <c r="J187" s="9" t="s">
        <v>3</v>
      </c>
      <c r="K187" s="9" t="s">
        <v>16</v>
      </c>
      <c r="L187" s="9" t="s">
        <v>17</v>
      </c>
      <c r="M187" s="13">
        <v>40</v>
      </c>
      <c r="N187" s="13">
        <f t="shared" si="6"/>
        <v>1814.4</v>
      </c>
      <c r="O187" s="11">
        <v>16700</v>
      </c>
      <c r="P187" s="11">
        <f t="shared" si="7"/>
        <v>668000</v>
      </c>
      <c r="Q187" s="9" t="s">
        <v>2242</v>
      </c>
      <c r="R187" s="37">
        <f t="shared" si="8"/>
        <v>16700</v>
      </c>
    </row>
    <row r="188" spans="1:18" x14ac:dyDescent="0.25">
      <c r="A188" s="9" t="s">
        <v>2243</v>
      </c>
      <c r="B188" s="10">
        <v>43830</v>
      </c>
      <c r="C188" s="11">
        <v>12</v>
      </c>
      <c r="D188" s="12">
        <v>2019</v>
      </c>
      <c r="E188" s="10" t="s">
        <v>2696</v>
      </c>
      <c r="F188" s="10" t="s">
        <v>2656</v>
      </c>
      <c r="G188" s="10" t="s">
        <v>2661</v>
      </c>
      <c r="H188" s="9" t="s">
        <v>22</v>
      </c>
      <c r="I188" s="9" t="s">
        <v>23</v>
      </c>
      <c r="J188" s="9" t="s">
        <v>3</v>
      </c>
      <c r="K188" s="9" t="s">
        <v>16</v>
      </c>
      <c r="L188" s="9" t="s">
        <v>17</v>
      </c>
      <c r="M188" s="13">
        <v>100</v>
      </c>
      <c r="N188" s="13">
        <f t="shared" si="6"/>
        <v>4536</v>
      </c>
      <c r="O188" s="11">
        <v>19000</v>
      </c>
      <c r="P188" s="11">
        <f t="shared" si="7"/>
        <v>1900000</v>
      </c>
      <c r="Q188" s="9" t="s">
        <v>2242</v>
      </c>
      <c r="R188" s="37">
        <f t="shared" si="8"/>
        <v>19000</v>
      </c>
    </row>
    <row r="189" spans="1:18" x14ac:dyDescent="0.25">
      <c r="A189" s="9" t="s">
        <v>2239</v>
      </c>
      <c r="B189" s="10">
        <v>43832</v>
      </c>
      <c r="C189" s="11">
        <v>1</v>
      </c>
      <c r="D189" s="12">
        <v>2020</v>
      </c>
      <c r="E189" s="10" t="s">
        <v>2697</v>
      </c>
      <c r="F189" s="10" t="s">
        <v>2656</v>
      </c>
      <c r="G189" s="10" t="s">
        <v>2662</v>
      </c>
      <c r="H189" s="9" t="s">
        <v>2062</v>
      </c>
      <c r="I189" s="9" t="s">
        <v>2215</v>
      </c>
      <c r="J189" s="9" t="s">
        <v>3</v>
      </c>
      <c r="K189" s="9" t="s">
        <v>2216</v>
      </c>
      <c r="L189" s="9" t="s">
        <v>2217</v>
      </c>
      <c r="M189" s="13">
        <v>200</v>
      </c>
      <c r="N189" s="13">
        <f t="shared" si="6"/>
        <v>9072</v>
      </c>
      <c r="O189" s="11">
        <v>16500</v>
      </c>
      <c r="P189" s="11">
        <f t="shared" si="7"/>
        <v>3300000</v>
      </c>
      <c r="Q189" s="9" t="s">
        <v>2240</v>
      </c>
      <c r="R189" s="37">
        <f t="shared" si="8"/>
        <v>16500</v>
      </c>
    </row>
    <row r="190" spans="1:18" x14ac:dyDescent="0.25">
      <c r="A190" s="9" t="s">
        <v>2237</v>
      </c>
      <c r="B190" s="10">
        <v>43833</v>
      </c>
      <c r="C190" s="11">
        <v>1</v>
      </c>
      <c r="D190" s="12">
        <v>2020</v>
      </c>
      <c r="E190" s="10" t="s">
        <v>2697</v>
      </c>
      <c r="F190" s="10" t="s">
        <v>2656</v>
      </c>
      <c r="G190" s="10" t="s">
        <v>2662</v>
      </c>
      <c r="H190" s="9" t="s">
        <v>2073</v>
      </c>
      <c r="I190" s="9" t="s">
        <v>27</v>
      </c>
      <c r="J190" s="9" t="s">
        <v>3</v>
      </c>
      <c r="K190" s="9" t="s">
        <v>28</v>
      </c>
      <c r="L190" s="9" t="s">
        <v>29</v>
      </c>
      <c r="M190" s="13">
        <v>75</v>
      </c>
      <c r="N190" s="13">
        <f t="shared" si="6"/>
        <v>3402</v>
      </c>
      <c r="O190" s="11">
        <v>14300</v>
      </c>
      <c r="P190" s="11">
        <f t="shared" si="7"/>
        <v>1072500</v>
      </c>
      <c r="Q190" s="9" t="s">
        <v>2238</v>
      </c>
      <c r="R190" s="37">
        <f t="shared" si="8"/>
        <v>14300</v>
      </c>
    </row>
    <row r="191" spans="1:18" x14ac:dyDescent="0.25">
      <c r="A191" s="9" t="s">
        <v>2235</v>
      </c>
      <c r="B191" s="10">
        <v>43834</v>
      </c>
      <c r="C191" s="11">
        <v>1</v>
      </c>
      <c r="D191" s="12">
        <v>2020</v>
      </c>
      <c r="E191" s="10" t="s">
        <v>2697</v>
      </c>
      <c r="F191" s="10" t="s">
        <v>2656</v>
      </c>
      <c r="G191" s="10" t="s">
        <v>2662</v>
      </c>
      <c r="H191" s="9" t="s">
        <v>2087</v>
      </c>
      <c r="I191" s="18" t="s">
        <v>2088</v>
      </c>
      <c r="J191" s="9" t="s">
        <v>3</v>
      </c>
      <c r="K191" s="9" t="s">
        <v>2089</v>
      </c>
      <c r="L191" s="9" t="s">
        <v>2090</v>
      </c>
      <c r="M191" s="13">
        <v>459.93</v>
      </c>
      <c r="N191" s="13">
        <f t="shared" si="6"/>
        <v>20862.424800000001</v>
      </c>
      <c r="O191" s="20">
        <v>0</v>
      </c>
      <c r="P191" s="20">
        <f t="shared" si="7"/>
        <v>0</v>
      </c>
      <c r="Q191" s="9" t="s">
        <v>2236</v>
      </c>
      <c r="R191" s="37">
        <f t="shared" si="8"/>
        <v>0</v>
      </c>
    </row>
    <row r="192" spans="1:18" x14ac:dyDescent="0.25">
      <c r="A192" s="9" t="s">
        <v>2233</v>
      </c>
      <c r="B192" s="10">
        <v>43838</v>
      </c>
      <c r="C192" s="11">
        <v>1</v>
      </c>
      <c r="D192" s="12">
        <v>2020</v>
      </c>
      <c r="E192" s="10" t="s">
        <v>2697</v>
      </c>
      <c r="F192" s="10" t="s">
        <v>2656</v>
      </c>
      <c r="G192" s="10" t="s">
        <v>2662</v>
      </c>
      <c r="H192" s="9" t="s">
        <v>26</v>
      </c>
      <c r="I192" s="9" t="s">
        <v>37</v>
      </c>
      <c r="J192" s="9" t="s">
        <v>3</v>
      </c>
      <c r="K192" s="9" t="s">
        <v>38</v>
      </c>
      <c r="L192" s="9" t="s">
        <v>39</v>
      </c>
      <c r="M192" s="13">
        <v>35</v>
      </c>
      <c r="N192" s="13">
        <f t="shared" si="6"/>
        <v>1587.6</v>
      </c>
      <c r="O192" s="11">
        <v>15000</v>
      </c>
      <c r="P192" s="11">
        <f t="shared" si="7"/>
        <v>525000</v>
      </c>
      <c r="Q192" s="9" t="s">
        <v>2234</v>
      </c>
      <c r="R192" s="37">
        <f t="shared" si="8"/>
        <v>15000</v>
      </c>
    </row>
    <row r="193" spans="1:18" x14ac:dyDescent="0.25">
      <c r="A193" s="9" t="s">
        <v>2231</v>
      </c>
      <c r="B193" s="10">
        <v>43839</v>
      </c>
      <c r="C193" s="11">
        <v>1</v>
      </c>
      <c r="D193" s="12">
        <v>2020</v>
      </c>
      <c r="E193" s="10" t="s">
        <v>2697</v>
      </c>
      <c r="F193" s="10" t="s">
        <v>2656</v>
      </c>
      <c r="G193" s="10" t="s">
        <v>2662</v>
      </c>
      <c r="H193" s="9" t="s">
        <v>170</v>
      </c>
      <c r="I193" s="9" t="s">
        <v>9</v>
      </c>
      <c r="J193" s="9" t="s">
        <v>3</v>
      </c>
      <c r="K193" s="9" t="s">
        <v>10</v>
      </c>
      <c r="L193" s="9" t="s">
        <v>11</v>
      </c>
      <c r="M193" s="13">
        <v>45</v>
      </c>
      <c r="N193" s="13">
        <f t="shared" si="6"/>
        <v>2041.2</v>
      </c>
      <c r="O193" s="11">
        <v>20200</v>
      </c>
      <c r="P193" s="11">
        <f t="shared" si="7"/>
        <v>909000</v>
      </c>
      <c r="Q193" s="9" t="s">
        <v>2232</v>
      </c>
      <c r="R193" s="37">
        <f t="shared" si="8"/>
        <v>20200</v>
      </c>
    </row>
    <row r="194" spans="1:18" x14ac:dyDescent="0.25">
      <c r="A194" s="9" t="s">
        <v>2229</v>
      </c>
      <c r="B194" s="10">
        <v>43840</v>
      </c>
      <c r="C194" s="11">
        <v>1</v>
      </c>
      <c r="D194" s="12">
        <v>2020</v>
      </c>
      <c r="E194" s="10" t="s">
        <v>2697</v>
      </c>
      <c r="F194" s="10" t="s">
        <v>2656</v>
      </c>
      <c r="G194" s="10" t="s">
        <v>2662</v>
      </c>
      <c r="H194" s="9" t="s">
        <v>315</v>
      </c>
      <c r="I194" s="9" t="s">
        <v>1913</v>
      </c>
      <c r="J194" s="9" t="s">
        <v>3</v>
      </c>
      <c r="K194" s="9" t="s">
        <v>1914</v>
      </c>
      <c r="L194" s="9" t="s">
        <v>1915</v>
      </c>
      <c r="M194" s="13">
        <v>35</v>
      </c>
      <c r="N194" s="13">
        <f t="shared" si="6"/>
        <v>1587.6</v>
      </c>
      <c r="O194" s="11">
        <v>17000</v>
      </c>
      <c r="P194" s="11">
        <f t="shared" si="7"/>
        <v>595000</v>
      </c>
      <c r="Q194" s="9" t="s">
        <v>2230</v>
      </c>
      <c r="R194" s="37">
        <f t="shared" si="8"/>
        <v>17000</v>
      </c>
    </row>
    <row r="195" spans="1:18" x14ac:dyDescent="0.25">
      <c r="A195" s="9" t="s">
        <v>2227</v>
      </c>
      <c r="B195" s="10">
        <v>43844</v>
      </c>
      <c r="C195" s="11">
        <v>1</v>
      </c>
      <c r="D195" s="12">
        <v>2020</v>
      </c>
      <c r="E195" s="10" t="s">
        <v>2697</v>
      </c>
      <c r="F195" s="10" t="s">
        <v>2656</v>
      </c>
      <c r="G195" s="10" t="s">
        <v>2662</v>
      </c>
      <c r="H195" s="9" t="s">
        <v>298</v>
      </c>
      <c r="I195" s="9" t="s">
        <v>2118</v>
      </c>
      <c r="J195" s="9" t="s">
        <v>3</v>
      </c>
      <c r="K195" s="9" t="s">
        <v>2119</v>
      </c>
      <c r="L195" s="9" t="s">
        <v>2120</v>
      </c>
      <c r="M195" s="13">
        <v>50</v>
      </c>
      <c r="N195" s="13">
        <f t="shared" si="6"/>
        <v>2268</v>
      </c>
      <c r="O195" s="11">
        <v>15800</v>
      </c>
      <c r="P195" s="11">
        <f t="shared" si="7"/>
        <v>790000</v>
      </c>
      <c r="Q195" s="9" t="s">
        <v>2228</v>
      </c>
      <c r="R195" s="37">
        <f t="shared" si="8"/>
        <v>15800</v>
      </c>
    </row>
    <row r="196" spans="1:18" x14ac:dyDescent="0.25">
      <c r="A196" s="9" t="s">
        <v>2225</v>
      </c>
      <c r="B196" s="10">
        <v>43846</v>
      </c>
      <c r="C196" s="11">
        <v>1</v>
      </c>
      <c r="D196" s="12">
        <v>2020</v>
      </c>
      <c r="E196" s="10" t="s">
        <v>2697</v>
      </c>
      <c r="F196" s="10" t="s">
        <v>2656</v>
      </c>
      <c r="G196" s="10" t="s">
        <v>2662</v>
      </c>
      <c r="H196" s="9" t="s">
        <v>315</v>
      </c>
      <c r="I196" s="9" t="s">
        <v>1913</v>
      </c>
      <c r="J196" s="9" t="s">
        <v>3</v>
      </c>
      <c r="K196" s="9" t="s">
        <v>1914</v>
      </c>
      <c r="L196" s="9" t="s">
        <v>1915</v>
      </c>
      <c r="M196" s="13">
        <v>35.67</v>
      </c>
      <c r="N196" s="13">
        <f t="shared" si="6"/>
        <v>1617.9912000000002</v>
      </c>
      <c r="O196" s="11">
        <v>17000</v>
      </c>
      <c r="P196" s="11">
        <f t="shared" si="7"/>
        <v>606390</v>
      </c>
      <c r="Q196" s="9" t="s">
        <v>2226</v>
      </c>
      <c r="R196" s="37">
        <f t="shared" si="8"/>
        <v>17000</v>
      </c>
    </row>
    <row r="197" spans="1:18" x14ac:dyDescent="0.25">
      <c r="A197" s="9" t="s">
        <v>2221</v>
      </c>
      <c r="B197" s="10">
        <v>43847</v>
      </c>
      <c r="C197" s="11">
        <v>1</v>
      </c>
      <c r="D197" s="12">
        <v>2020</v>
      </c>
      <c r="E197" s="10" t="s">
        <v>2697</v>
      </c>
      <c r="F197" s="10" t="s">
        <v>2656</v>
      </c>
      <c r="G197" s="10" t="s">
        <v>2662</v>
      </c>
      <c r="H197" s="9" t="s">
        <v>235</v>
      </c>
      <c r="I197" s="9" t="s">
        <v>33</v>
      </c>
      <c r="J197" s="9" t="s">
        <v>3</v>
      </c>
      <c r="K197" s="9" t="s">
        <v>1160</v>
      </c>
      <c r="L197" s="9" t="s">
        <v>1161</v>
      </c>
      <c r="M197" s="13">
        <v>75.400000000000006</v>
      </c>
      <c r="N197" s="13">
        <f t="shared" si="6"/>
        <v>3420.1440000000002</v>
      </c>
      <c r="O197" s="11">
        <v>13149.53</v>
      </c>
      <c r="P197" s="11">
        <f t="shared" si="7"/>
        <v>991474.56200000015</v>
      </c>
      <c r="Q197" s="9" t="s">
        <v>2222</v>
      </c>
      <c r="R197" s="37">
        <f t="shared" si="8"/>
        <v>13149.53</v>
      </c>
    </row>
    <row r="198" spans="1:18" x14ac:dyDescent="0.25">
      <c r="A198" s="9" t="s">
        <v>2223</v>
      </c>
      <c r="B198" s="10">
        <v>43847</v>
      </c>
      <c r="C198" s="11">
        <v>1</v>
      </c>
      <c r="D198" s="12">
        <v>2020</v>
      </c>
      <c r="E198" s="10" t="s">
        <v>2697</v>
      </c>
      <c r="F198" s="10" t="s">
        <v>2656</v>
      </c>
      <c r="G198" s="10" t="s">
        <v>2662</v>
      </c>
      <c r="H198" s="9" t="s">
        <v>235</v>
      </c>
      <c r="I198" s="9" t="s">
        <v>33</v>
      </c>
      <c r="J198" s="9" t="s">
        <v>3</v>
      </c>
      <c r="K198" s="9" t="s">
        <v>1160</v>
      </c>
      <c r="L198" s="9" t="s">
        <v>1161</v>
      </c>
      <c r="M198" s="13">
        <v>4.63</v>
      </c>
      <c r="N198" s="13">
        <f t="shared" ref="N198:N261" si="9">M198*45.36</f>
        <v>210.01679999999999</v>
      </c>
      <c r="O198" s="11">
        <v>13149.1</v>
      </c>
      <c r="P198" s="11">
        <f t="shared" ref="P198:P261" si="10">M198*O198</f>
        <v>60880.332999999999</v>
      </c>
      <c r="Q198" s="9" t="s">
        <v>2224</v>
      </c>
      <c r="R198" s="37">
        <f t="shared" si="8"/>
        <v>13149.1</v>
      </c>
    </row>
    <row r="199" spans="1:18" x14ac:dyDescent="0.25">
      <c r="A199" s="9" t="s">
        <v>2219</v>
      </c>
      <c r="B199" s="10">
        <v>43848</v>
      </c>
      <c r="C199" s="11">
        <v>1</v>
      </c>
      <c r="D199" s="12">
        <v>2020</v>
      </c>
      <c r="E199" s="10" t="s">
        <v>2697</v>
      </c>
      <c r="F199" s="10" t="s">
        <v>2656</v>
      </c>
      <c r="G199" s="10" t="s">
        <v>2662</v>
      </c>
      <c r="H199" s="9" t="s">
        <v>298</v>
      </c>
      <c r="I199" s="9" t="s">
        <v>2118</v>
      </c>
      <c r="J199" s="9" t="s">
        <v>3</v>
      </c>
      <c r="K199" s="9" t="s">
        <v>2119</v>
      </c>
      <c r="L199" s="9" t="s">
        <v>2120</v>
      </c>
      <c r="M199" s="13">
        <v>41.08</v>
      </c>
      <c r="N199" s="13">
        <f t="shared" si="9"/>
        <v>1863.3887999999999</v>
      </c>
      <c r="O199" s="11">
        <v>15900</v>
      </c>
      <c r="P199" s="11">
        <f t="shared" si="10"/>
        <v>653172</v>
      </c>
      <c r="Q199" s="9" t="s">
        <v>2220</v>
      </c>
      <c r="R199" s="37">
        <f t="shared" ref="R199:R262" si="11">P199/M199</f>
        <v>15900</v>
      </c>
    </row>
    <row r="200" spans="1:18" x14ac:dyDescent="0.25">
      <c r="A200" s="9" t="s">
        <v>2212</v>
      </c>
      <c r="B200" s="10">
        <v>43851</v>
      </c>
      <c r="C200" s="11">
        <v>1</v>
      </c>
      <c r="D200" s="12">
        <v>2020</v>
      </c>
      <c r="E200" s="10" t="s">
        <v>2697</v>
      </c>
      <c r="F200" s="10" t="s">
        <v>2656</v>
      </c>
      <c r="G200" s="10" t="s">
        <v>2662</v>
      </c>
      <c r="H200" s="9" t="s">
        <v>315</v>
      </c>
      <c r="I200" s="9" t="s">
        <v>1913</v>
      </c>
      <c r="J200" s="9" t="s">
        <v>3</v>
      </c>
      <c r="K200" s="9" t="s">
        <v>1914</v>
      </c>
      <c r="L200" s="9" t="s">
        <v>1915</v>
      </c>
      <c r="M200" s="13">
        <v>45</v>
      </c>
      <c r="N200" s="13">
        <f t="shared" si="9"/>
        <v>2041.2</v>
      </c>
      <c r="O200" s="11">
        <v>17000</v>
      </c>
      <c r="P200" s="11">
        <f t="shared" si="10"/>
        <v>765000</v>
      </c>
      <c r="Q200" s="9" t="s">
        <v>2213</v>
      </c>
      <c r="R200" s="37">
        <f t="shared" si="11"/>
        <v>17000</v>
      </c>
    </row>
    <row r="201" spans="1:18" x14ac:dyDescent="0.25">
      <c r="A201" s="9" t="s">
        <v>2214</v>
      </c>
      <c r="B201" s="10">
        <v>43851</v>
      </c>
      <c r="C201" s="11">
        <v>1</v>
      </c>
      <c r="D201" s="12">
        <v>2020</v>
      </c>
      <c r="E201" s="10" t="s">
        <v>2697</v>
      </c>
      <c r="F201" s="10" t="s">
        <v>2656</v>
      </c>
      <c r="G201" s="10" t="s">
        <v>2662</v>
      </c>
      <c r="H201" s="9" t="s">
        <v>2062</v>
      </c>
      <c r="I201" s="9" t="s">
        <v>2215</v>
      </c>
      <c r="J201" s="9" t="s">
        <v>3</v>
      </c>
      <c r="K201" s="9" t="s">
        <v>2216</v>
      </c>
      <c r="L201" s="9" t="s">
        <v>2217</v>
      </c>
      <c r="M201" s="13">
        <v>200</v>
      </c>
      <c r="N201" s="13">
        <f t="shared" si="9"/>
        <v>9072</v>
      </c>
      <c r="O201" s="11">
        <v>16500</v>
      </c>
      <c r="P201" s="11">
        <f t="shared" si="10"/>
        <v>3300000</v>
      </c>
      <c r="Q201" s="9" t="s">
        <v>2218</v>
      </c>
      <c r="R201" s="37">
        <f t="shared" si="11"/>
        <v>16500</v>
      </c>
    </row>
    <row r="202" spans="1:18" x14ac:dyDescent="0.25">
      <c r="A202" s="9" t="s">
        <v>2209</v>
      </c>
      <c r="B202" s="10">
        <v>43853</v>
      </c>
      <c r="C202" s="11">
        <v>1</v>
      </c>
      <c r="D202" s="12">
        <v>2020</v>
      </c>
      <c r="E202" s="10" t="s">
        <v>2697</v>
      </c>
      <c r="F202" s="10" t="s">
        <v>2656</v>
      </c>
      <c r="G202" s="10" t="s">
        <v>2662</v>
      </c>
      <c r="H202" s="9" t="s">
        <v>298</v>
      </c>
      <c r="I202" s="9" t="s">
        <v>1913</v>
      </c>
      <c r="J202" s="9" t="s">
        <v>3</v>
      </c>
      <c r="K202" s="9" t="s">
        <v>1914</v>
      </c>
      <c r="L202" s="9" t="s">
        <v>1915</v>
      </c>
      <c r="M202" s="13">
        <v>40</v>
      </c>
      <c r="N202" s="13">
        <f t="shared" si="9"/>
        <v>1814.4</v>
      </c>
      <c r="O202" s="11">
        <v>15900</v>
      </c>
      <c r="P202" s="11">
        <f t="shared" si="10"/>
        <v>636000</v>
      </c>
      <c r="Q202" s="9" t="s">
        <v>2210</v>
      </c>
      <c r="R202" s="37">
        <f t="shared" si="11"/>
        <v>15900</v>
      </c>
    </row>
    <row r="203" spans="1:18" x14ac:dyDescent="0.25">
      <c r="A203" s="9" t="s">
        <v>2211</v>
      </c>
      <c r="B203" s="10">
        <v>43853</v>
      </c>
      <c r="C203" s="11">
        <v>1</v>
      </c>
      <c r="D203" s="12">
        <v>2020</v>
      </c>
      <c r="E203" s="10" t="s">
        <v>2697</v>
      </c>
      <c r="F203" s="10" t="s">
        <v>2656</v>
      </c>
      <c r="G203" s="10" t="s">
        <v>2662</v>
      </c>
      <c r="H203" s="9" t="s">
        <v>315</v>
      </c>
      <c r="I203" s="9" t="s">
        <v>1913</v>
      </c>
      <c r="J203" s="9" t="s">
        <v>3</v>
      </c>
      <c r="K203" s="9" t="s">
        <v>1914</v>
      </c>
      <c r="L203" s="9" t="s">
        <v>1915</v>
      </c>
      <c r="M203" s="13">
        <v>60</v>
      </c>
      <c r="N203" s="13">
        <f t="shared" si="9"/>
        <v>2721.6</v>
      </c>
      <c r="O203" s="11">
        <v>17000</v>
      </c>
      <c r="P203" s="11">
        <f t="shared" si="10"/>
        <v>1020000</v>
      </c>
      <c r="Q203" s="9" t="s">
        <v>2210</v>
      </c>
      <c r="R203" s="37">
        <f t="shared" si="11"/>
        <v>17000</v>
      </c>
    </row>
    <row r="204" spans="1:18" x14ac:dyDescent="0.25">
      <c r="A204" s="9" t="s">
        <v>2207</v>
      </c>
      <c r="B204" s="10">
        <v>43855</v>
      </c>
      <c r="C204" s="11">
        <v>1</v>
      </c>
      <c r="D204" s="12">
        <v>2020</v>
      </c>
      <c r="E204" s="10" t="s">
        <v>2697</v>
      </c>
      <c r="F204" s="10" t="s">
        <v>2656</v>
      </c>
      <c r="G204" s="10" t="s">
        <v>2662</v>
      </c>
      <c r="H204" s="9" t="s">
        <v>315</v>
      </c>
      <c r="I204" s="9" t="s">
        <v>1913</v>
      </c>
      <c r="J204" s="9" t="s">
        <v>3</v>
      </c>
      <c r="K204" s="9" t="s">
        <v>1914</v>
      </c>
      <c r="L204" s="9" t="s">
        <v>1915</v>
      </c>
      <c r="M204" s="13">
        <v>50</v>
      </c>
      <c r="N204" s="13">
        <f t="shared" si="9"/>
        <v>2268</v>
      </c>
      <c r="O204" s="11">
        <v>17000</v>
      </c>
      <c r="P204" s="11">
        <f t="shared" si="10"/>
        <v>850000</v>
      </c>
      <c r="Q204" s="9" t="s">
        <v>2208</v>
      </c>
      <c r="R204" s="37">
        <f t="shared" si="11"/>
        <v>17000</v>
      </c>
    </row>
    <row r="205" spans="1:18" x14ac:dyDescent="0.25">
      <c r="A205" s="9" t="s">
        <v>2202</v>
      </c>
      <c r="B205" s="10">
        <v>43858</v>
      </c>
      <c r="C205" s="11">
        <v>1</v>
      </c>
      <c r="D205" s="12">
        <v>2020</v>
      </c>
      <c r="E205" s="10" t="s">
        <v>2697</v>
      </c>
      <c r="F205" s="10" t="s">
        <v>2656</v>
      </c>
      <c r="G205" s="10" t="s">
        <v>2662</v>
      </c>
      <c r="H205" s="9" t="s">
        <v>315</v>
      </c>
      <c r="I205" s="9" t="s">
        <v>1913</v>
      </c>
      <c r="J205" s="9" t="s">
        <v>3</v>
      </c>
      <c r="K205" s="9" t="s">
        <v>1914</v>
      </c>
      <c r="L205" s="9" t="s">
        <v>1915</v>
      </c>
      <c r="M205" s="13">
        <v>24</v>
      </c>
      <c r="N205" s="13">
        <f t="shared" si="9"/>
        <v>1088.6399999999999</v>
      </c>
      <c r="O205" s="11">
        <v>17000</v>
      </c>
      <c r="P205" s="11">
        <f t="shared" si="10"/>
        <v>408000</v>
      </c>
      <c r="Q205" s="9" t="s">
        <v>2203</v>
      </c>
      <c r="R205" s="37">
        <f t="shared" si="11"/>
        <v>17000</v>
      </c>
    </row>
    <row r="206" spans="1:18" x14ac:dyDescent="0.25">
      <c r="A206" s="9" t="s">
        <v>2204</v>
      </c>
      <c r="B206" s="10">
        <v>43858</v>
      </c>
      <c r="C206" s="11">
        <v>1</v>
      </c>
      <c r="D206" s="12">
        <v>2020</v>
      </c>
      <c r="E206" s="10" t="s">
        <v>2697</v>
      </c>
      <c r="F206" s="10" t="s">
        <v>2656</v>
      </c>
      <c r="G206" s="10" t="s">
        <v>2662</v>
      </c>
      <c r="H206" s="9" t="s">
        <v>298</v>
      </c>
      <c r="I206" s="9" t="s">
        <v>1913</v>
      </c>
      <c r="J206" s="9" t="s">
        <v>3</v>
      </c>
      <c r="K206" s="9" t="s">
        <v>1914</v>
      </c>
      <c r="L206" s="9" t="s">
        <v>1915</v>
      </c>
      <c r="M206" s="13">
        <v>35</v>
      </c>
      <c r="N206" s="13">
        <f t="shared" si="9"/>
        <v>1587.6</v>
      </c>
      <c r="O206" s="11">
        <v>15900</v>
      </c>
      <c r="P206" s="11">
        <f t="shared" si="10"/>
        <v>556500</v>
      </c>
      <c r="Q206" s="9" t="s">
        <v>2203</v>
      </c>
      <c r="R206" s="37">
        <f t="shared" si="11"/>
        <v>15900</v>
      </c>
    </row>
    <row r="207" spans="1:18" x14ac:dyDescent="0.25">
      <c r="A207" s="9" t="s">
        <v>2205</v>
      </c>
      <c r="B207" s="10">
        <v>43858</v>
      </c>
      <c r="C207" s="11">
        <v>1</v>
      </c>
      <c r="D207" s="12">
        <v>2020</v>
      </c>
      <c r="E207" s="10" t="s">
        <v>2697</v>
      </c>
      <c r="F207" s="10" t="s">
        <v>2656</v>
      </c>
      <c r="G207" s="10" t="s">
        <v>2662</v>
      </c>
      <c r="H207" s="9" t="s">
        <v>315</v>
      </c>
      <c r="I207" s="9" t="s">
        <v>1913</v>
      </c>
      <c r="J207" s="9" t="s">
        <v>3</v>
      </c>
      <c r="K207" s="9" t="s">
        <v>1914</v>
      </c>
      <c r="L207" s="9" t="s">
        <v>1915</v>
      </c>
      <c r="M207" s="13">
        <v>8</v>
      </c>
      <c r="N207" s="13">
        <f t="shared" si="9"/>
        <v>362.88</v>
      </c>
      <c r="O207" s="11">
        <v>16850</v>
      </c>
      <c r="P207" s="11">
        <f t="shared" si="10"/>
        <v>134800</v>
      </c>
      <c r="Q207" s="9" t="s">
        <v>2206</v>
      </c>
      <c r="R207" s="37">
        <f t="shared" si="11"/>
        <v>16850</v>
      </c>
    </row>
    <row r="208" spans="1:18" x14ac:dyDescent="0.25">
      <c r="A208" s="9" t="s">
        <v>2194</v>
      </c>
      <c r="B208" s="10">
        <v>43859</v>
      </c>
      <c r="C208" s="11">
        <v>1</v>
      </c>
      <c r="D208" s="12">
        <v>2020</v>
      </c>
      <c r="E208" s="10" t="s">
        <v>2697</v>
      </c>
      <c r="F208" s="10" t="s">
        <v>2656</v>
      </c>
      <c r="G208" s="10" t="s">
        <v>2662</v>
      </c>
      <c r="H208" s="9" t="s">
        <v>2062</v>
      </c>
      <c r="I208" s="9" t="s">
        <v>1588</v>
      </c>
      <c r="J208" s="9" t="s">
        <v>3</v>
      </c>
      <c r="K208" s="9" t="s">
        <v>1255</v>
      </c>
      <c r="L208" s="9" t="s">
        <v>1256</v>
      </c>
      <c r="M208" s="13">
        <v>100</v>
      </c>
      <c r="N208" s="13">
        <f t="shared" si="9"/>
        <v>4536</v>
      </c>
      <c r="O208" s="11">
        <v>16500</v>
      </c>
      <c r="P208" s="11">
        <f t="shared" si="10"/>
        <v>1650000</v>
      </c>
      <c r="Q208" s="9" t="s">
        <v>2195</v>
      </c>
      <c r="R208" s="37">
        <f t="shared" si="11"/>
        <v>16500</v>
      </c>
    </row>
    <row r="209" spans="1:18" x14ac:dyDescent="0.25">
      <c r="A209" s="9" t="s">
        <v>2196</v>
      </c>
      <c r="B209" s="10">
        <v>43859</v>
      </c>
      <c r="C209" s="11">
        <v>1</v>
      </c>
      <c r="D209" s="12">
        <v>2020</v>
      </c>
      <c r="E209" s="10" t="s">
        <v>2697</v>
      </c>
      <c r="F209" s="10" t="s">
        <v>2656</v>
      </c>
      <c r="G209" s="10" t="s">
        <v>2662</v>
      </c>
      <c r="H209" s="9" t="s">
        <v>2087</v>
      </c>
      <c r="I209" s="18" t="s">
        <v>2088</v>
      </c>
      <c r="J209" s="9" t="s">
        <v>3</v>
      </c>
      <c r="K209" s="9" t="s">
        <v>2089</v>
      </c>
      <c r="L209" s="9" t="s">
        <v>2090</v>
      </c>
      <c r="M209" s="13">
        <v>92.19</v>
      </c>
      <c r="N209" s="13">
        <f t="shared" si="9"/>
        <v>4181.7384000000002</v>
      </c>
      <c r="O209" s="20">
        <v>0</v>
      </c>
      <c r="P209" s="20">
        <f t="shared" si="10"/>
        <v>0</v>
      </c>
      <c r="Q209" s="9" t="s">
        <v>2197</v>
      </c>
      <c r="R209" s="37">
        <f t="shared" si="11"/>
        <v>0</v>
      </c>
    </row>
    <row r="210" spans="1:18" x14ac:dyDescent="0.25">
      <c r="A210" s="9" t="s">
        <v>2198</v>
      </c>
      <c r="B210" s="10">
        <v>43859</v>
      </c>
      <c r="C210" s="11">
        <v>1</v>
      </c>
      <c r="D210" s="12">
        <v>2020</v>
      </c>
      <c r="E210" s="10" t="s">
        <v>2697</v>
      </c>
      <c r="F210" s="10" t="s">
        <v>2656</v>
      </c>
      <c r="G210" s="10" t="s">
        <v>2662</v>
      </c>
      <c r="H210" s="9" t="s">
        <v>2087</v>
      </c>
      <c r="I210" s="18" t="s">
        <v>2088</v>
      </c>
      <c r="J210" s="9" t="s">
        <v>3</v>
      </c>
      <c r="K210" s="9" t="s">
        <v>2199</v>
      </c>
      <c r="L210" s="9" t="s">
        <v>2200</v>
      </c>
      <c r="M210" s="13">
        <v>109.43</v>
      </c>
      <c r="N210" s="13">
        <f t="shared" si="9"/>
        <v>4963.7448000000004</v>
      </c>
      <c r="O210" s="20">
        <v>0</v>
      </c>
      <c r="P210" s="20">
        <f t="shared" si="10"/>
        <v>0</v>
      </c>
      <c r="Q210" s="9" t="s">
        <v>2201</v>
      </c>
      <c r="R210" s="37">
        <f t="shared" si="11"/>
        <v>0</v>
      </c>
    </row>
    <row r="211" spans="1:18" x14ac:dyDescent="0.25">
      <c r="A211" s="9" t="s">
        <v>2192</v>
      </c>
      <c r="B211" s="10">
        <v>43860</v>
      </c>
      <c r="C211" s="11">
        <v>1</v>
      </c>
      <c r="D211" s="12">
        <v>2020</v>
      </c>
      <c r="E211" s="10" t="s">
        <v>2697</v>
      </c>
      <c r="F211" s="10" t="s">
        <v>2656</v>
      </c>
      <c r="G211" s="10" t="s">
        <v>2662</v>
      </c>
      <c r="H211" s="9" t="s">
        <v>298</v>
      </c>
      <c r="I211" s="9" t="s">
        <v>1913</v>
      </c>
      <c r="J211" s="9" t="s">
        <v>3</v>
      </c>
      <c r="K211" s="9" t="s">
        <v>1914</v>
      </c>
      <c r="L211" s="9" t="s">
        <v>1915</v>
      </c>
      <c r="M211" s="13">
        <v>49</v>
      </c>
      <c r="N211" s="13">
        <f t="shared" si="9"/>
        <v>2222.64</v>
      </c>
      <c r="O211" s="11">
        <v>15900</v>
      </c>
      <c r="P211" s="11">
        <f t="shared" si="10"/>
        <v>779100</v>
      </c>
      <c r="Q211" s="9" t="s">
        <v>2193</v>
      </c>
      <c r="R211" s="37">
        <f t="shared" si="11"/>
        <v>15900</v>
      </c>
    </row>
    <row r="212" spans="1:18" x14ac:dyDescent="0.25">
      <c r="A212" s="9" t="s">
        <v>2190</v>
      </c>
      <c r="B212" s="10">
        <v>43864</v>
      </c>
      <c r="C212" s="11">
        <v>2</v>
      </c>
      <c r="D212" s="12">
        <v>2020</v>
      </c>
      <c r="E212" s="10" t="s">
        <v>2698</v>
      </c>
      <c r="F212" s="10" t="s">
        <v>2656</v>
      </c>
      <c r="G212" s="10" t="s">
        <v>2662</v>
      </c>
      <c r="H212" s="9" t="s">
        <v>22</v>
      </c>
      <c r="I212" s="9" t="s">
        <v>2158</v>
      </c>
      <c r="J212" s="9" t="s">
        <v>3</v>
      </c>
      <c r="K212" s="9" t="s">
        <v>2159</v>
      </c>
      <c r="L212" s="9" t="s">
        <v>2160</v>
      </c>
      <c r="M212" s="13">
        <v>100</v>
      </c>
      <c r="N212" s="13">
        <f t="shared" si="9"/>
        <v>4536</v>
      </c>
      <c r="O212" s="11">
        <v>18200</v>
      </c>
      <c r="P212" s="11">
        <f t="shared" si="10"/>
        <v>1820000</v>
      </c>
      <c r="Q212" s="9" t="s">
        <v>2191</v>
      </c>
      <c r="R212" s="37">
        <f t="shared" si="11"/>
        <v>18200</v>
      </c>
    </row>
    <row r="213" spans="1:18" x14ac:dyDescent="0.25">
      <c r="A213" s="9" t="s">
        <v>2183</v>
      </c>
      <c r="B213" s="10">
        <v>43865</v>
      </c>
      <c r="C213" s="11">
        <v>2</v>
      </c>
      <c r="D213" s="12">
        <v>2020</v>
      </c>
      <c r="E213" s="10" t="s">
        <v>2698</v>
      </c>
      <c r="F213" s="10" t="s">
        <v>2656</v>
      </c>
      <c r="G213" s="10" t="s">
        <v>2662</v>
      </c>
      <c r="H213" s="9" t="s">
        <v>26</v>
      </c>
      <c r="I213" s="9" t="s">
        <v>37</v>
      </c>
      <c r="J213" s="9" t="s">
        <v>3</v>
      </c>
      <c r="K213" s="9" t="s">
        <v>38</v>
      </c>
      <c r="L213" s="9" t="s">
        <v>39</v>
      </c>
      <c r="M213" s="13">
        <v>35</v>
      </c>
      <c r="N213" s="13">
        <f t="shared" si="9"/>
        <v>1587.6</v>
      </c>
      <c r="O213" s="11">
        <v>15000</v>
      </c>
      <c r="P213" s="11">
        <f t="shared" si="10"/>
        <v>525000</v>
      </c>
      <c r="Q213" s="9" t="s">
        <v>2184</v>
      </c>
      <c r="R213" s="37">
        <f t="shared" si="11"/>
        <v>15000</v>
      </c>
    </row>
    <row r="214" spans="1:18" x14ac:dyDescent="0.25">
      <c r="A214" s="9" t="s">
        <v>2185</v>
      </c>
      <c r="B214" s="10">
        <v>43865</v>
      </c>
      <c r="C214" s="11">
        <v>2</v>
      </c>
      <c r="D214" s="12">
        <v>2020</v>
      </c>
      <c r="E214" s="10" t="s">
        <v>2698</v>
      </c>
      <c r="F214" s="10" t="s">
        <v>2656</v>
      </c>
      <c r="G214" s="10" t="s">
        <v>2662</v>
      </c>
      <c r="H214" s="9" t="s">
        <v>298</v>
      </c>
      <c r="I214" s="9" t="s">
        <v>1913</v>
      </c>
      <c r="J214" s="9" t="s">
        <v>3</v>
      </c>
      <c r="K214" s="9" t="s">
        <v>1914</v>
      </c>
      <c r="L214" s="9" t="s">
        <v>1915</v>
      </c>
      <c r="M214" s="13">
        <v>20</v>
      </c>
      <c r="N214" s="13">
        <f t="shared" si="9"/>
        <v>907.2</v>
      </c>
      <c r="O214" s="11">
        <v>15900</v>
      </c>
      <c r="P214" s="11">
        <f t="shared" si="10"/>
        <v>318000</v>
      </c>
      <c r="Q214" s="9" t="s">
        <v>2186</v>
      </c>
      <c r="R214" s="37">
        <f t="shared" si="11"/>
        <v>15900</v>
      </c>
    </row>
    <row r="215" spans="1:18" x14ac:dyDescent="0.25">
      <c r="A215" s="9" t="s">
        <v>2187</v>
      </c>
      <c r="B215" s="10">
        <v>43865</v>
      </c>
      <c r="C215" s="11">
        <v>2</v>
      </c>
      <c r="D215" s="12">
        <v>2020</v>
      </c>
      <c r="E215" s="10" t="s">
        <v>2698</v>
      </c>
      <c r="F215" s="10" t="s">
        <v>2656</v>
      </c>
      <c r="G215" s="10" t="s">
        <v>2662</v>
      </c>
      <c r="H215" s="9" t="s">
        <v>298</v>
      </c>
      <c r="I215" s="9" t="s">
        <v>1913</v>
      </c>
      <c r="J215" s="9" t="s">
        <v>3</v>
      </c>
      <c r="K215" s="9" t="s">
        <v>1914</v>
      </c>
      <c r="L215" s="9" t="s">
        <v>1915</v>
      </c>
      <c r="M215" s="13">
        <v>35</v>
      </c>
      <c r="N215" s="13">
        <f t="shared" si="9"/>
        <v>1587.6</v>
      </c>
      <c r="O215" s="11">
        <v>15900</v>
      </c>
      <c r="P215" s="11">
        <f t="shared" si="10"/>
        <v>556500</v>
      </c>
      <c r="Q215" s="9" t="s">
        <v>2186</v>
      </c>
      <c r="R215" s="37">
        <f t="shared" si="11"/>
        <v>15900</v>
      </c>
    </row>
    <row r="216" spans="1:18" x14ac:dyDescent="0.25">
      <c r="A216" s="9" t="s">
        <v>2188</v>
      </c>
      <c r="B216" s="10">
        <v>43865</v>
      </c>
      <c r="C216" s="11">
        <v>2</v>
      </c>
      <c r="D216" s="12">
        <v>2020</v>
      </c>
      <c r="E216" s="10" t="s">
        <v>2698</v>
      </c>
      <c r="F216" s="10" t="s">
        <v>2656</v>
      </c>
      <c r="G216" s="10" t="s">
        <v>2662</v>
      </c>
      <c r="H216" s="9" t="s">
        <v>78</v>
      </c>
      <c r="I216" s="9" t="s">
        <v>2158</v>
      </c>
      <c r="J216" s="9" t="s">
        <v>3</v>
      </c>
      <c r="K216" s="9" t="s">
        <v>2159</v>
      </c>
      <c r="L216" s="9" t="s">
        <v>2160</v>
      </c>
      <c r="M216" s="13">
        <v>60</v>
      </c>
      <c r="N216" s="13">
        <f t="shared" si="9"/>
        <v>2721.6</v>
      </c>
      <c r="O216" s="11">
        <v>16100</v>
      </c>
      <c r="P216" s="11">
        <f t="shared" si="10"/>
        <v>966000</v>
      </c>
      <c r="Q216" s="9" t="s">
        <v>2189</v>
      </c>
      <c r="R216" s="37">
        <f t="shared" si="11"/>
        <v>16100</v>
      </c>
    </row>
    <row r="217" spans="1:18" x14ac:dyDescent="0.25">
      <c r="A217" s="9" t="s">
        <v>2181</v>
      </c>
      <c r="B217" s="10">
        <v>43867</v>
      </c>
      <c r="C217" s="11">
        <v>2</v>
      </c>
      <c r="D217" s="12">
        <v>2020</v>
      </c>
      <c r="E217" s="10" t="s">
        <v>2698</v>
      </c>
      <c r="F217" s="10" t="s">
        <v>2656</v>
      </c>
      <c r="G217" s="10" t="s">
        <v>2662</v>
      </c>
      <c r="H217" s="9" t="s">
        <v>2062</v>
      </c>
      <c r="I217" s="9" t="s">
        <v>1588</v>
      </c>
      <c r="J217" s="9" t="s">
        <v>3</v>
      </c>
      <c r="K217" s="9" t="s">
        <v>1255</v>
      </c>
      <c r="L217" s="9" t="s">
        <v>1256</v>
      </c>
      <c r="M217" s="13">
        <v>100.3</v>
      </c>
      <c r="N217" s="13">
        <f t="shared" si="9"/>
        <v>4549.6080000000002</v>
      </c>
      <c r="O217" s="11">
        <v>16500</v>
      </c>
      <c r="P217" s="11">
        <f t="shared" si="10"/>
        <v>1654950</v>
      </c>
      <c r="Q217" s="9" t="s">
        <v>2182</v>
      </c>
      <c r="R217" s="37">
        <f t="shared" si="11"/>
        <v>16500</v>
      </c>
    </row>
    <row r="218" spans="1:18" x14ac:dyDescent="0.25">
      <c r="A218" s="9" t="s">
        <v>2175</v>
      </c>
      <c r="B218" s="10">
        <v>43868</v>
      </c>
      <c r="C218" s="11">
        <v>2</v>
      </c>
      <c r="D218" s="12">
        <v>2020</v>
      </c>
      <c r="E218" s="10" t="s">
        <v>2698</v>
      </c>
      <c r="F218" s="10" t="s">
        <v>2656</v>
      </c>
      <c r="G218" s="10" t="s">
        <v>2662</v>
      </c>
      <c r="H218" s="9" t="s">
        <v>22</v>
      </c>
      <c r="I218" s="9" t="s">
        <v>2158</v>
      </c>
      <c r="J218" s="9" t="s">
        <v>3</v>
      </c>
      <c r="K218" s="9" t="s">
        <v>2159</v>
      </c>
      <c r="L218" s="9" t="s">
        <v>2160</v>
      </c>
      <c r="M218" s="13">
        <v>50</v>
      </c>
      <c r="N218" s="13">
        <f t="shared" si="9"/>
        <v>2268</v>
      </c>
      <c r="O218" s="11">
        <v>18200</v>
      </c>
      <c r="P218" s="11">
        <f t="shared" si="10"/>
        <v>910000</v>
      </c>
      <c r="Q218" s="9" t="s">
        <v>2176</v>
      </c>
      <c r="R218" s="37">
        <f t="shared" si="11"/>
        <v>18200</v>
      </c>
    </row>
    <row r="219" spans="1:18" x14ac:dyDescent="0.25">
      <c r="A219" s="9" t="s">
        <v>2177</v>
      </c>
      <c r="B219" s="10">
        <v>43868</v>
      </c>
      <c r="C219" s="11">
        <v>2</v>
      </c>
      <c r="D219" s="12">
        <v>2020</v>
      </c>
      <c r="E219" s="10" t="s">
        <v>2698</v>
      </c>
      <c r="F219" s="10" t="s">
        <v>2656</v>
      </c>
      <c r="G219" s="10" t="s">
        <v>2662</v>
      </c>
      <c r="H219" s="9" t="s">
        <v>22</v>
      </c>
      <c r="I219" s="9" t="s">
        <v>2158</v>
      </c>
      <c r="J219" s="9" t="s">
        <v>3</v>
      </c>
      <c r="K219" s="9" t="s">
        <v>2159</v>
      </c>
      <c r="L219" s="9" t="s">
        <v>2160</v>
      </c>
      <c r="M219" s="13">
        <v>50</v>
      </c>
      <c r="N219" s="13">
        <f t="shared" si="9"/>
        <v>2268</v>
      </c>
      <c r="O219" s="11">
        <v>18200</v>
      </c>
      <c r="P219" s="11">
        <f t="shared" si="10"/>
        <v>910000</v>
      </c>
      <c r="Q219" s="9" t="s">
        <v>2178</v>
      </c>
      <c r="R219" s="37">
        <f t="shared" si="11"/>
        <v>18200</v>
      </c>
    </row>
    <row r="220" spans="1:18" x14ac:dyDescent="0.25">
      <c r="A220" s="9" t="s">
        <v>2179</v>
      </c>
      <c r="B220" s="10">
        <v>43868</v>
      </c>
      <c r="C220" s="11">
        <v>2</v>
      </c>
      <c r="D220" s="12">
        <v>2020</v>
      </c>
      <c r="E220" s="10" t="s">
        <v>2698</v>
      </c>
      <c r="F220" s="10" t="s">
        <v>2656</v>
      </c>
      <c r="G220" s="10" t="s">
        <v>2662</v>
      </c>
      <c r="H220" s="9" t="s">
        <v>235</v>
      </c>
      <c r="I220" s="9" t="s">
        <v>33</v>
      </c>
      <c r="J220" s="9" t="s">
        <v>3</v>
      </c>
      <c r="K220" s="9" t="s">
        <v>1160</v>
      </c>
      <c r="L220" s="9" t="s">
        <v>1161</v>
      </c>
      <c r="M220" s="13">
        <v>26.46</v>
      </c>
      <c r="N220" s="13">
        <f t="shared" si="9"/>
        <v>1200.2256</v>
      </c>
      <c r="O220" s="11">
        <v>12650.1</v>
      </c>
      <c r="P220" s="11">
        <f t="shared" si="10"/>
        <v>334721.64600000001</v>
      </c>
      <c r="Q220" s="9" t="s">
        <v>2180</v>
      </c>
      <c r="R220" s="37">
        <f t="shared" si="11"/>
        <v>12650.1</v>
      </c>
    </row>
    <row r="221" spans="1:18" x14ac:dyDescent="0.25">
      <c r="A221" s="9" t="s">
        <v>2170</v>
      </c>
      <c r="B221" s="10">
        <v>43869</v>
      </c>
      <c r="C221" s="11">
        <v>2</v>
      </c>
      <c r="D221" s="12">
        <v>2020</v>
      </c>
      <c r="E221" s="10" t="s">
        <v>2698</v>
      </c>
      <c r="F221" s="10" t="s">
        <v>2656</v>
      </c>
      <c r="G221" s="10" t="s">
        <v>2662</v>
      </c>
      <c r="H221" s="9" t="s">
        <v>26</v>
      </c>
      <c r="I221" s="9" t="s">
        <v>37</v>
      </c>
      <c r="J221" s="9" t="s">
        <v>3</v>
      </c>
      <c r="K221" s="9" t="s">
        <v>38</v>
      </c>
      <c r="L221" s="9" t="s">
        <v>39</v>
      </c>
      <c r="M221" s="13">
        <v>35</v>
      </c>
      <c r="N221" s="13">
        <f t="shared" si="9"/>
        <v>1587.6</v>
      </c>
      <c r="O221" s="11">
        <v>15000</v>
      </c>
      <c r="P221" s="11">
        <f t="shared" si="10"/>
        <v>525000</v>
      </c>
      <c r="Q221" s="9" t="s">
        <v>2171</v>
      </c>
      <c r="R221" s="37">
        <f t="shared" si="11"/>
        <v>15000</v>
      </c>
    </row>
    <row r="222" spans="1:18" x14ac:dyDescent="0.25">
      <c r="A222" s="9" t="s">
        <v>2172</v>
      </c>
      <c r="B222" s="10">
        <v>43869</v>
      </c>
      <c r="C222" s="11">
        <v>2</v>
      </c>
      <c r="D222" s="12">
        <v>2020</v>
      </c>
      <c r="E222" s="10" t="s">
        <v>2698</v>
      </c>
      <c r="F222" s="10" t="s">
        <v>2656</v>
      </c>
      <c r="G222" s="10" t="s">
        <v>2662</v>
      </c>
      <c r="H222" s="9" t="s">
        <v>298</v>
      </c>
      <c r="I222" s="9" t="s">
        <v>23</v>
      </c>
      <c r="J222" s="9" t="s">
        <v>3</v>
      </c>
      <c r="K222" s="9" t="s">
        <v>16</v>
      </c>
      <c r="L222" s="9" t="s">
        <v>17</v>
      </c>
      <c r="M222" s="13">
        <v>100</v>
      </c>
      <c r="N222" s="13">
        <f t="shared" si="9"/>
        <v>4536</v>
      </c>
      <c r="O222" s="11">
        <v>16700</v>
      </c>
      <c r="P222" s="11">
        <f t="shared" si="10"/>
        <v>1670000</v>
      </c>
      <c r="Q222" s="9" t="s">
        <v>2173</v>
      </c>
      <c r="R222" s="37">
        <f t="shared" si="11"/>
        <v>16700</v>
      </c>
    </row>
    <row r="223" spans="1:18" x14ac:dyDescent="0.25">
      <c r="A223" s="9" t="s">
        <v>2174</v>
      </c>
      <c r="B223" s="10">
        <v>43869</v>
      </c>
      <c r="C223" s="11">
        <v>2</v>
      </c>
      <c r="D223" s="12">
        <v>2020</v>
      </c>
      <c r="E223" s="10" t="s">
        <v>2698</v>
      </c>
      <c r="F223" s="10" t="s">
        <v>2656</v>
      </c>
      <c r="G223" s="10" t="s">
        <v>2662</v>
      </c>
      <c r="H223" s="9" t="s">
        <v>315</v>
      </c>
      <c r="I223" s="9" t="s">
        <v>23</v>
      </c>
      <c r="J223" s="9" t="s">
        <v>3</v>
      </c>
      <c r="K223" s="9" t="s">
        <v>16</v>
      </c>
      <c r="L223" s="9" t="s">
        <v>17</v>
      </c>
      <c r="M223" s="13">
        <v>100</v>
      </c>
      <c r="N223" s="13">
        <f t="shared" si="9"/>
        <v>4536</v>
      </c>
      <c r="O223" s="11">
        <v>18700</v>
      </c>
      <c r="P223" s="11">
        <f t="shared" si="10"/>
        <v>1870000</v>
      </c>
      <c r="Q223" s="9" t="s">
        <v>2173</v>
      </c>
      <c r="R223" s="37">
        <f t="shared" si="11"/>
        <v>18700</v>
      </c>
    </row>
    <row r="224" spans="1:18" x14ac:dyDescent="0.25">
      <c r="A224" s="9" t="s">
        <v>2166</v>
      </c>
      <c r="B224" s="10">
        <v>43871</v>
      </c>
      <c r="C224" s="11">
        <v>2</v>
      </c>
      <c r="D224" s="12">
        <v>2020</v>
      </c>
      <c r="E224" s="10" t="s">
        <v>2698</v>
      </c>
      <c r="F224" s="10" t="s">
        <v>2656</v>
      </c>
      <c r="G224" s="10" t="s">
        <v>2662</v>
      </c>
      <c r="H224" s="9" t="s">
        <v>733</v>
      </c>
      <c r="I224" s="9" t="s">
        <v>27</v>
      </c>
      <c r="J224" s="9" t="s">
        <v>3</v>
      </c>
      <c r="K224" s="9" t="s">
        <v>28</v>
      </c>
      <c r="L224" s="9" t="s">
        <v>29</v>
      </c>
      <c r="M224" s="13">
        <v>90</v>
      </c>
      <c r="N224" s="13">
        <f t="shared" si="9"/>
        <v>4082.4</v>
      </c>
      <c r="O224" s="11">
        <v>14800</v>
      </c>
      <c r="P224" s="11">
        <f t="shared" si="10"/>
        <v>1332000</v>
      </c>
      <c r="Q224" s="9" t="s">
        <v>2167</v>
      </c>
      <c r="R224" s="37">
        <f t="shared" si="11"/>
        <v>14800</v>
      </c>
    </row>
    <row r="225" spans="1:18" x14ac:dyDescent="0.25">
      <c r="A225" s="9" t="s">
        <v>2168</v>
      </c>
      <c r="B225" s="10">
        <v>43871</v>
      </c>
      <c r="C225" s="11">
        <v>2</v>
      </c>
      <c r="D225" s="12">
        <v>2020</v>
      </c>
      <c r="E225" s="10" t="s">
        <v>2698</v>
      </c>
      <c r="F225" s="10" t="s">
        <v>2656</v>
      </c>
      <c r="G225" s="10" t="s">
        <v>2662</v>
      </c>
      <c r="H225" s="9" t="s">
        <v>2087</v>
      </c>
      <c r="I225" s="18" t="s">
        <v>2088</v>
      </c>
      <c r="J225" s="9" t="s">
        <v>3</v>
      </c>
      <c r="K225" s="9" t="s">
        <v>2089</v>
      </c>
      <c r="L225" s="9" t="s">
        <v>2090</v>
      </c>
      <c r="M225" s="13">
        <v>119.45</v>
      </c>
      <c r="N225" s="13">
        <f t="shared" si="9"/>
        <v>5418.2520000000004</v>
      </c>
      <c r="O225" s="20">
        <v>0</v>
      </c>
      <c r="P225" s="20">
        <f t="shared" si="10"/>
        <v>0</v>
      </c>
      <c r="Q225" s="9" t="s">
        <v>2169</v>
      </c>
      <c r="R225" s="37">
        <f t="shared" si="11"/>
        <v>0</v>
      </c>
    </row>
    <row r="226" spans="1:18" x14ac:dyDescent="0.25">
      <c r="A226" s="9" t="s">
        <v>2155</v>
      </c>
      <c r="B226" s="10">
        <v>43873</v>
      </c>
      <c r="C226" s="11">
        <v>2</v>
      </c>
      <c r="D226" s="12">
        <v>2020</v>
      </c>
      <c r="E226" s="10" t="s">
        <v>2698</v>
      </c>
      <c r="F226" s="10" t="s">
        <v>2656</v>
      </c>
      <c r="G226" s="10" t="s">
        <v>2662</v>
      </c>
      <c r="H226" s="9" t="s">
        <v>170</v>
      </c>
      <c r="I226" s="9" t="s">
        <v>9</v>
      </c>
      <c r="J226" s="9" t="s">
        <v>3</v>
      </c>
      <c r="K226" s="9" t="s">
        <v>10</v>
      </c>
      <c r="L226" s="9" t="s">
        <v>11</v>
      </c>
      <c r="M226" s="13">
        <v>15</v>
      </c>
      <c r="N226" s="13">
        <f t="shared" si="9"/>
        <v>680.4</v>
      </c>
      <c r="O226" s="11">
        <v>20400</v>
      </c>
      <c r="P226" s="11">
        <f t="shared" si="10"/>
        <v>306000</v>
      </c>
      <c r="Q226" s="9" t="s">
        <v>2156</v>
      </c>
      <c r="R226" s="37">
        <f t="shared" si="11"/>
        <v>20400</v>
      </c>
    </row>
    <row r="227" spans="1:18" x14ac:dyDescent="0.25">
      <c r="A227" s="9" t="s">
        <v>2157</v>
      </c>
      <c r="B227" s="10">
        <v>43873</v>
      </c>
      <c r="C227" s="11">
        <v>2</v>
      </c>
      <c r="D227" s="12">
        <v>2020</v>
      </c>
      <c r="E227" s="10" t="s">
        <v>2698</v>
      </c>
      <c r="F227" s="10" t="s">
        <v>2656</v>
      </c>
      <c r="G227" s="10" t="s">
        <v>2662</v>
      </c>
      <c r="H227" s="9" t="s">
        <v>78</v>
      </c>
      <c r="I227" s="9" t="s">
        <v>2158</v>
      </c>
      <c r="J227" s="9" t="s">
        <v>3</v>
      </c>
      <c r="K227" s="9" t="s">
        <v>2159</v>
      </c>
      <c r="L227" s="9" t="s">
        <v>2160</v>
      </c>
      <c r="M227" s="13">
        <v>10</v>
      </c>
      <c r="N227" s="13">
        <f t="shared" si="9"/>
        <v>453.6</v>
      </c>
      <c r="O227" s="11">
        <v>15900</v>
      </c>
      <c r="P227" s="11">
        <f t="shared" si="10"/>
        <v>159000</v>
      </c>
      <c r="Q227" s="9" t="s">
        <v>2161</v>
      </c>
      <c r="R227" s="37">
        <f t="shared" si="11"/>
        <v>15900</v>
      </c>
    </row>
    <row r="228" spans="1:18" x14ac:dyDescent="0.25">
      <c r="A228" s="9" t="s">
        <v>2162</v>
      </c>
      <c r="B228" s="10">
        <v>43873</v>
      </c>
      <c r="C228" s="11">
        <v>2</v>
      </c>
      <c r="D228" s="12">
        <v>2020</v>
      </c>
      <c r="E228" s="10" t="s">
        <v>2698</v>
      </c>
      <c r="F228" s="10" t="s">
        <v>2656</v>
      </c>
      <c r="G228" s="10" t="s">
        <v>2662</v>
      </c>
      <c r="H228" s="9" t="s">
        <v>22</v>
      </c>
      <c r="I228" s="9" t="s">
        <v>2158</v>
      </c>
      <c r="J228" s="9" t="s">
        <v>3</v>
      </c>
      <c r="K228" s="9" t="s">
        <v>2159</v>
      </c>
      <c r="L228" s="9" t="s">
        <v>2160</v>
      </c>
      <c r="M228" s="13">
        <v>100</v>
      </c>
      <c r="N228" s="13">
        <f t="shared" si="9"/>
        <v>4536</v>
      </c>
      <c r="O228" s="11">
        <v>18200</v>
      </c>
      <c r="P228" s="11">
        <f t="shared" si="10"/>
        <v>1820000</v>
      </c>
      <c r="Q228" s="9" t="s">
        <v>2163</v>
      </c>
      <c r="R228" s="37">
        <f t="shared" si="11"/>
        <v>18200</v>
      </c>
    </row>
    <row r="229" spans="1:18" x14ac:dyDescent="0.25">
      <c r="A229" s="9" t="s">
        <v>2164</v>
      </c>
      <c r="B229" s="10">
        <v>43873</v>
      </c>
      <c r="C229" s="11">
        <v>2</v>
      </c>
      <c r="D229" s="12">
        <v>2020</v>
      </c>
      <c r="E229" s="10" t="s">
        <v>2698</v>
      </c>
      <c r="F229" s="10" t="s">
        <v>2656</v>
      </c>
      <c r="G229" s="10" t="s">
        <v>2662</v>
      </c>
      <c r="H229" s="9" t="s">
        <v>26</v>
      </c>
      <c r="I229" s="9" t="s">
        <v>37</v>
      </c>
      <c r="J229" s="9" t="s">
        <v>3</v>
      </c>
      <c r="K229" s="9" t="s">
        <v>38</v>
      </c>
      <c r="L229" s="9" t="s">
        <v>39</v>
      </c>
      <c r="M229" s="13">
        <v>40</v>
      </c>
      <c r="N229" s="13">
        <f t="shared" si="9"/>
        <v>1814.4</v>
      </c>
      <c r="O229" s="11">
        <v>15000</v>
      </c>
      <c r="P229" s="11">
        <f t="shared" si="10"/>
        <v>600000</v>
      </c>
      <c r="Q229" s="9" t="s">
        <v>2165</v>
      </c>
      <c r="R229" s="37">
        <f t="shared" si="11"/>
        <v>15000</v>
      </c>
    </row>
    <row r="230" spans="1:18" x14ac:dyDescent="0.25">
      <c r="A230" s="9" t="s">
        <v>2153</v>
      </c>
      <c r="B230" s="10">
        <v>43874</v>
      </c>
      <c r="C230" s="11">
        <v>2</v>
      </c>
      <c r="D230" s="12">
        <v>2020</v>
      </c>
      <c r="E230" s="10" t="s">
        <v>2698</v>
      </c>
      <c r="F230" s="10" t="s">
        <v>2656</v>
      </c>
      <c r="G230" s="10" t="s">
        <v>2662</v>
      </c>
      <c r="H230" s="9" t="s">
        <v>170</v>
      </c>
      <c r="I230" s="9" t="s">
        <v>9</v>
      </c>
      <c r="J230" s="9" t="s">
        <v>3</v>
      </c>
      <c r="K230" s="9" t="s">
        <v>10</v>
      </c>
      <c r="L230" s="9" t="s">
        <v>11</v>
      </c>
      <c r="M230" s="13">
        <v>15</v>
      </c>
      <c r="N230" s="13">
        <f t="shared" si="9"/>
        <v>680.4</v>
      </c>
      <c r="O230" s="11">
        <v>20400</v>
      </c>
      <c r="P230" s="11">
        <f t="shared" si="10"/>
        <v>306000</v>
      </c>
      <c r="Q230" s="9" t="s">
        <v>2154</v>
      </c>
      <c r="R230" s="37">
        <f t="shared" si="11"/>
        <v>20400</v>
      </c>
    </row>
    <row r="231" spans="1:18" x14ac:dyDescent="0.25">
      <c r="A231" s="9" t="s">
        <v>2151</v>
      </c>
      <c r="B231" s="10">
        <v>43879</v>
      </c>
      <c r="C231" s="11">
        <v>2</v>
      </c>
      <c r="D231" s="12">
        <v>2020</v>
      </c>
      <c r="E231" s="10" t="s">
        <v>2698</v>
      </c>
      <c r="F231" s="10" t="s">
        <v>2656</v>
      </c>
      <c r="G231" s="10" t="s">
        <v>2662</v>
      </c>
      <c r="H231" s="9" t="s">
        <v>2087</v>
      </c>
      <c r="I231" s="18" t="s">
        <v>2088</v>
      </c>
      <c r="J231" s="9" t="s">
        <v>3</v>
      </c>
      <c r="K231" s="9" t="s">
        <v>2089</v>
      </c>
      <c r="L231" s="9" t="s">
        <v>2090</v>
      </c>
      <c r="M231" s="13">
        <f>68.11</f>
        <v>68.11</v>
      </c>
      <c r="N231" s="13">
        <f t="shared" si="9"/>
        <v>3089.4695999999999</v>
      </c>
      <c r="O231" s="20">
        <v>0</v>
      </c>
      <c r="P231" s="20">
        <f t="shared" si="10"/>
        <v>0</v>
      </c>
      <c r="Q231" s="9" t="s">
        <v>2152</v>
      </c>
      <c r="R231" s="37">
        <f t="shared" si="11"/>
        <v>0</v>
      </c>
    </row>
    <row r="232" spans="1:18" x14ac:dyDescent="0.25">
      <c r="A232" s="9" t="s">
        <v>2139</v>
      </c>
      <c r="B232" s="10">
        <v>43882</v>
      </c>
      <c r="C232" s="11">
        <v>2</v>
      </c>
      <c r="D232" s="12">
        <v>2020</v>
      </c>
      <c r="E232" s="10" t="s">
        <v>2698</v>
      </c>
      <c r="F232" s="10" t="s">
        <v>2656</v>
      </c>
      <c r="G232" s="10" t="s">
        <v>2662</v>
      </c>
      <c r="H232" s="9" t="s">
        <v>26</v>
      </c>
      <c r="I232" s="9" t="s">
        <v>37</v>
      </c>
      <c r="J232" s="9" t="s">
        <v>3</v>
      </c>
      <c r="K232" s="9" t="s">
        <v>38</v>
      </c>
      <c r="L232" s="9" t="s">
        <v>39</v>
      </c>
      <c r="M232" s="13">
        <v>10</v>
      </c>
      <c r="N232" s="13">
        <f t="shared" si="9"/>
        <v>453.6</v>
      </c>
      <c r="O232" s="11">
        <v>15000</v>
      </c>
      <c r="P232" s="11">
        <f t="shared" si="10"/>
        <v>150000</v>
      </c>
      <c r="Q232" s="9" t="s">
        <v>2140</v>
      </c>
      <c r="R232" s="37">
        <f t="shared" si="11"/>
        <v>15000</v>
      </c>
    </row>
    <row r="233" spans="1:18" x14ac:dyDescent="0.25">
      <c r="A233" s="9" t="s">
        <v>2141</v>
      </c>
      <c r="B233" s="10">
        <v>43882</v>
      </c>
      <c r="C233" s="11">
        <v>2</v>
      </c>
      <c r="D233" s="12">
        <v>2020</v>
      </c>
      <c r="E233" s="10" t="s">
        <v>2698</v>
      </c>
      <c r="F233" s="10" t="s">
        <v>2656</v>
      </c>
      <c r="G233" s="10" t="s">
        <v>2662</v>
      </c>
      <c r="H233" s="9" t="s">
        <v>170</v>
      </c>
      <c r="I233" s="9" t="s">
        <v>9</v>
      </c>
      <c r="J233" s="9" t="s">
        <v>3</v>
      </c>
      <c r="K233" s="9" t="s">
        <v>10</v>
      </c>
      <c r="L233" s="9" t="s">
        <v>11</v>
      </c>
      <c r="M233" s="13">
        <v>30</v>
      </c>
      <c r="N233" s="13">
        <f t="shared" si="9"/>
        <v>1360.8</v>
      </c>
      <c r="O233" s="11">
        <v>20400</v>
      </c>
      <c r="P233" s="11">
        <f t="shared" si="10"/>
        <v>612000</v>
      </c>
      <c r="Q233" s="9" t="s">
        <v>2142</v>
      </c>
      <c r="R233" s="37">
        <f t="shared" si="11"/>
        <v>20400</v>
      </c>
    </row>
    <row r="234" spans="1:18" x14ac:dyDescent="0.25">
      <c r="A234" s="9" t="s">
        <v>2143</v>
      </c>
      <c r="B234" s="10">
        <v>43882</v>
      </c>
      <c r="C234" s="11">
        <v>2</v>
      </c>
      <c r="D234" s="12">
        <v>2020</v>
      </c>
      <c r="E234" s="10" t="s">
        <v>2698</v>
      </c>
      <c r="F234" s="10" t="s">
        <v>2656</v>
      </c>
      <c r="G234" s="10" t="s">
        <v>2662</v>
      </c>
      <c r="H234" s="9" t="s">
        <v>2087</v>
      </c>
      <c r="I234" s="18" t="s">
        <v>2088</v>
      </c>
      <c r="J234" s="9" t="s">
        <v>3</v>
      </c>
      <c r="K234" s="9" t="s">
        <v>2089</v>
      </c>
      <c r="L234" s="9" t="s">
        <v>2090</v>
      </c>
      <c r="M234" s="13">
        <v>130.09</v>
      </c>
      <c r="N234" s="13">
        <f t="shared" si="9"/>
        <v>5900.8824000000004</v>
      </c>
      <c r="O234" s="20">
        <v>0</v>
      </c>
      <c r="P234" s="20">
        <f t="shared" si="10"/>
        <v>0</v>
      </c>
      <c r="Q234" s="9" t="s">
        <v>2144</v>
      </c>
      <c r="R234" s="37">
        <f t="shared" si="11"/>
        <v>0</v>
      </c>
    </row>
    <row r="235" spans="1:18" x14ac:dyDescent="0.25">
      <c r="A235" s="9" t="s">
        <v>2145</v>
      </c>
      <c r="B235" s="10">
        <v>43882</v>
      </c>
      <c r="C235" s="11">
        <v>2</v>
      </c>
      <c r="D235" s="12">
        <v>2020</v>
      </c>
      <c r="E235" s="10" t="s">
        <v>2698</v>
      </c>
      <c r="F235" s="10" t="s">
        <v>2656</v>
      </c>
      <c r="G235" s="10" t="s">
        <v>2662</v>
      </c>
      <c r="H235" s="9" t="s">
        <v>2062</v>
      </c>
      <c r="I235" s="9" t="s">
        <v>1588</v>
      </c>
      <c r="J235" s="9" t="s">
        <v>3</v>
      </c>
      <c r="K235" s="9" t="s">
        <v>1255</v>
      </c>
      <c r="L235" s="9" t="s">
        <v>1256</v>
      </c>
      <c r="M235" s="13">
        <v>100</v>
      </c>
      <c r="N235" s="13">
        <f t="shared" si="9"/>
        <v>4536</v>
      </c>
      <c r="O235" s="11">
        <v>16500</v>
      </c>
      <c r="P235" s="11">
        <f t="shared" si="10"/>
        <v>1650000</v>
      </c>
      <c r="Q235" s="9" t="s">
        <v>2146</v>
      </c>
      <c r="R235" s="37">
        <f t="shared" si="11"/>
        <v>16500</v>
      </c>
    </row>
    <row r="236" spans="1:18" x14ac:dyDescent="0.25">
      <c r="A236" s="9" t="s">
        <v>2147</v>
      </c>
      <c r="B236" s="10">
        <v>43882</v>
      </c>
      <c r="C236" s="11">
        <v>2</v>
      </c>
      <c r="D236" s="12">
        <v>2020</v>
      </c>
      <c r="E236" s="10" t="s">
        <v>2698</v>
      </c>
      <c r="F236" s="10" t="s">
        <v>2656</v>
      </c>
      <c r="G236" s="10" t="s">
        <v>2662</v>
      </c>
      <c r="H236" s="9" t="s">
        <v>235</v>
      </c>
      <c r="I236" s="9" t="s">
        <v>33</v>
      </c>
      <c r="J236" s="9" t="s">
        <v>3</v>
      </c>
      <c r="K236" s="9" t="s">
        <v>1160</v>
      </c>
      <c r="L236" s="9" t="s">
        <v>1161</v>
      </c>
      <c r="M236" s="13">
        <v>62.17</v>
      </c>
      <c r="N236" s="13">
        <f t="shared" si="9"/>
        <v>2820.0311999999999</v>
      </c>
      <c r="O236" s="11">
        <v>12649.94</v>
      </c>
      <c r="P236" s="11">
        <f t="shared" si="10"/>
        <v>786446.76980000001</v>
      </c>
      <c r="Q236" s="9" t="s">
        <v>2148</v>
      </c>
      <c r="R236" s="37">
        <f t="shared" si="11"/>
        <v>12649.94</v>
      </c>
    </row>
    <row r="237" spans="1:18" x14ac:dyDescent="0.25">
      <c r="A237" s="9" t="s">
        <v>2149</v>
      </c>
      <c r="B237" s="10">
        <v>43882</v>
      </c>
      <c r="C237" s="11">
        <v>2</v>
      </c>
      <c r="D237" s="12">
        <v>2020</v>
      </c>
      <c r="E237" s="10" t="s">
        <v>2698</v>
      </c>
      <c r="F237" s="10" t="s">
        <v>2656</v>
      </c>
      <c r="G237" s="10" t="s">
        <v>2662</v>
      </c>
      <c r="H237" s="9" t="s">
        <v>2114</v>
      </c>
      <c r="I237" s="9" t="s">
        <v>1913</v>
      </c>
      <c r="J237" s="9" t="s">
        <v>3</v>
      </c>
      <c r="K237" s="9" t="s">
        <v>1914</v>
      </c>
      <c r="L237" s="9" t="s">
        <v>1915</v>
      </c>
      <c r="M237" s="13">
        <v>88</v>
      </c>
      <c r="N237" s="13">
        <f t="shared" si="9"/>
        <v>3991.68</v>
      </c>
      <c r="O237" s="11">
        <v>15900</v>
      </c>
      <c r="P237" s="11">
        <f t="shared" si="10"/>
        <v>1399200</v>
      </c>
      <c r="Q237" s="9" t="s">
        <v>2150</v>
      </c>
      <c r="R237" s="37">
        <f t="shared" si="11"/>
        <v>15900</v>
      </c>
    </row>
    <row r="238" spans="1:18" x14ac:dyDescent="0.25">
      <c r="A238" s="9" t="s">
        <v>2135</v>
      </c>
      <c r="B238" s="10">
        <v>43883</v>
      </c>
      <c r="C238" s="11">
        <v>2</v>
      </c>
      <c r="D238" s="12">
        <v>2020</v>
      </c>
      <c r="E238" s="10" t="s">
        <v>2698</v>
      </c>
      <c r="F238" s="10" t="s">
        <v>2656</v>
      </c>
      <c r="G238" s="10" t="s">
        <v>2662</v>
      </c>
      <c r="H238" s="9" t="s">
        <v>2136</v>
      </c>
      <c r="I238" s="9" t="s">
        <v>2137</v>
      </c>
      <c r="J238" s="9" t="s">
        <v>3</v>
      </c>
      <c r="K238" s="9" t="s">
        <v>1964</v>
      </c>
      <c r="L238" s="9" t="s">
        <v>1965</v>
      </c>
      <c r="M238" s="13">
        <v>10</v>
      </c>
      <c r="N238" s="13">
        <f t="shared" si="9"/>
        <v>453.6</v>
      </c>
      <c r="O238" s="11">
        <v>19000</v>
      </c>
      <c r="P238" s="11">
        <f t="shared" si="10"/>
        <v>190000</v>
      </c>
      <c r="Q238" s="9" t="s">
        <v>2138</v>
      </c>
      <c r="R238" s="37">
        <f t="shared" si="11"/>
        <v>19000</v>
      </c>
    </row>
    <row r="239" spans="1:18" x14ac:dyDescent="0.25">
      <c r="A239" s="9" t="s">
        <v>2133</v>
      </c>
      <c r="B239" s="10">
        <v>43885</v>
      </c>
      <c r="C239" s="11">
        <v>2</v>
      </c>
      <c r="D239" s="12">
        <v>2020</v>
      </c>
      <c r="E239" s="10" t="s">
        <v>2698</v>
      </c>
      <c r="F239" s="10" t="s">
        <v>2656</v>
      </c>
      <c r="G239" s="10" t="s">
        <v>2662</v>
      </c>
      <c r="H239" s="9" t="s">
        <v>733</v>
      </c>
      <c r="I239" s="9" t="s">
        <v>27</v>
      </c>
      <c r="J239" s="9" t="s">
        <v>3</v>
      </c>
      <c r="K239" s="9" t="s">
        <v>28</v>
      </c>
      <c r="L239" s="9" t="s">
        <v>29</v>
      </c>
      <c r="M239" s="13">
        <v>100</v>
      </c>
      <c r="N239" s="13">
        <f t="shared" si="9"/>
        <v>4536</v>
      </c>
      <c r="O239" s="11">
        <v>14800</v>
      </c>
      <c r="P239" s="11">
        <f t="shared" si="10"/>
        <v>1480000</v>
      </c>
      <c r="Q239" s="9" t="s">
        <v>2134</v>
      </c>
      <c r="R239" s="37">
        <f t="shared" si="11"/>
        <v>14800</v>
      </c>
    </row>
    <row r="240" spans="1:18" x14ac:dyDescent="0.25">
      <c r="A240" s="9" t="s">
        <v>2133</v>
      </c>
      <c r="B240" s="10">
        <v>43885</v>
      </c>
      <c r="C240" s="11">
        <v>2</v>
      </c>
      <c r="D240" s="12">
        <v>2020</v>
      </c>
      <c r="E240" s="10" t="s">
        <v>2698</v>
      </c>
      <c r="F240" s="10" t="s">
        <v>2656</v>
      </c>
      <c r="G240" s="10" t="s">
        <v>2662</v>
      </c>
      <c r="H240" s="9" t="s">
        <v>2073</v>
      </c>
      <c r="I240" s="9" t="s">
        <v>27</v>
      </c>
      <c r="J240" s="9" t="s">
        <v>3</v>
      </c>
      <c r="K240" s="9" t="s">
        <v>28</v>
      </c>
      <c r="L240" s="9" t="s">
        <v>29</v>
      </c>
      <c r="M240" s="13">
        <v>50</v>
      </c>
      <c r="N240" s="13">
        <f t="shared" si="9"/>
        <v>2268</v>
      </c>
      <c r="O240" s="11">
        <v>14300</v>
      </c>
      <c r="P240" s="11">
        <f t="shared" si="10"/>
        <v>715000</v>
      </c>
      <c r="Q240" s="9" t="s">
        <v>2134</v>
      </c>
      <c r="R240" s="37">
        <f t="shared" si="11"/>
        <v>14300</v>
      </c>
    </row>
    <row r="241" spans="1:18" x14ac:dyDescent="0.25">
      <c r="A241" s="9" t="s">
        <v>2127</v>
      </c>
      <c r="B241" s="10">
        <v>43886</v>
      </c>
      <c r="C241" s="11">
        <v>2</v>
      </c>
      <c r="D241" s="12">
        <v>2020</v>
      </c>
      <c r="E241" s="10" t="s">
        <v>2698</v>
      </c>
      <c r="F241" s="10" t="s">
        <v>2656</v>
      </c>
      <c r="G241" s="10" t="s">
        <v>2662</v>
      </c>
      <c r="H241" s="9" t="s">
        <v>298</v>
      </c>
      <c r="I241" s="9" t="s">
        <v>37</v>
      </c>
      <c r="J241" s="9" t="s">
        <v>3</v>
      </c>
      <c r="K241" s="9" t="s">
        <v>38</v>
      </c>
      <c r="L241" s="9" t="s">
        <v>39</v>
      </c>
      <c r="M241" s="13">
        <v>100</v>
      </c>
      <c r="N241" s="13">
        <f t="shared" si="9"/>
        <v>4536</v>
      </c>
      <c r="O241" s="11">
        <v>15700</v>
      </c>
      <c r="P241" s="11">
        <f t="shared" si="10"/>
        <v>1570000</v>
      </c>
      <c r="Q241" s="9" t="s">
        <v>2128</v>
      </c>
      <c r="R241" s="37">
        <f t="shared" si="11"/>
        <v>15700</v>
      </c>
    </row>
    <row r="242" spans="1:18" x14ac:dyDescent="0.25">
      <c r="A242" s="9" t="s">
        <v>2129</v>
      </c>
      <c r="B242" s="10">
        <v>43886</v>
      </c>
      <c r="C242" s="11">
        <v>2</v>
      </c>
      <c r="D242" s="12">
        <v>2020</v>
      </c>
      <c r="E242" s="10" t="s">
        <v>2698</v>
      </c>
      <c r="F242" s="10" t="s">
        <v>2656</v>
      </c>
      <c r="G242" s="10" t="s">
        <v>2662</v>
      </c>
      <c r="H242" s="9" t="s">
        <v>235</v>
      </c>
      <c r="I242" s="9" t="s">
        <v>33</v>
      </c>
      <c r="J242" s="9" t="s">
        <v>3</v>
      </c>
      <c r="K242" s="9" t="s">
        <v>1160</v>
      </c>
      <c r="L242" s="9" t="s">
        <v>1161</v>
      </c>
      <c r="M242" s="13">
        <v>46.3</v>
      </c>
      <c r="N242" s="13">
        <f t="shared" si="9"/>
        <v>2100.1679999999997</v>
      </c>
      <c r="O242" s="11">
        <v>12650</v>
      </c>
      <c r="P242" s="11">
        <f t="shared" si="10"/>
        <v>585695</v>
      </c>
      <c r="Q242" s="9" t="s">
        <v>2130</v>
      </c>
      <c r="R242" s="37">
        <f t="shared" si="11"/>
        <v>12650</v>
      </c>
    </row>
    <row r="243" spans="1:18" x14ac:dyDescent="0.25">
      <c r="A243" s="9" t="s">
        <v>2131</v>
      </c>
      <c r="B243" s="10">
        <v>43886</v>
      </c>
      <c r="C243" s="11">
        <v>2</v>
      </c>
      <c r="D243" s="12">
        <v>2020</v>
      </c>
      <c r="E243" s="10" t="s">
        <v>2698</v>
      </c>
      <c r="F243" s="10" t="s">
        <v>2656</v>
      </c>
      <c r="G243" s="10" t="s">
        <v>2662</v>
      </c>
      <c r="H243" s="9" t="s">
        <v>235</v>
      </c>
      <c r="I243" s="9" t="s">
        <v>33</v>
      </c>
      <c r="J243" s="9" t="s">
        <v>3</v>
      </c>
      <c r="K243" s="9" t="s">
        <v>1160</v>
      </c>
      <c r="L243" s="9" t="s">
        <v>1161</v>
      </c>
      <c r="M243" s="13">
        <v>2.65</v>
      </c>
      <c r="N243" s="13">
        <f t="shared" si="9"/>
        <v>120.20399999999999</v>
      </c>
      <c r="O243" s="11">
        <v>12650</v>
      </c>
      <c r="P243" s="11">
        <f t="shared" si="10"/>
        <v>33522.5</v>
      </c>
      <c r="Q243" s="9" t="s">
        <v>2132</v>
      </c>
      <c r="R243" s="37">
        <f t="shared" si="11"/>
        <v>12650</v>
      </c>
    </row>
    <row r="244" spans="1:18" x14ac:dyDescent="0.25">
      <c r="A244" s="14" t="s">
        <v>2125</v>
      </c>
      <c r="B244" s="15">
        <v>43890</v>
      </c>
      <c r="C244" s="16">
        <v>2</v>
      </c>
      <c r="D244" s="17">
        <v>2020</v>
      </c>
      <c r="E244" s="15" t="s">
        <v>2698</v>
      </c>
      <c r="F244" s="10" t="s">
        <v>2656</v>
      </c>
      <c r="G244" s="10" t="s">
        <v>2662</v>
      </c>
      <c r="H244" s="14" t="s">
        <v>2087</v>
      </c>
      <c r="I244" s="18" t="s">
        <v>2088</v>
      </c>
      <c r="J244" s="14" t="s">
        <v>3</v>
      </c>
      <c r="K244" s="14" t="s">
        <v>2089</v>
      </c>
      <c r="L244" s="14" t="s">
        <v>2090</v>
      </c>
      <c r="M244" s="19">
        <f>109.39</f>
        <v>109.39</v>
      </c>
      <c r="N244" s="19">
        <f t="shared" si="9"/>
        <v>4961.9304000000002</v>
      </c>
      <c r="O244" s="20">
        <v>0</v>
      </c>
      <c r="P244" s="20">
        <f t="shared" si="10"/>
        <v>0</v>
      </c>
      <c r="Q244" s="14" t="s">
        <v>2126</v>
      </c>
      <c r="R244" s="37">
        <f t="shared" si="11"/>
        <v>0</v>
      </c>
    </row>
    <row r="245" spans="1:18" x14ac:dyDescent="0.25">
      <c r="A245" s="9" t="s">
        <v>2116</v>
      </c>
      <c r="B245" s="10">
        <v>43892</v>
      </c>
      <c r="C245" s="11">
        <v>3</v>
      </c>
      <c r="D245" s="12">
        <v>2020</v>
      </c>
      <c r="E245" s="10" t="s">
        <v>2699</v>
      </c>
      <c r="F245" s="10" t="s">
        <v>2656</v>
      </c>
      <c r="G245" s="10" t="s">
        <v>2662</v>
      </c>
      <c r="H245" s="9" t="s">
        <v>2117</v>
      </c>
      <c r="I245" s="9" t="s">
        <v>2118</v>
      </c>
      <c r="J245" s="9" t="s">
        <v>3</v>
      </c>
      <c r="K245" s="9" t="s">
        <v>2119</v>
      </c>
      <c r="L245" s="9" t="s">
        <v>2120</v>
      </c>
      <c r="M245" s="13">
        <v>20</v>
      </c>
      <c r="N245" s="13">
        <f t="shared" si="9"/>
        <v>907.2</v>
      </c>
      <c r="O245" s="11">
        <v>15750</v>
      </c>
      <c r="P245" s="11">
        <f t="shared" si="10"/>
        <v>315000</v>
      </c>
      <c r="Q245" s="9" t="s">
        <v>2121</v>
      </c>
      <c r="R245" s="37">
        <f t="shared" si="11"/>
        <v>15750</v>
      </c>
    </row>
    <row r="246" spans="1:18" x14ac:dyDescent="0.25">
      <c r="A246" s="9" t="s">
        <v>2122</v>
      </c>
      <c r="B246" s="10">
        <v>43892</v>
      </c>
      <c r="C246" s="11">
        <v>3</v>
      </c>
      <c r="D246" s="12">
        <v>2020</v>
      </c>
      <c r="E246" s="10" t="s">
        <v>2699</v>
      </c>
      <c r="F246" s="10" t="s">
        <v>2656</v>
      </c>
      <c r="G246" s="10" t="s">
        <v>2662</v>
      </c>
      <c r="H246" s="9" t="s">
        <v>2107</v>
      </c>
      <c r="I246" s="9" t="s">
        <v>2123</v>
      </c>
      <c r="J246" s="9" t="s">
        <v>3</v>
      </c>
      <c r="K246" s="9" t="s">
        <v>1914</v>
      </c>
      <c r="L246" s="9" t="s">
        <v>1915</v>
      </c>
      <c r="M246" s="13">
        <v>50</v>
      </c>
      <c r="N246" s="13">
        <f t="shared" si="9"/>
        <v>2268</v>
      </c>
      <c r="O246" s="11">
        <v>18250</v>
      </c>
      <c r="P246" s="11">
        <f t="shared" si="10"/>
        <v>912500</v>
      </c>
      <c r="Q246" s="9" t="s">
        <v>2124</v>
      </c>
      <c r="R246" s="37">
        <f t="shared" si="11"/>
        <v>18250</v>
      </c>
    </row>
    <row r="247" spans="1:18" x14ac:dyDescent="0.25">
      <c r="A247" s="9" t="s">
        <v>2113</v>
      </c>
      <c r="B247" s="10">
        <v>43893</v>
      </c>
      <c r="C247" s="11">
        <v>3</v>
      </c>
      <c r="D247" s="12">
        <v>2020</v>
      </c>
      <c r="E247" s="10" t="s">
        <v>2699</v>
      </c>
      <c r="F247" s="10" t="s">
        <v>2656</v>
      </c>
      <c r="G247" s="10" t="s">
        <v>2662</v>
      </c>
      <c r="H247" s="9" t="s">
        <v>2114</v>
      </c>
      <c r="I247" s="9" t="s">
        <v>171</v>
      </c>
      <c r="J247" s="9" t="s">
        <v>3</v>
      </c>
      <c r="K247" s="9" t="s">
        <v>172</v>
      </c>
      <c r="L247" s="9" t="s">
        <v>173</v>
      </c>
      <c r="M247" s="13">
        <v>17</v>
      </c>
      <c r="N247" s="13">
        <f t="shared" si="9"/>
        <v>771.12</v>
      </c>
      <c r="O247" s="11">
        <v>17000</v>
      </c>
      <c r="P247" s="11">
        <f t="shared" si="10"/>
        <v>289000</v>
      </c>
      <c r="Q247" s="9" t="s">
        <v>2115</v>
      </c>
      <c r="R247" s="37">
        <f t="shared" si="11"/>
        <v>17000</v>
      </c>
    </row>
    <row r="248" spans="1:18" x14ac:dyDescent="0.25">
      <c r="A248" s="9" t="s">
        <v>2104</v>
      </c>
      <c r="B248" s="10">
        <v>43894</v>
      </c>
      <c r="C248" s="11">
        <v>3</v>
      </c>
      <c r="D248" s="12">
        <v>2020</v>
      </c>
      <c r="E248" s="10" t="s">
        <v>2699</v>
      </c>
      <c r="F248" s="10" t="s">
        <v>2656</v>
      </c>
      <c r="G248" s="10" t="s">
        <v>2662</v>
      </c>
      <c r="H248" s="9" t="s">
        <v>26</v>
      </c>
      <c r="I248" s="9" t="s">
        <v>37</v>
      </c>
      <c r="J248" s="9" t="s">
        <v>3</v>
      </c>
      <c r="K248" s="9" t="s">
        <v>38</v>
      </c>
      <c r="L248" s="9" t="s">
        <v>39</v>
      </c>
      <c r="M248" s="13">
        <v>40</v>
      </c>
      <c r="N248" s="13">
        <f t="shared" si="9"/>
        <v>1814.4</v>
      </c>
      <c r="O248" s="11">
        <v>14700</v>
      </c>
      <c r="P248" s="11">
        <f t="shared" si="10"/>
        <v>588000</v>
      </c>
      <c r="Q248" s="9" t="s">
        <v>2105</v>
      </c>
      <c r="R248" s="37">
        <f t="shared" si="11"/>
        <v>14700</v>
      </c>
    </row>
    <row r="249" spans="1:18" x14ac:dyDescent="0.25">
      <c r="A249" s="9" t="s">
        <v>2106</v>
      </c>
      <c r="B249" s="10">
        <v>43894</v>
      </c>
      <c r="C249" s="11">
        <v>3</v>
      </c>
      <c r="D249" s="12">
        <v>2020</v>
      </c>
      <c r="E249" s="10" t="s">
        <v>2699</v>
      </c>
      <c r="F249" s="10" t="s">
        <v>2656</v>
      </c>
      <c r="G249" s="10" t="s">
        <v>2662</v>
      </c>
      <c r="H249" s="9" t="s">
        <v>2107</v>
      </c>
      <c r="I249" s="9" t="s">
        <v>23</v>
      </c>
      <c r="J249" s="9" t="s">
        <v>3</v>
      </c>
      <c r="K249" s="9" t="s">
        <v>16</v>
      </c>
      <c r="L249" s="9" t="s">
        <v>17</v>
      </c>
      <c r="M249" s="13">
        <v>100</v>
      </c>
      <c r="N249" s="13">
        <f t="shared" si="9"/>
        <v>4536</v>
      </c>
      <c r="O249" s="11">
        <v>18700</v>
      </c>
      <c r="P249" s="11">
        <f t="shared" si="10"/>
        <v>1870000</v>
      </c>
      <c r="Q249" s="9" t="s">
        <v>2108</v>
      </c>
      <c r="R249" s="37">
        <f t="shared" si="11"/>
        <v>18700</v>
      </c>
    </row>
    <row r="250" spans="1:18" x14ac:dyDescent="0.25">
      <c r="A250" s="14" t="s">
        <v>2109</v>
      </c>
      <c r="B250" s="15">
        <v>43894</v>
      </c>
      <c r="C250" s="16">
        <v>3</v>
      </c>
      <c r="D250" s="17">
        <v>2020</v>
      </c>
      <c r="E250" s="15" t="s">
        <v>2699</v>
      </c>
      <c r="F250" s="10" t="s">
        <v>2656</v>
      </c>
      <c r="G250" s="10" t="s">
        <v>2662</v>
      </c>
      <c r="H250" s="14" t="s">
        <v>2087</v>
      </c>
      <c r="I250" s="18" t="s">
        <v>2088</v>
      </c>
      <c r="J250" s="14" t="s">
        <v>3</v>
      </c>
      <c r="K250" s="14" t="s">
        <v>2089</v>
      </c>
      <c r="L250" s="14" t="s">
        <v>2090</v>
      </c>
      <c r="M250" s="19">
        <f>42.97</f>
        <v>42.97</v>
      </c>
      <c r="N250" s="19">
        <f t="shared" si="9"/>
        <v>1949.1191999999999</v>
      </c>
      <c r="O250" s="20">
        <v>0</v>
      </c>
      <c r="P250" s="20">
        <f t="shared" si="10"/>
        <v>0</v>
      </c>
      <c r="Q250" s="14" t="s">
        <v>2110</v>
      </c>
      <c r="R250" s="37">
        <f t="shared" si="11"/>
        <v>0</v>
      </c>
    </row>
    <row r="251" spans="1:18" x14ac:dyDescent="0.25">
      <c r="A251" s="9" t="s">
        <v>2111</v>
      </c>
      <c r="B251" s="10">
        <v>43894</v>
      </c>
      <c r="C251" s="11">
        <v>3</v>
      </c>
      <c r="D251" s="12">
        <v>2020</v>
      </c>
      <c r="E251" s="10" t="s">
        <v>2699</v>
      </c>
      <c r="F251" s="10" t="s">
        <v>2656</v>
      </c>
      <c r="G251" s="10" t="s">
        <v>2662</v>
      </c>
      <c r="H251" s="9" t="s">
        <v>2062</v>
      </c>
      <c r="I251" s="9" t="s">
        <v>2070</v>
      </c>
      <c r="J251" s="9" t="s">
        <v>3</v>
      </c>
      <c r="K251" s="9" t="s">
        <v>16</v>
      </c>
      <c r="L251" s="9" t="s">
        <v>17</v>
      </c>
      <c r="M251" s="13">
        <v>0.17</v>
      </c>
      <c r="N251" s="13">
        <f t="shared" si="9"/>
        <v>7.7112000000000007</v>
      </c>
      <c r="O251" s="11">
        <v>18700</v>
      </c>
      <c r="P251" s="11">
        <f t="shared" si="10"/>
        <v>3179.0000000000005</v>
      </c>
      <c r="Q251" s="9" t="s">
        <v>2112</v>
      </c>
      <c r="R251" s="37">
        <f t="shared" si="11"/>
        <v>18700</v>
      </c>
    </row>
    <row r="252" spans="1:18" x14ac:dyDescent="0.25">
      <c r="A252" s="9" t="s">
        <v>2111</v>
      </c>
      <c r="B252" s="10">
        <v>43894</v>
      </c>
      <c r="C252" s="11">
        <v>3</v>
      </c>
      <c r="D252" s="12">
        <v>2020</v>
      </c>
      <c r="E252" s="10" t="s">
        <v>2699</v>
      </c>
      <c r="F252" s="10" t="s">
        <v>2656</v>
      </c>
      <c r="G252" s="10" t="s">
        <v>2662</v>
      </c>
      <c r="H252" s="9" t="s">
        <v>2087</v>
      </c>
      <c r="I252" s="9" t="s">
        <v>2070</v>
      </c>
      <c r="J252" s="9" t="s">
        <v>3</v>
      </c>
      <c r="K252" s="9" t="s">
        <v>16</v>
      </c>
      <c r="L252" s="9" t="s">
        <v>17</v>
      </c>
      <c r="M252" s="13">
        <v>0.17</v>
      </c>
      <c r="N252" s="13">
        <f t="shared" si="9"/>
        <v>7.7112000000000007</v>
      </c>
      <c r="O252" s="11">
        <v>18700</v>
      </c>
      <c r="P252" s="11">
        <f t="shared" si="10"/>
        <v>3179.0000000000005</v>
      </c>
      <c r="Q252" s="9" t="s">
        <v>2112</v>
      </c>
      <c r="R252" s="37">
        <f t="shared" si="11"/>
        <v>18700</v>
      </c>
    </row>
    <row r="253" spans="1:18" x14ac:dyDescent="0.25">
      <c r="A253" s="9" t="s">
        <v>2111</v>
      </c>
      <c r="B253" s="10">
        <v>43894</v>
      </c>
      <c r="C253" s="11">
        <v>3</v>
      </c>
      <c r="D253" s="12">
        <v>2020</v>
      </c>
      <c r="E253" s="10" t="s">
        <v>2699</v>
      </c>
      <c r="F253" s="10" t="s">
        <v>2656</v>
      </c>
      <c r="G253" s="10" t="s">
        <v>2662</v>
      </c>
      <c r="H253" s="9" t="s">
        <v>2073</v>
      </c>
      <c r="I253" s="9" t="s">
        <v>2070</v>
      </c>
      <c r="J253" s="9" t="s">
        <v>3</v>
      </c>
      <c r="K253" s="9" t="s">
        <v>16</v>
      </c>
      <c r="L253" s="9" t="s">
        <v>17</v>
      </c>
      <c r="M253" s="13">
        <v>0.17</v>
      </c>
      <c r="N253" s="13">
        <f t="shared" si="9"/>
        <v>7.7112000000000007</v>
      </c>
      <c r="O253" s="11">
        <v>18700</v>
      </c>
      <c r="P253" s="11">
        <f t="shared" si="10"/>
        <v>3179.0000000000005</v>
      </c>
      <c r="Q253" s="9" t="s">
        <v>2112</v>
      </c>
      <c r="R253" s="37">
        <f t="shared" si="11"/>
        <v>18700</v>
      </c>
    </row>
    <row r="254" spans="1:18" x14ac:dyDescent="0.25">
      <c r="A254" s="9" t="s">
        <v>2100</v>
      </c>
      <c r="B254" s="10">
        <v>43896</v>
      </c>
      <c r="C254" s="11">
        <v>3</v>
      </c>
      <c r="D254" s="12">
        <v>2020</v>
      </c>
      <c r="E254" s="10" t="s">
        <v>2699</v>
      </c>
      <c r="F254" s="10" t="s">
        <v>2656</v>
      </c>
      <c r="G254" s="10" t="s">
        <v>2662</v>
      </c>
      <c r="H254" s="9" t="s">
        <v>733</v>
      </c>
      <c r="I254" s="9" t="s">
        <v>27</v>
      </c>
      <c r="J254" s="9" t="s">
        <v>3</v>
      </c>
      <c r="K254" s="9" t="s">
        <v>28</v>
      </c>
      <c r="L254" s="9" t="s">
        <v>29</v>
      </c>
      <c r="M254" s="13">
        <v>76</v>
      </c>
      <c r="N254" s="13">
        <f t="shared" si="9"/>
        <v>3447.36</v>
      </c>
      <c r="O254" s="11">
        <v>14800</v>
      </c>
      <c r="P254" s="11">
        <f t="shared" si="10"/>
        <v>1124800</v>
      </c>
      <c r="Q254" s="9" t="s">
        <v>2101</v>
      </c>
      <c r="R254" s="37">
        <f t="shared" si="11"/>
        <v>14800</v>
      </c>
    </row>
    <row r="255" spans="1:18" x14ac:dyDescent="0.25">
      <c r="A255" s="14" t="s">
        <v>2102</v>
      </c>
      <c r="B255" s="15">
        <v>43896</v>
      </c>
      <c r="C255" s="16">
        <v>3</v>
      </c>
      <c r="D255" s="17">
        <v>2020</v>
      </c>
      <c r="E255" s="15" t="s">
        <v>2699</v>
      </c>
      <c r="F255" s="10" t="s">
        <v>2656</v>
      </c>
      <c r="G255" s="10" t="s">
        <v>2662</v>
      </c>
      <c r="H255" s="14" t="s">
        <v>2087</v>
      </c>
      <c r="I255" s="18" t="s">
        <v>2088</v>
      </c>
      <c r="J255" s="14" t="s">
        <v>3</v>
      </c>
      <c r="K255" s="14" t="s">
        <v>2089</v>
      </c>
      <c r="L255" s="14" t="s">
        <v>2090</v>
      </c>
      <c r="M255" s="19">
        <f>129.3</f>
        <v>129.30000000000001</v>
      </c>
      <c r="N255" s="19">
        <f t="shared" si="9"/>
        <v>5865.0480000000007</v>
      </c>
      <c r="O255" s="20">
        <v>0</v>
      </c>
      <c r="P255" s="20">
        <f t="shared" si="10"/>
        <v>0</v>
      </c>
      <c r="Q255" s="14" t="s">
        <v>2103</v>
      </c>
      <c r="R255" s="37">
        <f t="shared" si="11"/>
        <v>0</v>
      </c>
    </row>
    <row r="256" spans="1:18" x14ac:dyDescent="0.25">
      <c r="A256" s="9" t="s">
        <v>2098</v>
      </c>
      <c r="B256" s="10">
        <v>43908</v>
      </c>
      <c r="C256" s="11">
        <v>3</v>
      </c>
      <c r="D256" s="12">
        <v>2020</v>
      </c>
      <c r="E256" s="10" t="s">
        <v>2699</v>
      </c>
      <c r="F256" s="10" t="s">
        <v>2656</v>
      </c>
      <c r="G256" s="10" t="s">
        <v>2662</v>
      </c>
      <c r="H256" s="9" t="s">
        <v>298</v>
      </c>
      <c r="I256" s="9" t="s">
        <v>1913</v>
      </c>
      <c r="J256" s="9" t="s">
        <v>3</v>
      </c>
      <c r="K256" s="9" t="s">
        <v>1914</v>
      </c>
      <c r="L256" s="9" t="s">
        <v>1915</v>
      </c>
      <c r="M256" s="13">
        <v>35.369999999999997</v>
      </c>
      <c r="N256" s="13">
        <f t="shared" si="9"/>
        <v>1604.3831999999998</v>
      </c>
      <c r="O256" s="11">
        <v>16250</v>
      </c>
      <c r="P256" s="11">
        <f t="shared" si="10"/>
        <v>574762.5</v>
      </c>
      <c r="Q256" s="9" t="s">
        <v>2099</v>
      </c>
      <c r="R256" s="37">
        <f t="shared" si="11"/>
        <v>16250.000000000002</v>
      </c>
    </row>
    <row r="257" spans="1:18" x14ac:dyDescent="0.25">
      <c r="A257" s="14" t="s">
        <v>2096</v>
      </c>
      <c r="B257" s="15">
        <v>43949</v>
      </c>
      <c r="C257" s="16">
        <v>4</v>
      </c>
      <c r="D257" s="17">
        <v>2020</v>
      </c>
      <c r="E257" s="15" t="s">
        <v>2700</v>
      </c>
      <c r="F257" s="10" t="s">
        <v>2656</v>
      </c>
      <c r="G257" s="10" t="s">
        <v>2663</v>
      </c>
      <c r="H257" s="14" t="s">
        <v>2087</v>
      </c>
      <c r="I257" s="18" t="s">
        <v>2088</v>
      </c>
      <c r="J257" s="14" t="s">
        <v>3</v>
      </c>
      <c r="K257" s="14" t="s">
        <v>2089</v>
      </c>
      <c r="L257" s="14" t="s">
        <v>2090</v>
      </c>
      <c r="M257" s="19">
        <f>395</f>
        <v>395</v>
      </c>
      <c r="N257" s="19">
        <f t="shared" si="9"/>
        <v>17917.2</v>
      </c>
      <c r="O257" s="20">
        <v>0</v>
      </c>
      <c r="P257" s="20">
        <f t="shared" si="10"/>
        <v>0</v>
      </c>
      <c r="Q257" s="14" t="s">
        <v>2097</v>
      </c>
      <c r="R257" s="37">
        <f t="shared" si="11"/>
        <v>0</v>
      </c>
    </row>
    <row r="258" spans="1:18" x14ac:dyDescent="0.25">
      <c r="A258" s="9" t="s">
        <v>2094</v>
      </c>
      <c r="B258" s="10">
        <v>43973</v>
      </c>
      <c r="C258" s="11">
        <v>5</v>
      </c>
      <c r="D258" s="12">
        <v>2020</v>
      </c>
      <c r="E258" s="10" t="s">
        <v>2701</v>
      </c>
      <c r="F258" s="10" t="s">
        <v>2656</v>
      </c>
      <c r="G258" s="10" t="s">
        <v>2663</v>
      </c>
      <c r="H258" s="9" t="s">
        <v>2062</v>
      </c>
      <c r="I258" s="9" t="s">
        <v>1588</v>
      </c>
      <c r="J258" s="9" t="s">
        <v>3</v>
      </c>
      <c r="K258" s="9" t="s">
        <v>1255</v>
      </c>
      <c r="L258" s="9" t="s">
        <v>1256</v>
      </c>
      <c r="M258" s="13">
        <v>96.2</v>
      </c>
      <c r="N258" s="13">
        <f t="shared" si="9"/>
        <v>4363.6320000000005</v>
      </c>
      <c r="O258" s="11">
        <v>16500</v>
      </c>
      <c r="P258" s="11">
        <f t="shared" si="10"/>
        <v>1587300</v>
      </c>
      <c r="Q258" s="9" t="s">
        <v>2095</v>
      </c>
      <c r="R258" s="37">
        <f t="shared" si="11"/>
        <v>16500</v>
      </c>
    </row>
    <row r="259" spans="1:18" x14ac:dyDescent="0.25">
      <c r="A259" s="14" t="s">
        <v>2092</v>
      </c>
      <c r="B259" s="15">
        <v>43980</v>
      </c>
      <c r="C259" s="16">
        <v>5</v>
      </c>
      <c r="D259" s="17">
        <v>2020</v>
      </c>
      <c r="E259" s="15" t="s">
        <v>2701</v>
      </c>
      <c r="F259" s="10" t="s">
        <v>2656</v>
      </c>
      <c r="G259" s="10" t="s">
        <v>2663</v>
      </c>
      <c r="H259" s="14" t="s">
        <v>2087</v>
      </c>
      <c r="I259" s="18" t="s">
        <v>2088</v>
      </c>
      <c r="J259" s="14" t="s">
        <v>3</v>
      </c>
      <c r="K259" s="14" t="s">
        <v>2089</v>
      </c>
      <c r="L259" s="14" t="s">
        <v>2090</v>
      </c>
      <c r="M259" s="19">
        <f>196.83</f>
        <v>196.83</v>
      </c>
      <c r="N259" s="19">
        <f t="shared" si="9"/>
        <v>8928.2088000000003</v>
      </c>
      <c r="O259" s="20">
        <v>0</v>
      </c>
      <c r="P259" s="20">
        <f t="shared" si="10"/>
        <v>0</v>
      </c>
      <c r="Q259" s="14" t="s">
        <v>2093</v>
      </c>
      <c r="R259" s="37">
        <f t="shared" si="11"/>
        <v>0</v>
      </c>
    </row>
    <row r="260" spans="1:18" x14ac:dyDescent="0.25">
      <c r="A260" s="14" t="s">
        <v>2086</v>
      </c>
      <c r="B260" s="15">
        <v>43993</v>
      </c>
      <c r="C260" s="16">
        <v>6</v>
      </c>
      <c r="D260" s="17">
        <v>2020</v>
      </c>
      <c r="E260" s="15" t="s">
        <v>2702</v>
      </c>
      <c r="F260" s="10" t="s">
        <v>2656</v>
      </c>
      <c r="G260" s="10" t="s">
        <v>2663</v>
      </c>
      <c r="H260" s="14" t="s">
        <v>2087</v>
      </c>
      <c r="I260" s="18" t="s">
        <v>2088</v>
      </c>
      <c r="J260" s="14" t="s">
        <v>3</v>
      </c>
      <c r="K260" s="14" t="s">
        <v>2089</v>
      </c>
      <c r="L260" s="14" t="s">
        <v>2090</v>
      </c>
      <c r="M260" s="19">
        <f>303.61</f>
        <v>303.61</v>
      </c>
      <c r="N260" s="19">
        <f t="shared" si="9"/>
        <v>13771.749600000001</v>
      </c>
      <c r="O260" s="20">
        <v>0</v>
      </c>
      <c r="P260" s="20">
        <f t="shared" si="10"/>
        <v>0</v>
      </c>
      <c r="Q260" s="14" t="s">
        <v>2091</v>
      </c>
      <c r="R260" s="37">
        <f t="shared" si="11"/>
        <v>0</v>
      </c>
    </row>
    <row r="261" spans="1:18" x14ac:dyDescent="0.25">
      <c r="A261" s="9" t="s">
        <v>2647</v>
      </c>
      <c r="B261" s="10">
        <v>43993</v>
      </c>
      <c r="C261" s="11">
        <v>6</v>
      </c>
      <c r="D261" s="12">
        <v>2020</v>
      </c>
      <c r="E261" s="10" t="s">
        <v>2702</v>
      </c>
      <c r="F261" s="10" t="s">
        <v>2656</v>
      </c>
      <c r="G261" s="10" t="s">
        <v>2663</v>
      </c>
      <c r="H261" s="9" t="s">
        <v>2087</v>
      </c>
      <c r="I261" s="18" t="s">
        <v>2088</v>
      </c>
      <c r="J261" s="9" t="s">
        <v>2627</v>
      </c>
      <c r="K261" s="9" t="s">
        <v>2199</v>
      </c>
      <c r="L261" s="9" t="s">
        <v>2200</v>
      </c>
      <c r="M261" s="13">
        <v>-109.43</v>
      </c>
      <c r="N261" s="13">
        <f t="shared" si="9"/>
        <v>-4963.7448000000004</v>
      </c>
      <c r="O261" s="20">
        <v>0</v>
      </c>
      <c r="P261" s="20">
        <f t="shared" si="10"/>
        <v>0</v>
      </c>
      <c r="Q261" s="9" t="s">
        <v>2201</v>
      </c>
      <c r="R261" s="37">
        <f t="shared" si="11"/>
        <v>0</v>
      </c>
    </row>
    <row r="262" spans="1:18" x14ac:dyDescent="0.25">
      <c r="A262" s="9" t="s">
        <v>2646</v>
      </c>
      <c r="B262" s="10">
        <v>43994</v>
      </c>
      <c r="C262" s="11">
        <v>6</v>
      </c>
      <c r="D262" s="12">
        <v>2020</v>
      </c>
      <c r="E262" s="10" t="s">
        <v>2702</v>
      </c>
      <c r="F262" s="10" t="s">
        <v>2656</v>
      </c>
      <c r="G262" s="10" t="s">
        <v>2663</v>
      </c>
      <c r="H262" s="9" t="s">
        <v>2087</v>
      </c>
      <c r="I262" s="18" t="s">
        <v>2088</v>
      </c>
      <c r="J262" s="9" t="s">
        <v>2627</v>
      </c>
      <c r="K262" s="9" t="s">
        <v>2283</v>
      </c>
      <c r="L262" s="9" t="s">
        <v>2284</v>
      </c>
      <c r="M262" s="13">
        <v>-108.22</v>
      </c>
      <c r="N262" s="13">
        <f t="shared" ref="N262:N325" si="12">M262*45.36</f>
        <v>-4908.8591999999999</v>
      </c>
      <c r="O262" s="21">
        <v>0</v>
      </c>
      <c r="P262" s="20">
        <f t="shared" ref="P262:P325" si="13">M262*O262</f>
        <v>0</v>
      </c>
      <c r="Q262" s="9" t="s">
        <v>2285</v>
      </c>
      <c r="R262" s="37">
        <f t="shared" si="11"/>
        <v>0</v>
      </c>
    </row>
    <row r="263" spans="1:18" x14ac:dyDescent="0.25">
      <c r="A263" s="9" t="s">
        <v>2081</v>
      </c>
      <c r="B263" s="10">
        <v>43995</v>
      </c>
      <c r="C263" s="11">
        <v>6</v>
      </c>
      <c r="D263" s="12">
        <v>2020</v>
      </c>
      <c r="E263" s="10" t="s">
        <v>2702</v>
      </c>
      <c r="F263" s="10" t="s">
        <v>2656</v>
      </c>
      <c r="G263" s="10" t="s">
        <v>2663</v>
      </c>
      <c r="H263" s="9" t="s">
        <v>2062</v>
      </c>
      <c r="I263" s="9" t="s">
        <v>1588</v>
      </c>
      <c r="J263" s="9" t="s">
        <v>3</v>
      </c>
      <c r="K263" s="9" t="s">
        <v>1255</v>
      </c>
      <c r="L263" s="9" t="s">
        <v>1256</v>
      </c>
      <c r="M263" s="13">
        <v>60</v>
      </c>
      <c r="N263" s="13">
        <f t="shared" si="12"/>
        <v>2721.6</v>
      </c>
      <c r="O263" s="11">
        <v>16500</v>
      </c>
      <c r="P263" s="11">
        <f t="shared" si="13"/>
        <v>990000</v>
      </c>
      <c r="Q263" s="9" t="s">
        <v>2082</v>
      </c>
      <c r="R263" s="37">
        <f t="shared" ref="R263:R326" si="14">P263/M263</f>
        <v>16500</v>
      </c>
    </row>
    <row r="264" spans="1:18" x14ac:dyDescent="0.25">
      <c r="A264" s="9" t="s">
        <v>2083</v>
      </c>
      <c r="B264" s="10">
        <v>43995</v>
      </c>
      <c r="C264" s="11">
        <v>6</v>
      </c>
      <c r="D264" s="12">
        <v>2020</v>
      </c>
      <c r="E264" s="10" t="s">
        <v>2702</v>
      </c>
      <c r="F264" s="10" t="s">
        <v>2656</v>
      </c>
      <c r="G264" s="10" t="s">
        <v>2663</v>
      </c>
      <c r="H264" s="9" t="s">
        <v>2073</v>
      </c>
      <c r="I264" s="9" t="s">
        <v>2084</v>
      </c>
      <c r="J264" s="9" t="s">
        <v>3</v>
      </c>
      <c r="K264" s="9" t="s">
        <v>1292</v>
      </c>
      <c r="L264" s="9" t="s">
        <v>1293</v>
      </c>
      <c r="M264" s="13">
        <v>30</v>
      </c>
      <c r="N264" s="13">
        <f t="shared" si="12"/>
        <v>1360.8</v>
      </c>
      <c r="O264" s="11">
        <v>12200</v>
      </c>
      <c r="P264" s="11">
        <f t="shared" si="13"/>
        <v>366000</v>
      </c>
      <c r="Q264" s="9" t="s">
        <v>2085</v>
      </c>
      <c r="R264" s="37">
        <f t="shared" si="14"/>
        <v>12200</v>
      </c>
    </row>
    <row r="265" spans="1:18" x14ac:dyDescent="0.25">
      <c r="A265" s="9" t="s">
        <v>2079</v>
      </c>
      <c r="B265" s="10">
        <v>43998</v>
      </c>
      <c r="C265" s="11">
        <v>6</v>
      </c>
      <c r="D265" s="12">
        <v>2020</v>
      </c>
      <c r="E265" s="10" t="s">
        <v>2702</v>
      </c>
      <c r="F265" s="10" t="s">
        <v>2656</v>
      </c>
      <c r="G265" s="10" t="s">
        <v>2663</v>
      </c>
      <c r="H265" s="9" t="s">
        <v>2062</v>
      </c>
      <c r="I265" s="9" t="s">
        <v>1588</v>
      </c>
      <c r="J265" s="9" t="s">
        <v>3</v>
      </c>
      <c r="K265" s="9" t="s">
        <v>1255</v>
      </c>
      <c r="L265" s="9" t="s">
        <v>1256</v>
      </c>
      <c r="M265" s="13">
        <v>44.5</v>
      </c>
      <c r="N265" s="13">
        <f t="shared" si="12"/>
        <v>2018.52</v>
      </c>
      <c r="O265" s="11">
        <v>16500</v>
      </c>
      <c r="P265" s="11">
        <f t="shared" si="13"/>
        <v>734250</v>
      </c>
      <c r="Q265" s="9" t="s">
        <v>2080</v>
      </c>
      <c r="R265" s="37">
        <f t="shared" si="14"/>
        <v>16500</v>
      </c>
    </row>
    <row r="266" spans="1:18" x14ac:dyDescent="0.25">
      <c r="A266" s="9" t="s">
        <v>2077</v>
      </c>
      <c r="B266" s="10">
        <v>43999</v>
      </c>
      <c r="C266" s="11">
        <v>6</v>
      </c>
      <c r="D266" s="12">
        <v>2020</v>
      </c>
      <c r="E266" s="10" t="s">
        <v>2702</v>
      </c>
      <c r="F266" s="10" t="s">
        <v>2656</v>
      </c>
      <c r="G266" s="10" t="s">
        <v>2663</v>
      </c>
      <c r="H266" s="9" t="s">
        <v>2062</v>
      </c>
      <c r="I266" s="9" t="s">
        <v>1588</v>
      </c>
      <c r="J266" s="9" t="s">
        <v>3</v>
      </c>
      <c r="K266" s="9" t="s">
        <v>1255</v>
      </c>
      <c r="L266" s="9" t="s">
        <v>1256</v>
      </c>
      <c r="M266" s="13">
        <v>83.54</v>
      </c>
      <c r="N266" s="13">
        <f t="shared" si="12"/>
        <v>3789.3744000000002</v>
      </c>
      <c r="O266" s="11">
        <v>16500</v>
      </c>
      <c r="P266" s="11">
        <f t="shared" si="13"/>
        <v>1378410</v>
      </c>
      <c r="Q266" s="9" t="s">
        <v>2078</v>
      </c>
      <c r="R266" s="37">
        <f t="shared" si="14"/>
        <v>16500</v>
      </c>
    </row>
    <row r="267" spans="1:18" x14ac:dyDescent="0.25">
      <c r="A267" s="9" t="s">
        <v>2072</v>
      </c>
      <c r="B267" s="10">
        <v>44001</v>
      </c>
      <c r="C267" s="11">
        <v>6</v>
      </c>
      <c r="D267" s="12">
        <v>2020</v>
      </c>
      <c r="E267" s="10" t="s">
        <v>2702</v>
      </c>
      <c r="F267" s="10" t="s">
        <v>2656</v>
      </c>
      <c r="G267" s="10" t="s">
        <v>2663</v>
      </c>
      <c r="H267" s="9" t="s">
        <v>2073</v>
      </c>
      <c r="I267" s="9" t="s">
        <v>27</v>
      </c>
      <c r="J267" s="9" t="s">
        <v>3</v>
      </c>
      <c r="K267" s="9" t="s">
        <v>28</v>
      </c>
      <c r="L267" s="9" t="s">
        <v>29</v>
      </c>
      <c r="M267" s="13">
        <v>50</v>
      </c>
      <c r="N267" s="13">
        <f t="shared" si="12"/>
        <v>2268</v>
      </c>
      <c r="O267" s="11">
        <v>14000</v>
      </c>
      <c r="P267" s="11">
        <f t="shared" si="13"/>
        <v>700000</v>
      </c>
      <c r="Q267" s="9" t="s">
        <v>2074</v>
      </c>
      <c r="R267" s="37">
        <f t="shared" si="14"/>
        <v>14000</v>
      </c>
    </row>
    <row r="268" spans="1:18" x14ac:dyDescent="0.25">
      <c r="A268" s="9" t="s">
        <v>2075</v>
      </c>
      <c r="B268" s="10">
        <v>44001</v>
      </c>
      <c r="C268" s="11">
        <v>6</v>
      </c>
      <c r="D268" s="12">
        <v>2020</v>
      </c>
      <c r="E268" s="10" t="s">
        <v>2702</v>
      </c>
      <c r="F268" s="10" t="s">
        <v>2656</v>
      </c>
      <c r="G268" s="10" t="s">
        <v>2663</v>
      </c>
      <c r="H268" s="9" t="s">
        <v>2073</v>
      </c>
      <c r="I268" s="9" t="s">
        <v>27</v>
      </c>
      <c r="J268" s="9" t="s">
        <v>3</v>
      </c>
      <c r="K268" s="9" t="s">
        <v>28</v>
      </c>
      <c r="L268" s="9" t="s">
        <v>29</v>
      </c>
      <c r="M268" s="13">
        <v>50</v>
      </c>
      <c r="N268" s="13">
        <f t="shared" si="12"/>
        <v>2268</v>
      </c>
      <c r="O268" s="11">
        <v>14000</v>
      </c>
      <c r="P268" s="11">
        <f t="shared" si="13"/>
        <v>700000</v>
      </c>
      <c r="Q268" s="9" t="s">
        <v>2076</v>
      </c>
      <c r="R268" s="37">
        <f t="shared" si="14"/>
        <v>14000</v>
      </c>
    </row>
    <row r="269" spans="1:18" x14ac:dyDescent="0.25">
      <c r="A269" s="9" t="s">
        <v>2069</v>
      </c>
      <c r="B269" s="10">
        <v>44012</v>
      </c>
      <c r="C269" s="11">
        <v>6</v>
      </c>
      <c r="D269" s="12">
        <v>2020</v>
      </c>
      <c r="E269" s="10" t="s">
        <v>2702</v>
      </c>
      <c r="F269" s="10" t="s">
        <v>2656</v>
      </c>
      <c r="G269" s="10" t="s">
        <v>2663</v>
      </c>
      <c r="H269" s="9" t="s">
        <v>78</v>
      </c>
      <c r="I269" s="9" t="s">
        <v>2070</v>
      </c>
      <c r="J269" s="9" t="s">
        <v>3</v>
      </c>
      <c r="K269" s="9" t="s">
        <v>1292</v>
      </c>
      <c r="L269" s="9" t="s">
        <v>1293</v>
      </c>
      <c r="M269" s="13">
        <v>1.77</v>
      </c>
      <c r="N269" s="13">
        <f t="shared" si="12"/>
        <v>80.287199999999999</v>
      </c>
      <c r="O269" s="11">
        <v>12200</v>
      </c>
      <c r="P269" s="11">
        <f t="shared" si="13"/>
        <v>21594</v>
      </c>
      <c r="Q269" s="9" t="s">
        <v>2071</v>
      </c>
      <c r="R269" s="37">
        <f t="shared" si="14"/>
        <v>12200</v>
      </c>
    </row>
    <row r="270" spans="1:18" x14ac:dyDescent="0.25">
      <c r="A270" s="9" t="s">
        <v>2067</v>
      </c>
      <c r="B270" s="10">
        <v>44021</v>
      </c>
      <c r="C270" s="11">
        <v>7</v>
      </c>
      <c r="D270" s="12">
        <v>2020</v>
      </c>
      <c r="E270" s="10" t="s">
        <v>2703</v>
      </c>
      <c r="F270" s="10" t="s">
        <v>2657</v>
      </c>
      <c r="G270" s="10" t="s">
        <v>2665</v>
      </c>
      <c r="H270" s="9" t="s">
        <v>315</v>
      </c>
      <c r="I270" s="9" t="s">
        <v>1588</v>
      </c>
      <c r="J270" s="9" t="s">
        <v>3</v>
      </c>
      <c r="K270" s="9" t="s">
        <v>1255</v>
      </c>
      <c r="L270" s="9" t="s">
        <v>1256</v>
      </c>
      <c r="M270" s="13">
        <v>6</v>
      </c>
      <c r="N270" s="13">
        <f t="shared" si="12"/>
        <v>272.15999999999997</v>
      </c>
      <c r="O270" s="11">
        <v>18000</v>
      </c>
      <c r="P270" s="11">
        <f t="shared" si="13"/>
        <v>108000</v>
      </c>
      <c r="Q270" s="9" t="s">
        <v>2068</v>
      </c>
      <c r="R270" s="37">
        <f t="shared" si="14"/>
        <v>18000</v>
      </c>
    </row>
    <row r="271" spans="1:18" x14ac:dyDescent="0.25">
      <c r="A271" s="9" t="s">
        <v>2065</v>
      </c>
      <c r="B271" s="10">
        <v>44030</v>
      </c>
      <c r="C271" s="11">
        <v>7</v>
      </c>
      <c r="D271" s="12">
        <v>2020</v>
      </c>
      <c r="E271" s="10" t="s">
        <v>2703</v>
      </c>
      <c r="F271" s="10" t="s">
        <v>2657</v>
      </c>
      <c r="G271" s="10" t="s">
        <v>2665</v>
      </c>
      <c r="H271" s="9" t="s">
        <v>8</v>
      </c>
      <c r="I271" s="9" t="s">
        <v>9</v>
      </c>
      <c r="J271" s="9" t="s">
        <v>3</v>
      </c>
      <c r="K271" s="9" t="s">
        <v>10</v>
      </c>
      <c r="L271" s="9" t="s">
        <v>11</v>
      </c>
      <c r="M271" s="13">
        <v>150</v>
      </c>
      <c r="N271" s="13">
        <f t="shared" si="12"/>
        <v>6804</v>
      </c>
      <c r="O271" s="11">
        <v>17800</v>
      </c>
      <c r="P271" s="11">
        <f t="shared" si="13"/>
        <v>2670000</v>
      </c>
      <c r="Q271" s="9" t="s">
        <v>2066</v>
      </c>
      <c r="R271" s="37">
        <f t="shared" si="14"/>
        <v>17800</v>
      </c>
    </row>
    <row r="272" spans="1:18" x14ac:dyDescent="0.25">
      <c r="A272" s="9" t="s">
        <v>2061</v>
      </c>
      <c r="B272" s="10">
        <v>44032</v>
      </c>
      <c r="C272" s="11">
        <v>7</v>
      </c>
      <c r="D272" s="12">
        <v>2020</v>
      </c>
      <c r="E272" s="10" t="s">
        <v>2703</v>
      </c>
      <c r="F272" s="10" t="s">
        <v>2657</v>
      </c>
      <c r="G272" s="10" t="s">
        <v>2665</v>
      </c>
      <c r="H272" s="9" t="s">
        <v>2062</v>
      </c>
      <c r="I272" s="9" t="s">
        <v>2063</v>
      </c>
      <c r="J272" s="9" t="s">
        <v>3</v>
      </c>
      <c r="K272" s="9" t="s">
        <v>1292</v>
      </c>
      <c r="L272" s="9" t="s">
        <v>1293</v>
      </c>
      <c r="M272" s="13">
        <v>100</v>
      </c>
      <c r="N272" s="13">
        <f t="shared" si="12"/>
        <v>4536</v>
      </c>
      <c r="O272" s="11">
        <v>16800</v>
      </c>
      <c r="P272" s="11">
        <f t="shared" si="13"/>
        <v>1680000</v>
      </c>
      <c r="Q272" s="9" t="s">
        <v>2064</v>
      </c>
      <c r="R272" s="37">
        <f t="shared" si="14"/>
        <v>16800</v>
      </c>
    </row>
    <row r="273" spans="1:18" x14ac:dyDescent="0.25">
      <c r="A273" s="9" t="s">
        <v>2055</v>
      </c>
      <c r="B273" s="10">
        <v>44033</v>
      </c>
      <c r="C273" s="11">
        <v>7</v>
      </c>
      <c r="D273" s="12">
        <v>2020</v>
      </c>
      <c r="E273" s="10" t="s">
        <v>2703</v>
      </c>
      <c r="F273" s="10" t="s">
        <v>2657</v>
      </c>
      <c r="G273" s="10" t="s">
        <v>2665</v>
      </c>
      <c r="H273" s="9" t="s">
        <v>91</v>
      </c>
      <c r="I273" s="9" t="s">
        <v>9</v>
      </c>
      <c r="J273" s="9" t="s">
        <v>3</v>
      </c>
      <c r="K273" s="9" t="s">
        <v>10</v>
      </c>
      <c r="L273" s="9" t="s">
        <v>11</v>
      </c>
      <c r="M273" s="13">
        <v>30</v>
      </c>
      <c r="N273" s="13">
        <f t="shared" si="12"/>
        <v>1360.8</v>
      </c>
      <c r="O273" s="11">
        <v>19000</v>
      </c>
      <c r="P273" s="11">
        <f t="shared" si="13"/>
        <v>570000</v>
      </c>
      <c r="Q273" s="9" t="s">
        <v>2056</v>
      </c>
      <c r="R273" s="37">
        <f t="shared" si="14"/>
        <v>19000</v>
      </c>
    </row>
    <row r="274" spans="1:18" x14ac:dyDescent="0.25">
      <c r="A274" s="9" t="s">
        <v>2057</v>
      </c>
      <c r="B274" s="10">
        <v>44033</v>
      </c>
      <c r="C274" s="11">
        <v>7</v>
      </c>
      <c r="D274" s="12">
        <v>2020</v>
      </c>
      <c r="E274" s="10" t="s">
        <v>2703</v>
      </c>
      <c r="F274" s="10" t="s">
        <v>2657</v>
      </c>
      <c r="G274" s="10" t="s">
        <v>2665</v>
      </c>
      <c r="H274" s="9" t="s">
        <v>8</v>
      </c>
      <c r="I274" s="9" t="s">
        <v>9</v>
      </c>
      <c r="J274" s="9" t="s">
        <v>3</v>
      </c>
      <c r="K274" s="9" t="s">
        <v>10</v>
      </c>
      <c r="L274" s="9" t="s">
        <v>11</v>
      </c>
      <c r="M274" s="13">
        <v>80</v>
      </c>
      <c r="N274" s="13">
        <f t="shared" si="12"/>
        <v>3628.8</v>
      </c>
      <c r="O274" s="11">
        <v>17800</v>
      </c>
      <c r="P274" s="11">
        <f t="shared" si="13"/>
        <v>1424000</v>
      </c>
      <c r="Q274" s="9" t="s">
        <v>2058</v>
      </c>
      <c r="R274" s="37">
        <f t="shared" si="14"/>
        <v>17800</v>
      </c>
    </row>
    <row r="275" spans="1:18" x14ac:dyDescent="0.25">
      <c r="A275" s="9" t="s">
        <v>2059</v>
      </c>
      <c r="B275" s="10">
        <v>44033</v>
      </c>
      <c r="C275" s="11">
        <v>7</v>
      </c>
      <c r="D275" s="12">
        <v>2020</v>
      </c>
      <c r="E275" s="10" t="s">
        <v>2703</v>
      </c>
      <c r="F275" s="10" t="s">
        <v>2657</v>
      </c>
      <c r="G275" s="10" t="s">
        <v>2665</v>
      </c>
      <c r="H275" s="9" t="s">
        <v>8</v>
      </c>
      <c r="I275" s="9" t="s">
        <v>9</v>
      </c>
      <c r="J275" s="9" t="s">
        <v>3</v>
      </c>
      <c r="K275" s="9" t="s">
        <v>10</v>
      </c>
      <c r="L275" s="9" t="s">
        <v>11</v>
      </c>
      <c r="M275" s="13">
        <v>70</v>
      </c>
      <c r="N275" s="13">
        <f t="shared" si="12"/>
        <v>3175.2</v>
      </c>
      <c r="O275" s="11">
        <v>17800</v>
      </c>
      <c r="P275" s="11">
        <f t="shared" si="13"/>
        <v>1246000</v>
      </c>
      <c r="Q275" s="9" t="s">
        <v>2060</v>
      </c>
      <c r="R275" s="37">
        <f t="shared" si="14"/>
        <v>17800</v>
      </c>
    </row>
    <row r="276" spans="1:18" x14ac:dyDescent="0.25">
      <c r="A276" s="9" t="s">
        <v>2047</v>
      </c>
      <c r="B276" s="10">
        <v>44042</v>
      </c>
      <c r="C276" s="11">
        <v>7</v>
      </c>
      <c r="D276" s="12">
        <v>2020</v>
      </c>
      <c r="E276" s="10" t="s">
        <v>2703</v>
      </c>
      <c r="F276" s="10" t="s">
        <v>2657</v>
      </c>
      <c r="G276" s="10" t="s">
        <v>2665</v>
      </c>
      <c r="H276" s="9" t="s">
        <v>2014</v>
      </c>
      <c r="I276" s="9" t="s">
        <v>2015</v>
      </c>
      <c r="J276" s="9" t="s">
        <v>3</v>
      </c>
      <c r="K276" s="9" t="s">
        <v>494</v>
      </c>
      <c r="L276" s="9" t="s">
        <v>495</v>
      </c>
      <c r="M276" s="13">
        <v>0.33</v>
      </c>
      <c r="N276" s="13">
        <f t="shared" si="12"/>
        <v>14.9688</v>
      </c>
      <c r="O276" s="11">
        <v>21234.94</v>
      </c>
      <c r="P276" s="11">
        <f t="shared" si="13"/>
        <v>7007.5302000000001</v>
      </c>
      <c r="Q276" s="9" t="s">
        <v>2048</v>
      </c>
      <c r="R276" s="37">
        <f t="shared" si="14"/>
        <v>21234.94</v>
      </c>
    </row>
    <row r="277" spans="1:18" x14ac:dyDescent="0.25">
      <c r="A277" s="9" t="s">
        <v>2049</v>
      </c>
      <c r="B277" s="10">
        <v>44042</v>
      </c>
      <c r="C277" s="11">
        <v>7</v>
      </c>
      <c r="D277" s="12">
        <v>2020</v>
      </c>
      <c r="E277" s="10" t="s">
        <v>2703</v>
      </c>
      <c r="F277" s="10" t="s">
        <v>2657</v>
      </c>
      <c r="G277" s="10" t="s">
        <v>2665</v>
      </c>
      <c r="H277" s="9" t="s">
        <v>315</v>
      </c>
      <c r="I277" s="9" t="s">
        <v>1588</v>
      </c>
      <c r="J277" s="9" t="s">
        <v>3</v>
      </c>
      <c r="K277" s="9" t="s">
        <v>1255</v>
      </c>
      <c r="L277" s="9" t="s">
        <v>1256</v>
      </c>
      <c r="M277" s="13">
        <v>16.57</v>
      </c>
      <c r="N277" s="13">
        <f t="shared" si="12"/>
        <v>751.61519999999996</v>
      </c>
      <c r="O277" s="11">
        <v>18100</v>
      </c>
      <c r="P277" s="11">
        <f t="shared" si="13"/>
        <v>299917</v>
      </c>
      <c r="Q277" s="9" t="s">
        <v>2050</v>
      </c>
      <c r="R277" s="37">
        <f t="shared" si="14"/>
        <v>18100</v>
      </c>
    </row>
    <row r="278" spans="1:18" x14ac:dyDescent="0.25">
      <c r="A278" s="9" t="s">
        <v>2051</v>
      </c>
      <c r="B278" s="10">
        <v>44042</v>
      </c>
      <c r="C278" s="11">
        <v>7</v>
      </c>
      <c r="D278" s="12">
        <v>2020</v>
      </c>
      <c r="E278" s="10" t="s">
        <v>2703</v>
      </c>
      <c r="F278" s="10" t="s">
        <v>2657</v>
      </c>
      <c r="G278" s="10" t="s">
        <v>2665</v>
      </c>
      <c r="H278" s="9" t="s">
        <v>315</v>
      </c>
      <c r="I278" s="9" t="s">
        <v>1588</v>
      </c>
      <c r="J278" s="9" t="s">
        <v>3</v>
      </c>
      <c r="K278" s="9" t="s">
        <v>1255</v>
      </c>
      <c r="L278" s="9" t="s">
        <v>1256</v>
      </c>
      <c r="M278" s="13">
        <v>32.770000000000003</v>
      </c>
      <c r="N278" s="13">
        <f t="shared" si="12"/>
        <v>1486.4472000000001</v>
      </c>
      <c r="O278" s="11">
        <v>18100</v>
      </c>
      <c r="P278" s="11">
        <f t="shared" si="13"/>
        <v>593137</v>
      </c>
      <c r="Q278" s="9" t="s">
        <v>2052</v>
      </c>
      <c r="R278" s="37">
        <f t="shared" si="14"/>
        <v>18100</v>
      </c>
    </row>
    <row r="279" spans="1:18" x14ac:dyDescent="0.25">
      <c r="A279" s="9" t="s">
        <v>2053</v>
      </c>
      <c r="B279" s="10">
        <v>44042</v>
      </c>
      <c r="C279" s="11">
        <v>7</v>
      </c>
      <c r="D279" s="12">
        <v>2020</v>
      </c>
      <c r="E279" s="10" t="s">
        <v>2703</v>
      </c>
      <c r="F279" s="10" t="s">
        <v>2657</v>
      </c>
      <c r="G279" s="10" t="s">
        <v>2665</v>
      </c>
      <c r="H279" s="9" t="s">
        <v>315</v>
      </c>
      <c r="I279" s="9" t="s">
        <v>1588</v>
      </c>
      <c r="J279" s="9" t="s">
        <v>3</v>
      </c>
      <c r="K279" s="9" t="s">
        <v>1255</v>
      </c>
      <c r="L279" s="9" t="s">
        <v>1256</v>
      </c>
      <c r="M279" s="13">
        <v>0.66</v>
      </c>
      <c r="N279" s="13">
        <f t="shared" si="12"/>
        <v>29.9376</v>
      </c>
      <c r="O279" s="11">
        <v>18100</v>
      </c>
      <c r="P279" s="11">
        <f t="shared" si="13"/>
        <v>11946</v>
      </c>
      <c r="Q279" s="9" t="s">
        <v>2054</v>
      </c>
      <c r="R279" s="37">
        <f t="shared" si="14"/>
        <v>18100</v>
      </c>
    </row>
    <row r="280" spans="1:18" x14ac:dyDescent="0.25">
      <c r="A280" s="9" t="s">
        <v>2041</v>
      </c>
      <c r="B280" s="10">
        <v>44049</v>
      </c>
      <c r="C280" s="11">
        <v>8</v>
      </c>
      <c r="D280" s="12">
        <v>2020</v>
      </c>
      <c r="E280" s="10" t="s">
        <v>2704</v>
      </c>
      <c r="F280" s="10" t="s">
        <v>2657</v>
      </c>
      <c r="G280" s="10" t="s">
        <v>2665</v>
      </c>
      <c r="H280" s="9" t="s">
        <v>2014</v>
      </c>
      <c r="I280" s="9" t="s">
        <v>2015</v>
      </c>
      <c r="J280" s="9" t="s">
        <v>3</v>
      </c>
      <c r="K280" s="9" t="s">
        <v>494</v>
      </c>
      <c r="L280" s="9" t="s">
        <v>495</v>
      </c>
      <c r="M280" s="13">
        <v>4.24</v>
      </c>
      <c r="N280" s="13">
        <f t="shared" si="12"/>
        <v>192.32640000000001</v>
      </c>
      <c r="O280" s="11">
        <v>21484.49</v>
      </c>
      <c r="P280" s="11">
        <f t="shared" si="13"/>
        <v>91094.237600000008</v>
      </c>
      <c r="Q280" s="9" t="s">
        <v>2042</v>
      </c>
      <c r="R280" s="37">
        <f t="shared" si="14"/>
        <v>21484.49</v>
      </c>
    </row>
    <row r="281" spans="1:18" x14ac:dyDescent="0.25">
      <c r="A281" s="9" t="s">
        <v>2043</v>
      </c>
      <c r="B281" s="10">
        <v>44049</v>
      </c>
      <c r="C281" s="11">
        <v>8</v>
      </c>
      <c r="D281" s="12">
        <v>2020</v>
      </c>
      <c r="E281" s="10" t="s">
        <v>2704</v>
      </c>
      <c r="F281" s="10" t="s">
        <v>2657</v>
      </c>
      <c r="G281" s="10" t="s">
        <v>2665</v>
      </c>
      <c r="H281" s="9" t="s">
        <v>298</v>
      </c>
      <c r="I281" s="9" t="s">
        <v>1254</v>
      </c>
      <c r="J281" s="9" t="s">
        <v>3</v>
      </c>
      <c r="K281" s="9" t="s">
        <v>1255</v>
      </c>
      <c r="L281" s="9" t="s">
        <v>1256</v>
      </c>
      <c r="M281" s="13">
        <v>18.920000000000002</v>
      </c>
      <c r="N281" s="13">
        <f t="shared" si="12"/>
        <v>858.21120000000008</v>
      </c>
      <c r="O281" s="11">
        <v>16100</v>
      </c>
      <c r="P281" s="11">
        <f t="shared" si="13"/>
        <v>304612</v>
      </c>
      <c r="Q281" s="9" t="s">
        <v>2044</v>
      </c>
      <c r="R281" s="37">
        <f t="shared" si="14"/>
        <v>16099.999999999998</v>
      </c>
    </row>
    <row r="282" spans="1:18" x14ac:dyDescent="0.25">
      <c r="A282" s="9" t="s">
        <v>2045</v>
      </c>
      <c r="B282" s="10">
        <v>44049</v>
      </c>
      <c r="C282" s="11">
        <v>8</v>
      </c>
      <c r="D282" s="12">
        <v>2020</v>
      </c>
      <c r="E282" s="10" t="s">
        <v>2704</v>
      </c>
      <c r="F282" s="10" t="s">
        <v>2657</v>
      </c>
      <c r="G282" s="10" t="s">
        <v>2665</v>
      </c>
      <c r="H282" s="9" t="s">
        <v>298</v>
      </c>
      <c r="I282" s="9" t="s">
        <v>1254</v>
      </c>
      <c r="J282" s="9" t="s">
        <v>3</v>
      </c>
      <c r="K282" s="9" t="s">
        <v>1255</v>
      </c>
      <c r="L282" s="9" t="s">
        <v>1256</v>
      </c>
      <c r="M282" s="13">
        <v>11.08</v>
      </c>
      <c r="N282" s="13">
        <f t="shared" si="12"/>
        <v>502.58879999999999</v>
      </c>
      <c r="O282" s="11">
        <v>16100</v>
      </c>
      <c r="P282" s="11">
        <f t="shared" si="13"/>
        <v>178388</v>
      </c>
      <c r="Q282" s="9" t="s">
        <v>2046</v>
      </c>
      <c r="R282" s="37">
        <f t="shared" si="14"/>
        <v>16100</v>
      </c>
    </row>
    <row r="283" spans="1:18" x14ac:dyDescent="0.25">
      <c r="A283" s="9" t="s">
        <v>2033</v>
      </c>
      <c r="B283" s="10">
        <v>44050</v>
      </c>
      <c r="C283" s="11">
        <v>8</v>
      </c>
      <c r="D283" s="12">
        <v>2020</v>
      </c>
      <c r="E283" s="10" t="s">
        <v>2704</v>
      </c>
      <c r="F283" s="10" t="s">
        <v>2657</v>
      </c>
      <c r="G283" s="10" t="s">
        <v>2665</v>
      </c>
      <c r="H283" s="9" t="s">
        <v>2014</v>
      </c>
      <c r="I283" s="9" t="s">
        <v>2015</v>
      </c>
      <c r="J283" s="9" t="s">
        <v>3</v>
      </c>
      <c r="K283" s="9" t="s">
        <v>494</v>
      </c>
      <c r="L283" s="9" t="s">
        <v>495</v>
      </c>
      <c r="M283" s="13">
        <v>2.39</v>
      </c>
      <c r="N283" s="13">
        <f t="shared" si="12"/>
        <v>108.41040000000001</v>
      </c>
      <c r="O283" s="11">
        <v>21613.040000000001</v>
      </c>
      <c r="P283" s="11">
        <f t="shared" si="13"/>
        <v>51655.165600000008</v>
      </c>
      <c r="Q283" s="9" t="s">
        <v>2034</v>
      </c>
      <c r="R283" s="37">
        <f t="shared" si="14"/>
        <v>21613.040000000001</v>
      </c>
    </row>
    <row r="284" spans="1:18" x14ac:dyDescent="0.25">
      <c r="A284" s="9" t="s">
        <v>2035</v>
      </c>
      <c r="B284" s="10">
        <v>44050</v>
      </c>
      <c r="C284" s="11">
        <v>8</v>
      </c>
      <c r="D284" s="12">
        <v>2020</v>
      </c>
      <c r="E284" s="10" t="s">
        <v>2704</v>
      </c>
      <c r="F284" s="10" t="s">
        <v>2657</v>
      </c>
      <c r="G284" s="10" t="s">
        <v>2665</v>
      </c>
      <c r="H284" s="9" t="s">
        <v>315</v>
      </c>
      <c r="I284" s="9" t="s">
        <v>23</v>
      </c>
      <c r="J284" s="9" t="s">
        <v>3</v>
      </c>
      <c r="K284" s="9" t="s">
        <v>16</v>
      </c>
      <c r="L284" s="9" t="s">
        <v>17</v>
      </c>
      <c r="M284" s="13">
        <v>125</v>
      </c>
      <c r="N284" s="13">
        <f t="shared" si="12"/>
        <v>5670</v>
      </c>
      <c r="O284" s="11">
        <v>18200</v>
      </c>
      <c r="P284" s="11">
        <f t="shared" si="13"/>
        <v>2275000</v>
      </c>
      <c r="Q284" s="9" t="s">
        <v>2036</v>
      </c>
      <c r="R284" s="37">
        <f t="shared" si="14"/>
        <v>18200</v>
      </c>
    </row>
    <row r="285" spans="1:18" x14ac:dyDescent="0.25">
      <c r="A285" s="9" t="s">
        <v>2037</v>
      </c>
      <c r="B285" s="10">
        <v>44050</v>
      </c>
      <c r="C285" s="11">
        <v>8</v>
      </c>
      <c r="D285" s="12">
        <v>2020</v>
      </c>
      <c r="E285" s="10" t="s">
        <v>2704</v>
      </c>
      <c r="F285" s="10" t="s">
        <v>2657</v>
      </c>
      <c r="G285" s="10" t="s">
        <v>2665</v>
      </c>
      <c r="H285" s="9" t="s">
        <v>78</v>
      </c>
      <c r="I285" s="9" t="s">
        <v>37</v>
      </c>
      <c r="J285" s="9" t="s">
        <v>3</v>
      </c>
      <c r="K285" s="9" t="s">
        <v>38</v>
      </c>
      <c r="L285" s="9" t="s">
        <v>39</v>
      </c>
      <c r="M285" s="13">
        <v>79.13</v>
      </c>
      <c r="N285" s="13">
        <f t="shared" si="12"/>
        <v>3589.3367999999996</v>
      </c>
      <c r="O285" s="11">
        <v>14700</v>
      </c>
      <c r="P285" s="11">
        <f t="shared" si="13"/>
        <v>1163211</v>
      </c>
      <c r="Q285" s="9" t="s">
        <v>2038</v>
      </c>
      <c r="R285" s="37">
        <f t="shared" si="14"/>
        <v>14700</v>
      </c>
    </row>
    <row r="286" spans="1:18" x14ac:dyDescent="0.25">
      <c r="A286" s="9" t="s">
        <v>2039</v>
      </c>
      <c r="B286" s="10">
        <v>44050</v>
      </c>
      <c r="C286" s="11">
        <v>8</v>
      </c>
      <c r="D286" s="12">
        <v>2020</v>
      </c>
      <c r="E286" s="10" t="s">
        <v>2704</v>
      </c>
      <c r="F286" s="10" t="s">
        <v>2657</v>
      </c>
      <c r="G286" s="10" t="s">
        <v>2665</v>
      </c>
      <c r="H286" s="9" t="s">
        <v>78</v>
      </c>
      <c r="I286" s="9" t="s">
        <v>37</v>
      </c>
      <c r="J286" s="9" t="s">
        <v>3</v>
      </c>
      <c r="K286" s="9" t="s">
        <v>38</v>
      </c>
      <c r="L286" s="9" t="s">
        <v>39</v>
      </c>
      <c r="M286" s="13">
        <v>20.87</v>
      </c>
      <c r="N286" s="13">
        <f t="shared" si="12"/>
        <v>946.66320000000007</v>
      </c>
      <c r="O286" s="11">
        <v>14700</v>
      </c>
      <c r="P286" s="11">
        <f t="shared" si="13"/>
        <v>306789</v>
      </c>
      <c r="Q286" s="9" t="s">
        <v>2040</v>
      </c>
      <c r="R286" s="37">
        <f t="shared" si="14"/>
        <v>14700</v>
      </c>
    </row>
    <row r="287" spans="1:18" x14ac:dyDescent="0.25">
      <c r="A287" s="9" t="s">
        <v>2029</v>
      </c>
      <c r="B287" s="10">
        <v>44053</v>
      </c>
      <c r="C287" s="11">
        <v>8</v>
      </c>
      <c r="D287" s="12">
        <v>2020</v>
      </c>
      <c r="E287" s="10" t="s">
        <v>2704</v>
      </c>
      <c r="F287" s="10" t="s">
        <v>2657</v>
      </c>
      <c r="G287" s="10" t="s">
        <v>2665</v>
      </c>
      <c r="H287" s="9" t="s">
        <v>1159</v>
      </c>
      <c r="I287" s="9" t="s">
        <v>33</v>
      </c>
      <c r="J287" s="9" t="s">
        <v>3</v>
      </c>
      <c r="K287" s="9" t="s">
        <v>1160</v>
      </c>
      <c r="L287" s="9" t="s">
        <v>1161</v>
      </c>
      <c r="M287" s="13">
        <v>18.52</v>
      </c>
      <c r="N287" s="13">
        <f t="shared" si="12"/>
        <v>840.06719999999996</v>
      </c>
      <c r="O287" s="11">
        <v>15979.76</v>
      </c>
      <c r="P287" s="11">
        <f t="shared" si="13"/>
        <v>295945.15519999998</v>
      </c>
      <c r="Q287" s="9" t="s">
        <v>2030</v>
      </c>
      <c r="R287" s="37">
        <f t="shared" si="14"/>
        <v>15979.759999999998</v>
      </c>
    </row>
    <row r="288" spans="1:18" x14ac:dyDescent="0.25">
      <c r="A288" s="9" t="s">
        <v>2031</v>
      </c>
      <c r="B288" s="10">
        <v>44053</v>
      </c>
      <c r="C288" s="11">
        <v>8</v>
      </c>
      <c r="D288" s="12">
        <v>2020</v>
      </c>
      <c r="E288" s="10" t="s">
        <v>2704</v>
      </c>
      <c r="F288" s="10" t="s">
        <v>2657</v>
      </c>
      <c r="G288" s="10" t="s">
        <v>2665</v>
      </c>
      <c r="H288" s="9" t="s">
        <v>1159</v>
      </c>
      <c r="I288" s="9" t="s">
        <v>33</v>
      </c>
      <c r="J288" s="9" t="s">
        <v>3</v>
      </c>
      <c r="K288" s="9" t="s">
        <v>1160</v>
      </c>
      <c r="L288" s="9" t="s">
        <v>1161</v>
      </c>
      <c r="M288" s="13">
        <v>7.69</v>
      </c>
      <c r="N288" s="13">
        <f t="shared" si="12"/>
        <v>348.8184</v>
      </c>
      <c r="O288" s="11">
        <v>16048.93</v>
      </c>
      <c r="P288" s="11">
        <f t="shared" si="13"/>
        <v>123416.27170000001</v>
      </c>
      <c r="Q288" s="9" t="s">
        <v>2032</v>
      </c>
      <c r="R288" s="37">
        <f t="shared" si="14"/>
        <v>16048.93</v>
      </c>
    </row>
    <row r="289" spans="1:18" x14ac:dyDescent="0.25">
      <c r="A289" s="9" t="s">
        <v>2023</v>
      </c>
      <c r="B289" s="10">
        <v>44054</v>
      </c>
      <c r="C289" s="11">
        <v>8</v>
      </c>
      <c r="D289" s="12">
        <v>2020</v>
      </c>
      <c r="E289" s="10" t="s">
        <v>2704</v>
      </c>
      <c r="F289" s="10" t="s">
        <v>2657</v>
      </c>
      <c r="G289" s="10" t="s">
        <v>2665</v>
      </c>
      <c r="H289" s="9" t="s">
        <v>8</v>
      </c>
      <c r="I289" s="9" t="s">
        <v>9</v>
      </c>
      <c r="J289" s="9" t="s">
        <v>3</v>
      </c>
      <c r="K289" s="9" t="s">
        <v>10</v>
      </c>
      <c r="L289" s="9" t="s">
        <v>11</v>
      </c>
      <c r="M289" s="13">
        <v>150</v>
      </c>
      <c r="N289" s="13">
        <f t="shared" si="12"/>
        <v>6804</v>
      </c>
      <c r="O289" s="11">
        <v>17800</v>
      </c>
      <c r="P289" s="11">
        <f t="shared" si="13"/>
        <v>2670000</v>
      </c>
      <c r="Q289" s="9" t="s">
        <v>2024</v>
      </c>
      <c r="R289" s="37">
        <f t="shared" si="14"/>
        <v>17800</v>
      </c>
    </row>
    <row r="290" spans="1:18" x14ac:dyDescent="0.25">
      <c r="A290" s="9" t="s">
        <v>2025</v>
      </c>
      <c r="B290" s="10">
        <v>44054</v>
      </c>
      <c r="C290" s="11">
        <v>8</v>
      </c>
      <c r="D290" s="12">
        <v>2020</v>
      </c>
      <c r="E290" s="10" t="s">
        <v>2704</v>
      </c>
      <c r="F290" s="10" t="s">
        <v>2657</v>
      </c>
      <c r="G290" s="10" t="s">
        <v>2665</v>
      </c>
      <c r="H290" s="9" t="s">
        <v>1962</v>
      </c>
      <c r="I290" s="9" t="s">
        <v>1963</v>
      </c>
      <c r="J290" s="9" t="s">
        <v>3</v>
      </c>
      <c r="K290" s="9" t="s">
        <v>1964</v>
      </c>
      <c r="L290" s="9" t="s">
        <v>1965</v>
      </c>
      <c r="M290" s="13">
        <v>50</v>
      </c>
      <c r="N290" s="13">
        <f t="shared" si="12"/>
        <v>2268</v>
      </c>
      <c r="O290" s="11">
        <v>17000</v>
      </c>
      <c r="P290" s="11">
        <f t="shared" si="13"/>
        <v>850000</v>
      </c>
      <c r="Q290" s="9" t="s">
        <v>2026</v>
      </c>
      <c r="R290" s="37">
        <f t="shared" si="14"/>
        <v>17000</v>
      </c>
    </row>
    <row r="291" spans="1:18" x14ac:dyDescent="0.25">
      <c r="A291" s="9" t="s">
        <v>2027</v>
      </c>
      <c r="B291" s="10">
        <v>44054</v>
      </c>
      <c r="C291" s="11">
        <v>8</v>
      </c>
      <c r="D291" s="12">
        <v>2020</v>
      </c>
      <c r="E291" s="10" t="s">
        <v>2704</v>
      </c>
      <c r="F291" s="10" t="s">
        <v>2657</v>
      </c>
      <c r="G291" s="10" t="s">
        <v>2665</v>
      </c>
      <c r="H291" s="9" t="s">
        <v>315</v>
      </c>
      <c r="I291" s="9" t="s">
        <v>23</v>
      </c>
      <c r="J291" s="9" t="s">
        <v>3</v>
      </c>
      <c r="K291" s="9" t="s">
        <v>16</v>
      </c>
      <c r="L291" s="9" t="s">
        <v>17</v>
      </c>
      <c r="M291" s="13">
        <v>100</v>
      </c>
      <c r="N291" s="13">
        <f t="shared" si="12"/>
        <v>4536</v>
      </c>
      <c r="O291" s="11">
        <v>18200</v>
      </c>
      <c r="P291" s="11">
        <f t="shared" si="13"/>
        <v>1820000</v>
      </c>
      <c r="Q291" s="9" t="s">
        <v>2028</v>
      </c>
      <c r="R291" s="37">
        <f t="shared" si="14"/>
        <v>18200</v>
      </c>
    </row>
    <row r="292" spans="1:18" x14ac:dyDescent="0.25">
      <c r="A292" s="9" t="s">
        <v>2017</v>
      </c>
      <c r="B292" s="10">
        <v>44055</v>
      </c>
      <c r="C292" s="11">
        <v>8</v>
      </c>
      <c r="D292" s="12">
        <v>2020</v>
      </c>
      <c r="E292" s="10" t="s">
        <v>2704</v>
      </c>
      <c r="F292" s="10" t="s">
        <v>2657</v>
      </c>
      <c r="G292" s="10" t="s">
        <v>2665</v>
      </c>
      <c r="H292" s="9" t="s">
        <v>78</v>
      </c>
      <c r="I292" s="9" t="s">
        <v>1877</v>
      </c>
      <c r="J292" s="9" t="s">
        <v>3</v>
      </c>
      <c r="K292" s="9" t="s">
        <v>16</v>
      </c>
      <c r="L292" s="9" t="s">
        <v>17</v>
      </c>
      <c r="M292" s="13">
        <v>10.44</v>
      </c>
      <c r="N292" s="13">
        <f t="shared" si="12"/>
        <v>473.55839999999995</v>
      </c>
      <c r="O292" s="11">
        <v>14600</v>
      </c>
      <c r="P292" s="11">
        <f t="shared" si="13"/>
        <v>152424</v>
      </c>
      <c r="Q292" s="9" t="s">
        <v>2018</v>
      </c>
      <c r="R292" s="37">
        <f t="shared" si="14"/>
        <v>14600</v>
      </c>
    </row>
    <row r="293" spans="1:18" x14ac:dyDescent="0.25">
      <c r="A293" s="9" t="s">
        <v>2019</v>
      </c>
      <c r="B293" s="10">
        <v>44055</v>
      </c>
      <c r="C293" s="11">
        <v>8</v>
      </c>
      <c r="D293" s="12">
        <v>2020</v>
      </c>
      <c r="E293" s="10" t="s">
        <v>2704</v>
      </c>
      <c r="F293" s="10" t="s">
        <v>2657</v>
      </c>
      <c r="G293" s="10" t="s">
        <v>2665</v>
      </c>
      <c r="H293" s="9" t="s">
        <v>78</v>
      </c>
      <c r="I293" s="9" t="s">
        <v>1877</v>
      </c>
      <c r="J293" s="9" t="s">
        <v>3</v>
      </c>
      <c r="K293" s="9" t="s">
        <v>16</v>
      </c>
      <c r="L293" s="9" t="s">
        <v>17</v>
      </c>
      <c r="M293" s="13">
        <v>6.15</v>
      </c>
      <c r="N293" s="13">
        <f t="shared" si="12"/>
        <v>278.964</v>
      </c>
      <c r="O293" s="11">
        <v>14600</v>
      </c>
      <c r="P293" s="11">
        <f t="shared" si="13"/>
        <v>89790</v>
      </c>
      <c r="Q293" s="9" t="s">
        <v>2020</v>
      </c>
      <c r="R293" s="37">
        <f t="shared" si="14"/>
        <v>14600</v>
      </c>
    </row>
    <row r="294" spans="1:18" x14ac:dyDescent="0.25">
      <c r="A294" s="9" t="s">
        <v>2021</v>
      </c>
      <c r="B294" s="10">
        <v>44055</v>
      </c>
      <c r="C294" s="11">
        <v>8</v>
      </c>
      <c r="D294" s="12">
        <v>2020</v>
      </c>
      <c r="E294" s="10" t="s">
        <v>2704</v>
      </c>
      <c r="F294" s="10" t="s">
        <v>2657</v>
      </c>
      <c r="G294" s="10" t="s">
        <v>2665</v>
      </c>
      <c r="H294" s="9" t="s">
        <v>78</v>
      </c>
      <c r="I294" s="9" t="s">
        <v>1877</v>
      </c>
      <c r="J294" s="9" t="s">
        <v>3</v>
      </c>
      <c r="K294" s="9" t="s">
        <v>16</v>
      </c>
      <c r="L294" s="9" t="s">
        <v>17</v>
      </c>
      <c r="M294" s="13">
        <v>133.41</v>
      </c>
      <c r="N294" s="13">
        <f t="shared" si="12"/>
        <v>6051.4776000000002</v>
      </c>
      <c r="O294" s="11">
        <v>14600</v>
      </c>
      <c r="P294" s="11">
        <f t="shared" si="13"/>
        <v>1947786</v>
      </c>
      <c r="Q294" s="9" t="s">
        <v>2022</v>
      </c>
      <c r="R294" s="37">
        <f t="shared" si="14"/>
        <v>14600</v>
      </c>
    </row>
    <row r="295" spans="1:18" x14ac:dyDescent="0.25">
      <c r="A295" s="9" t="s">
        <v>2005</v>
      </c>
      <c r="B295" s="10">
        <v>44056</v>
      </c>
      <c r="C295" s="11">
        <v>8</v>
      </c>
      <c r="D295" s="12">
        <v>2020</v>
      </c>
      <c r="E295" s="10" t="s">
        <v>2704</v>
      </c>
      <c r="F295" s="10" t="s">
        <v>2657</v>
      </c>
      <c r="G295" s="10" t="s">
        <v>2665</v>
      </c>
      <c r="H295" s="9" t="s">
        <v>733</v>
      </c>
      <c r="I295" s="9" t="s">
        <v>1913</v>
      </c>
      <c r="J295" s="9" t="s">
        <v>3</v>
      </c>
      <c r="K295" s="9" t="s">
        <v>1914</v>
      </c>
      <c r="L295" s="9" t="s">
        <v>1915</v>
      </c>
      <c r="M295" s="13">
        <v>50</v>
      </c>
      <c r="N295" s="13">
        <f t="shared" si="12"/>
        <v>2268</v>
      </c>
      <c r="O295" s="11">
        <v>14500</v>
      </c>
      <c r="P295" s="11">
        <f t="shared" si="13"/>
        <v>725000</v>
      </c>
      <c r="Q295" s="9" t="s">
        <v>2006</v>
      </c>
      <c r="R295" s="37">
        <f t="shared" si="14"/>
        <v>14500</v>
      </c>
    </row>
    <row r="296" spans="1:18" x14ac:dyDescent="0.25">
      <c r="A296" s="9" t="s">
        <v>2007</v>
      </c>
      <c r="B296" s="10">
        <v>44056</v>
      </c>
      <c r="C296" s="11">
        <v>8</v>
      </c>
      <c r="D296" s="12">
        <v>2020</v>
      </c>
      <c r="E296" s="10" t="s">
        <v>2704</v>
      </c>
      <c r="F296" s="10" t="s">
        <v>2657</v>
      </c>
      <c r="G296" s="10" t="s">
        <v>2665</v>
      </c>
      <c r="H296" s="9" t="s">
        <v>170</v>
      </c>
      <c r="I296" s="9" t="s">
        <v>171</v>
      </c>
      <c r="J296" s="9" t="s">
        <v>3</v>
      </c>
      <c r="K296" s="9" t="s">
        <v>172</v>
      </c>
      <c r="L296" s="9" t="s">
        <v>173</v>
      </c>
      <c r="M296" s="13">
        <v>4</v>
      </c>
      <c r="N296" s="13">
        <f t="shared" si="12"/>
        <v>181.44</v>
      </c>
      <c r="O296" s="11">
        <v>19950</v>
      </c>
      <c r="P296" s="11">
        <f t="shared" si="13"/>
        <v>79800</v>
      </c>
      <c r="Q296" s="9" t="s">
        <v>2008</v>
      </c>
      <c r="R296" s="37">
        <f t="shared" si="14"/>
        <v>19950</v>
      </c>
    </row>
    <row r="297" spans="1:18" x14ac:dyDescent="0.25">
      <c r="A297" s="9" t="s">
        <v>2009</v>
      </c>
      <c r="B297" s="10">
        <v>44056</v>
      </c>
      <c r="C297" s="11">
        <v>8</v>
      </c>
      <c r="D297" s="12">
        <v>2020</v>
      </c>
      <c r="E297" s="10" t="s">
        <v>2704</v>
      </c>
      <c r="F297" s="10" t="s">
        <v>2657</v>
      </c>
      <c r="G297" s="10" t="s">
        <v>2665</v>
      </c>
      <c r="H297" s="9" t="s">
        <v>145</v>
      </c>
      <c r="I297" s="9" t="s">
        <v>1221</v>
      </c>
      <c r="J297" s="9" t="s">
        <v>3</v>
      </c>
      <c r="K297" s="9" t="s">
        <v>1222</v>
      </c>
      <c r="L297" s="9" t="s">
        <v>1223</v>
      </c>
      <c r="M297" s="13">
        <v>4.21</v>
      </c>
      <c r="N297" s="13">
        <f t="shared" si="12"/>
        <v>190.96559999999999</v>
      </c>
      <c r="O297" s="11">
        <v>12900</v>
      </c>
      <c r="P297" s="11">
        <f t="shared" si="13"/>
        <v>54309</v>
      </c>
      <c r="Q297" s="9" t="s">
        <v>2010</v>
      </c>
      <c r="R297" s="37">
        <f t="shared" si="14"/>
        <v>12900</v>
      </c>
    </row>
    <row r="298" spans="1:18" x14ac:dyDescent="0.25">
      <c r="A298" s="9" t="s">
        <v>2011</v>
      </c>
      <c r="B298" s="10">
        <v>44056</v>
      </c>
      <c r="C298" s="11">
        <v>8</v>
      </c>
      <c r="D298" s="12">
        <v>2020</v>
      </c>
      <c r="E298" s="10" t="s">
        <v>2704</v>
      </c>
      <c r="F298" s="10" t="s">
        <v>2657</v>
      </c>
      <c r="G298" s="10" t="s">
        <v>2665</v>
      </c>
      <c r="H298" s="9" t="s">
        <v>145</v>
      </c>
      <c r="I298" s="9" t="s">
        <v>1221</v>
      </c>
      <c r="J298" s="9" t="s">
        <v>3</v>
      </c>
      <c r="K298" s="9" t="s">
        <v>1222</v>
      </c>
      <c r="L298" s="9" t="s">
        <v>1223</v>
      </c>
      <c r="M298" s="13">
        <v>25.79</v>
      </c>
      <c r="N298" s="13">
        <f t="shared" si="12"/>
        <v>1169.8344</v>
      </c>
      <c r="O298" s="11">
        <v>12900</v>
      </c>
      <c r="P298" s="11">
        <f t="shared" si="13"/>
        <v>332691</v>
      </c>
      <c r="Q298" s="9" t="s">
        <v>2012</v>
      </c>
      <c r="R298" s="37">
        <f t="shared" si="14"/>
        <v>12900</v>
      </c>
    </row>
    <row r="299" spans="1:18" x14ac:dyDescent="0.25">
      <c r="A299" s="9" t="s">
        <v>2013</v>
      </c>
      <c r="B299" s="10">
        <v>44056</v>
      </c>
      <c r="C299" s="11">
        <v>8</v>
      </c>
      <c r="D299" s="12">
        <v>2020</v>
      </c>
      <c r="E299" s="10" t="s">
        <v>2704</v>
      </c>
      <c r="F299" s="10" t="s">
        <v>2657</v>
      </c>
      <c r="G299" s="10" t="s">
        <v>2665</v>
      </c>
      <c r="H299" s="9" t="s">
        <v>2014</v>
      </c>
      <c r="I299" s="9" t="s">
        <v>2015</v>
      </c>
      <c r="J299" s="9" t="s">
        <v>3</v>
      </c>
      <c r="K299" s="9" t="s">
        <v>494</v>
      </c>
      <c r="L299" s="9" t="s">
        <v>495</v>
      </c>
      <c r="M299" s="13">
        <v>3.87</v>
      </c>
      <c r="N299" s="13">
        <f t="shared" si="12"/>
        <v>175.54320000000001</v>
      </c>
      <c r="O299" s="11">
        <v>21500</v>
      </c>
      <c r="P299" s="11">
        <f t="shared" si="13"/>
        <v>83205</v>
      </c>
      <c r="Q299" s="9" t="s">
        <v>2016</v>
      </c>
      <c r="R299" s="37">
        <f t="shared" si="14"/>
        <v>21500</v>
      </c>
    </row>
    <row r="300" spans="1:18" x14ac:dyDescent="0.25">
      <c r="A300" s="9" t="s">
        <v>1995</v>
      </c>
      <c r="B300" s="10">
        <v>44058</v>
      </c>
      <c r="C300" s="11">
        <v>8</v>
      </c>
      <c r="D300" s="12">
        <v>2020</v>
      </c>
      <c r="E300" s="10" t="s">
        <v>2704</v>
      </c>
      <c r="F300" s="10" t="s">
        <v>2657</v>
      </c>
      <c r="G300" s="10" t="s">
        <v>2665</v>
      </c>
      <c r="H300" s="9" t="s">
        <v>8</v>
      </c>
      <c r="I300" s="9" t="s">
        <v>9</v>
      </c>
      <c r="J300" s="9" t="s">
        <v>3</v>
      </c>
      <c r="K300" s="9" t="s">
        <v>10</v>
      </c>
      <c r="L300" s="9" t="s">
        <v>11</v>
      </c>
      <c r="M300" s="13">
        <v>15.45</v>
      </c>
      <c r="N300" s="13">
        <f t="shared" si="12"/>
        <v>700.81200000000001</v>
      </c>
      <c r="O300" s="11">
        <v>17800</v>
      </c>
      <c r="P300" s="11">
        <f t="shared" si="13"/>
        <v>275010</v>
      </c>
      <c r="Q300" s="9" t="s">
        <v>1996</v>
      </c>
      <c r="R300" s="37">
        <f t="shared" si="14"/>
        <v>17800</v>
      </c>
    </row>
    <row r="301" spans="1:18" x14ac:dyDescent="0.25">
      <c r="A301" s="9" t="s">
        <v>1997</v>
      </c>
      <c r="B301" s="10">
        <v>44058</v>
      </c>
      <c r="C301" s="11">
        <v>8</v>
      </c>
      <c r="D301" s="12">
        <v>2020</v>
      </c>
      <c r="E301" s="10" t="s">
        <v>2704</v>
      </c>
      <c r="F301" s="10" t="s">
        <v>2657</v>
      </c>
      <c r="G301" s="10" t="s">
        <v>2665</v>
      </c>
      <c r="H301" s="9" t="s">
        <v>8</v>
      </c>
      <c r="I301" s="9" t="s">
        <v>9</v>
      </c>
      <c r="J301" s="9" t="s">
        <v>3</v>
      </c>
      <c r="K301" s="9" t="s">
        <v>10</v>
      </c>
      <c r="L301" s="9" t="s">
        <v>11</v>
      </c>
      <c r="M301" s="13">
        <v>184.55</v>
      </c>
      <c r="N301" s="13">
        <f t="shared" si="12"/>
        <v>8371.1880000000001</v>
      </c>
      <c r="O301" s="11">
        <v>17800</v>
      </c>
      <c r="P301" s="11">
        <f t="shared" si="13"/>
        <v>3284990</v>
      </c>
      <c r="Q301" s="9" t="s">
        <v>1998</v>
      </c>
      <c r="R301" s="37">
        <f t="shared" si="14"/>
        <v>17800</v>
      </c>
    </row>
    <row r="302" spans="1:18" x14ac:dyDescent="0.25">
      <c r="A302" s="9" t="s">
        <v>1999</v>
      </c>
      <c r="B302" s="10">
        <v>44058</v>
      </c>
      <c r="C302" s="11">
        <v>8</v>
      </c>
      <c r="D302" s="12">
        <v>2020</v>
      </c>
      <c r="E302" s="10" t="s">
        <v>2704</v>
      </c>
      <c r="F302" s="10" t="s">
        <v>2657</v>
      </c>
      <c r="G302" s="10" t="s">
        <v>2665</v>
      </c>
      <c r="H302" s="9" t="s">
        <v>315</v>
      </c>
      <c r="I302" s="9" t="s">
        <v>23</v>
      </c>
      <c r="J302" s="9" t="s">
        <v>3</v>
      </c>
      <c r="K302" s="9" t="s">
        <v>16</v>
      </c>
      <c r="L302" s="9" t="s">
        <v>17</v>
      </c>
      <c r="M302" s="13">
        <v>38.729999999999997</v>
      </c>
      <c r="N302" s="13">
        <f t="shared" si="12"/>
        <v>1756.7927999999999</v>
      </c>
      <c r="O302" s="11">
        <v>18200</v>
      </c>
      <c r="P302" s="11">
        <f t="shared" si="13"/>
        <v>704886</v>
      </c>
      <c r="Q302" s="9" t="s">
        <v>2000</v>
      </c>
      <c r="R302" s="37">
        <f t="shared" si="14"/>
        <v>18200</v>
      </c>
    </row>
    <row r="303" spans="1:18" x14ac:dyDescent="0.25">
      <c r="A303" s="9" t="s">
        <v>2001</v>
      </c>
      <c r="B303" s="10">
        <v>44058</v>
      </c>
      <c r="C303" s="11">
        <v>8</v>
      </c>
      <c r="D303" s="12">
        <v>2020</v>
      </c>
      <c r="E303" s="10" t="s">
        <v>2704</v>
      </c>
      <c r="F303" s="10" t="s">
        <v>2657</v>
      </c>
      <c r="G303" s="10" t="s">
        <v>2665</v>
      </c>
      <c r="H303" s="9" t="s">
        <v>315</v>
      </c>
      <c r="I303" s="9" t="s">
        <v>23</v>
      </c>
      <c r="J303" s="9" t="s">
        <v>3</v>
      </c>
      <c r="K303" s="9" t="s">
        <v>16</v>
      </c>
      <c r="L303" s="9" t="s">
        <v>17</v>
      </c>
      <c r="M303" s="13">
        <v>111.27</v>
      </c>
      <c r="N303" s="13">
        <f t="shared" si="12"/>
        <v>5047.2071999999998</v>
      </c>
      <c r="O303" s="11">
        <v>18200</v>
      </c>
      <c r="P303" s="11">
        <f t="shared" si="13"/>
        <v>2025114</v>
      </c>
      <c r="Q303" s="9" t="s">
        <v>2002</v>
      </c>
      <c r="R303" s="37">
        <f t="shared" si="14"/>
        <v>18200</v>
      </c>
    </row>
    <row r="304" spans="1:18" x14ac:dyDescent="0.25">
      <c r="A304" s="9" t="s">
        <v>2003</v>
      </c>
      <c r="B304" s="10">
        <v>44058</v>
      </c>
      <c r="C304" s="11">
        <v>8</v>
      </c>
      <c r="D304" s="12">
        <v>2020</v>
      </c>
      <c r="E304" s="10" t="s">
        <v>2704</v>
      </c>
      <c r="F304" s="10" t="s">
        <v>2657</v>
      </c>
      <c r="G304" s="10" t="s">
        <v>2665</v>
      </c>
      <c r="H304" s="9" t="s">
        <v>298</v>
      </c>
      <c r="I304" s="9" t="s">
        <v>23</v>
      </c>
      <c r="J304" s="9" t="s">
        <v>3</v>
      </c>
      <c r="K304" s="9" t="s">
        <v>16</v>
      </c>
      <c r="L304" s="9" t="s">
        <v>17</v>
      </c>
      <c r="M304" s="13">
        <v>50</v>
      </c>
      <c r="N304" s="13">
        <f t="shared" si="12"/>
        <v>2268</v>
      </c>
      <c r="O304" s="11">
        <v>16100</v>
      </c>
      <c r="P304" s="11">
        <f t="shared" si="13"/>
        <v>805000</v>
      </c>
      <c r="Q304" s="9" t="s">
        <v>2004</v>
      </c>
      <c r="R304" s="37">
        <f t="shared" si="14"/>
        <v>16100</v>
      </c>
    </row>
    <row r="305" spans="1:18" x14ac:dyDescent="0.25">
      <c r="A305" s="9" t="s">
        <v>1993</v>
      </c>
      <c r="B305" s="10">
        <v>44061</v>
      </c>
      <c r="C305" s="11">
        <v>8</v>
      </c>
      <c r="D305" s="12">
        <v>2020</v>
      </c>
      <c r="E305" s="10" t="s">
        <v>2704</v>
      </c>
      <c r="F305" s="10" t="s">
        <v>2657</v>
      </c>
      <c r="G305" s="10" t="s">
        <v>2665</v>
      </c>
      <c r="H305" s="9" t="s">
        <v>298</v>
      </c>
      <c r="I305" s="9" t="s">
        <v>37</v>
      </c>
      <c r="J305" s="9" t="s">
        <v>3</v>
      </c>
      <c r="K305" s="9" t="s">
        <v>38</v>
      </c>
      <c r="L305" s="9" t="s">
        <v>39</v>
      </c>
      <c r="M305" s="13">
        <v>50</v>
      </c>
      <c r="N305" s="13">
        <f t="shared" si="12"/>
        <v>2268</v>
      </c>
      <c r="O305" s="11">
        <v>15750</v>
      </c>
      <c r="P305" s="11">
        <f t="shared" si="13"/>
        <v>787500</v>
      </c>
      <c r="Q305" s="9" t="s">
        <v>1994</v>
      </c>
      <c r="R305" s="37">
        <f t="shared" si="14"/>
        <v>15750</v>
      </c>
    </row>
    <row r="306" spans="1:18" x14ac:dyDescent="0.25">
      <c r="A306" s="9" t="s">
        <v>1987</v>
      </c>
      <c r="B306" s="10">
        <v>44063</v>
      </c>
      <c r="C306" s="11">
        <v>8</v>
      </c>
      <c r="D306" s="12">
        <v>2020</v>
      </c>
      <c r="E306" s="10" t="s">
        <v>2704</v>
      </c>
      <c r="F306" s="10" t="s">
        <v>2657</v>
      </c>
      <c r="G306" s="10" t="s">
        <v>2665</v>
      </c>
      <c r="H306" s="9" t="s">
        <v>235</v>
      </c>
      <c r="I306" s="9" t="s">
        <v>33</v>
      </c>
      <c r="J306" s="9" t="s">
        <v>3</v>
      </c>
      <c r="K306" s="9" t="s">
        <v>1160</v>
      </c>
      <c r="L306" s="9" t="s">
        <v>1161</v>
      </c>
      <c r="M306" s="13">
        <v>1.8732</v>
      </c>
      <c r="N306" s="13">
        <f t="shared" si="12"/>
        <v>84.968351999999996</v>
      </c>
      <c r="O306" s="11">
        <v>12150</v>
      </c>
      <c r="P306" s="11">
        <f t="shared" si="13"/>
        <v>22759.38</v>
      </c>
      <c r="Q306" s="9" t="s">
        <v>1988</v>
      </c>
      <c r="R306" s="37">
        <f t="shared" si="14"/>
        <v>12150</v>
      </c>
    </row>
    <row r="307" spans="1:18" x14ac:dyDescent="0.25">
      <c r="A307" s="9" t="s">
        <v>1989</v>
      </c>
      <c r="B307" s="10">
        <v>44063</v>
      </c>
      <c r="C307" s="11">
        <v>8</v>
      </c>
      <c r="D307" s="12">
        <v>2020</v>
      </c>
      <c r="E307" s="10" t="s">
        <v>2704</v>
      </c>
      <c r="F307" s="10" t="s">
        <v>2657</v>
      </c>
      <c r="G307" s="10" t="s">
        <v>2665</v>
      </c>
      <c r="H307" s="9" t="s">
        <v>235</v>
      </c>
      <c r="I307" s="9" t="s">
        <v>33</v>
      </c>
      <c r="J307" s="9" t="s">
        <v>3</v>
      </c>
      <c r="K307" s="9" t="s">
        <v>1160</v>
      </c>
      <c r="L307" s="9" t="s">
        <v>1161</v>
      </c>
      <c r="M307" s="13">
        <v>2.4691999999999998</v>
      </c>
      <c r="N307" s="13">
        <f t="shared" si="12"/>
        <v>112.00291199999999</v>
      </c>
      <c r="O307" s="11">
        <v>12150</v>
      </c>
      <c r="P307" s="11">
        <f t="shared" si="13"/>
        <v>30000.78</v>
      </c>
      <c r="Q307" s="9" t="s">
        <v>1988</v>
      </c>
      <c r="R307" s="37">
        <f t="shared" si="14"/>
        <v>12150</v>
      </c>
    </row>
    <row r="308" spans="1:18" x14ac:dyDescent="0.25">
      <c r="A308" s="9" t="s">
        <v>1990</v>
      </c>
      <c r="B308" s="10">
        <v>44063</v>
      </c>
      <c r="C308" s="11">
        <v>8</v>
      </c>
      <c r="D308" s="12">
        <v>2020</v>
      </c>
      <c r="E308" s="10" t="s">
        <v>2704</v>
      </c>
      <c r="F308" s="10" t="s">
        <v>2657</v>
      </c>
      <c r="G308" s="10" t="s">
        <v>2665</v>
      </c>
      <c r="H308" s="9" t="s">
        <v>235</v>
      </c>
      <c r="I308" s="9" t="s">
        <v>33</v>
      </c>
      <c r="J308" s="9" t="s">
        <v>3</v>
      </c>
      <c r="K308" s="9" t="s">
        <v>1160</v>
      </c>
      <c r="L308" s="9" t="s">
        <v>1161</v>
      </c>
      <c r="M308" s="13">
        <v>7.4074999999999998</v>
      </c>
      <c r="N308" s="13">
        <f t="shared" si="12"/>
        <v>336.00419999999997</v>
      </c>
      <c r="O308" s="11">
        <v>12150</v>
      </c>
      <c r="P308" s="11">
        <f t="shared" si="13"/>
        <v>90001.125</v>
      </c>
      <c r="Q308" s="9" t="s">
        <v>1988</v>
      </c>
      <c r="R308" s="37">
        <f t="shared" si="14"/>
        <v>12150</v>
      </c>
    </row>
    <row r="309" spans="1:18" x14ac:dyDescent="0.25">
      <c r="A309" s="9" t="s">
        <v>1991</v>
      </c>
      <c r="B309" s="10">
        <v>44063</v>
      </c>
      <c r="C309" s="11">
        <v>8</v>
      </c>
      <c r="D309" s="12">
        <v>2020</v>
      </c>
      <c r="E309" s="10" t="s">
        <v>2704</v>
      </c>
      <c r="F309" s="10" t="s">
        <v>2657</v>
      </c>
      <c r="G309" s="10" t="s">
        <v>2665</v>
      </c>
      <c r="H309" s="9" t="s">
        <v>235</v>
      </c>
      <c r="I309" s="9" t="s">
        <v>33</v>
      </c>
      <c r="J309" s="9" t="s">
        <v>3</v>
      </c>
      <c r="K309" s="9" t="s">
        <v>1160</v>
      </c>
      <c r="L309" s="9" t="s">
        <v>1161</v>
      </c>
      <c r="M309" s="13">
        <v>23.108799999999999</v>
      </c>
      <c r="N309" s="13">
        <f t="shared" si="12"/>
        <v>1048.2151679999999</v>
      </c>
      <c r="O309" s="11">
        <v>12150</v>
      </c>
      <c r="P309" s="11">
        <f t="shared" si="13"/>
        <v>280771.92</v>
      </c>
      <c r="Q309" s="9" t="s">
        <v>1988</v>
      </c>
      <c r="R309" s="37">
        <f t="shared" si="14"/>
        <v>12150</v>
      </c>
    </row>
    <row r="310" spans="1:18" x14ac:dyDescent="0.25">
      <c r="A310" s="9" t="s">
        <v>1992</v>
      </c>
      <c r="B310" s="10">
        <v>44063</v>
      </c>
      <c r="C310" s="11">
        <v>8</v>
      </c>
      <c r="D310" s="12">
        <v>2020</v>
      </c>
      <c r="E310" s="10" t="s">
        <v>2704</v>
      </c>
      <c r="F310" s="10" t="s">
        <v>2657</v>
      </c>
      <c r="G310" s="10" t="s">
        <v>2665</v>
      </c>
      <c r="H310" s="9" t="s">
        <v>235</v>
      </c>
      <c r="I310" s="9" t="s">
        <v>33</v>
      </c>
      <c r="J310" s="9" t="s">
        <v>3</v>
      </c>
      <c r="K310" s="9" t="s">
        <v>1160</v>
      </c>
      <c r="L310" s="9" t="s">
        <v>1161</v>
      </c>
      <c r="M310" s="13">
        <v>0.63739999999999997</v>
      </c>
      <c r="N310" s="13">
        <f t="shared" si="12"/>
        <v>28.912463999999996</v>
      </c>
      <c r="O310" s="11">
        <v>12150</v>
      </c>
      <c r="P310" s="11">
        <f t="shared" si="13"/>
        <v>7744.41</v>
      </c>
      <c r="Q310" s="9" t="s">
        <v>1988</v>
      </c>
      <c r="R310" s="37">
        <f t="shared" si="14"/>
        <v>12150</v>
      </c>
    </row>
    <row r="311" spans="1:18" x14ac:dyDescent="0.25">
      <c r="A311" s="9" t="s">
        <v>1983</v>
      </c>
      <c r="B311" s="10">
        <v>44065</v>
      </c>
      <c r="C311" s="11">
        <v>8</v>
      </c>
      <c r="D311" s="12">
        <v>2020</v>
      </c>
      <c r="E311" s="10" t="s">
        <v>2704</v>
      </c>
      <c r="F311" s="10" t="s">
        <v>2657</v>
      </c>
      <c r="G311" s="10" t="s">
        <v>2665</v>
      </c>
      <c r="H311" s="9" t="s">
        <v>170</v>
      </c>
      <c r="I311" s="9" t="s">
        <v>171</v>
      </c>
      <c r="J311" s="9" t="s">
        <v>3</v>
      </c>
      <c r="K311" s="9" t="s">
        <v>172</v>
      </c>
      <c r="L311" s="9" t="s">
        <v>173</v>
      </c>
      <c r="M311" s="13">
        <v>78.11</v>
      </c>
      <c r="N311" s="13">
        <f t="shared" si="12"/>
        <v>3543.0695999999998</v>
      </c>
      <c r="O311" s="11">
        <v>19950</v>
      </c>
      <c r="P311" s="11">
        <f t="shared" si="13"/>
        <v>1558294.5</v>
      </c>
      <c r="Q311" s="9" t="s">
        <v>1984</v>
      </c>
      <c r="R311" s="37">
        <f t="shared" si="14"/>
        <v>19950</v>
      </c>
    </row>
    <row r="312" spans="1:18" x14ac:dyDescent="0.25">
      <c r="A312" s="9" t="s">
        <v>1985</v>
      </c>
      <c r="B312" s="10">
        <v>44065</v>
      </c>
      <c r="C312" s="11">
        <v>8</v>
      </c>
      <c r="D312" s="12">
        <v>2020</v>
      </c>
      <c r="E312" s="10" t="s">
        <v>2704</v>
      </c>
      <c r="F312" s="10" t="s">
        <v>2657</v>
      </c>
      <c r="G312" s="10" t="s">
        <v>2665</v>
      </c>
      <c r="H312" s="9" t="s">
        <v>170</v>
      </c>
      <c r="I312" s="9" t="s">
        <v>171</v>
      </c>
      <c r="J312" s="9" t="s">
        <v>3</v>
      </c>
      <c r="K312" s="9" t="s">
        <v>172</v>
      </c>
      <c r="L312" s="9" t="s">
        <v>173</v>
      </c>
      <c r="M312" s="13">
        <v>21.89</v>
      </c>
      <c r="N312" s="13">
        <f t="shared" si="12"/>
        <v>992.93039999999996</v>
      </c>
      <c r="O312" s="11">
        <v>19950</v>
      </c>
      <c r="P312" s="11">
        <f t="shared" si="13"/>
        <v>436705.5</v>
      </c>
      <c r="Q312" s="9" t="s">
        <v>1986</v>
      </c>
      <c r="R312" s="37">
        <f t="shared" si="14"/>
        <v>19950</v>
      </c>
    </row>
    <row r="313" spans="1:18" x14ac:dyDescent="0.25">
      <c r="A313" s="9" t="s">
        <v>1973</v>
      </c>
      <c r="B313" s="10">
        <v>44068</v>
      </c>
      <c r="C313" s="11">
        <v>8</v>
      </c>
      <c r="D313" s="12">
        <v>2020</v>
      </c>
      <c r="E313" s="10" t="s">
        <v>2704</v>
      </c>
      <c r="F313" s="10" t="s">
        <v>2657</v>
      </c>
      <c r="G313" s="10" t="s">
        <v>2665</v>
      </c>
      <c r="H313" s="9" t="s">
        <v>315</v>
      </c>
      <c r="I313" s="9" t="s">
        <v>23</v>
      </c>
      <c r="J313" s="9" t="s">
        <v>3</v>
      </c>
      <c r="K313" s="9" t="s">
        <v>16</v>
      </c>
      <c r="L313" s="9" t="s">
        <v>17</v>
      </c>
      <c r="M313" s="13">
        <v>64.2</v>
      </c>
      <c r="N313" s="13">
        <f t="shared" si="12"/>
        <v>2912.1120000000001</v>
      </c>
      <c r="O313" s="11">
        <v>18200</v>
      </c>
      <c r="P313" s="11">
        <f t="shared" si="13"/>
        <v>1168440</v>
      </c>
      <c r="Q313" s="9" t="s">
        <v>1974</v>
      </c>
      <c r="R313" s="37">
        <f t="shared" si="14"/>
        <v>18200</v>
      </c>
    </row>
    <row r="314" spans="1:18" x14ac:dyDescent="0.25">
      <c r="A314" s="9" t="s">
        <v>1973</v>
      </c>
      <c r="B314" s="10">
        <v>44068</v>
      </c>
      <c r="C314" s="11">
        <v>8</v>
      </c>
      <c r="D314" s="12">
        <v>2020</v>
      </c>
      <c r="E314" s="10" t="s">
        <v>2704</v>
      </c>
      <c r="F314" s="10" t="s">
        <v>2657</v>
      </c>
      <c r="G314" s="10" t="s">
        <v>2665</v>
      </c>
      <c r="H314" s="9" t="s">
        <v>315</v>
      </c>
      <c r="I314" s="9" t="s">
        <v>23</v>
      </c>
      <c r="J314" s="9" t="s">
        <v>3</v>
      </c>
      <c r="K314" s="9" t="s">
        <v>16</v>
      </c>
      <c r="L314" s="9" t="s">
        <v>17</v>
      </c>
      <c r="M314" s="13">
        <v>52.27</v>
      </c>
      <c r="N314" s="13">
        <f t="shared" si="12"/>
        <v>2370.9672</v>
      </c>
      <c r="O314" s="11">
        <v>18200</v>
      </c>
      <c r="P314" s="11">
        <f t="shared" si="13"/>
        <v>951314</v>
      </c>
      <c r="Q314" s="9" t="s">
        <v>1974</v>
      </c>
      <c r="R314" s="37">
        <f t="shared" si="14"/>
        <v>18200</v>
      </c>
    </row>
    <row r="315" spans="1:18" x14ac:dyDescent="0.25">
      <c r="A315" s="9" t="s">
        <v>1973</v>
      </c>
      <c r="B315" s="10">
        <v>44068</v>
      </c>
      <c r="C315" s="11">
        <v>8</v>
      </c>
      <c r="D315" s="12">
        <v>2020</v>
      </c>
      <c r="E315" s="10" t="s">
        <v>2704</v>
      </c>
      <c r="F315" s="10" t="s">
        <v>2657</v>
      </c>
      <c r="G315" s="10" t="s">
        <v>2665</v>
      </c>
      <c r="H315" s="9" t="s">
        <v>315</v>
      </c>
      <c r="I315" s="9" t="s">
        <v>23</v>
      </c>
      <c r="J315" s="9" t="s">
        <v>3</v>
      </c>
      <c r="K315" s="9" t="s">
        <v>16</v>
      </c>
      <c r="L315" s="9" t="s">
        <v>17</v>
      </c>
      <c r="M315" s="13">
        <v>6.29</v>
      </c>
      <c r="N315" s="13">
        <f t="shared" si="12"/>
        <v>285.31439999999998</v>
      </c>
      <c r="O315" s="11">
        <v>18200</v>
      </c>
      <c r="P315" s="11">
        <f t="shared" si="13"/>
        <v>114478</v>
      </c>
      <c r="Q315" s="9" t="s">
        <v>1974</v>
      </c>
      <c r="R315" s="37">
        <f t="shared" si="14"/>
        <v>18200</v>
      </c>
    </row>
    <row r="316" spans="1:18" x14ac:dyDescent="0.25">
      <c r="A316" s="9" t="s">
        <v>1973</v>
      </c>
      <c r="B316" s="10">
        <v>44068</v>
      </c>
      <c r="C316" s="11">
        <v>8</v>
      </c>
      <c r="D316" s="12">
        <v>2020</v>
      </c>
      <c r="E316" s="10" t="s">
        <v>2704</v>
      </c>
      <c r="F316" s="10" t="s">
        <v>2657</v>
      </c>
      <c r="G316" s="10" t="s">
        <v>2665</v>
      </c>
      <c r="H316" s="9" t="s">
        <v>315</v>
      </c>
      <c r="I316" s="9" t="s">
        <v>23</v>
      </c>
      <c r="J316" s="9" t="s">
        <v>3</v>
      </c>
      <c r="K316" s="9" t="s">
        <v>16</v>
      </c>
      <c r="L316" s="9" t="s">
        <v>17</v>
      </c>
      <c r="M316" s="13">
        <v>2.2400000000000002</v>
      </c>
      <c r="N316" s="13">
        <f t="shared" si="12"/>
        <v>101.60640000000001</v>
      </c>
      <c r="O316" s="11">
        <v>18200</v>
      </c>
      <c r="P316" s="11">
        <f t="shared" si="13"/>
        <v>40768.000000000007</v>
      </c>
      <c r="Q316" s="9" t="s">
        <v>1974</v>
      </c>
      <c r="R316" s="37">
        <f t="shared" si="14"/>
        <v>18200</v>
      </c>
    </row>
    <row r="317" spans="1:18" x14ac:dyDescent="0.25">
      <c r="A317" s="9" t="s">
        <v>1975</v>
      </c>
      <c r="B317" s="10">
        <v>44068</v>
      </c>
      <c r="C317" s="11">
        <v>8</v>
      </c>
      <c r="D317" s="12">
        <v>2020</v>
      </c>
      <c r="E317" s="10" t="s">
        <v>2704</v>
      </c>
      <c r="F317" s="10" t="s">
        <v>2657</v>
      </c>
      <c r="G317" s="10" t="s">
        <v>2665</v>
      </c>
      <c r="H317" s="9" t="s">
        <v>733</v>
      </c>
      <c r="I317" s="9" t="s">
        <v>1913</v>
      </c>
      <c r="J317" s="9" t="s">
        <v>3</v>
      </c>
      <c r="K317" s="9" t="s">
        <v>1914</v>
      </c>
      <c r="L317" s="9" t="s">
        <v>1915</v>
      </c>
      <c r="M317" s="13">
        <v>29.36</v>
      </c>
      <c r="N317" s="13">
        <f t="shared" si="12"/>
        <v>1331.7695999999999</v>
      </c>
      <c r="O317" s="11">
        <v>14500</v>
      </c>
      <c r="P317" s="11">
        <f t="shared" si="13"/>
        <v>425720</v>
      </c>
      <c r="Q317" s="9" t="s">
        <v>1976</v>
      </c>
      <c r="R317" s="37">
        <f t="shared" si="14"/>
        <v>14500</v>
      </c>
    </row>
    <row r="318" spans="1:18" x14ac:dyDescent="0.25">
      <c r="A318" s="9" t="s">
        <v>1977</v>
      </c>
      <c r="B318" s="10">
        <v>44068</v>
      </c>
      <c r="C318" s="11">
        <v>8</v>
      </c>
      <c r="D318" s="12">
        <v>2020</v>
      </c>
      <c r="E318" s="10" t="s">
        <v>2704</v>
      </c>
      <c r="F318" s="10" t="s">
        <v>2657</v>
      </c>
      <c r="G318" s="10" t="s">
        <v>2665</v>
      </c>
      <c r="H318" s="9" t="s">
        <v>733</v>
      </c>
      <c r="I318" s="9" t="s">
        <v>1913</v>
      </c>
      <c r="J318" s="9" t="s">
        <v>3</v>
      </c>
      <c r="K318" s="9" t="s">
        <v>1914</v>
      </c>
      <c r="L318" s="9" t="s">
        <v>1915</v>
      </c>
      <c r="M318" s="13">
        <v>20.64</v>
      </c>
      <c r="N318" s="13">
        <f t="shared" si="12"/>
        <v>936.23040000000003</v>
      </c>
      <c r="O318" s="11">
        <v>14500</v>
      </c>
      <c r="P318" s="11">
        <f t="shared" si="13"/>
        <v>299280</v>
      </c>
      <c r="Q318" s="9" t="s">
        <v>1978</v>
      </c>
      <c r="R318" s="37">
        <f t="shared" si="14"/>
        <v>14500</v>
      </c>
    </row>
    <row r="319" spans="1:18" x14ac:dyDescent="0.25">
      <c r="A319" s="9" t="s">
        <v>1979</v>
      </c>
      <c r="B319" s="10">
        <v>44068</v>
      </c>
      <c r="C319" s="11">
        <v>8</v>
      </c>
      <c r="D319" s="12">
        <v>2020</v>
      </c>
      <c r="E319" s="10" t="s">
        <v>2704</v>
      </c>
      <c r="F319" s="10" t="s">
        <v>2657</v>
      </c>
      <c r="G319" s="10" t="s">
        <v>2665</v>
      </c>
      <c r="H319" s="9" t="s">
        <v>298</v>
      </c>
      <c r="I319" s="9" t="s">
        <v>23</v>
      </c>
      <c r="J319" s="9" t="s">
        <v>3</v>
      </c>
      <c r="K319" s="9" t="s">
        <v>16</v>
      </c>
      <c r="L319" s="9" t="s">
        <v>17</v>
      </c>
      <c r="M319" s="13">
        <v>18.440000000000001</v>
      </c>
      <c r="N319" s="13">
        <f t="shared" si="12"/>
        <v>836.4384</v>
      </c>
      <c r="O319" s="11">
        <v>16100</v>
      </c>
      <c r="P319" s="11">
        <f t="shared" si="13"/>
        <v>296884</v>
      </c>
      <c r="Q319" s="9" t="s">
        <v>1980</v>
      </c>
      <c r="R319" s="37">
        <f t="shared" si="14"/>
        <v>16099.999999999998</v>
      </c>
    </row>
    <row r="320" spans="1:18" x14ac:dyDescent="0.25">
      <c r="A320" s="9" t="s">
        <v>1981</v>
      </c>
      <c r="B320" s="10">
        <v>44068</v>
      </c>
      <c r="C320" s="11">
        <v>8</v>
      </c>
      <c r="D320" s="12">
        <v>2020</v>
      </c>
      <c r="E320" s="10" t="s">
        <v>2704</v>
      </c>
      <c r="F320" s="10" t="s">
        <v>2657</v>
      </c>
      <c r="G320" s="10" t="s">
        <v>2665</v>
      </c>
      <c r="H320" s="9" t="s">
        <v>298</v>
      </c>
      <c r="I320" s="9" t="s">
        <v>23</v>
      </c>
      <c r="J320" s="9" t="s">
        <v>3</v>
      </c>
      <c r="K320" s="9" t="s">
        <v>16</v>
      </c>
      <c r="L320" s="9" t="s">
        <v>17</v>
      </c>
      <c r="M320" s="13">
        <v>46.56</v>
      </c>
      <c r="N320" s="13">
        <f t="shared" si="12"/>
        <v>2111.9616000000001</v>
      </c>
      <c r="O320" s="11">
        <v>16100</v>
      </c>
      <c r="P320" s="11">
        <f t="shared" si="13"/>
        <v>749616</v>
      </c>
      <c r="Q320" s="9" t="s">
        <v>1982</v>
      </c>
      <c r="R320" s="37">
        <f t="shared" si="14"/>
        <v>16100</v>
      </c>
    </row>
    <row r="321" spans="1:18" x14ac:dyDescent="0.25">
      <c r="A321" s="9" t="s">
        <v>1957</v>
      </c>
      <c r="B321" s="10">
        <v>44074</v>
      </c>
      <c r="C321" s="11">
        <v>8</v>
      </c>
      <c r="D321" s="12">
        <v>2020</v>
      </c>
      <c r="E321" s="10" t="s">
        <v>2704</v>
      </c>
      <c r="F321" s="10" t="s">
        <v>2657</v>
      </c>
      <c r="G321" s="10" t="s">
        <v>2665</v>
      </c>
      <c r="H321" s="9" t="s">
        <v>298</v>
      </c>
      <c r="I321" s="9" t="s">
        <v>37</v>
      </c>
      <c r="J321" s="9" t="s">
        <v>3</v>
      </c>
      <c r="K321" s="9" t="s">
        <v>38</v>
      </c>
      <c r="L321" s="9" t="s">
        <v>39</v>
      </c>
      <c r="M321" s="13">
        <v>26.21</v>
      </c>
      <c r="N321" s="13">
        <f t="shared" si="12"/>
        <v>1188.8856000000001</v>
      </c>
      <c r="O321" s="11">
        <v>15750</v>
      </c>
      <c r="P321" s="11">
        <f t="shared" si="13"/>
        <v>412807.5</v>
      </c>
      <c r="Q321" s="9" t="s">
        <v>1958</v>
      </c>
      <c r="R321" s="37">
        <f t="shared" si="14"/>
        <v>15750</v>
      </c>
    </row>
    <row r="322" spans="1:18" x14ac:dyDescent="0.25">
      <c r="A322" s="9" t="s">
        <v>1957</v>
      </c>
      <c r="B322" s="10">
        <v>44074</v>
      </c>
      <c r="C322" s="11">
        <v>8</v>
      </c>
      <c r="D322" s="12">
        <v>2020</v>
      </c>
      <c r="E322" s="10" t="s">
        <v>2704</v>
      </c>
      <c r="F322" s="10" t="s">
        <v>2657</v>
      </c>
      <c r="G322" s="10" t="s">
        <v>2665</v>
      </c>
      <c r="H322" s="9" t="s">
        <v>298</v>
      </c>
      <c r="I322" s="9" t="s">
        <v>37</v>
      </c>
      <c r="J322" s="9" t="s">
        <v>3</v>
      </c>
      <c r="K322" s="9" t="s">
        <v>38</v>
      </c>
      <c r="L322" s="9" t="s">
        <v>39</v>
      </c>
      <c r="M322" s="13">
        <v>7.26</v>
      </c>
      <c r="N322" s="13">
        <f t="shared" si="12"/>
        <v>329.31360000000001</v>
      </c>
      <c r="O322" s="11">
        <v>15750</v>
      </c>
      <c r="P322" s="11">
        <f t="shared" si="13"/>
        <v>114345</v>
      </c>
      <c r="Q322" s="9" t="s">
        <v>1958</v>
      </c>
      <c r="R322" s="37">
        <f t="shared" si="14"/>
        <v>15750</v>
      </c>
    </row>
    <row r="323" spans="1:18" x14ac:dyDescent="0.25">
      <c r="A323" s="9" t="s">
        <v>1957</v>
      </c>
      <c r="B323" s="10">
        <v>44074</v>
      </c>
      <c r="C323" s="11">
        <v>8</v>
      </c>
      <c r="D323" s="12">
        <v>2020</v>
      </c>
      <c r="E323" s="10" t="s">
        <v>2704</v>
      </c>
      <c r="F323" s="10" t="s">
        <v>2657</v>
      </c>
      <c r="G323" s="10" t="s">
        <v>2665</v>
      </c>
      <c r="H323" s="9" t="s">
        <v>298</v>
      </c>
      <c r="I323" s="9" t="s">
        <v>37</v>
      </c>
      <c r="J323" s="9" t="s">
        <v>3</v>
      </c>
      <c r="K323" s="9" t="s">
        <v>38</v>
      </c>
      <c r="L323" s="9" t="s">
        <v>39</v>
      </c>
      <c r="M323" s="13">
        <v>38.25</v>
      </c>
      <c r="N323" s="13">
        <f t="shared" si="12"/>
        <v>1735.02</v>
      </c>
      <c r="O323" s="11">
        <v>15750</v>
      </c>
      <c r="P323" s="11">
        <f t="shared" si="13"/>
        <v>602437.5</v>
      </c>
      <c r="Q323" s="9" t="s">
        <v>1958</v>
      </c>
      <c r="R323" s="37">
        <f t="shared" si="14"/>
        <v>15750</v>
      </c>
    </row>
    <row r="324" spans="1:18" x14ac:dyDescent="0.25">
      <c r="A324" s="9" t="s">
        <v>1957</v>
      </c>
      <c r="B324" s="10">
        <v>44074</v>
      </c>
      <c r="C324" s="11">
        <v>8</v>
      </c>
      <c r="D324" s="12">
        <v>2020</v>
      </c>
      <c r="E324" s="10" t="s">
        <v>2704</v>
      </c>
      <c r="F324" s="10" t="s">
        <v>2657</v>
      </c>
      <c r="G324" s="10" t="s">
        <v>2665</v>
      </c>
      <c r="H324" s="9" t="s">
        <v>298</v>
      </c>
      <c r="I324" s="9" t="s">
        <v>37</v>
      </c>
      <c r="J324" s="9" t="s">
        <v>3</v>
      </c>
      <c r="K324" s="9" t="s">
        <v>38</v>
      </c>
      <c r="L324" s="9" t="s">
        <v>39</v>
      </c>
      <c r="M324" s="13">
        <v>8.2799999999999994</v>
      </c>
      <c r="N324" s="13">
        <f t="shared" si="12"/>
        <v>375.58079999999995</v>
      </c>
      <c r="O324" s="11">
        <v>15750</v>
      </c>
      <c r="P324" s="11">
        <f t="shared" si="13"/>
        <v>130409.99999999999</v>
      </c>
      <c r="Q324" s="9" t="s">
        <v>1958</v>
      </c>
      <c r="R324" s="37">
        <f t="shared" si="14"/>
        <v>15750</v>
      </c>
    </row>
    <row r="325" spans="1:18" x14ac:dyDescent="0.25">
      <c r="A325" s="9" t="s">
        <v>1959</v>
      </c>
      <c r="B325" s="10">
        <v>44074</v>
      </c>
      <c r="C325" s="11">
        <v>8</v>
      </c>
      <c r="D325" s="12">
        <v>2020</v>
      </c>
      <c r="E325" s="10" t="s">
        <v>2704</v>
      </c>
      <c r="F325" s="10" t="s">
        <v>2657</v>
      </c>
      <c r="G325" s="10" t="s">
        <v>2665</v>
      </c>
      <c r="H325" s="9" t="s">
        <v>8</v>
      </c>
      <c r="I325" s="9" t="s">
        <v>9</v>
      </c>
      <c r="J325" s="9" t="s">
        <v>3</v>
      </c>
      <c r="K325" s="9" t="s">
        <v>10</v>
      </c>
      <c r="L325" s="9" t="s">
        <v>11</v>
      </c>
      <c r="M325" s="13">
        <v>250</v>
      </c>
      <c r="N325" s="13">
        <f t="shared" si="12"/>
        <v>11340</v>
      </c>
      <c r="O325" s="11">
        <v>17800</v>
      </c>
      <c r="P325" s="11">
        <f t="shared" si="13"/>
        <v>4450000</v>
      </c>
      <c r="Q325" s="9" t="s">
        <v>1960</v>
      </c>
      <c r="R325" s="37">
        <f t="shared" si="14"/>
        <v>17800</v>
      </c>
    </row>
    <row r="326" spans="1:18" x14ac:dyDescent="0.25">
      <c r="A326" s="9" t="s">
        <v>1961</v>
      </c>
      <c r="B326" s="10">
        <v>44074</v>
      </c>
      <c r="C326" s="11">
        <v>8</v>
      </c>
      <c r="D326" s="12">
        <v>2020</v>
      </c>
      <c r="E326" s="10" t="s">
        <v>2704</v>
      </c>
      <c r="F326" s="10" t="s">
        <v>2657</v>
      </c>
      <c r="G326" s="10" t="s">
        <v>2665</v>
      </c>
      <c r="H326" s="9" t="s">
        <v>1962</v>
      </c>
      <c r="I326" s="9" t="s">
        <v>1963</v>
      </c>
      <c r="J326" s="9" t="s">
        <v>3</v>
      </c>
      <c r="K326" s="9" t="s">
        <v>1964</v>
      </c>
      <c r="L326" s="9" t="s">
        <v>1965</v>
      </c>
      <c r="M326" s="13">
        <v>20</v>
      </c>
      <c r="N326" s="13">
        <f t="shared" ref="N326:N389" si="15">M326*45.36</f>
        <v>907.2</v>
      </c>
      <c r="O326" s="11">
        <v>17500</v>
      </c>
      <c r="P326" s="11">
        <f t="shared" ref="P326:P389" si="16">M326*O326</f>
        <v>350000</v>
      </c>
      <c r="Q326" s="9" t="s">
        <v>1966</v>
      </c>
      <c r="R326" s="37">
        <f t="shared" si="14"/>
        <v>17500</v>
      </c>
    </row>
    <row r="327" spans="1:18" x14ac:dyDescent="0.25">
      <c r="A327" s="9" t="s">
        <v>1967</v>
      </c>
      <c r="B327" s="10">
        <v>44074</v>
      </c>
      <c r="C327" s="11">
        <v>8</v>
      </c>
      <c r="D327" s="12">
        <v>2020</v>
      </c>
      <c r="E327" s="10" t="s">
        <v>2704</v>
      </c>
      <c r="F327" s="10" t="s">
        <v>2657</v>
      </c>
      <c r="G327" s="10" t="s">
        <v>2665</v>
      </c>
      <c r="H327" s="9" t="s">
        <v>22</v>
      </c>
      <c r="I327" s="9" t="s">
        <v>1890</v>
      </c>
      <c r="J327" s="9" t="s">
        <v>3</v>
      </c>
      <c r="K327" s="9" t="s">
        <v>1464</v>
      </c>
      <c r="L327" s="9" t="s">
        <v>1465</v>
      </c>
      <c r="M327" s="13">
        <v>24.07</v>
      </c>
      <c r="N327" s="13">
        <f t="shared" si="15"/>
        <v>1091.8152</v>
      </c>
      <c r="O327" s="11">
        <v>16400</v>
      </c>
      <c r="P327" s="11">
        <f t="shared" si="16"/>
        <v>394748</v>
      </c>
      <c r="Q327" s="9" t="s">
        <v>1968</v>
      </c>
      <c r="R327" s="37">
        <f t="shared" ref="R327:R390" si="17">P327/M327</f>
        <v>16400</v>
      </c>
    </row>
    <row r="328" spans="1:18" x14ac:dyDescent="0.25">
      <c r="A328" s="9" t="s">
        <v>1969</v>
      </c>
      <c r="B328" s="10">
        <v>44074</v>
      </c>
      <c r="C328" s="11">
        <v>8</v>
      </c>
      <c r="D328" s="12">
        <v>2020</v>
      </c>
      <c r="E328" s="10" t="s">
        <v>2704</v>
      </c>
      <c r="F328" s="10" t="s">
        <v>2657</v>
      </c>
      <c r="G328" s="10" t="s">
        <v>2665</v>
      </c>
      <c r="H328" s="9" t="s">
        <v>22</v>
      </c>
      <c r="I328" s="9" t="s">
        <v>1890</v>
      </c>
      <c r="J328" s="9" t="s">
        <v>3</v>
      </c>
      <c r="K328" s="9" t="s">
        <v>1464</v>
      </c>
      <c r="L328" s="9" t="s">
        <v>1465</v>
      </c>
      <c r="M328" s="13">
        <v>10.93</v>
      </c>
      <c r="N328" s="13">
        <f t="shared" si="15"/>
        <v>495.78479999999996</v>
      </c>
      <c r="O328" s="11">
        <v>16400</v>
      </c>
      <c r="P328" s="11">
        <f t="shared" si="16"/>
        <v>179252</v>
      </c>
      <c r="Q328" s="9" t="s">
        <v>1970</v>
      </c>
      <c r="R328" s="37">
        <f t="shared" si="17"/>
        <v>16400</v>
      </c>
    </row>
    <row r="329" spans="1:18" x14ac:dyDescent="0.25">
      <c r="A329" s="9" t="s">
        <v>1971</v>
      </c>
      <c r="B329" s="10">
        <v>44074</v>
      </c>
      <c r="C329" s="11">
        <v>8</v>
      </c>
      <c r="D329" s="12">
        <v>2020</v>
      </c>
      <c r="E329" s="10" t="s">
        <v>2704</v>
      </c>
      <c r="F329" s="10" t="s">
        <v>2657</v>
      </c>
      <c r="G329" s="10" t="s">
        <v>2665</v>
      </c>
      <c r="H329" s="9" t="s">
        <v>1962</v>
      </c>
      <c r="I329" s="9" t="s">
        <v>1963</v>
      </c>
      <c r="J329" s="9" t="s">
        <v>3</v>
      </c>
      <c r="K329" s="9" t="s">
        <v>1964</v>
      </c>
      <c r="L329" s="9" t="s">
        <v>1965</v>
      </c>
      <c r="M329" s="13">
        <v>30</v>
      </c>
      <c r="N329" s="13">
        <f t="shared" si="15"/>
        <v>1360.8</v>
      </c>
      <c r="O329" s="11">
        <v>17500</v>
      </c>
      <c r="P329" s="11">
        <f t="shared" si="16"/>
        <v>525000</v>
      </c>
      <c r="Q329" s="9" t="s">
        <v>1972</v>
      </c>
      <c r="R329" s="37">
        <f t="shared" si="17"/>
        <v>17500</v>
      </c>
    </row>
    <row r="330" spans="1:18" x14ac:dyDescent="0.25">
      <c r="A330" s="9" t="s">
        <v>1955</v>
      </c>
      <c r="B330" s="10">
        <v>44075</v>
      </c>
      <c r="C330" s="11">
        <v>9</v>
      </c>
      <c r="D330" s="12">
        <v>2020</v>
      </c>
      <c r="E330" s="10" t="s">
        <v>2705</v>
      </c>
      <c r="F330" s="10" t="s">
        <v>2657</v>
      </c>
      <c r="G330" s="10" t="s">
        <v>2665</v>
      </c>
      <c r="H330" s="9" t="s">
        <v>170</v>
      </c>
      <c r="I330" s="9" t="s">
        <v>171</v>
      </c>
      <c r="J330" s="9" t="s">
        <v>3</v>
      </c>
      <c r="K330" s="9" t="s">
        <v>172</v>
      </c>
      <c r="L330" s="9" t="s">
        <v>173</v>
      </c>
      <c r="M330" s="13">
        <v>106</v>
      </c>
      <c r="N330" s="13">
        <f t="shared" si="15"/>
        <v>4808.16</v>
      </c>
      <c r="O330" s="11">
        <v>19950</v>
      </c>
      <c r="P330" s="11">
        <f t="shared" si="16"/>
        <v>2114700</v>
      </c>
      <c r="Q330" s="9" t="s">
        <v>1956</v>
      </c>
      <c r="R330" s="37">
        <f t="shared" si="17"/>
        <v>19950</v>
      </c>
    </row>
    <row r="331" spans="1:18" x14ac:dyDescent="0.25">
      <c r="A331" s="9" t="s">
        <v>1924</v>
      </c>
      <c r="B331" s="10">
        <v>44077</v>
      </c>
      <c r="C331" s="11">
        <v>9</v>
      </c>
      <c r="D331" s="12">
        <v>2020</v>
      </c>
      <c r="E331" s="10" t="s">
        <v>2705</v>
      </c>
      <c r="F331" s="10" t="s">
        <v>2657</v>
      </c>
      <c r="G331" s="10" t="s">
        <v>2665</v>
      </c>
      <c r="H331" s="9" t="s">
        <v>1159</v>
      </c>
      <c r="I331" s="9" t="s">
        <v>33</v>
      </c>
      <c r="J331" s="9" t="s">
        <v>3</v>
      </c>
      <c r="K331" s="9" t="s">
        <v>1160</v>
      </c>
      <c r="L331" s="9" t="s">
        <v>1161</v>
      </c>
      <c r="M331" s="13">
        <v>3.6865000000000001</v>
      </c>
      <c r="N331" s="13">
        <f t="shared" si="15"/>
        <v>167.21964</v>
      </c>
      <c r="O331" s="11">
        <v>17050.11</v>
      </c>
      <c r="P331" s="11">
        <f t="shared" si="16"/>
        <v>62855.230515000003</v>
      </c>
      <c r="Q331" s="9" t="s">
        <v>1925</v>
      </c>
      <c r="R331" s="37">
        <f t="shared" si="17"/>
        <v>17050.11</v>
      </c>
    </row>
    <row r="332" spans="1:18" x14ac:dyDescent="0.25">
      <c r="A332" s="9" t="s">
        <v>1926</v>
      </c>
      <c r="B332" s="10">
        <v>44077</v>
      </c>
      <c r="C332" s="11">
        <v>9</v>
      </c>
      <c r="D332" s="12">
        <v>2020</v>
      </c>
      <c r="E332" s="10" t="s">
        <v>2705</v>
      </c>
      <c r="F332" s="10" t="s">
        <v>2657</v>
      </c>
      <c r="G332" s="10" t="s">
        <v>2665</v>
      </c>
      <c r="H332" s="9" t="s">
        <v>1159</v>
      </c>
      <c r="I332" s="9" t="s">
        <v>33</v>
      </c>
      <c r="J332" s="9" t="s">
        <v>3</v>
      </c>
      <c r="K332" s="9" t="s">
        <v>1160</v>
      </c>
      <c r="L332" s="9" t="s">
        <v>1161</v>
      </c>
      <c r="M332" s="13">
        <v>4.3425000000000002</v>
      </c>
      <c r="N332" s="13">
        <f t="shared" si="15"/>
        <v>196.97580000000002</v>
      </c>
      <c r="O332" s="11">
        <v>17050.11</v>
      </c>
      <c r="P332" s="11">
        <f t="shared" si="16"/>
        <v>74040.102675000002</v>
      </c>
      <c r="Q332" s="9" t="s">
        <v>1925</v>
      </c>
      <c r="R332" s="37">
        <f t="shared" si="17"/>
        <v>17050.11</v>
      </c>
    </row>
    <row r="333" spans="1:18" x14ac:dyDescent="0.25">
      <c r="A333" s="9" t="s">
        <v>1927</v>
      </c>
      <c r="B333" s="10">
        <v>44077</v>
      </c>
      <c r="C333" s="11">
        <v>9</v>
      </c>
      <c r="D333" s="12">
        <v>2020</v>
      </c>
      <c r="E333" s="10" t="s">
        <v>2705</v>
      </c>
      <c r="F333" s="10" t="s">
        <v>2657</v>
      </c>
      <c r="G333" s="10" t="s">
        <v>2665</v>
      </c>
      <c r="H333" s="9" t="s">
        <v>298</v>
      </c>
      <c r="I333" s="9" t="s">
        <v>23</v>
      </c>
      <c r="J333" s="9" t="s">
        <v>3</v>
      </c>
      <c r="K333" s="9" t="s">
        <v>16</v>
      </c>
      <c r="L333" s="9" t="s">
        <v>17</v>
      </c>
      <c r="M333" s="13">
        <v>5.29</v>
      </c>
      <c r="N333" s="13">
        <f t="shared" si="15"/>
        <v>239.95439999999999</v>
      </c>
      <c r="O333" s="11">
        <v>16100</v>
      </c>
      <c r="P333" s="11">
        <f t="shared" si="16"/>
        <v>85169</v>
      </c>
      <c r="Q333" s="9" t="s">
        <v>1928</v>
      </c>
      <c r="R333" s="37">
        <f t="shared" si="17"/>
        <v>16100</v>
      </c>
    </row>
    <row r="334" spans="1:18" x14ac:dyDescent="0.25">
      <c r="A334" s="9" t="s">
        <v>1929</v>
      </c>
      <c r="B334" s="10">
        <v>44077</v>
      </c>
      <c r="C334" s="11">
        <v>9</v>
      </c>
      <c r="D334" s="12">
        <v>2020</v>
      </c>
      <c r="E334" s="10" t="s">
        <v>2705</v>
      </c>
      <c r="F334" s="10" t="s">
        <v>2657</v>
      </c>
      <c r="G334" s="10" t="s">
        <v>2665</v>
      </c>
      <c r="H334" s="9" t="s">
        <v>298</v>
      </c>
      <c r="I334" s="9" t="s">
        <v>23</v>
      </c>
      <c r="J334" s="9" t="s">
        <v>3</v>
      </c>
      <c r="K334" s="9" t="s">
        <v>16</v>
      </c>
      <c r="L334" s="9" t="s">
        <v>17</v>
      </c>
      <c r="M334" s="13">
        <v>29.71</v>
      </c>
      <c r="N334" s="13">
        <f t="shared" si="15"/>
        <v>1347.6456000000001</v>
      </c>
      <c r="O334" s="11">
        <v>16100</v>
      </c>
      <c r="P334" s="11">
        <f t="shared" si="16"/>
        <v>478331</v>
      </c>
      <c r="Q334" s="9" t="s">
        <v>1930</v>
      </c>
      <c r="R334" s="37">
        <f t="shared" si="17"/>
        <v>16100</v>
      </c>
    </row>
    <row r="335" spans="1:18" x14ac:dyDescent="0.25">
      <c r="A335" s="9" t="s">
        <v>1931</v>
      </c>
      <c r="B335" s="10">
        <v>44077</v>
      </c>
      <c r="C335" s="11">
        <v>9</v>
      </c>
      <c r="D335" s="12">
        <v>2020</v>
      </c>
      <c r="E335" s="10" t="s">
        <v>2705</v>
      </c>
      <c r="F335" s="10" t="s">
        <v>2657</v>
      </c>
      <c r="G335" s="10" t="s">
        <v>2665</v>
      </c>
      <c r="H335" s="9" t="s">
        <v>78</v>
      </c>
      <c r="I335" s="9" t="s">
        <v>37</v>
      </c>
      <c r="J335" s="9" t="s">
        <v>3</v>
      </c>
      <c r="K335" s="9" t="s">
        <v>38</v>
      </c>
      <c r="L335" s="9" t="s">
        <v>39</v>
      </c>
      <c r="M335" s="13">
        <v>19.100000000000001</v>
      </c>
      <c r="N335" s="13">
        <f t="shared" si="15"/>
        <v>866.37600000000009</v>
      </c>
      <c r="O335" s="11">
        <v>15100</v>
      </c>
      <c r="P335" s="11">
        <f t="shared" si="16"/>
        <v>288410</v>
      </c>
      <c r="Q335" s="9" t="s">
        <v>1932</v>
      </c>
      <c r="R335" s="37">
        <f t="shared" si="17"/>
        <v>15099.999999999998</v>
      </c>
    </row>
    <row r="336" spans="1:18" x14ac:dyDescent="0.25">
      <c r="A336" s="9" t="s">
        <v>1931</v>
      </c>
      <c r="B336" s="10">
        <v>44077</v>
      </c>
      <c r="C336" s="11">
        <v>9</v>
      </c>
      <c r="D336" s="12">
        <v>2020</v>
      </c>
      <c r="E336" s="10" t="s">
        <v>2705</v>
      </c>
      <c r="F336" s="10" t="s">
        <v>2657</v>
      </c>
      <c r="G336" s="10" t="s">
        <v>2665</v>
      </c>
      <c r="H336" s="9" t="s">
        <v>78</v>
      </c>
      <c r="I336" s="9" t="s">
        <v>37</v>
      </c>
      <c r="J336" s="9" t="s">
        <v>3</v>
      </c>
      <c r="K336" s="9" t="s">
        <v>38</v>
      </c>
      <c r="L336" s="9" t="s">
        <v>39</v>
      </c>
      <c r="M336" s="13">
        <v>30.9</v>
      </c>
      <c r="N336" s="13">
        <f t="shared" si="15"/>
        <v>1401.624</v>
      </c>
      <c r="O336" s="11">
        <v>15100</v>
      </c>
      <c r="P336" s="11">
        <f t="shared" si="16"/>
        <v>466590</v>
      </c>
      <c r="Q336" s="9" t="s">
        <v>1932</v>
      </c>
      <c r="R336" s="37">
        <f t="shared" si="17"/>
        <v>15100</v>
      </c>
    </row>
    <row r="337" spans="1:18" x14ac:dyDescent="0.25">
      <c r="A337" s="9" t="s">
        <v>1933</v>
      </c>
      <c r="B337" s="10">
        <v>44077</v>
      </c>
      <c r="C337" s="11">
        <v>9</v>
      </c>
      <c r="D337" s="12">
        <v>2020</v>
      </c>
      <c r="E337" s="10" t="s">
        <v>2705</v>
      </c>
      <c r="F337" s="10" t="s">
        <v>2657</v>
      </c>
      <c r="G337" s="10" t="s">
        <v>2665</v>
      </c>
      <c r="H337" s="9" t="s">
        <v>145</v>
      </c>
      <c r="I337" s="9" t="s">
        <v>37</v>
      </c>
      <c r="J337" s="9" t="s">
        <v>3</v>
      </c>
      <c r="K337" s="9" t="s">
        <v>38</v>
      </c>
      <c r="L337" s="9" t="s">
        <v>39</v>
      </c>
      <c r="M337" s="13">
        <v>21.58</v>
      </c>
      <c r="N337" s="13">
        <f t="shared" si="15"/>
        <v>978.86879999999996</v>
      </c>
      <c r="O337" s="11">
        <v>13500</v>
      </c>
      <c r="P337" s="11">
        <f t="shared" si="16"/>
        <v>291330</v>
      </c>
      <c r="Q337" s="9" t="s">
        <v>1934</v>
      </c>
      <c r="R337" s="37">
        <f t="shared" si="17"/>
        <v>13500.000000000002</v>
      </c>
    </row>
    <row r="338" spans="1:18" x14ac:dyDescent="0.25">
      <c r="A338" s="9" t="s">
        <v>1935</v>
      </c>
      <c r="B338" s="10">
        <v>44077</v>
      </c>
      <c r="C338" s="11">
        <v>9</v>
      </c>
      <c r="D338" s="12">
        <v>2020</v>
      </c>
      <c r="E338" s="10" t="s">
        <v>2705</v>
      </c>
      <c r="F338" s="10" t="s">
        <v>2657</v>
      </c>
      <c r="G338" s="10" t="s">
        <v>2665</v>
      </c>
      <c r="H338" s="9" t="s">
        <v>145</v>
      </c>
      <c r="I338" s="9" t="s">
        <v>37</v>
      </c>
      <c r="J338" s="9" t="s">
        <v>3</v>
      </c>
      <c r="K338" s="9" t="s">
        <v>38</v>
      </c>
      <c r="L338" s="9" t="s">
        <v>39</v>
      </c>
      <c r="M338" s="13">
        <v>3.42</v>
      </c>
      <c r="N338" s="13">
        <f t="shared" si="15"/>
        <v>155.13120000000001</v>
      </c>
      <c r="O338" s="11">
        <v>13500</v>
      </c>
      <c r="P338" s="11">
        <f t="shared" si="16"/>
        <v>46170</v>
      </c>
      <c r="Q338" s="9" t="s">
        <v>1936</v>
      </c>
      <c r="R338" s="37">
        <f t="shared" si="17"/>
        <v>13500</v>
      </c>
    </row>
    <row r="339" spans="1:18" x14ac:dyDescent="0.25">
      <c r="A339" s="9" t="s">
        <v>1937</v>
      </c>
      <c r="B339" s="10">
        <v>44077</v>
      </c>
      <c r="C339" s="11">
        <v>9</v>
      </c>
      <c r="D339" s="12">
        <v>2020</v>
      </c>
      <c r="E339" s="10" t="s">
        <v>2705</v>
      </c>
      <c r="F339" s="10" t="s">
        <v>2657</v>
      </c>
      <c r="G339" s="10" t="s">
        <v>2665</v>
      </c>
      <c r="H339" s="9" t="s">
        <v>91</v>
      </c>
      <c r="I339" s="9" t="s">
        <v>9</v>
      </c>
      <c r="J339" s="9" t="s">
        <v>3</v>
      </c>
      <c r="K339" s="9" t="s">
        <v>10</v>
      </c>
      <c r="L339" s="9" t="s">
        <v>11</v>
      </c>
      <c r="M339" s="13">
        <v>10.83</v>
      </c>
      <c r="N339" s="13">
        <f t="shared" si="15"/>
        <v>491.24880000000002</v>
      </c>
      <c r="O339" s="11">
        <v>19600</v>
      </c>
      <c r="P339" s="11">
        <f t="shared" si="16"/>
        <v>212268</v>
      </c>
      <c r="Q339" s="9" t="s">
        <v>1938</v>
      </c>
      <c r="R339" s="37">
        <f t="shared" si="17"/>
        <v>19600</v>
      </c>
    </row>
    <row r="340" spans="1:18" x14ac:dyDescent="0.25">
      <c r="A340" s="9" t="s">
        <v>1939</v>
      </c>
      <c r="B340" s="10">
        <v>44077</v>
      </c>
      <c r="C340" s="11">
        <v>9</v>
      </c>
      <c r="D340" s="12">
        <v>2020</v>
      </c>
      <c r="E340" s="10" t="s">
        <v>2705</v>
      </c>
      <c r="F340" s="10" t="s">
        <v>2657</v>
      </c>
      <c r="G340" s="10" t="s">
        <v>2665</v>
      </c>
      <c r="H340" s="9" t="s">
        <v>91</v>
      </c>
      <c r="I340" s="9" t="s">
        <v>9</v>
      </c>
      <c r="J340" s="9" t="s">
        <v>3</v>
      </c>
      <c r="K340" s="9" t="s">
        <v>10</v>
      </c>
      <c r="L340" s="9" t="s">
        <v>11</v>
      </c>
      <c r="M340" s="13">
        <v>15.47</v>
      </c>
      <c r="N340" s="13">
        <f t="shared" si="15"/>
        <v>701.7192</v>
      </c>
      <c r="O340" s="11">
        <v>19600</v>
      </c>
      <c r="P340" s="11">
        <f t="shared" si="16"/>
        <v>303212</v>
      </c>
      <c r="Q340" s="9" t="s">
        <v>1940</v>
      </c>
      <c r="R340" s="37">
        <f t="shared" si="17"/>
        <v>19600</v>
      </c>
    </row>
    <row r="341" spans="1:18" x14ac:dyDescent="0.25">
      <c r="A341" s="9" t="s">
        <v>1941</v>
      </c>
      <c r="B341" s="10">
        <v>44077</v>
      </c>
      <c r="C341" s="11">
        <v>9</v>
      </c>
      <c r="D341" s="12">
        <v>2020</v>
      </c>
      <c r="E341" s="10" t="s">
        <v>2705</v>
      </c>
      <c r="F341" s="10" t="s">
        <v>2657</v>
      </c>
      <c r="G341" s="10" t="s">
        <v>2665</v>
      </c>
      <c r="H341" s="9" t="s">
        <v>91</v>
      </c>
      <c r="I341" s="9" t="s">
        <v>9</v>
      </c>
      <c r="J341" s="9" t="s">
        <v>3</v>
      </c>
      <c r="K341" s="9" t="s">
        <v>10</v>
      </c>
      <c r="L341" s="9" t="s">
        <v>11</v>
      </c>
      <c r="M341" s="13">
        <v>2.0099999999999998</v>
      </c>
      <c r="N341" s="13">
        <f t="shared" si="15"/>
        <v>91.173599999999993</v>
      </c>
      <c r="O341" s="11">
        <v>19600</v>
      </c>
      <c r="P341" s="11">
        <f t="shared" si="16"/>
        <v>39395.999999999993</v>
      </c>
      <c r="Q341" s="9" t="s">
        <v>1942</v>
      </c>
      <c r="R341" s="37">
        <f t="shared" si="17"/>
        <v>19600</v>
      </c>
    </row>
    <row r="342" spans="1:18" x14ac:dyDescent="0.25">
      <c r="A342" s="9" t="s">
        <v>1943</v>
      </c>
      <c r="B342" s="10">
        <v>44077</v>
      </c>
      <c r="C342" s="11">
        <v>9</v>
      </c>
      <c r="D342" s="12">
        <v>2020</v>
      </c>
      <c r="E342" s="10" t="s">
        <v>2705</v>
      </c>
      <c r="F342" s="10" t="s">
        <v>2657</v>
      </c>
      <c r="G342" s="10" t="s">
        <v>2665</v>
      </c>
      <c r="H342" s="9" t="s">
        <v>91</v>
      </c>
      <c r="I342" s="9" t="s">
        <v>9</v>
      </c>
      <c r="J342" s="9" t="s">
        <v>3</v>
      </c>
      <c r="K342" s="9" t="s">
        <v>10</v>
      </c>
      <c r="L342" s="9" t="s">
        <v>11</v>
      </c>
      <c r="M342" s="13">
        <v>1.69</v>
      </c>
      <c r="N342" s="13">
        <f t="shared" si="15"/>
        <v>76.6584</v>
      </c>
      <c r="O342" s="11">
        <v>19600</v>
      </c>
      <c r="P342" s="11">
        <f t="shared" si="16"/>
        <v>33124</v>
      </c>
      <c r="Q342" s="9" t="s">
        <v>1944</v>
      </c>
      <c r="R342" s="37">
        <f t="shared" si="17"/>
        <v>19600</v>
      </c>
    </row>
    <row r="343" spans="1:18" x14ac:dyDescent="0.25">
      <c r="A343" s="9" t="s">
        <v>1945</v>
      </c>
      <c r="B343" s="10">
        <v>44077</v>
      </c>
      <c r="C343" s="11">
        <v>9</v>
      </c>
      <c r="D343" s="12">
        <v>2020</v>
      </c>
      <c r="E343" s="10" t="s">
        <v>2705</v>
      </c>
      <c r="F343" s="10" t="s">
        <v>2657</v>
      </c>
      <c r="G343" s="10" t="s">
        <v>2665</v>
      </c>
      <c r="H343" s="9" t="s">
        <v>170</v>
      </c>
      <c r="I343" s="9" t="s">
        <v>9</v>
      </c>
      <c r="J343" s="9" t="s">
        <v>3</v>
      </c>
      <c r="K343" s="9" t="s">
        <v>10</v>
      </c>
      <c r="L343" s="9" t="s">
        <v>11</v>
      </c>
      <c r="M343" s="13">
        <v>6.13</v>
      </c>
      <c r="N343" s="13">
        <f t="shared" si="15"/>
        <v>278.05680000000001</v>
      </c>
      <c r="O343" s="11">
        <v>20700</v>
      </c>
      <c r="P343" s="11">
        <f t="shared" si="16"/>
        <v>126891</v>
      </c>
      <c r="Q343" s="9" t="s">
        <v>1946</v>
      </c>
      <c r="R343" s="37">
        <f t="shared" si="17"/>
        <v>20700</v>
      </c>
    </row>
    <row r="344" spans="1:18" x14ac:dyDescent="0.25">
      <c r="A344" s="9" t="s">
        <v>1947</v>
      </c>
      <c r="B344" s="10">
        <v>44077</v>
      </c>
      <c r="C344" s="11">
        <v>9</v>
      </c>
      <c r="D344" s="12">
        <v>2020</v>
      </c>
      <c r="E344" s="10" t="s">
        <v>2705</v>
      </c>
      <c r="F344" s="10" t="s">
        <v>2657</v>
      </c>
      <c r="G344" s="10" t="s">
        <v>2665</v>
      </c>
      <c r="H344" s="9" t="s">
        <v>170</v>
      </c>
      <c r="I344" s="9" t="s">
        <v>9</v>
      </c>
      <c r="J344" s="9" t="s">
        <v>3</v>
      </c>
      <c r="K344" s="9" t="s">
        <v>10</v>
      </c>
      <c r="L344" s="9" t="s">
        <v>11</v>
      </c>
      <c r="M344" s="13">
        <v>23.87</v>
      </c>
      <c r="N344" s="13">
        <f t="shared" si="15"/>
        <v>1082.7432000000001</v>
      </c>
      <c r="O344" s="11">
        <v>20700</v>
      </c>
      <c r="P344" s="11">
        <f t="shared" si="16"/>
        <v>494109</v>
      </c>
      <c r="Q344" s="9" t="s">
        <v>1948</v>
      </c>
      <c r="R344" s="37">
        <f t="shared" si="17"/>
        <v>20700</v>
      </c>
    </row>
    <row r="345" spans="1:18" x14ac:dyDescent="0.25">
      <c r="A345" s="9" t="s">
        <v>1949</v>
      </c>
      <c r="B345" s="10">
        <v>44077</v>
      </c>
      <c r="C345" s="11">
        <v>9</v>
      </c>
      <c r="D345" s="12">
        <v>2020</v>
      </c>
      <c r="E345" s="10" t="s">
        <v>2705</v>
      </c>
      <c r="F345" s="10" t="s">
        <v>2657</v>
      </c>
      <c r="G345" s="10" t="s">
        <v>2665</v>
      </c>
      <c r="H345" s="9" t="s">
        <v>315</v>
      </c>
      <c r="I345" s="9" t="s">
        <v>23</v>
      </c>
      <c r="J345" s="9" t="s">
        <v>3</v>
      </c>
      <c r="K345" s="9" t="s">
        <v>16</v>
      </c>
      <c r="L345" s="9" t="s">
        <v>17</v>
      </c>
      <c r="M345" s="13">
        <v>61.29</v>
      </c>
      <c r="N345" s="13">
        <f t="shared" si="15"/>
        <v>2780.1143999999999</v>
      </c>
      <c r="O345" s="11">
        <v>18200</v>
      </c>
      <c r="P345" s="11">
        <f t="shared" si="16"/>
        <v>1115478</v>
      </c>
      <c r="Q345" s="9" t="s">
        <v>1950</v>
      </c>
      <c r="R345" s="37">
        <f t="shared" si="17"/>
        <v>18200</v>
      </c>
    </row>
    <row r="346" spans="1:18" x14ac:dyDescent="0.25">
      <c r="A346" s="9" t="s">
        <v>1951</v>
      </c>
      <c r="B346" s="10">
        <v>44077</v>
      </c>
      <c r="C346" s="11">
        <v>9</v>
      </c>
      <c r="D346" s="12">
        <v>2020</v>
      </c>
      <c r="E346" s="10" t="s">
        <v>2705</v>
      </c>
      <c r="F346" s="10" t="s">
        <v>2657</v>
      </c>
      <c r="G346" s="10" t="s">
        <v>2665</v>
      </c>
      <c r="H346" s="9" t="s">
        <v>315</v>
      </c>
      <c r="I346" s="9" t="s">
        <v>23</v>
      </c>
      <c r="J346" s="9" t="s">
        <v>3</v>
      </c>
      <c r="K346" s="9" t="s">
        <v>16</v>
      </c>
      <c r="L346" s="9" t="s">
        <v>17</v>
      </c>
      <c r="M346" s="13">
        <v>65.12</v>
      </c>
      <c r="N346" s="13">
        <f t="shared" si="15"/>
        <v>2953.8432000000003</v>
      </c>
      <c r="O346" s="11">
        <v>18200</v>
      </c>
      <c r="P346" s="11">
        <f t="shared" si="16"/>
        <v>1185184</v>
      </c>
      <c r="Q346" s="9" t="s">
        <v>1952</v>
      </c>
      <c r="R346" s="37">
        <f t="shared" si="17"/>
        <v>18200</v>
      </c>
    </row>
    <row r="347" spans="1:18" x14ac:dyDescent="0.25">
      <c r="A347" s="9" t="s">
        <v>1953</v>
      </c>
      <c r="B347" s="10">
        <v>44077</v>
      </c>
      <c r="C347" s="11">
        <v>9</v>
      </c>
      <c r="D347" s="12">
        <v>2020</v>
      </c>
      <c r="E347" s="10" t="s">
        <v>2705</v>
      </c>
      <c r="F347" s="10" t="s">
        <v>2657</v>
      </c>
      <c r="G347" s="10" t="s">
        <v>2665</v>
      </c>
      <c r="H347" s="9" t="s">
        <v>315</v>
      </c>
      <c r="I347" s="9" t="s">
        <v>23</v>
      </c>
      <c r="J347" s="9" t="s">
        <v>3</v>
      </c>
      <c r="K347" s="9" t="s">
        <v>16</v>
      </c>
      <c r="L347" s="9" t="s">
        <v>17</v>
      </c>
      <c r="M347" s="13">
        <v>53.59</v>
      </c>
      <c r="N347" s="13">
        <f t="shared" si="15"/>
        <v>2430.8424</v>
      </c>
      <c r="O347" s="11">
        <v>18200</v>
      </c>
      <c r="P347" s="11">
        <f t="shared" si="16"/>
        <v>975338.00000000012</v>
      </c>
      <c r="Q347" s="9" t="s">
        <v>1954</v>
      </c>
      <c r="R347" s="37">
        <f t="shared" si="17"/>
        <v>18200</v>
      </c>
    </row>
    <row r="348" spans="1:18" x14ac:dyDescent="0.25">
      <c r="A348" s="9" t="s">
        <v>1917</v>
      </c>
      <c r="B348" s="10">
        <v>44078</v>
      </c>
      <c r="C348" s="11">
        <v>9</v>
      </c>
      <c r="D348" s="12">
        <v>2020</v>
      </c>
      <c r="E348" s="10" t="s">
        <v>2705</v>
      </c>
      <c r="F348" s="10" t="s">
        <v>2657</v>
      </c>
      <c r="G348" s="10" t="s">
        <v>2665</v>
      </c>
      <c r="H348" s="9" t="s">
        <v>315</v>
      </c>
      <c r="I348" s="9" t="s">
        <v>1588</v>
      </c>
      <c r="J348" s="9" t="s">
        <v>3</v>
      </c>
      <c r="K348" s="9" t="s">
        <v>1255</v>
      </c>
      <c r="L348" s="9" t="s">
        <v>1256</v>
      </c>
      <c r="M348" s="13">
        <v>20</v>
      </c>
      <c r="N348" s="13">
        <f t="shared" si="15"/>
        <v>907.2</v>
      </c>
      <c r="O348" s="11">
        <v>18300</v>
      </c>
      <c r="P348" s="11">
        <f t="shared" si="16"/>
        <v>366000</v>
      </c>
      <c r="Q348" s="9" t="s">
        <v>1918</v>
      </c>
      <c r="R348" s="37">
        <f t="shared" si="17"/>
        <v>18300</v>
      </c>
    </row>
    <row r="349" spans="1:18" x14ac:dyDescent="0.25">
      <c r="A349" s="9" t="s">
        <v>1919</v>
      </c>
      <c r="B349" s="10">
        <v>44078</v>
      </c>
      <c r="C349" s="11">
        <v>9</v>
      </c>
      <c r="D349" s="12">
        <v>2020</v>
      </c>
      <c r="E349" s="10" t="s">
        <v>2705</v>
      </c>
      <c r="F349" s="10" t="s">
        <v>2657</v>
      </c>
      <c r="G349" s="10" t="s">
        <v>2665</v>
      </c>
      <c r="H349" s="9" t="s">
        <v>235</v>
      </c>
      <c r="I349" s="9" t="s">
        <v>33</v>
      </c>
      <c r="J349" s="9" t="s">
        <v>3</v>
      </c>
      <c r="K349" s="9" t="s">
        <v>1160</v>
      </c>
      <c r="L349" s="9" t="s">
        <v>1161</v>
      </c>
      <c r="M349" s="13">
        <v>11.02</v>
      </c>
      <c r="N349" s="13">
        <f t="shared" si="15"/>
        <v>499.86719999999997</v>
      </c>
      <c r="O349" s="11">
        <v>12250.12</v>
      </c>
      <c r="P349" s="11">
        <f t="shared" si="16"/>
        <v>134996.3224</v>
      </c>
      <c r="Q349" s="9" t="s">
        <v>1920</v>
      </c>
      <c r="R349" s="37">
        <f t="shared" si="17"/>
        <v>12250.12</v>
      </c>
    </row>
    <row r="350" spans="1:18" x14ac:dyDescent="0.25">
      <c r="A350" s="9" t="s">
        <v>1921</v>
      </c>
      <c r="B350" s="10">
        <v>44078</v>
      </c>
      <c r="C350" s="11">
        <v>9</v>
      </c>
      <c r="D350" s="12">
        <v>2020</v>
      </c>
      <c r="E350" s="10" t="s">
        <v>2705</v>
      </c>
      <c r="F350" s="10" t="s">
        <v>2657</v>
      </c>
      <c r="G350" s="10" t="s">
        <v>2665</v>
      </c>
      <c r="H350" s="9" t="s">
        <v>235</v>
      </c>
      <c r="I350" s="9" t="s">
        <v>33</v>
      </c>
      <c r="J350" s="9" t="s">
        <v>3</v>
      </c>
      <c r="K350" s="9" t="s">
        <v>1160</v>
      </c>
      <c r="L350" s="9" t="s">
        <v>1161</v>
      </c>
      <c r="M350" s="13">
        <v>13.05</v>
      </c>
      <c r="N350" s="13">
        <f t="shared" si="15"/>
        <v>591.94799999999998</v>
      </c>
      <c r="O350" s="11">
        <v>12250.12</v>
      </c>
      <c r="P350" s="11">
        <f t="shared" si="16"/>
        <v>159864.06600000002</v>
      </c>
      <c r="Q350" s="9" t="s">
        <v>1920</v>
      </c>
      <c r="R350" s="37">
        <f t="shared" si="17"/>
        <v>12250.12</v>
      </c>
    </row>
    <row r="351" spans="1:18" x14ac:dyDescent="0.25">
      <c r="A351" s="9" t="s">
        <v>1919</v>
      </c>
      <c r="B351" s="10">
        <v>44078</v>
      </c>
      <c r="C351" s="11">
        <v>9</v>
      </c>
      <c r="D351" s="12">
        <v>2020</v>
      </c>
      <c r="E351" s="10" t="s">
        <v>2705</v>
      </c>
      <c r="F351" s="10" t="s">
        <v>2657</v>
      </c>
      <c r="G351" s="10" t="s">
        <v>2665</v>
      </c>
      <c r="H351" s="9" t="s">
        <v>235</v>
      </c>
      <c r="I351" s="9" t="s">
        <v>33</v>
      </c>
      <c r="J351" s="9" t="s">
        <v>3</v>
      </c>
      <c r="K351" s="9" t="s">
        <v>1160</v>
      </c>
      <c r="L351" s="9" t="s">
        <v>1161</v>
      </c>
      <c r="M351" s="13">
        <v>19.73</v>
      </c>
      <c r="N351" s="13">
        <f t="shared" si="15"/>
        <v>894.95280000000002</v>
      </c>
      <c r="O351" s="11">
        <v>12250.12</v>
      </c>
      <c r="P351" s="11">
        <f t="shared" si="16"/>
        <v>241694.86760000003</v>
      </c>
      <c r="Q351" s="9" t="s">
        <v>1920</v>
      </c>
      <c r="R351" s="37">
        <f t="shared" si="17"/>
        <v>12250.12</v>
      </c>
    </row>
    <row r="352" spans="1:18" x14ac:dyDescent="0.25">
      <c r="A352" s="9" t="s">
        <v>1922</v>
      </c>
      <c r="B352" s="10">
        <v>44078</v>
      </c>
      <c r="C352" s="11">
        <v>9</v>
      </c>
      <c r="D352" s="12">
        <v>2020</v>
      </c>
      <c r="E352" s="10" t="s">
        <v>2705</v>
      </c>
      <c r="F352" s="10" t="s">
        <v>2657</v>
      </c>
      <c r="G352" s="10" t="s">
        <v>2665</v>
      </c>
      <c r="H352" s="9" t="s">
        <v>298</v>
      </c>
      <c r="I352" s="9" t="s">
        <v>1254</v>
      </c>
      <c r="J352" s="9" t="s">
        <v>3</v>
      </c>
      <c r="K352" s="9" t="s">
        <v>1255</v>
      </c>
      <c r="L352" s="9" t="s">
        <v>1256</v>
      </c>
      <c r="M352" s="13">
        <v>20.81</v>
      </c>
      <c r="N352" s="13">
        <f t="shared" si="15"/>
        <v>943.94159999999988</v>
      </c>
      <c r="O352" s="11">
        <v>16300</v>
      </c>
      <c r="P352" s="11">
        <f t="shared" si="16"/>
        <v>339203</v>
      </c>
      <c r="Q352" s="9" t="s">
        <v>1923</v>
      </c>
      <c r="R352" s="37">
        <f t="shared" si="17"/>
        <v>16300.000000000002</v>
      </c>
    </row>
    <row r="353" spans="1:18" x14ac:dyDescent="0.25">
      <c r="A353" s="9" t="s">
        <v>1922</v>
      </c>
      <c r="B353" s="10">
        <v>44078</v>
      </c>
      <c r="C353" s="11">
        <v>9</v>
      </c>
      <c r="D353" s="12">
        <v>2020</v>
      </c>
      <c r="E353" s="10" t="s">
        <v>2705</v>
      </c>
      <c r="F353" s="10" t="s">
        <v>2657</v>
      </c>
      <c r="G353" s="10" t="s">
        <v>2665</v>
      </c>
      <c r="H353" s="9" t="s">
        <v>298</v>
      </c>
      <c r="I353" s="9" t="s">
        <v>1254</v>
      </c>
      <c r="J353" s="9" t="s">
        <v>3</v>
      </c>
      <c r="K353" s="9" t="s">
        <v>1255</v>
      </c>
      <c r="L353" s="9" t="s">
        <v>1256</v>
      </c>
      <c r="M353" s="13">
        <v>4.16</v>
      </c>
      <c r="N353" s="13">
        <f t="shared" si="15"/>
        <v>188.69759999999999</v>
      </c>
      <c r="O353" s="11">
        <v>16300</v>
      </c>
      <c r="P353" s="11">
        <f t="shared" si="16"/>
        <v>67808</v>
      </c>
      <c r="Q353" s="9" t="s">
        <v>1923</v>
      </c>
      <c r="R353" s="37">
        <f t="shared" si="17"/>
        <v>16300</v>
      </c>
    </row>
    <row r="354" spans="1:18" x14ac:dyDescent="0.25">
      <c r="A354" s="9" t="s">
        <v>1922</v>
      </c>
      <c r="B354" s="10">
        <v>44078</v>
      </c>
      <c r="C354" s="11">
        <v>9</v>
      </c>
      <c r="D354" s="12">
        <v>2020</v>
      </c>
      <c r="E354" s="10" t="s">
        <v>2705</v>
      </c>
      <c r="F354" s="10" t="s">
        <v>2657</v>
      </c>
      <c r="G354" s="10" t="s">
        <v>2665</v>
      </c>
      <c r="H354" s="9" t="s">
        <v>298</v>
      </c>
      <c r="I354" s="9" t="s">
        <v>1254</v>
      </c>
      <c r="J354" s="9" t="s">
        <v>3</v>
      </c>
      <c r="K354" s="9" t="s">
        <v>1255</v>
      </c>
      <c r="L354" s="9" t="s">
        <v>1256</v>
      </c>
      <c r="M354" s="13">
        <v>21.77</v>
      </c>
      <c r="N354" s="13">
        <f t="shared" si="15"/>
        <v>987.48719999999992</v>
      </c>
      <c r="O354" s="11">
        <v>16300</v>
      </c>
      <c r="P354" s="11">
        <f t="shared" si="16"/>
        <v>354851</v>
      </c>
      <c r="Q354" s="9" t="s">
        <v>1923</v>
      </c>
      <c r="R354" s="37">
        <f t="shared" si="17"/>
        <v>16300</v>
      </c>
    </row>
    <row r="355" spans="1:18" x14ac:dyDescent="0.25">
      <c r="A355" s="9" t="s">
        <v>1922</v>
      </c>
      <c r="B355" s="10">
        <v>44078</v>
      </c>
      <c r="C355" s="11">
        <v>9</v>
      </c>
      <c r="D355" s="12">
        <v>2020</v>
      </c>
      <c r="E355" s="10" t="s">
        <v>2705</v>
      </c>
      <c r="F355" s="10" t="s">
        <v>2657</v>
      </c>
      <c r="G355" s="10" t="s">
        <v>2665</v>
      </c>
      <c r="H355" s="9" t="s">
        <v>298</v>
      </c>
      <c r="I355" s="9" t="s">
        <v>1254</v>
      </c>
      <c r="J355" s="9" t="s">
        <v>3</v>
      </c>
      <c r="K355" s="9" t="s">
        <v>1255</v>
      </c>
      <c r="L355" s="9" t="s">
        <v>1256</v>
      </c>
      <c r="M355" s="13">
        <v>3.26</v>
      </c>
      <c r="N355" s="13">
        <f t="shared" si="15"/>
        <v>147.87359999999998</v>
      </c>
      <c r="O355" s="11">
        <v>16300</v>
      </c>
      <c r="P355" s="11">
        <f t="shared" si="16"/>
        <v>53138</v>
      </c>
      <c r="Q355" s="9" t="s">
        <v>1923</v>
      </c>
      <c r="R355" s="37">
        <f t="shared" si="17"/>
        <v>16300.000000000002</v>
      </c>
    </row>
    <row r="356" spans="1:18" x14ac:dyDescent="0.25">
      <c r="A356" s="9" t="s">
        <v>1906</v>
      </c>
      <c r="B356" s="10">
        <v>44079</v>
      </c>
      <c r="C356" s="11">
        <v>9</v>
      </c>
      <c r="D356" s="12">
        <v>2020</v>
      </c>
      <c r="E356" s="10" t="s">
        <v>2705</v>
      </c>
      <c r="F356" s="10" t="s">
        <v>2657</v>
      </c>
      <c r="G356" s="10" t="s">
        <v>2665</v>
      </c>
      <c r="H356" s="9" t="s">
        <v>78</v>
      </c>
      <c r="I356" s="9" t="s">
        <v>1877</v>
      </c>
      <c r="J356" s="9" t="s">
        <v>3</v>
      </c>
      <c r="K356" s="9" t="s">
        <v>16</v>
      </c>
      <c r="L356" s="9" t="s">
        <v>17</v>
      </c>
      <c r="M356" s="13">
        <v>13.87</v>
      </c>
      <c r="N356" s="13">
        <f t="shared" si="15"/>
        <v>629.14319999999998</v>
      </c>
      <c r="O356" s="11">
        <v>14800</v>
      </c>
      <c r="P356" s="11">
        <f t="shared" si="16"/>
        <v>205276</v>
      </c>
      <c r="Q356" s="9" t="s">
        <v>1907</v>
      </c>
      <c r="R356" s="37">
        <f t="shared" si="17"/>
        <v>14800</v>
      </c>
    </row>
    <row r="357" spans="1:18" x14ac:dyDescent="0.25">
      <c r="A357" s="9" t="s">
        <v>1908</v>
      </c>
      <c r="B357" s="10">
        <v>44079</v>
      </c>
      <c r="C357" s="11">
        <v>9</v>
      </c>
      <c r="D357" s="12">
        <v>2020</v>
      </c>
      <c r="E357" s="10" t="s">
        <v>2705</v>
      </c>
      <c r="F357" s="10" t="s">
        <v>2657</v>
      </c>
      <c r="G357" s="10" t="s">
        <v>2665</v>
      </c>
      <c r="H357" s="9" t="s">
        <v>78</v>
      </c>
      <c r="I357" s="9" t="s">
        <v>1877</v>
      </c>
      <c r="J357" s="9" t="s">
        <v>3</v>
      </c>
      <c r="K357" s="9" t="s">
        <v>16</v>
      </c>
      <c r="L357" s="9" t="s">
        <v>17</v>
      </c>
      <c r="M357" s="13">
        <v>3.82</v>
      </c>
      <c r="N357" s="13">
        <f t="shared" si="15"/>
        <v>173.27519999999998</v>
      </c>
      <c r="O357" s="11">
        <v>14800</v>
      </c>
      <c r="P357" s="11">
        <f t="shared" si="16"/>
        <v>56536</v>
      </c>
      <c r="Q357" s="9" t="s">
        <v>1909</v>
      </c>
      <c r="R357" s="37">
        <f t="shared" si="17"/>
        <v>14800</v>
      </c>
    </row>
    <row r="358" spans="1:18" x14ac:dyDescent="0.25">
      <c r="A358" s="9" t="s">
        <v>1910</v>
      </c>
      <c r="B358" s="10">
        <v>44079</v>
      </c>
      <c r="C358" s="11">
        <v>9</v>
      </c>
      <c r="D358" s="12">
        <v>2020</v>
      </c>
      <c r="E358" s="10" t="s">
        <v>2705</v>
      </c>
      <c r="F358" s="10" t="s">
        <v>2657</v>
      </c>
      <c r="G358" s="10" t="s">
        <v>2665</v>
      </c>
      <c r="H358" s="9" t="s">
        <v>78</v>
      </c>
      <c r="I358" s="9" t="s">
        <v>1877</v>
      </c>
      <c r="J358" s="9" t="s">
        <v>3</v>
      </c>
      <c r="K358" s="9" t="s">
        <v>16</v>
      </c>
      <c r="L358" s="9" t="s">
        <v>17</v>
      </c>
      <c r="M358" s="13">
        <v>122.31</v>
      </c>
      <c r="N358" s="13">
        <f t="shared" si="15"/>
        <v>5547.9816000000001</v>
      </c>
      <c r="O358" s="11">
        <v>14800</v>
      </c>
      <c r="P358" s="11">
        <f t="shared" si="16"/>
        <v>1810188</v>
      </c>
      <c r="Q358" s="9" t="s">
        <v>1911</v>
      </c>
      <c r="R358" s="37">
        <f t="shared" si="17"/>
        <v>14800</v>
      </c>
    </row>
    <row r="359" spans="1:18" x14ac:dyDescent="0.25">
      <c r="A359" s="9" t="s">
        <v>1912</v>
      </c>
      <c r="B359" s="10">
        <v>44079</v>
      </c>
      <c r="C359" s="11">
        <v>9</v>
      </c>
      <c r="D359" s="12">
        <v>2020</v>
      </c>
      <c r="E359" s="10" t="s">
        <v>2705</v>
      </c>
      <c r="F359" s="10" t="s">
        <v>2657</v>
      </c>
      <c r="G359" s="10" t="s">
        <v>2665</v>
      </c>
      <c r="H359" s="9" t="s">
        <v>733</v>
      </c>
      <c r="I359" s="9" t="s">
        <v>1913</v>
      </c>
      <c r="J359" s="9" t="s">
        <v>3</v>
      </c>
      <c r="K359" s="9" t="s">
        <v>1914</v>
      </c>
      <c r="L359" s="9" t="s">
        <v>1915</v>
      </c>
      <c r="M359" s="13">
        <v>25</v>
      </c>
      <c r="N359" s="13">
        <f t="shared" si="15"/>
        <v>1134</v>
      </c>
      <c r="O359" s="11">
        <v>14500</v>
      </c>
      <c r="P359" s="11">
        <f t="shared" si="16"/>
        <v>362500</v>
      </c>
      <c r="Q359" s="9" t="s">
        <v>1916</v>
      </c>
      <c r="R359" s="37">
        <f t="shared" si="17"/>
        <v>14500</v>
      </c>
    </row>
    <row r="360" spans="1:18" x14ac:dyDescent="0.25">
      <c r="A360" s="9" t="s">
        <v>1902</v>
      </c>
      <c r="B360" s="10">
        <v>44081</v>
      </c>
      <c r="C360" s="11">
        <v>9</v>
      </c>
      <c r="D360" s="12">
        <v>2020</v>
      </c>
      <c r="E360" s="10" t="s">
        <v>2705</v>
      </c>
      <c r="F360" s="10" t="s">
        <v>2657</v>
      </c>
      <c r="G360" s="10" t="s">
        <v>2665</v>
      </c>
      <c r="H360" s="9" t="s">
        <v>298</v>
      </c>
      <c r="I360" s="9" t="s">
        <v>37</v>
      </c>
      <c r="J360" s="9" t="s">
        <v>3</v>
      </c>
      <c r="K360" s="9" t="s">
        <v>38</v>
      </c>
      <c r="L360" s="9" t="s">
        <v>39</v>
      </c>
      <c r="M360" s="13">
        <v>22.91</v>
      </c>
      <c r="N360" s="13">
        <f t="shared" si="15"/>
        <v>1039.1976</v>
      </c>
      <c r="O360" s="11">
        <v>15750</v>
      </c>
      <c r="P360" s="11">
        <f t="shared" si="16"/>
        <v>360832.5</v>
      </c>
      <c r="Q360" s="9" t="s">
        <v>1903</v>
      </c>
      <c r="R360" s="37">
        <f t="shared" si="17"/>
        <v>15750</v>
      </c>
    </row>
    <row r="361" spans="1:18" x14ac:dyDescent="0.25">
      <c r="A361" s="9" t="s">
        <v>1902</v>
      </c>
      <c r="B361" s="10">
        <v>44081</v>
      </c>
      <c r="C361" s="11">
        <v>9</v>
      </c>
      <c r="D361" s="12">
        <v>2020</v>
      </c>
      <c r="E361" s="10" t="s">
        <v>2705</v>
      </c>
      <c r="F361" s="10" t="s">
        <v>2657</v>
      </c>
      <c r="G361" s="10" t="s">
        <v>2665</v>
      </c>
      <c r="H361" s="9" t="s">
        <v>298</v>
      </c>
      <c r="I361" s="9" t="s">
        <v>37</v>
      </c>
      <c r="J361" s="9" t="s">
        <v>3</v>
      </c>
      <c r="K361" s="9" t="s">
        <v>38</v>
      </c>
      <c r="L361" s="9" t="s">
        <v>39</v>
      </c>
      <c r="M361" s="13">
        <v>52.09</v>
      </c>
      <c r="N361" s="13">
        <f t="shared" si="15"/>
        <v>2362.8024</v>
      </c>
      <c r="O361" s="11">
        <v>15750</v>
      </c>
      <c r="P361" s="11">
        <f t="shared" si="16"/>
        <v>820417.5</v>
      </c>
      <c r="Q361" s="9" t="s">
        <v>1903</v>
      </c>
      <c r="R361" s="37">
        <f t="shared" si="17"/>
        <v>15749.999999999998</v>
      </c>
    </row>
    <row r="362" spans="1:18" x14ac:dyDescent="0.25">
      <c r="A362" s="9" t="s">
        <v>1904</v>
      </c>
      <c r="B362" s="10">
        <v>44081</v>
      </c>
      <c r="C362" s="11">
        <v>9</v>
      </c>
      <c r="D362" s="12">
        <v>2020</v>
      </c>
      <c r="E362" s="10" t="s">
        <v>2705</v>
      </c>
      <c r="F362" s="10" t="s">
        <v>2657</v>
      </c>
      <c r="G362" s="10" t="s">
        <v>2665</v>
      </c>
      <c r="H362" s="9" t="s">
        <v>26</v>
      </c>
      <c r="I362" s="9" t="s">
        <v>37</v>
      </c>
      <c r="J362" s="9" t="s">
        <v>3</v>
      </c>
      <c r="K362" s="9" t="s">
        <v>38</v>
      </c>
      <c r="L362" s="9" t="s">
        <v>39</v>
      </c>
      <c r="M362" s="13">
        <v>2.35</v>
      </c>
      <c r="N362" s="13">
        <f t="shared" si="15"/>
        <v>106.596</v>
      </c>
      <c r="O362" s="11">
        <v>14700</v>
      </c>
      <c r="P362" s="11">
        <f t="shared" si="16"/>
        <v>34545</v>
      </c>
      <c r="Q362" s="9" t="s">
        <v>1905</v>
      </c>
      <c r="R362" s="37">
        <f t="shared" si="17"/>
        <v>14700</v>
      </c>
    </row>
    <row r="363" spans="1:18" x14ac:dyDescent="0.25">
      <c r="A363" s="9" t="s">
        <v>1904</v>
      </c>
      <c r="B363" s="10">
        <v>44081</v>
      </c>
      <c r="C363" s="11">
        <v>9</v>
      </c>
      <c r="D363" s="12">
        <v>2020</v>
      </c>
      <c r="E363" s="10" t="s">
        <v>2705</v>
      </c>
      <c r="F363" s="10" t="s">
        <v>2657</v>
      </c>
      <c r="G363" s="10" t="s">
        <v>2665</v>
      </c>
      <c r="H363" s="9" t="s">
        <v>26</v>
      </c>
      <c r="I363" s="9" t="s">
        <v>37</v>
      </c>
      <c r="J363" s="9" t="s">
        <v>3</v>
      </c>
      <c r="K363" s="9" t="s">
        <v>38</v>
      </c>
      <c r="L363" s="9" t="s">
        <v>39</v>
      </c>
      <c r="M363" s="13">
        <v>12.65</v>
      </c>
      <c r="N363" s="13">
        <f t="shared" si="15"/>
        <v>573.80399999999997</v>
      </c>
      <c r="O363" s="11">
        <v>14700</v>
      </c>
      <c r="P363" s="11">
        <f t="shared" si="16"/>
        <v>185955</v>
      </c>
      <c r="Q363" s="9" t="s">
        <v>1905</v>
      </c>
      <c r="R363" s="37">
        <f t="shared" si="17"/>
        <v>14700</v>
      </c>
    </row>
    <row r="364" spans="1:18" x14ac:dyDescent="0.25">
      <c r="A364" s="9" t="s">
        <v>1898</v>
      </c>
      <c r="B364" s="10">
        <v>44083</v>
      </c>
      <c r="C364" s="11">
        <v>9</v>
      </c>
      <c r="D364" s="12">
        <v>2020</v>
      </c>
      <c r="E364" s="10" t="s">
        <v>2705</v>
      </c>
      <c r="F364" s="10" t="s">
        <v>2657</v>
      </c>
      <c r="G364" s="10" t="s">
        <v>2665</v>
      </c>
      <c r="H364" s="9" t="s">
        <v>235</v>
      </c>
      <c r="I364" s="9" t="s">
        <v>33</v>
      </c>
      <c r="J364" s="9" t="s">
        <v>3</v>
      </c>
      <c r="K364" s="9" t="s">
        <v>1160</v>
      </c>
      <c r="L364" s="9" t="s">
        <v>1161</v>
      </c>
      <c r="M364" s="13">
        <v>5.12</v>
      </c>
      <c r="N364" s="13">
        <f t="shared" si="15"/>
        <v>232.2432</v>
      </c>
      <c r="O364" s="11">
        <v>12250.5</v>
      </c>
      <c r="P364" s="11">
        <f t="shared" si="16"/>
        <v>62722.559999999998</v>
      </c>
      <c r="Q364" s="9" t="s">
        <v>1899</v>
      </c>
      <c r="R364" s="37">
        <f t="shared" si="17"/>
        <v>12250.5</v>
      </c>
    </row>
    <row r="365" spans="1:18" x14ac:dyDescent="0.25">
      <c r="A365" s="9" t="s">
        <v>1900</v>
      </c>
      <c r="B365" s="10">
        <v>44083</v>
      </c>
      <c r="C365" s="11">
        <v>9</v>
      </c>
      <c r="D365" s="12">
        <v>2020</v>
      </c>
      <c r="E365" s="10" t="s">
        <v>2705</v>
      </c>
      <c r="F365" s="10" t="s">
        <v>2657</v>
      </c>
      <c r="G365" s="10" t="s">
        <v>2665</v>
      </c>
      <c r="H365" s="9" t="s">
        <v>235</v>
      </c>
      <c r="I365" s="9" t="s">
        <v>33</v>
      </c>
      <c r="J365" s="9" t="s">
        <v>3</v>
      </c>
      <c r="K365" s="9" t="s">
        <v>1160</v>
      </c>
      <c r="L365" s="9" t="s">
        <v>1161</v>
      </c>
      <c r="M365" s="13">
        <v>0.45590799999999998</v>
      </c>
      <c r="N365" s="13">
        <f t="shared" si="15"/>
        <v>20.679986879999998</v>
      </c>
      <c r="O365" s="11">
        <v>12150.07</v>
      </c>
      <c r="P365" s="11">
        <f t="shared" si="16"/>
        <v>5539.3141135599999</v>
      </c>
      <c r="Q365" s="9" t="s">
        <v>1901</v>
      </c>
      <c r="R365" s="37">
        <f t="shared" si="17"/>
        <v>12150.07</v>
      </c>
    </row>
    <row r="366" spans="1:18" x14ac:dyDescent="0.25">
      <c r="A366" s="9" t="s">
        <v>1900</v>
      </c>
      <c r="B366" s="10">
        <v>44083</v>
      </c>
      <c r="C366" s="11">
        <v>9</v>
      </c>
      <c r="D366" s="12">
        <v>2020</v>
      </c>
      <c r="E366" s="10" t="s">
        <v>2705</v>
      </c>
      <c r="F366" s="10" t="s">
        <v>2657</v>
      </c>
      <c r="G366" s="10" t="s">
        <v>2665</v>
      </c>
      <c r="H366" s="9" t="s">
        <v>235</v>
      </c>
      <c r="I366" s="9" t="s">
        <v>33</v>
      </c>
      <c r="J366" s="9" t="s">
        <v>3</v>
      </c>
      <c r="K366" s="9" t="s">
        <v>1160</v>
      </c>
      <c r="L366" s="9" t="s">
        <v>1161</v>
      </c>
      <c r="M366" s="13">
        <v>13.536154700000001</v>
      </c>
      <c r="N366" s="13">
        <f t="shared" si="15"/>
        <v>613.99997719200007</v>
      </c>
      <c r="O366" s="11">
        <v>12150.07</v>
      </c>
      <c r="P366" s="11">
        <f t="shared" si="16"/>
        <v>164465.22713582902</v>
      </c>
      <c r="Q366" s="9" t="s">
        <v>1901</v>
      </c>
      <c r="R366" s="37">
        <f t="shared" si="17"/>
        <v>12150.07</v>
      </c>
    </row>
    <row r="367" spans="1:18" x14ac:dyDescent="0.25">
      <c r="A367" s="9" t="s">
        <v>1900</v>
      </c>
      <c r="B367" s="10">
        <v>44083</v>
      </c>
      <c r="C367" s="11">
        <v>9</v>
      </c>
      <c r="D367" s="12">
        <v>2020</v>
      </c>
      <c r="E367" s="10" t="s">
        <v>2705</v>
      </c>
      <c r="F367" s="10" t="s">
        <v>2657</v>
      </c>
      <c r="G367" s="10" t="s">
        <v>2665</v>
      </c>
      <c r="H367" s="9" t="s">
        <v>235</v>
      </c>
      <c r="I367" s="9" t="s">
        <v>33</v>
      </c>
      <c r="J367" s="9" t="s">
        <v>3</v>
      </c>
      <c r="K367" s="9" t="s">
        <v>1160</v>
      </c>
      <c r="L367" s="9" t="s">
        <v>1161</v>
      </c>
      <c r="M367" s="13">
        <v>10.8024693</v>
      </c>
      <c r="N367" s="13">
        <f t="shared" si="15"/>
        <v>490.00000744800002</v>
      </c>
      <c r="O367" s="11">
        <v>12150.07</v>
      </c>
      <c r="P367" s="11">
        <f t="shared" si="16"/>
        <v>131250.75816785099</v>
      </c>
      <c r="Q367" s="9" t="s">
        <v>1901</v>
      </c>
      <c r="R367" s="37">
        <f t="shared" si="17"/>
        <v>12150.069999999998</v>
      </c>
    </row>
    <row r="368" spans="1:18" x14ac:dyDescent="0.25">
      <c r="A368" s="9" t="s">
        <v>1900</v>
      </c>
      <c r="B368" s="10">
        <v>44083</v>
      </c>
      <c r="C368" s="11">
        <v>9</v>
      </c>
      <c r="D368" s="12">
        <v>2020</v>
      </c>
      <c r="E368" s="10" t="s">
        <v>2705</v>
      </c>
      <c r="F368" s="10" t="s">
        <v>2657</v>
      </c>
      <c r="G368" s="10" t="s">
        <v>2665</v>
      </c>
      <c r="H368" s="9" t="s">
        <v>235</v>
      </c>
      <c r="I368" s="9" t="s">
        <v>33</v>
      </c>
      <c r="J368" s="9" t="s">
        <v>3</v>
      </c>
      <c r="K368" s="9" t="s">
        <v>1160</v>
      </c>
      <c r="L368" s="9" t="s">
        <v>1161</v>
      </c>
      <c r="M368" s="13">
        <v>15.3068781</v>
      </c>
      <c r="N368" s="13">
        <f t="shared" si="15"/>
        <v>694.31999061600004</v>
      </c>
      <c r="O368" s="11">
        <v>12150.07</v>
      </c>
      <c r="P368" s="11">
        <f t="shared" si="16"/>
        <v>185979.640396467</v>
      </c>
      <c r="Q368" s="9" t="s">
        <v>1901</v>
      </c>
      <c r="R368" s="37">
        <f t="shared" si="17"/>
        <v>12150.07</v>
      </c>
    </row>
    <row r="369" spans="1:18" x14ac:dyDescent="0.25">
      <c r="A369" s="9" t="s">
        <v>1900</v>
      </c>
      <c r="B369" s="10">
        <v>44083</v>
      </c>
      <c r="C369" s="11">
        <v>9</v>
      </c>
      <c r="D369" s="12">
        <v>2020</v>
      </c>
      <c r="E369" s="10" t="s">
        <v>2705</v>
      </c>
      <c r="F369" s="10" t="s">
        <v>2657</v>
      </c>
      <c r="G369" s="10" t="s">
        <v>2665</v>
      </c>
      <c r="H369" s="9" t="s">
        <v>235</v>
      </c>
      <c r="I369" s="9" t="s">
        <v>33</v>
      </c>
      <c r="J369" s="9" t="s">
        <v>3</v>
      </c>
      <c r="K369" s="9" t="s">
        <v>1160</v>
      </c>
      <c r="L369" s="9" t="s">
        <v>1161</v>
      </c>
      <c r="M369" s="13">
        <v>3.725749</v>
      </c>
      <c r="N369" s="13">
        <f t="shared" si="15"/>
        <v>168.99997464</v>
      </c>
      <c r="O369" s="11">
        <v>12150.07</v>
      </c>
      <c r="P369" s="11">
        <f t="shared" si="16"/>
        <v>45268.111152429999</v>
      </c>
      <c r="Q369" s="9" t="s">
        <v>1901</v>
      </c>
      <c r="R369" s="37">
        <f t="shared" si="17"/>
        <v>12150.07</v>
      </c>
    </row>
    <row r="370" spans="1:18" x14ac:dyDescent="0.25">
      <c r="A370" s="9" t="s">
        <v>1889</v>
      </c>
      <c r="B370" s="10">
        <v>44084</v>
      </c>
      <c r="C370" s="11">
        <v>9</v>
      </c>
      <c r="D370" s="12">
        <v>2020</v>
      </c>
      <c r="E370" s="10" t="s">
        <v>2705</v>
      </c>
      <c r="F370" s="10" t="s">
        <v>2657</v>
      </c>
      <c r="G370" s="10" t="s">
        <v>2665</v>
      </c>
      <c r="H370" s="9" t="s">
        <v>22</v>
      </c>
      <c r="I370" s="9" t="s">
        <v>1890</v>
      </c>
      <c r="J370" s="9" t="s">
        <v>3</v>
      </c>
      <c r="K370" s="9" t="s">
        <v>1464</v>
      </c>
      <c r="L370" s="9" t="s">
        <v>1465</v>
      </c>
      <c r="M370" s="13">
        <v>28.4</v>
      </c>
      <c r="N370" s="13">
        <f t="shared" si="15"/>
        <v>1288.2239999999999</v>
      </c>
      <c r="O370" s="11">
        <v>16400</v>
      </c>
      <c r="P370" s="11">
        <f t="shared" si="16"/>
        <v>465760</v>
      </c>
      <c r="Q370" s="9" t="s">
        <v>1891</v>
      </c>
      <c r="R370" s="37">
        <f t="shared" si="17"/>
        <v>16400</v>
      </c>
    </row>
    <row r="371" spans="1:18" x14ac:dyDescent="0.25">
      <c r="A371" s="9" t="s">
        <v>1892</v>
      </c>
      <c r="B371" s="10">
        <v>44084</v>
      </c>
      <c r="C371" s="11">
        <v>9</v>
      </c>
      <c r="D371" s="12">
        <v>2020</v>
      </c>
      <c r="E371" s="10" t="s">
        <v>2705</v>
      </c>
      <c r="F371" s="10" t="s">
        <v>2657</v>
      </c>
      <c r="G371" s="10" t="s">
        <v>2665</v>
      </c>
      <c r="H371" s="9" t="s">
        <v>22</v>
      </c>
      <c r="I371" s="9" t="s">
        <v>1890</v>
      </c>
      <c r="J371" s="9" t="s">
        <v>3</v>
      </c>
      <c r="K371" s="9" t="s">
        <v>1464</v>
      </c>
      <c r="L371" s="9" t="s">
        <v>1465</v>
      </c>
      <c r="M371" s="13">
        <v>6.6</v>
      </c>
      <c r="N371" s="13">
        <f t="shared" si="15"/>
        <v>299.37599999999998</v>
      </c>
      <c r="O371" s="11">
        <v>16400</v>
      </c>
      <c r="P371" s="11">
        <f t="shared" si="16"/>
        <v>108240</v>
      </c>
      <c r="Q371" s="9" t="s">
        <v>1893</v>
      </c>
      <c r="R371" s="37">
        <f t="shared" si="17"/>
        <v>16400</v>
      </c>
    </row>
    <row r="372" spans="1:18" x14ac:dyDescent="0.25">
      <c r="A372" s="9" t="s">
        <v>1894</v>
      </c>
      <c r="B372" s="10">
        <v>44084</v>
      </c>
      <c r="C372" s="11">
        <v>9</v>
      </c>
      <c r="D372" s="12">
        <v>2020</v>
      </c>
      <c r="E372" s="10" t="s">
        <v>2705</v>
      </c>
      <c r="F372" s="10" t="s">
        <v>2657</v>
      </c>
      <c r="G372" s="10" t="s">
        <v>2665</v>
      </c>
      <c r="H372" s="9" t="s">
        <v>8</v>
      </c>
      <c r="I372" s="9" t="s">
        <v>9</v>
      </c>
      <c r="J372" s="9" t="s">
        <v>3</v>
      </c>
      <c r="K372" s="9" t="s">
        <v>10</v>
      </c>
      <c r="L372" s="9" t="s">
        <v>11</v>
      </c>
      <c r="M372" s="13">
        <v>200</v>
      </c>
      <c r="N372" s="13">
        <f t="shared" si="15"/>
        <v>9072</v>
      </c>
      <c r="O372" s="11">
        <v>17800</v>
      </c>
      <c r="P372" s="11">
        <f t="shared" si="16"/>
        <v>3560000</v>
      </c>
      <c r="Q372" s="9" t="s">
        <v>1895</v>
      </c>
      <c r="R372" s="37">
        <f t="shared" si="17"/>
        <v>17800</v>
      </c>
    </row>
    <row r="373" spans="1:18" x14ac:dyDescent="0.25">
      <c r="A373" s="9" t="s">
        <v>1896</v>
      </c>
      <c r="B373" s="10">
        <v>44084</v>
      </c>
      <c r="C373" s="11">
        <v>9</v>
      </c>
      <c r="D373" s="12">
        <v>2020</v>
      </c>
      <c r="E373" s="10" t="s">
        <v>2705</v>
      </c>
      <c r="F373" s="10" t="s">
        <v>2657</v>
      </c>
      <c r="G373" s="10" t="s">
        <v>2665</v>
      </c>
      <c r="H373" s="9" t="s">
        <v>315</v>
      </c>
      <c r="I373" s="9" t="s">
        <v>1588</v>
      </c>
      <c r="J373" s="9" t="s">
        <v>3</v>
      </c>
      <c r="K373" s="9" t="s">
        <v>1255</v>
      </c>
      <c r="L373" s="9" t="s">
        <v>1256</v>
      </c>
      <c r="M373" s="13">
        <v>18.13</v>
      </c>
      <c r="N373" s="13">
        <f t="shared" si="15"/>
        <v>822.37679999999989</v>
      </c>
      <c r="O373" s="11">
        <v>18300</v>
      </c>
      <c r="P373" s="11">
        <f t="shared" si="16"/>
        <v>331779</v>
      </c>
      <c r="Q373" s="9" t="s">
        <v>1897</v>
      </c>
      <c r="R373" s="37">
        <f t="shared" si="17"/>
        <v>18300</v>
      </c>
    </row>
    <row r="374" spans="1:18" x14ac:dyDescent="0.25">
      <c r="A374" s="9" t="s">
        <v>1896</v>
      </c>
      <c r="B374" s="10">
        <v>44084</v>
      </c>
      <c r="C374" s="11">
        <v>9</v>
      </c>
      <c r="D374" s="12">
        <v>2020</v>
      </c>
      <c r="E374" s="10" t="s">
        <v>2705</v>
      </c>
      <c r="F374" s="10" t="s">
        <v>2657</v>
      </c>
      <c r="G374" s="10" t="s">
        <v>2665</v>
      </c>
      <c r="H374" s="9" t="s">
        <v>315</v>
      </c>
      <c r="I374" s="9" t="s">
        <v>1588</v>
      </c>
      <c r="J374" s="9" t="s">
        <v>3</v>
      </c>
      <c r="K374" s="9" t="s">
        <v>1255</v>
      </c>
      <c r="L374" s="9" t="s">
        <v>1256</v>
      </c>
      <c r="M374" s="13">
        <v>6.87</v>
      </c>
      <c r="N374" s="13">
        <f t="shared" si="15"/>
        <v>311.6232</v>
      </c>
      <c r="O374" s="11">
        <v>18300</v>
      </c>
      <c r="P374" s="11">
        <f t="shared" si="16"/>
        <v>125721</v>
      </c>
      <c r="Q374" s="9" t="s">
        <v>1897</v>
      </c>
      <c r="R374" s="37">
        <f t="shared" si="17"/>
        <v>18300</v>
      </c>
    </row>
    <row r="375" spans="1:18" x14ac:dyDescent="0.25">
      <c r="A375" s="9" t="s">
        <v>1887</v>
      </c>
      <c r="B375" s="10">
        <v>44086</v>
      </c>
      <c r="C375" s="11">
        <v>9</v>
      </c>
      <c r="D375" s="12">
        <v>2020</v>
      </c>
      <c r="E375" s="10" t="s">
        <v>2705</v>
      </c>
      <c r="F375" s="10" t="s">
        <v>2657</v>
      </c>
      <c r="G375" s="10" t="s">
        <v>2665</v>
      </c>
      <c r="H375" s="9" t="s">
        <v>315</v>
      </c>
      <c r="I375" s="9" t="s">
        <v>1588</v>
      </c>
      <c r="J375" s="9" t="s">
        <v>3</v>
      </c>
      <c r="K375" s="9" t="s">
        <v>1255</v>
      </c>
      <c r="L375" s="9" t="s">
        <v>1256</v>
      </c>
      <c r="M375" s="13">
        <v>3.86</v>
      </c>
      <c r="N375" s="13">
        <f t="shared" si="15"/>
        <v>175.08959999999999</v>
      </c>
      <c r="O375" s="11">
        <v>18300</v>
      </c>
      <c r="P375" s="11">
        <f t="shared" si="16"/>
        <v>70638</v>
      </c>
      <c r="Q375" s="9" t="s">
        <v>1888</v>
      </c>
      <c r="R375" s="37">
        <f t="shared" si="17"/>
        <v>18300</v>
      </c>
    </row>
    <row r="376" spans="1:18" x14ac:dyDescent="0.25">
      <c r="A376" s="9" t="s">
        <v>1887</v>
      </c>
      <c r="B376" s="10">
        <v>44086</v>
      </c>
      <c r="C376" s="11">
        <v>9</v>
      </c>
      <c r="D376" s="12">
        <v>2020</v>
      </c>
      <c r="E376" s="10" t="s">
        <v>2705</v>
      </c>
      <c r="F376" s="10" t="s">
        <v>2657</v>
      </c>
      <c r="G376" s="10" t="s">
        <v>2665</v>
      </c>
      <c r="H376" s="9" t="s">
        <v>315</v>
      </c>
      <c r="I376" s="9" t="s">
        <v>1588</v>
      </c>
      <c r="J376" s="9" t="s">
        <v>3</v>
      </c>
      <c r="K376" s="9" t="s">
        <v>1255</v>
      </c>
      <c r="L376" s="9" t="s">
        <v>1256</v>
      </c>
      <c r="M376" s="13">
        <v>20.14</v>
      </c>
      <c r="N376" s="13">
        <f t="shared" si="15"/>
        <v>913.55039999999997</v>
      </c>
      <c r="O376" s="11">
        <v>18300</v>
      </c>
      <c r="P376" s="11">
        <f t="shared" si="16"/>
        <v>368562</v>
      </c>
      <c r="Q376" s="9" t="s">
        <v>1888</v>
      </c>
      <c r="R376" s="37">
        <f t="shared" si="17"/>
        <v>18300</v>
      </c>
    </row>
    <row r="377" spans="1:18" x14ac:dyDescent="0.25">
      <c r="A377" s="9" t="s">
        <v>1876</v>
      </c>
      <c r="B377" s="10">
        <v>44088</v>
      </c>
      <c r="C377" s="11">
        <v>9</v>
      </c>
      <c r="D377" s="12">
        <v>2020</v>
      </c>
      <c r="E377" s="10" t="s">
        <v>2705</v>
      </c>
      <c r="F377" s="10" t="s">
        <v>2657</v>
      </c>
      <c r="G377" s="10" t="s">
        <v>2665</v>
      </c>
      <c r="H377" s="9" t="s">
        <v>78</v>
      </c>
      <c r="I377" s="9" t="s">
        <v>1877</v>
      </c>
      <c r="J377" s="9" t="s">
        <v>3</v>
      </c>
      <c r="K377" s="9" t="s">
        <v>16</v>
      </c>
      <c r="L377" s="9" t="s">
        <v>17</v>
      </c>
      <c r="M377" s="13">
        <v>25</v>
      </c>
      <c r="N377" s="13">
        <f t="shared" si="15"/>
        <v>1134</v>
      </c>
      <c r="O377" s="11">
        <v>14800</v>
      </c>
      <c r="P377" s="11">
        <f t="shared" si="16"/>
        <v>370000</v>
      </c>
      <c r="Q377" s="9" t="s">
        <v>1878</v>
      </c>
      <c r="R377" s="37">
        <f t="shared" si="17"/>
        <v>14800</v>
      </c>
    </row>
    <row r="378" spans="1:18" x14ac:dyDescent="0.25">
      <c r="A378" s="9" t="s">
        <v>1879</v>
      </c>
      <c r="B378" s="10">
        <v>44088</v>
      </c>
      <c r="C378" s="11">
        <v>9</v>
      </c>
      <c r="D378" s="12">
        <v>2020</v>
      </c>
      <c r="E378" s="10" t="s">
        <v>2705</v>
      </c>
      <c r="F378" s="10" t="s">
        <v>2657</v>
      </c>
      <c r="G378" s="10" t="s">
        <v>2665</v>
      </c>
      <c r="H378" s="9" t="s">
        <v>1159</v>
      </c>
      <c r="I378" s="9" t="s">
        <v>33</v>
      </c>
      <c r="J378" s="9" t="s">
        <v>3</v>
      </c>
      <c r="K378" s="9" t="s">
        <v>1160</v>
      </c>
      <c r="L378" s="9" t="s">
        <v>1161</v>
      </c>
      <c r="M378" s="13">
        <v>2.06</v>
      </c>
      <c r="N378" s="13">
        <f t="shared" si="15"/>
        <v>93.441600000000008</v>
      </c>
      <c r="O378" s="11">
        <v>16950.5</v>
      </c>
      <c r="P378" s="11">
        <f t="shared" si="16"/>
        <v>34918.03</v>
      </c>
      <c r="Q378" s="9" t="s">
        <v>1880</v>
      </c>
      <c r="R378" s="37">
        <f t="shared" si="17"/>
        <v>16950.5</v>
      </c>
    </row>
    <row r="379" spans="1:18" x14ac:dyDescent="0.25">
      <c r="A379" s="9" t="s">
        <v>1881</v>
      </c>
      <c r="B379" s="10">
        <v>44088</v>
      </c>
      <c r="C379" s="11">
        <v>9</v>
      </c>
      <c r="D379" s="12">
        <v>2020</v>
      </c>
      <c r="E379" s="10" t="s">
        <v>2705</v>
      </c>
      <c r="F379" s="10" t="s">
        <v>2657</v>
      </c>
      <c r="G379" s="10" t="s">
        <v>2665</v>
      </c>
      <c r="H379" s="9" t="s">
        <v>1159</v>
      </c>
      <c r="I379" s="9" t="s">
        <v>33</v>
      </c>
      <c r="J379" s="9" t="s">
        <v>3</v>
      </c>
      <c r="K379" s="9" t="s">
        <v>1160</v>
      </c>
      <c r="L379" s="9" t="s">
        <v>1161</v>
      </c>
      <c r="M379" s="13">
        <v>3.46</v>
      </c>
      <c r="N379" s="13">
        <f t="shared" si="15"/>
        <v>156.94559999999998</v>
      </c>
      <c r="O379" s="11">
        <v>16950.63</v>
      </c>
      <c r="P379" s="11">
        <f t="shared" si="16"/>
        <v>58649.179800000005</v>
      </c>
      <c r="Q379" s="9" t="s">
        <v>1882</v>
      </c>
      <c r="R379" s="37">
        <f t="shared" si="17"/>
        <v>16950.63</v>
      </c>
    </row>
    <row r="380" spans="1:18" x14ac:dyDescent="0.25">
      <c r="A380" s="9" t="s">
        <v>1883</v>
      </c>
      <c r="B380" s="10">
        <v>44088</v>
      </c>
      <c r="C380" s="11">
        <v>9</v>
      </c>
      <c r="D380" s="12">
        <v>2020</v>
      </c>
      <c r="E380" s="10" t="s">
        <v>2705</v>
      </c>
      <c r="F380" s="10" t="s">
        <v>2657</v>
      </c>
      <c r="G380" s="10" t="s">
        <v>2665</v>
      </c>
      <c r="H380" s="9" t="s">
        <v>235</v>
      </c>
      <c r="I380" s="9" t="s">
        <v>33</v>
      </c>
      <c r="J380" s="9" t="s">
        <v>3</v>
      </c>
      <c r="K380" s="9" t="s">
        <v>1160</v>
      </c>
      <c r="L380" s="9" t="s">
        <v>1161</v>
      </c>
      <c r="M380" s="13">
        <v>20.85</v>
      </c>
      <c r="N380" s="13">
        <f t="shared" si="15"/>
        <v>945.75600000000009</v>
      </c>
      <c r="O380" s="11">
        <v>12250.1</v>
      </c>
      <c r="P380" s="11">
        <f t="shared" si="16"/>
        <v>255414.58500000002</v>
      </c>
      <c r="Q380" s="9" t="s">
        <v>1884</v>
      </c>
      <c r="R380" s="37">
        <f t="shared" si="17"/>
        <v>12250.1</v>
      </c>
    </row>
    <row r="381" spans="1:18" x14ac:dyDescent="0.25">
      <c r="A381" s="9" t="s">
        <v>1883</v>
      </c>
      <c r="B381" s="10">
        <v>44088</v>
      </c>
      <c r="C381" s="11">
        <v>9</v>
      </c>
      <c r="D381" s="12">
        <v>2020</v>
      </c>
      <c r="E381" s="10" t="s">
        <v>2705</v>
      </c>
      <c r="F381" s="10" t="s">
        <v>2657</v>
      </c>
      <c r="G381" s="10" t="s">
        <v>2665</v>
      </c>
      <c r="H381" s="9" t="s">
        <v>235</v>
      </c>
      <c r="I381" s="9" t="s">
        <v>33</v>
      </c>
      <c r="J381" s="9" t="s">
        <v>3</v>
      </c>
      <c r="K381" s="9" t="s">
        <v>1160</v>
      </c>
      <c r="L381" s="9" t="s">
        <v>1161</v>
      </c>
      <c r="M381" s="13">
        <v>18.96</v>
      </c>
      <c r="N381" s="13">
        <f t="shared" si="15"/>
        <v>860.02560000000005</v>
      </c>
      <c r="O381" s="11">
        <v>12250.1</v>
      </c>
      <c r="P381" s="11">
        <f t="shared" si="16"/>
        <v>232261.89600000001</v>
      </c>
      <c r="Q381" s="9" t="s">
        <v>1884</v>
      </c>
      <c r="R381" s="37">
        <f t="shared" si="17"/>
        <v>12250.1</v>
      </c>
    </row>
    <row r="382" spans="1:18" x14ac:dyDescent="0.25">
      <c r="A382" s="9" t="s">
        <v>1883</v>
      </c>
      <c r="B382" s="10">
        <v>44088</v>
      </c>
      <c r="C382" s="11">
        <v>9</v>
      </c>
      <c r="D382" s="12">
        <v>2020</v>
      </c>
      <c r="E382" s="10" t="s">
        <v>2705</v>
      </c>
      <c r="F382" s="10" t="s">
        <v>2657</v>
      </c>
      <c r="G382" s="10" t="s">
        <v>2665</v>
      </c>
      <c r="H382" s="9" t="s">
        <v>235</v>
      </c>
      <c r="I382" s="9" t="s">
        <v>33</v>
      </c>
      <c r="J382" s="9" t="s">
        <v>3</v>
      </c>
      <c r="K382" s="9" t="s">
        <v>1160</v>
      </c>
      <c r="L382" s="9" t="s">
        <v>1161</v>
      </c>
      <c r="M382" s="13">
        <v>2.7</v>
      </c>
      <c r="N382" s="13">
        <f t="shared" si="15"/>
        <v>122.47200000000001</v>
      </c>
      <c r="O382" s="11">
        <v>12250.1</v>
      </c>
      <c r="P382" s="11">
        <f t="shared" si="16"/>
        <v>33075.270000000004</v>
      </c>
      <c r="Q382" s="9" t="s">
        <v>1884</v>
      </c>
      <c r="R382" s="37">
        <f t="shared" si="17"/>
        <v>12250.1</v>
      </c>
    </row>
    <row r="383" spans="1:18" x14ac:dyDescent="0.25">
      <c r="A383" s="9" t="s">
        <v>1885</v>
      </c>
      <c r="B383" s="10">
        <v>44088</v>
      </c>
      <c r="C383" s="11">
        <v>9</v>
      </c>
      <c r="D383" s="12">
        <v>2020</v>
      </c>
      <c r="E383" s="10" t="s">
        <v>2705</v>
      </c>
      <c r="F383" s="10" t="s">
        <v>2657</v>
      </c>
      <c r="G383" s="10" t="s">
        <v>2665</v>
      </c>
      <c r="H383" s="9" t="s">
        <v>235</v>
      </c>
      <c r="I383" s="9" t="s">
        <v>33</v>
      </c>
      <c r="J383" s="9" t="s">
        <v>3</v>
      </c>
      <c r="K383" s="9" t="s">
        <v>1160</v>
      </c>
      <c r="L383" s="9" t="s">
        <v>1161</v>
      </c>
      <c r="M383" s="13">
        <v>1.33</v>
      </c>
      <c r="N383" s="13">
        <f t="shared" si="15"/>
        <v>60.328800000000001</v>
      </c>
      <c r="O383" s="11">
        <v>12250</v>
      </c>
      <c r="P383" s="11">
        <f t="shared" si="16"/>
        <v>16292.5</v>
      </c>
      <c r="Q383" s="9" t="s">
        <v>1886</v>
      </c>
      <c r="R383" s="37">
        <f t="shared" si="17"/>
        <v>12250</v>
      </c>
    </row>
    <row r="384" spans="1:18" x14ac:dyDescent="0.25">
      <c r="A384" s="9" t="s">
        <v>1858</v>
      </c>
      <c r="B384" s="10">
        <v>44089</v>
      </c>
      <c r="C384" s="11">
        <v>9</v>
      </c>
      <c r="D384" s="12">
        <v>2020</v>
      </c>
      <c r="E384" s="10" t="s">
        <v>2705</v>
      </c>
      <c r="F384" s="10" t="s">
        <v>2657</v>
      </c>
      <c r="G384" s="10" t="s">
        <v>2665</v>
      </c>
      <c r="H384" s="9" t="s">
        <v>315</v>
      </c>
      <c r="I384" s="9" t="s">
        <v>1588</v>
      </c>
      <c r="J384" s="9" t="s">
        <v>3</v>
      </c>
      <c r="K384" s="9" t="s">
        <v>1255</v>
      </c>
      <c r="L384" s="9" t="s">
        <v>1256</v>
      </c>
      <c r="M384" s="13">
        <v>0.69</v>
      </c>
      <c r="N384" s="13">
        <f t="shared" si="15"/>
        <v>31.298399999999997</v>
      </c>
      <c r="O384" s="11">
        <v>18300</v>
      </c>
      <c r="P384" s="11">
        <f t="shared" si="16"/>
        <v>12626.999999999998</v>
      </c>
      <c r="Q384" s="9" t="s">
        <v>1859</v>
      </c>
      <c r="R384" s="37">
        <f t="shared" si="17"/>
        <v>18300</v>
      </c>
    </row>
    <row r="385" spans="1:18" x14ac:dyDescent="0.25">
      <c r="A385" s="9" t="s">
        <v>1858</v>
      </c>
      <c r="B385" s="10">
        <v>44089</v>
      </c>
      <c r="C385" s="11">
        <v>9</v>
      </c>
      <c r="D385" s="12">
        <v>2020</v>
      </c>
      <c r="E385" s="10" t="s">
        <v>2705</v>
      </c>
      <c r="F385" s="10" t="s">
        <v>2657</v>
      </c>
      <c r="G385" s="10" t="s">
        <v>2665</v>
      </c>
      <c r="H385" s="9" t="s">
        <v>315</v>
      </c>
      <c r="I385" s="9" t="s">
        <v>1588</v>
      </c>
      <c r="J385" s="9" t="s">
        <v>3</v>
      </c>
      <c r="K385" s="9" t="s">
        <v>1255</v>
      </c>
      <c r="L385" s="9" t="s">
        <v>1256</v>
      </c>
      <c r="M385" s="13">
        <v>34.9</v>
      </c>
      <c r="N385" s="13">
        <f t="shared" si="15"/>
        <v>1583.0639999999999</v>
      </c>
      <c r="O385" s="11">
        <v>18300</v>
      </c>
      <c r="P385" s="11">
        <f t="shared" si="16"/>
        <v>638670</v>
      </c>
      <c r="Q385" s="9" t="s">
        <v>1859</v>
      </c>
      <c r="R385" s="37">
        <f t="shared" si="17"/>
        <v>18300</v>
      </c>
    </row>
    <row r="386" spans="1:18" x14ac:dyDescent="0.25">
      <c r="A386" s="9" t="s">
        <v>1858</v>
      </c>
      <c r="B386" s="10">
        <v>44089</v>
      </c>
      <c r="C386" s="11">
        <v>9</v>
      </c>
      <c r="D386" s="12">
        <v>2020</v>
      </c>
      <c r="E386" s="10" t="s">
        <v>2705</v>
      </c>
      <c r="F386" s="10" t="s">
        <v>2657</v>
      </c>
      <c r="G386" s="10" t="s">
        <v>2665</v>
      </c>
      <c r="H386" s="9" t="s">
        <v>315</v>
      </c>
      <c r="I386" s="9" t="s">
        <v>1588</v>
      </c>
      <c r="J386" s="9" t="s">
        <v>3</v>
      </c>
      <c r="K386" s="9" t="s">
        <v>1255</v>
      </c>
      <c r="L386" s="9" t="s">
        <v>1256</v>
      </c>
      <c r="M386" s="13">
        <v>4.41</v>
      </c>
      <c r="N386" s="13">
        <f t="shared" si="15"/>
        <v>200.0376</v>
      </c>
      <c r="O386" s="11">
        <v>18300</v>
      </c>
      <c r="P386" s="11">
        <f t="shared" si="16"/>
        <v>80703</v>
      </c>
      <c r="Q386" s="9" t="s">
        <v>1859</v>
      </c>
      <c r="R386" s="37">
        <f t="shared" si="17"/>
        <v>18300</v>
      </c>
    </row>
    <row r="387" spans="1:18" x14ac:dyDescent="0.25">
      <c r="A387" s="9" t="s">
        <v>1860</v>
      </c>
      <c r="B387" s="10">
        <v>44089</v>
      </c>
      <c r="C387" s="11">
        <v>9</v>
      </c>
      <c r="D387" s="12">
        <v>2020</v>
      </c>
      <c r="E387" s="10" t="s">
        <v>2705</v>
      </c>
      <c r="F387" s="10" t="s">
        <v>2657</v>
      </c>
      <c r="G387" s="10" t="s">
        <v>2665</v>
      </c>
      <c r="H387" s="9" t="s">
        <v>315</v>
      </c>
      <c r="I387" s="9" t="s">
        <v>23</v>
      </c>
      <c r="J387" s="9" t="s">
        <v>3</v>
      </c>
      <c r="K387" s="9" t="s">
        <v>16</v>
      </c>
      <c r="L387" s="9" t="s">
        <v>17</v>
      </c>
      <c r="M387" s="13">
        <v>60</v>
      </c>
      <c r="N387" s="13">
        <f t="shared" si="15"/>
        <v>2721.6</v>
      </c>
      <c r="O387" s="11">
        <v>18300</v>
      </c>
      <c r="P387" s="11">
        <f t="shared" si="16"/>
        <v>1098000</v>
      </c>
      <c r="Q387" s="9" t="s">
        <v>1861</v>
      </c>
      <c r="R387" s="37">
        <f t="shared" si="17"/>
        <v>18300</v>
      </c>
    </row>
    <row r="388" spans="1:18" x14ac:dyDescent="0.25">
      <c r="A388" s="9" t="s">
        <v>1862</v>
      </c>
      <c r="B388" s="10">
        <v>44089</v>
      </c>
      <c r="C388" s="11">
        <v>9</v>
      </c>
      <c r="D388" s="12">
        <v>2020</v>
      </c>
      <c r="E388" s="10" t="s">
        <v>2705</v>
      </c>
      <c r="F388" s="10" t="s">
        <v>2657</v>
      </c>
      <c r="G388" s="10" t="s">
        <v>2665</v>
      </c>
      <c r="H388" s="9" t="s">
        <v>298</v>
      </c>
      <c r="I388" s="9" t="s">
        <v>23</v>
      </c>
      <c r="J388" s="9" t="s">
        <v>3</v>
      </c>
      <c r="K388" s="9" t="s">
        <v>16</v>
      </c>
      <c r="L388" s="9" t="s">
        <v>17</v>
      </c>
      <c r="M388" s="13">
        <v>2.44</v>
      </c>
      <c r="N388" s="13">
        <f t="shared" si="15"/>
        <v>110.6784</v>
      </c>
      <c r="O388" s="11">
        <v>16300</v>
      </c>
      <c r="P388" s="11">
        <f t="shared" si="16"/>
        <v>39772</v>
      </c>
      <c r="Q388" s="9" t="s">
        <v>1863</v>
      </c>
      <c r="R388" s="37">
        <f t="shared" si="17"/>
        <v>16300</v>
      </c>
    </row>
    <row r="389" spans="1:18" x14ac:dyDescent="0.25">
      <c r="A389" s="9" t="s">
        <v>1864</v>
      </c>
      <c r="B389" s="10">
        <v>44089</v>
      </c>
      <c r="C389" s="11">
        <v>9</v>
      </c>
      <c r="D389" s="12">
        <v>2020</v>
      </c>
      <c r="E389" s="10" t="s">
        <v>2705</v>
      </c>
      <c r="F389" s="10" t="s">
        <v>2657</v>
      </c>
      <c r="G389" s="10" t="s">
        <v>2665</v>
      </c>
      <c r="H389" s="9" t="s">
        <v>298</v>
      </c>
      <c r="I389" s="9" t="s">
        <v>23</v>
      </c>
      <c r="J389" s="9" t="s">
        <v>3</v>
      </c>
      <c r="K389" s="9" t="s">
        <v>16</v>
      </c>
      <c r="L389" s="9" t="s">
        <v>17</v>
      </c>
      <c r="M389" s="13">
        <v>24.35</v>
      </c>
      <c r="N389" s="13">
        <f t="shared" si="15"/>
        <v>1104.5160000000001</v>
      </c>
      <c r="O389" s="11">
        <v>16300</v>
      </c>
      <c r="P389" s="11">
        <f t="shared" si="16"/>
        <v>396905</v>
      </c>
      <c r="Q389" s="9" t="s">
        <v>1865</v>
      </c>
      <c r="R389" s="37">
        <f t="shared" si="17"/>
        <v>16299.999999999998</v>
      </c>
    </row>
    <row r="390" spans="1:18" x14ac:dyDescent="0.25">
      <c r="A390" s="9" t="s">
        <v>1866</v>
      </c>
      <c r="B390" s="10">
        <v>44089</v>
      </c>
      <c r="C390" s="11">
        <v>9</v>
      </c>
      <c r="D390" s="12">
        <v>2020</v>
      </c>
      <c r="E390" s="10" t="s">
        <v>2705</v>
      </c>
      <c r="F390" s="10" t="s">
        <v>2657</v>
      </c>
      <c r="G390" s="10" t="s">
        <v>2665</v>
      </c>
      <c r="H390" s="9" t="s">
        <v>298</v>
      </c>
      <c r="I390" s="9" t="s">
        <v>23</v>
      </c>
      <c r="J390" s="9" t="s">
        <v>3</v>
      </c>
      <c r="K390" s="9" t="s">
        <v>16</v>
      </c>
      <c r="L390" s="9" t="s">
        <v>17</v>
      </c>
      <c r="M390" s="13">
        <v>52.89</v>
      </c>
      <c r="N390" s="13">
        <f t="shared" ref="N390:N453" si="18">M390*45.36</f>
        <v>2399.0904</v>
      </c>
      <c r="O390" s="11">
        <v>16300</v>
      </c>
      <c r="P390" s="11">
        <f t="shared" ref="P390:P453" si="19">M390*O390</f>
        <v>862107</v>
      </c>
      <c r="Q390" s="9" t="s">
        <v>1867</v>
      </c>
      <c r="R390" s="37">
        <f t="shared" si="17"/>
        <v>16300</v>
      </c>
    </row>
    <row r="391" spans="1:18" x14ac:dyDescent="0.25">
      <c r="A391" s="9" t="s">
        <v>1868</v>
      </c>
      <c r="B391" s="10">
        <v>44089</v>
      </c>
      <c r="C391" s="11">
        <v>9</v>
      </c>
      <c r="D391" s="12">
        <v>2020</v>
      </c>
      <c r="E391" s="10" t="s">
        <v>2705</v>
      </c>
      <c r="F391" s="10" t="s">
        <v>2657</v>
      </c>
      <c r="G391" s="10" t="s">
        <v>2665</v>
      </c>
      <c r="H391" s="9" t="s">
        <v>298</v>
      </c>
      <c r="I391" s="9" t="s">
        <v>23</v>
      </c>
      <c r="J391" s="9" t="s">
        <v>3</v>
      </c>
      <c r="K391" s="9" t="s">
        <v>16</v>
      </c>
      <c r="L391" s="9" t="s">
        <v>17</v>
      </c>
      <c r="M391" s="13">
        <v>0.32</v>
      </c>
      <c r="N391" s="13">
        <f t="shared" si="18"/>
        <v>14.5152</v>
      </c>
      <c r="O391" s="11">
        <v>16300</v>
      </c>
      <c r="P391" s="11">
        <f t="shared" si="19"/>
        <v>5216</v>
      </c>
      <c r="Q391" s="9" t="s">
        <v>1869</v>
      </c>
      <c r="R391" s="37">
        <f t="shared" ref="R391:R454" si="20">P391/M391</f>
        <v>16300</v>
      </c>
    </row>
    <row r="392" spans="1:18" x14ac:dyDescent="0.25">
      <c r="A392" s="9" t="s">
        <v>1870</v>
      </c>
      <c r="B392" s="10">
        <v>44089</v>
      </c>
      <c r="C392" s="11">
        <v>9</v>
      </c>
      <c r="D392" s="12">
        <v>2020</v>
      </c>
      <c r="E392" s="10" t="s">
        <v>2705</v>
      </c>
      <c r="F392" s="10" t="s">
        <v>2657</v>
      </c>
      <c r="G392" s="10" t="s">
        <v>2665</v>
      </c>
      <c r="H392" s="9" t="s">
        <v>315</v>
      </c>
      <c r="I392" s="9" t="s">
        <v>23</v>
      </c>
      <c r="J392" s="9" t="s">
        <v>3</v>
      </c>
      <c r="K392" s="9" t="s">
        <v>16</v>
      </c>
      <c r="L392" s="9" t="s">
        <v>17</v>
      </c>
      <c r="M392" s="13">
        <v>59.1</v>
      </c>
      <c r="N392" s="13">
        <f t="shared" si="18"/>
        <v>2680.7759999999998</v>
      </c>
      <c r="O392" s="11">
        <v>18200</v>
      </c>
      <c r="P392" s="11">
        <f t="shared" si="19"/>
        <v>1075620</v>
      </c>
      <c r="Q392" s="9" t="s">
        <v>1871</v>
      </c>
      <c r="R392" s="37">
        <f t="shared" si="20"/>
        <v>18200</v>
      </c>
    </row>
    <row r="393" spans="1:18" x14ac:dyDescent="0.25">
      <c r="A393" s="9" t="s">
        <v>1872</v>
      </c>
      <c r="B393" s="10">
        <v>44089</v>
      </c>
      <c r="C393" s="11">
        <v>9</v>
      </c>
      <c r="D393" s="12">
        <v>2020</v>
      </c>
      <c r="E393" s="10" t="s">
        <v>2705</v>
      </c>
      <c r="F393" s="10" t="s">
        <v>2657</v>
      </c>
      <c r="G393" s="10" t="s">
        <v>2665</v>
      </c>
      <c r="H393" s="9" t="s">
        <v>315</v>
      </c>
      <c r="I393" s="9" t="s">
        <v>23</v>
      </c>
      <c r="J393" s="9" t="s">
        <v>3</v>
      </c>
      <c r="K393" s="9" t="s">
        <v>16</v>
      </c>
      <c r="L393" s="9" t="s">
        <v>17</v>
      </c>
      <c r="M393" s="13">
        <v>10.9</v>
      </c>
      <c r="N393" s="13">
        <f t="shared" si="18"/>
        <v>494.42400000000004</v>
      </c>
      <c r="O393" s="11">
        <v>18200</v>
      </c>
      <c r="P393" s="11">
        <f t="shared" si="19"/>
        <v>198380</v>
      </c>
      <c r="Q393" s="9" t="s">
        <v>1873</v>
      </c>
      <c r="R393" s="37">
        <f t="shared" si="20"/>
        <v>18200</v>
      </c>
    </row>
    <row r="394" spans="1:18" x14ac:dyDescent="0.25">
      <c r="A394" s="9" t="s">
        <v>1874</v>
      </c>
      <c r="B394" s="10">
        <v>44089</v>
      </c>
      <c r="C394" s="11">
        <v>9</v>
      </c>
      <c r="D394" s="12">
        <v>2020</v>
      </c>
      <c r="E394" s="10" t="s">
        <v>2705</v>
      </c>
      <c r="F394" s="10" t="s">
        <v>2657</v>
      </c>
      <c r="G394" s="10" t="s">
        <v>2665</v>
      </c>
      <c r="H394" s="9" t="s">
        <v>78</v>
      </c>
      <c r="I394" s="9" t="s">
        <v>23</v>
      </c>
      <c r="J394" s="9" t="s">
        <v>3</v>
      </c>
      <c r="K394" s="9" t="s">
        <v>16</v>
      </c>
      <c r="L394" s="9" t="s">
        <v>17</v>
      </c>
      <c r="M394" s="13">
        <v>22.04</v>
      </c>
      <c r="N394" s="13">
        <f t="shared" si="18"/>
        <v>999.73439999999994</v>
      </c>
      <c r="O394" s="11">
        <v>15000</v>
      </c>
      <c r="P394" s="11">
        <f t="shared" si="19"/>
        <v>330600</v>
      </c>
      <c r="Q394" s="9" t="s">
        <v>1875</v>
      </c>
      <c r="R394" s="37">
        <f t="shared" si="20"/>
        <v>15000</v>
      </c>
    </row>
    <row r="395" spans="1:18" x14ac:dyDescent="0.25">
      <c r="A395" s="9" t="s">
        <v>1874</v>
      </c>
      <c r="B395" s="10">
        <v>44089</v>
      </c>
      <c r="C395" s="11">
        <v>9</v>
      </c>
      <c r="D395" s="12">
        <v>2020</v>
      </c>
      <c r="E395" s="10" t="s">
        <v>2705</v>
      </c>
      <c r="F395" s="10" t="s">
        <v>2657</v>
      </c>
      <c r="G395" s="10" t="s">
        <v>2665</v>
      </c>
      <c r="H395" s="9" t="s">
        <v>78</v>
      </c>
      <c r="I395" s="9" t="s">
        <v>23</v>
      </c>
      <c r="J395" s="9" t="s">
        <v>3</v>
      </c>
      <c r="K395" s="9" t="s">
        <v>16</v>
      </c>
      <c r="L395" s="9" t="s">
        <v>17</v>
      </c>
      <c r="M395" s="13">
        <v>2.96</v>
      </c>
      <c r="N395" s="13">
        <f t="shared" si="18"/>
        <v>134.26560000000001</v>
      </c>
      <c r="O395" s="11">
        <v>15000</v>
      </c>
      <c r="P395" s="11">
        <f t="shared" si="19"/>
        <v>44400</v>
      </c>
      <c r="Q395" s="9" t="s">
        <v>1875</v>
      </c>
      <c r="R395" s="37">
        <f t="shared" si="20"/>
        <v>15000</v>
      </c>
    </row>
    <row r="396" spans="1:18" x14ac:dyDescent="0.25">
      <c r="A396" s="9" t="s">
        <v>1852</v>
      </c>
      <c r="B396" s="10">
        <v>44090</v>
      </c>
      <c r="C396" s="11">
        <v>9</v>
      </c>
      <c r="D396" s="12">
        <v>2020</v>
      </c>
      <c r="E396" s="10" t="s">
        <v>2705</v>
      </c>
      <c r="F396" s="10" t="s">
        <v>2657</v>
      </c>
      <c r="G396" s="10" t="s">
        <v>2665</v>
      </c>
      <c r="H396" s="9" t="s">
        <v>170</v>
      </c>
      <c r="I396" s="9" t="s">
        <v>171</v>
      </c>
      <c r="J396" s="9" t="s">
        <v>3</v>
      </c>
      <c r="K396" s="9" t="s">
        <v>172</v>
      </c>
      <c r="L396" s="9" t="s">
        <v>173</v>
      </c>
      <c r="M396" s="13">
        <v>14.45</v>
      </c>
      <c r="N396" s="13">
        <f t="shared" si="18"/>
        <v>655.452</v>
      </c>
      <c r="O396" s="11">
        <v>20400</v>
      </c>
      <c r="P396" s="11">
        <f t="shared" si="19"/>
        <v>294780</v>
      </c>
      <c r="Q396" s="9" t="s">
        <v>1853</v>
      </c>
      <c r="R396" s="37">
        <f t="shared" si="20"/>
        <v>20400</v>
      </c>
    </row>
    <row r="397" spans="1:18" x14ac:dyDescent="0.25">
      <c r="A397" s="9" t="s">
        <v>1854</v>
      </c>
      <c r="B397" s="10">
        <v>44090</v>
      </c>
      <c r="C397" s="11">
        <v>9</v>
      </c>
      <c r="D397" s="12">
        <v>2020</v>
      </c>
      <c r="E397" s="10" t="s">
        <v>2705</v>
      </c>
      <c r="F397" s="10" t="s">
        <v>2657</v>
      </c>
      <c r="G397" s="10" t="s">
        <v>2665</v>
      </c>
      <c r="H397" s="9" t="s">
        <v>170</v>
      </c>
      <c r="I397" s="9" t="s">
        <v>171</v>
      </c>
      <c r="J397" s="9" t="s">
        <v>3</v>
      </c>
      <c r="K397" s="9" t="s">
        <v>172</v>
      </c>
      <c r="L397" s="9" t="s">
        <v>173</v>
      </c>
      <c r="M397" s="13">
        <v>85.55</v>
      </c>
      <c r="N397" s="13">
        <f t="shared" si="18"/>
        <v>3880.5479999999998</v>
      </c>
      <c r="O397" s="11">
        <v>20400</v>
      </c>
      <c r="P397" s="11">
        <f t="shared" si="19"/>
        <v>1745220</v>
      </c>
      <c r="Q397" s="9" t="s">
        <v>1855</v>
      </c>
      <c r="R397" s="37">
        <f t="shared" si="20"/>
        <v>20400</v>
      </c>
    </row>
    <row r="398" spans="1:18" x14ac:dyDescent="0.25">
      <c r="A398" s="9" t="s">
        <v>1856</v>
      </c>
      <c r="B398" s="10">
        <v>44090</v>
      </c>
      <c r="C398" s="11">
        <v>9</v>
      </c>
      <c r="D398" s="12">
        <v>2020</v>
      </c>
      <c r="E398" s="10" t="s">
        <v>2705</v>
      </c>
      <c r="F398" s="10" t="s">
        <v>2657</v>
      </c>
      <c r="G398" s="10" t="s">
        <v>2665</v>
      </c>
      <c r="H398" s="9" t="s">
        <v>26</v>
      </c>
      <c r="I398" s="9" t="s">
        <v>37</v>
      </c>
      <c r="J398" s="9" t="s">
        <v>3</v>
      </c>
      <c r="K398" s="9" t="s">
        <v>38</v>
      </c>
      <c r="L398" s="9" t="s">
        <v>39</v>
      </c>
      <c r="M398" s="13">
        <v>4.63</v>
      </c>
      <c r="N398" s="13">
        <f t="shared" si="18"/>
        <v>210.01679999999999</v>
      </c>
      <c r="O398" s="11">
        <v>14700</v>
      </c>
      <c r="P398" s="11">
        <f t="shared" si="19"/>
        <v>68061</v>
      </c>
      <c r="Q398" s="9" t="s">
        <v>1857</v>
      </c>
      <c r="R398" s="37">
        <f t="shared" si="20"/>
        <v>14700</v>
      </c>
    </row>
    <row r="399" spans="1:18" x14ac:dyDescent="0.25">
      <c r="A399" s="9" t="s">
        <v>1856</v>
      </c>
      <c r="B399" s="10">
        <v>44090</v>
      </c>
      <c r="C399" s="11">
        <v>9</v>
      </c>
      <c r="D399" s="12">
        <v>2020</v>
      </c>
      <c r="E399" s="10" t="s">
        <v>2705</v>
      </c>
      <c r="F399" s="10" t="s">
        <v>2657</v>
      </c>
      <c r="G399" s="10" t="s">
        <v>2665</v>
      </c>
      <c r="H399" s="9" t="s">
        <v>26</v>
      </c>
      <c r="I399" s="9" t="s">
        <v>37</v>
      </c>
      <c r="J399" s="9" t="s">
        <v>3</v>
      </c>
      <c r="K399" s="9" t="s">
        <v>38</v>
      </c>
      <c r="L399" s="9" t="s">
        <v>39</v>
      </c>
      <c r="M399" s="13">
        <v>16.739999999999998</v>
      </c>
      <c r="N399" s="13">
        <f t="shared" si="18"/>
        <v>759.32639999999992</v>
      </c>
      <c r="O399" s="11">
        <v>14700</v>
      </c>
      <c r="P399" s="11">
        <f t="shared" si="19"/>
        <v>246077.99999999997</v>
      </c>
      <c r="Q399" s="9" t="s">
        <v>1857</v>
      </c>
      <c r="R399" s="37">
        <f t="shared" si="20"/>
        <v>14700</v>
      </c>
    </row>
    <row r="400" spans="1:18" x14ac:dyDescent="0.25">
      <c r="A400" s="9" t="s">
        <v>1856</v>
      </c>
      <c r="B400" s="10">
        <v>44090</v>
      </c>
      <c r="C400" s="11">
        <v>9</v>
      </c>
      <c r="D400" s="12">
        <v>2020</v>
      </c>
      <c r="E400" s="10" t="s">
        <v>2705</v>
      </c>
      <c r="F400" s="10" t="s">
        <v>2657</v>
      </c>
      <c r="G400" s="10" t="s">
        <v>2665</v>
      </c>
      <c r="H400" s="9" t="s">
        <v>26</v>
      </c>
      <c r="I400" s="9" t="s">
        <v>37</v>
      </c>
      <c r="J400" s="9" t="s">
        <v>3</v>
      </c>
      <c r="K400" s="9" t="s">
        <v>38</v>
      </c>
      <c r="L400" s="9" t="s">
        <v>39</v>
      </c>
      <c r="M400" s="13">
        <v>3.63</v>
      </c>
      <c r="N400" s="13">
        <f t="shared" si="18"/>
        <v>164.6568</v>
      </c>
      <c r="O400" s="11">
        <v>14700</v>
      </c>
      <c r="P400" s="11">
        <f t="shared" si="19"/>
        <v>53361</v>
      </c>
      <c r="Q400" s="9" t="s">
        <v>1857</v>
      </c>
      <c r="R400" s="37">
        <f t="shared" si="20"/>
        <v>14700</v>
      </c>
    </row>
    <row r="401" spans="1:18" x14ac:dyDescent="0.25">
      <c r="A401" s="9" t="s">
        <v>1844</v>
      </c>
      <c r="B401" s="10">
        <v>44091</v>
      </c>
      <c r="C401" s="11">
        <v>9</v>
      </c>
      <c r="D401" s="12">
        <v>2020</v>
      </c>
      <c r="E401" s="10" t="s">
        <v>2705</v>
      </c>
      <c r="F401" s="10" t="s">
        <v>2657</v>
      </c>
      <c r="G401" s="10" t="s">
        <v>2665</v>
      </c>
      <c r="H401" s="9" t="s">
        <v>298</v>
      </c>
      <c r="I401" s="9" t="s">
        <v>1254</v>
      </c>
      <c r="J401" s="9" t="s">
        <v>3</v>
      </c>
      <c r="K401" s="9" t="s">
        <v>1255</v>
      </c>
      <c r="L401" s="9" t="s">
        <v>1256</v>
      </c>
      <c r="M401" s="13">
        <v>30</v>
      </c>
      <c r="N401" s="13">
        <f t="shared" si="18"/>
        <v>1360.8</v>
      </c>
      <c r="O401" s="11">
        <v>16300</v>
      </c>
      <c r="P401" s="11">
        <f t="shared" si="19"/>
        <v>489000</v>
      </c>
      <c r="Q401" s="9" t="s">
        <v>1845</v>
      </c>
      <c r="R401" s="37">
        <f t="shared" si="20"/>
        <v>16300</v>
      </c>
    </row>
    <row r="402" spans="1:18" x14ac:dyDescent="0.25">
      <c r="A402" s="9" t="s">
        <v>1846</v>
      </c>
      <c r="B402" s="10">
        <v>44091</v>
      </c>
      <c r="C402" s="11">
        <v>9</v>
      </c>
      <c r="D402" s="12">
        <v>2020</v>
      </c>
      <c r="E402" s="10" t="s">
        <v>2705</v>
      </c>
      <c r="F402" s="10" t="s">
        <v>2657</v>
      </c>
      <c r="G402" s="10" t="s">
        <v>2665</v>
      </c>
      <c r="H402" s="9" t="s">
        <v>315</v>
      </c>
      <c r="I402" s="9" t="s">
        <v>1588</v>
      </c>
      <c r="J402" s="9" t="s">
        <v>3</v>
      </c>
      <c r="K402" s="9" t="s">
        <v>1255</v>
      </c>
      <c r="L402" s="9" t="s">
        <v>1256</v>
      </c>
      <c r="M402" s="13">
        <v>30</v>
      </c>
      <c r="N402" s="13">
        <f t="shared" si="18"/>
        <v>1360.8</v>
      </c>
      <c r="O402" s="11">
        <v>18300</v>
      </c>
      <c r="P402" s="11">
        <f t="shared" si="19"/>
        <v>549000</v>
      </c>
      <c r="Q402" s="9" t="s">
        <v>1847</v>
      </c>
      <c r="R402" s="37">
        <f t="shared" si="20"/>
        <v>18300</v>
      </c>
    </row>
    <row r="403" spans="1:18" x14ac:dyDescent="0.25">
      <c r="A403" s="9" t="s">
        <v>1848</v>
      </c>
      <c r="B403" s="10">
        <v>44091</v>
      </c>
      <c r="C403" s="11">
        <v>9</v>
      </c>
      <c r="D403" s="12">
        <v>2020</v>
      </c>
      <c r="E403" s="10" t="s">
        <v>2705</v>
      </c>
      <c r="F403" s="10" t="s">
        <v>2657</v>
      </c>
      <c r="G403" s="10" t="s">
        <v>2665</v>
      </c>
      <c r="H403" s="9" t="s">
        <v>8</v>
      </c>
      <c r="I403" s="9" t="s">
        <v>9</v>
      </c>
      <c r="J403" s="9" t="s">
        <v>3</v>
      </c>
      <c r="K403" s="9" t="s">
        <v>10</v>
      </c>
      <c r="L403" s="9" t="s">
        <v>11</v>
      </c>
      <c r="M403" s="13">
        <v>75</v>
      </c>
      <c r="N403" s="13">
        <f t="shared" si="18"/>
        <v>3402</v>
      </c>
      <c r="O403" s="11">
        <v>17800</v>
      </c>
      <c r="P403" s="11">
        <f t="shared" si="19"/>
        <v>1335000</v>
      </c>
      <c r="Q403" s="9" t="s">
        <v>1849</v>
      </c>
      <c r="R403" s="37">
        <f t="shared" si="20"/>
        <v>17800</v>
      </c>
    </row>
    <row r="404" spans="1:18" x14ac:dyDescent="0.25">
      <c r="A404" s="9" t="s">
        <v>1850</v>
      </c>
      <c r="B404" s="10">
        <v>44091</v>
      </c>
      <c r="C404" s="11">
        <v>9</v>
      </c>
      <c r="D404" s="12">
        <v>2020</v>
      </c>
      <c r="E404" s="10" t="s">
        <v>2705</v>
      </c>
      <c r="F404" s="10" t="s">
        <v>2657</v>
      </c>
      <c r="G404" s="10" t="s">
        <v>2665</v>
      </c>
      <c r="H404" s="9" t="s">
        <v>315</v>
      </c>
      <c r="I404" s="9" t="s">
        <v>1588</v>
      </c>
      <c r="J404" s="9" t="s">
        <v>3</v>
      </c>
      <c r="K404" s="9" t="s">
        <v>1255</v>
      </c>
      <c r="L404" s="9" t="s">
        <v>1256</v>
      </c>
      <c r="M404" s="13">
        <v>1</v>
      </c>
      <c r="N404" s="13">
        <f t="shared" si="18"/>
        <v>45.36</v>
      </c>
      <c r="O404" s="11">
        <v>18000</v>
      </c>
      <c r="P404" s="11">
        <f t="shared" si="19"/>
        <v>18000</v>
      </c>
      <c r="Q404" s="9" t="s">
        <v>1851</v>
      </c>
      <c r="R404" s="37">
        <f t="shared" si="20"/>
        <v>18000</v>
      </c>
    </row>
    <row r="405" spans="1:18" x14ac:dyDescent="0.25">
      <c r="A405" s="9" t="s">
        <v>1840</v>
      </c>
      <c r="B405" s="10">
        <v>44093</v>
      </c>
      <c r="C405" s="11">
        <v>9</v>
      </c>
      <c r="D405" s="12">
        <v>2020</v>
      </c>
      <c r="E405" s="10" t="s">
        <v>2705</v>
      </c>
      <c r="F405" s="10" t="s">
        <v>2657</v>
      </c>
      <c r="G405" s="10" t="s">
        <v>2665</v>
      </c>
      <c r="H405" s="9" t="s">
        <v>298</v>
      </c>
      <c r="I405" s="9" t="s">
        <v>37</v>
      </c>
      <c r="J405" s="9" t="s">
        <v>3</v>
      </c>
      <c r="K405" s="9" t="s">
        <v>38</v>
      </c>
      <c r="L405" s="9" t="s">
        <v>39</v>
      </c>
      <c r="M405" s="13">
        <v>33.619999999999997</v>
      </c>
      <c r="N405" s="13">
        <f t="shared" si="18"/>
        <v>1525.0031999999999</v>
      </c>
      <c r="O405" s="11">
        <v>15750</v>
      </c>
      <c r="P405" s="11">
        <f t="shared" si="19"/>
        <v>529515</v>
      </c>
      <c r="Q405" s="9" t="s">
        <v>1841</v>
      </c>
      <c r="R405" s="37">
        <f t="shared" si="20"/>
        <v>15750.000000000002</v>
      </c>
    </row>
    <row r="406" spans="1:18" x14ac:dyDescent="0.25">
      <c r="A406" s="9" t="s">
        <v>1840</v>
      </c>
      <c r="B406" s="10">
        <v>44093</v>
      </c>
      <c r="C406" s="11">
        <v>9</v>
      </c>
      <c r="D406" s="12">
        <v>2020</v>
      </c>
      <c r="E406" s="10" t="s">
        <v>2705</v>
      </c>
      <c r="F406" s="10" t="s">
        <v>2657</v>
      </c>
      <c r="G406" s="10" t="s">
        <v>2665</v>
      </c>
      <c r="H406" s="9" t="s">
        <v>298</v>
      </c>
      <c r="I406" s="9" t="s">
        <v>37</v>
      </c>
      <c r="J406" s="9" t="s">
        <v>3</v>
      </c>
      <c r="K406" s="9" t="s">
        <v>38</v>
      </c>
      <c r="L406" s="9" t="s">
        <v>39</v>
      </c>
      <c r="M406" s="13">
        <v>32.380000000000003</v>
      </c>
      <c r="N406" s="13">
        <f t="shared" si="18"/>
        <v>1468.7568000000001</v>
      </c>
      <c r="O406" s="11">
        <v>15750</v>
      </c>
      <c r="P406" s="11">
        <f t="shared" si="19"/>
        <v>509985.00000000006</v>
      </c>
      <c r="Q406" s="9" t="s">
        <v>1841</v>
      </c>
      <c r="R406" s="37">
        <f t="shared" si="20"/>
        <v>15750</v>
      </c>
    </row>
    <row r="407" spans="1:18" x14ac:dyDescent="0.25">
      <c r="A407" s="9" t="s">
        <v>1842</v>
      </c>
      <c r="B407" s="10">
        <v>44093</v>
      </c>
      <c r="C407" s="11">
        <v>9</v>
      </c>
      <c r="D407" s="12">
        <v>2020</v>
      </c>
      <c r="E407" s="10" t="s">
        <v>2705</v>
      </c>
      <c r="F407" s="10" t="s">
        <v>2657</v>
      </c>
      <c r="G407" s="10" t="s">
        <v>2665</v>
      </c>
      <c r="H407" s="9" t="s">
        <v>315</v>
      </c>
      <c r="I407" s="9" t="s">
        <v>1588</v>
      </c>
      <c r="J407" s="9" t="s">
        <v>3</v>
      </c>
      <c r="K407" s="9" t="s">
        <v>1255</v>
      </c>
      <c r="L407" s="9" t="s">
        <v>1256</v>
      </c>
      <c r="M407" s="13">
        <v>2.34</v>
      </c>
      <c r="N407" s="13">
        <f t="shared" si="18"/>
        <v>106.14239999999999</v>
      </c>
      <c r="O407" s="11">
        <v>18300</v>
      </c>
      <c r="P407" s="11">
        <f t="shared" si="19"/>
        <v>42822</v>
      </c>
      <c r="Q407" s="9" t="s">
        <v>1843</v>
      </c>
      <c r="R407" s="37">
        <f t="shared" si="20"/>
        <v>18300</v>
      </c>
    </row>
    <row r="408" spans="1:18" x14ac:dyDescent="0.25">
      <c r="A408" s="9" t="s">
        <v>1842</v>
      </c>
      <c r="B408" s="10">
        <v>44093</v>
      </c>
      <c r="C408" s="11">
        <v>9</v>
      </c>
      <c r="D408" s="12">
        <v>2020</v>
      </c>
      <c r="E408" s="10" t="s">
        <v>2705</v>
      </c>
      <c r="F408" s="10" t="s">
        <v>2657</v>
      </c>
      <c r="G408" s="10" t="s">
        <v>2665</v>
      </c>
      <c r="H408" s="9" t="s">
        <v>315</v>
      </c>
      <c r="I408" s="9" t="s">
        <v>1588</v>
      </c>
      <c r="J408" s="9" t="s">
        <v>3</v>
      </c>
      <c r="K408" s="9" t="s">
        <v>1255</v>
      </c>
      <c r="L408" s="9" t="s">
        <v>1256</v>
      </c>
      <c r="M408" s="13">
        <v>47.66</v>
      </c>
      <c r="N408" s="13">
        <f t="shared" si="18"/>
        <v>2161.8575999999998</v>
      </c>
      <c r="O408" s="11">
        <v>18300</v>
      </c>
      <c r="P408" s="11">
        <f t="shared" si="19"/>
        <v>872177.99999999988</v>
      </c>
      <c r="Q408" s="9" t="s">
        <v>1843</v>
      </c>
      <c r="R408" s="37">
        <f t="shared" si="20"/>
        <v>18300</v>
      </c>
    </row>
    <row r="409" spans="1:18" x14ac:dyDescent="0.25">
      <c r="A409" s="9" t="s">
        <v>1828</v>
      </c>
      <c r="B409" s="10">
        <v>44096</v>
      </c>
      <c r="C409" s="11">
        <v>9</v>
      </c>
      <c r="D409" s="12">
        <v>2020</v>
      </c>
      <c r="E409" s="10" t="s">
        <v>2705</v>
      </c>
      <c r="F409" s="10" t="s">
        <v>2657</v>
      </c>
      <c r="G409" s="10" t="s">
        <v>2665</v>
      </c>
      <c r="H409" s="9" t="s">
        <v>8</v>
      </c>
      <c r="I409" s="9" t="s">
        <v>9</v>
      </c>
      <c r="J409" s="9" t="s">
        <v>3</v>
      </c>
      <c r="K409" s="9" t="s">
        <v>10</v>
      </c>
      <c r="L409" s="9" t="s">
        <v>11</v>
      </c>
      <c r="M409" s="13">
        <v>75</v>
      </c>
      <c r="N409" s="13">
        <f t="shared" si="18"/>
        <v>3402</v>
      </c>
      <c r="O409" s="11">
        <v>17800</v>
      </c>
      <c r="P409" s="11">
        <f t="shared" si="19"/>
        <v>1335000</v>
      </c>
      <c r="Q409" s="9" t="s">
        <v>1829</v>
      </c>
      <c r="R409" s="37">
        <f t="shared" si="20"/>
        <v>17800</v>
      </c>
    </row>
    <row r="410" spans="1:18" x14ac:dyDescent="0.25">
      <c r="A410" s="9" t="s">
        <v>1830</v>
      </c>
      <c r="B410" s="10">
        <v>44096</v>
      </c>
      <c r="C410" s="11">
        <v>9</v>
      </c>
      <c r="D410" s="12">
        <v>2020</v>
      </c>
      <c r="E410" s="10" t="s">
        <v>2705</v>
      </c>
      <c r="F410" s="10" t="s">
        <v>2657</v>
      </c>
      <c r="G410" s="10" t="s">
        <v>2665</v>
      </c>
      <c r="H410" s="9" t="s">
        <v>298</v>
      </c>
      <c r="I410" s="9" t="s">
        <v>23</v>
      </c>
      <c r="J410" s="9" t="s">
        <v>3</v>
      </c>
      <c r="K410" s="9" t="s">
        <v>16</v>
      </c>
      <c r="L410" s="9" t="s">
        <v>17</v>
      </c>
      <c r="M410" s="13">
        <v>52.57</v>
      </c>
      <c r="N410" s="13">
        <f t="shared" si="18"/>
        <v>2384.5751999999998</v>
      </c>
      <c r="O410" s="11">
        <v>16300</v>
      </c>
      <c r="P410" s="11">
        <f t="shared" si="19"/>
        <v>856891</v>
      </c>
      <c r="Q410" s="9" t="s">
        <v>1831</v>
      </c>
      <c r="R410" s="37">
        <f t="shared" si="20"/>
        <v>16300</v>
      </c>
    </row>
    <row r="411" spans="1:18" x14ac:dyDescent="0.25">
      <c r="A411" s="9" t="s">
        <v>1832</v>
      </c>
      <c r="B411" s="10">
        <v>44096</v>
      </c>
      <c r="C411" s="11">
        <v>9</v>
      </c>
      <c r="D411" s="12">
        <v>2020</v>
      </c>
      <c r="E411" s="10" t="s">
        <v>2705</v>
      </c>
      <c r="F411" s="10" t="s">
        <v>2657</v>
      </c>
      <c r="G411" s="10" t="s">
        <v>2665</v>
      </c>
      <c r="H411" s="9" t="s">
        <v>298</v>
      </c>
      <c r="I411" s="9" t="s">
        <v>23</v>
      </c>
      <c r="J411" s="9" t="s">
        <v>3</v>
      </c>
      <c r="K411" s="9" t="s">
        <v>16</v>
      </c>
      <c r="L411" s="9" t="s">
        <v>17</v>
      </c>
      <c r="M411" s="13">
        <v>7.43</v>
      </c>
      <c r="N411" s="13">
        <f t="shared" si="18"/>
        <v>337.02479999999997</v>
      </c>
      <c r="O411" s="11">
        <v>16300</v>
      </c>
      <c r="P411" s="11">
        <f t="shared" si="19"/>
        <v>121109</v>
      </c>
      <c r="Q411" s="9" t="s">
        <v>1833</v>
      </c>
      <c r="R411" s="37">
        <f t="shared" si="20"/>
        <v>16300</v>
      </c>
    </row>
    <row r="412" spans="1:18" x14ac:dyDescent="0.25">
      <c r="A412" s="9" t="s">
        <v>1834</v>
      </c>
      <c r="B412" s="10">
        <v>44096</v>
      </c>
      <c r="C412" s="11">
        <v>9</v>
      </c>
      <c r="D412" s="12">
        <v>2020</v>
      </c>
      <c r="E412" s="10" t="s">
        <v>2705</v>
      </c>
      <c r="F412" s="10" t="s">
        <v>2657</v>
      </c>
      <c r="G412" s="10" t="s">
        <v>2665</v>
      </c>
      <c r="H412" s="9" t="s">
        <v>315</v>
      </c>
      <c r="I412" s="9" t="s">
        <v>23</v>
      </c>
      <c r="J412" s="9" t="s">
        <v>3</v>
      </c>
      <c r="K412" s="9" t="s">
        <v>16</v>
      </c>
      <c r="L412" s="9" t="s">
        <v>17</v>
      </c>
      <c r="M412" s="13">
        <v>20</v>
      </c>
      <c r="N412" s="13">
        <f t="shared" si="18"/>
        <v>907.2</v>
      </c>
      <c r="O412" s="11">
        <v>18300</v>
      </c>
      <c r="P412" s="11">
        <f t="shared" si="19"/>
        <v>366000</v>
      </c>
      <c r="Q412" s="9" t="s">
        <v>1835</v>
      </c>
      <c r="R412" s="37">
        <f t="shared" si="20"/>
        <v>18300</v>
      </c>
    </row>
    <row r="413" spans="1:18" x14ac:dyDescent="0.25">
      <c r="A413" s="9" t="s">
        <v>1836</v>
      </c>
      <c r="B413" s="10">
        <v>44096</v>
      </c>
      <c r="C413" s="11">
        <v>9</v>
      </c>
      <c r="D413" s="12">
        <v>2020</v>
      </c>
      <c r="E413" s="10" t="s">
        <v>2705</v>
      </c>
      <c r="F413" s="10" t="s">
        <v>2657</v>
      </c>
      <c r="G413" s="10" t="s">
        <v>2665</v>
      </c>
      <c r="H413" s="9" t="s">
        <v>315</v>
      </c>
      <c r="I413" s="9" t="s">
        <v>23</v>
      </c>
      <c r="J413" s="9" t="s">
        <v>3</v>
      </c>
      <c r="K413" s="9" t="s">
        <v>16</v>
      </c>
      <c r="L413" s="9" t="s">
        <v>17</v>
      </c>
      <c r="M413" s="13">
        <v>79.33</v>
      </c>
      <c r="N413" s="13">
        <f t="shared" si="18"/>
        <v>3598.4087999999997</v>
      </c>
      <c r="O413" s="11">
        <v>18300</v>
      </c>
      <c r="P413" s="11">
        <f t="shared" si="19"/>
        <v>1451739</v>
      </c>
      <c r="Q413" s="9" t="s">
        <v>1837</v>
      </c>
      <c r="R413" s="37">
        <f t="shared" si="20"/>
        <v>18300</v>
      </c>
    </row>
    <row r="414" spans="1:18" x14ac:dyDescent="0.25">
      <c r="A414" s="9" t="s">
        <v>1838</v>
      </c>
      <c r="B414" s="10">
        <v>44096</v>
      </c>
      <c r="C414" s="11">
        <v>9</v>
      </c>
      <c r="D414" s="12">
        <v>2020</v>
      </c>
      <c r="E414" s="10" t="s">
        <v>2705</v>
      </c>
      <c r="F414" s="10" t="s">
        <v>2657</v>
      </c>
      <c r="G414" s="10" t="s">
        <v>2665</v>
      </c>
      <c r="H414" s="9" t="s">
        <v>315</v>
      </c>
      <c r="I414" s="9" t="s">
        <v>23</v>
      </c>
      <c r="J414" s="9" t="s">
        <v>3</v>
      </c>
      <c r="K414" s="9" t="s">
        <v>16</v>
      </c>
      <c r="L414" s="9" t="s">
        <v>17</v>
      </c>
      <c r="M414" s="13">
        <v>0.67</v>
      </c>
      <c r="N414" s="13">
        <f t="shared" si="18"/>
        <v>30.391200000000001</v>
      </c>
      <c r="O414" s="11">
        <v>18300</v>
      </c>
      <c r="P414" s="11">
        <f t="shared" si="19"/>
        <v>12261</v>
      </c>
      <c r="Q414" s="9" t="s">
        <v>1839</v>
      </c>
      <c r="R414" s="37">
        <f t="shared" si="20"/>
        <v>18300</v>
      </c>
    </row>
    <row r="415" spans="1:18" x14ac:dyDescent="0.25">
      <c r="A415" s="9" t="s">
        <v>2645</v>
      </c>
      <c r="B415" s="10">
        <v>44096</v>
      </c>
      <c r="C415" s="11">
        <v>9</v>
      </c>
      <c r="D415" s="12">
        <v>2020</v>
      </c>
      <c r="E415" s="10" t="s">
        <v>2705</v>
      </c>
      <c r="F415" s="10" t="s">
        <v>2657</v>
      </c>
      <c r="G415" s="10" t="s">
        <v>2665</v>
      </c>
      <c r="H415" s="9" t="s">
        <v>8</v>
      </c>
      <c r="I415" s="9" t="s">
        <v>9</v>
      </c>
      <c r="J415" s="9" t="s">
        <v>2627</v>
      </c>
      <c r="K415" s="9" t="s">
        <v>10</v>
      </c>
      <c r="L415" s="9" t="s">
        <v>11</v>
      </c>
      <c r="M415" s="13">
        <v>-100</v>
      </c>
      <c r="N415" s="13">
        <f t="shared" si="18"/>
        <v>-4536</v>
      </c>
      <c r="O415" s="11">
        <v>17800</v>
      </c>
      <c r="P415" s="11">
        <f t="shared" si="19"/>
        <v>-1780000</v>
      </c>
      <c r="Q415" s="9" t="s">
        <v>1895</v>
      </c>
      <c r="R415" s="37">
        <f t="shared" si="20"/>
        <v>17800</v>
      </c>
    </row>
    <row r="416" spans="1:18" x14ac:dyDescent="0.25">
      <c r="A416" s="9" t="s">
        <v>1816</v>
      </c>
      <c r="B416" s="10">
        <v>44098</v>
      </c>
      <c r="C416" s="11">
        <v>9</v>
      </c>
      <c r="D416" s="12">
        <v>2020</v>
      </c>
      <c r="E416" s="10" t="s">
        <v>2705</v>
      </c>
      <c r="F416" s="10" t="s">
        <v>2657</v>
      </c>
      <c r="G416" s="10" t="s">
        <v>2665</v>
      </c>
      <c r="H416" s="9" t="s">
        <v>298</v>
      </c>
      <c r="I416" s="9" t="s">
        <v>23</v>
      </c>
      <c r="J416" s="9" t="s">
        <v>3</v>
      </c>
      <c r="K416" s="9" t="s">
        <v>16</v>
      </c>
      <c r="L416" s="9" t="s">
        <v>17</v>
      </c>
      <c r="M416" s="13">
        <v>6.57</v>
      </c>
      <c r="N416" s="13">
        <f t="shared" si="18"/>
        <v>298.01519999999999</v>
      </c>
      <c r="O416" s="11">
        <v>16300</v>
      </c>
      <c r="P416" s="11">
        <f t="shared" si="19"/>
        <v>107091</v>
      </c>
      <c r="Q416" s="9" t="s">
        <v>1817</v>
      </c>
      <c r="R416" s="37">
        <f t="shared" si="20"/>
        <v>16300</v>
      </c>
    </row>
    <row r="417" spans="1:18" x14ac:dyDescent="0.25">
      <c r="A417" s="9" t="s">
        <v>1818</v>
      </c>
      <c r="B417" s="10">
        <v>44098</v>
      </c>
      <c r="C417" s="11">
        <v>9</v>
      </c>
      <c r="D417" s="12">
        <v>2020</v>
      </c>
      <c r="E417" s="10" t="s">
        <v>2705</v>
      </c>
      <c r="F417" s="10" t="s">
        <v>2657</v>
      </c>
      <c r="G417" s="10" t="s">
        <v>2665</v>
      </c>
      <c r="H417" s="9" t="s">
        <v>298</v>
      </c>
      <c r="I417" s="9" t="s">
        <v>23</v>
      </c>
      <c r="J417" s="9" t="s">
        <v>3</v>
      </c>
      <c r="K417" s="9" t="s">
        <v>16</v>
      </c>
      <c r="L417" s="9" t="s">
        <v>17</v>
      </c>
      <c r="M417" s="13">
        <v>10.88</v>
      </c>
      <c r="N417" s="13">
        <f t="shared" si="18"/>
        <v>493.51680000000005</v>
      </c>
      <c r="O417" s="11">
        <v>16300</v>
      </c>
      <c r="P417" s="11">
        <f t="shared" si="19"/>
        <v>177344</v>
      </c>
      <c r="Q417" s="9" t="s">
        <v>1819</v>
      </c>
      <c r="R417" s="37">
        <f t="shared" si="20"/>
        <v>16299.999999999998</v>
      </c>
    </row>
    <row r="418" spans="1:18" x14ac:dyDescent="0.25">
      <c r="A418" s="9" t="s">
        <v>1820</v>
      </c>
      <c r="B418" s="10">
        <v>44098</v>
      </c>
      <c r="C418" s="11">
        <v>9</v>
      </c>
      <c r="D418" s="12">
        <v>2020</v>
      </c>
      <c r="E418" s="10" t="s">
        <v>2705</v>
      </c>
      <c r="F418" s="10" t="s">
        <v>2657</v>
      </c>
      <c r="G418" s="10" t="s">
        <v>2665</v>
      </c>
      <c r="H418" s="9" t="s">
        <v>298</v>
      </c>
      <c r="I418" s="9" t="s">
        <v>23</v>
      </c>
      <c r="J418" s="9" t="s">
        <v>3</v>
      </c>
      <c r="K418" s="9" t="s">
        <v>16</v>
      </c>
      <c r="L418" s="9" t="s">
        <v>17</v>
      </c>
      <c r="M418" s="13">
        <v>12.55</v>
      </c>
      <c r="N418" s="13">
        <f t="shared" si="18"/>
        <v>569.26800000000003</v>
      </c>
      <c r="O418" s="11">
        <v>16300</v>
      </c>
      <c r="P418" s="11">
        <f t="shared" si="19"/>
        <v>204565</v>
      </c>
      <c r="Q418" s="9" t="s">
        <v>1821</v>
      </c>
      <c r="R418" s="37">
        <f t="shared" si="20"/>
        <v>16299.999999999998</v>
      </c>
    </row>
    <row r="419" spans="1:18" x14ac:dyDescent="0.25">
      <c r="A419" s="9" t="s">
        <v>1822</v>
      </c>
      <c r="B419" s="10">
        <v>44098</v>
      </c>
      <c r="C419" s="11">
        <v>9</v>
      </c>
      <c r="D419" s="12">
        <v>2020</v>
      </c>
      <c r="E419" s="10" t="s">
        <v>2705</v>
      </c>
      <c r="F419" s="10" t="s">
        <v>2657</v>
      </c>
      <c r="G419" s="10" t="s">
        <v>2665</v>
      </c>
      <c r="H419" s="9" t="s">
        <v>315</v>
      </c>
      <c r="I419" s="9" t="s">
        <v>23</v>
      </c>
      <c r="J419" s="9" t="s">
        <v>3</v>
      </c>
      <c r="K419" s="9" t="s">
        <v>16</v>
      </c>
      <c r="L419" s="9" t="s">
        <v>17</v>
      </c>
      <c r="M419" s="13">
        <v>81.64</v>
      </c>
      <c r="N419" s="13">
        <f t="shared" si="18"/>
        <v>3703.1904</v>
      </c>
      <c r="O419" s="11">
        <v>18300</v>
      </c>
      <c r="P419" s="11">
        <f t="shared" si="19"/>
        <v>1494012</v>
      </c>
      <c r="Q419" s="9" t="s">
        <v>1823</v>
      </c>
      <c r="R419" s="37">
        <f t="shared" si="20"/>
        <v>18300</v>
      </c>
    </row>
    <row r="420" spans="1:18" x14ac:dyDescent="0.25">
      <c r="A420" s="9" t="s">
        <v>1822</v>
      </c>
      <c r="B420" s="10">
        <v>44098</v>
      </c>
      <c r="C420" s="11">
        <v>9</v>
      </c>
      <c r="D420" s="12">
        <v>2020</v>
      </c>
      <c r="E420" s="10" t="s">
        <v>2705</v>
      </c>
      <c r="F420" s="10" t="s">
        <v>2657</v>
      </c>
      <c r="G420" s="10" t="s">
        <v>2665</v>
      </c>
      <c r="H420" s="9" t="s">
        <v>315</v>
      </c>
      <c r="I420" s="9" t="s">
        <v>23</v>
      </c>
      <c r="J420" s="9" t="s">
        <v>3</v>
      </c>
      <c r="K420" s="9" t="s">
        <v>16</v>
      </c>
      <c r="L420" s="9" t="s">
        <v>17</v>
      </c>
      <c r="M420" s="13">
        <v>38.36</v>
      </c>
      <c r="N420" s="13">
        <f t="shared" si="18"/>
        <v>1740.0095999999999</v>
      </c>
      <c r="O420" s="11">
        <v>18300</v>
      </c>
      <c r="P420" s="11">
        <f t="shared" si="19"/>
        <v>701988</v>
      </c>
      <c r="Q420" s="9" t="s">
        <v>1823</v>
      </c>
      <c r="R420" s="37">
        <f t="shared" si="20"/>
        <v>18300</v>
      </c>
    </row>
    <row r="421" spans="1:18" x14ac:dyDescent="0.25">
      <c r="A421" s="9" t="s">
        <v>1824</v>
      </c>
      <c r="B421" s="10">
        <v>44098</v>
      </c>
      <c r="C421" s="11">
        <v>9</v>
      </c>
      <c r="D421" s="12">
        <v>2020</v>
      </c>
      <c r="E421" s="10" t="s">
        <v>2705</v>
      </c>
      <c r="F421" s="10" t="s">
        <v>2657</v>
      </c>
      <c r="G421" s="10" t="s">
        <v>2665</v>
      </c>
      <c r="H421" s="9" t="s">
        <v>298</v>
      </c>
      <c r="I421" s="9" t="s">
        <v>1254</v>
      </c>
      <c r="J421" s="9" t="s">
        <v>3</v>
      </c>
      <c r="K421" s="9" t="s">
        <v>1255</v>
      </c>
      <c r="L421" s="9" t="s">
        <v>1256</v>
      </c>
      <c r="M421" s="13">
        <v>30</v>
      </c>
      <c r="N421" s="13">
        <f t="shared" si="18"/>
        <v>1360.8</v>
      </c>
      <c r="O421" s="11">
        <v>16300</v>
      </c>
      <c r="P421" s="11">
        <f t="shared" si="19"/>
        <v>489000</v>
      </c>
      <c r="Q421" s="9" t="s">
        <v>1825</v>
      </c>
      <c r="R421" s="37">
        <f t="shared" si="20"/>
        <v>16300</v>
      </c>
    </row>
    <row r="422" spans="1:18" x14ac:dyDescent="0.25">
      <c r="A422" s="9" t="s">
        <v>1826</v>
      </c>
      <c r="B422" s="10">
        <v>44098</v>
      </c>
      <c r="C422" s="11">
        <v>9</v>
      </c>
      <c r="D422" s="12">
        <v>2020</v>
      </c>
      <c r="E422" s="10" t="s">
        <v>2705</v>
      </c>
      <c r="F422" s="10" t="s">
        <v>2657</v>
      </c>
      <c r="G422" s="10" t="s">
        <v>2665</v>
      </c>
      <c r="H422" s="9" t="s">
        <v>315</v>
      </c>
      <c r="I422" s="9" t="s">
        <v>1588</v>
      </c>
      <c r="J422" s="9" t="s">
        <v>3</v>
      </c>
      <c r="K422" s="9" t="s">
        <v>1255</v>
      </c>
      <c r="L422" s="9" t="s">
        <v>1256</v>
      </c>
      <c r="M422" s="13">
        <v>50</v>
      </c>
      <c r="N422" s="13">
        <f t="shared" si="18"/>
        <v>2268</v>
      </c>
      <c r="O422" s="11">
        <v>18300</v>
      </c>
      <c r="P422" s="11">
        <f t="shared" si="19"/>
        <v>915000</v>
      </c>
      <c r="Q422" s="9" t="s">
        <v>1827</v>
      </c>
      <c r="R422" s="37">
        <f t="shared" si="20"/>
        <v>18300</v>
      </c>
    </row>
    <row r="423" spans="1:18" x14ac:dyDescent="0.25">
      <c r="A423" s="9" t="s">
        <v>1810</v>
      </c>
      <c r="B423" s="10">
        <v>44099</v>
      </c>
      <c r="C423" s="11">
        <v>9</v>
      </c>
      <c r="D423" s="12">
        <v>2020</v>
      </c>
      <c r="E423" s="10" t="s">
        <v>2705</v>
      </c>
      <c r="F423" s="10" t="s">
        <v>2657</v>
      </c>
      <c r="G423" s="10" t="s">
        <v>2665</v>
      </c>
      <c r="H423" s="9" t="s">
        <v>298</v>
      </c>
      <c r="I423" s="9" t="s">
        <v>23</v>
      </c>
      <c r="J423" s="9" t="s">
        <v>3</v>
      </c>
      <c r="K423" s="9" t="s">
        <v>16</v>
      </c>
      <c r="L423" s="9" t="s">
        <v>17</v>
      </c>
      <c r="M423" s="13">
        <v>29.45</v>
      </c>
      <c r="N423" s="13">
        <f t="shared" si="18"/>
        <v>1335.8519999999999</v>
      </c>
      <c r="O423" s="11">
        <v>16300</v>
      </c>
      <c r="P423" s="11">
        <f t="shared" si="19"/>
        <v>480035</v>
      </c>
      <c r="Q423" s="9" t="s">
        <v>1811</v>
      </c>
      <c r="R423" s="37">
        <f t="shared" si="20"/>
        <v>16300</v>
      </c>
    </row>
    <row r="424" spans="1:18" x14ac:dyDescent="0.25">
      <c r="A424" s="9" t="s">
        <v>1810</v>
      </c>
      <c r="B424" s="10">
        <v>44099</v>
      </c>
      <c r="C424" s="11">
        <v>9</v>
      </c>
      <c r="D424" s="12">
        <v>2020</v>
      </c>
      <c r="E424" s="10" t="s">
        <v>2705</v>
      </c>
      <c r="F424" s="10" t="s">
        <v>2657</v>
      </c>
      <c r="G424" s="10" t="s">
        <v>2665</v>
      </c>
      <c r="H424" s="9" t="s">
        <v>298</v>
      </c>
      <c r="I424" s="9" t="s">
        <v>23</v>
      </c>
      <c r="J424" s="9" t="s">
        <v>3</v>
      </c>
      <c r="K424" s="9" t="s">
        <v>16</v>
      </c>
      <c r="L424" s="9" t="s">
        <v>17</v>
      </c>
      <c r="M424" s="13">
        <v>14</v>
      </c>
      <c r="N424" s="13">
        <f t="shared" si="18"/>
        <v>635.04</v>
      </c>
      <c r="O424" s="11">
        <v>16300</v>
      </c>
      <c r="P424" s="11">
        <f t="shared" si="19"/>
        <v>228200</v>
      </c>
      <c r="Q424" s="9" t="s">
        <v>1811</v>
      </c>
      <c r="R424" s="37">
        <f t="shared" si="20"/>
        <v>16300</v>
      </c>
    </row>
    <row r="425" spans="1:18" x14ac:dyDescent="0.25">
      <c r="A425" s="9" t="s">
        <v>1810</v>
      </c>
      <c r="B425" s="10">
        <v>44099</v>
      </c>
      <c r="C425" s="11">
        <v>9</v>
      </c>
      <c r="D425" s="12">
        <v>2020</v>
      </c>
      <c r="E425" s="10" t="s">
        <v>2705</v>
      </c>
      <c r="F425" s="10" t="s">
        <v>2657</v>
      </c>
      <c r="G425" s="10" t="s">
        <v>2665</v>
      </c>
      <c r="H425" s="9" t="s">
        <v>298</v>
      </c>
      <c r="I425" s="9" t="s">
        <v>23</v>
      </c>
      <c r="J425" s="9" t="s">
        <v>3</v>
      </c>
      <c r="K425" s="9" t="s">
        <v>16</v>
      </c>
      <c r="L425" s="9" t="s">
        <v>17</v>
      </c>
      <c r="M425" s="13">
        <v>4.66</v>
      </c>
      <c r="N425" s="13">
        <f t="shared" si="18"/>
        <v>211.3776</v>
      </c>
      <c r="O425" s="11">
        <v>16300</v>
      </c>
      <c r="P425" s="11">
        <f t="shared" si="19"/>
        <v>75958</v>
      </c>
      <c r="Q425" s="9" t="s">
        <v>1811</v>
      </c>
      <c r="R425" s="37">
        <f t="shared" si="20"/>
        <v>16300</v>
      </c>
    </row>
    <row r="426" spans="1:18" x14ac:dyDescent="0.25">
      <c r="A426" s="9" t="s">
        <v>1810</v>
      </c>
      <c r="B426" s="10">
        <v>44099</v>
      </c>
      <c r="C426" s="11">
        <v>9</v>
      </c>
      <c r="D426" s="12">
        <v>2020</v>
      </c>
      <c r="E426" s="10" t="s">
        <v>2705</v>
      </c>
      <c r="F426" s="10" t="s">
        <v>2657</v>
      </c>
      <c r="G426" s="10" t="s">
        <v>2665</v>
      </c>
      <c r="H426" s="9" t="s">
        <v>298</v>
      </c>
      <c r="I426" s="9" t="s">
        <v>23</v>
      </c>
      <c r="J426" s="9" t="s">
        <v>3</v>
      </c>
      <c r="K426" s="9" t="s">
        <v>16</v>
      </c>
      <c r="L426" s="9" t="s">
        <v>17</v>
      </c>
      <c r="M426" s="13">
        <v>6.89</v>
      </c>
      <c r="N426" s="13">
        <f t="shared" si="18"/>
        <v>312.53039999999999</v>
      </c>
      <c r="O426" s="11">
        <v>16300</v>
      </c>
      <c r="P426" s="11">
        <f t="shared" si="19"/>
        <v>112307</v>
      </c>
      <c r="Q426" s="9" t="s">
        <v>1811</v>
      </c>
      <c r="R426" s="37">
        <f t="shared" si="20"/>
        <v>16300</v>
      </c>
    </row>
    <row r="427" spans="1:18" x14ac:dyDescent="0.25">
      <c r="A427" s="9" t="s">
        <v>1812</v>
      </c>
      <c r="B427" s="10">
        <v>44099</v>
      </c>
      <c r="C427" s="11">
        <v>9</v>
      </c>
      <c r="D427" s="12">
        <v>2020</v>
      </c>
      <c r="E427" s="10" t="s">
        <v>2705</v>
      </c>
      <c r="F427" s="10" t="s">
        <v>2657</v>
      </c>
      <c r="G427" s="10" t="s">
        <v>2665</v>
      </c>
      <c r="H427" s="9" t="s">
        <v>315</v>
      </c>
      <c r="I427" s="9" t="s">
        <v>23</v>
      </c>
      <c r="J427" s="9" t="s">
        <v>3</v>
      </c>
      <c r="K427" s="9" t="s">
        <v>16</v>
      </c>
      <c r="L427" s="9" t="s">
        <v>17</v>
      </c>
      <c r="M427" s="13">
        <v>49.57</v>
      </c>
      <c r="N427" s="13">
        <f t="shared" si="18"/>
        <v>2248.4951999999998</v>
      </c>
      <c r="O427" s="11">
        <v>18300</v>
      </c>
      <c r="P427" s="11">
        <f t="shared" si="19"/>
        <v>907131</v>
      </c>
      <c r="Q427" s="9" t="s">
        <v>1813</v>
      </c>
      <c r="R427" s="37">
        <f t="shared" si="20"/>
        <v>18300</v>
      </c>
    </row>
    <row r="428" spans="1:18" x14ac:dyDescent="0.25">
      <c r="A428" s="9" t="s">
        <v>1814</v>
      </c>
      <c r="B428" s="10">
        <v>44099</v>
      </c>
      <c r="C428" s="11">
        <v>9</v>
      </c>
      <c r="D428" s="12">
        <v>2020</v>
      </c>
      <c r="E428" s="10" t="s">
        <v>2705</v>
      </c>
      <c r="F428" s="10" t="s">
        <v>2657</v>
      </c>
      <c r="G428" s="10" t="s">
        <v>2665</v>
      </c>
      <c r="H428" s="9" t="s">
        <v>315</v>
      </c>
      <c r="I428" s="9" t="s">
        <v>23</v>
      </c>
      <c r="J428" s="9" t="s">
        <v>3</v>
      </c>
      <c r="K428" s="9" t="s">
        <v>16</v>
      </c>
      <c r="L428" s="9" t="s">
        <v>17</v>
      </c>
      <c r="M428" s="13">
        <v>10.43</v>
      </c>
      <c r="N428" s="13">
        <f t="shared" si="18"/>
        <v>473.10479999999995</v>
      </c>
      <c r="O428" s="11">
        <v>18300</v>
      </c>
      <c r="P428" s="11">
        <f t="shared" si="19"/>
        <v>190869</v>
      </c>
      <c r="Q428" s="9" t="s">
        <v>1815</v>
      </c>
      <c r="R428" s="37">
        <f t="shared" si="20"/>
        <v>18300</v>
      </c>
    </row>
    <row r="429" spans="1:18" x14ac:dyDescent="0.25">
      <c r="A429" s="9" t="s">
        <v>1806</v>
      </c>
      <c r="B429" s="10">
        <v>44100</v>
      </c>
      <c r="C429" s="11">
        <v>9</v>
      </c>
      <c r="D429" s="12">
        <v>2020</v>
      </c>
      <c r="E429" s="10" t="s">
        <v>2705</v>
      </c>
      <c r="F429" s="10" t="s">
        <v>2657</v>
      </c>
      <c r="G429" s="10" t="s">
        <v>2665</v>
      </c>
      <c r="H429" s="9" t="s">
        <v>298</v>
      </c>
      <c r="I429" s="9" t="s">
        <v>37</v>
      </c>
      <c r="J429" s="9" t="s">
        <v>3</v>
      </c>
      <c r="K429" s="9" t="s">
        <v>38</v>
      </c>
      <c r="L429" s="9" t="s">
        <v>39</v>
      </c>
      <c r="M429" s="13">
        <v>3.23</v>
      </c>
      <c r="N429" s="13">
        <f t="shared" si="18"/>
        <v>146.5128</v>
      </c>
      <c r="O429" s="11">
        <v>15750</v>
      </c>
      <c r="P429" s="11">
        <f t="shared" si="19"/>
        <v>50872.5</v>
      </c>
      <c r="Q429" s="9" t="s">
        <v>1807</v>
      </c>
      <c r="R429" s="37">
        <f t="shared" si="20"/>
        <v>15750</v>
      </c>
    </row>
    <row r="430" spans="1:18" x14ac:dyDescent="0.25">
      <c r="A430" s="9" t="s">
        <v>1806</v>
      </c>
      <c r="B430" s="10">
        <v>44100</v>
      </c>
      <c r="C430" s="11">
        <v>9</v>
      </c>
      <c r="D430" s="12">
        <v>2020</v>
      </c>
      <c r="E430" s="10" t="s">
        <v>2705</v>
      </c>
      <c r="F430" s="10" t="s">
        <v>2657</v>
      </c>
      <c r="G430" s="10" t="s">
        <v>2665</v>
      </c>
      <c r="H430" s="9" t="s">
        <v>298</v>
      </c>
      <c r="I430" s="9" t="s">
        <v>37</v>
      </c>
      <c r="J430" s="9" t="s">
        <v>3</v>
      </c>
      <c r="K430" s="9" t="s">
        <v>38</v>
      </c>
      <c r="L430" s="9" t="s">
        <v>39</v>
      </c>
      <c r="M430" s="13">
        <v>40.770000000000003</v>
      </c>
      <c r="N430" s="13">
        <f t="shared" si="18"/>
        <v>1849.3272000000002</v>
      </c>
      <c r="O430" s="11">
        <v>15750</v>
      </c>
      <c r="P430" s="11">
        <f t="shared" si="19"/>
        <v>642127.5</v>
      </c>
      <c r="Q430" s="9" t="s">
        <v>1807</v>
      </c>
      <c r="R430" s="37">
        <f t="shared" si="20"/>
        <v>15749.999999999998</v>
      </c>
    </row>
    <row r="431" spans="1:18" x14ac:dyDescent="0.25">
      <c r="A431" s="9" t="s">
        <v>1808</v>
      </c>
      <c r="B431" s="10">
        <v>44100</v>
      </c>
      <c r="C431" s="11">
        <v>9</v>
      </c>
      <c r="D431" s="12">
        <v>2020</v>
      </c>
      <c r="E431" s="10" t="s">
        <v>2705</v>
      </c>
      <c r="F431" s="10" t="s">
        <v>2657</v>
      </c>
      <c r="G431" s="10" t="s">
        <v>2665</v>
      </c>
      <c r="H431" s="9" t="s">
        <v>235</v>
      </c>
      <c r="I431" s="9" t="s">
        <v>33</v>
      </c>
      <c r="J431" s="9" t="s">
        <v>3</v>
      </c>
      <c r="K431" s="9" t="s">
        <v>1160</v>
      </c>
      <c r="L431" s="9" t="s">
        <v>1161</v>
      </c>
      <c r="M431" s="13">
        <v>35.369999999999997</v>
      </c>
      <c r="N431" s="13">
        <f t="shared" si="18"/>
        <v>1604.3831999999998</v>
      </c>
      <c r="O431" s="11">
        <v>12150.07</v>
      </c>
      <c r="P431" s="11">
        <f t="shared" si="19"/>
        <v>429747.97589999996</v>
      </c>
      <c r="Q431" s="9" t="s">
        <v>1809</v>
      </c>
      <c r="R431" s="37">
        <f t="shared" si="20"/>
        <v>12150.07</v>
      </c>
    </row>
    <row r="432" spans="1:18" x14ac:dyDescent="0.25">
      <c r="A432" s="9" t="s">
        <v>1808</v>
      </c>
      <c r="B432" s="10">
        <v>44100</v>
      </c>
      <c r="C432" s="11">
        <v>9</v>
      </c>
      <c r="D432" s="12">
        <v>2020</v>
      </c>
      <c r="E432" s="10" t="s">
        <v>2705</v>
      </c>
      <c r="F432" s="10" t="s">
        <v>2657</v>
      </c>
      <c r="G432" s="10" t="s">
        <v>2665</v>
      </c>
      <c r="H432" s="9" t="s">
        <v>235</v>
      </c>
      <c r="I432" s="9" t="s">
        <v>33</v>
      </c>
      <c r="J432" s="9" t="s">
        <v>3</v>
      </c>
      <c r="K432" s="9" t="s">
        <v>1160</v>
      </c>
      <c r="L432" s="9" t="s">
        <v>1161</v>
      </c>
      <c r="M432" s="13">
        <v>8.6</v>
      </c>
      <c r="N432" s="13">
        <f t="shared" si="18"/>
        <v>390.096</v>
      </c>
      <c r="O432" s="11">
        <v>12150.07</v>
      </c>
      <c r="P432" s="11">
        <f t="shared" si="19"/>
        <v>104490.602</v>
      </c>
      <c r="Q432" s="9" t="s">
        <v>1809</v>
      </c>
      <c r="R432" s="37">
        <f t="shared" si="20"/>
        <v>12150.07</v>
      </c>
    </row>
    <row r="433" spans="1:18" x14ac:dyDescent="0.25">
      <c r="A433" s="9" t="s">
        <v>1804</v>
      </c>
      <c r="B433" s="10">
        <v>44102</v>
      </c>
      <c r="C433" s="11">
        <v>9</v>
      </c>
      <c r="D433" s="12">
        <v>2020</v>
      </c>
      <c r="E433" s="10" t="s">
        <v>2705</v>
      </c>
      <c r="F433" s="10" t="s">
        <v>2657</v>
      </c>
      <c r="G433" s="10" t="s">
        <v>2665</v>
      </c>
      <c r="H433" s="9" t="s">
        <v>8</v>
      </c>
      <c r="I433" s="9" t="s">
        <v>9</v>
      </c>
      <c r="J433" s="9" t="s">
        <v>3</v>
      </c>
      <c r="K433" s="9" t="s">
        <v>10</v>
      </c>
      <c r="L433" s="9" t="s">
        <v>11</v>
      </c>
      <c r="M433" s="13">
        <v>50</v>
      </c>
      <c r="N433" s="13">
        <f t="shared" si="18"/>
        <v>2268</v>
      </c>
      <c r="O433" s="11">
        <v>18200</v>
      </c>
      <c r="P433" s="11">
        <f t="shared" si="19"/>
        <v>910000</v>
      </c>
      <c r="Q433" s="9" t="s">
        <v>1805</v>
      </c>
      <c r="R433" s="37">
        <f t="shared" si="20"/>
        <v>18200</v>
      </c>
    </row>
    <row r="434" spans="1:18" x14ac:dyDescent="0.25">
      <c r="A434" s="9" t="s">
        <v>1800</v>
      </c>
      <c r="B434" s="10">
        <v>44103</v>
      </c>
      <c r="C434" s="11">
        <v>9</v>
      </c>
      <c r="D434" s="12">
        <v>2020</v>
      </c>
      <c r="E434" s="10" t="s">
        <v>2705</v>
      </c>
      <c r="F434" s="10" t="s">
        <v>2657</v>
      </c>
      <c r="G434" s="10" t="s">
        <v>2665</v>
      </c>
      <c r="H434" s="9" t="s">
        <v>298</v>
      </c>
      <c r="I434" s="9" t="s">
        <v>37</v>
      </c>
      <c r="J434" s="9" t="s">
        <v>3</v>
      </c>
      <c r="K434" s="9" t="s">
        <v>38</v>
      </c>
      <c r="L434" s="9" t="s">
        <v>39</v>
      </c>
      <c r="M434" s="13">
        <v>16.2</v>
      </c>
      <c r="N434" s="13">
        <f t="shared" si="18"/>
        <v>734.83199999999999</v>
      </c>
      <c r="O434" s="11">
        <v>15750</v>
      </c>
      <c r="P434" s="11">
        <f t="shared" si="19"/>
        <v>255150</v>
      </c>
      <c r="Q434" s="9" t="s">
        <v>1801</v>
      </c>
      <c r="R434" s="37">
        <f t="shared" si="20"/>
        <v>15750</v>
      </c>
    </row>
    <row r="435" spans="1:18" x14ac:dyDescent="0.25">
      <c r="A435" s="9" t="s">
        <v>1800</v>
      </c>
      <c r="B435" s="10">
        <v>44103</v>
      </c>
      <c r="C435" s="11">
        <v>9</v>
      </c>
      <c r="D435" s="12">
        <v>2020</v>
      </c>
      <c r="E435" s="10" t="s">
        <v>2705</v>
      </c>
      <c r="F435" s="10" t="s">
        <v>2657</v>
      </c>
      <c r="G435" s="10" t="s">
        <v>2665</v>
      </c>
      <c r="H435" s="9" t="s">
        <v>298</v>
      </c>
      <c r="I435" s="9" t="s">
        <v>37</v>
      </c>
      <c r="J435" s="9" t="s">
        <v>3</v>
      </c>
      <c r="K435" s="9" t="s">
        <v>38</v>
      </c>
      <c r="L435" s="9" t="s">
        <v>39</v>
      </c>
      <c r="M435" s="13">
        <v>33.799999999999997</v>
      </c>
      <c r="N435" s="13">
        <f t="shared" si="18"/>
        <v>1533.1679999999999</v>
      </c>
      <c r="O435" s="11">
        <v>15750</v>
      </c>
      <c r="P435" s="11">
        <f t="shared" si="19"/>
        <v>532350</v>
      </c>
      <c r="Q435" s="9" t="s">
        <v>1801</v>
      </c>
      <c r="R435" s="37">
        <f t="shared" si="20"/>
        <v>15750.000000000002</v>
      </c>
    </row>
    <row r="436" spans="1:18" x14ac:dyDescent="0.25">
      <c r="A436" s="9" t="s">
        <v>1802</v>
      </c>
      <c r="B436" s="10">
        <v>44103</v>
      </c>
      <c r="C436" s="11">
        <v>9</v>
      </c>
      <c r="D436" s="12">
        <v>2020</v>
      </c>
      <c r="E436" s="10" t="s">
        <v>2705</v>
      </c>
      <c r="F436" s="10" t="s">
        <v>2657</v>
      </c>
      <c r="G436" s="10" t="s">
        <v>2665</v>
      </c>
      <c r="H436" s="9" t="s">
        <v>8</v>
      </c>
      <c r="I436" s="9" t="s">
        <v>9</v>
      </c>
      <c r="J436" s="9" t="s">
        <v>3</v>
      </c>
      <c r="K436" s="9" t="s">
        <v>10</v>
      </c>
      <c r="L436" s="9" t="s">
        <v>11</v>
      </c>
      <c r="M436" s="13">
        <v>50</v>
      </c>
      <c r="N436" s="13">
        <f t="shared" si="18"/>
        <v>2268</v>
      </c>
      <c r="O436" s="11">
        <v>18200</v>
      </c>
      <c r="P436" s="11">
        <f t="shared" si="19"/>
        <v>910000</v>
      </c>
      <c r="Q436" s="9" t="s">
        <v>1803</v>
      </c>
      <c r="R436" s="37">
        <f t="shared" si="20"/>
        <v>18200</v>
      </c>
    </row>
    <row r="437" spans="1:18" x14ac:dyDescent="0.25">
      <c r="A437" s="9" t="s">
        <v>1786</v>
      </c>
      <c r="B437" s="10">
        <v>44104</v>
      </c>
      <c r="C437" s="11">
        <v>9</v>
      </c>
      <c r="D437" s="12">
        <v>2020</v>
      </c>
      <c r="E437" s="10" t="s">
        <v>2705</v>
      </c>
      <c r="F437" s="10" t="s">
        <v>2657</v>
      </c>
      <c r="G437" s="10" t="s">
        <v>2665</v>
      </c>
      <c r="H437" s="9" t="s">
        <v>315</v>
      </c>
      <c r="I437" s="9" t="s">
        <v>1588</v>
      </c>
      <c r="J437" s="9" t="s">
        <v>3</v>
      </c>
      <c r="K437" s="9" t="s">
        <v>1255</v>
      </c>
      <c r="L437" s="9" t="s">
        <v>1256</v>
      </c>
      <c r="M437" s="13">
        <v>25.42</v>
      </c>
      <c r="N437" s="13">
        <f t="shared" si="18"/>
        <v>1153.0512000000001</v>
      </c>
      <c r="O437" s="11">
        <v>18300</v>
      </c>
      <c r="P437" s="11">
        <f t="shared" si="19"/>
        <v>465186.00000000006</v>
      </c>
      <c r="Q437" s="9" t="s">
        <v>1787</v>
      </c>
      <c r="R437" s="37">
        <f t="shared" si="20"/>
        <v>18300</v>
      </c>
    </row>
    <row r="438" spans="1:18" x14ac:dyDescent="0.25">
      <c r="A438" s="9" t="s">
        <v>1786</v>
      </c>
      <c r="B438" s="10">
        <v>44104</v>
      </c>
      <c r="C438" s="11">
        <v>9</v>
      </c>
      <c r="D438" s="12">
        <v>2020</v>
      </c>
      <c r="E438" s="10" t="s">
        <v>2705</v>
      </c>
      <c r="F438" s="10" t="s">
        <v>2657</v>
      </c>
      <c r="G438" s="10" t="s">
        <v>2665</v>
      </c>
      <c r="H438" s="9" t="s">
        <v>315</v>
      </c>
      <c r="I438" s="9" t="s">
        <v>1588</v>
      </c>
      <c r="J438" s="9" t="s">
        <v>3</v>
      </c>
      <c r="K438" s="9" t="s">
        <v>1255</v>
      </c>
      <c r="L438" s="9" t="s">
        <v>1256</v>
      </c>
      <c r="M438" s="13">
        <v>17.579999999999998</v>
      </c>
      <c r="N438" s="13">
        <f t="shared" si="18"/>
        <v>797.42879999999991</v>
      </c>
      <c r="O438" s="11">
        <v>18300</v>
      </c>
      <c r="P438" s="11">
        <f t="shared" si="19"/>
        <v>321713.99999999994</v>
      </c>
      <c r="Q438" s="9" t="s">
        <v>1787</v>
      </c>
      <c r="R438" s="37">
        <f t="shared" si="20"/>
        <v>18300</v>
      </c>
    </row>
    <row r="439" spans="1:18" x14ac:dyDescent="0.25">
      <c r="A439" s="9" t="s">
        <v>1788</v>
      </c>
      <c r="B439" s="10">
        <v>44104</v>
      </c>
      <c r="C439" s="11">
        <v>9</v>
      </c>
      <c r="D439" s="12">
        <v>2020</v>
      </c>
      <c r="E439" s="10" t="s">
        <v>2705</v>
      </c>
      <c r="F439" s="10" t="s">
        <v>2657</v>
      </c>
      <c r="G439" s="10" t="s">
        <v>2665</v>
      </c>
      <c r="H439" s="9" t="s">
        <v>8</v>
      </c>
      <c r="I439" s="9" t="s">
        <v>9</v>
      </c>
      <c r="J439" s="9" t="s">
        <v>3</v>
      </c>
      <c r="K439" s="9" t="s">
        <v>10</v>
      </c>
      <c r="L439" s="9" t="s">
        <v>11</v>
      </c>
      <c r="M439" s="13">
        <v>24.54</v>
      </c>
      <c r="N439" s="13">
        <f t="shared" si="18"/>
        <v>1113.1343999999999</v>
      </c>
      <c r="O439" s="11">
        <v>18200</v>
      </c>
      <c r="P439" s="11">
        <f t="shared" si="19"/>
        <v>446628</v>
      </c>
      <c r="Q439" s="9" t="s">
        <v>1789</v>
      </c>
      <c r="R439" s="37">
        <f t="shared" si="20"/>
        <v>18200</v>
      </c>
    </row>
    <row r="440" spans="1:18" x14ac:dyDescent="0.25">
      <c r="A440" s="9" t="s">
        <v>1788</v>
      </c>
      <c r="B440" s="10">
        <v>44104</v>
      </c>
      <c r="C440" s="11">
        <v>9</v>
      </c>
      <c r="D440" s="12">
        <v>2020</v>
      </c>
      <c r="E440" s="10" t="s">
        <v>2705</v>
      </c>
      <c r="F440" s="10" t="s">
        <v>2657</v>
      </c>
      <c r="G440" s="10" t="s">
        <v>2665</v>
      </c>
      <c r="H440" s="9" t="s">
        <v>8</v>
      </c>
      <c r="I440" s="9" t="s">
        <v>9</v>
      </c>
      <c r="J440" s="9" t="s">
        <v>3</v>
      </c>
      <c r="K440" s="9" t="s">
        <v>10</v>
      </c>
      <c r="L440" s="9" t="s">
        <v>11</v>
      </c>
      <c r="M440" s="13">
        <v>5.46</v>
      </c>
      <c r="N440" s="13">
        <f t="shared" si="18"/>
        <v>247.66559999999998</v>
      </c>
      <c r="O440" s="11">
        <v>18200</v>
      </c>
      <c r="P440" s="11">
        <f t="shared" si="19"/>
        <v>99372</v>
      </c>
      <c r="Q440" s="9" t="s">
        <v>1789</v>
      </c>
      <c r="R440" s="37">
        <f t="shared" si="20"/>
        <v>18200</v>
      </c>
    </row>
    <row r="441" spans="1:18" x14ac:dyDescent="0.25">
      <c r="A441" s="9" t="s">
        <v>1790</v>
      </c>
      <c r="B441" s="10">
        <v>44104</v>
      </c>
      <c r="C441" s="11">
        <v>9</v>
      </c>
      <c r="D441" s="12">
        <v>2020</v>
      </c>
      <c r="E441" s="10" t="s">
        <v>2705</v>
      </c>
      <c r="F441" s="10" t="s">
        <v>2657</v>
      </c>
      <c r="G441" s="10" t="s">
        <v>2665</v>
      </c>
      <c r="H441" s="9" t="s">
        <v>315</v>
      </c>
      <c r="I441" s="9" t="s">
        <v>23</v>
      </c>
      <c r="J441" s="9" t="s">
        <v>3</v>
      </c>
      <c r="K441" s="9" t="s">
        <v>16</v>
      </c>
      <c r="L441" s="9" t="s">
        <v>17</v>
      </c>
      <c r="M441" s="13">
        <v>40.64</v>
      </c>
      <c r="N441" s="13">
        <f t="shared" si="18"/>
        <v>1843.4304</v>
      </c>
      <c r="O441" s="11">
        <v>18300</v>
      </c>
      <c r="P441" s="11">
        <f t="shared" si="19"/>
        <v>743712</v>
      </c>
      <c r="Q441" s="9" t="s">
        <v>1791</v>
      </c>
      <c r="R441" s="37">
        <f t="shared" si="20"/>
        <v>18300</v>
      </c>
    </row>
    <row r="442" spans="1:18" x14ac:dyDescent="0.25">
      <c r="A442" s="9" t="s">
        <v>1792</v>
      </c>
      <c r="B442" s="10">
        <v>44104</v>
      </c>
      <c r="C442" s="11">
        <v>9</v>
      </c>
      <c r="D442" s="12">
        <v>2020</v>
      </c>
      <c r="E442" s="10" t="s">
        <v>2705</v>
      </c>
      <c r="F442" s="10" t="s">
        <v>2657</v>
      </c>
      <c r="G442" s="10" t="s">
        <v>2665</v>
      </c>
      <c r="H442" s="9" t="s">
        <v>315</v>
      </c>
      <c r="I442" s="9" t="s">
        <v>23</v>
      </c>
      <c r="J442" s="9" t="s">
        <v>3</v>
      </c>
      <c r="K442" s="9" t="s">
        <v>16</v>
      </c>
      <c r="L442" s="9" t="s">
        <v>17</v>
      </c>
      <c r="M442" s="13">
        <v>9.36</v>
      </c>
      <c r="N442" s="13">
        <f t="shared" si="18"/>
        <v>424.56959999999998</v>
      </c>
      <c r="O442" s="11">
        <v>18300</v>
      </c>
      <c r="P442" s="11">
        <f t="shared" si="19"/>
        <v>171288</v>
      </c>
      <c r="Q442" s="9" t="s">
        <v>1793</v>
      </c>
      <c r="R442" s="37">
        <f t="shared" si="20"/>
        <v>18300</v>
      </c>
    </row>
    <row r="443" spans="1:18" x14ac:dyDescent="0.25">
      <c r="A443" s="9" t="s">
        <v>1794</v>
      </c>
      <c r="B443" s="10">
        <v>44104</v>
      </c>
      <c r="C443" s="11">
        <v>9</v>
      </c>
      <c r="D443" s="12">
        <v>2020</v>
      </c>
      <c r="E443" s="10" t="s">
        <v>2705</v>
      </c>
      <c r="F443" s="10" t="s">
        <v>2657</v>
      </c>
      <c r="G443" s="10" t="s">
        <v>2665</v>
      </c>
      <c r="H443" s="9" t="s">
        <v>315</v>
      </c>
      <c r="I443" s="9" t="s">
        <v>23</v>
      </c>
      <c r="J443" s="9" t="s">
        <v>3</v>
      </c>
      <c r="K443" s="9" t="s">
        <v>16</v>
      </c>
      <c r="L443" s="9" t="s">
        <v>17</v>
      </c>
      <c r="M443" s="13">
        <v>68.900000000000006</v>
      </c>
      <c r="N443" s="13">
        <f t="shared" si="18"/>
        <v>3125.3040000000001</v>
      </c>
      <c r="O443" s="11">
        <v>18300</v>
      </c>
      <c r="P443" s="11">
        <f t="shared" si="19"/>
        <v>1260870</v>
      </c>
      <c r="Q443" s="9" t="s">
        <v>1795</v>
      </c>
      <c r="R443" s="37">
        <f t="shared" si="20"/>
        <v>18300</v>
      </c>
    </row>
    <row r="444" spans="1:18" x14ac:dyDescent="0.25">
      <c r="A444" s="9" t="s">
        <v>1796</v>
      </c>
      <c r="B444" s="10">
        <v>44104</v>
      </c>
      <c r="C444" s="11">
        <v>9</v>
      </c>
      <c r="D444" s="12">
        <v>2020</v>
      </c>
      <c r="E444" s="10" t="s">
        <v>2705</v>
      </c>
      <c r="F444" s="10" t="s">
        <v>2657</v>
      </c>
      <c r="G444" s="10" t="s">
        <v>2665</v>
      </c>
      <c r="H444" s="9" t="s">
        <v>315</v>
      </c>
      <c r="I444" s="9" t="s">
        <v>23</v>
      </c>
      <c r="J444" s="9" t="s">
        <v>3</v>
      </c>
      <c r="K444" s="9" t="s">
        <v>16</v>
      </c>
      <c r="L444" s="9" t="s">
        <v>17</v>
      </c>
      <c r="M444" s="13">
        <v>27.52</v>
      </c>
      <c r="N444" s="13">
        <f t="shared" si="18"/>
        <v>1248.3072</v>
      </c>
      <c r="O444" s="11">
        <v>18300</v>
      </c>
      <c r="P444" s="11">
        <f t="shared" si="19"/>
        <v>503616</v>
      </c>
      <c r="Q444" s="9" t="s">
        <v>1797</v>
      </c>
      <c r="R444" s="37">
        <f t="shared" si="20"/>
        <v>18300</v>
      </c>
    </row>
    <row r="445" spans="1:18" x14ac:dyDescent="0.25">
      <c r="A445" s="9" t="s">
        <v>1798</v>
      </c>
      <c r="B445" s="10">
        <v>44104</v>
      </c>
      <c r="C445" s="11">
        <v>9</v>
      </c>
      <c r="D445" s="12">
        <v>2020</v>
      </c>
      <c r="E445" s="10" t="s">
        <v>2705</v>
      </c>
      <c r="F445" s="10" t="s">
        <v>2657</v>
      </c>
      <c r="G445" s="10" t="s">
        <v>2665</v>
      </c>
      <c r="H445" s="9" t="s">
        <v>315</v>
      </c>
      <c r="I445" s="9" t="s">
        <v>23</v>
      </c>
      <c r="J445" s="9" t="s">
        <v>3</v>
      </c>
      <c r="K445" s="9" t="s">
        <v>16</v>
      </c>
      <c r="L445" s="9" t="s">
        <v>17</v>
      </c>
      <c r="M445" s="13">
        <v>53.58</v>
      </c>
      <c r="N445" s="13">
        <f t="shared" si="18"/>
        <v>2430.3887999999997</v>
      </c>
      <c r="O445" s="11">
        <v>18300</v>
      </c>
      <c r="P445" s="11">
        <f t="shared" si="19"/>
        <v>980514</v>
      </c>
      <c r="Q445" s="9" t="s">
        <v>1799</v>
      </c>
      <c r="R445" s="37">
        <f t="shared" si="20"/>
        <v>18300</v>
      </c>
    </row>
    <row r="446" spans="1:18" x14ac:dyDescent="0.25">
      <c r="A446" s="9" t="s">
        <v>1784</v>
      </c>
      <c r="B446" s="10">
        <v>44105</v>
      </c>
      <c r="C446" s="11">
        <v>10</v>
      </c>
      <c r="D446" s="12">
        <v>2020</v>
      </c>
      <c r="E446" s="10" t="s">
        <v>2706</v>
      </c>
      <c r="F446" s="10" t="s">
        <v>2657</v>
      </c>
      <c r="G446" s="10" t="s">
        <v>2666</v>
      </c>
      <c r="H446" s="9" t="s">
        <v>8</v>
      </c>
      <c r="I446" s="9" t="s">
        <v>9</v>
      </c>
      <c r="J446" s="9" t="s">
        <v>3</v>
      </c>
      <c r="K446" s="9" t="s">
        <v>10</v>
      </c>
      <c r="L446" s="9" t="s">
        <v>11</v>
      </c>
      <c r="M446" s="13">
        <v>4.13</v>
      </c>
      <c r="N446" s="13">
        <f t="shared" si="18"/>
        <v>187.33679999999998</v>
      </c>
      <c r="O446" s="11">
        <v>18200</v>
      </c>
      <c r="P446" s="11">
        <f t="shared" si="19"/>
        <v>75166</v>
      </c>
      <c r="Q446" s="9" t="s">
        <v>1785</v>
      </c>
      <c r="R446" s="37">
        <f t="shared" si="20"/>
        <v>18200</v>
      </c>
    </row>
    <row r="447" spans="1:18" x14ac:dyDescent="0.25">
      <c r="A447" s="9" t="s">
        <v>1784</v>
      </c>
      <c r="B447" s="10">
        <v>44105</v>
      </c>
      <c r="C447" s="11">
        <v>10</v>
      </c>
      <c r="D447" s="12">
        <v>2020</v>
      </c>
      <c r="E447" s="10" t="s">
        <v>2706</v>
      </c>
      <c r="F447" s="10" t="s">
        <v>2657</v>
      </c>
      <c r="G447" s="10" t="s">
        <v>2666</v>
      </c>
      <c r="H447" s="9" t="s">
        <v>8</v>
      </c>
      <c r="I447" s="9" t="s">
        <v>9</v>
      </c>
      <c r="J447" s="9" t="s">
        <v>3</v>
      </c>
      <c r="K447" s="9" t="s">
        <v>10</v>
      </c>
      <c r="L447" s="9" t="s">
        <v>11</v>
      </c>
      <c r="M447" s="13">
        <v>15.87</v>
      </c>
      <c r="N447" s="13">
        <f t="shared" si="18"/>
        <v>719.86320000000001</v>
      </c>
      <c r="O447" s="11">
        <v>18200</v>
      </c>
      <c r="P447" s="11">
        <f t="shared" si="19"/>
        <v>288834</v>
      </c>
      <c r="Q447" s="9" t="s">
        <v>1785</v>
      </c>
      <c r="R447" s="37">
        <f t="shared" si="20"/>
        <v>18200</v>
      </c>
    </row>
    <row r="448" spans="1:18" x14ac:dyDescent="0.25">
      <c r="A448" s="9" t="s">
        <v>1780</v>
      </c>
      <c r="B448" s="10">
        <v>44106</v>
      </c>
      <c r="C448" s="11">
        <v>10</v>
      </c>
      <c r="D448" s="12">
        <v>2020</v>
      </c>
      <c r="E448" s="10" t="s">
        <v>2706</v>
      </c>
      <c r="F448" s="10" t="s">
        <v>2657</v>
      </c>
      <c r="G448" s="10" t="s">
        <v>2666</v>
      </c>
      <c r="H448" s="9" t="s">
        <v>8</v>
      </c>
      <c r="I448" s="9" t="s">
        <v>9</v>
      </c>
      <c r="J448" s="9" t="s">
        <v>3</v>
      </c>
      <c r="K448" s="9" t="s">
        <v>10</v>
      </c>
      <c r="L448" s="9" t="s">
        <v>11</v>
      </c>
      <c r="M448" s="13">
        <v>10</v>
      </c>
      <c r="N448" s="13">
        <f t="shared" si="18"/>
        <v>453.6</v>
      </c>
      <c r="O448" s="11">
        <v>18200</v>
      </c>
      <c r="P448" s="11">
        <f t="shared" si="19"/>
        <v>182000</v>
      </c>
      <c r="Q448" s="9" t="s">
        <v>1781</v>
      </c>
      <c r="R448" s="37">
        <f t="shared" si="20"/>
        <v>18200</v>
      </c>
    </row>
    <row r="449" spans="1:18" x14ac:dyDescent="0.25">
      <c r="A449" s="9" t="s">
        <v>1782</v>
      </c>
      <c r="B449" s="10">
        <v>44106</v>
      </c>
      <c r="C449" s="11">
        <v>10</v>
      </c>
      <c r="D449" s="12">
        <v>2020</v>
      </c>
      <c r="E449" s="10" t="s">
        <v>2706</v>
      </c>
      <c r="F449" s="10" t="s">
        <v>2657</v>
      </c>
      <c r="G449" s="10" t="s">
        <v>2666</v>
      </c>
      <c r="H449" s="9" t="s">
        <v>91</v>
      </c>
      <c r="I449" s="9" t="s">
        <v>9</v>
      </c>
      <c r="J449" s="9" t="s">
        <v>3</v>
      </c>
      <c r="K449" s="9" t="s">
        <v>10</v>
      </c>
      <c r="L449" s="9" t="s">
        <v>11</v>
      </c>
      <c r="M449" s="13">
        <v>4.0199999999999996</v>
      </c>
      <c r="N449" s="13">
        <f t="shared" si="18"/>
        <v>182.34719999999999</v>
      </c>
      <c r="O449" s="11">
        <v>19900</v>
      </c>
      <c r="P449" s="11">
        <f t="shared" si="19"/>
        <v>79997.999999999985</v>
      </c>
      <c r="Q449" s="9" t="s">
        <v>1783</v>
      </c>
      <c r="R449" s="37">
        <f t="shared" si="20"/>
        <v>19900</v>
      </c>
    </row>
    <row r="450" spans="1:18" x14ac:dyDescent="0.25">
      <c r="A450" s="9" t="s">
        <v>1782</v>
      </c>
      <c r="B450" s="10">
        <v>44106</v>
      </c>
      <c r="C450" s="11">
        <v>10</v>
      </c>
      <c r="D450" s="12">
        <v>2020</v>
      </c>
      <c r="E450" s="10" t="s">
        <v>2706</v>
      </c>
      <c r="F450" s="10" t="s">
        <v>2657</v>
      </c>
      <c r="G450" s="10" t="s">
        <v>2666</v>
      </c>
      <c r="H450" s="9" t="s">
        <v>91</v>
      </c>
      <c r="I450" s="9" t="s">
        <v>9</v>
      </c>
      <c r="J450" s="9" t="s">
        <v>3</v>
      </c>
      <c r="K450" s="9" t="s">
        <v>10</v>
      </c>
      <c r="L450" s="9" t="s">
        <v>11</v>
      </c>
      <c r="M450" s="13">
        <v>2.85</v>
      </c>
      <c r="N450" s="13">
        <f t="shared" si="18"/>
        <v>129.27600000000001</v>
      </c>
      <c r="O450" s="11">
        <v>19900</v>
      </c>
      <c r="P450" s="11">
        <f t="shared" si="19"/>
        <v>56715</v>
      </c>
      <c r="Q450" s="9" t="s">
        <v>1783</v>
      </c>
      <c r="R450" s="37">
        <f t="shared" si="20"/>
        <v>19900</v>
      </c>
    </row>
    <row r="451" spans="1:18" x14ac:dyDescent="0.25">
      <c r="A451" s="9" t="s">
        <v>1782</v>
      </c>
      <c r="B451" s="10">
        <v>44106</v>
      </c>
      <c r="C451" s="11">
        <v>10</v>
      </c>
      <c r="D451" s="12">
        <v>2020</v>
      </c>
      <c r="E451" s="10" t="s">
        <v>2706</v>
      </c>
      <c r="F451" s="10" t="s">
        <v>2657</v>
      </c>
      <c r="G451" s="10" t="s">
        <v>2666</v>
      </c>
      <c r="H451" s="9" t="s">
        <v>91</v>
      </c>
      <c r="I451" s="9" t="s">
        <v>9</v>
      </c>
      <c r="J451" s="9" t="s">
        <v>3</v>
      </c>
      <c r="K451" s="9" t="s">
        <v>10</v>
      </c>
      <c r="L451" s="9" t="s">
        <v>11</v>
      </c>
      <c r="M451" s="13">
        <v>15.42</v>
      </c>
      <c r="N451" s="13">
        <f t="shared" si="18"/>
        <v>699.45119999999997</v>
      </c>
      <c r="O451" s="11">
        <v>19900</v>
      </c>
      <c r="P451" s="11">
        <f t="shared" si="19"/>
        <v>306858</v>
      </c>
      <c r="Q451" s="9" t="s">
        <v>1783</v>
      </c>
      <c r="R451" s="37">
        <f t="shared" si="20"/>
        <v>19900</v>
      </c>
    </row>
    <row r="452" spans="1:18" x14ac:dyDescent="0.25">
      <c r="A452" s="9" t="s">
        <v>1782</v>
      </c>
      <c r="B452" s="10">
        <v>44106</v>
      </c>
      <c r="C452" s="11">
        <v>10</v>
      </c>
      <c r="D452" s="12">
        <v>2020</v>
      </c>
      <c r="E452" s="10" t="s">
        <v>2706</v>
      </c>
      <c r="F452" s="10" t="s">
        <v>2657</v>
      </c>
      <c r="G452" s="10" t="s">
        <v>2666</v>
      </c>
      <c r="H452" s="9" t="s">
        <v>91</v>
      </c>
      <c r="I452" s="9" t="s">
        <v>9</v>
      </c>
      <c r="J452" s="9" t="s">
        <v>3</v>
      </c>
      <c r="K452" s="9" t="s">
        <v>10</v>
      </c>
      <c r="L452" s="9" t="s">
        <v>11</v>
      </c>
      <c r="M452" s="13">
        <v>27.71</v>
      </c>
      <c r="N452" s="13">
        <f t="shared" si="18"/>
        <v>1256.9256</v>
      </c>
      <c r="O452" s="11">
        <v>19900</v>
      </c>
      <c r="P452" s="11">
        <f t="shared" si="19"/>
        <v>551429</v>
      </c>
      <c r="Q452" s="9" t="s">
        <v>1783</v>
      </c>
      <c r="R452" s="37">
        <f t="shared" si="20"/>
        <v>19900</v>
      </c>
    </row>
    <row r="453" spans="1:18" x14ac:dyDescent="0.25">
      <c r="A453" s="9" t="s">
        <v>1776</v>
      </c>
      <c r="B453" s="10">
        <v>44107</v>
      </c>
      <c r="C453" s="11">
        <v>10</v>
      </c>
      <c r="D453" s="12">
        <v>2020</v>
      </c>
      <c r="E453" s="10" t="s">
        <v>2706</v>
      </c>
      <c r="F453" s="10" t="s">
        <v>2657</v>
      </c>
      <c r="G453" s="10" t="s">
        <v>2666</v>
      </c>
      <c r="H453" s="9" t="s">
        <v>8</v>
      </c>
      <c r="I453" s="9" t="s">
        <v>9</v>
      </c>
      <c r="J453" s="9" t="s">
        <v>3</v>
      </c>
      <c r="K453" s="9" t="s">
        <v>10</v>
      </c>
      <c r="L453" s="9" t="s">
        <v>11</v>
      </c>
      <c r="M453" s="13">
        <v>5.12</v>
      </c>
      <c r="N453" s="13">
        <f t="shared" si="18"/>
        <v>232.2432</v>
      </c>
      <c r="O453" s="11">
        <v>18200</v>
      </c>
      <c r="P453" s="11">
        <f t="shared" si="19"/>
        <v>93184</v>
      </c>
      <c r="Q453" s="9" t="s">
        <v>1777</v>
      </c>
      <c r="R453" s="37">
        <f t="shared" si="20"/>
        <v>18200</v>
      </c>
    </row>
    <row r="454" spans="1:18" x14ac:dyDescent="0.25">
      <c r="A454" s="9" t="s">
        <v>1776</v>
      </c>
      <c r="B454" s="10">
        <v>44107</v>
      </c>
      <c r="C454" s="11">
        <v>10</v>
      </c>
      <c r="D454" s="12">
        <v>2020</v>
      </c>
      <c r="E454" s="10" t="s">
        <v>2706</v>
      </c>
      <c r="F454" s="10" t="s">
        <v>2657</v>
      </c>
      <c r="G454" s="10" t="s">
        <v>2666</v>
      </c>
      <c r="H454" s="9" t="s">
        <v>8</v>
      </c>
      <c r="I454" s="9" t="s">
        <v>9</v>
      </c>
      <c r="J454" s="9" t="s">
        <v>3</v>
      </c>
      <c r="K454" s="9" t="s">
        <v>10</v>
      </c>
      <c r="L454" s="9" t="s">
        <v>11</v>
      </c>
      <c r="M454" s="13">
        <v>34.880000000000003</v>
      </c>
      <c r="N454" s="13">
        <f t="shared" ref="N454:N517" si="21">M454*45.36</f>
        <v>1582.1568000000002</v>
      </c>
      <c r="O454" s="11">
        <v>18200</v>
      </c>
      <c r="P454" s="11">
        <f t="shared" ref="P454:P517" si="22">M454*O454</f>
        <v>634816</v>
      </c>
      <c r="Q454" s="9" t="s">
        <v>1777</v>
      </c>
      <c r="R454" s="37">
        <f t="shared" si="20"/>
        <v>18200</v>
      </c>
    </row>
    <row r="455" spans="1:18" x14ac:dyDescent="0.25">
      <c r="A455" s="9" t="s">
        <v>1778</v>
      </c>
      <c r="B455" s="10">
        <v>44107</v>
      </c>
      <c r="C455" s="11">
        <v>10</v>
      </c>
      <c r="D455" s="12">
        <v>2020</v>
      </c>
      <c r="E455" s="10" t="s">
        <v>2706</v>
      </c>
      <c r="F455" s="10" t="s">
        <v>2657</v>
      </c>
      <c r="G455" s="10" t="s">
        <v>2666</v>
      </c>
      <c r="H455" s="9" t="s">
        <v>298</v>
      </c>
      <c r="I455" s="9" t="s">
        <v>37</v>
      </c>
      <c r="J455" s="9" t="s">
        <v>3</v>
      </c>
      <c r="K455" s="9" t="s">
        <v>38</v>
      </c>
      <c r="L455" s="9" t="s">
        <v>39</v>
      </c>
      <c r="M455" s="13">
        <v>29.19</v>
      </c>
      <c r="N455" s="13">
        <f t="shared" si="21"/>
        <v>1324.0584000000001</v>
      </c>
      <c r="O455" s="11">
        <v>15750</v>
      </c>
      <c r="P455" s="11">
        <f t="shared" si="22"/>
        <v>459742.5</v>
      </c>
      <c r="Q455" s="9" t="s">
        <v>1779</v>
      </c>
      <c r="R455" s="37">
        <f t="shared" ref="R455:R518" si="23">P455/M455</f>
        <v>15750</v>
      </c>
    </row>
    <row r="456" spans="1:18" x14ac:dyDescent="0.25">
      <c r="A456" s="9" t="s">
        <v>1778</v>
      </c>
      <c r="B456" s="10">
        <v>44107</v>
      </c>
      <c r="C456" s="11">
        <v>10</v>
      </c>
      <c r="D456" s="12">
        <v>2020</v>
      </c>
      <c r="E456" s="10" t="s">
        <v>2706</v>
      </c>
      <c r="F456" s="10" t="s">
        <v>2657</v>
      </c>
      <c r="G456" s="10" t="s">
        <v>2666</v>
      </c>
      <c r="H456" s="9" t="s">
        <v>298</v>
      </c>
      <c r="I456" s="9" t="s">
        <v>37</v>
      </c>
      <c r="J456" s="9" t="s">
        <v>3</v>
      </c>
      <c r="K456" s="9" t="s">
        <v>38</v>
      </c>
      <c r="L456" s="9" t="s">
        <v>39</v>
      </c>
      <c r="M456" s="13">
        <v>40.81</v>
      </c>
      <c r="N456" s="13">
        <f t="shared" si="21"/>
        <v>1851.1416000000002</v>
      </c>
      <c r="O456" s="11">
        <v>15750</v>
      </c>
      <c r="P456" s="11">
        <f t="shared" si="22"/>
        <v>642757.5</v>
      </c>
      <c r="Q456" s="9" t="s">
        <v>1779</v>
      </c>
      <c r="R456" s="37">
        <f t="shared" si="23"/>
        <v>15750</v>
      </c>
    </row>
    <row r="457" spans="1:18" x14ac:dyDescent="0.25">
      <c r="A457" s="9" t="s">
        <v>1768</v>
      </c>
      <c r="B457" s="10">
        <v>44109</v>
      </c>
      <c r="C457" s="11">
        <v>10</v>
      </c>
      <c r="D457" s="12">
        <v>2020</v>
      </c>
      <c r="E457" s="10" t="s">
        <v>2706</v>
      </c>
      <c r="F457" s="10" t="s">
        <v>2657</v>
      </c>
      <c r="G457" s="10" t="s">
        <v>2666</v>
      </c>
      <c r="H457" s="9" t="s">
        <v>8</v>
      </c>
      <c r="I457" s="9" t="s">
        <v>9</v>
      </c>
      <c r="J457" s="9" t="s">
        <v>3</v>
      </c>
      <c r="K457" s="9" t="s">
        <v>10</v>
      </c>
      <c r="L457" s="9" t="s">
        <v>11</v>
      </c>
      <c r="M457" s="13">
        <v>20</v>
      </c>
      <c r="N457" s="13">
        <f t="shared" si="21"/>
        <v>907.2</v>
      </c>
      <c r="O457" s="11">
        <v>18200</v>
      </c>
      <c r="P457" s="11">
        <f t="shared" si="22"/>
        <v>364000</v>
      </c>
      <c r="Q457" s="9" t="s">
        <v>1769</v>
      </c>
      <c r="R457" s="37">
        <f t="shared" si="23"/>
        <v>18200</v>
      </c>
    </row>
    <row r="458" spans="1:18" x14ac:dyDescent="0.25">
      <c r="A458" s="9" t="s">
        <v>1770</v>
      </c>
      <c r="B458" s="10">
        <v>44109</v>
      </c>
      <c r="C458" s="11">
        <v>10</v>
      </c>
      <c r="D458" s="12">
        <v>2020</v>
      </c>
      <c r="E458" s="10" t="s">
        <v>2706</v>
      </c>
      <c r="F458" s="10" t="s">
        <v>2657</v>
      </c>
      <c r="G458" s="10" t="s">
        <v>2666</v>
      </c>
      <c r="H458" s="9" t="s">
        <v>8</v>
      </c>
      <c r="I458" s="9" t="s">
        <v>9</v>
      </c>
      <c r="J458" s="9" t="s">
        <v>3</v>
      </c>
      <c r="K458" s="9" t="s">
        <v>10</v>
      </c>
      <c r="L458" s="9" t="s">
        <v>11</v>
      </c>
      <c r="M458" s="13">
        <v>80</v>
      </c>
      <c r="N458" s="13">
        <f t="shared" si="21"/>
        <v>3628.8</v>
      </c>
      <c r="O458" s="11">
        <v>18200</v>
      </c>
      <c r="P458" s="11">
        <f t="shared" si="22"/>
        <v>1456000</v>
      </c>
      <c r="Q458" s="9" t="s">
        <v>1771</v>
      </c>
      <c r="R458" s="37">
        <f t="shared" si="23"/>
        <v>18200</v>
      </c>
    </row>
    <row r="459" spans="1:18" x14ac:dyDescent="0.25">
      <c r="A459" s="9" t="s">
        <v>1772</v>
      </c>
      <c r="B459" s="10">
        <v>44109</v>
      </c>
      <c r="C459" s="11">
        <v>10</v>
      </c>
      <c r="D459" s="12">
        <v>2020</v>
      </c>
      <c r="E459" s="10" t="s">
        <v>2706</v>
      </c>
      <c r="F459" s="10" t="s">
        <v>2657</v>
      </c>
      <c r="G459" s="10" t="s">
        <v>2666</v>
      </c>
      <c r="H459" s="9" t="s">
        <v>170</v>
      </c>
      <c r="I459" s="9" t="s">
        <v>171</v>
      </c>
      <c r="J459" s="9" t="s">
        <v>3</v>
      </c>
      <c r="K459" s="9" t="s">
        <v>172</v>
      </c>
      <c r="L459" s="9" t="s">
        <v>173</v>
      </c>
      <c r="M459" s="13">
        <v>1.1599999999999999</v>
      </c>
      <c r="N459" s="13">
        <f t="shared" si="21"/>
        <v>52.617599999999996</v>
      </c>
      <c r="O459" s="11">
        <v>21000</v>
      </c>
      <c r="P459" s="11">
        <f t="shared" si="22"/>
        <v>24360</v>
      </c>
      <c r="Q459" s="9" t="s">
        <v>1773</v>
      </c>
      <c r="R459" s="37">
        <f t="shared" si="23"/>
        <v>21000</v>
      </c>
    </row>
    <row r="460" spans="1:18" x14ac:dyDescent="0.25">
      <c r="A460" s="9" t="s">
        <v>1772</v>
      </c>
      <c r="B460" s="10">
        <v>44109</v>
      </c>
      <c r="C460" s="11">
        <v>10</v>
      </c>
      <c r="D460" s="12">
        <v>2020</v>
      </c>
      <c r="E460" s="10" t="s">
        <v>2706</v>
      </c>
      <c r="F460" s="10" t="s">
        <v>2657</v>
      </c>
      <c r="G460" s="10" t="s">
        <v>2666</v>
      </c>
      <c r="H460" s="9" t="s">
        <v>170</v>
      </c>
      <c r="I460" s="9" t="s">
        <v>171</v>
      </c>
      <c r="J460" s="9" t="s">
        <v>3</v>
      </c>
      <c r="K460" s="9" t="s">
        <v>172</v>
      </c>
      <c r="L460" s="9" t="s">
        <v>173</v>
      </c>
      <c r="M460" s="13">
        <v>13.84</v>
      </c>
      <c r="N460" s="13">
        <f t="shared" si="21"/>
        <v>627.78239999999994</v>
      </c>
      <c r="O460" s="11">
        <v>21000</v>
      </c>
      <c r="P460" s="11">
        <f t="shared" si="22"/>
        <v>290640</v>
      </c>
      <c r="Q460" s="9" t="s">
        <v>1773</v>
      </c>
      <c r="R460" s="37">
        <f t="shared" si="23"/>
        <v>21000</v>
      </c>
    </row>
    <row r="461" spans="1:18" x14ac:dyDescent="0.25">
      <c r="A461" s="9" t="s">
        <v>1774</v>
      </c>
      <c r="B461" s="10">
        <v>44109</v>
      </c>
      <c r="C461" s="11">
        <v>10</v>
      </c>
      <c r="D461" s="12">
        <v>2020</v>
      </c>
      <c r="E461" s="10" t="s">
        <v>2706</v>
      </c>
      <c r="F461" s="10" t="s">
        <v>2657</v>
      </c>
      <c r="G461" s="10" t="s">
        <v>2666</v>
      </c>
      <c r="H461" s="9" t="s">
        <v>298</v>
      </c>
      <c r="I461" s="9" t="s">
        <v>23</v>
      </c>
      <c r="J461" s="9" t="s">
        <v>3</v>
      </c>
      <c r="K461" s="9" t="s">
        <v>16</v>
      </c>
      <c r="L461" s="9" t="s">
        <v>17</v>
      </c>
      <c r="M461" s="13">
        <v>56</v>
      </c>
      <c r="N461" s="13">
        <f t="shared" si="21"/>
        <v>2540.16</v>
      </c>
      <c r="O461" s="11">
        <v>16300</v>
      </c>
      <c r="P461" s="11">
        <f t="shared" si="22"/>
        <v>912800</v>
      </c>
      <c r="Q461" s="9" t="s">
        <v>1775</v>
      </c>
      <c r="R461" s="37">
        <f t="shared" si="23"/>
        <v>16300</v>
      </c>
    </row>
    <row r="462" spans="1:18" x14ac:dyDescent="0.25">
      <c r="A462" s="9" t="s">
        <v>1774</v>
      </c>
      <c r="B462" s="10">
        <v>44109</v>
      </c>
      <c r="C462" s="11">
        <v>10</v>
      </c>
      <c r="D462" s="12">
        <v>2020</v>
      </c>
      <c r="E462" s="10" t="s">
        <v>2706</v>
      </c>
      <c r="F462" s="10" t="s">
        <v>2657</v>
      </c>
      <c r="G462" s="10" t="s">
        <v>2666</v>
      </c>
      <c r="H462" s="9" t="s">
        <v>298</v>
      </c>
      <c r="I462" s="9" t="s">
        <v>23</v>
      </c>
      <c r="J462" s="9" t="s">
        <v>3</v>
      </c>
      <c r="K462" s="9" t="s">
        <v>16</v>
      </c>
      <c r="L462" s="9" t="s">
        <v>17</v>
      </c>
      <c r="M462" s="13">
        <v>14.69</v>
      </c>
      <c r="N462" s="13">
        <f t="shared" si="21"/>
        <v>666.33839999999998</v>
      </c>
      <c r="O462" s="11">
        <v>16300</v>
      </c>
      <c r="P462" s="11">
        <f t="shared" si="22"/>
        <v>239447</v>
      </c>
      <c r="Q462" s="9" t="s">
        <v>1775</v>
      </c>
      <c r="R462" s="37">
        <f t="shared" si="23"/>
        <v>16300</v>
      </c>
    </row>
    <row r="463" spans="1:18" x14ac:dyDescent="0.25">
      <c r="A463" s="9" t="s">
        <v>1774</v>
      </c>
      <c r="B463" s="10">
        <v>44109</v>
      </c>
      <c r="C463" s="11">
        <v>10</v>
      </c>
      <c r="D463" s="12">
        <v>2020</v>
      </c>
      <c r="E463" s="10" t="s">
        <v>2706</v>
      </c>
      <c r="F463" s="10" t="s">
        <v>2657</v>
      </c>
      <c r="G463" s="10" t="s">
        <v>2666</v>
      </c>
      <c r="H463" s="9" t="s">
        <v>298</v>
      </c>
      <c r="I463" s="9" t="s">
        <v>23</v>
      </c>
      <c r="J463" s="9" t="s">
        <v>3</v>
      </c>
      <c r="K463" s="9" t="s">
        <v>16</v>
      </c>
      <c r="L463" s="9" t="s">
        <v>17</v>
      </c>
      <c r="M463" s="13">
        <v>12.96</v>
      </c>
      <c r="N463" s="13">
        <f t="shared" si="21"/>
        <v>587.86560000000009</v>
      </c>
      <c r="O463" s="11">
        <v>16300</v>
      </c>
      <c r="P463" s="11">
        <f t="shared" si="22"/>
        <v>211248</v>
      </c>
      <c r="Q463" s="9" t="s">
        <v>1775</v>
      </c>
      <c r="R463" s="37">
        <f t="shared" si="23"/>
        <v>16299.999999999998</v>
      </c>
    </row>
    <row r="464" spans="1:18" x14ac:dyDescent="0.25">
      <c r="A464" s="9" t="s">
        <v>1774</v>
      </c>
      <c r="B464" s="10">
        <v>44109</v>
      </c>
      <c r="C464" s="11">
        <v>10</v>
      </c>
      <c r="D464" s="12">
        <v>2020</v>
      </c>
      <c r="E464" s="10" t="s">
        <v>2706</v>
      </c>
      <c r="F464" s="10" t="s">
        <v>2657</v>
      </c>
      <c r="G464" s="10" t="s">
        <v>2666</v>
      </c>
      <c r="H464" s="9" t="s">
        <v>298</v>
      </c>
      <c r="I464" s="9" t="s">
        <v>23</v>
      </c>
      <c r="J464" s="9" t="s">
        <v>3</v>
      </c>
      <c r="K464" s="9" t="s">
        <v>16</v>
      </c>
      <c r="L464" s="9" t="s">
        <v>17</v>
      </c>
      <c r="M464" s="13">
        <v>1.54</v>
      </c>
      <c r="N464" s="13">
        <f t="shared" si="21"/>
        <v>69.854399999999998</v>
      </c>
      <c r="O464" s="11">
        <v>16300</v>
      </c>
      <c r="P464" s="11">
        <f t="shared" si="22"/>
        <v>25102</v>
      </c>
      <c r="Q464" s="9" t="s">
        <v>1775</v>
      </c>
      <c r="R464" s="37">
        <f t="shared" si="23"/>
        <v>16300</v>
      </c>
    </row>
    <row r="465" spans="1:18" x14ac:dyDescent="0.25">
      <c r="A465" s="9" t="s">
        <v>1774</v>
      </c>
      <c r="B465" s="10">
        <v>44109</v>
      </c>
      <c r="C465" s="11">
        <v>10</v>
      </c>
      <c r="D465" s="12">
        <v>2020</v>
      </c>
      <c r="E465" s="10" t="s">
        <v>2706</v>
      </c>
      <c r="F465" s="10" t="s">
        <v>2657</v>
      </c>
      <c r="G465" s="10" t="s">
        <v>2666</v>
      </c>
      <c r="H465" s="9" t="s">
        <v>298</v>
      </c>
      <c r="I465" s="9" t="s">
        <v>23</v>
      </c>
      <c r="J465" s="9" t="s">
        <v>3</v>
      </c>
      <c r="K465" s="9" t="s">
        <v>16</v>
      </c>
      <c r="L465" s="9" t="s">
        <v>17</v>
      </c>
      <c r="M465" s="13">
        <v>14.81</v>
      </c>
      <c r="N465" s="13">
        <f t="shared" si="21"/>
        <v>671.78160000000003</v>
      </c>
      <c r="O465" s="11">
        <v>16300</v>
      </c>
      <c r="P465" s="11">
        <f t="shared" si="22"/>
        <v>241403</v>
      </c>
      <c r="Q465" s="9" t="s">
        <v>1775</v>
      </c>
      <c r="R465" s="37">
        <f t="shared" si="23"/>
        <v>16300</v>
      </c>
    </row>
    <row r="466" spans="1:18" x14ac:dyDescent="0.25">
      <c r="A466" s="9" t="s">
        <v>1764</v>
      </c>
      <c r="B466" s="10">
        <v>44113</v>
      </c>
      <c r="C466" s="11">
        <v>10</v>
      </c>
      <c r="D466" s="12">
        <v>2020</v>
      </c>
      <c r="E466" s="10" t="s">
        <v>2706</v>
      </c>
      <c r="F466" s="10" t="s">
        <v>2657</v>
      </c>
      <c r="G466" s="10" t="s">
        <v>2666</v>
      </c>
      <c r="H466" s="9" t="s">
        <v>8</v>
      </c>
      <c r="I466" s="9" t="s">
        <v>9</v>
      </c>
      <c r="J466" s="9" t="s">
        <v>3</v>
      </c>
      <c r="K466" s="9" t="s">
        <v>10</v>
      </c>
      <c r="L466" s="9" t="s">
        <v>11</v>
      </c>
      <c r="M466" s="13">
        <v>7.4</v>
      </c>
      <c r="N466" s="13">
        <f t="shared" si="21"/>
        <v>335.66399999999999</v>
      </c>
      <c r="O466" s="11">
        <v>18200</v>
      </c>
      <c r="P466" s="11">
        <f t="shared" si="22"/>
        <v>134680</v>
      </c>
      <c r="Q466" s="9" t="s">
        <v>1765</v>
      </c>
      <c r="R466" s="37">
        <f t="shared" si="23"/>
        <v>18200</v>
      </c>
    </row>
    <row r="467" spans="1:18" x14ac:dyDescent="0.25">
      <c r="A467" s="9" t="s">
        <v>1764</v>
      </c>
      <c r="B467" s="10">
        <v>44113</v>
      </c>
      <c r="C467" s="11">
        <v>10</v>
      </c>
      <c r="D467" s="12">
        <v>2020</v>
      </c>
      <c r="E467" s="10" t="s">
        <v>2706</v>
      </c>
      <c r="F467" s="10" t="s">
        <v>2657</v>
      </c>
      <c r="G467" s="10" t="s">
        <v>2666</v>
      </c>
      <c r="H467" s="9" t="s">
        <v>8</v>
      </c>
      <c r="I467" s="9" t="s">
        <v>9</v>
      </c>
      <c r="J467" s="9" t="s">
        <v>3</v>
      </c>
      <c r="K467" s="9" t="s">
        <v>10</v>
      </c>
      <c r="L467" s="9" t="s">
        <v>11</v>
      </c>
      <c r="M467" s="13">
        <v>67.599999999999994</v>
      </c>
      <c r="N467" s="13">
        <f t="shared" si="21"/>
        <v>3066.3359999999998</v>
      </c>
      <c r="O467" s="11">
        <v>18200</v>
      </c>
      <c r="P467" s="11">
        <f t="shared" si="22"/>
        <v>1230320</v>
      </c>
      <c r="Q467" s="9" t="s">
        <v>1765</v>
      </c>
      <c r="R467" s="37">
        <f t="shared" si="23"/>
        <v>18200</v>
      </c>
    </row>
    <row r="468" spans="1:18" x14ac:dyDescent="0.25">
      <c r="A468" s="9" t="s">
        <v>1766</v>
      </c>
      <c r="B468" s="10">
        <v>44113</v>
      </c>
      <c r="C468" s="11">
        <v>10</v>
      </c>
      <c r="D468" s="12">
        <v>2020</v>
      </c>
      <c r="E468" s="10" t="s">
        <v>2706</v>
      </c>
      <c r="F468" s="10" t="s">
        <v>2657</v>
      </c>
      <c r="G468" s="10" t="s">
        <v>2666</v>
      </c>
      <c r="H468" s="9" t="s">
        <v>91</v>
      </c>
      <c r="I468" s="9" t="s">
        <v>9</v>
      </c>
      <c r="J468" s="9" t="s">
        <v>3</v>
      </c>
      <c r="K468" s="9" t="s">
        <v>10</v>
      </c>
      <c r="L468" s="9" t="s">
        <v>11</v>
      </c>
      <c r="M468" s="13">
        <v>40</v>
      </c>
      <c r="N468" s="13">
        <f t="shared" si="21"/>
        <v>1814.4</v>
      </c>
      <c r="O468" s="11">
        <v>20200</v>
      </c>
      <c r="P468" s="11">
        <f t="shared" si="22"/>
        <v>808000</v>
      </c>
      <c r="Q468" s="9" t="s">
        <v>1767</v>
      </c>
      <c r="R468" s="37">
        <f t="shared" si="23"/>
        <v>20200</v>
      </c>
    </row>
    <row r="469" spans="1:18" x14ac:dyDescent="0.25">
      <c r="A469" s="9" t="s">
        <v>1753</v>
      </c>
      <c r="B469" s="10">
        <v>44114</v>
      </c>
      <c r="C469" s="11">
        <v>10</v>
      </c>
      <c r="D469" s="12">
        <v>2020</v>
      </c>
      <c r="E469" s="10" t="s">
        <v>2706</v>
      </c>
      <c r="F469" s="10" t="s">
        <v>2657</v>
      </c>
      <c r="G469" s="10" t="s">
        <v>2666</v>
      </c>
      <c r="H469" s="9" t="s">
        <v>235</v>
      </c>
      <c r="I469" s="9" t="s">
        <v>33</v>
      </c>
      <c r="J469" s="9" t="s">
        <v>3</v>
      </c>
      <c r="K469" s="9" t="s">
        <v>1160</v>
      </c>
      <c r="L469" s="9" t="s">
        <v>1161</v>
      </c>
      <c r="M469" s="13">
        <v>16.29</v>
      </c>
      <c r="N469" s="13">
        <f t="shared" si="21"/>
        <v>738.9144</v>
      </c>
      <c r="O469" s="11">
        <v>12250.1</v>
      </c>
      <c r="P469" s="11">
        <f t="shared" si="22"/>
        <v>199554.12899999999</v>
      </c>
      <c r="Q469" s="9" t="s">
        <v>1754</v>
      </c>
      <c r="R469" s="37">
        <f t="shared" si="23"/>
        <v>12250.1</v>
      </c>
    </row>
    <row r="470" spans="1:18" x14ac:dyDescent="0.25">
      <c r="A470" s="9" t="s">
        <v>1753</v>
      </c>
      <c r="B470" s="10">
        <v>44114</v>
      </c>
      <c r="C470" s="11">
        <v>10</v>
      </c>
      <c r="D470" s="12">
        <v>2020</v>
      </c>
      <c r="E470" s="10" t="s">
        <v>2706</v>
      </c>
      <c r="F470" s="10" t="s">
        <v>2657</v>
      </c>
      <c r="G470" s="10" t="s">
        <v>2666</v>
      </c>
      <c r="H470" s="9" t="s">
        <v>235</v>
      </c>
      <c r="I470" s="9" t="s">
        <v>33</v>
      </c>
      <c r="J470" s="9" t="s">
        <v>3</v>
      </c>
      <c r="K470" s="9" t="s">
        <v>1160</v>
      </c>
      <c r="L470" s="9" t="s">
        <v>1161</v>
      </c>
      <c r="M470" s="13">
        <v>16.29</v>
      </c>
      <c r="N470" s="13">
        <f t="shared" si="21"/>
        <v>738.9144</v>
      </c>
      <c r="O470" s="11">
        <v>12250.12</v>
      </c>
      <c r="P470" s="11">
        <f t="shared" si="22"/>
        <v>199554.45480000001</v>
      </c>
      <c r="Q470" s="9" t="s">
        <v>1754</v>
      </c>
      <c r="R470" s="37">
        <f t="shared" si="23"/>
        <v>12250.12</v>
      </c>
    </row>
    <row r="471" spans="1:18" x14ac:dyDescent="0.25">
      <c r="A471" s="9" t="s">
        <v>1755</v>
      </c>
      <c r="B471" s="10">
        <v>44114</v>
      </c>
      <c r="C471" s="11">
        <v>10</v>
      </c>
      <c r="D471" s="12">
        <v>2020</v>
      </c>
      <c r="E471" s="10" t="s">
        <v>2706</v>
      </c>
      <c r="F471" s="10" t="s">
        <v>2657</v>
      </c>
      <c r="G471" s="10" t="s">
        <v>2666</v>
      </c>
      <c r="H471" s="9" t="s">
        <v>315</v>
      </c>
      <c r="I471" s="9" t="s">
        <v>23</v>
      </c>
      <c r="J471" s="9" t="s">
        <v>3</v>
      </c>
      <c r="K471" s="9" t="s">
        <v>16</v>
      </c>
      <c r="L471" s="9" t="s">
        <v>17</v>
      </c>
      <c r="M471" s="13">
        <v>66.349999999999994</v>
      </c>
      <c r="N471" s="13">
        <f t="shared" si="21"/>
        <v>3009.6359999999995</v>
      </c>
      <c r="O471" s="11">
        <v>18300</v>
      </c>
      <c r="P471" s="11">
        <f t="shared" si="22"/>
        <v>1214205</v>
      </c>
      <c r="Q471" s="9" t="s">
        <v>1756</v>
      </c>
      <c r="R471" s="37">
        <f t="shared" si="23"/>
        <v>18300</v>
      </c>
    </row>
    <row r="472" spans="1:18" x14ac:dyDescent="0.25">
      <c r="A472" s="9" t="s">
        <v>1755</v>
      </c>
      <c r="B472" s="10">
        <v>44114</v>
      </c>
      <c r="C472" s="11">
        <v>10</v>
      </c>
      <c r="D472" s="12">
        <v>2020</v>
      </c>
      <c r="E472" s="10" t="s">
        <v>2706</v>
      </c>
      <c r="F472" s="10" t="s">
        <v>2657</v>
      </c>
      <c r="G472" s="10" t="s">
        <v>2666</v>
      </c>
      <c r="H472" s="9" t="s">
        <v>315</v>
      </c>
      <c r="I472" s="9" t="s">
        <v>23</v>
      </c>
      <c r="J472" s="9" t="s">
        <v>3</v>
      </c>
      <c r="K472" s="9" t="s">
        <v>16</v>
      </c>
      <c r="L472" s="9" t="s">
        <v>17</v>
      </c>
      <c r="M472" s="13">
        <v>3.65</v>
      </c>
      <c r="N472" s="13">
        <f t="shared" si="21"/>
        <v>165.56399999999999</v>
      </c>
      <c r="O472" s="11">
        <v>18300</v>
      </c>
      <c r="P472" s="11">
        <f t="shared" si="22"/>
        <v>66795</v>
      </c>
      <c r="Q472" s="9" t="s">
        <v>1756</v>
      </c>
      <c r="R472" s="37">
        <f t="shared" si="23"/>
        <v>18300</v>
      </c>
    </row>
    <row r="473" spans="1:18" x14ac:dyDescent="0.25">
      <c r="A473" s="9" t="s">
        <v>1757</v>
      </c>
      <c r="B473" s="10">
        <v>44114</v>
      </c>
      <c r="C473" s="11">
        <v>10</v>
      </c>
      <c r="D473" s="12">
        <v>2020</v>
      </c>
      <c r="E473" s="10" t="s">
        <v>2706</v>
      </c>
      <c r="F473" s="10" t="s">
        <v>2657</v>
      </c>
      <c r="G473" s="10" t="s">
        <v>2666</v>
      </c>
      <c r="H473" s="9" t="s">
        <v>298</v>
      </c>
      <c r="I473" s="9" t="s">
        <v>23</v>
      </c>
      <c r="J473" s="9" t="s">
        <v>3</v>
      </c>
      <c r="K473" s="9" t="s">
        <v>16</v>
      </c>
      <c r="L473" s="9" t="s">
        <v>17</v>
      </c>
      <c r="M473" s="13">
        <v>1.96</v>
      </c>
      <c r="N473" s="13">
        <f t="shared" si="21"/>
        <v>88.905599999999993</v>
      </c>
      <c r="O473" s="11">
        <v>16300</v>
      </c>
      <c r="P473" s="11">
        <f t="shared" si="22"/>
        <v>31948</v>
      </c>
      <c r="Q473" s="9" t="s">
        <v>1758</v>
      </c>
      <c r="R473" s="37">
        <f t="shared" si="23"/>
        <v>16300</v>
      </c>
    </row>
    <row r="474" spans="1:18" x14ac:dyDescent="0.25">
      <c r="A474" s="9" t="s">
        <v>1759</v>
      </c>
      <c r="B474" s="10">
        <v>44114</v>
      </c>
      <c r="C474" s="11">
        <v>10</v>
      </c>
      <c r="D474" s="12">
        <v>2020</v>
      </c>
      <c r="E474" s="10" t="s">
        <v>2706</v>
      </c>
      <c r="F474" s="10" t="s">
        <v>2657</v>
      </c>
      <c r="G474" s="10" t="s">
        <v>2666</v>
      </c>
      <c r="H474" s="9" t="s">
        <v>298</v>
      </c>
      <c r="I474" s="9" t="s">
        <v>23</v>
      </c>
      <c r="J474" s="9" t="s">
        <v>3</v>
      </c>
      <c r="K474" s="9" t="s">
        <v>16</v>
      </c>
      <c r="L474" s="9" t="s">
        <v>17</v>
      </c>
      <c r="M474" s="13">
        <v>47.07</v>
      </c>
      <c r="N474" s="13">
        <f t="shared" si="21"/>
        <v>2135.0952000000002</v>
      </c>
      <c r="O474" s="11">
        <v>16300</v>
      </c>
      <c r="P474" s="11">
        <f t="shared" si="22"/>
        <v>767241</v>
      </c>
      <c r="Q474" s="9" t="s">
        <v>1760</v>
      </c>
      <c r="R474" s="37">
        <f t="shared" si="23"/>
        <v>16300</v>
      </c>
    </row>
    <row r="475" spans="1:18" x14ac:dyDescent="0.25">
      <c r="A475" s="9" t="s">
        <v>1759</v>
      </c>
      <c r="B475" s="10">
        <v>44114</v>
      </c>
      <c r="C475" s="11">
        <v>10</v>
      </c>
      <c r="D475" s="12">
        <v>2020</v>
      </c>
      <c r="E475" s="10" t="s">
        <v>2706</v>
      </c>
      <c r="F475" s="10" t="s">
        <v>2657</v>
      </c>
      <c r="G475" s="10" t="s">
        <v>2666</v>
      </c>
      <c r="H475" s="9" t="s">
        <v>298</v>
      </c>
      <c r="I475" s="9" t="s">
        <v>23</v>
      </c>
      <c r="J475" s="9" t="s">
        <v>3</v>
      </c>
      <c r="K475" s="9" t="s">
        <v>16</v>
      </c>
      <c r="L475" s="9" t="s">
        <v>17</v>
      </c>
      <c r="M475" s="13">
        <v>0.97</v>
      </c>
      <c r="N475" s="13">
        <f t="shared" si="21"/>
        <v>43.999199999999995</v>
      </c>
      <c r="O475" s="11">
        <v>16300</v>
      </c>
      <c r="P475" s="11">
        <f t="shared" si="22"/>
        <v>15811</v>
      </c>
      <c r="Q475" s="9" t="s">
        <v>1760</v>
      </c>
      <c r="R475" s="37">
        <f t="shared" si="23"/>
        <v>16300</v>
      </c>
    </row>
    <row r="476" spans="1:18" x14ac:dyDescent="0.25">
      <c r="A476" s="9" t="s">
        <v>1761</v>
      </c>
      <c r="B476" s="10">
        <v>44114</v>
      </c>
      <c r="C476" s="11">
        <v>10</v>
      </c>
      <c r="D476" s="12">
        <v>2020</v>
      </c>
      <c r="E476" s="10" t="s">
        <v>2706</v>
      </c>
      <c r="F476" s="10" t="s">
        <v>2657</v>
      </c>
      <c r="G476" s="10" t="s">
        <v>2666</v>
      </c>
      <c r="H476" s="9" t="s">
        <v>8</v>
      </c>
      <c r="I476" s="9" t="s">
        <v>9</v>
      </c>
      <c r="J476" s="9" t="s">
        <v>3</v>
      </c>
      <c r="K476" s="9" t="s">
        <v>10</v>
      </c>
      <c r="L476" s="9" t="s">
        <v>11</v>
      </c>
      <c r="M476" s="13">
        <v>75</v>
      </c>
      <c r="N476" s="13">
        <f t="shared" si="21"/>
        <v>3402</v>
      </c>
      <c r="O476" s="11">
        <v>17800</v>
      </c>
      <c r="P476" s="11">
        <f t="shared" si="22"/>
        <v>1335000</v>
      </c>
      <c r="Q476" s="9" t="s">
        <v>1742</v>
      </c>
      <c r="R476" s="37">
        <f t="shared" si="23"/>
        <v>17800</v>
      </c>
    </row>
    <row r="477" spans="1:18" x14ac:dyDescent="0.25">
      <c r="A477" s="9" t="s">
        <v>1762</v>
      </c>
      <c r="B477" s="10">
        <v>44114</v>
      </c>
      <c r="C477" s="11">
        <v>10</v>
      </c>
      <c r="D477" s="12">
        <v>2020</v>
      </c>
      <c r="E477" s="10" t="s">
        <v>2706</v>
      </c>
      <c r="F477" s="10" t="s">
        <v>2657</v>
      </c>
      <c r="G477" s="10" t="s">
        <v>2666</v>
      </c>
      <c r="H477" s="9" t="s">
        <v>298</v>
      </c>
      <c r="I477" s="9" t="s">
        <v>23</v>
      </c>
      <c r="J477" s="9" t="s">
        <v>3</v>
      </c>
      <c r="K477" s="9" t="s">
        <v>16</v>
      </c>
      <c r="L477" s="9" t="s">
        <v>17</v>
      </c>
      <c r="M477" s="13">
        <v>3.15</v>
      </c>
      <c r="N477" s="13">
        <f t="shared" si="21"/>
        <v>142.88399999999999</v>
      </c>
      <c r="O477" s="11">
        <v>16300</v>
      </c>
      <c r="P477" s="11">
        <f t="shared" si="22"/>
        <v>51345</v>
      </c>
      <c r="Q477" s="9" t="s">
        <v>1763</v>
      </c>
      <c r="R477" s="37">
        <f t="shared" si="23"/>
        <v>16300</v>
      </c>
    </row>
    <row r="478" spans="1:18" x14ac:dyDescent="0.25">
      <c r="A478" s="9" t="s">
        <v>1762</v>
      </c>
      <c r="B478" s="10">
        <v>44114</v>
      </c>
      <c r="C478" s="11">
        <v>10</v>
      </c>
      <c r="D478" s="12">
        <v>2020</v>
      </c>
      <c r="E478" s="10" t="s">
        <v>2706</v>
      </c>
      <c r="F478" s="10" t="s">
        <v>2657</v>
      </c>
      <c r="G478" s="10" t="s">
        <v>2666</v>
      </c>
      <c r="H478" s="9" t="s">
        <v>298</v>
      </c>
      <c r="I478" s="9" t="s">
        <v>23</v>
      </c>
      <c r="J478" s="9" t="s">
        <v>3</v>
      </c>
      <c r="K478" s="9" t="s">
        <v>16</v>
      </c>
      <c r="L478" s="9" t="s">
        <v>17</v>
      </c>
      <c r="M478" s="13">
        <v>6.85</v>
      </c>
      <c r="N478" s="13">
        <f t="shared" si="21"/>
        <v>310.71600000000001</v>
      </c>
      <c r="O478" s="11">
        <v>16300</v>
      </c>
      <c r="P478" s="11">
        <f t="shared" si="22"/>
        <v>111655</v>
      </c>
      <c r="Q478" s="9" t="s">
        <v>1763</v>
      </c>
      <c r="R478" s="37">
        <f t="shared" si="23"/>
        <v>16300</v>
      </c>
    </row>
    <row r="479" spans="1:18" x14ac:dyDescent="0.25">
      <c r="A479" s="9" t="s">
        <v>1751</v>
      </c>
      <c r="B479" s="10">
        <v>44117</v>
      </c>
      <c r="C479" s="11">
        <v>10</v>
      </c>
      <c r="D479" s="12">
        <v>2020</v>
      </c>
      <c r="E479" s="10" t="s">
        <v>2706</v>
      </c>
      <c r="F479" s="10" t="s">
        <v>2657</v>
      </c>
      <c r="G479" s="10" t="s">
        <v>2666</v>
      </c>
      <c r="H479" s="9" t="s">
        <v>298</v>
      </c>
      <c r="I479" s="9" t="s">
        <v>37</v>
      </c>
      <c r="J479" s="9" t="s">
        <v>3</v>
      </c>
      <c r="K479" s="9" t="s">
        <v>38</v>
      </c>
      <c r="L479" s="9" t="s">
        <v>39</v>
      </c>
      <c r="M479" s="13">
        <v>10.52</v>
      </c>
      <c r="N479" s="13">
        <f t="shared" si="21"/>
        <v>477.18719999999996</v>
      </c>
      <c r="O479" s="11">
        <v>15750</v>
      </c>
      <c r="P479" s="11">
        <f t="shared" si="22"/>
        <v>165690</v>
      </c>
      <c r="Q479" s="9" t="s">
        <v>1752</v>
      </c>
      <c r="R479" s="37">
        <f t="shared" si="23"/>
        <v>15750</v>
      </c>
    </row>
    <row r="480" spans="1:18" x14ac:dyDescent="0.25">
      <c r="A480" s="9" t="s">
        <v>1751</v>
      </c>
      <c r="B480" s="10">
        <v>44117</v>
      </c>
      <c r="C480" s="11">
        <v>10</v>
      </c>
      <c r="D480" s="12">
        <v>2020</v>
      </c>
      <c r="E480" s="10" t="s">
        <v>2706</v>
      </c>
      <c r="F480" s="10" t="s">
        <v>2657</v>
      </c>
      <c r="G480" s="10" t="s">
        <v>2666</v>
      </c>
      <c r="H480" s="9" t="s">
        <v>298</v>
      </c>
      <c r="I480" s="9" t="s">
        <v>37</v>
      </c>
      <c r="J480" s="9" t="s">
        <v>3</v>
      </c>
      <c r="K480" s="9" t="s">
        <v>38</v>
      </c>
      <c r="L480" s="9" t="s">
        <v>39</v>
      </c>
      <c r="M480" s="13">
        <v>39.479999999999997</v>
      </c>
      <c r="N480" s="13">
        <f t="shared" si="21"/>
        <v>1790.8127999999999</v>
      </c>
      <c r="O480" s="11">
        <v>15750</v>
      </c>
      <c r="P480" s="11">
        <f t="shared" si="22"/>
        <v>621810</v>
      </c>
      <c r="Q480" s="9" t="s">
        <v>1752</v>
      </c>
      <c r="R480" s="37">
        <f t="shared" si="23"/>
        <v>15750.000000000002</v>
      </c>
    </row>
    <row r="481" spans="1:18" x14ac:dyDescent="0.25">
      <c r="A481" s="9" t="s">
        <v>1747</v>
      </c>
      <c r="B481" s="10">
        <v>44118</v>
      </c>
      <c r="C481" s="11">
        <v>10</v>
      </c>
      <c r="D481" s="12">
        <v>2020</v>
      </c>
      <c r="E481" s="10" t="s">
        <v>2706</v>
      </c>
      <c r="F481" s="10" t="s">
        <v>2657</v>
      </c>
      <c r="G481" s="10" t="s">
        <v>2666</v>
      </c>
      <c r="H481" s="9" t="s">
        <v>8</v>
      </c>
      <c r="I481" s="9" t="s">
        <v>9</v>
      </c>
      <c r="J481" s="9" t="s">
        <v>3</v>
      </c>
      <c r="K481" s="9" t="s">
        <v>10</v>
      </c>
      <c r="L481" s="9" t="s">
        <v>11</v>
      </c>
      <c r="M481" s="13">
        <v>100</v>
      </c>
      <c r="N481" s="13">
        <f t="shared" si="21"/>
        <v>4536</v>
      </c>
      <c r="O481" s="11">
        <v>18200</v>
      </c>
      <c r="P481" s="11">
        <f t="shared" si="22"/>
        <v>1820000</v>
      </c>
      <c r="Q481" s="9" t="s">
        <v>1748</v>
      </c>
      <c r="R481" s="37">
        <f t="shared" si="23"/>
        <v>18200</v>
      </c>
    </row>
    <row r="482" spans="1:18" x14ac:dyDescent="0.25">
      <c r="A482" s="9" t="s">
        <v>1749</v>
      </c>
      <c r="B482" s="10">
        <v>44118</v>
      </c>
      <c r="C482" s="11">
        <v>10</v>
      </c>
      <c r="D482" s="12">
        <v>2020</v>
      </c>
      <c r="E482" s="10" t="s">
        <v>2706</v>
      </c>
      <c r="F482" s="10" t="s">
        <v>2657</v>
      </c>
      <c r="G482" s="10" t="s">
        <v>2666</v>
      </c>
      <c r="H482" s="9" t="s">
        <v>315</v>
      </c>
      <c r="I482" s="9" t="s">
        <v>23</v>
      </c>
      <c r="J482" s="9" t="s">
        <v>3</v>
      </c>
      <c r="K482" s="9" t="s">
        <v>16</v>
      </c>
      <c r="L482" s="9" t="s">
        <v>17</v>
      </c>
      <c r="M482" s="13">
        <v>100</v>
      </c>
      <c r="N482" s="13">
        <f t="shared" si="21"/>
        <v>4536</v>
      </c>
      <c r="O482" s="11">
        <v>18300</v>
      </c>
      <c r="P482" s="11">
        <f t="shared" si="22"/>
        <v>1830000</v>
      </c>
      <c r="Q482" s="9" t="s">
        <v>1750</v>
      </c>
      <c r="R482" s="37">
        <f t="shared" si="23"/>
        <v>18300</v>
      </c>
    </row>
    <row r="483" spans="1:18" x14ac:dyDescent="0.25">
      <c r="A483" s="9" t="s">
        <v>1741</v>
      </c>
      <c r="B483" s="10">
        <v>44119</v>
      </c>
      <c r="C483" s="11">
        <v>10</v>
      </c>
      <c r="D483" s="12">
        <v>2020</v>
      </c>
      <c r="E483" s="10" t="s">
        <v>2706</v>
      </c>
      <c r="F483" s="10" t="s">
        <v>2657</v>
      </c>
      <c r="G483" s="10" t="s">
        <v>2666</v>
      </c>
      <c r="H483" s="9" t="s">
        <v>8</v>
      </c>
      <c r="I483" s="9" t="s">
        <v>9</v>
      </c>
      <c r="J483" s="9" t="s">
        <v>3</v>
      </c>
      <c r="K483" s="9" t="s">
        <v>10</v>
      </c>
      <c r="L483" s="9" t="s">
        <v>11</v>
      </c>
      <c r="M483" s="13">
        <v>25</v>
      </c>
      <c r="N483" s="13">
        <f t="shared" si="21"/>
        <v>1134</v>
      </c>
      <c r="O483" s="11">
        <v>17800</v>
      </c>
      <c r="P483" s="11">
        <f t="shared" si="22"/>
        <v>445000</v>
      </c>
      <c r="Q483" s="9" t="s">
        <v>1742</v>
      </c>
      <c r="R483" s="37">
        <f t="shared" si="23"/>
        <v>17800</v>
      </c>
    </row>
    <row r="484" spans="1:18" x14ac:dyDescent="0.25">
      <c r="A484" s="9" t="s">
        <v>1743</v>
      </c>
      <c r="B484" s="10">
        <v>44119</v>
      </c>
      <c r="C484" s="11">
        <v>10</v>
      </c>
      <c r="D484" s="12">
        <v>2020</v>
      </c>
      <c r="E484" s="10" t="s">
        <v>2706</v>
      </c>
      <c r="F484" s="10" t="s">
        <v>2657</v>
      </c>
      <c r="G484" s="10" t="s">
        <v>2666</v>
      </c>
      <c r="H484" s="9" t="s">
        <v>315</v>
      </c>
      <c r="I484" s="9" t="s">
        <v>1588</v>
      </c>
      <c r="J484" s="9" t="s">
        <v>3</v>
      </c>
      <c r="K484" s="9" t="s">
        <v>1255</v>
      </c>
      <c r="L484" s="9" t="s">
        <v>1256</v>
      </c>
      <c r="M484" s="13">
        <v>31.99</v>
      </c>
      <c r="N484" s="13">
        <f t="shared" si="21"/>
        <v>1451.0663999999999</v>
      </c>
      <c r="O484" s="11">
        <v>18300</v>
      </c>
      <c r="P484" s="11">
        <f t="shared" si="22"/>
        <v>585417</v>
      </c>
      <c r="Q484" s="9" t="s">
        <v>1744</v>
      </c>
      <c r="R484" s="37">
        <f t="shared" si="23"/>
        <v>18300</v>
      </c>
    </row>
    <row r="485" spans="1:18" x14ac:dyDescent="0.25">
      <c r="A485" s="9" t="s">
        <v>1743</v>
      </c>
      <c r="B485" s="10">
        <v>44119</v>
      </c>
      <c r="C485" s="11">
        <v>10</v>
      </c>
      <c r="D485" s="12">
        <v>2020</v>
      </c>
      <c r="E485" s="10" t="s">
        <v>2706</v>
      </c>
      <c r="F485" s="10" t="s">
        <v>2657</v>
      </c>
      <c r="G485" s="10" t="s">
        <v>2666</v>
      </c>
      <c r="H485" s="9" t="s">
        <v>315</v>
      </c>
      <c r="I485" s="9" t="s">
        <v>1588</v>
      </c>
      <c r="J485" s="9" t="s">
        <v>3</v>
      </c>
      <c r="K485" s="9" t="s">
        <v>1255</v>
      </c>
      <c r="L485" s="9" t="s">
        <v>1256</v>
      </c>
      <c r="M485" s="13">
        <v>11.01</v>
      </c>
      <c r="N485" s="13">
        <f t="shared" si="21"/>
        <v>499.41359999999997</v>
      </c>
      <c r="O485" s="11">
        <v>18300</v>
      </c>
      <c r="P485" s="11">
        <f t="shared" si="22"/>
        <v>201483</v>
      </c>
      <c r="Q485" s="9" t="s">
        <v>1744</v>
      </c>
      <c r="R485" s="37">
        <f t="shared" si="23"/>
        <v>18300</v>
      </c>
    </row>
    <row r="486" spans="1:18" x14ac:dyDescent="0.25">
      <c r="A486" s="9" t="s">
        <v>1745</v>
      </c>
      <c r="B486" s="10">
        <v>44119</v>
      </c>
      <c r="C486" s="11">
        <v>10</v>
      </c>
      <c r="D486" s="12">
        <v>2020</v>
      </c>
      <c r="E486" s="10" t="s">
        <v>2706</v>
      </c>
      <c r="F486" s="10" t="s">
        <v>2657</v>
      </c>
      <c r="G486" s="10" t="s">
        <v>2666</v>
      </c>
      <c r="H486" s="9" t="s">
        <v>8</v>
      </c>
      <c r="I486" s="9" t="s">
        <v>9</v>
      </c>
      <c r="J486" s="9" t="s">
        <v>3</v>
      </c>
      <c r="K486" s="9" t="s">
        <v>10</v>
      </c>
      <c r="L486" s="9" t="s">
        <v>11</v>
      </c>
      <c r="M486" s="13">
        <v>75</v>
      </c>
      <c r="N486" s="13">
        <f t="shared" si="21"/>
        <v>3402</v>
      </c>
      <c r="O486" s="11">
        <v>18200</v>
      </c>
      <c r="P486" s="11">
        <f t="shared" si="22"/>
        <v>1365000</v>
      </c>
      <c r="Q486" s="9" t="s">
        <v>1746</v>
      </c>
      <c r="R486" s="37">
        <f t="shared" si="23"/>
        <v>18200</v>
      </c>
    </row>
    <row r="487" spans="1:18" x14ac:dyDescent="0.25">
      <c r="A487" s="9" t="s">
        <v>1737</v>
      </c>
      <c r="B487" s="10">
        <v>44120</v>
      </c>
      <c r="C487" s="11">
        <v>10</v>
      </c>
      <c r="D487" s="12">
        <v>2020</v>
      </c>
      <c r="E487" s="10" t="s">
        <v>2706</v>
      </c>
      <c r="F487" s="10" t="s">
        <v>2657</v>
      </c>
      <c r="G487" s="10" t="s">
        <v>2666</v>
      </c>
      <c r="H487" s="9" t="s">
        <v>315</v>
      </c>
      <c r="I487" s="9" t="s">
        <v>23</v>
      </c>
      <c r="J487" s="9" t="s">
        <v>3</v>
      </c>
      <c r="K487" s="9" t="s">
        <v>16</v>
      </c>
      <c r="L487" s="9" t="s">
        <v>17</v>
      </c>
      <c r="M487" s="13">
        <v>15.81</v>
      </c>
      <c r="N487" s="13">
        <f t="shared" si="21"/>
        <v>717.14160000000004</v>
      </c>
      <c r="O487" s="11">
        <v>18300</v>
      </c>
      <c r="P487" s="11">
        <f t="shared" si="22"/>
        <v>289323</v>
      </c>
      <c r="Q487" s="9" t="s">
        <v>1738</v>
      </c>
      <c r="R487" s="37">
        <f t="shared" si="23"/>
        <v>18300</v>
      </c>
    </row>
    <row r="488" spans="1:18" x14ac:dyDescent="0.25">
      <c r="A488" s="9" t="s">
        <v>1737</v>
      </c>
      <c r="B488" s="10">
        <v>44120</v>
      </c>
      <c r="C488" s="11">
        <v>10</v>
      </c>
      <c r="D488" s="12">
        <v>2020</v>
      </c>
      <c r="E488" s="10" t="s">
        <v>2706</v>
      </c>
      <c r="F488" s="10" t="s">
        <v>2657</v>
      </c>
      <c r="G488" s="10" t="s">
        <v>2666</v>
      </c>
      <c r="H488" s="9" t="s">
        <v>315</v>
      </c>
      <c r="I488" s="9" t="s">
        <v>23</v>
      </c>
      <c r="J488" s="9" t="s">
        <v>3</v>
      </c>
      <c r="K488" s="9" t="s">
        <v>16</v>
      </c>
      <c r="L488" s="9" t="s">
        <v>17</v>
      </c>
      <c r="M488" s="13">
        <v>34.19</v>
      </c>
      <c r="N488" s="13">
        <f t="shared" si="21"/>
        <v>1550.8583999999998</v>
      </c>
      <c r="O488" s="11">
        <v>18300</v>
      </c>
      <c r="P488" s="11">
        <f t="shared" si="22"/>
        <v>625677</v>
      </c>
      <c r="Q488" s="9" t="s">
        <v>1738</v>
      </c>
      <c r="R488" s="37">
        <f t="shared" si="23"/>
        <v>18300</v>
      </c>
    </row>
    <row r="489" spans="1:18" x14ac:dyDescent="0.25">
      <c r="A489" s="9" t="s">
        <v>1739</v>
      </c>
      <c r="B489" s="10">
        <v>44120</v>
      </c>
      <c r="C489" s="11">
        <v>10</v>
      </c>
      <c r="D489" s="12">
        <v>2020</v>
      </c>
      <c r="E489" s="10" t="s">
        <v>2706</v>
      </c>
      <c r="F489" s="10" t="s">
        <v>2657</v>
      </c>
      <c r="G489" s="10" t="s">
        <v>2666</v>
      </c>
      <c r="H489" s="9" t="s">
        <v>298</v>
      </c>
      <c r="I489" s="9" t="s">
        <v>23</v>
      </c>
      <c r="J489" s="9" t="s">
        <v>3</v>
      </c>
      <c r="K489" s="9" t="s">
        <v>16</v>
      </c>
      <c r="L489" s="9" t="s">
        <v>17</v>
      </c>
      <c r="M489" s="13">
        <v>94.15</v>
      </c>
      <c r="N489" s="13">
        <f t="shared" si="21"/>
        <v>4270.6440000000002</v>
      </c>
      <c r="O489" s="11">
        <v>16300</v>
      </c>
      <c r="P489" s="11">
        <f t="shared" si="22"/>
        <v>1534645</v>
      </c>
      <c r="Q489" s="9" t="s">
        <v>1740</v>
      </c>
      <c r="R489" s="37">
        <f t="shared" si="23"/>
        <v>16299.999999999998</v>
      </c>
    </row>
    <row r="490" spans="1:18" x14ac:dyDescent="0.25">
      <c r="A490" s="9" t="s">
        <v>1739</v>
      </c>
      <c r="B490" s="10">
        <v>44120</v>
      </c>
      <c r="C490" s="11">
        <v>10</v>
      </c>
      <c r="D490" s="12">
        <v>2020</v>
      </c>
      <c r="E490" s="10" t="s">
        <v>2706</v>
      </c>
      <c r="F490" s="10" t="s">
        <v>2657</v>
      </c>
      <c r="G490" s="10" t="s">
        <v>2666</v>
      </c>
      <c r="H490" s="9" t="s">
        <v>298</v>
      </c>
      <c r="I490" s="9" t="s">
        <v>23</v>
      </c>
      <c r="J490" s="9" t="s">
        <v>3</v>
      </c>
      <c r="K490" s="9" t="s">
        <v>16</v>
      </c>
      <c r="L490" s="9" t="s">
        <v>17</v>
      </c>
      <c r="M490" s="13">
        <v>5.85</v>
      </c>
      <c r="N490" s="13">
        <f t="shared" si="21"/>
        <v>265.35599999999999</v>
      </c>
      <c r="O490" s="11">
        <v>16300</v>
      </c>
      <c r="P490" s="11">
        <f t="shared" si="22"/>
        <v>95355</v>
      </c>
      <c r="Q490" s="9" t="s">
        <v>1740</v>
      </c>
      <c r="R490" s="37">
        <f t="shared" si="23"/>
        <v>16300.000000000002</v>
      </c>
    </row>
    <row r="491" spans="1:18" x14ac:dyDescent="0.25">
      <c r="A491" s="9" t="s">
        <v>1729</v>
      </c>
      <c r="B491" s="10">
        <v>44123</v>
      </c>
      <c r="C491" s="11">
        <v>10</v>
      </c>
      <c r="D491" s="12">
        <v>2020</v>
      </c>
      <c r="E491" s="10" t="s">
        <v>2706</v>
      </c>
      <c r="F491" s="10" t="s">
        <v>2657</v>
      </c>
      <c r="G491" s="10" t="s">
        <v>2666</v>
      </c>
      <c r="H491" s="9" t="s">
        <v>78</v>
      </c>
      <c r="I491" s="9" t="s">
        <v>37</v>
      </c>
      <c r="J491" s="9" t="s">
        <v>3</v>
      </c>
      <c r="K491" s="9" t="s">
        <v>38</v>
      </c>
      <c r="L491" s="9" t="s">
        <v>39</v>
      </c>
      <c r="M491" s="13">
        <v>4.17</v>
      </c>
      <c r="N491" s="13">
        <f t="shared" si="21"/>
        <v>189.15119999999999</v>
      </c>
      <c r="O491" s="11">
        <v>15500</v>
      </c>
      <c r="P491" s="11">
        <f t="shared" si="22"/>
        <v>64635</v>
      </c>
      <c r="Q491" s="9" t="s">
        <v>1730</v>
      </c>
      <c r="R491" s="37">
        <f t="shared" si="23"/>
        <v>15500</v>
      </c>
    </row>
    <row r="492" spans="1:18" x14ac:dyDescent="0.25">
      <c r="A492" s="9" t="s">
        <v>1729</v>
      </c>
      <c r="B492" s="10">
        <v>44123</v>
      </c>
      <c r="C492" s="11">
        <v>10</v>
      </c>
      <c r="D492" s="12">
        <v>2020</v>
      </c>
      <c r="E492" s="10" t="s">
        <v>2706</v>
      </c>
      <c r="F492" s="10" t="s">
        <v>2657</v>
      </c>
      <c r="G492" s="10" t="s">
        <v>2666</v>
      </c>
      <c r="H492" s="9" t="s">
        <v>78</v>
      </c>
      <c r="I492" s="9" t="s">
        <v>37</v>
      </c>
      <c r="J492" s="9" t="s">
        <v>3</v>
      </c>
      <c r="K492" s="9" t="s">
        <v>38</v>
      </c>
      <c r="L492" s="9" t="s">
        <v>39</v>
      </c>
      <c r="M492" s="13">
        <v>14.69</v>
      </c>
      <c r="N492" s="13">
        <f t="shared" si="21"/>
        <v>666.33839999999998</v>
      </c>
      <c r="O492" s="11">
        <v>15500</v>
      </c>
      <c r="P492" s="11">
        <f t="shared" si="22"/>
        <v>227695</v>
      </c>
      <c r="Q492" s="9" t="s">
        <v>1730</v>
      </c>
      <c r="R492" s="37">
        <f t="shared" si="23"/>
        <v>15500</v>
      </c>
    </row>
    <row r="493" spans="1:18" x14ac:dyDescent="0.25">
      <c r="A493" s="9" t="s">
        <v>1729</v>
      </c>
      <c r="B493" s="10">
        <v>44123</v>
      </c>
      <c r="C493" s="11">
        <v>10</v>
      </c>
      <c r="D493" s="12">
        <v>2020</v>
      </c>
      <c r="E493" s="10" t="s">
        <v>2706</v>
      </c>
      <c r="F493" s="10" t="s">
        <v>2657</v>
      </c>
      <c r="G493" s="10" t="s">
        <v>2666</v>
      </c>
      <c r="H493" s="9" t="s">
        <v>78</v>
      </c>
      <c r="I493" s="9" t="s">
        <v>37</v>
      </c>
      <c r="J493" s="9" t="s">
        <v>3</v>
      </c>
      <c r="K493" s="9" t="s">
        <v>38</v>
      </c>
      <c r="L493" s="9" t="s">
        <v>39</v>
      </c>
      <c r="M493" s="13">
        <v>12.08</v>
      </c>
      <c r="N493" s="13">
        <f t="shared" si="21"/>
        <v>547.94880000000001</v>
      </c>
      <c r="O493" s="11">
        <v>15500</v>
      </c>
      <c r="P493" s="11">
        <f t="shared" si="22"/>
        <v>187240</v>
      </c>
      <c r="Q493" s="9" t="s">
        <v>1730</v>
      </c>
      <c r="R493" s="37">
        <f t="shared" si="23"/>
        <v>15500</v>
      </c>
    </row>
    <row r="494" spans="1:18" x14ac:dyDescent="0.25">
      <c r="A494" s="9" t="s">
        <v>1729</v>
      </c>
      <c r="B494" s="10">
        <v>44123</v>
      </c>
      <c r="C494" s="11">
        <v>10</v>
      </c>
      <c r="D494" s="12">
        <v>2020</v>
      </c>
      <c r="E494" s="10" t="s">
        <v>2706</v>
      </c>
      <c r="F494" s="10" t="s">
        <v>2657</v>
      </c>
      <c r="G494" s="10" t="s">
        <v>2666</v>
      </c>
      <c r="H494" s="9" t="s">
        <v>78</v>
      </c>
      <c r="I494" s="9" t="s">
        <v>37</v>
      </c>
      <c r="J494" s="9" t="s">
        <v>3</v>
      </c>
      <c r="K494" s="9" t="s">
        <v>38</v>
      </c>
      <c r="L494" s="9" t="s">
        <v>39</v>
      </c>
      <c r="M494" s="13">
        <v>3.63</v>
      </c>
      <c r="N494" s="13">
        <f t="shared" si="21"/>
        <v>164.6568</v>
      </c>
      <c r="O494" s="11">
        <v>15500</v>
      </c>
      <c r="P494" s="11">
        <f t="shared" si="22"/>
        <v>56265</v>
      </c>
      <c r="Q494" s="9" t="s">
        <v>1730</v>
      </c>
      <c r="R494" s="37">
        <f t="shared" si="23"/>
        <v>15500</v>
      </c>
    </row>
    <row r="495" spans="1:18" x14ac:dyDescent="0.25">
      <c r="A495" s="9" t="s">
        <v>1729</v>
      </c>
      <c r="B495" s="10">
        <v>44123</v>
      </c>
      <c r="C495" s="11">
        <v>10</v>
      </c>
      <c r="D495" s="12">
        <v>2020</v>
      </c>
      <c r="E495" s="10" t="s">
        <v>2706</v>
      </c>
      <c r="F495" s="10" t="s">
        <v>2657</v>
      </c>
      <c r="G495" s="10" t="s">
        <v>2666</v>
      </c>
      <c r="H495" s="9" t="s">
        <v>78</v>
      </c>
      <c r="I495" s="9" t="s">
        <v>37</v>
      </c>
      <c r="J495" s="9" t="s">
        <v>3</v>
      </c>
      <c r="K495" s="9" t="s">
        <v>38</v>
      </c>
      <c r="L495" s="9" t="s">
        <v>39</v>
      </c>
      <c r="M495" s="13">
        <v>14.78</v>
      </c>
      <c r="N495" s="13">
        <f t="shared" si="21"/>
        <v>670.42079999999999</v>
      </c>
      <c r="O495" s="11">
        <v>15500</v>
      </c>
      <c r="P495" s="11">
        <f t="shared" si="22"/>
        <v>229090</v>
      </c>
      <c r="Q495" s="9" t="s">
        <v>1730</v>
      </c>
      <c r="R495" s="37">
        <f t="shared" si="23"/>
        <v>15500</v>
      </c>
    </row>
    <row r="496" spans="1:18" x14ac:dyDescent="0.25">
      <c r="A496" s="9" t="s">
        <v>1729</v>
      </c>
      <c r="B496" s="10">
        <v>44123</v>
      </c>
      <c r="C496" s="11">
        <v>10</v>
      </c>
      <c r="D496" s="12">
        <v>2020</v>
      </c>
      <c r="E496" s="10" t="s">
        <v>2706</v>
      </c>
      <c r="F496" s="10" t="s">
        <v>2657</v>
      </c>
      <c r="G496" s="10" t="s">
        <v>2666</v>
      </c>
      <c r="H496" s="9" t="s">
        <v>78</v>
      </c>
      <c r="I496" s="9" t="s">
        <v>37</v>
      </c>
      <c r="J496" s="9" t="s">
        <v>3</v>
      </c>
      <c r="K496" s="9" t="s">
        <v>38</v>
      </c>
      <c r="L496" s="9" t="s">
        <v>39</v>
      </c>
      <c r="M496" s="13">
        <v>4.82</v>
      </c>
      <c r="N496" s="13">
        <f t="shared" si="21"/>
        <v>218.6352</v>
      </c>
      <c r="O496" s="11">
        <v>15500</v>
      </c>
      <c r="P496" s="11">
        <f t="shared" si="22"/>
        <v>74710</v>
      </c>
      <c r="Q496" s="9" t="s">
        <v>1730</v>
      </c>
      <c r="R496" s="37">
        <f t="shared" si="23"/>
        <v>15499.999999999998</v>
      </c>
    </row>
    <row r="497" spans="1:18" x14ac:dyDescent="0.25">
      <c r="A497" s="9" t="s">
        <v>1729</v>
      </c>
      <c r="B497" s="10">
        <v>44123</v>
      </c>
      <c r="C497" s="11">
        <v>10</v>
      </c>
      <c r="D497" s="12">
        <v>2020</v>
      </c>
      <c r="E497" s="10" t="s">
        <v>2706</v>
      </c>
      <c r="F497" s="10" t="s">
        <v>2657</v>
      </c>
      <c r="G497" s="10" t="s">
        <v>2666</v>
      </c>
      <c r="H497" s="9" t="s">
        <v>78</v>
      </c>
      <c r="I497" s="9" t="s">
        <v>37</v>
      </c>
      <c r="J497" s="9" t="s">
        <v>3</v>
      </c>
      <c r="K497" s="9" t="s">
        <v>38</v>
      </c>
      <c r="L497" s="9" t="s">
        <v>39</v>
      </c>
      <c r="M497" s="13">
        <v>2.1800000000000002</v>
      </c>
      <c r="N497" s="13">
        <f t="shared" si="21"/>
        <v>98.884800000000013</v>
      </c>
      <c r="O497" s="11">
        <v>15500</v>
      </c>
      <c r="P497" s="11">
        <f t="shared" si="22"/>
        <v>33790</v>
      </c>
      <c r="Q497" s="9" t="s">
        <v>1730</v>
      </c>
      <c r="R497" s="37">
        <f t="shared" si="23"/>
        <v>15499.999999999998</v>
      </c>
    </row>
    <row r="498" spans="1:18" x14ac:dyDescent="0.25">
      <c r="A498" s="9" t="s">
        <v>1731</v>
      </c>
      <c r="B498" s="10">
        <v>44123</v>
      </c>
      <c r="C498" s="11">
        <v>10</v>
      </c>
      <c r="D498" s="12">
        <v>2020</v>
      </c>
      <c r="E498" s="10" t="s">
        <v>2706</v>
      </c>
      <c r="F498" s="10" t="s">
        <v>2657</v>
      </c>
      <c r="G498" s="10" t="s">
        <v>2666</v>
      </c>
      <c r="H498" s="9" t="s">
        <v>78</v>
      </c>
      <c r="I498" s="9" t="s">
        <v>37</v>
      </c>
      <c r="J498" s="9" t="s">
        <v>3</v>
      </c>
      <c r="K498" s="9" t="s">
        <v>38</v>
      </c>
      <c r="L498" s="9" t="s">
        <v>39</v>
      </c>
      <c r="M498" s="13">
        <v>3.65</v>
      </c>
      <c r="N498" s="13">
        <f t="shared" si="21"/>
        <v>165.56399999999999</v>
      </c>
      <c r="O498" s="11">
        <v>15500</v>
      </c>
      <c r="P498" s="11">
        <f t="shared" si="22"/>
        <v>56575</v>
      </c>
      <c r="Q498" s="9" t="s">
        <v>1732</v>
      </c>
      <c r="R498" s="37">
        <f t="shared" si="23"/>
        <v>15500</v>
      </c>
    </row>
    <row r="499" spans="1:18" x14ac:dyDescent="0.25">
      <c r="A499" s="9" t="s">
        <v>1733</v>
      </c>
      <c r="B499" s="10">
        <v>44123</v>
      </c>
      <c r="C499" s="11">
        <v>10</v>
      </c>
      <c r="D499" s="12">
        <v>2020</v>
      </c>
      <c r="E499" s="10" t="s">
        <v>2706</v>
      </c>
      <c r="F499" s="10" t="s">
        <v>2657</v>
      </c>
      <c r="G499" s="10" t="s">
        <v>2666</v>
      </c>
      <c r="H499" s="9" t="s">
        <v>26</v>
      </c>
      <c r="I499" s="9" t="s">
        <v>37</v>
      </c>
      <c r="J499" s="9" t="s">
        <v>3</v>
      </c>
      <c r="K499" s="9" t="s">
        <v>38</v>
      </c>
      <c r="L499" s="9" t="s">
        <v>39</v>
      </c>
      <c r="M499" s="13">
        <v>37.81</v>
      </c>
      <c r="N499" s="13">
        <f t="shared" si="21"/>
        <v>1715.0616</v>
      </c>
      <c r="O499" s="11">
        <v>15400</v>
      </c>
      <c r="P499" s="11">
        <f t="shared" si="22"/>
        <v>582274</v>
      </c>
      <c r="Q499" s="9" t="s">
        <v>1734</v>
      </c>
      <c r="R499" s="37">
        <f t="shared" si="23"/>
        <v>15399.999999999998</v>
      </c>
    </row>
    <row r="500" spans="1:18" x14ac:dyDescent="0.25">
      <c r="A500" s="9" t="s">
        <v>1733</v>
      </c>
      <c r="B500" s="10">
        <v>44123</v>
      </c>
      <c r="C500" s="11">
        <v>10</v>
      </c>
      <c r="D500" s="12">
        <v>2020</v>
      </c>
      <c r="E500" s="10" t="s">
        <v>2706</v>
      </c>
      <c r="F500" s="10" t="s">
        <v>2657</v>
      </c>
      <c r="G500" s="10" t="s">
        <v>2666</v>
      </c>
      <c r="H500" s="9" t="s">
        <v>26</v>
      </c>
      <c r="I500" s="9" t="s">
        <v>37</v>
      </c>
      <c r="J500" s="9" t="s">
        <v>3</v>
      </c>
      <c r="K500" s="9" t="s">
        <v>38</v>
      </c>
      <c r="L500" s="9" t="s">
        <v>39</v>
      </c>
      <c r="M500" s="13">
        <v>12.19</v>
      </c>
      <c r="N500" s="13">
        <f t="shared" si="21"/>
        <v>552.9384</v>
      </c>
      <c r="O500" s="11">
        <v>15400</v>
      </c>
      <c r="P500" s="11">
        <f t="shared" si="22"/>
        <v>187726</v>
      </c>
      <c r="Q500" s="9" t="s">
        <v>1734</v>
      </c>
      <c r="R500" s="37">
        <f t="shared" si="23"/>
        <v>15400</v>
      </c>
    </row>
    <row r="501" spans="1:18" x14ac:dyDescent="0.25">
      <c r="A501" s="9" t="s">
        <v>1735</v>
      </c>
      <c r="B501" s="10">
        <v>44123</v>
      </c>
      <c r="C501" s="11">
        <v>10</v>
      </c>
      <c r="D501" s="12">
        <v>2020</v>
      </c>
      <c r="E501" s="10" t="s">
        <v>2706</v>
      </c>
      <c r="F501" s="10" t="s">
        <v>2657</v>
      </c>
      <c r="G501" s="10" t="s">
        <v>2666</v>
      </c>
      <c r="H501" s="9" t="s">
        <v>298</v>
      </c>
      <c r="I501" s="9" t="s">
        <v>37</v>
      </c>
      <c r="J501" s="9" t="s">
        <v>3</v>
      </c>
      <c r="K501" s="9" t="s">
        <v>38</v>
      </c>
      <c r="L501" s="9" t="s">
        <v>39</v>
      </c>
      <c r="M501" s="13">
        <v>38.15</v>
      </c>
      <c r="N501" s="13">
        <f t="shared" si="21"/>
        <v>1730.4839999999999</v>
      </c>
      <c r="O501" s="11">
        <v>15750</v>
      </c>
      <c r="P501" s="11">
        <f t="shared" si="22"/>
        <v>600862.5</v>
      </c>
      <c r="Q501" s="9" t="s">
        <v>1736</v>
      </c>
      <c r="R501" s="37">
        <f t="shared" si="23"/>
        <v>15750</v>
      </c>
    </row>
    <row r="502" spans="1:18" x14ac:dyDescent="0.25">
      <c r="A502" s="9" t="s">
        <v>1735</v>
      </c>
      <c r="B502" s="10">
        <v>44123</v>
      </c>
      <c r="C502" s="11">
        <v>10</v>
      </c>
      <c r="D502" s="12">
        <v>2020</v>
      </c>
      <c r="E502" s="10" t="s">
        <v>2706</v>
      </c>
      <c r="F502" s="10" t="s">
        <v>2657</v>
      </c>
      <c r="G502" s="10" t="s">
        <v>2666</v>
      </c>
      <c r="H502" s="9" t="s">
        <v>298</v>
      </c>
      <c r="I502" s="9" t="s">
        <v>37</v>
      </c>
      <c r="J502" s="9" t="s">
        <v>3</v>
      </c>
      <c r="K502" s="9" t="s">
        <v>38</v>
      </c>
      <c r="L502" s="9" t="s">
        <v>39</v>
      </c>
      <c r="M502" s="13">
        <v>11.85</v>
      </c>
      <c r="N502" s="13">
        <f t="shared" si="21"/>
        <v>537.51599999999996</v>
      </c>
      <c r="O502" s="11">
        <v>15750</v>
      </c>
      <c r="P502" s="11">
        <f t="shared" si="22"/>
        <v>186637.5</v>
      </c>
      <c r="Q502" s="9" t="s">
        <v>1736</v>
      </c>
      <c r="R502" s="37">
        <f t="shared" si="23"/>
        <v>15750</v>
      </c>
    </row>
    <row r="503" spans="1:18" x14ac:dyDescent="0.25">
      <c r="A503" s="9" t="s">
        <v>1723</v>
      </c>
      <c r="B503" s="10">
        <v>44124</v>
      </c>
      <c r="C503" s="11">
        <v>10</v>
      </c>
      <c r="D503" s="12">
        <v>2020</v>
      </c>
      <c r="E503" s="10" t="s">
        <v>2706</v>
      </c>
      <c r="F503" s="10" t="s">
        <v>2657</v>
      </c>
      <c r="G503" s="10" t="s">
        <v>2666</v>
      </c>
      <c r="H503" s="9" t="s">
        <v>8</v>
      </c>
      <c r="I503" s="9" t="s">
        <v>9</v>
      </c>
      <c r="J503" s="9" t="s">
        <v>3</v>
      </c>
      <c r="K503" s="9" t="s">
        <v>10</v>
      </c>
      <c r="L503" s="9" t="s">
        <v>11</v>
      </c>
      <c r="M503" s="13">
        <v>19.04</v>
      </c>
      <c r="N503" s="13">
        <f t="shared" si="21"/>
        <v>863.6543999999999</v>
      </c>
      <c r="O503" s="11">
        <v>18600</v>
      </c>
      <c r="P503" s="11">
        <f t="shared" si="22"/>
        <v>354144</v>
      </c>
      <c r="Q503" s="9" t="s">
        <v>1724</v>
      </c>
      <c r="R503" s="37">
        <f t="shared" si="23"/>
        <v>18600</v>
      </c>
    </row>
    <row r="504" spans="1:18" x14ac:dyDescent="0.25">
      <c r="A504" s="9" t="s">
        <v>1723</v>
      </c>
      <c r="B504" s="10">
        <v>44124</v>
      </c>
      <c r="C504" s="11">
        <v>10</v>
      </c>
      <c r="D504" s="12">
        <v>2020</v>
      </c>
      <c r="E504" s="10" t="s">
        <v>2706</v>
      </c>
      <c r="F504" s="10" t="s">
        <v>2657</v>
      </c>
      <c r="G504" s="10" t="s">
        <v>2666</v>
      </c>
      <c r="H504" s="9" t="s">
        <v>8</v>
      </c>
      <c r="I504" s="9" t="s">
        <v>9</v>
      </c>
      <c r="J504" s="9" t="s">
        <v>3</v>
      </c>
      <c r="K504" s="9" t="s">
        <v>10</v>
      </c>
      <c r="L504" s="9" t="s">
        <v>11</v>
      </c>
      <c r="M504" s="13">
        <v>10.96</v>
      </c>
      <c r="N504" s="13">
        <f t="shared" si="21"/>
        <v>497.14560000000006</v>
      </c>
      <c r="O504" s="11">
        <v>18600</v>
      </c>
      <c r="P504" s="11">
        <f t="shared" si="22"/>
        <v>203856.00000000003</v>
      </c>
      <c r="Q504" s="9" t="s">
        <v>1724</v>
      </c>
      <c r="R504" s="37">
        <f t="shared" si="23"/>
        <v>18600</v>
      </c>
    </row>
    <row r="505" spans="1:18" x14ac:dyDescent="0.25">
      <c r="A505" s="9" t="s">
        <v>1725</v>
      </c>
      <c r="B505" s="10">
        <v>44124</v>
      </c>
      <c r="C505" s="11">
        <v>10</v>
      </c>
      <c r="D505" s="12">
        <v>2020</v>
      </c>
      <c r="E505" s="10" t="s">
        <v>2706</v>
      </c>
      <c r="F505" s="10" t="s">
        <v>2657</v>
      </c>
      <c r="G505" s="10" t="s">
        <v>2666</v>
      </c>
      <c r="H505" s="9" t="s">
        <v>8</v>
      </c>
      <c r="I505" s="9" t="s">
        <v>9</v>
      </c>
      <c r="J505" s="9" t="s">
        <v>3</v>
      </c>
      <c r="K505" s="9" t="s">
        <v>10</v>
      </c>
      <c r="L505" s="9" t="s">
        <v>11</v>
      </c>
      <c r="M505" s="13">
        <v>20</v>
      </c>
      <c r="N505" s="13">
        <f t="shared" si="21"/>
        <v>907.2</v>
      </c>
      <c r="O505" s="11">
        <v>18600</v>
      </c>
      <c r="P505" s="11">
        <f t="shared" si="22"/>
        <v>372000</v>
      </c>
      <c r="Q505" s="9" t="s">
        <v>1726</v>
      </c>
      <c r="R505" s="37">
        <f t="shared" si="23"/>
        <v>18600</v>
      </c>
    </row>
    <row r="506" spans="1:18" x14ac:dyDescent="0.25">
      <c r="A506" s="9" t="s">
        <v>1727</v>
      </c>
      <c r="B506" s="10">
        <v>44124</v>
      </c>
      <c r="C506" s="11">
        <v>10</v>
      </c>
      <c r="D506" s="12">
        <v>2020</v>
      </c>
      <c r="E506" s="10" t="s">
        <v>2706</v>
      </c>
      <c r="F506" s="10" t="s">
        <v>2657</v>
      </c>
      <c r="G506" s="10" t="s">
        <v>2666</v>
      </c>
      <c r="H506" s="9" t="s">
        <v>78</v>
      </c>
      <c r="I506" s="9" t="s">
        <v>37</v>
      </c>
      <c r="J506" s="9" t="s">
        <v>3</v>
      </c>
      <c r="K506" s="9" t="s">
        <v>38</v>
      </c>
      <c r="L506" s="9" t="s">
        <v>39</v>
      </c>
      <c r="M506" s="13">
        <v>0.44</v>
      </c>
      <c r="N506" s="13">
        <f t="shared" si="21"/>
        <v>19.958400000000001</v>
      </c>
      <c r="O506" s="11">
        <v>15500</v>
      </c>
      <c r="P506" s="11">
        <f t="shared" si="22"/>
        <v>6820</v>
      </c>
      <c r="Q506" s="9" t="s">
        <v>1728</v>
      </c>
      <c r="R506" s="37">
        <f t="shared" si="23"/>
        <v>15500</v>
      </c>
    </row>
    <row r="507" spans="1:18" x14ac:dyDescent="0.25">
      <c r="A507" s="9" t="s">
        <v>1727</v>
      </c>
      <c r="B507" s="10">
        <v>44124</v>
      </c>
      <c r="C507" s="11">
        <v>10</v>
      </c>
      <c r="D507" s="12">
        <v>2020</v>
      </c>
      <c r="E507" s="10" t="s">
        <v>2706</v>
      </c>
      <c r="F507" s="10" t="s">
        <v>2657</v>
      </c>
      <c r="G507" s="10" t="s">
        <v>2666</v>
      </c>
      <c r="H507" s="9" t="s">
        <v>78</v>
      </c>
      <c r="I507" s="9" t="s">
        <v>37</v>
      </c>
      <c r="J507" s="9" t="s">
        <v>3</v>
      </c>
      <c r="K507" s="9" t="s">
        <v>38</v>
      </c>
      <c r="L507" s="9" t="s">
        <v>39</v>
      </c>
      <c r="M507" s="13">
        <v>49.56</v>
      </c>
      <c r="N507" s="13">
        <f t="shared" si="21"/>
        <v>2248.0416</v>
      </c>
      <c r="O507" s="11">
        <v>15500</v>
      </c>
      <c r="P507" s="11">
        <f t="shared" si="22"/>
        <v>768180</v>
      </c>
      <c r="Q507" s="9" t="s">
        <v>1728</v>
      </c>
      <c r="R507" s="37">
        <f t="shared" si="23"/>
        <v>15500</v>
      </c>
    </row>
    <row r="508" spans="1:18" x14ac:dyDescent="0.25">
      <c r="A508" s="9" t="s">
        <v>1713</v>
      </c>
      <c r="B508" s="10">
        <v>44126</v>
      </c>
      <c r="C508" s="11">
        <v>10</v>
      </c>
      <c r="D508" s="12">
        <v>2020</v>
      </c>
      <c r="E508" s="10" t="s">
        <v>2706</v>
      </c>
      <c r="F508" s="10" t="s">
        <v>2657</v>
      </c>
      <c r="G508" s="10" t="s">
        <v>2666</v>
      </c>
      <c r="H508" s="9" t="s">
        <v>235</v>
      </c>
      <c r="I508" s="9" t="s">
        <v>33</v>
      </c>
      <c r="J508" s="9" t="s">
        <v>3</v>
      </c>
      <c r="K508" s="9" t="s">
        <v>1160</v>
      </c>
      <c r="L508" s="9" t="s">
        <v>1161</v>
      </c>
      <c r="M508" s="13">
        <v>23.68</v>
      </c>
      <c r="N508" s="13">
        <f t="shared" si="21"/>
        <v>1074.1248000000001</v>
      </c>
      <c r="O508" s="11">
        <v>12150.17</v>
      </c>
      <c r="P508" s="11">
        <f t="shared" si="22"/>
        <v>287716.02559999999</v>
      </c>
      <c r="Q508" s="9" t="s">
        <v>1714</v>
      </c>
      <c r="R508" s="37">
        <f t="shared" si="23"/>
        <v>12150.17</v>
      </c>
    </row>
    <row r="509" spans="1:18" x14ac:dyDescent="0.25">
      <c r="A509" s="9" t="s">
        <v>1713</v>
      </c>
      <c r="B509" s="10">
        <v>44126</v>
      </c>
      <c r="C509" s="11">
        <v>10</v>
      </c>
      <c r="D509" s="12">
        <v>2020</v>
      </c>
      <c r="E509" s="10" t="s">
        <v>2706</v>
      </c>
      <c r="F509" s="10" t="s">
        <v>2657</v>
      </c>
      <c r="G509" s="10" t="s">
        <v>2666</v>
      </c>
      <c r="H509" s="9" t="s">
        <v>235</v>
      </c>
      <c r="I509" s="9" t="s">
        <v>33</v>
      </c>
      <c r="J509" s="9" t="s">
        <v>3</v>
      </c>
      <c r="K509" s="9" t="s">
        <v>1160</v>
      </c>
      <c r="L509" s="9" t="s">
        <v>1161</v>
      </c>
      <c r="M509" s="13">
        <v>2.16</v>
      </c>
      <c r="N509" s="13">
        <f t="shared" si="21"/>
        <v>97.97760000000001</v>
      </c>
      <c r="O509" s="11">
        <v>12150.17</v>
      </c>
      <c r="P509" s="11">
        <f t="shared" si="22"/>
        <v>26244.367200000001</v>
      </c>
      <c r="Q509" s="9" t="s">
        <v>1714</v>
      </c>
      <c r="R509" s="37">
        <f t="shared" si="23"/>
        <v>12150.17</v>
      </c>
    </row>
    <row r="510" spans="1:18" x14ac:dyDescent="0.25">
      <c r="A510" s="9" t="s">
        <v>1713</v>
      </c>
      <c r="B510" s="10">
        <v>44126</v>
      </c>
      <c r="C510" s="11">
        <v>10</v>
      </c>
      <c r="D510" s="12">
        <v>2020</v>
      </c>
      <c r="E510" s="10" t="s">
        <v>2706</v>
      </c>
      <c r="F510" s="10" t="s">
        <v>2657</v>
      </c>
      <c r="G510" s="10" t="s">
        <v>2666</v>
      </c>
      <c r="H510" s="9" t="s">
        <v>235</v>
      </c>
      <c r="I510" s="9" t="s">
        <v>33</v>
      </c>
      <c r="J510" s="9" t="s">
        <v>3</v>
      </c>
      <c r="K510" s="9" t="s">
        <v>1160</v>
      </c>
      <c r="L510" s="9" t="s">
        <v>1161</v>
      </c>
      <c r="M510" s="13">
        <v>10.63</v>
      </c>
      <c r="N510" s="13">
        <f t="shared" si="21"/>
        <v>482.17680000000001</v>
      </c>
      <c r="O510" s="11">
        <v>12150.17</v>
      </c>
      <c r="P510" s="11">
        <f t="shared" si="22"/>
        <v>129156.30710000001</v>
      </c>
      <c r="Q510" s="9" t="s">
        <v>1714</v>
      </c>
      <c r="R510" s="37">
        <f t="shared" si="23"/>
        <v>12150.17</v>
      </c>
    </row>
    <row r="511" spans="1:18" x14ac:dyDescent="0.25">
      <c r="A511" s="9" t="s">
        <v>1715</v>
      </c>
      <c r="B511" s="10">
        <v>44126</v>
      </c>
      <c r="C511" s="11">
        <v>10</v>
      </c>
      <c r="D511" s="12">
        <v>2020</v>
      </c>
      <c r="E511" s="10" t="s">
        <v>2706</v>
      </c>
      <c r="F511" s="10" t="s">
        <v>2657</v>
      </c>
      <c r="G511" s="10" t="s">
        <v>2666</v>
      </c>
      <c r="H511" s="9" t="s">
        <v>8</v>
      </c>
      <c r="I511" s="9" t="s">
        <v>9</v>
      </c>
      <c r="J511" s="9" t="s">
        <v>3</v>
      </c>
      <c r="K511" s="9" t="s">
        <v>10</v>
      </c>
      <c r="L511" s="9" t="s">
        <v>11</v>
      </c>
      <c r="M511" s="13">
        <v>47.97</v>
      </c>
      <c r="N511" s="13">
        <f t="shared" si="21"/>
        <v>2175.9191999999998</v>
      </c>
      <c r="O511" s="11">
        <v>18600</v>
      </c>
      <c r="P511" s="11">
        <f t="shared" si="22"/>
        <v>892242</v>
      </c>
      <c r="Q511" s="9" t="s">
        <v>1716</v>
      </c>
      <c r="R511" s="37">
        <f t="shared" si="23"/>
        <v>18600</v>
      </c>
    </row>
    <row r="512" spans="1:18" x14ac:dyDescent="0.25">
      <c r="A512" s="9" t="s">
        <v>1715</v>
      </c>
      <c r="B512" s="10">
        <v>44126</v>
      </c>
      <c r="C512" s="11">
        <v>10</v>
      </c>
      <c r="D512" s="12">
        <v>2020</v>
      </c>
      <c r="E512" s="10" t="s">
        <v>2706</v>
      </c>
      <c r="F512" s="10" t="s">
        <v>2657</v>
      </c>
      <c r="G512" s="10" t="s">
        <v>2666</v>
      </c>
      <c r="H512" s="9" t="s">
        <v>8</v>
      </c>
      <c r="I512" s="9" t="s">
        <v>9</v>
      </c>
      <c r="J512" s="9" t="s">
        <v>3</v>
      </c>
      <c r="K512" s="9" t="s">
        <v>10</v>
      </c>
      <c r="L512" s="9" t="s">
        <v>11</v>
      </c>
      <c r="M512" s="13">
        <v>2.0299999999999998</v>
      </c>
      <c r="N512" s="13">
        <f t="shared" si="21"/>
        <v>92.080799999999996</v>
      </c>
      <c r="O512" s="11">
        <v>18600</v>
      </c>
      <c r="P512" s="11">
        <f t="shared" si="22"/>
        <v>37758</v>
      </c>
      <c r="Q512" s="9" t="s">
        <v>1716</v>
      </c>
      <c r="R512" s="37">
        <f t="shared" si="23"/>
        <v>18600</v>
      </c>
    </row>
    <row r="513" spans="1:18" x14ac:dyDescent="0.25">
      <c r="A513" s="9" t="s">
        <v>1717</v>
      </c>
      <c r="B513" s="10">
        <v>44126</v>
      </c>
      <c r="C513" s="11">
        <v>10</v>
      </c>
      <c r="D513" s="12">
        <v>2020</v>
      </c>
      <c r="E513" s="10" t="s">
        <v>2706</v>
      </c>
      <c r="F513" s="10" t="s">
        <v>2657</v>
      </c>
      <c r="G513" s="10" t="s">
        <v>2666</v>
      </c>
      <c r="H513" s="9" t="s">
        <v>8</v>
      </c>
      <c r="I513" s="9" t="s">
        <v>9</v>
      </c>
      <c r="J513" s="9" t="s">
        <v>3</v>
      </c>
      <c r="K513" s="9" t="s">
        <v>10</v>
      </c>
      <c r="L513" s="9" t="s">
        <v>11</v>
      </c>
      <c r="M513" s="13">
        <v>32.15</v>
      </c>
      <c r="N513" s="13">
        <f t="shared" si="21"/>
        <v>1458.3239999999998</v>
      </c>
      <c r="O513" s="11">
        <v>18600</v>
      </c>
      <c r="P513" s="11">
        <f t="shared" si="22"/>
        <v>597990</v>
      </c>
      <c r="Q513" s="9" t="s">
        <v>1718</v>
      </c>
      <c r="R513" s="37">
        <f t="shared" si="23"/>
        <v>18600</v>
      </c>
    </row>
    <row r="514" spans="1:18" x14ac:dyDescent="0.25">
      <c r="A514" s="9" t="s">
        <v>1717</v>
      </c>
      <c r="B514" s="10">
        <v>44126</v>
      </c>
      <c r="C514" s="11">
        <v>10</v>
      </c>
      <c r="D514" s="12">
        <v>2020</v>
      </c>
      <c r="E514" s="10" t="s">
        <v>2706</v>
      </c>
      <c r="F514" s="10" t="s">
        <v>2657</v>
      </c>
      <c r="G514" s="10" t="s">
        <v>2666</v>
      </c>
      <c r="H514" s="9" t="s">
        <v>8</v>
      </c>
      <c r="I514" s="9" t="s">
        <v>9</v>
      </c>
      <c r="J514" s="9" t="s">
        <v>3</v>
      </c>
      <c r="K514" s="9" t="s">
        <v>10</v>
      </c>
      <c r="L514" s="9" t="s">
        <v>11</v>
      </c>
      <c r="M514" s="13">
        <v>12.09</v>
      </c>
      <c r="N514" s="13">
        <f t="shared" si="21"/>
        <v>548.40239999999994</v>
      </c>
      <c r="O514" s="11">
        <v>18600</v>
      </c>
      <c r="P514" s="11">
        <f t="shared" si="22"/>
        <v>224874</v>
      </c>
      <c r="Q514" s="9" t="s">
        <v>1718</v>
      </c>
      <c r="R514" s="37">
        <f t="shared" si="23"/>
        <v>18600</v>
      </c>
    </row>
    <row r="515" spans="1:18" x14ac:dyDescent="0.25">
      <c r="A515" s="9" t="s">
        <v>1717</v>
      </c>
      <c r="B515" s="10">
        <v>44126</v>
      </c>
      <c r="C515" s="11">
        <v>10</v>
      </c>
      <c r="D515" s="12">
        <v>2020</v>
      </c>
      <c r="E515" s="10" t="s">
        <v>2706</v>
      </c>
      <c r="F515" s="10" t="s">
        <v>2657</v>
      </c>
      <c r="G515" s="10" t="s">
        <v>2666</v>
      </c>
      <c r="H515" s="9" t="s">
        <v>8</v>
      </c>
      <c r="I515" s="9" t="s">
        <v>9</v>
      </c>
      <c r="J515" s="9" t="s">
        <v>3</v>
      </c>
      <c r="K515" s="9" t="s">
        <v>10</v>
      </c>
      <c r="L515" s="9" t="s">
        <v>11</v>
      </c>
      <c r="M515" s="13">
        <v>5.76</v>
      </c>
      <c r="N515" s="13">
        <f t="shared" si="21"/>
        <v>261.27359999999999</v>
      </c>
      <c r="O515" s="11">
        <v>18600</v>
      </c>
      <c r="P515" s="11">
        <f t="shared" si="22"/>
        <v>107136</v>
      </c>
      <c r="Q515" s="9" t="s">
        <v>1718</v>
      </c>
      <c r="R515" s="37">
        <f t="shared" si="23"/>
        <v>18600</v>
      </c>
    </row>
    <row r="516" spans="1:18" x14ac:dyDescent="0.25">
      <c r="A516" s="9" t="s">
        <v>1719</v>
      </c>
      <c r="B516" s="10">
        <v>44126</v>
      </c>
      <c r="C516" s="11">
        <v>10</v>
      </c>
      <c r="D516" s="12">
        <v>2020</v>
      </c>
      <c r="E516" s="10" t="s">
        <v>2706</v>
      </c>
      <c r="F516" s="10" t="s">
        <v>2657</v>
      </c>
      <c r="G516" s="10" t="s">
        <v>2666</v>
      </c>
      <c r="H516" s="9" t="s">
        <v>170</v>
      </c>
      <c r="I516" s="9" t="s">
        <v>9</v>
      </c>
      <c r="J516" s="9" t="s">
        <v>3</v>
      </c>
      <c r="K516" s="9" t="s">
        <v>10</v>
      </c>
      <c r="L516" s="9" t="s">
        <v>11</v>
      </c>
      <c r="M516" s="13">
        <v>25</v>
      </c>
      <c r="N516" s="13">
        <f t="shared" si="21"/>
        <v>1134</v>
      </c>
      <c r="O516" s="11">
        <v>22200</v>
      </c>
      <c r="P516" s="11">
        <f t="shared" si="22"/>
        <v>555000</v>
      </c>
      <c r="Q516" s="9" t="s">
        <v>1720</v>
      </c>
      <c r="R516" s="37">
        <f t="shared" si="23"/>
        <v>22200</v>
      </c>
    </row>
    <row r="517" spans="1:18" x14ac:dyDescent="0.25">
      <c r="A517" s="9" t="s">
        <v>1721</v>
      </c>
      <c r="B517" s="10">
        <v>44126</v>
      </c>
      <c r="C517" s="11">
        <v>10</v>
      </c>
      <c r="D517" s="12">
        <v>2020</v>
      </c>
      <c r="E517" s="10" t="s">
        <v>2706</v>
      </c>
      <c r="F517" s="10" t="s">
        <v>2657</v>
      </c>
      <c r="G517" s="10" t="s">
        <v>2666</v>
      </c>
      <c r="H517" s="9" t="s">
        <v>315</v>
      </c>
      <c r="I517" s="9" t="s">
        <v>23</v>
      </c>
      <c r="J517" s="9" t="s">
        <v>3</v>
      </c>
      <c r="K517" s="9" t="s">
        <v>16</v>
      </c>
      <c r="L517" s="9" t="s">
        <v>17</v>
      </c>
      <c r="M517" s="13">
        <v>6.16</v>
      </c>
      <c r="N517" s="13">
        <f t="shared" si="21"/>
        <v>279.41759999999999</v>
      </c>
      <c r="O517" s="11">
        <v>18300</v>
      </c>
      <c r="P517" s="11">
        <f t="shared" si="22"/>
        <v>112728</v>
      </c>
      <c r="Q517" s="9" t="s">
        <v>1722</v>
      </c>
      <c r="R517" s="37">
        <f t="shared" si="23"/>
        <v>18300</v>
      </c>
    </row>
    <row r="518" spans="1:18" x14ac:dyDescent="0.25">
      <c r="A518" s="9" t="s">
        <v>1721</v>
      </c>
      <c r="B518" s="10">
        <v>44126</v>
      </c>
      <c r="C518" s="11">
        <v>10</v>
      </c>
      <c r="D518" s="12">
        <v>2020</v>
      </c>
      <c r="E518" s="10" t="s">
        <v>2706</v>
      </c>
      <c r="F518" s="10" t="s">
        <v>2657</v>
      </c>
      <c r="G518" s="10" t="s">
        <v>2666</v>
      </c>
      <c r="H518" s="9" t="s">
        <v>315</v>
      </c>
      <c r="I518" s="9" t="s">
        <v>23</v>
      </c>
      <c r="J518" s="9" t="s">
        <v>3</v>
      </c>
      <c r="K518" s="9" t="s">
        <v>16</v>
      </c>
      <c r="L518" s="9" t="s">
        <v>17</v>
      </c>
      <c r="M518" s="13">
        <v>41.52</v>
      </c>
      <c r="N518" s="13">
        <f t="shared" ref="N518:N581" si="24">M518*45.36</f>
        <v>1883.3472000000002</v>
      </c>
      <c r="O518" s="11">
        <v>18300</v>
      </c>
      <c r="P518" s="11">
        <f t="shared" ref="P518:P581" si="25">M518*O518</f>
        <v>759816</v>
      </c>
      <c r="Q518" s="9" t="s">
        <v>1722</v>
      </c>
      <c r="R518" s="37">
        <f t="shared" si="23"/>
        <v>18300</v>
      </c>
    </row>
    <row r="519" spans="1:18" x14ac:dyDescent="0.25">
      <c r="A519" s="9" t="s">
        <v>1721</v>
      </c>
      <c r="B519" s="10">
        <v>44126</v>
      </c>
      <c r="C519" s="11">
        <v>10</v>
      </c>
      <c r="D519" s="12">
        <v>2020</v>
      </c>
      <c r="E519" s="10" t="s">
        <v>2706</v>
      </c>
      <c r="F519" s="10" t="s">
        <v>2657</v>
      </c>
      <c r="G519" s="10" t="s">
        <v>2666</v>
      </c>
      <c r="H519" s="9" t="s">
        <v>315</v>
      </c>
      <c r="I519" s="9" t="s">
        <v>23</v>
      </c>
      <c r="J519" s="9" t="s">
        <v>3</v>
      </c>
      <c r="K519" s="9" t="s">
        <v>16</v>
      </c>
      <c r="L519" s="9" t="s">
        <v>17</v>
      </c>
      <c r="M519" s="13">
        <v>101.97</v>
      </c>
      <c r="N519" s="13">
        <f t="shared" si="24"/>
        <v>4625.3591999999999</v>
      </c>
      <c r="O519" s="11">
        <v>18300</v>
      </c>
      <c r="P519" s="11">
        <f t="shared" si="25"/>
        <v>1866051</v>
      </c>
      <c r="Q519" s="9" t="s">
        <v>1722</v>
      </c>
      <c r="R519" s="37">
        <f t="shared" ref="R519:R582" si="26">P519/M519</f>
        <v>18300</v>
      </c>
    </row>
    <row r="520" spans="1:18" x14ac:dyDescent="0.25">
      <c r="A520" s="9" t="s">
        <v>1721</v>
      </c>
      <c r="B520" s="10">
        <v>44126</v>
      </c>
      <c r="C520" s="11">
        <v>10</v>
      </c>
      <c r="D520" s="12">
        <v>2020</v>
      </c>
      <c r="E520" s="10" t="s">
        <v>2706</v>
      </c>
      <c r="F520" s="10" t="s">
        <v>2657</v>
      </c>
      <c r="G520" s="10" t="s">
        <v>2666</v>
      </c>
      <c r="H520" s="9" t="s">
        <v>315</v>
      </c>
      <c r="I520" s="9" t="s">
        <v>23</v>
      </c>
      <c r="J520" s="9" t="s">
        <v>3</v>
      </c>
      <c r="K520" s="9" t="s">
        <v>16</v>
      </c>
      <c r="L520" s="9" t="s">
        <v>17</v>
      </c>
      <c r="M520" s="13">
        <v>0.35</v>
      </c>
      <c r="N520" s="13">
        <f t="shared" si="24"/>
        <v>15.875999999999999</v>
      </c>
      <c r="O520" s="11">
        <v>18300</v>
      </c>
      <c r="P520" s="11">
        <f t="shared" si="25"/>
        <v>6405</v>
      </c>
      <c r="Q520" s="9" t="s">
        <v>1722</v>
      </c>
      <c r="R520" s="37">
        <f t="shared" si="26"/>
        <v>18300</v>
      </c>
    </row>
    <row r="521" spans="1:18" x14ac:dyDescent="0.25">
      <c r="A521" s="9" t="s">
        <v>1711</v>
      </c>
      <c r="B521" s="10">
        <v>44127</v>
      </c>
      <c r="C521" s="11">
        <v>10</v>
      </c>
      <c r="D521" s="12">
        <v>2020</v>
      </c>
      <c r="E521" s="10" t="s">
        <v>2706</v>
      </c>
      <c r="F521" s="10" t="s">
        <v>2657</v>
      </c>
      <c r="G521" s="10" t="s">
        <v>2666</v>
      </c>
      <c r="H521" s="9" t="s">
        <v>8</v>
      </c>
      <c r="I521" s="9" t="s">
        <v>9</v>
      </c>
      <c r="J521" s="9" t="s">
        <v>3</v>
      </c>
      <c r="K521" s="9" t="s">
        <v>10</v>
      </c>
      <c r="L521" s="9" t="s">
        <v>11</v>
      </c>
      <c r="M521" s="13">
        <v>40</v>
      </c>
      <c r="N521" s="13">
        <f t="shared" si="24"/>
        <v>1814.4</v>
      </c>
      <c r="O521" s="11">
        <v>18600</v>
      </c>
      <c r="P521" s="11">
        <f t="shared" si="25"/>
        <v>744000</v>
      </c>
      <c r="Q521" s="9" t="s">
        <v>1712</v>
      </c>
      <c r="R521" s="37">
        <f t="shared" si="26"/>
        <v>18600</v>
      </c>
    </row>
    <row r="522" spans="1:18" x14ac:dyDescent="0.25">
      <c r="A522" s="9" t="s">
        <v>1709</v>
      </c>
      <c r="B522" s="10">
        <v>44130</v>
      </c>
      <c r="C522" s="11">
        <v>10</v>
      </c>
      <c r="D522" s="12">
        <v>2020</v>
      </c>
      <c r="E522" s="10" t="s">
        <v>2706</v>
      </c>
      <c r="F522" s="10" t="s">
        <v>2657</v>
      </c>
      <c r="G522" s="10" t="s">
        <v>2666</v>
      </c>
      <c r="H522" s="9" t="s">
        <v>8</v>
      </c>
      <c r="I522" s="9" t="s">
        <v>9</v>
      </c>
      <c r="J522" s="9" t="s">
        <v>3</v>
      </c>
      <c r="K522" s="9" t="s">
        <v>10</v>
      </c>
      <c r="L522" s="9" t="s">
        <v>11</v>
      </c>
      <c r="M522" s="13">
        <v>100</v>
      </c>
      <c r="N522" s="13">
        <f t="shared" si="24"/>
        <v>4536</v>
      </c>
      <c r="O522" s="11">
        <v>18600</v>
      </c>
      <c r="P522" s="11">
        <f t="shared" si="25"/>
        <v>1860000</v>
      </c>
      <c r="Q522" s="9" t="s">
        <v>1710</v>
      </c>
      <c r="R522" s="37">
        <f t="shared" si="26"/>
        <v>18600</v>
      </c>
    </row>
    <row r="523" spans="1:18" x14ac:dyDescent="0.25">
      <c r="A523" s="9" t="s">
        <v>1694</v>
      </c>
      <c r="B523" s="10">
        <v>44131</v>
      </c>
      <c r="C523" s="11">
        <v>10</v>
      </c>
      <c r="D523" s="12">
        <v>2020</v>
      </c>
      <c r="E523" s="10" t="s">
        <v>2706</v>
      </c>
      <c r="F523" s="10" t="s">
        <v>2657</v>
      </c>
      <c r="G523" s="10" t="s">
        <v>2666</v>
      </c>
      <c r="H523" s="9" t="s">
        <v>298</v>
      </c>
      <c r="I523" s="9" t="s">
        <v>23</v>
      </c>
      <c r="J523" s="9" t="s">
        <v>3</v>
      </c>
      <c r="K523" s="9" t="s">
        <v>16</v>
      </c>
      <c r="L523" s="9" t="s">
        <v>17</v>
      </c>
      <c r="M523" s="13">
        <v>44.98</v>
      </c>
      <c r="N523" s="13">
        <f t="shared" si="24"/>
        <v>2040.2927999999999</v>
      </c>
      <c r="O523" s="11">
        <v>16300</v>
      </c>
      <c r="P523" s="11">
        <f t="shared" si="25"/>
        <v>733174</v>
      </c>
      <c r="Q523" s="9" t="s">
        <v>1695</v>
      </c>
      <c r="R523" s="37">
        <f t="shared" si="26"/>
        <v>16300.000000000002</v>
      </c>
    </row>
    <row r="524" spans="1:18" x14ac:dyDescent="0.25">
      <c r="A524" s="9" t="s">
        <v>1694</v>
      </c>
      <c r="B524" s="10">
        <v>44131</v>
      </c>
      <c r="C524" s="11">
        <v>10</v>
      </c>
      <c r="D524" s="12">
        <v>2020</v>
      </c>
      <c r="E524" s="10" t="s">
        <v>2706</v>
      </c>
      <c r="F524" s="10" t="s">
        <v>2657</v>
      </c>
      <c r="G524" s="10" t="s">
        <v>2666</v>
      </c>
      <c r="H524" s="9" t="s">
        <v>298</v>
      </c>
      <c r="I524" s="9" t="s">
        <v>23</v>
      </c>
      <c r="J524" s="9" t="s">
        <v>3</v>
      </c>
      <c r="K524" s="9" t="s">
        <v>16</v>
      </c>
      <c r="L524" s="9" t="s">
        <v>17</v>
      </c>
      <c r="M524" s="13">
        <v>15.02</v>
      </c>
      <c r="N524" s="13">
        <f t="shared" si="24"/>
        <v>681.30719999999997</v>
      </c>
      <c r="O524" s="11">
        <v>16300</v>
      </c>
      <c r="P524" s="11">
        <f t="shared" si="25"/>
        <v>244826</v>
      </c>
      <c r="Q524" s="9" t="s">
        <v>1695</v>
      </c>
      <c r="R524" s="37">
        <f t="shared" si="26"/>
        <v>16300</v>
      </c>
    </row>
    <row r="525" spans="1:18" x14ac:dyDescent="0.25">
      <c r="A525" s="9" t="s">
        <v>1696</v>
      </c>
      <c r="B525" s="10">
        <v>44131</v>
      </c>
      <c r="C525" s="11">
        <v>10</v>
      </c>
      <c r="D525" s="12">
        <v>2020</v>
      </c>
      <c r="E525" s="10" t="s">
        <v>2706</v>
      </c>
      <c r="F525" s="10" t="s">
        <v>2657</v>
      </c>
      <c r="G525" s="10" t="s">
        <v>2666</v>
      </c>
      <c r="H525" s="9" t="s">
        <v>298</v>
      </c>
      <c r="I525" s="9" t="s">
        <v>23</v>
      </c>
      <c r="J525" s="9" t="s">
        <v>3</v>
      </c>
      <c r="K525" s="9" t="s">
        <v>16</v>
      </c>
      <c r="L525" s="9" t="s">
        <v>17</v>
      </c>
      <c r="M525" s="13">
        <v>31.5</v>
      </c>
      <c r="N525" s="13">
        <f t="shared" si="24"/>
        <v>1428.84</v>
      </c>
      <c r="O525" s="11">
        <v>16300</v>
      </c>
      <c r="P525" s="11">
        <f t="shared" si="25"/>
        <v>513450</v>
      </c>
      <c r="Q525" s="9" t="s">
        <v>1697</v>
      </c>
      <c r="R525" s="37">
        <f t="shared" si="26"/>
        <v>16300</v>
      </c>
    </row>
    <row r="526" spans="1:18" x14ac:dyDescent="0.25">
      <c r="A526" s="9" t="s">
        <v>1696</v>
      </c>
      <c r="B526" s="10">
        <v>44131</v>
      </c>
      <c r="C526" s="11">
        <v>10</v>
      </c>
      <c r="D526" s="12">
        <v>2020</v>
      </c>
      <c r="E526" s="10" t="s">
        <v>2706</v>
      </c>
      <c r="F526" s="10" t="s">
        <v>2657</v>
      </c>
      <c r="G526" s="10" t="s">
        <v>2666</v>
      </c>
      <c r="H526" s="9" t="s">
        <v>298</v>
      </c>
      <c r="I526" s="9" t="s">
        <v>23</v>
      </c>
      <c r="J526" s="9" t="s">
        <v>3</v>
      </c>
      <c r="K526" s="9" t="s">
        <v>16</v>
      </c>
      <c r="L526" s="9" t="s">
        <v>17</v>
      </c>
      <c r="M526" s="13">
        <v>8.5</v>
      </c>
      <c r="N526" s="13">
        <f t="shared" si="24"/>
        <v>385.56</v>
      </c>
      <c r="O526" s="11">
        <v>16300</v>
      </c>
      <c r="P526" s="11">
        <f t="shared" si="25"/>
        <v>138550</v>
      </c>
      <c r="Q526" s="9" t="s">
        <v>1697</v>
      </c>
      <c r="R526" s="37">
        <f t="shared" si="26"/>
        <v>16300</v>
      </c>
    </row>
    <row r="527" spans="1:18" x14ac:dyDescent="0.25">
      <c r="A527" s="9" t="s">
        <v>1698</v>
      </c>
      <c r="B527" s="10">
        <v>44131</v>
      </c>
      <c r="C527" s="11">
        <v>10</v>
      </c>
      <c r="D527" s="12">
        <v>2020</v>
      </c>
      <c r="E527" s="10" t="s">
        <v>2706</v>
      </c>
      <c r="F527" s="10" t="s">
        <v>2657</v>
      </c>
      <c r="G527" s="10" t="s">
        <v>2666</v>
      </c>
      <c r="H527" s="9" t="s">
        <v>170</v>
      </c>
      <c r="I527" s="9" t="s">
        <v>9</v>
      </c>
      <c r="J527" s="9" t="s">
        <v>3</v>
      </c>
      <c r="K527" s="9" t="s">
        <v>10</v>
      </c>
      <c r="L527" s="9" t="s">
        <v>11</v>
      </c>
      <c r="M527" s="13">
        <v>13.08</v>
      </c>
      <c r="N527" s="13">
        <f t="shared" si="24"/>
        <v>593.30880000000002</v>
      </c>
      <c r="O527" s="11">
        <v>22200</v>
      </c>
      <c r="P527" s="11">
        <f t="shared" si="25"/>
        <v>290376</v>
      </c>
      <c r="Q527" s="9" t="s">
        <v>1699</v>
      </c>
      <c r="R527" s="37">
        <f t="shared" si="26"/>
        <v>22200</v>
      </c>
    </row>
    <row r="528" spans="1:18" x14ac:dyDescent="0.25">
      <c r="A528" s="9" t="s">
        <v>1698</v>
      </c>
      <c r="B528" s="10">
        <v>44131</v>
      </c>
      <c r="C528" s="11">
        <v>10</v>
      </c>
      <c r="D528" s="12">
        <v>2020</v>
      </c>
      <c r="E528" s="10" t="s">
        <v>2706</v>
      </c>
      <c r="F528" s="10" t="s">
        <v>2657</v>
      </c>
      <c r="G528" s="10" t="s">
        <v>2666</v>
      </c>
      <c r="H528" s="9" t="s">
        <v>170</v>
      </c>
      <c r="I528" s="9" t="s">
        <v>9</v>
      </c>
      <c r="J528" s="9" t="s">
        <v>3</v>
      </c>
      <c r="K528" s="9" t="s">
        <v>10</v>
      </c>
      <c r="L528" s="9" t="s">
        <v>11</v>
      </c>
      <c r="M528" s="13">
        <v>1.92</v>
      </c>
      <c r="N528" s="13">
        <f t="shared" si="24"/>
        <v>87.091200000000001</v>
      </c>
      <c r="O528" s="11">
        <v>22200</v>
      </c>
      <c r="P528" s="11">
        <f t="shared" si="25"/>
        <v>42624</v>
      </c>
      <c r="Q528" s="9" t="s">
        <v>1699</v>
      </c>
      <c r="R528" s="37">
        <f t="shared" si="26"/>
        <v>22200</v>
      </c>
    </row>
    <row r="529" spans="1:18" x14ac:dyDescent="0.25">
      <c r="A529" s="9" t="s">
        <v>1700</v>
      </c>
      <c r="B529" s="10">
        <v>44131</v>
      </c>
      <c r="C529" s="11">
        <v>10</v>
      </c>
      <c r="D529" s="12">
        <v>2020</v>
      </c>
      <c r="E529" s="10" t="s">
        <v>2706</v>
      </c>
      <c r="F529" s="10" t="s">
        <v>2657</v>
      </c>
      <c r="G529" s="10" t="s">
        <v>2666</v>
      </c>
      <c r="H529" s="9" t="s">
        <v>235</v>
      </c>
      <c r="I529" s="9" t="s">
        <v>33</v>
      </c>
      <c r="J529" s="9" t="s">
        <v>3</v>
      </c>
      <c r="K529" s="9" t="s">
        <v>1160</v>
      </c>
      <c r="L529" s="9" t="s">
        <v>1161</v>
      </c>
      <c r="M529" s="13">
        <v>5.07</v>
      </c>
      <c r="N529" s="13">
        <f t="shared" si="24"/>
        <v>229.9752</v>
      </c>
      <c r="O529" s="11">
        <v>12250.1</v>
      </c>
      <c r="P529" s="11">
        <f t="shared" si="25"/>
        <v>62108.007000000005</v>
      </c>
      <c r="Q529" s="9" t="s">
        <v>1701</v>
      </c>
      <c r="R529" s="37">
        <f t="shared" si="26"/>
        <v>12250.1</v>
      </c>
    </row>
    <row r="530" spans="1:18" x14ac:dyDescent="0.25">
      <c r="A530" s="9" t="s">
        <v>1700</v>
      </c>
      <c r="B530" s="10">
        <v>44131</v>
      </c>
      <c r="C530" s="11">
        <v>10</v>
      </c>
      <c r="D530" s="12">
        <v>2020</v>
      </c>
      <c r="E530" s="10" t="s">
        <v>2706</v>
      </c>
      <c r="F530" s="10" t="s">
        <v>2657</v>
      </c>
      <c r="G530" s="10" t="s">
        <v>2666</v>
      </c>
      <c r="H530" s="9" t="s">
        <v>235</v>
      </c>
      <c r="I530" s="9" t="s">
        <v>33</v>
      </c>
      <c r="J530" s="9" t="s">
        <v>3</v>
      </c>
      <c r="K530" s="9" t="s">
        <v>1160</v>
      </c>
      <c r="L530" s="9" t="s">
        <v>1161</v>
      </c>
      <c r="M530" s="13">
        <v>24.67</v>
      </c>
      <c r="N530" s="13">
        <f t="shared" si="24"/>
        <v>1119.0312000000001</v>
      </c>
      <c r="O530" s="11">
        <v>12250.12</v>
      </c>
      <c r="P530" s="11">
        <f t="shared" si="25"/>
        <v>302210.46040000004</v>
      </c>
      <c r="Q530" s="9" t="s">
        <v>1701</v>
      </c>
      <c r="R530" s="37">
        <f t="shared" si="26"/>
        <v>12250.12</v>
      </c>
    </row>
    <row r="531" spans="1:18" x14ac:dyDescent="0.25">
      <c r="A531" s="9" t="s">
        <v>1700</v>
      </c>
      <c r="B531" s="10">
        <v>44131</v>
      </c>
      <c r="C531" s="11">
        <v>10</v>
      </c>
      <c r="D531" s="12">
        <v>2020</v>
      </c>
      <c r="E531" s="10" t="s">
        <v>2706</v>
      </c>
      <c r="F531" s="10" t="s">
        <v>2657</v>
      </c>
      <c r="G531" s="10" t="s">
        <v>2666</v>
      </c>
      <c r="H531" s="9" t="s">
        <v>235</v>
      </c>
      <c r="I531" s="9" t="s">
        <v>33</v>
      </c>
      <c r="J531" s="9" t="s">
        <v>3</v>
      </c>
      <c r="K531" s="9" t="s">
        <v>1160</v>
      </c>
      <c r="L531" s="9" t="s">
        <v>1161</v>
      </c>
      <c r="M531" s="13">
        <v>8.6300000000000008</v>
      </c>
      <c r="N531" s="13">
        <f t="shared" si="24"/>
        <v>391.45680000000004</v>
      </c>
      <c r="O531" s="11">
        <v>12250.1</v>
      </c>
      <c r="P531" s="11">
        <f t="shared" si="25"/>
        <v>105718.36300000001</v>
      </c>
      <c r="Q531" s="9" t="s">
        <v>1701</v>
      </c>
      <c r="R531" s="37">
        <f t="shared" si="26"/>
        <v>12250.1</v>
      </c>
    </row>
    <row r="532" spans="1:18" x14ac:dyDescent="0.25">
      <c r="A532" s="9" t="s">
        <v>1702</v>
      </c>
      <c r="B532" s="10">
        <v>44131</v>
      </c>
      <c r="C532" s="11">
        <v>10</v>
      </c>
      <c r="D532" s="12">
        <v>2020</v>
      </c>
      <c r="E532" s="10" t="s">
        <v>2706</v>
      </c>
      <c r="F532" s="10" t="s">
        <v>2657</v>
      </c>
      <c r="G532" s="10" t="s">
        <v>2666</v>
      </c>
      <c r="H532" s="9" t="s">
        <v>170</v>
      </c>
      <c r="I532" s="9" t="s">
        <v>9</v>
      </c>
      <c r="J532" s="9" t="s">
        <v>3</v>
      </c>
      <c r="K532" s="9" t="s">
        <v>10</v>
      </c>
      <c r="L532" s="9" t="s">
        <v>11</v>
      </c>
      <c r="M532" s="13">
        <v>30</v>
      </c>
      <c r="N532" s="13">
        <f t="shared" si="24"/>
        <v>1360.8</v>
      </c>
      <c r="O532" s="11">
        <v>22200</v>
      </c>
      <c r="P532" s="11">
        <f t="shared" si="25"/>
        <v>666000</v>
      </c>
      <c r="Q532" s="9" t="s">
        <v>1703</v>
      </c>
      <c r="R532" s="37">
        <f t="shared" si="26"/>
        <v>22200</v>
      </c>
    </row>
    <row r="533" spans="1:18" x14ac:dyDescent="0.25">
      <c r="A533" s="9" t="s">
        <v>1704</v>
      </c>
      <c r="B533" s="10">
        <v>44131</v>
      </c>
      <c r="C533" s="11">
        <v>10</v>
      </c>
      <c r="D533" s="12">
        <v>2020</v>
      </c>
      <c r="E533" s="10" t="s">
        <v>2706</v>
      </c>
      <c r="F533" s="10" t="s">
        <v>2657</v>
      </c>
      <c r="G533" s="10" t="s">
        <v>2666</v>
      </c>
      <c r="H533" s="9" t="s">
        <v>298</v>
      </c>
      <c r="I533" s="9" t="s">
        <v>37</v>
      </c>
      <c r="J533" s="9" t="s">
        <v>3</v>
      </c>
      <c r="K533" s="9" t="s">
        <v>38</v>
      </c>
      <c r="L533" s="9" t="s">
        <v>39</v>
      </c>
      <c r="M533" s="13">
        <v>51.33</v>
      </c>
      <c r="N533" s="13">
        <f t="shared" si="24"/>
        <v>2328.3287999999998</v>
      </c>
      <c r="O533" s="11">
        <v>15750</v>
      </c>
      <c r="P533" s="11">
        <f t="shared" si="25"/>
        <v>808447.5</v>
      </c>
      <c r="Q533" s="9" t="s">
        <v>1705</v>
      </c>
      <c r="R533" s="37">
        <f t="shared" si="26"/>
        <v>15750</v>
      </c>
    </row>
    <row r="534" spans="1:18" x14ac:dyDescent="0.25">
      <c r="A534" s="9" t="s">
        <v>1704</v>
      </c>
      <c r="B534" s="10">
        <v>44131</v>
      </c>
      <c r="C534" s="11">
        <v>10</v>
      </c>
      <c r="D534" s="12">
        <v>2020</v>
      </c>
      <c r="E534" s="10" t="s">
        <v>2706</v>
      </c>
      <c r="F534" s="10" t="s">
        <v>2657</v>
      </c>
      <c r="G534" s="10" t="s">
        <v>2666</v>
      </c>
      <c r="H534" s="9" t="s">
        <v>298</v>
      </c>
      <c r="I534" s="9" t="s">
        <v>37</v>
      </c>
      <c r="J534" s="9" t="s">
        <v>3</v>
      </c>
      <c r="K534" s="9" t="s">
        <v>38</v>
      </c>
      <c r="L534" s="9" t="s">
        <v>39</v>
      </c>
      <c r="M534" s="13">
        <v>17.809999999999999</v>
      </c>
      <c r="N534" s="13">
        <f t="shared" si="24"/>
        <v>807.86159999999995</v>
      </c>
      <c r="O534" s="11">
        <v>15750</v>
      </c>
      <c r="P534" s="11">
        <f t="shared" si="25"/>
        <v>280507.5</v>
      </c>
      <c r="Q534" s="9" t="s">
        <v>1705</v>
      </c>
      <c r="R534" s="37">
        <f t="shared" si="26"/>
        <v>15750.000000000002</v>
      </c>
    </row>
    <row r="535" spans="1:18" x14ac:dyDescent="0.25">
      <c r="A535" s="9" t="s">
        <v>1704</v>
      </c>
      <c r="B535" s="10">
        <v>44131</v>
      </c>
      <c r="C535" s="11">
        <v>10</v>
      </c>
      <c r="D535" s="12">
        <v>2020</v>
      </c>
      <c r="E535" s="10" t="s">
        <v>2706</v>
      </c>
      <c r="F535" s="10" t="s">
        <v>2657</v>
      </c>
      <c r="G535" s="10" t="s">
        <v>2666</v>
      </c>
      <c r="H535" s="9" t="s">
        <v>298</v>
      </c>
      <c r="I535" s="9" t="s">
        <v>37</v>
      </c>
      <c r="J535" s="9" t="s">
        <v>3</v>
      </c>
      <c r="K535" s="9" t="s">
        <v>38</v>
      </c>
      <c r="L535" s="9" t="s">
        <v>39</v>
      </c>
      <c r="M535" s="13">
        <v>5.27</v>
      </c>
      <c r="N535" s="13">
        <f t="shared" si="24"/>
        <v>239.04719999999998</v>
      </c>
      <c r="O535" s="11">
        <v>15750</v>
      </c>
      <c r="P535" s="11">
        <f t="shared" si="25"/>
        <v>83002.5</v>
      </c>
      <c r="Q535" s="9" t="s">
        <v>1705</v>
      </c>
      <c r="R535" s="37">
        <f t="shared" si="26"/>
        <v>15750.000000000002</v>
      </c>
    </row>
    <row r="536" spans="1:18" x14ac:dyDescent="0.25">
      <c r="A536" s="9" t="s">
        <v>1704</v>
      </c>
      <c r="B536" s="10">
        <v>44131</v>
      </c>
      <c r="C536" s="11">
        <v>10</v>
      </c>
      <c r="D536" s="12">
        <v>2020</v>
      </c>
      <c r="E536" s="10" t="s">
        <v>2706</v>
      </c>
      <c r="F536" s="10" t="s">
        <v>2657</v>
      </c>
      <c r="G536" s="10" t="s">
        <v>2666</v>
      </c>
      <c r="H536" s="9" t="s">
        <v>298</v>
      </c>
      <c r="I536" s="9" t="s">
        <v>37</v>
      </c>
      <c r="J536" s="9" t="s">
        <v>3</v>
      </c>
      <c r="K536" s="9" t="s">
        <v>38</v>
      </c>
      <c r="L536" s="9" t="s">
        <v>39</v>
      </c>
      <c r="M536" s="13">
        <v>5.59</v>
      </c>
      <c r="N536" s="13">
        <f t="shared" si="24"/>
        <v>253.5624</v>
      </c>
      <c r="O536" s="11">
        <v>15750</v>
      </c>
      <c r="P536" s="11">
        <f t="shared" si="25"/>
        <v>88042.5</v>
      </c>
      <c r="Q536" s="9" t="s">
        <v>1705</v>
      </c>
      <c r="R536" s="37">
        <f t="shared" si="26"/>
        <v>15750</v>
      </c>
    </row>
    <row r="537" spans="1:18" x14ac:dyDescent="0.25">
      <c r="A537" s="9" t="s">
        <v>1706</v>
      </c>
      <c r="B537" s="10">
        <v>44131</v>
      </c>
      <c r="C537" s="11">
        <v>10</v>
      </c>
      <c r="D537" s="12">
        <v>2020</v>
      </c>
      <c r="E537" s="10" t="s">
        <v>2706</v>
      </c>
      <c r="F537" s="10" t="s">
        <v>2657</v>
      </c>
      <c r="G537" s="10" t="s">
        <v>2666</v>
      </c>
      <c r="H537" s="9" t="s">
        <v>315</v>
      </c>
      <c r="I537" s="9" t="s">
        <v>23</v>
      </c>
      <c r="J537" s="9" t="s">
        <v>3</v>
      </c>
      <c r="K537" s="9" t="s">
        <v>16</v>
      </c>
      <c r="L537" s="9" t="s">
        <v>17</v>
      </c>
      <c r="M537" s="13">
        <v>10</v>
      </c>
      <c r="N537" s="13">
        <f t="shared" si="24"/>
        <v>453.6</v>
      </c>
      <c r="O537" s="11">
        <v>18300</v>
      </c>
      <c r="P537" s="11">
        <f t="shared" si="25"/>
        <v>183000</v>
      </c>
      <c r="Q537" s="9" t="s">
        <v>1707</v>
      </c>
      <c r="R537" s="37">
        <f t="shared" si="26"/>
        <v>18300</v>
      </c>
    </row>
    <row r="538" spans="1:18" x14ac:dyDescent="0.25">
      <c r="A538" s="9" t="s">
        <v>1708</v>
      </c>
      <c r="B538" s="10">
        <v>44131</v>
      </c>
      <c r="C538" s="11">
        <v>10</v>
      </c>
      <c r="D538" s="12">
        <v>2020</v>
      </c>
      <c r="E538" s="10" t="s">
        <v>2706</v>
      </c>
      <c r="F538" s="10" t="s">
        <v>2657</v>
      </c>
      <c r="G538" s="10" t="s">
        <v>2666</v>
      </c>
      <c r="H538" s="9" t="s">
        <v>315</v>
      </c>
      <c r="I538" s="9" t="s">
        <v>23</v>
      </c>
      <c r="J538" s="9" t="s">
        <v>3</v>
      </c>
      <c r="K538" s="9" t="s">
        <v>16</v>
      </c>
      <c r="L538" s="9" t="s">
        <v>17</v>
      </c>
      <c r="M538" s="13">
        <v>77.099999999999994</v>
      </c>
      <c r="N538" s="13">
        <f t="shared" si="24"/>
        <v>3497.2559999999999</v>
      </c>
      <c r="O538" s="11">
        <v>18300</v>
      </c>
      <c r="P538" s="11">
        <f t="shared" si="25"/>
        <v>1410930</v>
      </c>
      <c r="Q538" s="9" t="s">
        <v>1707</v>
      </c>
      <c r="R538" s="37">
        <f t="shared" si="26"/>
        <v>18300</v>
      </c>
    </row>
    <row r="539" spans="1:18" x14ac:dyDescent="0.25">
      <c r="A539" s="9" t="s">
        <v>1708</v>
      </c>
      <c r="B539" s="10">
        <v>44131</v>
      </c>
      <c r="C539" s="11">
        <v>10</v>
      </c>
      <c r="D539" s="12">
        <v>2020</v>
      </c>
      <c r="E539" s="10" t="s">
        <v>2706</v>
      </c>
      <c r="F539" s="10" t="s">
        <v>2657</v>
      </c>
      <c r="G539" s="10" t="s">
        <v>2666</v>
      </c>
      <c r="H539" s="9" t="s">
        <v>315</v>
      </c>
      <c r="I539" s="9" t="s">
        <v>23</v>
      </c>
      <c r="J539" s="9" t="s">
        <v>3</v>
      </c>
      <c r="K539" s="9" t="s">
        <v>16</v>
      </c>
      <c r="L539" s="9" t="s">
        <v>17</v>
      </c>
      <c r="M539" s="13">
        <v>12.9</v>
      </c>
      <c r="N539" s="13">
        <f t="shared" si="24"/>
        <v>585.14400000000001</v>
      </c>
      <c r="O539" s="11">
        <v>18300</v>
      </c>
      <c r="P539" s="11">
        <f t="shared" si="25"/>
        <v>236070</v>
      </c>
      <c r="Q539" s="9" t="s">
        <v>1707</v>
      </c>
      <c r="R539" s="37">
        <f t="shared" si="26"/>
        <v>18300</v>
      </c>
    </row>
    <row r="540" spans="1:18" x14ac:dyDescent="0.25">
      <c r="A540" s="9" t="s">
        <v>1688</v>
      </c>
      <c r="B540" s="10">
        <v>44132</v>
      </c>
      <c r="C540" s="11">
        <v>10</v>
      </c>
      <c r="D540" s="12">
        <v>2020</v>
      </c>
      <c r="E540" s="10" t="s">
        <v>2706</v>
      </c>
      <c r="F540" s="10" t="s">
        <v>2657</v>
      </c>
      <c r="G540" s="10" t="s">
        <v>2666</v>
      </c>
      <c r="H540" s="9" t="s">
        <v>8</v>
      </c>
      <c r="I540" s="9" t="s">
        <v>9</v>
      </c>
      <c r="J540" s="9" t="s">
        <v>3</v>
      </c>
      <c r="K540" s="9" t="s">
        <v>10</v>
      </c>
      <c r="L540" s="9" t="s">
        <v>11</v>
      </c>
      <c r="M540" s="13">
        <v>80</v>
      </c>
      <c r="N540" s="13">
        <f t="shared" si="24"/>
        <v>3628.8</v>
      </c>
      <c r="O540" s="11">
        <v>18600</v>
      </c>
      <c r="P540" s="11">
        <f t="shared" si="25"/>
        <v>1488000</v>
      </c>
      <c r="Q540" s="9" t="s">
        <v>1689</v>
      </c>
      <c r="R540" s="37">
        <f t="shared" si="26"/>
        <v>18600</v>
      </c>
    </row>
    <row r="541" spans="1:18" x14ac:dyDescent="0.25">
      <c r="A541" s="9" t="s">
        <v>1690</v>
      </c>
      <c r="B541" s="10">
        <v>44132</v>
      </c>
      <c r="C541" s="11">
        <v>10</v>
      </c>
      <c r="D541" s="12">
        <v>2020</v>
      </c>
      <c r="E541" s="10" t="s">
        <v>2706</v>
      </c>
      <c r="F541" s="10" t="s">
        <v>2657</v>
      </c>
      <c r="G541" s="10" t="s">
        <v>2666</v>
      </c>
      <c r="H541" s="9" t="s">
        <v>315</v>
      </c>
      <c r="I541" s="9" t="s">
        <v>23</v>
      </c>
      <c r="J541" s="9" t="s">
        <v>3</v>
      </c>
      <c r="K541" s="9" t="s">
        <v>16</v>
      </c>
      <c r="L541" s="9" t="s">
        <v>17</v>
      </c>
      <c r="M541" s="13">
        <v>30.46</v>
      </c>
      <c r="N541" s="13">
        <f t="shared" si="24"/>
        <v>1381.6656</v>
      </c>
      <c r="O541" s="11">
        <v>18300</v>
      </c>
      <c r="P541" s="11">
        <f t="shared" si="25"/>
        <v>557418</v>
      </c>
      <c r="Q541" s="9" t="s">
        <v>1691</v>
      </c>
      <c r="R541" s="37">
        <f t="shared" si="26"/>
        <v>18300</v>
      </c>
    </row>
    <row r="542" spans="1:18" x14ac:dyDescent="0.25">
      <c r="A542" s="9" t="s">
        <v>1690</v>
      </c>
      <c r="B542" s="10">
        <v>44132</v>
      </c>
      <c r="C542" s="11">
        <v>10</v>
      </c>
      <c r="D542" s="12">
        <v>2020</v>
      </c>
      <c r="E542" s="10" t="s">
        <v>2706</v>
      </c>
      <c r="F542" s="10" t="s">
        <v>2657</v>
      </c>
      <c r="G542" s="10" t="s">
        <v>2666</v>
      </c>
      <c r="H542" s="9" t="s">
        <v>315</v>
      </c>
      <c r="I542" s="9" t="s">
        <v>23</v>
      </c>
      <c r="J542" s="9" t="s">
        <v>3</v>
      </c>
      <c r="K542" s="9" t="s">
        <v>16</v>
      </c>
      <c r="L542" s="9" t="s">
        <v>17</v>
      </c>
      <c r="M542" s="13">
        <v>69.540000000000006</v>
      </c>
      <c r="N542" s="13">
        <f t="shared" si="24"/>
        <v>3154.3344000000002</v>
      </c>
      <c r="O542" s="11">
        <v>18300</v>
      </c>
      <c r="P542" s="11">
        <f t="shared" si="25"/>
        <v>1272582</v>
      </c>
      <c r="Q542" s="9" t="s">
        <v>1691</v>
      </c>
      <c r="R542" s="37">
        <f t="shared" si="26"/>
        <v>18300</v>
      </c>
    </row>
    <row r="543" spans="1:18" x14ac:dyDescent="0.25">
      <c r="A543" s="9" t="s">
        <v>1692</v>
      </c>
      <c r="B543" s="10">
        <v>44132</v>
      </c>
      <c r="C543" s="11">
        <v>10</v>
      </c>
      <c r="D543" s="12">
        <v>2020</v>
      </c>
      <c r="E543" s="10" t="s">
        <v>2706</v>
      </c>
      <c r="F543" s="10" t="s">
        <v>2657</v>
      </c>
      <c r="G543" s="10" t="s">
        <v>2666</v>
      </c>
      <c r="H543" s="9" t="s">
        <v>298</v>
      </c>
      <c r="I543" s="9" t="s">
        <v>23</v>
      </c>
      <c r="J543" s="9" t="s">
        <v>3</v>
      </c>
      <c r="K543" s="9" t="s">
        <v>16</v>
      </c>
      <c r="L543" s="9" t="s">
        <v>17</v>
      </c>
      <c r="M543" s="13">
        <v>50</v>
      </c>
      <c r="N543" s="13">
        <f t="shared" si="24"/>
        <v>2268</v>
      </c>
      <c r="O543" s="11">
        <v>16300</v>
      </c>
      <c r="P543" s="11">
        <f t="shared" si="25"/>
        <v>815000</v>
      </c>
      <c r="Q543" s="9" t="s">
        <v>1693</v>
      </c>
      <c r="R543" s="37">
        <f t="shared" si="26"/>
        <v>16300</v>
      </c>
    </row>
    <row r="544" spans="1:18" x14ac:dyDescent="0.25">
      <c r="A544" s="9" t="s">
        <v>1684</v>
      </c>
      <c r="B544" s="10">
        <v>44135</v>
      </c>
      <c r="C544" s="11">
        <v>10</v>
      </c>
      <c r="D544" s="12">
        <v>2020</v>
      </c>
      <c r="E544" s="10" t="s">
        <v>2706</v>
      </c>
      <c r="F544" s="10" t="s">
        <v>2657</v>
      </c>
      <c r="G544" s="10" t="s">
        <v>2666</v>
      </c>
      <c r="H544" s="9" t="s">
        <v>8</v>
      </c>
      <c r="I544" s="9" t="s">
        <v>9</v>
      </c>
      <c r="J544" s="9" t="s">
        <v>3</v>
      </c>
      <c r="K544" s="9" t="s">
        <v>10</v>
      </c>
      <c r="L544" s="9" t="s">
        <v>11</v>
      </c>
      <c r="M544" s="13">
        <v>150</v>
      </c>
      <c r="N544" s="13">
        <f t="shared" si="24"/>
        <v>6804</v>
      </c>
      <c r="O544" s="11">
        <v>18600</v>
      </c>
      <c r="P544" s="11">
        <f t="shared" si="25"/>
        <v>2790000</v>
      </c>
      <c r="Q544" s="9" t="s">
        <v>1685</v>
      </c>
      <c r="R544" s="37">
        <f t="shared" si="26"/>
        <v>18600</v>
      </c>
    </row>
    <row r="545" spans="1:18" x14ac:dyDescent="0.25">
      <c r="A545" s="9" t="s">
        <v>1686</v>
      </c>
      <c r="B545" s="10">
        <v>44135</v>
      </c>
      <c r="C545" s="11">
        <v>10</v>
      </c>
      <c r="D545" s="12">
        <v>2020</v>
      </c>
      <c r="E545" s="10" t="s">
        <v>2706</v>
      </c>
      <c r="F545" s="10" t="s">
        <v>2657</v>
      </c>
      <c r="G545" s="10" t="s">
        <v>2666</v>
      </c>
      <c r="H545" s="9" t="s">
        <v>298</v>
      </c>
      <c r="I545" s="9" t="s">
        <v>1254</v>
      </c>
      <c r="J545" s="9" t="s">
        <v>3</v>
      </c>
      <c r="K545" s="9" t="s">
        <v>1255</v>
      </c>
      <c r="L545" s="9" t="s">
        <v>1256</v>
      </c>
      <c r="M545" s="13">
        <v>5.5</v>
      </c>
      <c r="N545" s="13">
        <f t="shared" si="24"/>
        <v>249.48</v>
      </c>
      <c r="O545" s="11">
        <v>16300</v>
      </c>
      <c r="P545" s="11">
        <f t="shared" si="25"/>
        <v>89650</v>
      </c>
      <c r="Q545" s="9" t="s">
        <v>1687</v>
      </c>
      <c r="R545" s="37">
        <f t="shared" si="26"/>
        <v>16300</v>
      </c>
    </row>
    <row r="546" spans="1:18" x14ac:dyDescent="0.25">
      <c r="A546" s="9" t="s">
        <v>1686</v>
      </c>
      <c r="B546" s="10">
        <v>44135</v>
      </c>
      <c r="C546" s="11">
        <v>10</v>
      </c>
      <c r="D546" s="12">
        <v>2020</v>
      </c>
      <c r="E546" s="10" t="s">
        <v>2706</v>
      </c>
      <c r="F546" s="10" t="s">
        <v>2657</v>
      </c>
      <c r="G546" s="10" t="s">
        <v>2666</v>
      </c>
      <c r="H546" s="9" t="s">
        <v>298</v>
      </c>
      <c r="I546" s="9" t="s">
        <v>1254</v>
      </c>
      <c r="J546" s="9" t="s">
        <v>3</v>
      </c>
      <c r="K546" s="9" t="s">
        <v>1255</v>
      </c>
      <c r="L546" s="9" t="s">
        <v>1256</v>
      </c>
      <c r="M546" s="13">
        <v>4.16</v>
      </c>
      <c r="N546" s="13">
        <f t="shared" si="24"/>
        <v>188.69759999999999</v>
      </c>
      <c r="O546" s="11">
        <v>16300</v>
      </c>
      <c r="P546" s="11">
        <f t="shared" si="25"/>
        <v>67808</v>
      </c>
      <c r="Q546" s="9" t="s">
        <v>1687</v>
      </c>
      <c r="R546" s="37">
        <f t="shared" si="26"/>
        <v>16300</v>
      </c>
    </row>
    <row r="547" spans="1:18" x14ac:dyDescent="0.25">
      <c r="A547" s="9" t="s">
        <v>1686</v>
      </c>
      <c r="B547" s="10">
        <v>44135</v>
      </c>
      <c r="C547" s="11">
        <v>10</v>
      </c>
      <c r="D547" s="12">
        <v>2020</v>
      </c>
      <c r="E547" s="10" t="s">
        <v>2706</v>
      </c>
      <c r="F547" s="10" t="s">
        <v>2657</v>
      </c>
      <c r="G547" s="10" t="s">
        <v>2666</v>
      </c>
      <c r="H547" s="9" t="s">
        <v>298</v>
      </c>
      <c r="I547" s="9" t="s">
        <v>1254</v>
      </c>
      <c r="J547" s="9" t="s">
        <v>3</v>
      </c>
      <c r="K547" s="9" t="s">
        <v>1255</v>
      </c>
      <c r="L547" s="9" t="s">
        <v>1256</v>
      </c>
      <c r="M547" s="13">
        <v>5.34</v>
      </c>
      <c r="N547" s="13">
        <f t="shared" si="24"/>
        <v>242.22239999999999</v>
      </c>
      <c r="O547" s="11">
        <v>16300</v>
      </c>
      <c r="P547" s="11">
        <f t="shared" si="25"/>
        <v>87042</v>
      </c>
      <c r="Q547" s="9" t="s">
        <v>1687</v>
      </c>
      <c r="R547" s="37">
        <f t="shared" si="26"/>
        <v>16300</v>
      </c>
    </row>
    <row r="548" spans="1:18" x14ac:dyDescent="0.25">
      <c r="A548" s="9" t="s">
        <v>1680</v>
      </c>
      <c r="B548" s="10">
        <v>44137</v>
      </c>
      <c r="C548" s="11">
        <v>11</v>
      </c>
      <c r="D548" s="12">
        <v>2020</v>
      </c>
      <c r="E548" s="10" t="s">
        <v>2707</v>
      </c>
      <c r="F548" s="10" t="s">
        <v>2657</v>
      </c>
      <c r="G548" s="10" t="s">
        <v>2666</v>
      </c>
      <c r="H548" s="9" t="s">
        <v>170</v>
      </c>
      <c r="I548" s="9" t="s">
        <v>9</v>
      </c>
      <c r="J548" s="9" t="s">
        <v>3</v>
      </c>
      <c r="K548" s="9" t="s">
        <v>10</v>
      </c>
      <c r="L548" s="9" t="s">
        <v>11</v>
      </c>
      <c r="M548" s="13">
        <v>30</v>
      </c>
      <c r="N548" s="13">
        <f t="shared" si="24"/>
        <v>1360.8</v>
      </c>
      <c r="O548" s="11">
        <v>22200</v>
      </c>
      <c r="P548" s="11">
        <f t="shared" si="25"/>
        <v>666000</v>
      </c>
      <c r="Q548" s="9" t="s">
        <v>1681</v>
      </c>
      <c r="R548" s="37">
        <f t="shared" si="26"/>
        <v>22200</v>
      </c>
    </row>
    <row r="549" spans="1:18" x14ac:dyDescent="0.25">
      <c r="A549" s="9" t="s">
        <v>1682</v>
      </c>
      <c r="B549" s="10">
        <v>44137</v>
      </c>
      <c r="C549" s="11">
        <v>11</v>
      </c>
      <c r="D549" s="12">
        <v>2020</v>
      </c>
      <c r="E549" s="10" t="s">
        <v>2707</v>
      </c>
      <c r="F549" s="10" t="s">
        <v>2657</v>
      </c>
      <c r="G549" s="10" t="s">
        <v>2666</v>
      </c>
      <c r="H549" s="9" t="s">
        <v>8</v>
      </c>
      <c r="I549" s="9" t="s">
        <v>9</v>
      </c>
      <c r="J549" s="9" t="s">
        <v>3</v>
      </c>
      <c r="K549" s="9" t="s">
        <v>10</v>
      </c>
      <c r="L549" s="9" t="s">
        <v>11</v>
      </c>
      <c r="M549" s="13">
        <v>40</v>
      </c>
      <c r="N549" s="13">
        <f t="shared" si="24"/>
        <v>1814.4</v>
      </c>
      <c r="O549" s="11">
        <v>18600</v>
      </c>
      <c r="P549" s="11">
        <f t="shared" si="25"/>
        <v>744000</v>
      </c>
      <c r="Q549" s="9" t="s">
        <v>1683</v>
      </c>
      <c r="R549" s="37">
        <f t="shared" si="26"/>
        <v>18600</v>
      </c>
    </row>
    <row r="550" spans="1:18" x14ac:dyDescent="0.25">
      <c r="A550" s="9" t="s">
        <v>1672</v>
      </c>
      <c r="B550" s="10">
        <v>44138</v>
      </c>
      <c r="C550" s="11">
        <v>11</v>
      </c>
      <c r="D550" s="12">
        <v>2020</v>
      </c>
      <c r="E550" s="10" t="s">
        <v>2707</v>
      </c>
      <c r="F550" s="10" t="s">
        <v>2657</v>
      </c>
      <c r="G550" s="10" t="s">
        <v>2666</v>
      </c>
      <c r="H550" s="9" t="s">
        <v>26</v>
      </c>
      <c r="I550" s="9" t="s">
        <v>37</v>
      </c>
      <c r="J550" s="9" t="s">
        <v>3</v>
      </c>
      <c r="K550" s="9" t="s">
        <v>38</v>
      </c>
      <c r="L550" s="9" t="s">
        <v>39</v>
      </c>
      <c r="M550" s="13">
        <v>22.38</v>
      </c>
      <c r="N550" s="13">
        <f t="shared" si="24"/>
        <v>1015.1568</v>
      </c>
      <c r="O550" s="11">
        <v>15400</v>
      </c>
      <c r="P550" s="11">
        <f t="shared" si="25"/>
        <v>344652</v>
      </c>
      <c r="Q550" s="9" t="s">
        <v>1673</v>
      </c>
      <c r="R550" s="37">
        <f t="shared" si="26"/>
        <v>15400</v>
      </c>
    </row>
    <row r="551" spans="1:18" x14ac:dyDescent="0.25">
      <c r="A551" s="9" t="s">
        <v>1672</v>
      </c>
      <c r="B551" s="10">
        <v>44138</v>
      </c>
      <c r="C551" s="11">
        <v>11</v>
      </c>
      <c r="D551" s="12">
        <v>2020</v>
      </c>
      <c r="E551" s="10" t="s">
        <v>2707</v>
      </c>
      <c r="F551" s="10" t="s">
        <v>2657</v>
      </c>
      <c r="G551" s="10" t="s">
        <v>2666</v>
      </c>
      <c r="H551" s="9" t="s">
        <v>26</v>
      </c>
      <c r="I551" s="9" t="s">
        <v>37</v>
      </c>
      <c r="J551" s="9" t="s">
        <v>3</v>
      </c>
      <c r="K551" s="9" t="s">
        <v>38</v>
      </c>
      <c r="L551" s="9" t="s">
        <v>39</v>
      </c>
      <c r="M551" s="13">
        <v>27.62</v>
      </c>
      <c r="N551" s="13">
        <f t="shared" si="24"/>
        <v>1252.8432</v>
      </c>
      <c r="O551" s="11">
        <v>15400</v>
      </c>
      <c r="P551" s="11">
        <f t="shared" si="25"/>
        <v>425348</v>
      </c>
      <c r="Q551" s="9" t="s">
        <v>1673</v>
      </c>
      <c r="R551" s="37">
        <f t="shared" si="26"/>
        <v>15400</v>
      </c>
    </row>
    <row r="552" spans="1:18" x14ac:dyDescent="0.25">
      <c r="A552" s="9" t="s">
        <v>1674</v>
      </c>
      <c r="B552" s="10">
        <v>44138</v>
      </c>
      <c r="C552" s="11">
        <v>11</v>
      </c>
      <c r="D552" s="12">
        <v>2020</v>
      </c>
      <c r="E552" s="10" t="s">
        <v>2707</v>
      </c>
      <c r="F552" s="10" t="s">
        <v>2657</v>
      </c>
      <c r="G552" s="10" t="s">
        <v>2666</v>
      </c>
      <c r="H552" s="9" t="s">
        <v>298</v>
      </c>
      <c r="I552" s="9" t="s">
        <v>37</v>
      </c>
      <c r="J552" s="9" t="s">
        <v>3</v>
      </c>
      <c r="K552" s="9" t="s">
        <v>38</v>
      </c>
      <c r="L552" s="9" t="s">
        <v>39</v>
      </c>
      <c r="M552" s="13">
        <v>0.16</v>
      </c>
      <c r="N552" s="13">
        <f t="shared" si="24"/>
        <v>7.2576000000000001</v>
      </c>
      <c r="O552" s="11">
        <v>15750</v>
      </c>
      <c r="P552" s="11">
        <f t="shared" si="25"/>
        <v>2520</v>
      </c>
      <c r="Q552" s="9" t="s">
        <v>1675</v>
      </c>
      <c r="R552" s="37">
        <f t="shared" si="26"/>
        <v>15750</v>
      </c>
    </row>
    <row r="553" spans="1:18" x14ac:dyDescent="0.25">
      <c r="A553" s="9" t="s">
        <v>1674</v>
      </c>
      <c r="B553" s="10">
        <v>44138</v>
      </c>
      <c r="C553" s="11">
        <v>11</v>
      </c>
      <c r="D553" s="12">
        <v>2020</v>
      </c>
      <c r="E553" s="10" t="s">
        <v>2707</v>
      </c>
      <c r="F553" s="10" t="s">
        <v>2657</v>
      </c>
      <c r="G553" s="10" t="s">
        <v>2666</v>
      </c>
      <c r="H553" s="9" t="s">
        <v>298</v>
      </c>
      <c r="I553" s="9" t="s">
        <v>37</v>
      </c>
      <c r="J553" s="9" t="s">
        <v>3</v>
      </c>
      <c r="K553" s="9" t="s">
        <v>38</v>
      </c>
      <c r="L553" s="9" t="s">
        <v>39</v>
      </c>
      <c r="M553" s="13">
        <v>49.84</v>
      </c>
      <c r="N553" s="13">
        <f t="shared" si="24"/>
        <v>2260.7424000000001</v>
      </c>
      <c r="O553" s="11">
        <v>15750</v>
      </c>
      <c r="P553" s="11">
        <f t="shared" si="25"/>
        <v>784980</v>
      </c>
      <c r="Q553" s="9" t="s">
        <v>1675</v>
      </c>
      <c r="R553" s="37">
        <f t="shared" si="26"/>
        <v>15749.999999999998</v>
      </c>
    </row>
    <row r="554" spans="1:18" x14ac:dyDescent="0.25">
      <c r="A554" s="9" t="s">
        <v>1676</v>
      </c>
      <c r="B554" s="10">
        <v>44138</v>
      </c>
      <c r="C554" s="11">
        <v>11</v>
      </c>
      <c r="D554" s="12">
        <v>2020</v>
      </c>
      <c r="E554" s="10" t="s">
        <v>2707</v>
      </c>
      <c r="F554" s="10" t="s">
        <v>2657</v>
      </c>
      <c r="G554" s="10" t="s">
        <v>2666</v>
      </c>
      <c r="H554" s="9" t="s">
        <v>315</v>
      </c>
      <c r="I554" s="9" t="s">
        <v>23</v>
      </c>
      <c r="J554" s="9" t="s">
        <v>3</v>
      </c>
      <c r="K554" s="9" t="s">
        <v>16</v>
      </c>
      <c r="L554" s="9" t="s">
        <v>17</v>
      </c>
      <c r="M554" s="13">
        <v>17.649999999999999</v>
      </c>
      <c r="N554" s="13">
        <f t="shared" si="24"/>
        <v>800.60399999999993</v>
      </c>
      <c r="O554" s="11">
        <v>18300</v>
      </c>
      <c r="P554" s="11">
        <f t="shared" si="25"/>
        <v>322995</v>
      </c>
      <c r="Q554" s="9" t="s">
        <v>1677</v>
      </c>
      <c r="R554" s="37">
        <f t="shared" si="26"/>
        <v>18300</v>
      </c>
    </row>
    <row r="555" spans="1:18" x14ac:dyDescent="0.25">
      <c r="A555" s="9" t="s">
        <v>1676</v>
      </c>
      <c r="B555" s="10">
        <v>44138</v>
      </c>
      <c r="C555" s="11">
        <v>11</v>
      </c>
      <c r="D555" s="12">
        <v>2020</v>
      </c>
      <c r="E555" s="10" t="s">
        <v>2707</v>
      </c>
      <c r="F555" s="10" t="s">
        <v>2657</v>
      </c>
      <c r="G555" s="10" t="s">
        <v>2666</v>
      </c>
      <c r="H555" s="9" t="s">
        <v>315</v>
      </c>
      <c r="I555" s="9" t="s">
        <v>23</v>
      </c>
      <c r="J555" s="9" t="s">
        <v>3</v>
      </c>
      <c r="K555" s="9" t="s">
        <v>16</v>
      </c>
      <c r="L555" s="9" t="s">
        <v>17</v>
      </c>
      <c r="M555" s="13">
        <v>48.24</v>
      </c>
      <c r="N555" s="13">
        <f t="shared" si="24"/>
        <v>2188.1664000000001</v>
      </c>
      <c r="O555" s="11">
        <v>18300</v>
      </c>
      <c r="P555" s="11">
        <f t="shared" si="25"/>
        <v>882792</v>
      </c>
      <c r="Q555" s="9" t="s">
        <v>1677</v>
      </c>
      <c r="R555" s="37">
        <f t="shared" si="26"/>
        <v>18300</v>
      </c>
    </row>
    <row r="556" spans="1:18" x14ac:dyDescent="0.25">
      <c r="A556" s="9" t="s">
        <v>1676</v>
      </c>
      <c r="B556" s="10">
        <v>44138</v>
      </c>
      <c r="C556" s="11">
        <v>11</v>
      </c>
      <c r="D556" s="12">
        <v>2020</v>
      </c>
      <c r="E556" s="10" t="s">
        <v>2707</v>
      </c>
      <c r="F556" s="10" t="s">
        <v>2657</v>
      </c>
      <c r="G556" s="10" t="s">
        <v>2666</v>
      </c>
      <c r="H556" s="9" t="s">
        <v>315</v>
      </c>
      <c r="I556" s="9" t="s">
        <v>23</v>
      </c>
      <c r="J556" s="9" t="s">
        <v>3</v>
      </c>
      <c r="K556" s="9" t="s">
        <v>16</v>
      </c>
      <c r="L556" s="9" t="s">
        <v>17</v>
      </c>
      <c r="M556" s="13">
        <v>28.6</v>
      </c>
      <c r="N556" s="13">
        <f t="shared" si="24"/>
        <v>1297.296</v>
      </c>
      <c r="O556" s="11">
        <v>18300</v>
      </c>
      <c r="P556" s="11">
        <f t="shared" si="25"/>
        <v>523380</v>
      </c>
      <c r="Q556" s="9" t="s">
        <v>1677</v>
      </c>
      <c r="R556" s="37">
        <f t="shared" si="26"/>
        <v>18300</v>
      </c>
    </row>
    <row r="557" spans="1:18" x14ac:dyDescent="0.25">
      <c r="A557" s="9" t="s">
        <v>1676</v>
      </c>
      <c r="B557" s="10">
        <v>44138</v>
      </c>
      <c r="C557" s="11">
        <v>11</v>
      </c>
      <c r="D557" s="12">
        <v>2020</v>
      </c>
      <c r="E557" s="10" t="s">
        <v>2707</v>
      </c>
      <c r="F557" s="10" t="s">
        <v>2657</v>
      </c>
      <c r="G557" s="10" t="s">
        <v>2666</v>
      </c>
      <c r="H557" s="9" t="s">
        <v>315</v>
      </c>
      <c r="I557" s="9" t="s">
        <v>23</v>
      </c>
      <c r="J557" s="9" t="s">
        <v>3</v>
      </c>
      <c r="K557" s="9" t="s">
        <v>16</v>
      </c>
      <c r="L557" s="9" t="s">
        <v>17</v>
      </c>
      <c r="M557" s="13">
        <v>15.51</v>
      </c>
      <c r="N557" s="13">
        <f t="shared" si="24"/>
        <v>703.53359999999998</v>
      </c>
      <c r="O557" s="11">
        <v>18300</v>
      </c>
      <c r="P557" s="11">
        <f t="shared" si="25"/>
        <v>283833</v>
      </c>
      <c r="Q557" s="9" t="s">
        <v>1677</v>
      </c>
      <c r="R557" s="37">
        <f t="shared" si="26"/>
        <v>18300</v>
      </c>
    </row>
    <row r="558" spans="1:18" x14ac:dyDescent="0.25">
      <c r="A558" s="9" t="s">
        <v>1678</v>
      </c>
      <c r="B558" s="10">
        <v>44138</v>
      </c>
      <c r="C558" s="11">
        <v>11</v>
      </c>
      <c r="D558" s="12">
        <v>2020</v>
      </c>
      <c r="E558" s="10" t="s">
        <v>2707</v>
      </c>
      <c r="F558" s="10" t="s">
        <v>2657</v>
      </c>
      <c r="G558" s="10" t="s">
        <v>2666</v>
      </c>
      <c r="H558" s="9" t="s">
        <v>298</v>
      </c>
      <c r="I558" s="9" t="s">
        <v>23</v>
      </c>
      <c r="J558" s="9" t="s">
        <v>3</v>
      </c>
      <c r="K558" s="9" t="s">
        <v>16</v>
      </c>
      <c r="L558" s="9" t="s">
        <v>17</v>
      </c>
      <c r="M558" s="13">
        <v>14.61</v>
      </c>
      <c r="N558" s="13">
        <f t="shared" si="24"/>
        <v>662.70959999999991</v>
      </c>
      <c r="O558" s="11">
        <v>16300</v>
      </c>
      <c r="P558" s="11">
        <f t="shared" si="25"/>
        <v>238143</v>
      </c>
      <c r="Q558" s="9" t="s">
        <v>1679</v>
      </c>
      <c r="R558" s="37">
        <f t="shared" si="26"/>
        <v>16300</v>
      </c>
    </row>
    <row r="559" spans="1:18" x14ac:dyDescent="0.25">
      <c r="A559" s="9" t="s">
        <v>1678</v>
      </c>
      <c r="B559" s="10">
        <v>44138</v>
      </c>
      <c r="C559" s="11">
        <v>11</v>
      </c>
      <c r="D559" s="12">
        <v>2020</v>
      </c>
      <c r="E559" s="10" t="s">
        <v>2707</v>
      </c>
      <c r="F559" s="10" t="s">
        <v>2657</v>
      </c>
      <c r="G559" s="10" t="s">
        <v>2666</v>
      </c>
      <c r="H559" s="9" t="s">
        <v>298</v>
      </c>
      <c r="I559" s="9" t="s">
        <v>23</v>
      </c>
      <c r="J559" s="9" t="s">
        <v>3</v>
      </c>
      <c r="K559" s="9" t="s">
        <v>16</v>
      </c>
      <c r="L559" s="9" t="s">
        <v>17</v>
      </c>
      <c r="M559" s="13">
        <v>6.39</v>
      </c>
      <c r="N559" s="13">
        <f t="shared" si="24"/>
        <v>289.85039999999998</v>
      </c>
      <c r="O559" s="11">
        <v>16300</v>
      </c>
      <c r="P559" s="11">
        <f t="shared" si="25"/>
        <v>104157</v>
      </c>
      <c r="Q559" s="9" t="s">
        <v>1679</v>
      </c>
      <c r="R559" s="37">
        <f t="shared" si="26"/>
        <v>16300</v>
      </c>
    </row>
    <row r="560" spans="1:18" x14ac:dyDescent="0.25">
      <c r="A560" s="9" t="s">
        <v>1670</v>
      </c>
      <c r="B560" s="10">
        <v>44139</v>
      </c>
      <c r="C560" s="11">
        <v>11</v>
      </c>
      <c r="D560" s="12">
        <v>2020</v>
      </c>
      <c r="E560" s="10" t="s">
        <v>2707</v>
      </c>
      <c r="F560" s="10" t="s">
        <v>2657</v>
      </c>
      <c r="G560" s="10" t="s">
        <v>2666</v>
      </c>
      <c r="H560" s="9" t="s">
        <v>8</v>
      </c>
      <c r="I560" s="9" t="s">
        <v>9</v>
      </c>
      <c r="J560" s="9" t="s">
        <v>3</v>
      </c>
      <c r="K560" s="9" t="s">
        <v>10</v>
      </c>
      <c r="L560" s="9" t="s">
        <v>11</v>
      </c>
      <c r="M560" s="13">
        <v>16.46</v>
      </c>
      <c r="N560" s="13">
        <f t="shared" si="24"/>
        <v>746.62560000000008</v>
      </c>
      <c r="O560" s="11">
        <v>18600</v>
      </c>
      <c r="P560" s="11">
        <f t="shared" si="25"/>
        <v>306156</v>
      </c>
      <c r="Q560" s="9" t="s">
        <v>1671</v>
      </c>
      <c r="R560" s="37">
        <f t="shared" si="26"/>
        <v>18600</v>
      </c>
    </row>
    <row r="561" spans="1:18" x14ac:dyDescent="0.25">
      <c r="A561" s="9" t="s">
        <v>1670</v>
      </c>
      <c r="B561" s="10">
        <v>44139</v>
      </c>
      <c r="C561" s="11">
        <v>11</v>
      </c>
      <c r="D561" s="12">
        <v>2020</v>
      </c>
      <c r="E561" s="10" t="s">
        <v>2707</v>
      </c>
      <c r="F561" s="10" t="s">
        <v>2657</v>
      </c>
      <c r="G561" s="10" t="s">
        <v>2666</v>
      </c>
      <c r="H561" s="9" t="s">
        <v>8</v>
      </c>
      <c r="I561" s="9" t="s">
        <v>9</v>
      </c>
      <c r="J561" s="9" t="s">
        <v>3</v>
      </c>
      <c r="K561" s="9" t="s">
        <v>10</v>
      </c>
      <c r="L561" s="9" t="s">
        <v>11</v>
      </c>
      <c r="M561" s="13">
        <v>23.54</v>
      </c>
      <c r="N561" s="13">
        <f t="shared" si="24"/>
        <v>1067.7744</v>
      </c>
      <c r="O561" s="11">
        <v>18600</v>
      </c>
      <c r="P561" s="11">
        <f t="shared" si="25"/>
        <v>437844</v>
      </c>
      <c r="Q561" s="9" t="s">
        <v>1671</v>
      </c>
      <c r="R561" s="37">
        <f t="shared" si="26"/>
        <v>18600</v>
      </c>
    </row>
    <row r="562" spans="1:18" x14ac:dyDescent="0.25">
      <c r="A562" s="9" t="s">
        <v>1668</v>
      </c>
      <c r="B562" s="10">
        <v>44140</v>
      </c>
      <c r="C562" s="11">
        <v>11</v>
      </c>
      <c r="D562" s="12">
        <v>2020</v>
      </c>
      <c r="E562" s="10" t="s">
        <v>2707</v>
      </c>
      <c r="F562" s="10" t="s">
        <v>2657</v>
      </c>
      <c r="G562" s="10" t="s">
        <v>2666</v>
      </c>
      <c r="H562" s="9" t="s">
        <v>8</v>
      </c>
      <c r="I562" s="9" t="s">
        <v>9</v>
      </c>
      <c r="J562" s="9" t="s">
        <v>3</v>
      </c>
      <c r="K562" s="9" t="s">
        <v>10</v>
      </c>
      <c r="L562" s="9" t="s">
        <v>11</v>
      </c>
      <c r="M562" s="13">
        <v>50</v>
      </c>
      <c r="N562" s="13">
        <f t="shared" si="24"/>
        <v>2268</v>
      </c>
      <c r="O562" s="11">
        <v>18800</v>
      </c>
      <c r="P562" s="11">
        <f t="shared" si="25"/>
        <v>940000</v>
      </c>
      <c r="Q562" s="9" t="s">
        <v>1669</v>
      </c>
      <c r="R562" s="37">
        <f t="shared" si="26"/>
        <v>18800</v>
      </c>
    </row>
    <row r="563" spans="1:18" x14ac:dyDescent="0.25">
      <c r="A563" s="9" t="s">
        <v>1666</v>
      </c>
      <c r="B563" s="10">
        <v>44141</v>
      </c>
      <c r="C563" s="11">
        <v>11</v>
      </c>
      <c r="D563" s="12">
        <v>2020</v>
      </c>
      <c r="E563" s="10" t="s">
        <v>2707</v>
      </c>
      <c r="F563" s="10" t="s">
        <v>2657</v>
      </c>
      <c r="G563" s="10" t="s">
        <v>2666</v>
      </c>
      <c r="H563" s="9" t="s">
        <v>8</v>
      </c>
      <c r="I563" s="9" t="s">
        <v>9</v>
      </c>
      <c r="J563" s="9" t="s">
        <v>3</v>
      </c>
      <c r="K563" s="9" t="s">
        <v>10</v>
      </c>
      <c r="L563" s="9" t="s">
        <v>11</v>
      </c>
      <c r="M563" s="13">
        <v>75</v>
      </c>
      <c r="N563" s="13">
        <f t="shared" si="24"/>
        <v>3402</v>
      </c>
      <c r="O563" s="11">
        <v>19200</v>
      </c>
      <c r="P563" s="11">
        <f t="shared" si="25"/>
        <v>1440000</v>
      </c>
      <c r="Q563" s="9" t="s">
        <v>1667</v>
      </c>
      <c r="R563" s="37">
        <f t="shared" si="26"/>
        <v>19200</v>
      </c>
    </row>
    <row r="564" spans="1:18" x14ac:dyDescent="0.25">
      <c r="A564" s="9" t="s">
        <v>1660</v>
      </c>
      <c r="B564" s="10">
        <v>44142</v>
      </c>
      <c r="C564" s="11">
        <v>11</v>
      </c>
      <c r="D564" s="12">
        <v>2020</v>
      </c>
      <c r="E564" s="10" t="s">
        <v>2707</v>
      </c>
      <c r="F564" s="10" t="s">
        <v>2657</v>
      </c>
      <c r="G564" s="10" t="s">
        <v>2666</v>
      </c>
      <c r="H564" s="9" t="s">
        <v>170</v>
      </c>
      <c r="I564" s="9" t="s">
        <v>9</v>
      </c>
      <c r="J564" s="9" t="s">
        <v>3</v>
      </c>
      <c r="K564" s="9" t="s">
        <v>10</v>
      </c>
      <c r="L564" s="9" t="s">
        <v>11</v>
      </c>
      <c r="M564" s="13">
        <v>12.87</v>
      </c>
      <c r="N564" s="13">
        <f t="shared" si="24"/>
        <v>583.78319999999997</v>
      </c>
      <c r="O564" s="11">
        <v>22200</v>
      </c>
      <c r="P564" s="11">
        <f t="shared" si="25"/>
        <v>285714</v>
      </c>
      <c r="Q564" s="9" t="s">
        <v>1661</v>
      </c>
      <c r="R564" s="37">
        <f t="shared" si="26"/>
        <v>22200</v>
      </c>
    </row>
    <row r="565" spans="1:18" x14ac:dyDescent="0.25">
      <c r="A565" s="9" t="s">
        <v>1660</v>
      </c>
      <c r="B565" s="10">
        <v>44142</v>
      </c>
      <c r="C565" s="11">
        <v>11</v>
      </c>
      <c r="D565" s="12">
        <v>2020</v>
      </c>
      <c r="E565" s="10" t="s">
        <v>2707</v>
      </c>
      <c r="F565" s="10" t="s">
        <v>2657</v>
      </c>
      <c r="G565" s="10" t="s">
        <v>2666</v>
      </c>
      <c r="H565" s="9" t="s">
        <v>170</v>
      </c>
      <c r="I565" s="9" t="s">
        <v>9</v>
      </c>
      <c r="J565" s="9" t="s">
        <v>3</v>
      </c>
      <c r="K565" s="9" t="s">
        <v>10</v>
      </c>
      <c r="L565" s="9" t="s">
        <v>11</v>
      </c>
      <c r="M565" s="13">
        <v>17.13</v>
      </c>
      <c r="N565" s="13">
        <f t="shared" si="24"/>
        <v>777.01679999999999</v>
      </c>
      <c r="O565" s="11">
        <v>22200</v>
      </c>
      <c r="P565" s="11">
        <f t="shared" si="25"/>
        <v>380286</v>
      </c>
      <c r="Q565" s="9" t="s">
        <v>1661</v>
      </c>
      <c r="R565" s="37">
        <f t="shared" si="26"/>
        <v>22200</v>
      </c>
    </row>
    <row r="566" spans="1:18" x14ac:dyDescent="0.25">
      <c r="A566" s="9" t="s">
        <v>1662</v>
      </c>
      <c r="B566" s="10">
        <v>44142</v>
      </c>
      <c r="C566" s="11">
        <v>11</v>
      </c>
      <c r="D566" s="12">
        <v>2020</v>
      </c>
      <c r="E566" s="10" t="s">
        <v>2707</v>
      </c>
      <c r="F566" s="10" t="s">
        <v>2657</v>
      </c>
      <c r="G566" s="10" t="s">
        <v>2666</v>
      </c>
      <c r="H566" s="9" t="s">
        <v>235</v>
      </c>
      <c r="I566" s="9" t="s">
        <v>33</v>
      </c>
      <c r="J566" s="9" t="s">
        <v>3</v>
      </c>
      <c r="K566" s="9" t="s">
        <v>1160</v>
      </c>
      <c r="L566" s="9" t="s">
        <v>1161</v>
      </c>
      <c r="M566" s="13">
        <v>17.275300000000001</v>
      </c>
      <c r="N566" s="13">
        <f t="shared" si="24"/>
        <v>783.60760800000003</v>
      </c>
      <c r="O566" s="11">
        <v>12150.12</v>
      </c>
      <c r="P566" s="11">
        <f t="shared" si="25"/>
        <v>209896.96803600003</v>
      </c>
      <c r="Q566" s="9" t="s">
        <v>1663</v>
      </c>
      <c r="R566" s="37">
        <f t="shared" si="26"/>
        <v>12150.12</v>
      </c>
    </row>
    <row r="567" spans="1:18" x14ac:dyDescent="0.25">
      <c r="A567" s="9" t="s">
        <v>1662</v>
      </c>
      <c r="B567" s="10">
        <v>44142</v>
      </c>
      <c r="C567" s="11">
        <v>11</v>
      </c>
      <c r="D567" s="12">
        <v>2020</v>
      </c>
      <c r="E567" s="10" t="s">
        <v>2707</v>
      </c>
      <c r="F567" s="10" t="s">
        <v>2657</v>
      </c>
      <c r="G567" s="10" t="s">
        <v>2666</v>
      </c>
      <c r="H567" s="9" t="s">
        <v>235</v>
      </c>
      <c r="I567" s="9" t="s">
        <v>33</v>
      </c>
      <c r="J567" s="9" t="s">
        <v>3</v>
      </c>
      <c r="K567" s="9" t="s">
        <v>1160</v>
      </c>
      <c r="L567" s="9" t="s">
        <v>1161</v>
      </c>
      <c r="M567" s="13">
        <v>23.350899999999999</v>
      </c>
      <c r="N567" s="13">
        <f t="shared" si="24"/>
        <v>1059.1968239999999</v>
      </c>
      <c r="O567" s="11">
        <v>12150.12</v>
      </c>
      <c r="P567" s="11">
        <f t="shared" si="25"/>
        <v>283716.23710800003</v>
      </c>
      <c r="Q567" s="9" t="s">
        <v>1663</v>
      </c>
      <c r="R567" s="37">
        <f t="shared" si="26"/>
        <v>12150.12</v>
      </c>
    </row>
    <row r="568" spans="1:18" x14ac:dyDescent="0.25">
      <c r="A568" s="9" t="s">
        <v>1664</v>
      </c>
      <c r="B568" s="10">
        <v>44142</v>
      </c>
      <c r="C568" s="11">
        <v>11</v>
      </c>
      <c r="D568" s="12">
        <v>2020</v>
      </c>
      <c r="E568" s="10" t="s">
        <v>2707</v>
      </c>
      <c r="F568" s="10" t="s">
        <v>2657</v>
      </c>
      <c r="G568" s="10" t="s">
        <v>2666</v>
      </c>
      <c r="H568" s="9" t="s">
        <v>235</v>
      </c>
      <c r="I568" s="9" t="s">
        <v>33</v>
      </c>
      <c r="J568" s="9" t="s">
        <v>3</v>
      </c>
      <c r="K568" s="9" t="s">
        <v>1160</v>
      </c>
      <c r="L568" s="9" t="s">
        <v>1161</v>
      </c>
      <c r="M568" s="13">
        <v>5.5816999999999997</v>
      </c>
      <c r="N568" s="13">
        <f t="shared" si="24"/>
        <v>253.18591199999997</v>
      </c>
      <c r="O568" s="11">
        <v>12150.18</v>
      </c>
      <c r="P568" s="11">
        <f t="shared" si="25"/>
        <v>67818.659705999991</v>
      </c>
      <c r="Q568" s="9" t="s">
        <v>1665</v>
      </c>
      <c r="R568" s="37">
        <f t="shared" si="26"/>
        <v>12150.179999999998</v>
      </c>
    </row>
    <row r="569" spans="1:18" x14ac:dyDescent="0.25">
      <c r="A569" s="9" t="s">
        <v>1664</v>
      </c>
      <c r="B569" s="10">
        <v>44142</v>
      </c>
      <c r="C569" s="11">
        <v>11</v>
      </c>
      <c r="D569" s="12">
        <v>2020</v>
      </c>
      <c r="E569" s="10" t="s">
        <v>2707</v>
      </c>
      <c r="F569" s="10" t="s">
        <v>2657</v>
      </c>
      <c r="G569" s="10" t="s">
        <v>2666</v>
      </c>
      <c r="H569" s="9" t="s">
        <v>235</v>
      </c>
      <c r="I569" s="9" t="s">
        <v>33</v>
      </c>
      <c r="J569" s="9" t="s">
        <v>3</v>
      </c>
      <c r="K569" s="9" t="s">
        <v>1160</v>
      </c>
      <c r="L569" s="9" t="s">
        <v>1161</v>
      </c>
      <c r="M569" s="13">
        <v>9.8524999999999991</v>
      </c>
      <c r="N569" s="13">
        <f t="shared" si="24"/>
        <v>446.90939999999995</v>
      </c>
      <c r="O569" s="11">
        <v>12150.18</v>
      </c>
      <c r="P569" s="11">
        <f t="shared" si="25"/>
        <v>119709.64844999999</v>
      </c>
      <c r="Q569" s="9" t="s">
        <v>1665</v>
      </c>
      <c r="R569" s="37">
        <f t="shared" si="26"/>
        <v>12150.18</v>
      </c>
    </row>
    <row r="570" spans="1:18" x14ac:dyDescent="0.25">
      <c r="A570" s="9" t="s">
        <v>1658</v>
      </c>
      <c r="B570" s="10">
        <v>44144</v>
      </c>
      <c r="C570" s="11">
        <v>11</v>
      </c>
      <c r="D570" s="12">
        <v>2020</v>
      </c>
      <c r="E570" s="10" t="s">
        <v>2707</v>
      </c>
      <c r="F570" s="10" t="s">
        <v>2657</v>
      </c>
      <c r="G570" s="10" t="s">
        <v>2666</v>
      </c>
      <c r="H570" s="9" t="s">
        <v>8</v>
      </c>
      <c r="I570" s="9" t="s">
        <v>9</v>
      </c>
      <c r="J570" s="9" t="s">
        <v>3</v>
      </c>
      <c r="K570" s="9" t="s">
        <v>10</v>
      </c>
      <c r="L570" s="9" t="s">
        <v>11</v>
      </c>
      <c r="M570" s="13">
        <v>50</v>
      </c>
      <c r="N570" s="13">
        <f t="shared" si="24"/>
        <v>2268</v>
      </c>
      <c r="O570" s="11">
        <v>18800</v>
      </c>
      <c r="P570" s="11">
        <f t="shared" si="25"/>
        <v>940000</v>
      </c>
      <c r="Q570" s="9" t="s">
        <v>1659</v>
      </c>
      <c r="R570" s="37">
        <f t="shared" si="26"/>
        <v>18800</v>
      </c>
    </row>
    <row r="571" spans="1:18" x14ac:dyDescent="0.25">
      <c r="A571" s="9" t="s">
        <v>1652</v>
      </c>
      <c r="B571" s="10">
        <v>44145</v>
      </c>
      <c r="C571" s="11">
        <v>11</v>
      </c>
      <c r="D571" s="12">
        <v>2020</v>
      </c>
      <c r="E571" s="10" t="s">
        <v>2707</v>
      </c>
      <c r="F571" s="10" t="s">
        <v>2657</v>
      </c>
      <c r="G571" s="10" t="s">
        <v>2666</v>
      </c>
      <c r="H571" s="9" t="s">
        <v>298</v>
      </c>
      <c r="I571" s="9" t="s">
        <v>37</v>
      </c>
      <c r="J571" s="9" t="s">
        <v>3</v>
      </c>
      <c r="K571" s="9" t="s">
        <v>38</v>
      </c>
      <c r="L571" s="9" t="s">
        <v>39</v>
      </c>
      <c r="M571" s="13">
        <v>48.99</v>
      </c>
      <c r="N571" s="13">
        <f t="shared" si="24"/>
        <v>2222.1864</v>
      </c>
      <c r="O571" s="11">
        <v>15750</v>
      </c>
      <c r="P571" s="11">
        <f t="shared" si="25"/>
        <v>771592.5</v>
      </c>
      <c r="Q571" s="9" t="s">
        <v>1653</v>
      </c>
      <c r="R571" s="37">
        <f t="shared" si="26"/>
        <v>15750</v>
      </c>
    </row>
    <row r="572" spans="1:18" x14ac:dyDescent="0.25">
      <c r="A572" s="9" t="s">
        <v>1652</v>
      </c>
      <c r="B572" s="10">
        <v>44145</v>
      </c>
      <c r="C572" s="11">
        <v>11</v>
      </c>
      <c r="D572" s="12">
        <v>2020</v>
      </c>
      <c r="E572" s="10" t="s">
        <v>2707</v>
      </c>
      <c r="F572" s="10" t="s">
        <v>2657</v>
      </c>
      <c r="G572" s="10" t="s">
        <v>2666</v>
      </c>
      <c r="H572" s="9" t="s">
        <v>298</v>
      </c>
      <c r="I572" s="9" t="s">
        <v>37</v>
      </c>
      <c r="J572" s="9" t="s">
        <v>3</v>
      </c>
      <c r="K572" s="9" t="s">
        <v>38</v>
      </c>
      <c r="L572" s="9" t="s">
        <v>39</v>
      </c>
      <c r="M572" s="13">
        <v>44.28</v>
      </c>
      <c r="N572" s="13">
        <f t="shared" si="24"/>
        <v>2008.5408</v>
      </c>
      <c r="O572" s="11">
        <v>15750</v>
      </c>
      <c r="P572" s="11">
        <f t="shared" si="25"/>
        <v>697410</v>
      </c>
      <c r="Q572" s="9" t="s">
        <v>1653</v>
      </c>
      <c r="R572" s="37">
        <f t="shared" si="26"/>
        <v>15750</v>
      </c>
    </row>
    <row r="573" spans="1:18" x14ac:dyDescent="0.25">
      <c r="A573" s="9" t="s">
        <v>1652</v>
      </c>
      <c r="B573" s="10">
        <v>44145</v>
      </c>
      <c r="C573" s="11">
        <v>11</v>
      </c>
      <c r="D573" s="12">
        <v>2020</v>
      </c>
      <c r="E573" s="10" t="s">
        <v>2707</v>
      </c>
      <c r="F573" s="10" t="s">
        <v>2657</v>
      </c>
      <c r="G573" s="10" t="s">
        <v>2666</v>
      </c>
      <c r="H573" s="9" t="s">
        <v>298</v>
      </c>
      <c r="I573" s="9" t="s">
        <v>37</v>
      </c>
      <c r="J573" s="9" t="s">
        <v>3</v>
      </c>
      <c r="K573" s="9" t="s">
        <v>38</v>
      </c>
      <c r="L573" s="9" t="s">
        <v>39</v>
      </c>
      <c r="M573" s="13">
        <v>6.73</v>
      </c>
      <c r="N573" s="13">
        <f t="shared" si="24"/>
        <v>305.27280000000002</v>
      </c>
      <c r="O573" s="11">
        <v>15750</v>
      </c>
      <c r="P573" s="11">
        <f t="shared" si="25"/>
        <v>105997.5</v>
      </c>
      <c r="Q573" s="9" t="s">
        <v>1653</v>
      </c>
      <c r="R573" s="37">
        <f t="shared" si="26"/>
        <v>15749.999999999998</v>
      </c>
    </row>
    <row r="574" spans="1:18" x14ac:dyDescent="0.25">
      <c r="A574" s="9" t="s">
        <v>1654</v>
      </c>
      <c r="B574" s="10">
        <v>44145</v>
      </c>
      <c r="C574" s="11">
        <v>11</v>
      </c>
      <c r="D574" s="12">
        <v>2020</v>
      </c>
      <c r="E574" s="10" t="s">
        <v>2707</v>
      </c>
      <c r="F574" s="10" t="s">
        <v>2657</v>
      </c>
      <c r="G574" s="10" t="s">
        <v>2666</v>
      </c>
      <c r="H574" s="9" t="s">
        <v>8</v>
      </c>
      <c r="I574" s="9" t="s">
        <v>9</v>
      </c>
      <c r="J574" s="9" t="s">
        <v>3</v>
      </c>
      <c r="K574" s="9" t="s">
        <v>10</v>
      </c>
      <c r="L574" s="9" t="s">
        <v>11</v>
      </c>
      <c r="M574" s="13">
        <v>41</v>
      </c>
      <c r="N574" s="13">
        <f t="shared" si="24"/>
        <v>1859.76</v>
      </c>
      <c r="O574" s="11">
        <v>19200</v>
      </c>
      <c r="P574" s="11">
        <f t="shared" si="25"/>
        <v>787200</v>
      </c>
      <c r="Q574" s="9" t="s">
        <v>1655</v>
      </c>
      <c r="R574" s="37">
        <f t="shared" si="26"/>
        <v>19200</v>
      </c>
    </row>
    <row r="575" spans="1:18" x14ac:dyDescent="0.25">
      <c r="A575" s="9" t="s">
        <v>1656</v>
      </c>
      <c r="B575" s="10">
        <v>44145</v>
      </c>
      <c r="C575" s="11">
        <v>11</v>
      </c>
      <c r="D575" s="12">
        <v>2020</v>
      </c>
      <c r="E575" s="10" t="s">
        <v>2707</v>
      </c>
      <c r="F575" s="10" t="s">
        <v>2657</v>
      </c>
      <c r="G575" s="10" t="s">
        <v>2666</v>
      </c>
      <c r="H575" s="9" t="s">
        <v>8</v>
      </c>
      <c r="I575" s="9" t="s">
        <v>9</v>
      </c>
      <c r="J575" s="9" t="s">
        <v>3</v>
      </c>
      <c r="K575" s="9" t="s">
        <v>10</v>
      </c>
      <c r="L575" s="9" t="s">
        <v>11</v>
      </c>
      <c r="M575" s="13">
        <v>60</v>
      </c>
      <c r="N575" s="13">
        <f t="shared" si="24"/>
        <v>2721.6</v>
      </c>
      <c r="O575" s="11">
        <v>19200</v>
      </c>
      <c r="P575" s="11">
        <f t="shared" si="25"/>
        <v>1152000</v>
      </c>
      <c r="Q575" s="9" t="s">
        <v>1657</v>
      </c>
      <c r="R575" s="37">
        <f t="shared" si="26"/>
        <v>19200</v>
      </c>
    </row>
    <row r="576" spans="1:18" x14ac:dyDescent="0.25">
      <c r="A576" s="9" t="s">
        <v>1646</v>
      </c>
      <c r="B576" s="10">
        <v>44147</v>
      </c>
      <c r="C576" s="11">
        <v>11</v>
      </c>
      <c r="D576" s="12">
        <v>2020</v>
      </c>
      <c r="E576" s="10" t="s">
        <v>2707</v>
      </c>
      <c r="F576" s="10" t="s">
        <v>2657</v>
      </c>
      <c r="G576" s="10" t="s">
        <v>2666</v>
      </c>
      <c r="H576" s="9" t="s">
        <v>8</v>
      </c>
      <c r="I576" s="9" t="s">
        <v>9</v>
      </c>
      <c r="J576" s="9" t="s">
        <v>3</v>
      </c>
      <c r="K576" s="9" t="s">
        <v>10</v>
      </c>
      <c r="L576" s="9" t="s">
        <v>11</v>
      </c>
      <c r="M576" s="13">
        <v>60</v>
      </c>
      <c r="N576" s="13">
        <f t="shared" si="24"/>
        <v>2721.6</v>
      </c>
      <c r="O576" s="11">
        <v>19200</v>
      </c>
      <c r="P576" s="11">
        <f t="shared" si="25"/>
        <v>1152000</v>
      </c>
      <c r="Q576" s="9" t="s">
        <v>1647</v>
      </c>
      <c r="R576" s="37">
        <f t="shared" si="26"/>
        <v>19200</v>
      </c>
    </row>
    <row r="577" spans="1:18" x14ac:dyDescent="0.25">
      <c r="A577" s="9" t="s">
        <v>1648</v>
      </c>
      <c r="B577" s="10">
        <v>44147</v>
      </c>
      <c r="C577" s="11">
        <v>11</v>
      </c>
      <c r="D577" s="12">
        <v>2020</v>
      </c>
      <c r="E577" s="10" t="s">
        <v>2707</v>
      </c>
      <c r="F577" s="10" t="s">
        <v>2657</v>
      </c>
      <c r="G577" s="10" t="s">
        <v>2666</v>
      </c>
      <c r="H577" s="9" t="s">
        <v>8</v>
      </c>
      <c r="I577" s="9" t="s">
        <v>9</v>
      </c>
      <c r="J577" s="9" t="s">
        <v>3</v>
      </c>
      <c r="K577" s="9" t="s">
        <v>10</v>
      </c>
      <c r="L577" s="9" t="s">
        <v>11</v>
      </c>
      <c r="M577" s="13">
        <v>64</v>
      </c>
      <c r="N577" s="13">
        <f t="shared" si="24"/>
        <v>2903.04</v>
      </c>
      <c r="O577" s="11">
        <v>19200</v>
      </c>
      <c r="P577" s="11">
        <f t="shared" si="25"/>
        <v>1228800</v>
      </c>
      <c r="Q577" s="9" t="s">
        <v>1649</v>
      </c>
      <c r="R577" s="37">
        <f t="shared" si="26"/>
        <v>19200</v>
      </c>
    </row>
    <row r="578" spans="1:18" x14ac:dyDescent="0.25">
      <c r="A578" s="9" t="s">
        <v>1650</v>
      </c>
      <c r="B578" s="10">
        <v>44147</v>
      </c>
      <c r="C578" s="11">
        <v>11</v>
      </c>
      <c r="D578" s="12">
        <v>2020</v>
      </c>
      <c r="E578" s="10" t="s">
        <v>2707</v>
      </c>
      <c r="F578" s="10" t="s">
        <v>2657</v>
      </c>
      <c r="G578" s="10" t="s">
        <v>2666</v>
      </c>
      <c r="H578" s="9" t="s">
        <v>235</v>
      </c>
      <c r="I578" s="9" t="s">
        <v>33</v>
      </c>
      <c r="J578" s="9" t="s">
        <v>3</v>
      </c>
      <c r="K578" s="9" t="s">
        <v>1160</v>
      </c>
      <c r="L578" s="9" t="s">
        <v>1161</v>
      </c>
      <c r="M578" s="13">
        <v>0.26450000000000001</v>
      </c>
      <c r="N578" s="13">
        <f t="shared" si="24"/>
        <v>11.997720000000001</v>
      </c>
      <c r="O578" s="11">
        <v>12150.08</v>
      </c>
      <c r="P578" s="11">
        <f t="shared" si="25"/>
        <v>3213.69616</v>
      </c>
      <c r="Q578" s="9" t="s">
        <v>1651</v>
      </c>
      <c r="R578" s="37">
        <f t="shared" si="26"/>
        <v>12150.08</v>
      </c>
    </row>
    <row r="579" spans="1:18" x14ac:dyDescent="0.25">
      <c r="A579" s="9" t="s">
        <v>1650</v>
      </c>
      <c r="B579" s="10">
        <v>44147</v>
      </c>
      <c r="C579" s="11">
        <v>11</v>
      </c>
      <c r="D579" s="12">
        <v>2020</v>
      </c>
      <c r="E579" s="10" t="s">
        <v>2707</v>
      </c>
      <c r="F579" s="10" t="s">
        <v>2657</v>
      </c>
      <c r="G579" s="10" t="s">
        <v>2666</v>
      </c>
      <c r="H579" s="9" t="s">
        <v>235</v>
      </c>
      <c r="I579" s="9" t="s">
        <v>33</v>
      </c>
      <c r="J579" s="9" t="s">
        <v>3</v>
      </c>
      <c r="K579" s="9" t="s">
        <v>1160</v>
      </c>
      <c r="L579" s="9" t="s">
        <v>1161</v>
      </c>
      <c r="M579" s="13">
        <v>0.13950000000000001</v>
      </c>
      <c r="N579" s="13">
        <f t="shared" si="24"/>
        <v>6.3277200000000002</v>
      </c>
      <c r="O579" s="11">
        <v>12150.08</v>
      </c>
      <c r="P579" s="11">
        <f t="shared" si="25"/>
        <v>1694.9361600000002</v>
      </c>
      <c r="Q579" s="9" t="s">
        <v>1651</v>
      </c>
      <c r="R579" s="37">
        <f t="shared" si="26"/>
        <v>12150.08</v>
      </c>
    </row>
    <row r="580" spans="1:18" x14ac:dyDescent="0.25">
      <c r="A580" s="9" t="s">
        <v>1650</v>
      </c>
      <c r="B580" s="10">
        <v>44147</v>
      </c>
      <c r="C580" s="11">
        <v>11</v>
      </c>
      <c r="D580" s="12">
        <v>2020</v>
      </c>
      <c r="E580" s="10" t="s">
        <v>2707</v>
      </c>
      <c r="F580" s="10" t="s">
        <v>2657</v>
      </c>
      <c r="G580" s="10" t="s">
        <v>2666</v>
      </c>
      <c r="H580" s="9" t="s">
        <v>235</v>
      </c>
      <c r="I580" s="9" t="s">
        <v>33</v>
      </c>
      <c r="J580" s="9" t="s">
        <v>3</v>
      </c>
      <c r="K580" s="9" t="s">
        <v>1160</v>
      </c>
      <c r="L580" s="9" t="s">
        <v>1161</v>
      </c>
      <c r="M580" s="13">
        <v>26.211099999999998</v>
      </c>
      <c r="N580" s="13">
        <f t="shared" si="24"/>
        <v>1188.9354959999998</v>
      </c>
      <c r="O580" s="11">
        <v>12150.08</v>
      </c>
      <c r="P580" s="11">
        <f t="shared" si="25"/>
        <v>318466.96188799996</v>
      </c>
      <c r="Q580" s="9" t="s">
        <v>1651</v>
      </c>
      <c r="R580" s="37">
        <f t="shared" si="26"/>
        <v>12150.08</v>
      </c>
    </row>
    <row r="581" spans="1:18" x14ac:dyDescent="0.25">
      <c r="A581" s="9" t="s">
        <v>1650</v>
      </c>
      <c r="B581" s="10">
        <v>44147</v>
      </c>
      <c r="C581" s="11">
        <v>11</v>
      </c>
      <c r="D581" s="12">
        <v>2020</v>
      </c>
      <c r="E581" s="10" t="s">
        <v>2707</v>
      </c>
      <c r="F581" s="10" t="s">
        <v>2657</v>
      </c>
      <c r="G581" s="10" t="s">
        <v>2666</v>
      </c>
      <c r="H581" s="9" t="s">
        <v>235</v>
      </c>
      <c r="I581" s="9" t="s">
        <v>33</v>
      </c>
      <c r="J581" s="9" t="s">
        <v>3</v>
      </c>
      <c r="K581" s="9" t="s">
        <v>1160</v>
      </c>
      <c r="L581" s="9" t="s">
        <v>1161</v>
      </c>
      <c r="M581" s="13">
        <v>23.316099999999999</v>
      </c>
      <c r="N581" s="13">
        <f t="shared" si="24"/>
        <v>1057.6182959999999</v>
      </c>
      <c r="O581" s="11">
        <v>12150.08</v>
      </c>
      <c r="P581" s="11">
        <f t="shared" si="25"/>
        <v>283292.48028799996</v>
      </c>
      <c r="Q581" s="9" t="s">
        <v>1651</v>
      </c>
      <c r="R581" s="37">
        <f t="shared" si="26"/>
        <v>12150.08</v>
      </c>
    </row>
    <row r="582" spans="1:18" x14ac:dyDescent="0.25">
      <c r="A582" s="9" t="s">
        <v>1650</v>
      </c>
      <c r="B582" s="10">
        <v>44147</v>
      </c>
      <c r="C582" s="11">
        <v>11</v>
      </c>
      <c r="D582" s="12">
        <v>2020</v>
      </c>
      <c r="E582" s="10" t="s">
        <v>2707</v>
      </c>
      <c r="F582" s="10" t="s">
        <v>2657</v>
      </c>
      <c r="G582" s="10" t="s">
        <v>2666</v>
      </c>
      <c r="H582" s="9" t="s">
        <v>235</v>
      </c>
      <c r="I582" s="9" t="s">
        <v>33</v>
      </c>
      <c r="J582" s="9" t="s">
        <v>3</v>
      </c>
      <c r="K582" s="9" t="s">
        <v>1160</v>
      </c>
      <c r="L582" s="9" t="s">
        <v>1161</v>
      </c>
      <c r="M582" s="13">
        <v>0.26450000000000001</v>
      </c>
      <c r="N582" s="13">
        <f t="shared" ref="N582:N645" si="27">M582*45.36</f>
        <v>11.997720000000001</v>
      </c>
      <c r="O582" s="11">
        <v>12150.08</v>
      </c>
      <c r="P582" s="11">
        <f t="shared" ref="P582:P645" si="28">M582*O582</f>
        <v>3213.69616</v>
      </c>
      <c r="Q582" s="9" t="s">
        <v>1651</v>
      </c>
      <c r="R582" s="37">
        <f t="shared" si="26"/>
        <v>12150.08</v>
      </c>
    </row>
    <row r="583" spans="1:18" x14ac:dyDescent="0.25">
      <c r="A583" s="9" t="s">
        <v>1650</v>
      </c>
      <c r="B583" s="10">
        <v>44147</v>
      </c>
      <c r="C583" s="11">
        <v>11</v>
      </c>
      <c r="D583" s="12">
        <v>2020</v>
      </c>
      <c r="E583" s="10" t="s">
        <v>2707</v>
      </c>
      <c r="F583" s="10" t="s">
        <v>2657</v>
      </c>
      <c r="G583" s="10" t="s">
        <v>2666</v>
      </c>
      <c r="H583" s="9" t="s">
        <v>235</v>
      </c>
      <c r="I583" s="9" t="s">
        <v>33</v>
      </c>
      <c r="J583" s="9" t="s">
        <v>3</v>
      </c>
      <c r="K583" s="9" t="s">
        <v>1160</v>
      </c>
      <c r="L583" s="9" t="s">
        <v>1161</v>
      </c>
      <c r="M583" s="13">
        <v>4.3406000000000002</v>
      </c>
      <c r="N583" s="13">
        <f t="shared" si="27"/>
        <v>196.88961600000002</v>
      </c>
      <c r="O583" s="11">
        <v>12150.08</v>
      </c>
      <c r="P583" s="11">
        <f t="shared" si="28"/>
        <v>52738.637247999999</v>
      </c>
      <c r="Q583" s="9" t="s">
        <v>1651</v>
      </c>
      <c r="R583" s="37">
        <f t="shared" ref="R583:R646" si="29">P583/M583</f>
        <v>12150.08</v>
      </c>
    </row>
    <row r="584" spans="1:18" x14ac:dyDescent="0.25">
      <c r="A584" s="9" t="s">
        <v>1650</v>
      </c>
      <c r="B584" s="10">
        <v>44147</v>
      </c>
      <c r="C584" s="11">
        <v>11</v>
      </c>
      <c r="D584" s="12">
        <v>2020</v>
      </c>
      <c r="E584" s="10" t="s">
        <v>2707</v>
      </c>
      <c r="F584" s="10" t="s">
        <v>2657</v>
      </c>
      <c r="G584" s="10" t="s">
        <v>2666</v>
      </c>
      <c r="H584" s="9" t="s">
        <v>235</v>
      </c>
      <c r="I584" s="9" t="s">
        <v>33</v>
      </c>
      <c r="J584" s="9" t="s">
        <v>3</v>
      </c>
      <c r="K584" s="9" t="s">
        <v>1160</v>
      </c>
      <c r="L584" s="9" t="s">
        <v>1161</v>
      </c>
      <c r="M584" s="13">
        <v>0.28649999999999998</v>
      </c>
      <c r="N584" s="13">
        <f t="shared" si="27"/>
        <v>12.995639999999998</v>
      </c>
      <c r="O584" s="11">
        <v>12150.08</v>
      </c>
      <c r="P584" s="11">
        <f t="shared" si="28"/>
        <v>3480.9979199999998</v>
      </c>
      <c r="Q584" s="9" t="s">
        <v>1651</v>
      </c>
      <c r="R584" s="37">
        <f t="shared" si="29"/>
        <v>12150.08</v>
      </c>
    </row>
    <row r="585" spans="1:18" x14ac:dyDescent="0.25">
      <c r="A585" s="9" t="s">
        <v>1644</v>
      </c>
      <c r="B585" s="10">
        <v>44148</v>
      </c>
      <c r="C585" s="11">
        <v>11</v>
      </c>
      <c r="D585" s="12">
        <v>2020</v>
      </c>
      <c r="E585" s="10" t="s">
        <v>2707</v>
      </c>
      <c r="F585" s="10" t="s">
        <v>2657</v>
      </c>
      <c r="G585" s="10" t="s">
        <v>2666</v>
      </c>
      <c r="H585" s="9" t="s">
        <v>315</v>
      </c>
      <c r="I585" s="9" t="s">
        <v>23</v>
      </c>
      <c r="J585" s="9" t="s">
        <v>3</v>
      </c>
      <c r="K585" s="9" t="s">
        <v>16</v>
      </c>
      <c r="L585" s="9" t="s">
        <v>17</v>
      </c>
      <c r="M585" s="13">
        <v>48.39</v>
      </c>
      <c r="N585" s="13">
        <f t="shared" si="27"/>
        <v>2194.9704000000002</v>
      </c>
      <c r="O585" s="11">
        <v>18300</v>
      </c>
      <c r="P585" s="11">
        <f t="shared" si="28"/>
        <v>885537</v>
      </c>
      <c r="Q585" s="9" t="s">
        <v>1645</v>
      </c>
      <c r="R585" s="37">
        <f t="shared" si="29"/>
        <v>18300</v>
      </c>
    </row>
    <row r="586" spans="1:18" x14ac:dyDescent="0.25">
      <c r="A586" s="9" t="s">
        <v>1644</v>
      </c>
      <c r="B586" s="10">
        <v>44148</v>
      </c>
      <c r="C586" s="11">
        <v>11</v>
      </c>
      <c r="D586" s="12">
        <v>2020</v>
      </c>
      <c r="E586" s="10" t="s">
        <v>2707</v>
      </c>
      <c r="F586" s="10" t="s">
        <v>2657</v>
      </c>
      <c r="G586" s="10" t="s">
        <v>2666</v>
      </c>
      <c r="H586" s="9" t="s">
        <v>315</v>
      </c>
      <c r="I586" s="9" t="s">
        <v>23</v>
      </c>
      <c r="J586" s="9" t="s">
        <v>3</v>
      </c>
      <c r="K586" s="9" t="s">
        <v>16</v>
      </c>
      <c r="L586" s="9" t="s">
        <v>17</v>
      </c>
      <c r="M586" s="13">
        <v>31.61</v>
      </c>
      <c r="N586" s="13">
        <f t="shared" si="27"/>
        <v>1433.8296</v>
      </c>
      <c r="O586" s="11">
        <v>18300</v>
      </c>
      <c r="P586" s="11">
        <f t="shared" si="28"/>
        <v>578463</v>
      </c>
      <c r="Q586" s="9" t="s">
        <v>1645</v>
      </c>
      <c r="R586" s="37">
        <f t="shared" si="29"/>
        <v>18300</v>
      </c>
    </row>
    <row r="587" spans="1:18" x14ac:dyDescent="0.25">
      <c r="A587" s="9" t="s">
        <v>1636</v>
      </c>
      <c r="B587" s="10">
        <v>44149</v>
      </c>
      <c r="C587" s="11">
        <v>11</v>
      </c>
      <c r="D587" s="12">
        <v>2020</v>
      </c>
      <c r="E587" s="10" t="s">
        <v>2707</v>
      </c>
      <c r="F587" s="10" t="s">
        <v>2657</v>
      </c>
      <c r="G587" s="10" t="s">
        <v>2666</v>
      </c>
      <c r="H587" s="9" t="s">
        <v>8</v>
      </c>
      <c r="I587" s="9" t="s">
        <v>9</v>
      </c>
      <c r="J587" s="9" t="s">
        <v>3</v>
      </c>
      <c r="K587" s="9" t="s">
        <v>10</v>
      </c>
      <c r="L587" s="9" t="s">
        <v>11</v>
      </c>
      <c r="M587" s="13">
        <v>59</v>
      </c>
      <c r="N587" s="13">
        <f t="shared" si="27"/>
        <v>2676.24</v>
      </c>
      <c r="O587" s="11">
        <v>19200</v>
      </c>
      <c r="P587" s="11">
        <f t="shared" si="28"/>
        <v>1132800</v>
      </c>
      <c r="Q587" s="9" t="s">
        <v>1637</v>
      </c>
      <c r="R587" s="37">
        <f t="shared" si="29"/>
        <v>19200</v>
      </c>
    </row>
    <row r="588" spans="1:18" x14ac:dyDescent="0.25">
      <c r="A588" s="9" t="s">
        <v>1638</v>
      </c>
      <c r="B588" s="10">
        <v>44149</v>
      </c>
      <c r="C588" s="11">
        <v>11</v>
      </c>
      <c r="D588" s="12">
        <v>2020</v>
      </c>
      <c r="E588" s="10" t="s">
        <v>2707</v>
      </c>
      <c r="F588" s="10" t="s">
        <v>2657</v>
      </c>
      <c r="G588" s="10" t="s">
        <v>2666</v>
      </c>
      <c r="H588" s="9" t="s">
        <v>8</v>
      </c>
      <c r="I588" s="9" t="s">
        <v>9</v>
      </c>
      <c r="J588" s="9" t="s">
        <v>3</v>
      </c>
      <c r="K588" s="9" t="s">
        <v>10</v>
      </c>
      <c r="L588" s="9" t="s">
        <v>11</v>
      </c>
      <c r="M588" s="13">
        <v>41</v>
      </c>
      <c r="N588" s="13">
        <f t="shared" si="27"/>
        <v>1859.76</v>
      </c>
      <c r="O588" s="11">
        <v>19200</v>
      </c>
      <c r="P588" s="11">
        <f t="shared" si="28"/>
        <v>787200</v>
      </c>
      <c r="Q588" s="9" t="s">
        <v>1639</v>
      </c>
      <c r="R588" s="37">
        <f t="shared" si="29"/>
        <v>19200</v>
      </c>
    </row>
    <row r="589" spans="1:18" x14ac:dyDescent="0.25">
      <c r="A589" s="9" t="s">
        <v>1640</v>
      </c>
      <c r="B589" s="10">
        <v>44149</v>
      </c>
      <c r="C589" s="11">
        <v>11</v>
      </c>
      <c r="D589" s="12">
        <v>2020</v>
      </c>
      <c r="E589" s="10" t="s">
        <v>2707</v>
      </c>
      <c r="F589" s="10" t="s">
        <v>2657</v>
      </c>
      <c r="G589" s="10" t="s">
        <v>2666</v>
      </c>
      <c r="H589" s="9" t="s">
        <v>315</v>
      </c>
      <c r="I589" s="9" t="s">
        <v>23</v>
      </c>
      <c r="J589" s="9" t="s">
        <v>3</v>
      </c>
      <c r="K589" s="9" t="s">
        <v>16</v>
      </c>
      <c r="L589" s="9" t="s">
        <v>17</v>
      </c>
      <c r="M589" s="13">
        <v>57</v>
      </c>
      <c r="N589" s="13">
        <f t="shared" si="27"/>
        <v>2585.52</v>
      </c>
      <c r="O589" s="11">
        <v>18300</v>
      </c>
      <c r="P589" s="11">
        <f t="shared" si="28"/>
        <v>1043100</v>
      </c>
      <c r="Q589" s="9" t="s">
        <v>1641</v>
      </c>
      <c r="R589" s="37">
        <f t="shared" si="29"/>
        <v>18300</v>
      </c>
    </row>
    <row r="590" spans="1:18" x14ac:dyDescent="0.25">
      <c r="A590" s="9" t="s">
        <v>1642</v>
      </c>
      <c r="B590" s="10">
        <v>44149</v>
      </c>
      <c r="C590" s="11">
        <v>11</v>
      </c>
      <c r="D590" s="12">
        <v>2020</v>
      </c>
      <c r="E590" s="10" t="s">
        <v>2707</v>
      </c>
      <c r="F590" s="10" t="s">
        <v>2657</v>
      </c>
      <c r="G590" s="10" t="s">
        <v>2666</v>
      </c>
      <c r="H590" s="9" t="s">
        <v>298</v>
      </c>
      <c r="I590" s="9" t="s">
        <v>23</v>
      </c>
      <c r="J590" s="9" t="s">
        <v>3</v>
      </c>
      <c r="K590" s="9" t="s">
        <v>16</v>
      </c>
      <c r="L590" s="9" t="s">
        <v>17</v>
      </c>
      <c r="M590" s="13">
        <v>17</v>
      </c>
      <c r="N590" s="13">
        <f t="shared" si="27"/>
        <v>771.12</v>
      </c>
      <c r="O590" s="11">
        <v>16300</v>
      </c>
      <c r="P590" s="11">
        <f t="shared" si="28"/>
        <v>277100</v>
      </c>
      <c r="Q590" s="9" t="s">
        <v>1643</v>
      </c>
      <c r="R590" s="37">
        <f t="shared" si="29"/>
        <v>16300</v>
      </c>
    </row>
    <row r="591" spans="1:18" x14ac:dyDescent="0.25">
      <c r="A591" s="9" t="s">
        <v>1634</v>
      </c>
      <c r="B591" s="10">
        <v>44151</v>
      </c>
      <c r="C591" s="11">
        <v>11</v>
      </c>
      <c r="D591" s="12">
        <v>2020</v>
      </c>
      <c r="E591" s="10" t="s">
        <v>2707</v>
      </c>
      <c r="F591" s="10" t="s">
        <v>2657</v>
      </c>
      <c r="G591" s="10" t="s">
        <v>2666</v>
      </c>
      <c r="H591" s="9" t="s">
        <v>8</v>
      </c>
      <c r="I591" s="9" t="s">
        <v>9</v>
      </c>
      <c r="J591" s="9" t="s">
        <v>3</v>
      </c>
      <c r="K591" s="9" t="s">
        <v>10</v>
      </c>
      <c r="L591" s="9" t="s">
        <v>11</v>
      </c>
      <c r="M591" s="13">
        <v>52.48</v>
      </c>
      <c r="N591" s="13">
        <f t="shared" si="27"/>
        <v>2380.4928</v>
      </c>
      <c r="O591" s="11">
        <v>18800</v>
      </c>
      <c r="P591" s="11">
        <f t="shared" si="28"/>
        <v>986623.99999999988</v>
      </c>
      <c r="Q591" s="9" t="s">
        <v>1635</v>
      </c>
      <c r="R591" s="37">
        <f t="shared" si="29"/>
        <v>18800</v>
      </c>
    </row>
    <row r="592" spans="1:18" x14ac:dyDescent="0.25">
      <c r="A592" s="9" t="s">
        <v>1634</v>
      </c>
      <c r="B592" s="10">
        <v>44151</v>
      </c>
      <c r="C592" s="11">
        <v>11</v>
      </c>
      <c r="D592" s="12">
        <v>2020</v>
      </c>
      <c r="E592" s="10" t="s">
        <v>2707</v>
      </c>
      <c r="F592" s="10" t="s">
        <v>2657</v>
      </c>
      <c r="G592" s="10" t="s">
        <v>2666</v>
      </c>
      <c r="H592" s="9" t="s">
        <v>8</v>
      </c>
      <c r="I592" s="9" t="s">
        <v>9</v>
      </c>
      <c r="J592" s="9" t="s">
        <v>3</v>
      </c>
      <c r="K592" s="9" t="s">
        <v>10</v>
      </c>
      <c r="L592" s="9" t="s">
        <v>11</v>
      </c>
      <c r="M592" s="13">
        <v>47.52</v>
      </c>
      <c r="N592" s="13">
        <f t="shared" si="27"/>
        <v>2155.5072</v>
      </c>
      <c r="O592" s="11">
        <v>18800</v>
      </c>
      <c r="P592" s="11">
        <f t="shared" si="28"/>
        <v>893376.00000000012</v>
      </c>
      <c r="Q592" s="9" t="s">
        <v>1635</v>
      </c>
      <c r="R592" s="37">
        <f t="shared" si="29"/>
        <v>18800</v>
      </c>
    </row>
    <row r="593" spans="1:18" x14ac:dyDescent="0.25">
      <c r="A593" s="9" t="s">
        <v>1630</v>
      </c>
      <c r="B593" s="10">
        <v>44152</v>
      </c>
      <c r="C593" s="11">
        <v>11</v>
      </c>
      <c r="D593" s="12">
        <v>2020</v>
      </c>
      <c r="E593" s="10" t="s">
        <v>2707</v>
      </c>
      <c r="F593" s="10" t="s">
        <v>2657</v>
      </c>
      <c r="G593" s="10" t="s">
        <v>2666</v>
      </c>
      <c r="H593" s="9" t="s">
        <v>8</v>
      </c>
      <c r="I593" s="9" t="s">
        <v>9</v>
      </c>
      <c r="J593" s="9" t="s">
        <v>3</v>
      </c>
      <c r="K593" s="9" t="s">
        <v>10</v>
      </c>
      <c r="L593" s="9" t="s">
        <v>11</v>
      </c>
      <c r="M593" s="13">
        <v>79</v>
      </c>
      <c r="N593" s="13">
        <f t="shared" si="27"/>
        <v>3583.44</v>
      </c>
      <c r="O593" s="11">
        <v>18800</v>
      </c>
      <c r="P593" s="11">
        <f t="shared" si="28"/>
        <v>1485200</v>
      </c>
      <c r="Q593" s="9" t="s">
        <v>1631</v>
      </c>
      <c r="R593" s="37">
        <f t="shared" si="29"/>
        <v>18800</v>
      </c>
    </row>
    <row r="594" spans="1:18" x14ac:dyDescent="0.25">
      <c r="A594" s="9" t="s">
        <v>1632</v>
      </c>
      <c r="B594" s="10">
        <v>44152</v>
      </c>
      <c r="C594" s="11">
        <v>11</v>
      </c>
      <c r="D594" s="12">
        <v>2020</v>
      </c>
      <c r="E594" s="10" t="s">
        <v>2707</v>
      </c>
      <c r="F594" s="10" t="s">
        <v>2657</v>
      </c>
      <c r="G594" s="10" t="s">
        <v>2666</v>
      </c>
      <c r="H594" s="9" t="s">
        <v>298</v>
      </c>
      <c r="I594" s="9" t="s">
        <v>37</v>
      </c>
      <c r="J594" s="9" t="s">
        <v>3</v>
      </c>
      <c r="K594" s="9" t="s">
        <v>38</v>
      </c>
      <c r="L594" s="9" t="s">
        <v>39</v>
      </c>
      <c r="M594" s="13">
        <v>29.12</v>
      </c>
      <c r="N594" s="13">
        <f t="shared" si="27"/>
        <v>1320.8832</v>
      </c>
      <c r="O594" s="11">
        <v>15750</v>
      </c>
      <c r="P594" s="11">
        <f t="shared" si="28"/>
        <v>458640</v>
      </c>
      <c r="Q594" s="9" t="s">
        <v>1633</v>
      </c>
      <c r="R594" s="37">
        <f t="shared" si="29"/>
        <v>15750</v>
      </c>
    </row>
    <row r="595" spans="1:18" x14ac:dyDescent="0.25">
      <c r="A595" s="9" t="s">
        <v>1632</v>
      </c>
      <c r="B595" s="10">
        <v>44152</v>
      </c>
      <c r="C595" s="11">
        <v>11</v>
      </c>
      <c r="D595" s="12">
        <v>2020</v>
      </c>
      <c r="E595" s="10" t="s">
        <v>2707</v>
      </c>
      <c r="F595" s="10" t="s">
        <v>2657</v>
      </c>
      <c r="G595" s="10" t="s">
        <v>2666</v>
      </c>
      <c r="H595" s="9" t="s">
        <v>298</v>
      </c>
      <c r="I595" s="9" t="s">
        <v>37</v>
      </c>
      <c r="J595" s="9" t="s">
        <v>3</v>
      </c>
      <c r="K595" s="9" t="s">
        <v>38</v>
      </c>
      <c r="L595" s="9" t="s">
        <v>39</v>
      </c>
      <c r="M595" s="13">
        <v>20.88</v>
      </c>
      <c r="N595" s="13">
        <f t="shared" si="27"/>
        <v>947.1167999999999</v>
      </c>
      <c r="O595" s="11">
        <v>15750</v>
      </c>
      <c r="P595" s="11">
        <f t="shared" si="28"/>
        <v>328860</v>
      </c>
      <c r="Q595" s="9" t="s">
        <v>1633</v>
      </c>
      <c r="R595" s="37">
        <f t="shared" si="29"/>
        <v>15750</v>
      </c>
    </row>
    <row r="596" spans="1:18" x14ac:dyDescent="0.25">
      <c r="A596" s="9" t="s">
        <v>1628</v>
      </c>
      <c r="B596" s="10">
        <v>44153</v>
      </c>
      <c r="C596" s="11">
        <v>11</v>
      </c>
      <c r="D596" s="12">
        <v>2020</v>
      </c>
      <c r="E596" s="10" t="s">
        <v>2707</v>
      </c>
      <c r="F596" s="10" t="s">
        <v>2657</v>
      </c>
      <c r="G596" s="10" t="s">
        <v>2666</v>
      </c>
      <c r="H596" s="9" t="s">
        <v>8</v>
      </c>
      <c r="I596" s="9" t="s">
        <v>9</v>
      </c>
      <c r="J596" s="9" t="s">
        <v>3</v>
      </c>
      <c r="K596" s="9" t="s">
        <v>10</v>
      </c>
      <c r="L596" s="9" t="s">
        <v>11</v>
      </c>
      <c r="M596" s="13">
        <v>121</v>
      </c>
      <c r="N596" s="13">
        <f t="shared" si="27"/>
        <v>5488.5599999999995</v>
      </c>
      <c r="O596" s="11">
        <v>18800</v>
      </c>
      <c r="P596" s="11">
        <f t="shared" si="28"/>
        <v>2274800</v>
      </c>
      <c r="Q596" s="9" t="s">
        <v>1629</v>
      </c>
      <c r="R596" s="37">
        <f t="shared" si="29"/>
        <v>18800</v>
      </c>
    </row>
    <row r="597" spans="1:18" x14ac:dyDescent="0.25">
      <c r="A597" s="9" t="s">
        <v>1626</v>
      </c>
      <c r="B597" s="10">
        <v>44154</v>
      </c>
      <c r="C597" s="11">
        <v>11</v>
      </c>
      <c r="D597" s="12">
        <v>2020</v>
      </c>
      <c r="E597" s="10" t="s">
        <v>2707</v>
      </c>
      <c r="F597" s="10" t="s">
        <v>2657</v>
      </c>
      <c r="G597" s="10" t="s">
        <v>2666</v>
      </c>
      <c r="H597" s="9" t="s">
        <v>8</v>
      </c>
      <c r="I597" s="9" t="s">
        <v>9</v>
      </c>
      <c r="J597" s="9" t="s">
        <v>3</v>
      </c>
      <c r="K597" s="9" t="s">
        <v>10</v>
      </c>
      <c r="L597" s="9" t="s">
        <v>11</v>
      </c>
      <c r="M597" s="13">
        <v>11.91</v>
      </c>
      <c r="N597" s="13">
        <f t="shared" si="27"/>
        <v>540.23760000000004</v>
      </c>
      <c r="O597" s="11">
        <v>20000</v>
      </c>
      <c r="P597" s="11">
        <f t="shared" si="28"/>
        <v>238200</v>
      </c>
      <c r="Q597" s="9" t="s">
        <v>1627</v>
      </c>
      <c r="R597" s="37">
        <f t="shared" si="29"/>
        <v>20000</v>
      </c>
    </row>
    <row r="598" spans="1:18" x14ac:dyDescent="0.25">
      <c r="A598" s="9" t="s">
        <v>1626</v>
      </c>
      <c r="B598" s="10">
        <v>44154</v>
      </c>
      <c r="C598" s="11">
        <v>11</v>
      </c>
      <c r="D598" s="12">
        <v>2020</v>
      </c>
      <c r="E598" s="10" t="s">
        <v>2707</v>
      </c>
      <c r="F598" s="10" t="s">
        <v>2657</v>
      </c>
      <c r="G598" s="10" t="s">
        <v>2666</v>
      </c>
      <c r="H598" s="9" t="s">
        <v>8</v>
      </c>
      <c r="I598" s="9" t="s">
        <v>9</v>
      </c>
      <c r="J598" s="9" t="s">
        <v>3</v>
      </c>
      <c r="K598" s="9" t="s">
        <v>10</v>
      </c>
      <c r="L598" s="9" t="s">
        <v>11</v>
      </c>
      <c r="M598" s="13">
        <v>21</v>
      </c>
      <c r="N598" s="13">
        <f t="shared" si="27"/>
        <v>952.56</v>
      </c>
      <c r="O598" s="11">
        <v>20000</v>
      </c>
      <c r="P598" s="11">
        <f t="shared" si="28"/>
        <v>420000</v>
      </c>
      <c r="Q598" s="9" t="s">
        <v>1627</v>
      </c>
      <c r="R598" s="37">
        <f t="shared" si="29"/>
        <v>20000</v>
      </c>
    </row>
    <row r="599" spans="1:18" x14ac:dyDescent="0.25">
      <c r="A599" s="9" t="s">
        <v>1626</v>
      </c>
      <c r="B599" s="10">
        <v>44154</v>
      </c>
      <c r="C599" s="11">
        <v>11</v>
      </c>
      <c r="D599" s="12">
        <v>2020</v>
      </c>
      <c r="E599" s="10" t="s">
        <v>2707</v>
      </c>
      <c r="F599" s="10" t="s">
        <v>2657</v>
      </c>
      <c r="G599" s="10" t="s">
        <v>2666</v>
      </c>
      <c r="H599" s="9" t="s">
        <v>8</v>
      </c>
      <c r="I599" s="9" t="s">
        <v>9</v>
      </c>
      <c r="J599" s="9" t="s">
        <v>3</v>
      </c>
      <c r="K599" s="9" t="s">
        <v>10</v>
      </c>
      <c r="L599" s="9" t="s">
        <v>11</v>
      </c>
      <c r="M599" s="13">
        <v>13.94</v>
      </c>
      <c r="N599" s="13">
        <f t="shared" si="27"/>
        <v>632.3184</v>
      </c>
      <c r="O599" s="11">
        <v>20000</v>
      </c>
      <c r="P599" s="11">
        <f t="shared" si="28"/>
        <v>278800</v>
      </c>
      <c r="Q599" s="9" t="s">
        <v>1627</v>
      </c>
      <c r="R599" s="37">
        <f t="shared" si="29"/>
        <v>20000</v>
      </c>
    </row>
    <row r="600" spans="1:18" x14ac:dyDescent="0.25">
      <c r="A600" s="9" t="s">
        <v>1626</v>
      </c>
      <c r="B600" s="10">
        <v>44154</v>
      </c>
      <c r="C600" s="11">
        <v>11</v>
      </c>
      <c r="D600" s="12">
        <v>2020</v>
      </c>
      <c r="E600" s="10" t="s">
        <v>2707</v>
      </c>
      <c r="F600" s="10" t="s">
        <v>2657</v>
      </c>
      <c r="G600" s="10" t="s">
        <v>2666</v>
      </c>
      <c r="H600" s="9" t="s">
        <v>8</v>
      </c>
      <c r="I600" s="9" t="s">
        <v>9</v>
      </c>
      <c r="J600" s="9" t="s">
        <v>3</v>
      </c>
      <c r="K600" s="9" t="s">
        <v>10</v>
      </c>
      <c r="L600" s="9" t="s">
        <v>11</v>
      </c>
      <c r="M600" s="13">
        <v>28.15</v>
      </c>
      <c r="N600" s="13">
        <f t="shared" si="27"/>
        <v>1276.884</v>
      </c>
      <c r="O600" s="11">
        <v>20000</v>
      </c>
      <c r="P600" s="11">
        <f t="shared" si="28"/>
        <v>563000</v>
      </c>
      <c r="Q600" s="9" t="s">
        <v>1627</v>
      </c>
      <c r="R600" s="37">
        <f t="shared" si="29"/>
        <v>20000</v>
      </c>
    </row>
    <row r="601" spans="1:18" x14ac:dyDescent="0.25">
      <c r="A601" s="9" t="s">
        <v>1622</v>
      </c>
      <c r="B601" s="10">
        <v>44155</v>
      </c>
      <c r="C601" s="11">
        <v>11</v>
      </c>
      <c r="D601" s="12">
        <v>2020</v>
      </c>
      <c r="E601" s="10" t="s">
        <v>2707</v>
      </c>
      <c r="F601" s="10" t="s">
        <v>2657</v>
      </c>
      <c r="G601" s="10" t="s">
        <v>2666</v>
      </c>
      <c r="H601" s="9" t="s">
        <v>315</v>
      </c>
      <c r="I601" s="9" t="s">
        <v>1588</v>
      </c>
      <c r="J601" s="9" t="s">
        <v>3</v>
      </c>
      <c r="K601" s="9" t="s">
        <v>1255</v>
      </c>
      <c r="L601" s="9" t="s">
        <v>1256</v>
      </c>
      <c r="M601" s="13">
        <v>19</v>
      </c>
      <c r="N601" s="13">
        <f t="shared" si="27"/>
        <v>861.84</v>
      </c>
      <c r="O601" s="11">
        <v>18300</v>
      </c>
      <c r="P601" s="11">
        <f t="shared" si="28"/>
        <v>347700</v>
      </c>
      <c r="Q601" s="9" t="s">
        <v>1623</v>
      </c>
      <c r="R601" s="37">
        <f t="shared" si="29"/>
        <v>18300</v>
      </c>
    </row>
    <row r="602" spans="1:18" x14ac:dyDescent="0.25">
      <c r="A602" s="9" t="s">
        <v>1624</v>
      </c>
      <c r="B602" s="10">
        <v>44155</v>
      </c>
      <c r="C602" s="11">
        <v>11</v>
      </c>
      <c r="D602" s="12">
        <v>2020</v>
      </c>
      <c r="E602" s="10" t="s">
        <v>2707</v>
      </c>
      <c r="F602" s="10" t="s">
        <v>2657</v>
      </c>
      <c r="G602" s="10" t="s">
        <v>2666</v>
      </c>
      <c r="H602" s="9" t="s">
        <v>315</v>
      </c>
      <c r="I602" s="9" t="s">
        <v>1588</v>
      </c>
      <c r="J602" s="9" t="s">
        <v>3</v>
      </c>
      <c r="K602" s="9" t="s">
        <v>1255</v>
      </c>
      <c r="L602" s="9" t="s">
        <v>1256</v>
      </c>
      <c r="M602" s="13">
        <v>36.58</v>
      </c>
      <c r="N602" s="13">
        <f t="shared" si="27"/>
        <v>1659.2687999999998</v>
      </c>
      <c r="O602" s="11">
        <v>19200</v>
      </c>
      <c r="P602" s="11">
        <f t="shared" si="28"/>
        <v>702336</v>
      </c>
      <c r="Q602" s="9" t="s">
        <v>1625</v>
      </c>
      <c r="R602" s="37">
        <f t="shared" si="29"/>
        <v>19200</v>
      </c>
    </row>
    <row r="603" spans="1:18" x14ac:dyDescent="0.25">
      <c r="A603" s="9" t="s">
        <v>1624</v>
      </c>
      <c r="B603" s="10">
        <v>44155</v>
      </c>
      <c r="C603" s="11">
        <v>11</v>
      </c>
      <c r="D603" s="12">
        <v>2020</v>
      </c>
      <c r="E603" s="10" t="s">
        <v>2707</v>
      </c>
      <c r="F603" s="10" t="s">
        <v>2657</v>
      </c>
      <c r="G603" s="10" t="s">
        <v>2666</v>
      </c>
      <c r="H603" s="9" t="s">
        <v>315</v>
      </c>
      <c r="I603" s="9" t="s">
        <v>1588</v>
      </c>
      <c r="J603" s="9" t="s">
        <v>3</v>
      </c>
      <c r="K603" s="9" t="s">
        <v>1255</v>
      </c>
      <c r="L603" s="9" t="s">
        <v>1256</v>
      </c>
      <c r="M603" s="13">
        <v>38.42</v>
      </c>
      <c r="N603" s="13">
        <f t="shared" si="27"/>
        <v>1742.7311999999999</v>
      </c>
      <c r="O603" s="11">
        <v>19200</v>
      </c>
      <c r="P603" s="11">
        <f t="shared" si="28"/>
        <v>737664</v>
      </c>
      <c r="Q603" s="9" t="s">
        <v>1625</v>
      </c>
      <c r="R603" s="37">
        <f t="shared" si="29"/>
        <v>19200</v>
      </c>
    </row>
    <row r="604" spans="1:18" x14ac:dyDescent="0.25">
      <c r="A604" s="9" t="s">
        <v>1616</v>
      </c>
      <c r="B604" s="10">
        <v>44156</v>
      </c>
      <c r="C604" s="11">
        <v>11</v>
      </c>
      <c r="D604" s="12">
        <v>2020</v>
      </c>
      <c r="E604" s="10" t="s">
        <v>2707</v>
      </c>
      <c r="F604" s="10" t="s">
        <v>2657</v>
      </c>
      <c r="G604" s="10" t="s">
        <v>2666</v>
      </c>
      <c r="H604" s="9" t="s">
        <v>298</v>
      </c>
      <c r="I604" s="9" t="s">
        <v>37</v>
      </c>
      <c r="J604" s="9" t="s">
        <v>3</v>
      </c>
      <c r="K604" s="9" t="s">
        <v>38</v>
      </c>
      <c r="L604" s="9" t="s">
        <v>39</v>
      </c>
      <c r="M604" s="13">
        <v>56</v>
      </c>
      <c r="N604" s="13">
        <f t="shared" si="27"/>
        <v>2540.16</v>
      </c>
      <c r="O604" s="11">
        <v>16600</v>
      </c>
      <c r="P604" s="11">
        <f t="shared" si="28"/>
        <v>929600</v>
      </c>
      <c r="Q604" s="9" t="s">
        <v>1617</v>
      </c>
      <c r="R604" s="37">
        <f t="shared" si="29"/>
        <v>16600</v>
      </c>
    </row>
    <row r="605" spans="1:18" x14ac:dyDescent="0.25">
      <c r="A605" s="9" t="s">
        <v>1618</v>
      </c>
      <c r="B605" s="10">
        <v>44156</v>
      </c>
      <c r="C605" s="11">
        <v>11</v>
      </c>
      <c r="D605" s="12">
        <v>2020</v>
      </c>
      <c r="E605" s="10" t="s">
        <v>2707</v>
      </c>
      <c r="F605" s="10" t="s">
        <v>2657</v>
      </c>
      <c r="G605" s="10" t="s">
        <v>2666</v>
      </c>
      <c r="H605" s="9" t="s">
        <v>298</v>
      </c>
      <c r="I605" s="9" t="s">
        <v>37</v>
      </c>
      <c r="J605" s="9" t="s">
        <v>3</v>
      </c>
      <c r="K605" s="9" t="s">
        <v>38</v>
      </c>
      <c r="L605" s="9" t="s">
        <v>39</v>
      </c>
      <c r="M605" s="13">
        <v>15</v>
      </c>
      <c r="N605" s="13">
        <f t="shared" si="27"/>
        <v>680.4</v>
      </c>
      <c r="O605" s="11">
        <v>15750</v>
      </c>
      <c r="P605" s="11">
        <f t="shared" si="28"/>
        <v>236250</v>
      </c>
      <c r="Q605" s="9" t="s">
        <v>1619</v>
      </c>
      <c r="R605" s="37">
        <f t="shared" si="29"/>
        <v>15750</v>
      </c>
    </row>
    <row r="606" spans="1:18" x14ac:dyDescent="0.25">
      <c r="A606" s="9" t="s">
        <v>1620</v>
      </c>
      <c r="B606" s="10">
        <v>44156</v>
      </c>
      <c r="C606" s="11">
        <v>11</v>
      </c>
      <c r="D606" s="12">
        <v>2020</v>
      </c>
      <c r="E606" s="10" t="s">
        <v>2707</v>
      </c>
      <c r="F606" s="10" t="s">
        <v>2657</v>
      </c>
      <c r="G606" s="10" t="s">
        <v>2666</v>
      </c>
      <c r="H606" s="9" t="s">
        <v>78</v>
      </c>
      <c r="I606" s="9" t="s">
        <v>37</v>
      </c>
      <c r="J606" s="9" t="s">
        <v>3</v>
      </c>
      <c r="K606" s="9" t="s">
        <v>38</v>
      </c>
      <c r="L606" s="9" t="s">
        <v>39</v>
      </c>
      <c r="M606" s="13">
        <v>0.35</v>
      </c>
      <c r="N606" s="13">
        <f t="shared" si="27"/>
        <v>15.875999999999999</v>
      </c>
      <c r="O606" s="11">
        <v>16100</v>
      </c>
      <c r="P606" s="11">
        <f t="shared" si="28"/>
        <v>5635</v>
      </c>
      <c r="Q606" s="9" t="s">
        <v>1621</v>
      </c>
      <c r="R606" s="37">
        <f t="shared" si="29"/>
        <v>16100.000000000002</v>
      </c>
    </row>
    <row r="607" spans="1:18" x14ac:dyDescent="0.25">
      <c r="A607" s="9" t="s">
        <v>1620</v>
      </c>
      <c r="B607" s="10">
        <v>44156</v>
      </c>
      <c r="C607" s="11">
        <v>11</v>
      </c>
      <c r="D607" s="12">
        <v>2020</v>
      </c>
      <c r="E607" s="10" t="s">
        <v>2707</v>
      </c>
      <c r="F607" s="10" t="s">
        <v>2657</v>
      </c>
      <c r="G607" s="10" t="s">
        <v>2666</v>
      </c>
      <c r="H607" s="9" t="s">
        <v>78</v>
      </c>
      <c r="I607" s="9" t="s">
        <v>37</v>
      </c>
      <c r="J607" s="9" t="s">
        <v>3</v>
      </c>
      <c r="K607" s="9" t="s">
        <v>38</v>
      </c>
      <c r="L607" s="9" t="s">
        <v>39</v>
      </c>
      <c r="M607" s="13">
        <v>15.04</v>
      </c>
      <c r="N607" s="13">
        <f t="shared" si="27"/>
        <v>682.21439999999996</v>
      </c>
      <c r="O607" s="11">
        <v>16100</v>
      </c>
      <c r="P607" s="11">
        <f t="shared" si="28"/>
        <v>242144</v>
      </c>
      <c r="Q607" s="9" t="s">
        <v>1621</v>
      </c>
      <c r="R607" s="37">
        <f t="shared" si="29"/>
        <v>16100.000000000002</v>
      </c>
    </row>
    <row r="608" spans="1:18" x14ac:dyDescent="0.25">
      <c r="A608" s="9" t="s">
        <v>1620</v>
      </c>
      <c r="B608" s="10">
        <v>44156</v>
      </c>
      <c r="C608" s="11">
        <v>11</v>
      </c>
      <c r="D608" s="12">
        <v>2020</v>
      </c>
      <c r="E608" s="10" t="s">
        <v>2707</v>
      </c>
      <c r="F608" s="10" t="s">
        <v>2657</v>
      </c>
      <c r="G608" s="10" t="s">
        <v>2666</v>
      </c>
      <c r="H608" s="9" t="s">
        <v>78</v>
      </c>
      <c r="I608" s="9" t="s">
        <v>37</v>
      </c>
      <c r="J608" s="9" t="s">
        <v>3</v>
      </c>
      <c r="K608" s="9" t="s">
        <v>38</v>
      </c>
      <c r="L608" s="9" t="s">
        <v>39</v>
      </c>
      <c r="M608" s="13">
        <v>9.26</v>
      </c>
      <c r="N608" s="13">
        <f t="shared" si="27"/>
        <v>420.03359999999998</v>
      </c>
      <c r="O608" s="11">
        <v>16100</v>
      </c>
      <c r="P608" s="11">
        <f t="shared" si="28"/>
        <v>149086</v>
      </c>
      <c r="Q608" s="9" t="s">
        <v>1621</v>
      </c>
      <c r="R608" s="37">
        <f t="shared" si="29"/>
        <v>16100</v>
      </c>
    </row>
    <row r="609" spans="1:18" x14ac:dyDescent="0.25">
      <c r="A609" s="9" t="s">
        <v>1620</v>
      </c>
      <c r="B609" s="10">
        <v>44156</v>
      </c>
      <c r="C609" s="11">
        <v>11</v>
      </c>
      <c r="D609" s="12">
        <v>2020</v>
      </c>
      <c r="E609" s="10" t="s">
        <v>2707</v>
      </c>
      <c r="F609" s="10" t="s">
        <v>2657</v>
      </c>
      <c r="G609" s="10" t="s">
        <v>2666</v>
      </c>
      <c r="H609" s="9" t="s">
        <v>78</v>
      </c>
      <c r="I609" s="9" t="s">
        <v>37</v>
      </c>
      <c r="J609" s="9" t="s">
        <v>3</v>
      </c>
      <c r="K609" s="9" t="s">
        <v>38</v>
      </c>
      <c r="L609" s="9" t="s">
        <v>39</v>
      </c>
      <c r="M609" s="13">
        <v>0.35</v>
      </c>
      <c r="N609" s="13">
        <f t="shared" si="27"/>
        <v>15.875999999999999</v>
      </c>
      <c r="O609" s="11">
        <v>16100</v>
      </c>
      <c r="P609" s="11">
        <f t="shared" si="28"/>
        <v>5635</v>
      </c>
      <c r="Q609" s="9" t="s">
        <v>1621</v>
      </c>
      <c r="R609" s="37">
        <f t="shared" si="29"/>
        <v>16100.000000000002</v>
      </c>
    </row>
    <row r="610" spans="1:18" x14ac:dyDescent="0.25">
      <c r="A610" s="9" t="s">
        <v>1604</v>
      </c>
      <c r="B610" s="10">
        <v>44158</v>
      </c>
      <c r="C610" s="11">
        <v>11</v>
      </c>
      <c r="D610" s="12">
        <v>2020</v>
      </c>
      <c r="E610" s="10" t="s">
        <v>2707</v>
      </c>
      <c r="F610" s="10" t="s">
        <v>2657</v>
      </c>
      <c r="G610" s="10" t="s">
        <v>2666</v>
      </c>
      <c r="H610" s="9" t="s">
        <v>315</v>
      </c>
      <c r="I610" s="9" t="s">
        <v>23</v>
      </c>
      <c r="J610" s="9" t="s">
        <v>3</v>
      </c>
      <c r="K610" s="9" t="s">
        <v>16</v>
      </c>
      <c r="L610" s="9" t="s">
        <v>17</v>
      </c>
      <c r="M610" s="13">
        <v>40</v>
      </c>
      <c r="N610" s="13">
        <f t="shared" si="27"/>
        <v>1814.4</v>
      </c>
      <c r="O610" s="11">
        <v>19300</v>
      </c>
      <c r="P610" s="11">
        <f t="shared" si="28"/>
        <v>772000</v>
      </c>
      <c r="Q610" s="9" t="s">
        <v>1605</v>
      </c>
      <c r="R610" s="37">
        <f t="shared" si="29"/>
        <v>19300</v>
      </c>
    </row>
    <row r="611" spans="1:18" x14ac:dyDescent="0.25">
      <c r="A611" s="9" t="s">
        <v>1606</v>
      </c>
      <c r="B611" s="10">
        <v>44158</v>
      </c>
      <c r="C611" s="11">
        <v>11</v>
      </c>
      <c r="D611" s="12">
        <v>2020</v>
      </c>
      <c r="E611" s="10" t="s">
        <v>2707</v>
      </c>
      <c r="F611" s="10" t="s">
        <v>2657</v>
      </c>
      <c r="G611" s="10" t="s">
        <v>2666</v>
      </c>
      <c r="H611" s="9" t="s">
        <v>315</v>
      </c>
      <c r="I611" s="9" t="s">
        <v>23</v>
      </c>
      <c r="J611" s="9" t="s">
        <v>3</v>
      </c>
      <c r="K611" s="9" t="s">
        <v>16</v>
      </c>
      <c r="L611" s="9" t="s">
        <v>17</v>
      </c>
      <c r="M611" s="13">
        <v>7.16</v>
      </c>
      <c r="N611" s="13">
        <f t="shared" si="27"/>
        <v>324.77760000000001</v>
      </c>
      <c r="O611" s="11">
        <v>18300</v>
      </c>
      <c r="P611" s="11">
        <f t="shared" si="28"/>
        <v>131028</v>
      </c>
      <c r="Q611" s="9" t="s">
        <v>1607</v>
      </c>
      <c r="R611" s="37">
        <f t="shared" si="29"/>
        <v>18300</v>
      </c>
    </row>
    <row r="612" spans="1:18" x14ac:dyDescent="0.25">
      <c r="A612" s="9" t="s">
        <v>1606</v>
      </c>
      <c r="B612" s="10">
        <v>44158</v>
      </c>
      <c r="C612" s="11">
        <v>11</v>
      </c>
      <c r="D612" s="12">
        <v>2020</v>
      </c>
      <c r="E612" s="10" t="s">
        <v>2707</v>
      </c>
      <c r="F612" s="10" t="s">
        <v>2657</v>
      </c>
      <c r="G612" s="10" t="s">
        <v>2666</v>
      </c>
      <c r="H612" s="9" t="s">
        <v>315</v>
      </c>
      <c r="I612" s="9" t="s">
        <v>23</v>
      </c>
      <c r="J612" s="9" t="s">
        <v>3</v>
      </c>
      <c r="K612" s="9" t="s">
        <v>16</v>
      </c>
      <c r="L612" s="9" t="s">
        <v>17</v>
      </c>
      <c r="M612" s="13">
        <v>47.84</v>
      </c>
      <c r="N612" s="13">
        <f t="shared" si="27"/>
        <v>2170.0224000000003</v>
      </c>
      <c r="O612" s="11">
        <v>18300</v>
      </c>
      <c r="P612" s="11">
        <f t="shared" si="28"/>
        <v>875472.00000000012</v>
      </c>
      <c r="Q612" s="9" t="s">
        <v>1607</v>
      </c>
      <c r="R612" s="37">
        <f t="shared" si="29"/>
        <v>18300</v>
      </c>
    </row>
    <row r="613" spans="1:18" x14ac:dyDescent="0.25">
      <c r="A613" s="9" t="s">
        <v>1608</v>
      </c>
      <c r="B613" s="10">
        <v>44158</v>
      </c>
      <c r="C613" s="11">
        <v>11</v>
      </c>
      <c r="D613" s="12">
        <v>2020</v>
      </c>
      <c r="E613" s="10" t="s">
        <v>2707</v>
      </c>
      <c r="F613" s="10" t="s">
        <v>2657</v>
      </c>
      <c r="G613" s="10" t="s">
        <v>2666</v>
      </c>
      <c r="H613" s="9" t="s">
        <v>235</v>
      </c>
      <c r="I613" s="9" t="s">
        <v>33</v>
      </c>
      <c r="J613" s="9" t="s">
        <v>3</v>
      </c>
      <c r="K613" s="9" t="s">
        <v>1160</v>
      </c>
      <c r="L613" s="9" t="s">
        <v>1161</v>
      </c>
      <c r="M613" s="13">
        <v>36.948799999999999</v>
      </c>
      <c r="N613" s="13">
        <f t="shared" si="27"/>
        <v>1675.997568</v>
      </c>
      <c r="O613" s="11">
        <v>12150.13</v>
      </c>
      <c r="P613" s="11">
        <f t="shared" si="28"/>
        <v>448932.72334399994</v>
      </c>
      <c r="Q613" s="9" t="s">
        <v>1609</v>
      </c>
      <c r="R613" s="37">
        <f t="shared" si="29"/>
        <v>12150.13</v>
      </c>
    </row>
    <row r="614" spans="1:18" x14ac:dyDescent="0.25">
      <c r="A614" s="9" t="s">
        <v>1608</v>
      </c>
      <c r="B614" s="10">
        <v>44158</v>
      </c>
      <c r="C614" s="11">
        <v>11</v>
      </c>
      <c r="D614" s="12">
        <v>2020</v>
      </c>
      <c r="E614" s="10" t="s">
        <v>2707</v>
      </c>
      <c r="F614" s="10" t="s">
        <v>2657</v>
      </c>
      <c r="G614" s="10" t="s">
        <v>2666</v>
      </c>
      <c r="H614" s="9" t="s">
        <v>235</v>
      </c>
      <c r="I614" s="9" t="s">
        <v>33</v>
      </c>
      <c r="J614" s="9" t="s">
        <v>3</v>
      </c>
      <c r="K614" s="9" t="s">
        <v>1160</v>
      </c>
      <c r="L614" s="9" t="s">
        <v>1161</v>
      </c>
      <c r="M614" s="13">
        <v>3.0878999999999999</v>
      </c>
      <c r="N614" s="13">
        <f t="shared" si="27"/>
        <v>140.06714399999998</v>
      </c>
      <c r="O614" s="11">
        <v>12150.13</v>
      </c>
      <c r="P614" s="11">
        <f t="shared" si="28"/>
        <v>37518.386426999998</v>
      </c>
      <c r="Q614" s="9" t="s">
        <v>1609</v>
      </c>
      <c r="R614" s="37">
        <f t="shared" si="29"/>
        <v>12150.13</v>
      </c>
    </row>
    <row r="615" spans="1:18" x14ac:dyDescent="0.25">
      <c r="A615" s="9" t="s">
        <v>1608</v>
      </c>
      <c r="B615" s="10">
        <v>44158</v>
      </c>
      <c r="C615" s="11">
        <v>11</v>
      </c>
      <c r="D615" s="12">
        <v>2020</v>
      </c>
      <c r="E615" s="10" t="s">
        <v>2707</v>
      </c>
      <c r="F615" s="10" t="s">
        <v>2657</v>
      </c>
      <c r="G615" s="10" t="s">
        <v>2666</v>
      </c>
      <c r="H615" s="9" t="s">
        <v>235</v>
      </c>
      <c r="I615" s="9" t="s">
        <v>33</v>
      </c>
      <c r="J615" s="9" t="s">
        <v>3</v>
      </c>
      <c r="K615" s="9" t="s">
        <v>1160</v>
      </c>
      <c r="L615" s="9" t="s">
        <v>1161</v>
      </c>
      <c r="M615" s="13">
        <v>11.851599999999999</v>
      </c>
      <c r="N615" s="13">
        <f t="shared" si="27"/>
        <v>537.58857599999999</v>
      </c>
      <c r="O615" s="11">
        <v>12150.13</v>
      </c>
      <c r="P615" s="11">
        <f t="shared" si="28"/>
        <v>143998.48070799999</v>
      </c>
      <c r="Q615" s="9" t="s">
        <v>1609</v>
      </c>
      <c r="R615" s="37">
        <f t="shared" si="29"/>
        <v>12150.13</v>
      </c>
    </row>
    <row r="616" spans="1:18" x14ac:dyDescent="0.25">
      <c r="A616" s="9" t="s">
        <v>1608</v>
      </c>
      <c r="B616" s="10">
        <v>44158</v>
      </c>
      <c r="C616" s="11">
        <v>11</v>
      </c>
      <c r="D616" s="12">
        <v>2020</v>
      </c>
      <c r="E616" s="10" t="s">
        <v>2707</v>
      </c>
      <c r="F616" s="10" t="s">
        <v>2657</v>
      </c>
      <c r="G616" s="10" t="s">
        <v>2666</v>
      </c>
      <c r="H616" s="9" t="s">
        <v>235</v>
      </c>
      <c r="I616" s="9" t="s">
        <v>33</v>
      </c>
      <c r="J616" s="9" t="s">
        <v>3</v>
      </c>
      <c r="K616" s="9" t="s">
        <v>1160</v>
      </c>
      <c r="L616" s="9" t="s">
        <v>1161</v>
      </c>
      <c r="M616" s="13">
        <v>8.6347000000000005</v>
      </c>
      <c r="N616" s="13">
        <f t="shared" si="27"/>
        <v>391.66999200000004</v>
      </c>
      <c r="O616" s="11">
        <v>12150.13</v>
      </c>
      <c r="P616" s="11">
        <f t="shared" si="28"/>
        <v>104912.727511</v>
      </c>
      <c r="Q616" s="9" t="s">
        <v>1609</v>
      </c>
      <c r="R616" s="37">
        <f t="shared" si="29"/>
        <v>12150.13</v>
      </c>
    </row>
    <row r="617" spans="1:18" x14ac:dyDescent="0.25">
      <c r="A617" s="9" t="s">
        <v>1608</v>
      </c>
      <c r="B617" s="10">
        <v>44158</v>
      </c>
      <c r="C617" s="11">
        <v>11</v>
      </c>
      <c r="D617" s="12">
        <v>2020</v>
      </c>
      <c r="E617" s="10" t="s">
        <v>2707</v>
      </c>
      <c r="F617" s="10" t="s">
        <v>2657</v>
      </c>
      <c r="G617" s="10" t="s">
        <v>2666</v>
      </c>
      <c r="H617" s="9" t="s">
        <v>235</v>
      </c>
      <c r="I617" s="9" t="s">
        <v>33</v>
      </c>
      <c r="J617" s="9" t="s">
        <v>3</v>
      </c>
      <c r="K617" s="9" t="s">
        <v>1160</v>
      </c>
      <c r="L617" s="9" t="s">
        <v>1161</v>
      </c>
      <c r="M617" s="13">
        <v>3.2164000000000001</v>
      </c>
      <c r="N617" s="13">
        <f t="shared" si="27"/>
        <v>145.895904</v>
      </c>
      <c r="O617" s="11">
        <v>12150.13</v>
      </c>
      <c r="P617" s="11">
        <f t="shared" si="28"/>
        <v>39079.678132000001</v>
      </c>
      <c r="Q617" s="9" t="s">
        <v>1609</v>
      </c>
      <c r="R617" s="37">
        <f t="shared" si="29"/>
        <v>12150.13</v>
      </c>
    </row>
    <row r="618" spans="1:18" x14ac:dyDescent="0.25">
      <c r="A618" s="9" t="s">
        <v>1610</v>
      </c>
      <c r="B618" s="10">
        <v>44158</v>
      </c>
      <c r="C618" s="11">
        <v>11</v>
      </c>
      <c r="D618" s="12">
        <v>2020</v>
      </c>
      <c r="E618" s="10" t="s">
        <v>2707</v>
      </c>
      <c r="F618" s="10" t="s">
        <v>2657</v>
      </c>
      <c r="G618" s="10" t="s">
        <v>2666</v>
      </c>
      <c r="H618" s="9" t="s">
        <v>235</v>
      </c>
      <c r="I618" s="9" t="s">
        <v>33</v>
      </c>
      <c r="J618" s="9" t="s">
        <v>3</v>
      </c>
      <c r="K618" s="9" t="s">
        <v>1160</v>
      </c>
      <c r="L618" s="9" t="s">
        <v>1161</v>
      </c>
      <c r="M618" s="13">
        <v>0.61240000000000006</v>
      </c>
      <c r="N618" s="13">
        <f t="shared" si="27"/>
        <v>27.778464000000003</v>
      </c>
      <c r="O618" s="11">
        <v>12150.6</v>
      </c>
      <c r="P618" s="11">
        <f t="shared" si="28"/>
        <v>7441.0274400000008</v>
      </c>
      <c r="Q618" s="9" t="s">
        <v>1611</v>
      </c>
      <c r="R618" s="37">
        <f t="shared" si="29"/>
        <v>12150.6</v>
      </c>
    </row>
    <row r="619" spans="1:18" x14ac:dyDescent="0.25">
      <c r="A619" s="9" t="s">
        <v>1612</v>
      </c>
      <c r="B619" s="10">
        <v>44158</v>
      </c>
      <c r="C619" s="11">
        <v>11</v>
      </c>
      <c r="D619" s="12">
        <v>2020</v>
      </c>
      <c r="E619" s="10" t="s">
        <v>2707</v>
      </c>
      <c r="F619" s="10" t="s">
        <v>2657</v>
      </c>
      <c r="G619" s="10" t="s">
        <v>2666</v>
      </c>
      <c r="H619" s="9" t="s">
        <v>235</v>
      </c>
      <c r="I619" s="9" t="s">
        <v>33</v>
      </c>
      <c r="J619" s="9" t="s">
        <v>3</v>
      </c>
      <c r="K619" s="9" t="s">
        <v>1160</v>
      </c>
      <c r="L619" s="9" t="s">
        <v>1161</v>
      </c>
      <c r="M619" s="13">
        <v>1.1649</v>
      </c>
      <c r="N619" s="13">
        <f t="shared" si="27"/>
        <v>52.839863999999999</v>
      </c>
      <c r="O619" s="11">
        <v>12150.6</v>
      </c>
      <c r="P619" s="11">
        <f t="shared" si="28"/>
        <v>14154.233940000002</v>
      </c>
      <c r="Q619" s="9" t="s">
        <v>1613</v>
      </c>
      <c r="R619" s="37">
        <f t="shared" si="29"/>
        <v>12150.6</v>
      </c>
    </row>
    <row r="620" spans="1:18" x14ac:dyDescent="0.25">
      <c r="A620" s="9" t="s">
        <v>1614</v>
      </c>
      <c r="B620" s="10">
        <v>44158</v>
      </c>
      <c r="C620" s="11">
        <v>11</v>
      </c>
      <c r="D620" s="12">
        <v>2020</v>
      </c>
      <c r="E620" s="10" t="s">
        <v>2707</v>
      </c>
      <c r="F620" s="10" t="s">
        <v>2657</v>
      </c>
      <c r="G620" s="10" t="s">
        <v>2666</v>
      </c>
      <c r="H620" s="9" t="s">
        <v>298</v>
      </c>
      <c r="I620" s="9" t="s">
        <v>23</v>
      </c>
      <c r="J620" s="9" t="s">
        <v>3</v>
      </c>
      <c r="K620" s="9" t="s">
        <v>16</v>
      </c>
      <c r="L620" s="9" t="s">
        <v>17</v>
      </c>
      <c r="M620" s="13">
        <v>17</v>
      </c>
      <c r="N620" s="13">
        <f t="shared" si="27"/>
        <v>771.12</v>
      </c>
      <c r="O620" s="11">
        <v>16300</v>
      </c>
      <c r="P620" s="11">
        <f t="shared" si="28"/>
        <v>277100</v>
      </c>
      <c r="Q620" s="9" t="s">
        <v>1615</v>
      </c>
      <c r="R620" s="37">
        <f t="shared" si="29"/>
        <v>16300</v>
      </c>
    </row>
    <row r="621" spans="1:18" x14ac:dyDescent="0.25">
      <c r="A621" s="9" t="s">
        <v>1600</v>
      </c>
      <c r="B621" s="10">
        <v>44159</v>
      </c>
      <c r="C621" s="11">
        <v>11</v>
      </c>
      <c r="D621" s="12">
        <v>2020</v>
      </c>
      <c r="E621" s="10" t="s">
        <v>2707</v>
      </c>
      <c r="F621" s="10" t="s">
        <v>2657</v>
      </c>
      <c r="G621" s="10" t="s">
        <v>2666</v>
      </c>
      <c r="H621" s="9" t="s">
        <v>8</v>
      </c>
      <c r="I621" s="9" t="s">
        <v>9</v>
      </c>
      <c r="J621" s="9" t="s">
        <v>3</v>
      </c>
      <c r="K621" s="9" t="s">
        <v>10</v>
      </c>
      <c r="L621" s="9" t="s">
        <v>11</v>
      </c>
      <c r="M621" s="13">
        <v>36.24</v>
      </c>
      <c r="N621" s="13">
        <f t="shared" si="27"/>
        <v>1643.8464000000001</v>
      </c>
      <c r="O621" s="11">
        <v>20000</v>
      </c>
      <c r="P621" s="11">
        <f t="shared" si="28"/>
        <v>724800</v>
      </c>
      <c r="Q621" s="9" t="s">
        <v>1601</v>
      </c>
      <c r="R621" s="37">
        <f t="shared" si="29"/>
        <v>20000</v>
      </c>
    </row>
    <row r="622" spans="1:18" x14ac:dyDescent="0.25">
      <c r="A622" s="9" t="s">
        <v>1600</v>
      </c>
      <c r="B622" s="10">
        <v>44159</v>
      </c>
      <c r="C622" s="11">
        <v>11</v>
      </c>
      <c r="D622" s="12">
        <v>2020</v>
      </c>
      <c r="E622" s="10" t="s">
        <v>2707</v>
      </c>
      <c r="F622" s="10" t="s">
        <v>2657</v>
      </c>
      <c r="G622" s="10" t="s">
        <v>2666</v>
      </c>
      <c r="H622" s="9" t="s">
        <v>8</v>
      </c>
      <c r="I622" s="9" t="s">
        <v>9</v>
      </c>
      <c r="J622" s="9" t="s">
        <v>3</v>
      </c>
      <c r="K622" s="9" t="s">
        <v>10</v>
      </c>
      <c r="L622" s="9" t="s">
        <v>11</v>
      </c>
      <c r="M622" s="13">
        <v>88.76</v>
      </c>
      <c r="N622" s="13">
        <f t="shared" si="27"/>
        <v>4026.1536000000001</v>
      </c>
      <c r="O622" s="11">
        <v>20000</v>
      </c>
      <c r="P622" s="11">
        <f t="shared" si="28"/>
        <v>1775200</v>
      </c>
      <c r="Q622" s="9" t="s">
        <v>1601</v>
      </c>
      <c r="R622" s="37">
        <f t="shared" si="29"/>
        <v>20000</v>
      </c>
    </row>
    <row r="623" spans="1:18" x14ac:dyDescent="0.25">
      <c r="A623" s="9" t="s">
        <v>1602</v>
      </c>
      <c r="B623" s="10">
        <v>44159</v>
      </c>
      <c r="C623" s="11">
        <v>11</v>
      </c>
      <c r="D623" s="12">
        <v>2020</v>
      </c>
      <c r="E623" s="10" t="s">
        <v>2707</v>
      </c>
      <c r="F623" s="10" t="s">
        <v>2657</v>
      </c>
      <c r="G623" s="10" t="s">
        <v>2666</v>
      </c>
      <c r="H623" s="9" t="s">
        <v>8</v>
      </c>
      <c r="I623" s="9" t="s">
        <v>171</v>
      </c>
      <c r="J623" s="9" t="s">
        <v>3</v>
      </c>
      <c r="K623" s="9" t="s">
        <v>172</v>
      </c>
      <c r="L623" s="9" t="s">
        <v>173</v>
      </c>
      <c r="M623" s="13">
        <v>100</v>
      </c>
      <c r="N623" s="13">
        <f t="shared" si="27"/>
        <v>4536</v>
      </c>
      <c r="O623" s="11">
        <v>19500</v>
      </c>
      <c r="P623" s="11">
        <f t="shared" si="28"/>
        <v>1950000</v>
      </c>
      <c r="Q623" s="9" t="s">
        <v>1603</v>
      </c>
      <c r="R623" s="37">
        <f t="shared" si="29"/>
        <v>19500</v>
      </c>
    </row>
    <row r="624" spans="1:18" x14ac:dyDescent="0.25">
      <c r="A624" s="9" t="s">
        <v>1594</v>
      </c>
      <c r="B624" s="10">
        <v>44160</v>
      </c>
      <c r="C624" s="11">
        <v>11</v>
      </c>
      <c r="D624" s="12">
        <v>2020</v>
      </c>
      <c r="E624" s="10" t="s">
        <v>2707</v>
      </c>
      <c r="F624" s="10" t="s">
        <v>2657</v>
      </c>
      <c r="G624" s="10" t="s">
        <v>2666</v>
      </c>
      <c r="H624" s="9" t="s">
        <v>298</v>
      </c>
      <c r="I624" s="9" t="s">
        <v>23</v>
      </c>
      <c r="J624" s="9" t="s">
        <v>3</v>
      </c>
      <c r="K624" s="9" t="s">
        <v>16</v>
      </c>
      <c r="L624" s="9" t="s">
        <v>17</v>
      </c>
      <c r="M624" s="13">
        <v>48.61</v>
      </c>
      <c r="N624" s="13">
        <f t="shared" si="27"/>
        <v>2204.9495999999999</v>
      </c>
      <c r="O624" s="11">
        <v>16300</v>
      </c>
      <c r="P624" s="11">
        <f t="shared" si="28"/>
        <v>792343</v>
      </c>
      <c r="Q624" s="9" t="s">
        <v>1595</v>
      </c>
      <c r="R624" s="37">
        <f t="shared" si="29"/>
        <v>16300</v>
      </c>
    </row>
    <row r="625" spans="1:18" x14ac:dyDescent="0.25">
      <c r="A625" s="9" t="s">
        <v>1594</v>
      </c>
      <c r="B625" s="10">
        <v>44160</v>
      </c>
      <c r="C625" s="11">
        <v>11</v>
      </c>
      <c r="D625" s="12">
        <v>2020</v>
      </c>
      <c r="E625" s="10" t="s">
        <v>2707</v>
      </c>
      <c r="F625" s="10" t="s">
        <v>2657</v>
      </c>
      <c r="G625" s="10" t="s">
        <v>2666</v>
      </c>
      <c r="H625" s="9" t="s">
        <v>298</v>
      </c>
      <c r="I625" s="9" t="s">
        <v>23</v>
      </c>
      <c r="J625" s="9" t="s">
        <v>3</v>
      </c>
      <c r="K625" s="9" t="s">
        <v>16</v>
      </c>
      <c r="L625" s="9" t="s">
        <v>17</v>
      </c>
      <c r="M625" s="13">
        <v>8.48</v>
      </c>
      <c r="N625" s="13">
        <f t="shared" si="27"/>
        <v>384.65280000000001</v>
      </c>
      <c r="O625" s="11">
        <v>16300</v>
      </c>
      <c r="P625" s="11">
        <f t="shared" si="28"/>
        <v>138224</v>
      </c>
      <c r="Q625" s="9" t="s">
        <v>1595</v>
      </c>
      <c r="R625" s="37">
        <f t="shared" si="29"/>
        <v>16300</v>
      </c>
    </row>
    <row r="626" spans="1:18" x14ac:dyDescent="0.25">
      <c r="A626" s="9" t="s">
        <v>1594</v>
      </c>
      <c r="B626" s="10">
        <v>44160</v>
      </c>
      <c r="C626" s="11">
        <v>11</v>
      </c>
      <c r="D626" s="12">
        <v>2020</v>
      </c>
      <c r="E626" s="10" t="s">
        <v>2707</v>
      </c>
      <c r="F626" s="10" t="s">
        <v>2657</v>
      </c>
      <c r="G626" s="10" t="s">
        <v>2666</v>
      </c>
      <c r="H626" s="9" t="s">
        <v>298</v>
      </c>
      <c r="I626" s="9" t="s">
        <v>23</v>
      </c>
      <c r="J626" s="9" t="s">
        <v>3</v>
      </c>
      <c r="K626" s="9" t="s">
        <v>16</v>
      </c>
      <c r="L626" s="9" t="s">
        <v>17</v>
      </c>
      <c r="M626" s="13">
        <v>0.43</v>
      </c>
      <c r="N626" s="13">
        <f t="shared" si="27"/>
        <v>19.504799999999999</v>
      </c>
      <c r="O626" s="11">
        <v>16300</v>
      </c>
      <c r="P626" s="11">
        <f t="shared" si="28"/>
        <v>7009</v>
      </c>
      <c r="Q626" s="9" t="s">
        <v>1595</v>
      </c>
      <c r="R626" s="37">
        <f t="shared" si="29"/>
        <v>16300</v>
      </c>
    </row>
    <row r="627" spans="1:18" x14ac:dyDescent="0.25">
      <c r="A627" s="9" t="s">
        <v>1594</v>
      </c>
      <c r="B627" s="10">
        <v>44160</v>
      </c>
      <c r="C627" s="11">
        <v>11</v>
      </c>
      <c r="D627" s="12">
        <v>2020</v>
      </c>
      <c r="E627" s="10" t="s">
        <v>2707</v>
      </c>
      <c r="F627" s="10" t="s">
        <v>2657</v>
      </c>
      <c r="G627" s="10" t="s">
        <v>2666</v>
      </c>
      <c r="H627" s="9" t="s">
        <v>298</v>
      </c>
      <c r="I627" s="9" t="s">
        <v>23</v>
      </c>
      <c r="J627" s="9" t="s">
        <v>3</v>
      </c>
      <c r="K627" s="9" t="s">
        <v>16</v>
      </c>
      <c r="L627" s="9" t="s">
        <v>17</v>
      </c>
      <c r="M627" s="13">
        <v>1.98</v>
      </c>
      <c r="N627" s="13">
        <f t="shared" si="27"/>
        <v>89.812799999999996</v>
      </c>
      <c r="O627" s="11">
        <v>16300</v>
      </c>
      <c r="P627" s="11">
        <f t="shared" si="28"/>
        <v>32274</v>
      </c>
      <c r="Q627" s="9" t="s">
        <v>1595</v>
      </c>
      <c r="R627" s="37">
        <f t="shared" si="29"/>
        <v>16300</v>
      </c>
    </row>
    <row r="628" spans="1:18" x14ac:dyDescent="0.25">
      <c r="A628" s="9" t="s">
        <v>1594</v>
      </c>
      <c r="B628" s="10">
        <v>44160</v>
      </c>
      <c r="C628" s="11">
        <v>11</v>
      </c>
      <c r="D628" s="12">
        <v>2020</v>
      </c>
      <c r="E628" s="10" t="s">
        <v>2707</v>
      </c>
      <c r="F628" s="10" t="s">
        <v>2657</v>
      </c>
      <c r="G628" s="10" t="s">
        <v>2666</v>
      </c>
      <c r="H628" s="9" t="s">
        <v>298</v>
      </c>
      <c r="I628" s="9" t="s">
        <v>23</v>
      </c>
      <c r="J628" s="9" t="s">
        <v>3</v>
      </c>
      <c r="K628" s="9" t="s">
        <v>16</v>
      </c>
      <c r="L628" s="9" t="s">
        <v>17</v>
      </c>
      <c r="M628" s="13">
        <v>0.44</v>
      </c>
      <c r="N628" s="13">
        <f t="shared" si="27"/>
        <v>19.958400000000001</v>
      </c>
      <c r="O628" s="11">
        <v>16300</v>
      </c>
      <c r="P628" s="11">
        <f t="shared" si="28"/>
        <v>7172</v>
      </c>
      <c r="Q628" s="9" t="s">
        <v>1595</v>
      </c>
      <c r="R628" s="37">
        <f t="shared" si="29"/>
        <v>16300</v>
      </c>
    </row>
    <row r="629" spans="1:18" x14ac:dyDescent="0.25">
      <c r="A629" s="9" t="s">
        <v>1594</v>
      </c>
      <c r="B629" s="10">
        <v>44160</v>
      </c>
      <c r="C629" s="11">
        <v>11</v>
      </c>
      <c r="D629" s="12">
        <v>2020</v>
      </c>
      <c r="E629" s="10" t="s">
        <v>2707</v>
      </c>
      <c r="F629" s="10" t="s">
        <v>2657</v>
      </c>
      <c r="G629" s="10" t="s">
        <v>2666</v>
      </c>
      <c r="H629" s="9" t="s">
        <v>298</v>
      </c>
      <c r="I629" s="9" t="s">
        <v>23</v>
      </c>
      <c r="J629" s="9" t="s">
        <v>3</v>
      </c>
      <c r="K629" s="9" t="s">
        <v>16</v>
      </c>
      <c r="L629" s="9" t="s">
        <v>17</v>
      </c>
      <c r="M629" s="13">
        <v>6.72</v>
      </c>
      <c r="N629" s="13">
        <f t="shared" si="27"/>
        <v>304.81919999999997</v>
      </c>
      <c r="O629" s="11">
        <v>16300</v>
      </c>
      <c r="P629" s="11">
        <f t="shared" si="28"/>
        <v>109536</v>
      </c>
      <c r="Q629" s="9" t="s">
        <v>1595</v>
      </c>
      <c r="R629" s="37">
        <f t="shared" si="29"/>
        <v>16300</v>
      </c>
    </row>
    <row r="630" spans="1:18" x14ac:dyDescent="0.25">
      <c r="A630" s="9" t="s">
        <v>1594</v>
      </c>
      <c r="B630" s="10">
        <v>44160</v>
      </c>
      <c r="C630" s="11">
        <v>11</v>
      </c>
      <c r="D630" s="12">
        <v>2020</v>
      </c>
      <c r="E630" s="10" t="s">
        <v>2707</v>
      </c>
      <c r="F630" s="10" t="s">
        <v>2657</v>
      </c>
      <c r="G630" s="10" t="s">
        <v>2666</v>
      </c>
      <c r="H630" s="9" t="s">
        <v>298</v>
      </c>
      <c r="I630" s="9" t="s">
        <v>23</v>
      </c>
      <c r="J630" s="9" t="s">
        <v>3</v>
      </c>
      <c r="K630" s="9" t="s">
        <v>16</v>
      </c>
      <c r="L630" s="9" t="s">
        <v>17</v>
      </c>
      <c r="M630" s="13">
        <v>2.64</v>
      </c>
      <c r="N630" s="13">
        <f t="shared" si="27"/>
        <v>119.7504</v>
      </c>
      <c r="O630" s="11">
        <v>16300</v>
      </c>
      <c r="P630" s="11">
        <f t="shared" si="28"/>
        <v>43032</v>
      </c>
      <c r="Q630" s="9" t="s">
        <v>1595</v>
      </c>
      <c r="R630" s="37">
        <f t="shared" si="29"/>
        <v>16300</v>
      </c>
    </row>
    <row r="631" spans="1:18" x14ac:dyDescent="0.25">
      <c r="A631" s="9" t="s">
        <v>1594</v>
      </c>
      <c r="B631" s="10">
        <v>44160</v>
      </c>
      <c r="C631" s="11">
        <v>11</v>
      </c>
      <c r="D631" s="12">
        <v>2020</v>
      </c>
      <c r="E631" s="10" t="s">
        <v>2707</v>
      </c>
      <c r="F631" s="10" t="s">
        <v>2657</v>
      </c>
      <c r="G631" s="10" t="s">
        <v>2666</v>
      </c>
      <c r="H631" s="9" t="s">
        <v>298</v>
      </c>
      <c r="I631" s="9" t="s">
        <v>23</v>
      </c>
      <c r="J631" s="9" t="s">
        <v>3</v>
      </c>
      <c r="K631" s="9" t="s">
        <v>16</v>
      </c>
      <c r="L631" s="9" t="s">
        <v>17</v>
      </c>
      <c r="M631" s="13">
        <v>4.7</v>
      </c>
      <c r="N631" s="13">
        <f t="shared" si="27"/>
        <v>213.19200000000001</v>
      </c>
      <c r="O631" s="11">
        <v>16300</v>
      </c>
      <c r="P631" s="11">
        <f t="shared" si="28"/>
        <v>76610</v>
      </c>
      <c r="Q631" s="9" t="s">
        <v>1595</v>
      </c>
      <c r="R631" s="37">
        <f t="shared" si="29"/>
        <v>16300</v>
      </c>
    </row>
    <row r="632" spans="1:18" x14ac:dyDescent="0.25">
      <c r="A632" s="9" t="s">
        <v>1594</v>
      </c>
      <c r="B632" s="10">
        <v>44160</v>
      </c>
      <c r="C632" s="11">
        <v>11</v>
      </c>
      <c r="D632" s="12">
        <v>2020</v>
      </c>
      <c r="E632" s="10" t="s">
        <v>2707</v>
      </c>
      <c r="F632" s="10" t="s">
        <v>2657</v>
      </c>
      <c r="G632" s="10" t="s">
        <v>2666</v>
      </c>
      <c r="H632" s="9" t="s">
        <v>298</v>
      </c>
      <c r="I632" s="9" t="s">
        <v>23</v>
      </c>
      <c r="J632" s="9" t="s">
        <v>3</v>
      </c>
      <c r="K632" s="9" t="s">
        <v>16</v>
      </c>
      <c r="L632" s="9" t="s">
        <v>17</v>
      </c>
      <c r="M632" s="13">
        <v>2.33</v>
      </c>
      <c r="N632" s="13">
        <f t="shared" si="27"/>
        <v>105.6888</v>
      </c>
      <c r="O632" s="11">
        <v>16300</v>
      </c>
      <c r="P632" s="11">
        <f t="shared" si="28"/>
        <v>37979</v>
      </c>
      <c r="Q632" s="9" t="s">
        <v>1595</v>
      </c>
      <c r="R632" s="37">
        <f t="shared" si="29"/>
        <v>16300</v>
      </c>
    </row>
    <row r="633" spans="1:18" x14ac:dyDescent="0.25">
      <c r="A633" s="9" t="s">
        <v>1596</v>
      </c>
      <c r="B633" s="10">
        <v>44160</v>
      </c>
      <c r="C633" s="11">
        <v>11</v>
      </c>
      <c r="D633" s="12">
        <v>2020</v>
      </c>
      <c r="E633" s="10" t="s">
        <v>2707</v>
      </c>
      <c r="F633" s="10" t="s">
        <v>2657</v>
      </c>
      <c r="G633" s="10" t="s">
        <v>2666</v>
      </c>
      <c r="H633" s="9" t="s">
        <v>298</v>
      </c>
      <c r="I633" s="9" t="s">
        <v>23</v>
      </c>
      <c r="J633" s="9" t="s">
        <v>3</v>
      </c>
      <c r="K633" s="9" t="s">
        <v>16</v>
      </c>
      <c r="L633" s="9" t="s">
        <v>17</v>
      </c>
      <c r="M633" s="13">
        <v>23.67</v>
      </c>
      <c r="N633" s="13">
        <f t="shared" si="27"/>
        <v>1073.6712</v>
      </c>
      <c r="O633" s="11">
        <v>17300</v>
      </c>
      <c r="P633" s="11">
        <f t="shared" si="28"/>
        <v>409491.00000000006</v>
      </c>
      <c r="Q633" s="9" t="s">
        <v>1597</v>
      </c>
      <c r="R633" s="37">
        <f t="shared" si="29"/>
        <v>17300</v>
      </c>
    </row>
    <row r="634" spans="1:18" x14ac:dyDescent="0.25">
      <c r="A634" s="9" t="s">
        <v>1598</v>
      </c>
      <c r="B634" s="10">
        <v>44160</v>
      </c>
      <c r="C634" s="11">
        <v>11</v>
      </c>
      <c r="D634" s="12">
        <v>2020</v>
      </c>
      <c r="E634" s="10" t="s">
        <v>2707</v>
      </c>
      <c r="F634" s="10" t="s">
        <v>2657</v>
      </c>
      <c r="G634" s="10" t="s">
        <v>2666</v>
      </c>
      <c r="H634" s="9" t="s">
        <v>315</v>
      </c>
      <c r="I634" s="9" t="s">
        <v>23</v>
      </c>
      <c r="J634" s="9" t="s">
        <v>3</v>
      </c>
      <c r="K634" s="9" t="s">
        <v>16</v>
      </c>
      <c r="L634" s="9" t="s">
        <v>17</v>
      </c>
      <c r="M634" s="13">
        <v>2.2599999999999998</v>
      </c>
      <c r="N634" s="13">
        <f t="shared" si="27"/>
        <v>102.51359999999998</v>
      </c>
      <c r="O634" s="11">
        <v>19300</v>
      </c>
      <c r="P634" s="11">
        <f t="shared" si="28"/>
        <v>43617.999999999993</v>
      </c>
      <c r="Q634" s="9" t="s">
        <v>1599</v>
      </c>
      <c r="R634" s="37">
        <f t="shared" si="29"/>
        <v>19300</v>
      </c>
    </row>
    <row r="635" spans="1:18" x14ac:dyDescent="0.25">
      <c r="A635" s="9" t="s">
        <v>1598</v>
      </c>
      <c r="B635" s="10">
        <v>44160</v>
      </c>
      <c r="C635" s="11">
        <v>11</v>
      </c>
      <c r="D635" s="12">
        <v>2020</v>
      </c>
      <c r="E635" s="10" t="s">
        <v>2707</v>
      </c>
      <c r="F635" s="10" t="s">
        <v>2657</v>
      </c>
      <c r="G635" s="10" t="s">
        <v>2666</v>
      </c>
      <c r="H635" s="9" t="s">
        <v>315</v>
      </c>
      <c r="I635" s="9" t="s">
        <v>23</v>
      </c>
      <c r="J635" s="9" t="s">
        <v>3</v>
      </c>
      <c r="K635" s="9" t="s">
        <v>16</v>
      </c>
      <c r="L635" s="9" t="s">
        <v>17</v>
      </c>
      <c r="M635" s="13">
        <v>4.03</v>
      </c>
      <c r="N635" s="13">
        <f t="shared" si="27"/>
        <v>182.80080000000001</v>
      </c>
      <c r="O635" s="11">
        <v>19300</v>
      </c>
      <c r="P635" s="11">
        <f t="shared" si="28"/>
        <v>77779</v>
      </c>
      <c r="Q635" s="9" t="s">
        <v>1599</v>
      </c>
      <c r="R635" s="37">
        <f t="shared" si="29"/>
        <v>19300</v>
      </c>
    </row>
    <row r="636" spans="1:18" x14ac:dyDescent="0.25">
      <c r="A636" s="9" t="s">
        <v>1598</v>
      </c>
      <c r="B636" s="10">
        <v>44160</v>
      </c>
      <c r="C636" s="11">
        <v>11</v>
      </c>
      <c r="D636" s="12">
        <v>2020</v>
      </c>
      <c r="E636" s="10" t="s">
        <v>2707</v>
      </c>
      <c r="F636" s="10" t="s">
        <v>2657</v>
      </c>
      <c r="G636" s="10" t="s">
        <v>2666</v>
      </c>
      <c r="H636" s="9" t="s">
        <v>315</v>
      </c>
      <c r="I636" s="9" t="s">
        <v>23</v>
      </c>
      <c r="J636" s="9" t="s">
        <v>3</v>
      </c>
      <c r="K636" s="9" t="s">
        <v>16</v>
      </c>
      <c r="L636" s="9" t="s">
        <v>17</v>
      </c>
      <c r="M636" s="13">
        <v>0.44</v>
      </c>
      <c r="N636" s="13">
        <f t="shared" si="27"/>
        <v>19.958400000000001</v>
      </c>
      <c r="O636" s="11">
        <v>19300</v>
      </c>
      <c r="P636" s="11">
        <f t="shared" si="28"/>
        <v>8492</v>
      </c>
      <c r="Q636" s="9" t="s">
        <v>1599</v>
      </c>
      <c r="R636" s="37">
        <f t="shared" si="29"/>
        <v>19300</v>
      </c>
    </row>
    <row r="637" spans="1:18" x14ac:dyDescent="0.25">
      <c r="A637" s="9" t="s">
        <v>1598</v>
      </c>
      <c r="B637" s="10">
        <v>44160</v>
      </c>
      <c r="C637" s="11">
        <v>11</v>
      </c>
      <c r="D637" s="12">
        <v>2020</v>
      </c>
      <c r="E637" s="10" t="s">
        <v>2707</v>
      </c>
      <c r="F637" s="10" t="s">
        <v>2657</v>
      </c>
      <c r="G637" s="10" t="s">
        <v>2666</v>
      </c>
      <c r="H637" s="9" t="s">
        <v>315</v>
      </c>
      <c r="I637" s="9" t="s">
        <v>23</v>
      </c>
      <c r="J637" s="9" t="s">
        <v>3</v>
      </c>
      <c r="K637" s="9" t="s">
        <v>16</v>
      </c>
      <c r="L637" s="9" t="s">
        <v>17</v>
      </c>
      <c r="M637" s="13">
        <v>15.79</v>
      </c>
      <c r="N637" s="13">
        <f t="shared" si="27"/>
        <v>716.23439999999994</v>
      </c>
      <c r="O637" s="11">
        <v>19300</v>
      </c>
      <c r="P637" s="11">
        <f t="shared" si="28"/>
        <v>304747</v>
      </c>
      <c r="Q637" s="9" t="s">
        <v>1599</v>
      </c>
      <c r="R637" s="37">
        <f t="shared" si="29"/>
        <v>19300</v>
      </c>
    </row>
    <row r="638" spans="1:18" x14ac:dyDescent="0.25">
      <c r="A638" s="9" t="s">
        <v>1598</v>
      </c>
      <c r="B638" s="10">
        <v>44160</v>
      </c>
      <c r="C638" s="11">
        <v>11</v>
      </c>
      <c r="D638" s="12">
        <v>2020</v>
      </c>
      <c r="E638" s="10" t="s">
        <v>2707</v>
      </c>
      <c r="F638" s="10" t="s">
        <v>2657</v>
      </c>
      <c r="G638" s="10" t="s">
        <v>2666</v>
      </c>
      <c r="H638" s="9" t="s">
        <v>315</v>
      </c>
      <c r="I638" s="9" t="s">
        <v>23</v>
      </c>
      <c r="J638" s="9" t="s">
        <v>3</v>
      </c>
      <c r="K638" s="9" t="s">
        <v>16</v>
      </c>
      <c r="L638" s="9" t="s">
        <v>17</v>
      </c>
      <c r="M638" s="13">
        <v>4.71</v>
      </c>
      <c r="N638" s="13">
        <f t="shared" si="27"/>
        <v>213.6456</v>
      </c>
      <c r="O638" s="11">
        <v>19300</v>
      </c>
      <c r="P638" s="11">
        <f t="shared" si="28"/>
        <v>90903</v>
      </c>
      <c r="Q638" s="9" t="s">
        <v>1599</v>
      </c>
      <c r="R638" s="37">
        <f t="shared" si="29"/>
        <v>19300</v>
      </c>
    </row>
    <row r="639" spans="1:18" x14ac:dyDescent="0.25">
      <c r="A639" s="9" t="s">
        <v>1598</v>
      </c>
      <c r="B639" s="10">
        <v>44160</v>
      </c>
      <c r="C639" s="11">
        <v>11</v>
      </c>
      <c r="D639" s="12">
        <v>2020</v>
      </c>
      <c r="E639" s="10" t="s">
        <v>2707</v>
      </c>
      <c r="F639" s="10" t="s">
        <v>2657</v>
      </c>
      <c r="G639" s="10" t="s">
        <v>2666</v>
      </c>
      <c r="H639" s="9" t="s">
        <v>315</v>
      </c>
      <c r="I639" s="9" t="s">
        <v>23</v>
      </c>
      <c r="J639" s="9" t="s">
        <v>3</v>
      </c>
      <c r="K639" s="9" t="s">
        <v>16</v>
      </c>
      <c r="L639" s="9" t="s">
        <v>17</v>
      </c>
      <c r="M639" s="13">
        <v>1.18</v>
      </c>
      <c r="N639" s="13">
        <f t="shared" si="27"/>
        <v>53.524799999999999</v>
      </c>
      <c r="O639" s="11">
        <v>19300</v>
      </c>
      <c r="P639" s="11">
        <f t="shared" si="28"/>
        <v>22774</v>
      </c>
      <c r="Q639" s="9" t="s">
        <v>1599</v>
      </c>
      <c r="R639" s="37">
        <f t="shared" si="29"/>
        <v>19300</v>
      </c>
    </row>
    <row r="640" spans="1:18" x14ac:dyDescent="0.25">
      <c r="A640" s="9" t="s">
        <v>1598</v>
      </c>
      <c r="B640" s="10">
        <v>44160</v>
      </c>
      <c r="C640" s="11">
        <v>11</v>
      </c>
      <c r="D640" s="12">
        <v>2020</v>
      </c>
      <c r="E640" s="10" t="s">
        <v>2707</v>
      </c>
      <c r="F640" s="10" t="s">
        <v>2657</v>
      </c>
      <c r="G640" s="10" t="s">
        <v>2666</v>
      </c>
      <c r="H640" s="9" t="s">
        <v>315</v>
      </c>
      <c r="I640" s="9" t="s">
        <v>23</v>
      </c>
      <c r="J640" s="9" t="s">
        <v>3</v>
      </c>
      <c r="K640" s="9" t="s">
        <v>16</v>
      </c>
      <c r="L640" s="9" t="s">
        <v>17</v>
      </c>
      <c r="M640" s="13">
        <v>3.72</v>
      </c>
      <c r="N640" s="13">
        <f t="shared" si="27"/>
        <v>168.73920000000001</v>
      </c>
      <c r="O640" s="11">
        <v>19300</v>
      </c>
      <c r="P640" s="11">
        <f t="shared" si="28"/>
        <v>71796</v>
      </c>
      <c r="Q640" s="9" t="s">
        <v>1599</v>
      </c>
      <c r="R640" s="37">
        <f t="shared" si="29"/>
        <v>19300</v>
      </c>
    </row>
    <row r="641" spans="1:18" x14ac:dyDescent="0.25">
      <c r="A641" s="9" t="s">
        <v>1598</v>
      </c>
      <c r="B641" s="10">
        <v>44160</v>
      </c>
      <c r="C641" s="11">
        <v>11</v>
      </c>
      <c r="D641" s="12">
        <v>2020</v>
      </c>
      <c r="E641" s="10" t="s">
        <v>2707</v>
      </c>
      <c r="F641" s="10" t="s">
        <v>2657</v>
      </c>
      <c r="G641" s="10" t="s">
        <v>2666</v>
      </c>
      <c r="H641" s="9" t="s">
        <v>315</v>
      </c>
      <c r="I641" s="9" t="s">
        <v>23</v>
      </c>
      <c r="J641" s="9" t="s">
        <v>3</v>
      </c>
      <c r="K641" s="9" t="s">
        <v>16</v>
      </c>
      <c r="L641" s="9" t="s">
        <v>17</v>
      </c>
      <c r="M641" s="13">
        <v>7.28</v>
      </c>
      <c r="N641" s="13">
        <f t="shared" si="27"/>
        <v>330.2208</v>
      </c>
      <c r="O641" s="11">
        <v>19300</v>
      </c>
      <c r="P641" s="11">
        <f t="shared" si="28"/>
        <v>140504</v>
      </c>
      <c r="Q641" s="9" t="s">
        <v>1599</v>
      </c>
      <c r="R641" s="37">
        <f t="shared" si="29"/>
        <v>19300</v>
      </c>
    </row>
    <row r="642" spans="1:18" x14ac:dyDescent="0.25">
      <c r="A642" s="9" t="s">
        <v>1598</v>
      </c>
      <c r="B642" s="10">
        <v>44160</v>
      </c>
      <c r="C642" s="11">
        <v>11</v>
      </c>
      <c r="D642" s="12">
        <v>2020</v>
      </c>
      <c r="E642" s="10" t="s">
        <v>2707</v>
      </c>
      <c r="F642" s="10" t="s">
        <v>2657</v>
      </c>
      <c r="G642" s="10" t="s">
        <v>2666</v>
      </c>
      <c r="H642" s="9" t="s">
        <v>315</v>
      </c>
      <c r="I642" s="9" t="s">
        <v>23</v>
      </c>
      <c r="J642" s="9" t="s">
        <v>3</v>
      </c>
      <c r="K642" s="9" t="s">
        <v>16</v>
      </c>
      <c r="L642" s="9" t="s">
        <v>17</v>
      </c>
      <c r="M642" s="13">
        <v>23.77</v>
      </c>
      <c r="N642" s="13">
        <f t="shared" si="27"/>
        <v>1078.2072000000001</v>
      </c>
      <c r="O642" s="11">
        <v>19300</v>
      </c>
      <c r="P642" s="11">
        <f t="shared" si="28"/>
        <v>458761</v>
      </c>
      <c r="Q642" s="9" t="s">
        <v>1599</v>
      </c>
      <c r="R642" s="37">
        <f t="shared" si="29"/>
        <v>19300</v>
      </c>
    </row>
    <row r="643" spans="1:18" x14ac:dyDescent="0.25">
      <c r="A643" s="9" t="s">
        <v>1598</v>
      </c>
      <c r="B643" s="10">
        <v>44160</v>
      </c>
      <c r="C643" s="11">
        <v>11</v>
      </c>
      <c r="D643" s="12">
        <v>2020</v>
      </c>
      <c r="E643" s="10" t="s">
        <v>2707</v>
      </c>
      <c r="F643" s="10" t="s">
        <v>2657</v>
      </c>
      <c r="G643" s="10" t="s">
        <v>2666</v>
      </c>
      <c r="H643" s="9" t="s">
        <v>315</v>
      </c>
      <c r="I643" s="9" t="s">
        <v>23</v>
      </c>
      <c r="J643" s="9" t="s">
        <v>3</v>
      </c>
      <c r="K643" s="9" t="s">
        <v>16</v>
      </c>
      <c r="L643" s="9" t="s">
        <v>17</v>
      </c>
      <c r="M643" s="13">
        <v>0.89</v>
      </c>
      <c r="N643" s="13">
        <f t="shared" si="27"/>
        <v>40.370400000000004</v>
      </c>
      <c r="O643" s="11">
        <v>19300</v>
      </c>
      <c r="P643" s="11">
        <f t="shared" si="28"/>
        <v>17177</v>
      </c>
      <c r="Q643" s="9" t="s">
        <v>1599</v>
      </c>
      <c r="R643" s="37">
        <f t="shared" si="29"/>
        <v>19300</v>
      </c>
    </row>
    <row r="644" spans="1:18" x14ac:dyDescent="0.25">
      <c r="A644" s="9" t="s">
        <v>1598</v>
      </c>
      <c r="B644" s="10">
        <v>44160</v>
      </c>
      <c r="C644" s="11">
        <v>11</v>
      </c>
      <c r="D644" s="12">
        <v>2020</v>
      </c>
      <c r="E644" s="10" t="s">
        <v>2707</v>
      </c>
      <c r="F644" s="10" t="s">
        <v>2657</v>
      </c>
      <c r="G644" s="10" t="s">
        <v>2666</v>
      </c>
      <c r="H644" s="9" t="s">
        <v>315</v>
      </c>
      <c r="I644" s="9" t="s">
        <v>23</v>
      </c>
      <c r="J644" s="9" t="s">
        <v>3</v>
      </c>
      <c r="K644" s="9" t="s">
        <v>16</v>
      </c>
      <c r="L644" s="9" t="s">
        <v>17</v>
      </c>
      <c r="M644" s="13">
        <v>0.93</v>
      </c>
      <c r="N644" s="13">
        <f t="shared" si="27"/>
        <v>42.184800000000003</v>
      </c>
      <c r="O644" s="11">
        <v>19300</v>
      </c>
      <c r="P644" s="11">
        <f t="shared" si="28"/>
        <v>17949</v>
      </c>
      <c r="Q644" s="9" t="s">
        <v>1599</v>
      </c>
      <c r="R644" s="37">
        <f t="shared" si="29"/>
        <v>19300</v>
      </c>
    </row>
    <row r="645" spans="1:18" x14ac:dyDescent="0.25">
      <c r="A645" s="9" t="s">
        <v>1587</v>
      </c>
      <c r="B645" s="10">
        <v>44161</v>
      </c>
      <c r="C645" s="11">
        <v>11</v>
      </c>
      <c r="D645" s="12">
        <v>2020</v>
      </c>
      <c r="E645" s="10" t="s">
        <v>2707</v>
      </c>
      <c r="F645" s="10" t="s">
        <v>2657</v>
      </c>
      <c r="G645" s="10" t="s">
        <v>2666</v>
      </c>
      <c r="H645" s="9" t="s">
        <v>315</v>
      </c>
      <c r="I645" s="9" t="s">
        <v>1588</v>
      </c>
      <c r="J645" s="9" t="s">
        <v>3</v>
      </c>
      <c r="K645" s="9" t="s">
        <v>1255</v>
      </c>
      <c r="L645" s="9" t="s">
        <v>1256</v>
      </c>
      <c r="M645" s="13">
        <v>11.96</v>
      </c>
      <c r="N645" s="13">
        <f t="shared" si="27"/>
        <v>542.50560000000007</v>
      </c>
      <c r="O645" s="11">
        <v>19200</v>
      </c>
      <c r="P645" s="11">
        <f t="shared" si="28"/>
        <v>229632.00000000003</v>
      </c>
      <c r="Q645" s="9" t="s">
        <v>1589</v>
      </c>
      <c r="R645" s="37">
        <f t="shared" si="29"/>
        <v>19200</v>
      </c>
    </row>
    <row r="646" spans="1:18" x14ac:dyDescent="0.25">
      <c r="A646" s="9" t="s">
        <v>1587</v>
      </c>
      <c r="B646" s="10">
        <v>44161</v>
      </c>
      <c r="C646" s="11">
        <v>11</v>
      </c>
      <c r="D646" s="12">
        <v>2020</v>
      </c>
      <c r="E646" s="10" t="s">
        <v>2707</v>
      </c>
      <c r="F646" s="10" t="s">
        <v>2657</v>
      </c>
      <c r="G646" s="10" t="s">
        <v>2666</v>
      </c>
      <c r="H646" s="9" t="s">
        <v>315</v>
      </c>
      <c r="I646" s="9" t="s">
        <v>1588</v>
      </c>
      <c r="J646" s="9" t="s">
        <v>3</v>
      </c>
      <c r="K646" s="9" t="s">
        <v>1255</v>
      </c>
      <c r="L646" s="9" t="s">
        <v>1256</v>
      </c>
      <c r="M646" s="13">
        <v>13.04</v>
      </c>
      <c r="N646" s="13">
        <f t="shared" ref="N646:N709" si="30">M646*45.36</f>
        <v>591.49439999999993</v>
      </c>
      <c r="O646" s="11">
        <v>19200</v>
      </c>
      <c r="P646" s="11">
        <f t="shared" ref="P646:P709" si="31">M646*O646</f>
        <v>250367.99999999997</v>
      </c>
      <c r="Q646" s="9" t="s">
        <v>1589</v>
      </c>
      <c r="R646" s="37">
        <f t="shared" si="29"/>
        <v>19200</v>
      </c>
    </row>
    <row r="647" spans="1:18" x14ac:dyDescent="0.25">
      <c r="A647" s="9" t="s">
        <v>1590</v>
      </c>
      <c r="B647" s="10">
        <v>44161</v>
      </c>
      <c r="C647" s="11">
        <v>11</v>
      </c>
      <c r="D647" s="12">
        <v>2020</v>
      </c>
      <c r="E647" s="10" t="s">
        <v>2707</v>
      </c>
      <c r="F647" s="10" t="s">
        <v>2657</v>
      </c>
      <c r="G647" s="10" t="s">
        <v>2666</v>
      </c>
      <c r="H647" s="9" t="s">
        <v>315</v>
      </c>
      <c r="I647" s="9" t="s">
        <v>1588</v>
      </c>
      <c r="J647" s="9" t="s">
        <v>3</v>
      </c>
      <c r="K647" s="9" t="s">
        <v>1255</v>
      </c>
      <c r="L647" s="9" t="s">
        <v>1256</v>
      </c>
      <c r="M647" s="13">
        <v>6</v>
      </c>
      <c r="N647" s="13">
        <f t="shared" si="30"/>
        <v>272.15999999999997</v>
      </c>
      <c r="O647" s="11">
        <v>18300</v>
      </c>
      <c r="P647" s="11">
        <f t="shared" si="31"/>
        <v>109800</v>
      </c>
      <c r="Q647" s="9" t="s">
        <v>1591</v>
      </c>
      <c r="R647" s="37">
        <f t="shared" ref="R647:R710" si="32">P647/M647</f>
        <v>18300</v>
      </c>
    </row>
    <row r="648" spans="1:18" x14ac:dyDescent="0.25">
      <c r="A648" s="9" t="s">
        <v>1592</v>
      </c>
      <c r="B648" s="10">
        <v>44161</v>
      </c>
      <c r="C648" s="11">
        <v>11</v>
      </c>
      <c r="D648" s="12">
        <v>2020</v>
      </c>
      <c r="E648" s="10" t="s">
        <v>2707</v>
      </c>
      <c r="F648" s="10" t="s">
        <v>2657</v>
      </c>
      <c r="G648" s="10" t="s">
        <v>2666</v>
      </c>
      <c r="H648" s="9" t="s">
        <v>8</v>
      </c>
      <c r="I648" s="9" t="s">
        <v>9</v>
      </c>
      <c r="J648" s="9" t="s">
        <v>3</v>
      </c>
      <c r="K648" s="9" t="s">
        <v>10</v>
      </c>
      <c r="L648" s="9" t="s">
        <v>11</v>
      </c>
      <c r="M648" s="13">
        <v>36.5</v>
      </c>
      <c r="N648" s="13">
        <f t="shared" si="30"/>
        <v>1655.6399999999999</v>
      </c>
      <c r="O648" s="11">
        <v>20000</v>
      </c>
      <c r="P648" s="11">
        <f t="shared" si="31"/>
        <v>730000</v>
      </c>
      <c r="Q648" s="9" t="s">
        <v>1593</v>
      </c>
      <c r="R648" s="37">
        <f t="shared" si="32"/>
        <v>20000</v>
      </c>
    </row>
    <row r="649" spans="1:18" x14ac:dyDescent="0.25">
      <c r="A649" s="9" t="s">
        <v>1592</v>
      </c>
      <c r="B649" s="10">
        <v>44161</v>
      </c>
      <c r="C649" s="11">
        <v>11</v>
      </c>
      <c r="D649" s="12">
        <v>2020</v>
      </c>
      <c r="E649" s="10" t="s">
        <v>2707</v>
      </c>
      <c r="F649" s="10" t="s">
        <v>2657</v>
      </c>
      <c r="G649" s="10" t="s">
        <v>2666</v>
      </c>
      <c r="H649" s="9" t="s">
        <v>8</v>
      </c>
      <c r="I649" s="9" t="s">
        <v>9</v>
      </c>
      <c r="J649" s="9" t="s">
        <v>3</v>
      </c>
      <c r="K649" s="9" t="s">
        <v>10</v>
      </c>
      <c r="L649" s="9" t="s">
        <v>11</v>
      </c>
      <c r="M649" s="13">
        <v>1.06</v>
      </c>
      <c r="N649" s="13">
        <f t="shared" si="30"/>
        <v>48.081600000000002</v>
      </c>
      <c r="O649" s="11">
        <v>20000</v>
      </c>
      <c r="P649" s="11">
        <f t="shared" si="31"/>
        <v>21200</v>
      </c>
      <c r="Q649" s="9" t="s">
        <v>1593</v>
      </c>
      <c r="R649" s="37">
        <f t="shared" si="32"/>
        <v>20000</v>
      </c>
    </row>
    <row r="650" spans="1:18" x14ac:dyDescent="0.25">
      <c r="A650" s="9" t="s">
        <v>1592</v>
      </c>
      <c r="B650" s="10">
        <v>44161</v>
      </c>
      <c r="C650" s="11">
        <v>11</v>
      </c>
      <c r="D650" s="12">
        <v>2020</v>
      </c>
      <c r="E650" s="10" t="s">
        <v>2707</v>
      </c>
      <c r="F650" s="10" t="s">
        <v>2657</v>
      </c>
      <c r="G650" s="10" t="s">
        <v>2666</v>
      </c>
      <c r="H650" s="9" t="s">
        <v>8</v>
      </c>
      <c r="I650" s="9" t="s">
        <v>9</v>
      </c>
      <c r="J650" s="9" t="s">
        <v>3</v>
      </c>
      <c r="K650" s="9" t="s">
        <v>10</v>
      </c>
      <c r="L650" s="9" t="s">
        <v>11</v>
      </c>
      <c r="M650" s="13">
        <v>37.44</v>
      </c>
      <c r="N650" s="13">
        <f t="shared" si="30"/>
        <v>1698.2783999999999</v>
      </c>
      <c r="O650" s="11">
        <v>20000</v>
      </c>
      <c r="P650" s="11">
        <f t="shared" si="31"/>
        <v>748800</v>
      </c>
      <c r="Q650" s="9" t="s">
        <v>1593</v>
      </c>
      <c r="R650" s="37">
        <f t="shared" si="32"/>
        <v>20000</v>
      </c>
    </row>
    <row r="651" spans="1:18" x14ac:dyDescent="0.25">
      <c r="A651" s="9" t="s">
        <v>1581</v>
      </c>
      <c r="B651" s="10">
        <v>44162</v>
      </c>
      <c r="C651" s="11">
        <v>11</v>
      </c>
      <c r="D651" s="12">
        <v>2020</v>
      </c>
      <c r="E651" s="10" t="s">
        <v>2707</v>
      </c>
      <c r="F651" s="10" t="s">
        <v>2657</v>
      </c>
      <c r="G651" s="10" t="s">
        <v>2666</v>
      </c>
      <c r="H651" s="9" t="s">
        <v>298</v>
      </c>
      <c r="I651" s="9" t="s">
        <v>37</v>
      </c>
      <c r="J651" s="9" t="s">
        <v>3</v>
      </c>
      <c r="K651" s="9" t="s">
        <v>38</v>
      </c>
      <c r="L651" s="9" t="s">
        <v>39</v>
      </c>
      <c r="M651" s="13">
        <v>13.47</v>
      </c>
      <c r="N651" s="13">
        <f t="shared" si="30"/>
        <v>610.99919999999997</v>
      </c>
      <c r="O651" s="11">
        <v>16600</v>
      </c>
      <c r="P651" s="11">
        <f t="shared" si="31"/>
        <v>223602</v>
      </c>
      <c r="Q651" s="9" t="s">
        <v>1582</v>
      </c>
      <c r="R651" s="37">
        <f t="shared" si="32"/>
        <v>16600</v>
      </c>
    </row>
    <row r="652" spans="1:18" x14ac:dyDescent="0.25">
      <c r="A652" s="9" t="s">
        <v>1581</v>
      </c>
      <c r="B652" s="10">
        <v>44162</v>
      </c>
      <c r="C652" s="11">
        <v>11</v>
      </c>
      <c r="D652" s="12">
        <v>2020</v>
      </c>
      <c r="E652" s="10" t="s">
        <v>2707</v>
      </c>
      <c r="F652" s="10" t="s">
        <v>2657</v>
      </c>
      <c r="G652" s="10" t="s">
        <v>2666</v>
      </c>
      <c r="H652" s="9" t="s">
        <v>298</v>
      </c>
      <c r="I652" s="9" t="s">
        <v>37</v>
      </c>
      <c r="J652" s="9" t="s">
        <v>3</v>
      </c>
      <c r="K652" s="9" t="s">
        <v>38</v>
      </c>
      <c r="L652" s="9" t="s">
        <v>39</v>
      </c>
      <c r="M652" s="13">
        <v>16.73</v>
      </c>
      <c r="N652" s="13">
        <f t="shared" si="30"/>
        <v>758.87279999999998</v>
      </c>
      <c r="O652" s="11">
        <v>16600</v>
      </c>
      <c r="P652" s="11">
        <f t="shared" si="31"/>
        <v>277718</v>
      </c>
      <c r="Q652" s="9" t="s">
        <v>1582</v>
      </c>
      <c r="R652" s="37">
        <f t="shared" si="32"/>
        <v>16600</v>
      </c>
    </row>
    <row r="653" spans="1:18" x14ac:dyDescent="0.25">
      <c r="A653" s="9" t="s">
        <v>1581</v>
      </c>
      <c r="B653" s="10">
        <v>44162</v>
      </c>
      <c r="C653" s="11">
        <v>11</v>
      </c>
      <c r="D653" s="12">
        <v>2020</v>
      </c>
      <c r="E653" s="10" t="s">
        <v>2707</v>
      </c>
      <c r="F653" s="10" t="s">
        <v>2657</v>
      </c>
      <c r="G653" s="10" t="s">
        <v>2666</v>
      </c>
      <c r="H653" s="9" t="s">
        <v>298</v>
      </c>
      <c r="I653" s="9" t="s">
        <v>37</v>
      </c>
      <c r="J653" s="9" t="s">
        <v>3</v>
      </c>
      <c r="K653" s="9" t="s">
        <v>38</v>
      </c>
      <c r="L653" s="9" t="s">
        <v>39</v>
      </c>
      <c r="M653" s="13">
        <v>13.61</v>
      </c>
      <c r="N653" s="13">
        <f t="shared" si="30"/>
        <v>617.34960000000001</v>
      </c>
      <c r="O653" s="11">
        <v>16600</v>
      </c>
      <c r="P653" s="11">
        <f t="shared" si="31"/>
        <v>225926</v>
      </c>
      <c r="Q653" s="9" t="s">
        <v>1582</v>
      </c>
      <c r="R653" s="37">
        <f t="shared" si="32"/>
        <v>16600</v>
      </c>
    </row>
    <row r="654" spans="1:18" x14ac:dyDescent="0.25">
      <c r="A654" s="9" t="s">
        <v>1581</v>
      </c>
      <c r="B654" s="10">
        <v>44162</v>
      </c>
      <c r="C654" s="11">
        <v>11</v>
      </c>
      <c r="D654" s="12">
        <v>2020</v>
      </c>
      <c r="E654" s="10" t="s">
        <v>2707</v>
      </c>
      <c r="F654" s="10" t="s">
        <v>2657</v>
      </c>
      <c r="G654" s="10" t="s">
        <v>2666</v>
      </c>
      <c r="H654" s="9" t="s">
        <v>298</v>
      </c>
      <c r="I654" s="9" t="s">
        <v>37</v>
      </c>
      <c r="J654" s="9" t="s">
        <v>3</v>
      </c>
      <c r="K654" s="9" t="s">
        <v>38</v>
      </c>
      <c r="L654" s="9" t="s">
        <v>39</v>
      </c>
      <c r="M654" s="13">
        <v>6.22</v>
      </c>
      <c r="N654" s="13">
        <f t="shared" si="30"/>
        <v>282.13919999999996</v>
      </c>
      <c r="O654" s="11">
        <v>16600</v>
      </c>
      <c r="P654" s="11">
        <f t="shared" si="31"/>
        <v>103252</v>
      </c>
      <c r="Q654" s="9" t="s">
        <v>1582</v>
      </c>
      <c r="R654" s="37">
        <f t="shared" si="32"/>
        <v>16600</v>
      </c>
    </row>
    <row r="655" spans="1:18" x14ac:dyDescent="0.25">
      <c r="A655" s="9" t="s">
        <v>1581</v>
      </c>
      <c r="B655" s="10">
        <v>44162</v>
      </c>
      <c r="C655" s="11">
        <v>11</v>
      </c>
      <c r="D655" s="12">
        <v>2020</v>
      </c>
      <c r="E655" s="10" t="s">
        <v>2707</v>
      </c>
      <c r="F655" s="10" t="s">
        <v>2657</v>
      </c>
      <c r="G655" s="10" t="s">
        <v>2666</v>
      </c>
      <c r="H655" s="9" t="s">
        <v>298</v>
      </c>
      <c r="I655" s="9" t="s">
        <v>37</v>
      </c>
      <c r="J655" s="9" t="s">
        <v>3</v>
      </c>
      <c r="K655" s="9" t="s">
        <v>38</v>
      </c>
      <c r="L655" s="9" t="s">
        <v>39</v>
      </c>
      <c r="M655" s="13">
        <v>13.97</v>
      </c>
      <c r="N655" s="13">
        <f t="shared" si="30"/>
        <v>633.67920000000004</v>
      </c>
      <c r="O655" s="11">
        <v>16600</v>
      </c>
      <c r="P655" s="11">
        <f t="shared" si="31"/>
        <v>231902</v>
      </c>
      <c r="Q655" s="9" t="s">
        <v>1582</v>
      </c>
      <c r="R655" s="37">
        <f t="shared" si="32"/>
        <v>16600</v>
      </c>
    </row>
    <row r="656" spans="1:18" x14ac:dyDescent="0.25">
      <c r="A656" s="9" t="s">
        <v>1583</v>
      </c>
      <c r="B656" s="10">
        <v>44162</v>
      </c>
      <c r="C656" s="11">
        <v>11</v>
      </c>
      <c r="D656" s="12">
        <v>2020</v>
      </c>
      <c r="E656" s="10" t="s">
        <v>2707</v>
      </c>
      <c r="F656" s="10" t="s">
        <v>2657</v>
      </c>
      <c r="G656" s="10" t="s">
        <v>2666</v>
      </c>
      <c r="H656" s="9" t="s">
        <v>8</v>
      </c>
      <c r="I656" s="9" t="s">
        <v>9</v>
      </c>
      <c r="J656" s="9" t="s">
        <v>3</v>
      </c>
      <c r="K656" s="9" t="s">
        <v>10</v>
      </c>
      <c r="L656" s="9" t="s">
        <v>11</v>
      </c>
      <c r="M656" s="13">
        <v>250</v>
      </c>
      <c r="N656" s="13">
        <f t="shared" si="30"/>
        <v>11340</v>
      </c>
      <c r="O656" s="11">
        <v>20300</v>
      </c>
      <c r="P656" s="11">
        <f t="shared" si="31"/>
        <v>5075000</v>
      </c>
      <c r="Q656" s="9" t="s">
        <v>1584</v>
      </c>
      <c r="R656" s="37">
        <f t="shared" si="32"/>
        <v>20300</v>
      </c>
    </row>
    <row r="657" spans="1:18" x14ac:dyDescent="0.25">
      <c r="A657" s="9" t="s">
        <v>1585</v>
      </c>
      <c r="B657" s="10">
        <v>44162</v>
      </c>
      <c r="C657" s="11">
        <v>11</v>
      </c>
      <c r="D657" s="12">
        <v>2020</v>
      </c>
      <c r="E657" s="10" t="s">
        <v>2707</v>
      </c>
      <c r="F657" s="10" t="s">
        <v>2657</v>
      </c>
      <c r="G657" s="10" t="s">
        <v>2666</v>
      </c>
      <c r="H657" s="9" t="s">
        <v>8</v>
      </c>
      <c r="I657" s="9" t="s">
        <v>171</v>
      </c>
      <c r="J657" s="9" t="s">
        <v>3</v>
      </c>
      <c r="K657" s="9" t="s">
        <v>172</v>
      </c>
      <c r="L657" s="9" t="s">
        <v>173</v>
      </c>
      <c r="M657" s="13">
        <v>150</v>
      </c>
      <c r="N657" s="13">
        <f t="shared" si="30"/>
        <v>6804</v>
      </c>
      <c r="O657" s="11">
        <v>19500</v>
      </c>
      <c r="P657" s="11">
        <f t="shared" si="31"/>
        <v>2925000</v>
      </c>
      <c r="Q657" s="9" t="s">
        <v>1586</v>
      </c>
      <c r="R657" s="37">
        <f t="shared" si="32"/>
        <v>19500</v>
      </c>
    </row>
    <row r="658" spans="1:18" x14ac:dyDescent="0.25">
      <c r="A658" s="9" t="s">
        <v>1575</v>
      </c>
      <c r="B658" s="10">
        <v>44166</v>
      </c>
      <c r="C658" s="11">
        <v>12</v>
      </c>
      <c r="D658" s="12">
        <v>2020</v>
      </c>
      <c r="E658" s="10" t="s">
        <v>2708</v>
      </c>
      <c r="F658" s="10" t="s">
        <v>2657</v>
      </c>
      <c r="G658" s="10" t="s">
        <v>2666</v>
      </c>
      <c r="H658" s="9" t="s">
        <v>298</v>
      </c>
      <c r="I658" s="9" t="s">
        <v>37</v>
      </c>
      <c r="J658" s="9" t="s">
        <v>3</v>
      </c>
      <c r="K658" s="9" t="s">
        <v>38</v>
      </c>
      <c r="L658" s="9" t="s">
        <v>39</v>
      </c>
      <c r="M658" s="13">
        <v>4.1399999999999997</v>
      </c>
      <c r="N658" s="13">
        <f t="shared" si="30"/>
        <v>187.79039999999998</v>
      </c>
      <c r="O658" s="11">
        <v>17200</v>
      </c>
      <c r="P658" s="11">
        <f t="shared" si="31"/>
        <v>71208</v>
      </c>
      <c r="Q658" s="9" t="s">
        <v>1576</v>
      </c>
      <c r="R658" s="37">
        <f t="shared" si="32"/>
        <v>17200</v>
      </c>
    </row>
    <row r="659" spans="1:18" x14ac:dyDescent="0.25">
      <c r="A659" s="9" t="s">
        <v>1575</v>
      </c>
      <c r="B659" s="10">
        <v>44166</v>
      </c>
      <c r="C659" s="11">
        <v>12</v>
      </c>
      <c r="D659" s="12">
        <v>2020</v>
      </c>
      <c r="E659" s="10" t="s">
        <v>2708</v>
      </c>
      <c r="F659" s="10" t="s">
        <v>2657</v>
      </c>
      <c r="G659" s="10" t="s">
        <v>2666</v>
      </c>
      <c r="H659" s="9" t="s">
        <v>298</v>
      </c>
      <c r="I659" s="9" t="s">
        <v>37</v>
      </c>
      <c r="J659" s="9" t="s">
        <v>3</v>
      </c>
      <c r="K659" s="9" t="s">
        <v>38</v>
      </c>
      <c r="L659" s="9" t="s">
        <v>39</v>
      </c>
      <c r="M659" s="13">
        <v>13.98</v>
      </c>
      <c r="N659" s="13">
        <f t="shared" si="30"/>
        <v>634.13279999999997</v>
      </c>
      <c r="O659" s="11">
        <v>17200</v>
      </c>
      <c r="P659" s="11">
        <f t="shared" si="31"/>
        <v>240456</v>
      </c>
      <c r="Q659" s="9" t="s">
        <v>1576</v>
      </c>
      <c r="R659" s="37">
        <f t="shared" si="32"/>
        <v>17200</v>
      </c>
    </row>
    <row r="660" spans="1:18" x14ac:dyDescent="0.25">
      <c r="A660" s="9" t="s">
        <v>1575</v>
      </c>
      <c r="B660" s="10">
        <v>44166</v>
      </c>
      <c r="C660" s="11">
        <v>12</v>
      </c>
      <c r="D660" s="12">
        <v>2020</v>
      </c>
      <c r="E660" s="10" t="s">
        <v>2708</v>
      </c>
      <c r="F660" s="10" t="s">
        <v>2657</v>
      </c>
      <c r="G660" s="10" t="s">
        <v>2666</v>
      </c>
      <c r="H660" s="9" t="s">
        <v>298</v>
      </c>
      <c r="I660" s="9" t="s">
        <v>37</v>
      </c>
      <c r="J660" s="9" t="s">
        <v>3</v>
      </c>
      <c r="K660" s="9" t="s">
        <v>38</v>
      </c>
      <c r="L660" s="9" t="s">
        <v>39</v>
      </c>
      <c r="M660" s="13">
        <v>4.7699999999999996</v>
      </c>
      <c r="N660" s="13">
        <f t="shared" si="30"/>
        <v>216.36719999999997</v>
      </c>
      <c r="O660" s="11">
        <v>17200</v>
      </c>
      <c r="P660" s="11">
        <f t="shared" si="31"/>
        <v>82043.999999999985</v>
      </c>
      <c r="Q660" s="9" t="s">
        <v>1576</v>
      </c>
      <c r="R660" s="37">
        <f t="shared" si="32"/>
        <v>17200</v>
      </c>
    </row>
    <row r="661" spans="1:18" x14ac:dyDescent="0.25">
      <c r="A661" s="9" t="s">
        <v>1575</v>
      </c>
      <c r="B661" s="10">
        <v>44166</v>
      </c>
      <c r="C661" s="11">
        <v>12</v>
      </c>
      <c r="D661" s="12">
        <v>2020</v>
      </c>
      <c r="E661" s="10" t="s">
        <v>2708</v>
      </c>
      <c r="F661" s="10" t="s">
        <v>2657</v>
      </c>
      <c r="G661" s="10" t="s">
        <v>2666</v>
      </c>
      <c r="H661" s="9" t="s">
        <v>298</v>
      </c>
      <c r="I661" s="9" t="s">
        <v>37</v>
      </c>
      <c r="J661" s="9" t="s">
        <v>3</v>
      </c>
      <c r="K661" s="9" t="s">
        <v>38</v>
      </c>
      <c r="L661" s="9" t="s">
        <v>39</v>
      </c>
      <c r="M661" s="13">
        <v>2.66</v>
      </c>
      <c r="N661" s="13">
        <f t="shared" si="30"/>
        <v>120.6576</v>
      </c>
      <c r="O661" s="11">
        <v>17200</v>
      </c>
      <c r="P661" s="11">
        <f t="shared" si="31"/>
        <v>45752</v>
      </c>
      <c r="Q661" s="9" t="s">
        <v>1576</v>
      </c>
      <c r="R661" s="37">
        <f t="shared" si="32"/>
        <v>17200</v>
      </c>
    </row>
    <row r="662" spans="1:18" x14ac:dyDescent="0.25">
      <c r="A662" s="9" t="s">
        <v>1575</v>
      </c>
      <c r="B662" s="10">
        <v>44166</v>
      </c>
      <c r="C662" s="11">
        <v>12</v>
      </c>
      <c r="D662" s="12">
        <v>2020</v>
      </c>
      <c r="E662" s="10" t="s">
        <v>2708</v>
      </c>
      <c r="F662" s="10" t="s">
        <v>2657</v>
      </c>
      <c r="G662" s="10" t="s">
        <v>2666</v>
      </c>
      <c r="H662" s="9" t="s">
        <v>298</v>
      </c>
      <c r="I662" s="9" t="s">
        <v>37</v>
      </c>
      <c r="J662" s="9" t="s">
        <v>3</v>
      </c>
      <c r="K662" s="9" t="s">
        <v>38</v>
      </c>
      <c r="L662" s="9" t="s">
        <v>39</v>
      </c>
      <c r="M662" s="13">
        <v>4.55</v>
      </c>
      <c r="N662" s="13">
        <f t="shared" si="30"/>
        <v>206.38799999999998</v>
      </c>
      <c r="O662" s="11">
        <v>17200</v>
      </c>
      <c r="P662" s="11">
        <f t="shared" si="31"/>
        <v>78260</v>
      </c>
      <c r="Q662" s="9" t="s">
        <v>1576</v>
      </c>
      <c r="R662" s="37">
        <f t="shared" si="32"/>
        <v>17200</v>
      </c>
    </row>
    <row r="663" spans="1:18" x14ac:dyDescent="0.25">
      <c r="A663" s="9" t="s">
        <v>1575</v>
      </c>
      <c r="B663" s="10">
        <v>44166</v>
      </c>
      <c r="C663" s="11">
        <v>12</v>
      </c>
      <c r="D663" s="12">
        <v>2020</v>
      </c>
      <c r="E663" s="10" t="s">
        <v>2708</v>
      </c>
      <c r="F663" s="10" t="s">
        <v>2657</v>
      </c>
      <c r="G663" s="10" t="s">
        <v>2666</v>
      </c>
      <c r="H663" s="9" t="s">
        <v>298</v>
      </c>
      <c r="I663" s="9" t="s">
        <v>37</v>
      </c>
      <c r="J663" s="9" t="s">
        <v>3</v>
      </c>
      <c r="K663" s="9" t="s">
        <v>38</v>
      </c>
      <c r="L663" s="9" t="s">
        <v>39</v>
      </c>
      <c r="M663" s="13">
        <v>0.28999999999999998</v>
      </c>
      <c r="N663" s="13">
        <f t="shared" si="30"/>
        <v>13.154399999999999</v>
      </c>
      <c r="O663" s="11">
        <v>17200</v>
      </c>
      <c r="P663" s="11">
        <f t="shared" si="31"/>
        <v>4988</v>
      </c>
      <c r="Q663" s="9" t="s">
        <v>1576</v>
      </c>
      <c r="R663" s="37">
        <f t="shared" si="32"/>
        <v>17200</v>
      </c>
    </row>
    <row r="664" spans="1:18" x14ac:dyDescent="0.25">
      <c r="A664" s="9" t="s">
        <v>1575</v>
      </c>
      <c r="B664" s="10">
        <v>44166</v>
      </c>
      <c r="C664" s="11">
        <v>12</v>
      </c>
      <c r="D664" s="12">
        <v>2020</v>
      </c>
      <c r="E664" s="10" t="s">
        <v>2708</v>
      </c>
      <c r="F664" s="10" t="s">
        <v>2657</v>
      </c>
      <c r="G664" s="10" t="s">
        <v>2666</v>
      </c>
      <c r="H664" s="9" t="s">
        <v>298</v>
      </c>
      <c r="I664" s="9" t="s">
        <v>37</v>
      </c>
      <c r="J664" s="9" t="s">
        <v>3</v>
      </c>
      <c r="K664" s="9" t="s">
        <v>38</v>
      </c>
      <c r="L664" s="9" t="s">
        <v>39</v>
      </c>
      <c r="M664" s="13">
        <v>6.89</v>
      </c>
      <c r="N664" s="13">
        <f t="shared" si="30"/>
        <v>312.53039999999999</v>
      </c>
      <c r="O664" s="11">
        <v>17200</v>
      </c>
      <c r="P664" s="11">
        <f t="shared" si="31"/>
        <v>118508</v>
      </c>
      <c r="Q664" s="9" t="s">
        <v>1576</v>
      </c>
      <c r="R664" s="37">
        <f t="shared" si="32"/>
        <v>17200</v>
      </c>
    </row>
    <row r="665" spans="1:18" x14ac:dyDescent="0.25">
      <c r="A665" s="9" t="s">
        <v>1575</v>
      </c>
      <c r="B665" s="10">
        <v>44166</v>
      </c>
      <c r="C665" s="11">
        <v>12</v>
      </c>
      <c r="D665" s="12">
        <v>2020</v>
      </c>
      <c r="E665" s="10" t="s">
        <v>2708</v>
      </c>
      <c r="F665" s="10" t="s">
        <v>2657</v>
      </c>
      <c r="G665" s="10" t="s">
        <v>2666</v>
      </c>
      <c r="H665" s="9" t="s">
        <v>298</v>
      </c>
      <c r="I665" s="9" t="s">
        <v>37</v>
      </c>
      <c r="J665" s="9" t="s">
        <v>3</v>
      </c>
      <c r="K665" s="9" t="s">
        <v>38</v>
      </c>
      <c r="L665" s="9" t="s">
        <v>39</v>
      </c>
      <c r="M665" s="13">
        <v>62.72</v>
      </c>
      <c r="N665" s="13">
        <f t="shared" si="30"/>
        <v>2844.9791999999998</v>
      </c>
      <c r="O665" s="11">
        <v>17200</v>
      </c>
      <c r="P665" s="11">
        <f t="shared" si="31"/>
        <v>1078784</v>
      </c>
      <c r="Q665" s="9" t="s">
        <v>1576</v>
      </c>
      <c r="R665" s="37">
        <f t="shared" si="32"/>
        <v>17200</v>
      </c>
    </row>
    <row r="666" spans="1:18" x14ac:dyDescent="0.25">
      <c r="A666" s="9" t="s">
        <v>1577</v>
      </c>
      <c r="B666" s="10">
        <v>44166</v>
      </c>
      <c r="C666" s="11">
        <v>12</v>
      </c>
      <c r="D666" s="12">
        <v>2020</v>
      </c>
      <c r="E666" s="10" t="s">
        <v>2708</v>
      </c>
      <c r="F666" s="10" t="s">
        <v>2657</v>
      </c>
      <c r="G666" s="10" t="s">
        <v>2666</v>
      </c>
      <c r="H666" s="9" t="s">
        <v>315</v>
      </c>
      <c r="I666" s="9" t="s">
        <v>23</v>
      </c>
      <c r="J666" s="9" t="s">
        <v>3</v>
      </c>
      <c r="K666" s="9" t="s">
        <v>16</v>
      </c>
      <c r="L666" s="9" t="s">
        <v>17</v>
      </c>
      <c r="M666" s="13">
        <v>94.02</v>
      </c>
      <c r="N666" s="13">
        <f t="shared" si="30"/>
        <v>4264.7471999999998</v>
      </c>
      <c r="O666" s="11">
        <v>19300</v>
      </c>
      <c r="P666" s="11">
        <f t="shared" si="31"/>
        <v>1814586</v>
      </c>
      <c r="Q666" s="9" t="s">
        <v>1578</v>
      </c>
      <c r="R666" s="37">
        <f t="shared" si="32"/>
        <v>19300</v>
      </c>
    </row>
    <row r="667" spans="1:18" x14ac:dyDescent="0.25">
      <c r="A667" s="9" t="s">
        <v>1577</v>
      </c>
      <c r="B667" s="10">
        <v>44166</v>
      </c>
      <c r="C667" s="11">
        <v>12</v>
      </c>
      <c r="D667" s="12">
        <v>2020</v>
      </c>
      <c r="E667" s="10" t="s">
        <v>2708</v>
      </c>
      <c r="F667" s="10" t="s">
        <v>2657</v>
      </c>
      <c r="G667" s="10" t="s">
        <v>2666</v>
      </c>
      <c r="H667" s="9" t="s">
        <v>315</v>
      </c>
      <c r="I667" s="9" t="s">
        <v>23</v>
      </c>
      <c r="J667" s="9" t="s">
        <v>3</v>
      </c>
      <c r="K667" s="9" t="s">
        <v>16</v>
      </c>
      <c r="L667" s="9" t="s">
        <v>17</v>
      </c>
      <c r="M667" s="13">
        <v>34.409999999999997</v>
      </c>
      <c r="N667" s="13">
        <f t="shared" si="30"/>
        <v>1560.8375999999998</v>
      </c>
      <c r="O667" s="11">
        <v>19300</v>
      </c>
      <c r="P667" s="11">
        <f t="shared" si="31"/>
        <v>664112.99999999988</v>
      </c>
      <c r="Q667" s="9" t="s">
        <v>1578</v>
      </c>
      <c r="R667" s="37">
        <f t="shared" si="32"/>
        <v>19300</v>
      </c>
    </row>
    <row r="668" spans="1:18" x14ac:dyDescent="0.25">
      <c r="A668" s="9" t="s">
        <v>1577</v>
      </c>
      <c r="B668" s="10">
        <v>44166</v>
      </c>
      <c r="C668" s="11">
        <v>12</v>
      </c>
      <c r="D668" s="12">
        <v>2020</v>
      </c>
      <c r="E668" s="10" t="s">
        <v>2708</v>
      </c>
      <c r="F668" s="10" t="s">
        <v>2657</v>
      </c>
      <c r="G668" s="10" t="s">
        <v>2666</v>
      </c>
      <c r="H668" s="9" t="s">
        <v>315</v>
      </c>
      <c r="I668" s="9" t="s">
        <v>23</v>
      </c>
      <c r="J668" s="9" t="s">
        <v>3</v>
      </c>
      <c r="K668" s="9" t="s">
        <v>16</v>
      </c>
      <c r="L668" s="9" t="s">
        <v>17</v>
      </c>
      <c r="M668" s="13">
        <v>10.49</v>
      </c>
      <c r="N668" s="13">
        <f t="shared" si="30"/>
        <v>475.82639999999998</v>
      </c>
      <c r="O668" s="11">
        <v>19300</v>
      </c>
      <c r="P668" s="11">
        <f t="shared" si="31"/>
        <v>202457</v>
      </c>
      <c r="Q668" s="9" t="s">
        <v>1578</v>
      </c>
      <c r="R668" s="37">
        <f t="shared" si="32"/>
        <v>19300</v>
      </c>
    </row>
    <row r="669" spans="1:18" x14ac:dyDescent="0.25">
      <c r="A669" s="9" t="s">
        <v>1577</v>
      </c>
      <c r="B669" s="10">
        <v>44166</v>
      </c>
      <c r="C669" s="11">
        <v>12</v>
      </c>
      <c r="D669" s="12">
        <v>2020</v>
      </c>
      <c r="E669" s="10" t="s">
        <v>2708</v>
      </c>
      <c r="F669" s="10" t="s">
        <v>2657</v>
      </c>
      <c r="G669" s="10" t="s">
        <v>2666</v>
      </c>
      <c r="H669" s="9" t="s">
        <v>315</v>
      </c>
      <c r="I669" s="9" t="s">
        <v>23</v>
      </c>
      <c r="J669" s="9" t="s">
        <v>3</v>
      </c>
      <c r="K669" s="9" t="s">
        <v>16</v>
      </c>
      <c r="L669" s="9" t="s">
        <v>17</v>
      </c>
      <c r="M669" s="13">
        <v>1.08</v>
      </c>
      <c r="N669" s="13">
        <f t="shared" si="30"/>
        <v>48.988800000000005</v>
      </c>
      <c r="O669" s="11">
        <v>19300</v>
      </c>
      <c r="P669" s="11">
        <f t="shared" si="31"/>
        <v>20844</v>
      </c>
      <c r="Q669" s="9" t="s">
        <v>1578</v>
      </c>
      <c r="R669" s="37">
        <f t="shared" si="32"/>
        <v>19300</v>
      </c>
    </row>
    <row r="670" spans="1:18" x14ac:dyDescent="0.25">
      <c r="A670" s="9" t="s">
        <v>1579</v>
      </c>
      <c r="B670" s="10">
        <v>44166</v>
      </c>
      <c r="C670" s="11">
        <v>12</v>
      </c>
      <c r="D670" s="12">
        <v>2020</v>
      </c>
      <c r="E670" s="10" t="s">
        <v>2708</v>
      </c>
      <c r="F670" s="10" t="s">
        <v>2657</v>
      </c>
      <c r="G670" s="10" t="s">
        <v>2666</v>
      </c>
      <c r="H670" s="9" t="s">
        <v>235</v>
      </c>
      <c r="I670" s="9" t="s">
        <v>33</v>
      </c>
      <c r="J670" s="9" t="s">
        <v>3</v>
      </c>
      <c r="K670" s="9" t="s">
        <v>1160</v>
      </c>
      <c r="L670" s="9" t="s">
        <v>1161</v>
      </c>
      <c r="M670" s="13">
        <v>34.681600000000003</v>
      </c>
      <c r="N670" s="13">
        <f t="shared" si="30"/>
        <v>1573.1573760000001</v>
      </c>
      <c r="O670" s="11">
        <v>12250.1</v>
      </c>
      <c r="P670" s="11">
        <f t="shared" si="31"/>
        <v>424853.06816000002</v>
      </c>
      <c r="Q670" s="9" t="s">
        <v>1580</v>
      </c>
      <c r="R670" s="37">
        <f t="shared" si="32"/>
        <v>12250.1</v>
      </c>
    </row>
    <row r="671" spans="1:18" x14ac:dyDescent="0.25">
      <c r="A671" s="9" t="s">
        <v>1579</v>
      </c>
      <c r="B671" s="10">
        <v>44166</v>
      </c>
      <c r="C671" s="11">
        <v>12</v>
      </c>
      <c r="D671" s="12">
        <v>2020</v>
      </c>
      <c r="E671" s="10" t="s">
        <v>2708</v>
      </c>
      <c r="F671" s="10" t="s">
        <v>2657</v>
      </c>
      <c r="G671" s="10" t="s">
        <v>2666</v>
      </c>
      <c r="H671" s="9" t="s">
        <v>235</v>
      </c>
      <c r="I671" s="9" t="s">
        <v>33</v>
      </c>
      <c r="J671" s="9" t="s">
        <v>3</v>
      </c>
      <c r="K671" s="9" t="s">
        <v>1160</v>
      </c>
      <c r="L671" s="9" t="s">
        <v>1161</v>
      </c>
      <c r="M671" s="13">
        <v>25.066099999999999</v>
      </c>
      <c r="N671" s="13">
        <f t="shared" si="30"/>
        <v>1136.998296</v>
      </c>
      <c r="O671" s="11">
        <v>12250.1</v>
      </c>
      <c r="P671" s="11">
        <f t="shared" si="31"/>
        <v>307062.23161000002</v>
      </c>
      <c r="Q671" s="9" t="s">
        <v>1580</v>
      </c>
      <c r="R671" s="37">
        <f t="shared" si="32"/>
        <v>12250.100000000002</v>
      </c>
    </row>
    <row r="672" spans="1:18" x14ac:dyDescent="0.25">
      <c r="A672" s="9" t="s">
        <v>1579</v>
      </c>
      <c r="B672" s="10">
        <v>44166</v>
      </c>
      <c r="C672" s="11">
        <v>12</v>
      </c>
      <c r="D672" s="12">
        <v>2020</v>
      </c>
      <c r="E672" s="10" t="s">
        <v>2708</v>
      </c>
      <c r="F672" s="10" t="s">
        <v>2657</v>
      </c>
      <c r="G672" s="10" t="s">
        <v>2666</v>
      </c>
      <c r="H672" s="9" t="s">
        <v>235</v>
      </c>
      <c r="I672" s="9" t="s">
        <v>33</v>
      </c>
      <c r="J672" s="9" t="s">
        <v>3</v>
      </c>
      <c r="K672" s="9" t="s">
        <v>1160</v>
      </c>
      <c r="L672" s="9" t="s">
        <v>1161</v>
      </c>
      <c r="M672" s="13">
        <v>5.8672000000000004</v>
      </c>
      <c r="N672" s="13">
        <f t="shared" si="30"/>
        <v>266.13619199999999</v>
      </c>
      <c r="O672" s="11">
        <v>12250.1</v>
      </c>
      <c r="P672" s="11">
        <f t="shared" si="31"/>
        <v>71873.786720000004</v>
      </c>
      <c r="Q672" s="9" t="s">
        <v>1580</v>
      </c>
      <c r="R672" s="37">
        <f t="shared" si="32"/>
        <v>12250.1</v>
      </c>
    </row>
    <row r="673" spans="1:18" x14ac:dyDescent="0.25">
      <c r="A673" s="9" t="s">
        <v>1567</v>
      </c>
      <c r="B673" s="10">
        <v>44167</v>
      </c>
      <c r="C673" s="11">
        <v>12</v>
      </c>
      <c r="D673" s="12">
        <v>2020</v>
      </c>
      <c r="E673" s="10" t="s">
        <v>2708</v>
      </c>
      <c r="F673" s="10" t="s">
        <v>2657</v>
      </c>
      <c r="G673" s="10" t="s">
        <v>2666</v>
      </c>
      <c r="H673" s="9" t="s">
        <v>8</v>
      </c>
      <c r="I673" s="9" t="s">
        <v>171</v>
      </c>
      <c r="J673" s="9" t="s">
        <v>3</v>
      </c>
      <c r="K673" s="9" t="s">
        <v>172</v>
      </c>
      <c r="L673" s="9" t="s">
        <v>173</v>
      </c>
      <c r="M673" s="13">
        <v>120</v>
      </c>
      <c r="N673" s="13">
        <f t="shared" si="30"/>
        <v>5443.2</v>
      </c>
      <c r="O673" s="11">
        <v>19500</v>
      </c>
      <c r="P673" s="11">
        <f t="shared" si="31"/>
        <v>2340000</v>
      </c>
      <c r="Q673" s="9" t="s">
        <v>1568</v>
      </c>
      <c r="R673" s="37">
        <f t="shared" si="32"/>
        <v>19500</v>
      </c>
    </row>
    <row r="674" spans="1:18" x14ac:dyDescent="0.25">
      <c r="A674" s="9" t="s">
        <v>1569</v>
      </c>
      <c r="B674" s="10">
        <v>44167</v>
      </c>
      <c r="C674" s="11">
        <v>12</v>
      </c>
      <c r="D674" s="12">
        <v>2020</v>
      </c>
      <c r="E674" s="10" t="s">
        <v>2708</v>
      </c>
      <c r="F674" s="10" t="s">
        <v>2657</v>
      </c>
      <c r="G674" s="10" t="s">
        <v>2666</v>
      </c>
      <c r="H674" s="9" t="s">
        <v>8</v>
      </c>
      <c r="I674" s="9" t="s">
        <v>171</v>
      </c>
      <c r="J674" s="9" t="s">
        <v>3</v>
      </c>
      <c r="K674" s="9" t="s">
        <v>172</v>
      </c>
      <c r="L674" s="9" t="s">
        <v>173</v>
      </c>
      <c r="M674" s="13">
        <v>40</v>
      </c>
      <c r="N674" s="13">
        <f t="shared" si="30"/>
        <v>1814.4</v>
      </c>
      <c r="O674" s="11">
        <v>19500</v>
      </c>
      <c r="P674" s="11">
        <f t="shared" si="31"/>
        <v>780000</v>
      </c>
      <c r="Q674" s="9" t="s">
        <v>1570</v>
      </c>
      <c r="R674" s="37">
        <f t="shared" si="32"/>
        <v>19500</v>
      </c>
    </row>
    <row r="675" spans="1:18" x14ac:dyDescent="0.25">
      <c r="A675" s="9" t="s">
        <v>1571</v>
      </c>
      <c r="B675" s="10">
        <v>44167</v>
      </c>
      <c r="C675" s="11">
        <v>12</v>
      </c>
      <c r="D675" s="12">
        <v>2020</v>
      </c>
      <c r="E675" s="10" t="s">
        <v>2708</v>
      </c>
      <c r="F675" s="10" t="s">
        <v>2657</v>
      </c>
      <c r="G675" s="10" t="s">
        <v>2666</v>
      </c>
      <c r="H675" s="9" t="s">
        <v>8</v>
      </c>
      <c r="I675" s="9" t="s">
        <v>9</v>
      </c>
      <c r="J675" s="9" t="s">
        <v>3</v>
      </c>
      <c r="K675" s="9" t="s">
        <v>10</v>
      </c>
      <c r="L675" s="9" t="s">
        <v>11</v>
      </c>
      <c r="M675" s="13">
        <v>55</v>
      </c>
      <c r="N675" s="13">
        <f t="shared" si="30"/>
        <v>2494.8000000000002</v>
      </c>
      <c r="O675" s="11">
        <v>20000</v>
      </c>
      <c r="P675" s="11">
        <f t="shared" si="31"/>
        <v>1100000</v>
      </c>
      <c r="Q675" s="9" t="s">
        <v>1572</v>
      </c>
      <c r="R675" s="37">
        <f t="shared" si="32"/>
        <v>20000</v>
      </c>
    </row>
    <row r="676" spans="1:18" x14ac:dyDescent="0.25">
      <c r="A676" s="9" t="s">
        <v>1573</v>
      </c>
      <c r="B676" s="10">
        <v>44167</v>
      </c>
      <c r="C676" s="11">
        <v>12</v>
      </c>
      <c r="D676" s="12">
        <v>2020</v>
      </c>
      <c r="E676" s="10" t="s">
        <v>2708</v>
      </c>
      <c r="F676" s="10" t="s">
        <v>2657</v>
      </c>
      <c r="G676" s="10" t="s">
        <v>2666</v>
      </c>
      <c r="H676" s="9" t="s">
        <v>8</v>
      </c>
      <c r="I676" s="9" t="s">
        <v>9</v>
      </c>
      <c r="J676" s="9" t="s">
        <v>3</v>
      </c>
      <c r="K676" s="9" t="s">
        <v>10</v>
      </c>
      <c r="L676" s="9" t="s">
        <v>11</v>
      </c>
      <c r="M676" s="13">
        <v>20</v>
      </c>
      <c r="N676" s="13">
        <f t="shared" si="30"/>
        <v>907.2</v>
      </c>
      <c r="O676" s="11">
        <v>20000</v>
      </c>
      <c r="P676" s="11">
        <f t="shared" si="31"/>
        <v>400000</v>
      </c>
      <c r="Q676" s="9" t="s">
        <v>1574</v>
      </c>
      <c r="R676" s="37">
        <f t="shared" si="32"/>
        <v>20000</v>
      </c>
    </row>
    <row r="677" spans="1:18" x14ac:dyDescent="0.25">
      <c r="A677" s="9" t="s">
        <v>1565</v>
      </c>
      <c r="B677" s="10">
        <v>44169</v>
      </c>
      <c r="C677" s="11">
        <v>12</v>
      </c>
      <c r="D677" s="12">
        <v>2020</v>
      </c>
      <c r="E677" s="10" t="s">
        <v>2708</v>
      </c>
      <c r="F677" s="10" t="s">
        <v>2657</v>
      </c>
      <c r="G677" s="10" t="s">
        <v>2666</v>
      </c>
      <c r="H677" s="9" t="s">
        <v>315</v>
      </c>
      <c r="I677" s="9" t="s">
        <v>23</v>
      </c>
      <c r="J677" s="9" t="s">
        <v>3</v>
      </c>
      <c r="K677" s="9" t="s">
        <v>16</v>
      </c>
      <c r="L677" s="9" t="s">
        <v>17</v>
      </c>
      <c r="M677" s="13">
        <v>140</v>
      </c>
      <c r="N677" s="13">
        <f t="shared" si="30"/>
        <v>6350.4</v>
      </c>
      <c r="O677" s="11">
        <v>19300</v>
      </c>
      <c r="P677" s="11">
        <f t="shared" si="31"/>
        <v>2702000</v>
      </c>
      <c r="Q677" s="9" t="s">
        <v>1566</v>
      </c>
      <c r="R677" s="37">
        <f t="shared" si="32"/>
        <v>19300</v>
      </c>
    </row>
    <row r="678" spans="1:18" x14ac:dyDescent="0.25">
      <c r="A678" s="9" t="s">
        <v>1557</v>
      </c>
      <c r="B678" s="10">
        <v>44173</v>
      </c>
      <c r="C678" s="11">
        <v>12</v>
      </c>
      <c r="D678" s="12">
        <v>2020</v>
      </c>
      <c r="E678" s="10" t="s">
        <v>2708</v>
      </c>
      <c r="F678" s="10" t="s">
        <v>2657</v>
      </c>
      <c r="G678" s="10" t="s">
        <v>2666</v>
      </c>
      <c r="H678" s="9" t="s">
        <v>8</v>
      </c>
      <c r="I678" s="9" t="s">
        <v>171</v>
      </c>
      <c r="J678" s="9" t="s">
        <v>3</v>
      </c>
      <c r="K678" s="9" t="s">
        <v>172</v>
      </c>
      <c r="L678" s="9" t="s">
        <v>173</v>
      </c>
      <c r="M678" s="13">
        <v>70</v>
      </c>
      <c r="N678" s="13">
        <f t="shared" si="30"/>
        <v>3175.2</v>
      </c>
      <c r="O678" s="11">
        <v>19500</v>
      </c>
      <c r="P678" s="11">
        <f t="shared" si="31"/>
        <v>1365000</v>
      </c>
      <c r="Q678" s="9" t="s">
        <v>1558</v>
      </c>
      <c r="R678" s="37">
        <f t="shared" si="32"/>
        <v>19500</v>
      </c>
    </row>
    <row r="679" spans="1:18" x14ac:dyDescent="0.25">
      <c r="A679" s="9" t="s">
        <v>1559</v>
      </c>
      <c r="B679" s="10">
        <v>44173</v>
      </c>
      <c r="C679" s="11">
        <v>12</v>
      </c>
      <c r="D679" s="12">
        <v>2020</v>
      </c>
      <c r="E679" s="10" t="s">
        <v>2708</v>
      </c>
      <c r="F679" s="10" t="s">
        <v>2657</v>
      </c>
      <c r="G679" s="10" t="s">
        <v>2666</v>
      </c>
      <c r="H679" s="9" t="s">
        <v>8</v>
      </c>
      <c r="I679" s="9" t="s">
        <v>9</v>
      </c>
      <c r="J679" s="9" t="s">
        <v>3</v>
      </c>
      <c r="K679" s="9" t="s">
        <v>10</v>
      </c>
      <c r="L679" s="9" t="s">
        <v>11</v>
      </c>
      <c r="M679" s="13">
        <v>30</v>
      </c>
      <c r="N679" s="13">
        <f t="shared" si="30"/>
        <v>1360.8</v>
      </c>
      <c r="O679" s="11">
        <v>20000</v>
      </c>
      <c r="P679" s="11">
        <f t="shared" si="31"/>
        <v>600000</v>
      </c>
      <c r="Q679" s="9" t="s">
        <v>1560</v>
      </c>
      <c r="R679" s="37">
        <f t="shared" si="32"/>
        <v>20000</v>
      </c>
    </row>
    <row r="680" spans="1:18" x14ac:dyDescent="0.25">
      <c r="A680" s="9" t="s">
        <v>1561</v>
      </c>
      <c r="B680" s="10">
        <v>44173</v>
      </c>
      <c r="C680" s="11">
        <v>12</v>
      </c>
      <c r="D680" s="12">
        <v>2020</v>
      </c>
      <c r="E680" s="10" t="s">
        <v>2708</v>
      </c>
      <c r="F680" s="10" t="s">
        <v>2657</v>
      </c>
      <c r="G680" s="10" t="s">
        <v>2666</v>
      </c>
      <c r="H680" s="9" t="s">
        <v>8</v>
      </c>
      <c r="I680" s="9" t="s">
        <v>9</v>
      </c>
      <c r="J680" s="9" t="s">
        <v>3</v>
      </c>
      <c r="K680" s="9" t="s">
        <v>10</v>
      </c>
      <c r="L680" s="9" t="s">
        <v>11</v>
      </c>
      <c r="M680" s="13">
        <v>120</v>
      </c>
      <c r="N680" s="13">
        <f t="shared" si="30"/>
        <v>5443.2</v>
      </c>
      <c r="O680" s="11">
        <v>20000</v>
      </c>
      <c r="P680" s="11">
        <f t="shared" si="31"/>
        <v>2400000</v>
      </c>
      <c r="Q680" s="9" t="s">
        <v>1562</v>
      </c>
      <c r="R680" s="37">
        <f t="shared" si="32"/>
        <v>20000</v>
      </c>
    </row>
    <row r="681" spans="1:18" x14ac:dyDescent="0.25">
      <c r="A681" s="9" t="s">
        <v>1563</v>
      </c>
      <c r="B681" s="10">
        <v>44173</v>
      </c>
      <c r="C681" s="11">
        <v>12</v>
      </c>
      <c r="D681" s="12">
        <v>2020</v>
      </c>
      <c r="E681" s="10" t="s">
        <v>2708</v>
      </c>
      <c r="F681" s="10" t="s">
        <v>2657</v>
      </c>
      <c r="G681" s="10" t="s">
        <v>2666</v>
      </c>
      <c r="H681" s="9" t="s">
        <v>8</v>
      </c>
      <c r="I681" s="9" t="s">
        <v>9</v>
      </c>
      <c r="J681" s="9" t="s">
        <v>3</v>
      </c>
      <c r="K681" s="9" t="s">
        <v>10</v>
      </c>
      <c r="L681" s="9" t="s">
        <v>11</v>
      </c>
      <c r="M681" s="13">
        <v>65</v>
      </c>
      <c r="N681" s="13">
        <f t="shared" si="30"/>
        <v>2948.4</v>
      </c>
      <c r="O681" s="11">
        <v>19900</v>
      </c>
      <c r="P681" s="11">
        <f t="shared" si="31"/>
        <v>1293500</v>
      </c>
      <c r="Q681" s="9" t="s">
        <v>1564</v>
      </c>
      <c r="R681" s="37">
        <f t="shared" si="32"/>
        <v>19900</v>
      </c>
    </row>
    <row r="682" spans="1:18" x14ac:dyDescent="0.25">
      <c r="A682" s="9" t="s">
        <v>1555</v>
      </c>
      <c r="B682" s="10">
        <v>44176</v>
      </c>
      <c r="C682" s="11">
        <v>12</v>
      </c>
      <c r="D682" s="12">
        <v>2020</v>
      </c>
      <c r="E682" s="10" t="s">
        <v>2708</v>
      </c>
      <c r="F682" s="10" t="s">
        <v>2657</v>
      </c>
      <c r="G682" s="10" t="s">
        <v>2666</v>
      </c>
      <c r="H682" s="9" t="s">
        <v>8</v>
      </c>
      <c r="I682" s="9" t="s">
        <v>9</v>
      </c>
      <c r="J682" s="9" t="s">
        <v>3</v>
      </c>
      <c r="K682" s="9" t="s">
        <v>10</v>
      </c>
      <c r="L682" s="9" t="s">
        <v>11</v>
      </c>
      <c r="M682" s="13">
        <v>52.88</v>
      </c>
      <c r="N682" s="13">
        <f t="shared" si="30"/>
        <v>2398.6368000000002</v>
      </c>
      <c r="O682" s="11">
        <v>19900</v>
      </c>
      <c r="P682" s="11">
        <f t="shared" si="31"/>
        <v>1052312</v>
      </c>
      <c r="Q682" s="9" t="s">
        <v>1556</v>
      </c>
      <c r="R682" s="37">
        <f t="shared" si="32"/>
        <v>19900</v>
      </c>
    </row>
    <row r="683" spans="1:18" x14ac:dyDescent="0.25">
      <c r="A683" s="9" t="s">
        <v>1555</v>
      </c>
      <c r="B683" s="10">
        <v>44176</v>
      </c>
      <c r="C683" s="11">
        <v>12</v>
      </c>
      <c r="D683" s="12">
        <v>2020</v>
      </c>
      <c r="E683" s="10" t="s">
        <v>2708</v>
      </c>
      <c r="F683" s="10" t="s">
        <v>2657</v>
      </c>
      <c r="G683" s="10" t="s">
        <v>2666</v>
      </c>
      <c r="H683" s="9" t="s">
        <v>8</v>
      </c>
      <c r="I683" s="9" t="s">
        <v>9</v>
      </c>
      <c r="J683" s="9" t="s">
        <v>3</v>
      </c>
      <c r="K683" s="9" t="s">
        <v>10</v>
      </c>
      <c r="L683" s="9" t="s">
        <v>11</v>
      </c>
      <c r="M683" s="13">
        <v>47.12</v>
      </c>
      <c r="N683" s="13">
        <f t="shared" si="30"/>
        <v>2137.3631999999998</v>
      </c>
      <c r="O683" s="11">
        <v>19900</v>
      </c>
      <c r="P683" s="11">
        <f t="shared" si="31"/>
        <v>937688</v>
      </c>
      <c r="Q683" s="9" t="s">
        <v>1556</v>
      </c>
      <c r="R683" s="37">
        <f t="shared" si="32"/>
        <v>19900</v>
      </c>
    </row>
    <row r="684" spans="1:18" x14ac:dyDescent="0.25">
      <c r="A684" s="9" t="s">
        <v>1547</v>
      </c>
      <c r="B684" s="10">
        <v>44180</v>
      </c>
      <c r="C684" s="11">
        <v>12</v>
      </c>
      <c r="D684" s="12">
        <v>2020</v>
      </c>
      <c r="E684" s="10" t="s">
        <v>2708</v>
      </c>
      <c r="F684" s="10" t="s">
        <v>2657</v>
      </c>
      <c r="G684" s="10" t="s">
        <v>2666</v>
      </c>
      <c r="H684" s="9" t="s">
        <v>8</v>
      </c>
      <c r="I684" s="9" t="s">
        <v>9</v>
      </c>
      <c r="J684" s="9" t="s">
        <v>3</v>
      </c>
      <c r="K684" s="9" t="s">
        <v>10</v>
      </c>
      <c r="L684" s="9" t="s">
        <v>11</v>
      </c>
      <c r="M684" s="13">
        <v>97</v>
      </c>
      <c r="N684" s="13">
        <f t="shared" si="30"/>
        <v>4399.92</v>
      </c>
      <c r="O684" s="11">
        <v>19900</v>
      </c>
      <c r="P684" s="11">
        <f t="shared" si="31"/>
        <v>1930300</v>
      </c>
      <c r="Q684" s="9" t="s">
        <v>1548</v>
      </c>
      <c r="R684" s="37">
        <f t="shared" si="32"/>
        <v>19900</v>
      </c>
    </row>
    <row r="685" spans="1:18" x14ac:dyDescent="0.25">
      <c r="A685" s="9" t="s">
        <v>1549</v>
      </c>
      <c r="B685" s="10">
        <v>44180</v>
      </c>
      <c r="C685" s="11">
        <v>12</v>
      </c>
      <c r="D685" s="12">
        <v>2020</v>
      </c>
      <c r="E685" s="10" t="s">
        <v>2708</v>
      </c>
      <c r="F685" s="10" t="s">
        <v>2657</v>
      </c>
      <c r="G685" s="10" t="s">
        <v>2666</v>
      </c>
      <c r="H685" s="9" t="s">
        <v>298</v>
      </c>
      <c r="I685" s="9" t="s">
        <v>37</v>
      </c>
      <c r="J685" s="9" t="s">
        <v>3</v>
      </c>
      <c r="K685" s="9" t="s">
        <v>38</v>
      </c>
      <c r="L685" s="9" t="s">
        <v>39</v>
      </c>
      <c r="M685" s="13">
        <v>18.55</v>
      </c>
      <c r="N685" s="13">
        <f t="shared" si="30"/>
        <v>841.428</v>
      </c>
      <c r="O685" s="11">
        <v>17200</v>
      </c>
      <c r="P685" s="11">
        <f t="shared" si="31"/>
        <v>319060</v>
      </c>
      <c r="Q685" s="9" t="s">
        <v>1550</v>
      </c>
      <c r="R685" s="37">
        <f t="shared" si="32"/>
        <v>17200</v>
      </c>
    </row>
    <row r="686" spans="1:18" x14ac:dyDescent="0.25">
      <c r="A686" s="9" t="s">
        <v>1549</v>
      </c>
      <c r="B686" s="10">
        <v>44180</v>
      </c>
      <c r="C686" s="11">
        <v>12</v>
      </c>
      <c r="D686" s="12">
        <v>2020</v>
      </c>
      <c r="E686" s="10" t="s">
        <v>2708</v>
      </c>
      <c r="F686" s="10" t="s">
        <v>2657</v>
      </c>
      <c r="G686" s="10" t="s">
        <v>2666</v>
      </c>
      <c r="H686" s="9" t="s">
        <v>298</v>
      </c>
      <c r="I686" s="9" t="s">
        <v>37</v>
      </c>
      <c r="J686" s="9" t="s">
        <v>3</v>
      </c>
      <c r="K686" s="9" t="s">
        <v>38</v>
      </c>
      <c r="L686" s="9" t="s">
        <v>39</v>
      </c>
      <c r="M686" s="13">
        <v>61.45</v>
      </c>
      <c r="N686" s="13">
        <f t="shared" si="30"/>
        <v>2787.3720000000003</v>
      </c>
      <c r="O686" s="11">
        <v>17200</v>
      </c>
      <c r="P686" s="11">
        <f t="shared" si="31"/>
        <v>1056940</v>
      </c>
      <c r="Q686" s="9" t="s">
        <v>1550</v>
      </c>
      <c r="R686" s="37">
        <f t="shared" si="32"/>
        <v>17200</v>
      </c>
    </row>
    <row r="687" spans="1:18" x14ac:dyDescent="0.25">
      <c r="A687" s="9" t="s">
        <v>1551</v>
      </c>
      <c r="B687" s="10">
        <v>44180</v>
      </c>
      <c r="C687" s="11">
        <v>12</v>
      </c>
      <c r="D687" s="12">
        <v>2020</v>
      </c>
      <c r="E687" s="10" t="s">
        <v>2708</v>
      </c>
      <c r="F687" s="10" t="s">
        <v>2657</v>
      </c>
      <c r="G687" s="10" t="s">
        <v>2666</v>
      </c>
      <c r="H687" s="9" t="s">
        <v>315</v>
      </c>
      <c r="I687" s="9" t="s">
        <v>23</v>
      </c>
      <c r="J687" s="9" t="s">
        <v>3</v>
      </c>
      <c r="K687" s="9" t="s">
        <v>16</v>
      </c>
      <c r="L687" s="9" t="s">
        <v>17</v>
      </c>
      <c r="M687" s="13">
        <v>16.420000000000002</v>
      </c>
      <c r="N687" s="13">
        <f t="shared" si="30"/>
        <v>744.8112000000001</v>
      </c>
      <c r="O687" s="11">
        <v>19300</v>
      </c>
      <c r="P687" s="11">
        <f t="shared" si="31"/>
        <v>316906.00000000006</v>
      </c>
      <c r="Q687" s="9" t="s">
        <v>1552</v>
      </c>
      <c r="R687" s="37">
        <f t="shared" si="32"/>
        <v>19300</v>
      </c>
    </row>
    <row r="688" spans="1:18" x14ac:dyDescent="0.25">
      <c r="A688" s="9" t="s">
        <v>1551</v>
      </c>
      <c r="B688" s="10">
        <v>44180</v>
      </c>
      <c r="C688" s="11">
        <v>12</v>
      </c>
      <c r="D688" s="12">
        <v>2020</v>
      </c>
      <c r="E688" s="10" t="s">
        <v>2708</v>
      </c>
      <c r="F688" s="10" t="s">
        <v>2657</v>
      </c>
      <c r="G688" s="10" t="s">
        <v>2666</v>
      </c>
      <c r="H688" s="9" t="s">
        <v>315</v>
      </c>
      <c r="I688" s="9" t="s">
        <v>23</v>
      </c>
      <c r="J688" s="9" t="s">
        <v>3</v>
      </c>
      <c r="K688" s="9" t="s">
        <v>16</v>
      </c>
      <c r="L688" s="9" t="s">
        <v>17</v>
      </c>
      <c r="M688" s="13">
        <v>31.58</v>
      </c>
      <c r="N688" s="13">
        <f t="shared" si="30"/>
        <v>1432.4687999999999</v>
      </c>
      <c r="O688" s="11">
        <v>19300</v>
      </c>
      <c r="P688" s="11">
        <f t="shared" si="31"/>
        <v>609494</v>
      </c>
      <c r="Q688" s="9" t="s">
        <v>1552</v>
      </c>
      <c r="R688" s="37">
        <f t="shared" si="32"/>
        <v>19300</v>
      </c>
    </row>
    <row r="689" spans="1:18" x14ac:dyDescent="0.25">
      <c r="A689" s="9" t="s">
        <v>1553</v>
      </c>
      <c r="B689" s="10">
        <v>44180</v>
      </c>
      <c r="C689" s="11">
        <v>12</v>
      </c>
      <c r="D689" s="12">
        <v>2020</v>
      </c>
      <c r="E689" s="10" t="s">
        <v>2708</v>
      </c>
      <c r="F689" s="10" t="s">
        <v>2657</v>
      </c>
      <c r="G689" s="10" t="s">
        <v>2666</v>
      </c>
      <c r="H689" s="9" t="s">
        <v>8</v>
      </c>
      <c r="I689" s="9" t="s">
        <v>9</v>
      </c>
      <c r="J689" s="9" t="s">
        <v>3</v>
      </c>
      <c r="K689" s="9" t="s">
        <v>10</v>
      </c>
      <c r="L689" s="9" t="s">
        <v>11</v>
      </c>
      <c r="M689" s="13">
        <v>31</v>
      </c>
      <c r="N689" s="13">
        <f t="shared" si="30"/>
        <v>1406.16</v>
      </c>
      <c r="O689" s="11">
        <v>19900</v>
      </c>
      <c r="P689" s="11">
        <f t="shared" si="31"/>
        <v>616900</v>
      </c>
      <c r="Q689" s="9" t="s">
        <v>1554</v>
      </c>
      <c r="R689" s="37">
        <f t="shared" si="32"/>
        <v>19900</v>
      </c>
    </row>
    <row r="690" spans="1:18" x14ac:dyDescent="0.25">
      <c r="A690" s="9" t="s">
        <v>1545</v>
      </c>
      <c r="B690" s="10">
        <v>44181</v>
      </c>
      <c r="C690" s="11">
        <v>12</v>
      </c>
      <c r="D690" s="12">
        <v>2020</v>
      </c>
      <c r="E690" s="10" t="s">
        <v>2708</v>
      </c>
      <c r="F690" s="10" t="s">
        <v>2657</v>
      </c>
      <c r="G690" s="10" t="s">
        <v>2666</v>
      </c>
      <c r="H690" s="9" t="s">
        <v>8</v>
      </c>
      <c r="I690" s="9" t="s">
        <v>9</v>
      </c>
      <c r="J690" s="9" t="s">
        <v>3</v>
      </c>
      <c r="K690" s="9" t="s">
        <v>10</v>
      </c>
      <c r="L690" s="9" t="s">
        <v>11</v>
      </c>
      <c r="M690" s="13">
        <v>80</v>
      </c>
      <c r="N690" s="13">
        <f t="shared" si="30"/>
        <v>3628.8</v>
      </c>
      <c r="O690" s="11">
        <v>19900</v>
      </c>
      <c r="P690" s="11">
        <f t="shared" si="31"/>
        <v>1592000</v>
      </c>
      <c r="Q690" s="9" t="s">
        <v>1546</v>
      </c>
      <c r="R690" s="37">
        <f t="shared" si="32"/>
        <v>19900</v>
      </c>
    </row>
    <row r="691" spans="1:18" x14ac:dyDescent="0.25">
      <c r="A691" s="9" t="s">
        <v>2642</v>
      </c>
      <c r="B691" s="10">
        <v>44181</v>
      </c>
      <c r="C691" s="11">
        <v>12</v>
      </c>
      <c r="D691" s="12">
        <v>2020</v>
      </c>
      <c r="E691" s="10" t="s">
        <v>2708</v>
      </c>
      <c r="F691" s="10" t="s">
        <v>2657</v>
      </c>
      <c r="G691" s="10" t="s">
        <v>2666</v>
      </c>
      <c r="H691" s="9" t="s">
        <v>8</v>
      </c>
      <c r="I691" s="9" t="s">
        <v>171</v>
      </c>
      <c r="J691" s="9" t="s">
        <v>2627</v>
      </c>
      <c r="K691" s="9" t="s">
        <v>172</v>
      </c>
      <c r="L691" s="9" t="s">
        <v>173</v>
      </c>
      <c r="M691" s="13">
        <v>-100</v>
      </c>
      <c r="N691" s="13">
        <f t="shared" si="30"/>
        <v>-4536</v>
      </c>
      <c r="O691" s="11">
        <v>19500</v>
      </c>
      <c r="P691" s="11">
        <f t="shared" si="31"/>
        <v>-1950000</v>
      </c>
      <c r="Q691" s="9" t="s">
        <v>1603</v>
      </c>
      <c r="R691" s="37">
        <f t="shared" si="32"/>
        <v>19500</v>
      </c>
    </row>
    <row r="692" spans="1:18" x14ac:dyDescent="0.25">
      <c r="A692" s="9" t="s">
        <v>2643</v>
      </c>
      <c r="B692" s="10">
        <v>44181</v>
      </c>
      <c r="C692" s="11">
        <v>12</v>
      </c>
      <c r="D692" s="12">
        <v>2020</v>
      </c>
      <c r="E692" s="10" t="s">
        <v>2708</v>
      </c>
      <c r="F692" s="10" t="s">
        <v>2657</v>
      </c>
      <c r="G692" s="10" t="s">
        <v>2666</v>
      </c>
      <c r="H692" s="9" t="s">
        <v>8</v>
      </c>
      <c r="I692" s="9" t="s">
        <v>171</v>
      </c>
      <c r="J692" s="9" t="s">
        <v>2627</v>
      </c>
      <c r="K692" s="9" t="s">
        <v>172</v>
      </c>
      <c r="L692" s="9" t="s">
        <v>173</v>
      </c>
      <c r="M692" s="13">
        <v>-20</v>
      </c>
      <c r="N692" s="13">
        <f t="shared" si="30"/>
        <v>-907.2</v>
      </c>
      <c r="O692" s="11">
        <v>19500</v>
      </c>
      <c r="P692" s="11">
        <f t="shared" si="31"/>
        <v>-390000</v>
      </c>
      <c r="Q692" s="9" t="s">
        <v>1558</v>
      </c>
      <c r="R692" s="37">
        <f t="shared" si="32"/>
        <v>19500</v>
      </c>
    </row>
    <row r="693" spans="1:18" x14ac:dyDescent="0.25">
      <c r="A693" s="9" t="s">
        <v>2644</v>
      </c>
      <c r="B693" s="10">
        <v>44181</v>
      </c>
      <c r="C693" s="11">
        <v>12</v>
      </c>
      <c r="D693" s="12">
        <v>2020</v>
      </c>
      <c r="E693" s="10" t="s">
        <v>2708</v>
      </c>
      <c r="F693" s="10" t="s">
        <v>2657</v>
      </c>
      <c r="G693" s="10" t="s">
        <v>2666</v>
      </c>
      <c r="H693" s="9" t="s">
        <v>8</v>
      </c>
      <c r="I693" s="9" t="s">
        <v>171</v>
      </c>
      <c r="J693" s="9" t="s">
        <v>2627</v>
      </c>
      <c r="K693" s="9" t="s">
        <v>172</v>
      </c>
      <c r="L693" s="9" t="s">
        <v>173</v>
      </c>
      <c r="M693" s="13">
        <v>-40</v>
      </c>
      <c r="N693" s="13">
        <f t="shared" si="30"/>
        <v>-1814.4</v>
      </c>
      <c r="O693" s="11">
        <v>19500</v>
      </c>
      <c r="P693" s="11">
        <f t="shared" si="31"/>
        <v>-780000</v>
      </c>
      <c r="Q693" s="9" t="s">
        <v>1570</v>
      </c>
      <c r="R693" s="37">
        <f t="shared" si="32"/>
        <v>19500</v>
      </c>
    </row>
    <row r="694" spans="1:18" x14ac:dyDescent="0.25">
      <c r="A694" s="9" t="s">
        <v>1543</v>
      </c>
      <c r="B694" s="10">
        <v>44183</v>
      </c>
      <c r="C694" s="11">
        <v>12</v>
      </c>
      <c r="D694" s="12">
        <v>2020</v>
      </c>
      <c r="E694" s="10" t="s">
        <v>2708</v>
      </c>
      <c r="F694" s="10" t="s">
        <v>2657</v>
      </c>
      <c r="G694" s="10" t="s">
        <v>2666</v>
      </c>
      <c r="H694" s="9" t="s">
        <v>8</v>
      </c>
      <c r="I694" s="9" t="s">
        <v>9</v>
      </c>
      <c r="J694" s="9" t="s">
        <v>3</v>
      </c>
      <c r="K694" s="9" t="s">
        <v>10</v>
      </c>
      <c r="L694" s="9" t="s">
        <v>11</v>
      </c>
      <c r="M694" s="13">
        <v>75</v>
      </c>
      <c r="N694" s="13">
        <f t="shared" si="30"/>
        <v>3402</v>
      </c>
      <c r="O694" s="11">
        <v>19900</v>
      </c>
      <c r="P694" s="11">
        <f t="shared" si="31"/>
        <v>1492500</v>
      </c>
      <c r="Q694" s="9" t="s">
        <v>1544</v>
      </c>
      <c r="R694" s="37">
        <f t="shared" si="32"/>
        <v>19900</v>
      </c>
    </row>
    <row r="695" spans="1:18" x14ac:dyDescent="0.25">
      <c r="A695" s="9" t="s">
        <v>2639</v>
      </c>
      <c r="B695" s="10">
        <v>44184</v>
      </c>
      <c r="C695" s="11">
        <v>12</v>
      </c>
      <c r="D695" s="12">
        <v>2020</v>
      </c>
      <c r="E695" s="10" t="s">
        <v>2708</v>
      </c>
      <c r="F695" s="10" t="s">
        <v>2657</v>
      </c>
      <c r="G695" s="10" t="s">
        <v>2666</v>
      </c>
      <c r="H695" s="9" t="s">
        <v>8</v>
      </c>
      <c r="I695" s="9" t="s">
        <v>171</v>
      </c>
      <c r="J695" s="9" t="s">
        <v>2627</v>
      </c>
      <c r="K695" s="9" t="s">
        <v>172</v>
      </c>
      <c r="L695" s="9" t="s">
        <v>173</v>
      </c>
      <c r="M695" s="13">
        <v>-10</v>
      </c>
      <c r="N695" s="13">
        <f t="shared" si="30"/>
        <v>-453.6</v>
      </c>
      <c r="O695" s="11">
        <v>19500</v>
      </c>
      <c r="P695" s="11">
        <f t="shared" si="31"/>
        <v>-195000</v>
      </c>
      <c r="Q695" s="9" t="s">
        <v>1558</v>
      </c>
      <c r="R695" s="37">
        <f t="shared" si="32"/>
        <v>19500</v>
      </c>
    </row>
    <row r="696" spans="1:18" x14ac:dyDescent="0.25">
      <c r="A696" s="9" t="s">
        <v>2640</v>
      </c>
      <c r="B696" s="10">
        <v>44184</v>
      </c>
      <c r="C696" s="11">
        <v>12</v>
      </c>
      <c r="D696" s="12">
        <v>2020</v>
      </c>
      <c r="E696" s="10" t="s">
        <v>2708</v>
      </c>
      <c r="F696" s="10" t="s">
        <v>2657</v>
      </c>
      <c r="G696" s="10" t="s">
        <v>2666</v>
      </c>
      <c r="H696" s="9" t="s">
        <v>8</v>
      </c>
      <c r="I696" s="9" t="s">
        <v>171</v>
      </c>
      <c r="J696" s="9" t="s">
        <v>2627</v>
      </c>
      <c r="K696" s="9" t="s">
        <v>172</v>
      </c>
      <c r="L696" s="9" t="s">
        <v>173</v>
      </c>
      <c r="M696" s="13">
        <v>-40</v>
      </c>
      <c r="N696" s="13">
        <f t="shared" si="30"/>
        <v>-1814.4</v>
      </c>
      <c r="O696" s="11">
        <v>19500</v>
      </c>
      <c r="P696" s="11">
        <f t="shared" si="31"/>
        <v>-780000</v>
      </c>
      <c r="Q696" s="9" t="s">
        <v>1558</v>
      </c>
      <c r="R696" s="37">
        <f t="shared" si="32"/>
        <v>19500</v>
      </c>
    </row>
    <row r="697" spans="1:18" x14ac:dyDescent="0.25">
      <c r="A697" s="9" t="s">
        <v>2641</v>
      </c>
      <c r="B697" s="10">
        <v>44184</v>
      </c>
      <c r="C697" s="11">
        <v>12</v>
      </c>
      <c r="D697" s="12">
        <v>2020</v>
      </c>
      <c r="E697" s="10" t="s">
        <v>2708</v>
      </c>
      <c r="F697" s="10" t="s">
        <v>2657</v>
      </c>
      <c r="G697" s="10" t="s">
        <v>2666</v>
      </c>
      <c r="H697" s="9" t="s">
        <v>8</v>
      </c>
      <c r="I697" s="9" t="s">
        <v>171</v>
      </c>
      <c r="J697" s="9" t="s">
        <v>2627</v>
      </c>
      <c r="K697" s="9" t="s">
        <v>172</v>
      </c>
      <c r="L697" s="9" t="s">
        <v>173</v>
      </c>
      <c r="M697" s="13">
        <v>-150</v>
      </c>
      <c r="N697" s="13">
        <f t="shared" si="30"/>
        <v>-6804</v>
      </c>
      <c r="O697" s="11">
        <v>19500</v>
      </c>
      <c r="P697" s="11">
        <f t="shared" si="31"/>
        <v>-2925000</v>
      </c>
      <c r="Q697" s="9" t="s">
        <v>1586</v>
      </c>
      <c r="R697" s="37">
        <f t="shared" si="32"/>
        <v>19500</v>
      </c>
    </row>
    <row r="698" spans="1:18" x14ac:dyDescent="0.25">
      <c r="A698" s="9" t="s">
        <v>1539</v>
      </c>
      <c r="B698" s="10">
        <v>44186</v>
      </c>
      <c r="C698" s="11">
        <v>12</v>
      </c>
      <c r="D698" s="12">
        <v>2020</v>
      </c>
      <c r="E698" s="10" t="s">
        <v>2708</v>
      </c>
      <c r="F698" s="10" t="s">
        <v>2657</v>
      </c>
      <c r="G698" s="10" t="s">
        <v>2666</v>
      </c>
      <c r="H698" s="9" t="s">
        <v>91</v>
      </c>
      <c r="I698" s="9" t="s">
        <v>9</v>
      </c>
      <c r="J698" s="9" t="s">
        <v>3</v>
      </c>
      <c r="K698" s="9" t="s">
        <v>10</v>
      </c>
      <c r="L698" s="9" t="s">
        <v>11</v>
      </c>
      <c r="M698" s="13">
        <v>15.87</v>
      </c>
      <c r="N698" s="13">
        <f t="shared" si="30"/>
        <v>719.86320000000001</v>
      </c>
      <c r="O698" s="11">
        <v>22500</v>
      </c>
      <c r="P698" s="11">
        <f t="shared" si="31"/>
        <v>357075</v>
      </c>
      <c r="Q698" s="9" t="s">
        <v>1540</v>
      </c>
      <c r="R698" s="37">
        <f t="shared" si="32"/>
        <v>22500</v>
      </c>
    </row>
    <row r="699" spans="1:18" x14ac:dyDescent="0.25">
      <c r="A699" s="9" t="s">
        <v>1539</v>
      </c>
      <c r="B699" s="10">
        <v>44186</v>
      </c>
      <c r="C699" s="11">
        <v>12</v>
      </c>
      <c r="D699" s="12">
        <v>2020</v>
      </c>
      <c r="E699" s="10" t="s">
        <v>2708</v>
      </c>
      <c r="F699" s="10" t="s">
        <v>2657</v>
      </c>
      <c r="G699" s="10" t="s">
        <v>2666</v>
      </c>
      <c r="H699" s="9" t="s">
        <v>91</v>
      </c>
      <c r="I699" s="9" t="s">
        <v>9</v>
      </c>
      <c r="J699" s="9" t="s">
        <v>3</v>
      </c>
      <c r="K699" s="9" t="s">
        <v>10</v>
      </c>
      <c r="L699" s="9" t="s">
        <v>11</v>
      </c>
      <c r="M699" s="13">
        <v>77.95</v>
      </c>
      <c r="N699" s="13">
        <f t="shared" si="30"/>
        <v>3535.8119999999999</v>
      </c>
      <c r="O699" s="11">
        <v>22500</v>
      </c>
      <c r="P699" s="11">
        <f t="shared" si="31"/>
        <v>1753875</v>
      </c>
      <c r="Q699" s="9" t="s">
        <v>1540</v>
      </c>
      <c r="R699" s="37">
        <f t="shared" si="32"/>
        <v>22500</v>
      </c>
    </row>
    <row r="700" spans="1:18" x14ac:dyDescent="0.25">
      <c r="A700" s="9" t="s">
        <v>1539</v>
      </c>
      <c r="B700" s="10">
        <v>44186</v>
      </c>
      <c r="C700" s="11">
        <v>12</v>
      </c>
      <c r="D700" s="12">
        <v>2020</v>
      </c>
      <c r="E700" s="10" t="s">
        <v>2708</v>
      </c>
      <c r="F700" s="10" t="s">
        <v>2657</v>
      </c>
      <c r="G700" s="10" t="s">
        <v>2666</v>
      </c>
      <c r="H700" s="9" t="s">
        <v>91</v>
      </c>
      <c r="I700" s="9" t="s">
        <v>9</v>
      </c>
      <c r="J700" s="9" t="s">
        <v>3</v>
      </c>
      <c r="K700" s="9" t="s">
        <v>10</v>
      </c>
      <c r="L700" s="9" t="s">
        <v>11</v>
      </c>
      <c r="M700" s="13">
        <v>6.18</v>
      </c>
      <c r="N700" s="13">
        <f t="shared" si="30"/>
        <v>280.32479999999998</v>
      </c>
      <c r="O700" s="11">
        <v>22500</v>
      </c>
      <c r="P700" s="11">
        <f t="shared" si="31"/>
        <v>139050</v>
      </c>
      <c r="Q700" s="9" t="s">
        <v>1540</v>
      </c>
      <c r="R700" s="37">
        <f t="shared" si="32"/>
        <v>22500</v>
      </c>
    </row>
    <row r="701" spans="1:18" x14ac:dyDescent="0.25">
      <c r="A701" s="9" t="s">
        <v>1541</v>
      </c>
      <c r="B701" s="10">
        <v>44186</v>
      </c>
      <c r="C701" s="11">
        <v>12</v>
      </c>
      <c r="D701" s="12">
        <v>2020</v>
      </c>
      <c r="E701" s="10" t="s">
        <v>2708</v>
      </c>
      <c r="F701" s="10" t="s">
        <v>2657</v>
      </c>
      <c r="G701" s="10" t="s">
        <v>2666</v>
      </c>
      <c r="H701" s="9" t="s">
        <v>8</v>
      </c>
      <c r="I701" s="9" t="s">
        <v>9</v>
      </c>
      <c r="J701" s="9" t="s">
        <v>3</v>
      </c>
      <c r="K701" s="9" t="s">
        <v>10</v>
      </c>
      <c r="L701" s="9" t="s">
        <v>11</v>
      </c>
      <c r="M701" s="13">
        <v>100</v>
      </c>
      <c r="N701" s="13">
        <f t="shared" si="30"/>
        <v>4536</v>
      </c>
      <c r="O701" s="11">
        <v>19900</v>
      </c>
      <c r="P701" s="11">
        <f t="shared" si="31"/>
        <v>1990000</v>
      </c>
      <c r="Q701" s="9" t="s">
        <v>1542</v>
      </c>
      <c r="R701" s="37">
        <f t="shared" si="32"/>
        <v>19900</v>
      </c>
    </row>
    <row r="702" spans="1:18" x14ac:dyDescent="0.25">
      <c r="A702" s="9" t="s">
        <v>1537</v>
      </c>
      <c r="B702" s="10">
        <v>44188</v>
      </c>
      <c r="C702" s="11">
        <v>12</v>
      </c>
      <c r="D702" s="12">
        <v>2020</v>
      </c>
      <c r="E702" s="10" t="s">
        <v>2708</v>
      </c>
      <c r="F702" s="10" t="s">
        <v>2657</v>
      </c>
      <c r="G702" s="10" t="s">
        <v>2666</v>
      </c>
      <c r="H702" s="9" t="s">
        <v>8</v>
      </c>
      <c r="I702" s="9" t="s">
        <v>9</v>
      </c>
      <c r="J702" s="9" t="s">
        <v>3</v>
      </c>
      <c r="K702" s="9" t="s">
        <v>10</v>
      </c>
      <c r="L702" s="9" t="s">
        <v>11</v>
      </c>
      <c r="M702" s="13">
        <v>50</v>
      </c>
      <c r="N702" s="13">
        <f t="shared" si="30"/>
        <v>2268</v>
      </c>
      <c r="O702" s="11">
        <v>19900</v>
      </c>
      <c r="P702" s="11">
        <f t="shared" si="31"/>
        <v>995000</v>
      </c>
      <c r="Q702" s="9" t="s">
        <v>1538</v>
      </c>
      <c r="R702" s="37">
        <f t="shared" si="32"/>
        <v>19900</v>
      </c>
    </row>
    <row r="703" spans="1:18" x14ac:dyDescent="0.25">
      <c r="A703" s="9" t="s">
        <v>1531</v>
      </c>
      <c r="B703" s="10">
        <v>44189</v>
      </c>
      <c r="C703" s="11">
        <v>12</v>
      </c>
      <c r="D703" s="12">
        <v>2020</v>
      </c>
      <c r="E703" s="10" t="s">
        <v>2708</v>
      </c>
      <c r="F703" s="10" t="s">
        <v>2657</v>
      </c>
      <c r="G703" s="10" t="s">
        <v>2666</v>
      </c>
      <c r="H703" s="9" t="s">
        <v>8</v>
      </c>
      <c r="I703" s="9" t="s">
        <v>9</v>
      </c>
      <c r="J703" s="9" t="s">
        <v>3</v>
      </c>
      <c r="K703" s="9" t="s">
        <v>10</v>
      </c>
      <c r="L703" s="9" t="s">
        <v>11</v>
      </c>
      <c r="M703" s="13">
        <v>50</v>
      </c>
      <c r="N703" s="13">
        <f t="shared" si="30"/>
        <v>2268</v>
      </c>
      <c r="O703" s="11">
        <v>19900</v>
      </c>
      <c r="P703" s="11">
        <f t="shared" si="31"/>
        <v>995000</v>
      </c>
      <c r="Q703" s="9" t="s">
        <v>1532</v>
      </c>
      <c r="R703" s="37">
        <f t="shared" si="32"/>
        <v>19900</v>
      </c>
    </row>
    <row r="704" spans="1:18" x14ac:dyDescent="0.25">
      <c r="A704" s="9" t="s">
        <v>1533</v>
      </c>
      <c r="B704" s="10">
        <v>44189</v>
      </c>
      <c r="C704" s="11">
        <v>12</v>
      </c>
      <c r="D704" s="12">
        <v>2020</v>
      </c>
      <c r="E704" s="10" t="s">
        <v>2708</v>
      </c>
      <c r="F704" s="10" t="s">
        <v>2657</v>
      </c>
      <c r="G704" s="10" t="s">
        <v>2666</v>
      </c>
      <c r="H704" s="9" t="s">
        <v>235</v>
      </c>
      <c r="I704" s="9" t="s">
        <v>33</v>
      </c>
      <c r="J704" s="9" t="s">
        <v>3</v>
      </c>
      <c r="K704" s="9" t="s">
        <v>1160</v>
      </c>
      <c r="L704" s="9" t="s">
        <v>1161</v>
      </c>
      <c r="M704" s="13">
        <v>9.1458999999999993</v>
      </c>
      <c r="N704" s="13">
        <f t="shared" si="30"/>
        <v>414.85802399999994</v>
      </c>
      <c r="O704" s="11">
        <v>12450.12</v>
      </c>
      <c r="P704" s="11">
        <f t="shared" si="31"/>
        <v>113867.55250799999</v>
      </c>
      <c r="Q704" s="9" t="s">
        <v>1534</v>
      </c>
      <c r="R704" s="37">
        <f t="shared" si="32"/>
        <v>12450.12</v>
      </c>
    </row>
    <row r="705" spans="1:18" x14ac:dyDescent="0.25">
      <c r="A705" s="9" t="s">
        <v>1533</v>
      </c>
      <c r="B705" s="10">
        <v>44189</v>
      </c>
      <c r="C705" s="11">
        <v>12</v>
      </c>
      <c r="D705" s="12">
        <v>2020</v>
      </c>
      <c r="E705" s="10" t="s">
        <v>2708</v>
      </c>
      <c r="F705" s="10" t="s">
        <v>2657</v>
      </c>
      <c r="G705" s="10" t="s">
        <v>2666</v>
      </c>
      <c r="H705" s="9" t="s">
        <v>235</v>
      </c>
      <c r="I705" s="9" t="s">
        <v>33</v>
      </c>
      <c r="J705" s="9" t="s">
        <v>3</v>
      </c>
      <c r="K705" s="9" t="s">
        <v>1160</v>
      </c>
      <c r="L705" s="9" t="s">
        <v>1161</v>
      </c>
      <c r="M705" s="13">
        <v>34.504800000000003</v>
      </c>
      <c r="N705" s="13">
        <f t="shared" si="30"/>
        <v>1565.1377280000002</v>
      </c>
      <c r="O705" s="11">
        <v>12450.12</v>
      </c>
      <c r="P705" s="11">
        <f t="shared" si="31"/>
        <v>429588.90057600004</v>
      </c>
      <c r="Q705" s="9" t="s">
        <v>1534</v>
      </c>
      <c r="R705" s="37">
        <f t="shared" si="32"/>
        <v>12450.12</v>
      </c>
    </row>
    <row r="706" spans="1:18" x14ac:dyDescent="0.25">
      <c r="A706" s="9" t="s">
        <v>1535</v>
      </c>
      <c r="B706" s="10">
        <v>44189</v>
      </c>
      <c r="C706" s="11">
        <v>12</v>
      </c>
      <c r="D706" s="12">
        <v>2020</v>
      </c>
      <c r="E706" s="10" t="s">
        <v>2708</v>
      </c>
      <c r="F706" s="10" t="s">
        <v>2657</v>
      </c>
      <c r="G706" s="10" t="s">
        <v>2666</v>
      </c>
      <c r="H706" s="9" t="s">
        <v>315</v>
      </c>
      <c r="I706" s="9" t="s">
        <v>23</v>
      </c>
      <c r="J706" s="9" t="s">
        <v>3</v>
      </c>
      <c r="K706" s="9" t="s">
        <v>16</v>
      </c>
      <c r="L706" s="9" t="s">
        <v>17</v>
      </c>
      <c r="M706" s="13">
        <v>99.28</v>
      </c>
      <c r="N706" s="13">
        <f t="shared" si="30"/>
        <v>4503.3407999999999</v>
      </c>
      <c r="O706" s="11">
        <v>19300</v>
      </c>
      <c r="P706" s="11">
        <f t="shared" si="31"/>
        <v>1916104</v>
      </c>
      <c r="Q706" s="9" t="s">
        <v>1536</v>
      </c>
      <c r="R706" s="37">
        <f t="shared" si="32"/>
        <v>19300</v>
      </c>
    </row>
    <row r="707" spans="1:18" x14ac:dyDescent="0.25">
      <c r="A707" s="9" t="s">
        <v>1535</v>
      </c>
      <c r="B707" s="10">
        <v>44189</v>
      </c>
      <c r="C707" s="11">
        <v>12</v>
      </c>
      <c r="D707" s="12">
        <v>2020</v>
      </c>
      <c r="E707" s="10" t="s">
        <v>2708</v>
      </c>
      <c r="F707" s="10" t="s">
        <v>2657</v>
      </c>
      <c r="G707" s="10" t="s">
        <v>2666</v>
      </c>
      <c r="H707" s="9" t="s">
        <v>315</v>
      </c>
      <c r="I707" s="9" t="s">
        <v>23</v>
      </c>
      <c r="J707" s="9" t="s">
        <v>3</v>
      </c>
      <c r="K707" s="9" t="s">
        <v>16</v>
      </c>
      <c r="L707" s="9" t="s">
        <v>17</v>
      </c>
      <c r="M707" s="13">
        <v>0.72</v>
      </c>
      <c r="N707" s="13">
        <f t="shared" si="30"/>
        <v>32.659199999999998</v>
      </c>
      <c r="O707" s="11">
        <v>19300</v>
      </c>
      <c r="P707" s="11">
        <f t="shared" si="31"/>
        <v>13896</v>
      </c>
      <c r="Q707" s="9" t="s">
        <v>1536</v>
      </c>
      <c r="R707" s="37">
        <f t="shared" si="32"/>
        <v>19300</v>
      </c>
    </row>
    <row r="708" spans="1:18" x14ac:dyDescent="0.25">
      <c r="A708" s="9" t="s">
        <v>1529</v>
      </c>
      <c r="B708" s="10">
        <v>44191</v>
      </c>
      <c r="C708" s="11">
        <v>12</v>
      </c>
      <c r="D708" s="12">
        <v>2020</v>
      </c>
      <c r="E708" s="10" t="s">
        <v>2708</v>
      </c>
      <c r="F708" s="10" t="s">
        <v>2657</v>
      </c>
      <c r="G708" s="10" t="s">
        <v>2666</v>
      </c>
      <c r="H708" s="9" t="s">
        <v>8</v>
      </c>
      <c r="I708" s="9" t="s">
        <v>9</v>
      </c>
      <c r="J708" s="9" t="s">
        <v>3</v>
      </c>
      <c r="K708" s="9" t="s">
        <v>10</v>
      </c>
      <c r="L708" s="9" t="s">
        <v>11</v>
      </c>
      <c r="M708" s="13">
        <v>50</v>
      </c>
      <c r="N708" s="13">
        <f t="shared" si="30"/>
        <v>2268</v>
      </c>
      <c r="O708" s="11">
        <v>19900</v>
      </c>
      <c r="P708" s="11">
        <f t="shared" si="31"/>
        <v>995000</v>
      </c>
      <c r="Q708" s="9" t="s">
        <v>1530</v>
      </c>
      <c r="R708" s="37">
        <f t="shared" si="32"/>
        <v>19900</v>
      </c>
    </row>
    <row r="709" spans="1:18" x14ac:dyDescent="0.25">
      <c r="A709" s="9" t="s">
        <v>1527</v>
      </c>
      <c r="B709" s="10">
        <v>44193</v>
      </c>
      <c r="C709" s="11">
        <v>12</v>
      </c>
      <c r="D709" s="12">
        <v>2020</v>
      </c>
      <c r="E709" s="10" t="s">
        <v>2708</v>
      </c>
      <c r="F709" s="10" t="s">
        <v>2657</v>
      </c>
      <c r="G709" s="10" t="s">
        <v>2666</v>
      </c>
      <c r="H709" s="9" t="s">
        <v>8</v>
      </c>
      <c r="I709" s="9" t="s">
        <v>171</v>
      </c>
      <c r="J709" s="9" t="s">
        <v>3</v>
      </c>
      <c r="K709" s="9" t="s">
        <v>172</v>
      </c>
      <c r="L709" s="9" t="s">
        <v>173</v>
      </c>
      <c r="M709" s="13">
        <v>20</v>
      </c>
      <c r="N709" s="13">
        <f t="shared" si="30"/>
        <v>907.2</v>
      </c>
      <c r="O709" s="11">
        <v>19500</v>
      </c>
      <c r="P709" s="11">
        <f t="shared" si="31"/>
        <v>390000</v>
      </c>
      <c r="Q709" s="9" t="s">
        <v>1528</v>
      </c>
      <c r="R709" s="37">
        <f t="shared" si="32"/>
        <v>19500</v>
      </c>
    </row>
    <row r="710" spans="1:18" x14ac:dyDescent="0.25">
      <c r="A710" s="9" t="s">
        <v>1523</v>
      </c>
      <c r="B710" s="10">
        <v>44195</v>
      </c>
      <c r="C710" s="11">
        <v>12</v>
      </c>
      <c r="D710" s="12">
        <v>2020</v>
      </c>
      <c r="E710" s="10" t="s">
        <v>2708</v>
      </c>
      <c r="F710" s="10" t="s">
        <v>2657</v>
      </c>
      <c r="G710" s="10" t="s">
        <v>2666</v>
      </c>
      <c r="H710" s="9" t="s">
        <v>8</v>
      </c>
      <c r="I710" s="9" t="s">
        <v>9</v>
      </c>
      <c r="J710" s="9" t="s">
        <v>3</v>
      </c>
      <c r="K710" s="9" t="s">
        <v>10</v>
      </c>
      <c r="L710" s="9" t="s">
        <v>11</v>
      </c>
      <c r="M710" s="13">
        <v>40</v>
      </c>
      <c r="N710" s="13">
        <f t="shared" ref="N710:N773" si="33">M710*45.36</f>
        <v>1814.4</v>
      </c>
      <c r="O710" s="11">
        <v>19900</v>
      </c>
      <c r="P710" s="11">
        <f t="shared" ref="P710:P773" si="34">M710*O710</f>
        <v>796000</v>
      </c>
      <c r="Q710" s="9" t="s">
        <v>1524</v>
      </c>
      <c r="R710" s="37">
        <f t="shared" si="32"/>
        <v>19900</v>
      </c>
    </row>
    <row r="711" spans="1:18" x14ac:dyDescent="0.25">
      <c r="A711" s="9" t="s">
        <v>1525</v>
      </c>
      <c r="B711" s="10">
        <v>44195</v>
      </c>
      <c r="C711" s="11">
        <v>12</v>
      </c>
      <c r="D711" s="12">
        <v>2020</v>
      </c>
      <c r="E711" s="10" t="s">
        <v>2708</v>
      </c>
      <c r="F711" s="10" t="s">
        <v>2657</v>
      </c>
      <c r="G711" s="10" t="s">
        <v>2666</v>
      </c>
      <c r="H711" s="9" t="s">
        <v>298</v>
      </c>
      <c r="I711" s="9" t="s">
        <v>37</v>
      </c>
      <c r="J711" s="9" t="s">
        <v>3</v>
      </c>
      <c r="K711" s="9" t="s">
        <v>38</v>
      </c>
      <c r="L711" s="9" t="s">
        <v>39</v>
      </c>
      <c r="M711" s="13">
        <v>14.77</v>
      </c>
      <c r="N711" s="13">
        <f t="shared" si="33"/>
        <v>669.96719999999993</v>
      </c>
      <c r="O711" s="11">
        <v>17200</v>
      </c>
      <c r="P711" s="11">
        <f t="shared" si="34"/>
        <v>254044</v>
      </c>
      <c r="Q711" s="9" t="s">
        <v>1526</v>
      </c>
      <c r="R711" s="37">
        <f t="shared" ref="R711:R774" si="35">P711/M711</f>
        <v>17200</v>
      </c>
    </row>
    <row r="712" spans="1:18" x14ac:dyDescent="0.25">
      <c r="A712" s="9" t="s">
        <v>1525</v>
      </c>
      <c r="B712" s="10">
        <v>44195</v>
      </c>
      <c r="C712" s="11">
        <v>12</v>
      </c>
      <c r="D712" s="12">
        <v>2020</v>
      </c>
      <c r="E712" s="10" t="s">
        <v>2708</v>
      </c>
      <c r="F712" s="10" t="s">
        <v>2657</v>
      </c>
      <c r="G712" s="10" t="s">
        <v>2666</v>
      </c>
      <c r="H712" s="9" t="s">
        <v>298</v>
      </c>
      <c r="I712" s="9" t="s">
        <v>37</v>
      </c>
      <c r="J712" s="9" t="s">
        <v>3</v>
      </c>
      <c r="K712" s="9" t="s">
        <v>38</v>
      </c>
      <c r="L712" s="9" t="s">
        <v>39</v>
      </c>
      <c r="M712" s="13">
        <v>22.26</v>
      </c>
      <c r="N712" s="13">
        <f t="shared" si="33"/>
        <v>1009.7136</v>
      </c>
      <c r="O712" s="11">
        <v>17200</v>
      </c>
      <c r="P712" s="11">
        <f t="shared" si="34"/>
        <v>382872</v>
      </c>
      <c r="Q712" s="9" t="s">
        <v>1526</v>
      </c>
      <c r="R712" s="37">
        <f t="shared" si="35"/>
        <v>17200</v>
      </c>
    </row>
    <row r="713" spans="1:18" x14ac:dyDescent="0.25">
      <c r="A713" s="9" t="s">
        <v>1525</v>
      </c>
      <c r="B713" s="10">
        <v>44195</v>
      </c>
      <c r="C713" s="11">
        <v>12</v>
      </c>
      <c r="D713" s="12">
        <v>2020</v>
      </c>
      <c r="E713" s="10" t="s">
        <v>2708</v>
      </c>
      <c r="F713" s="10" t="s">
        <v>2657</v>
      </c>
      <c r="G713" s="10" t="s">
        <v>2666</v>
      </c>
      <c r="H713" s="9" t="s">
        <v>298</v>
      </c>
      <c r="I713" s="9" t="s">
        <v>37</v>
      </c>
      <c r="J713" s="9" t="s">
        <v>3</v>
      </c>
      <c r="K713" s="9" t="s">
        <v>38</v>
      </c>
      <c r="L713" s="9" t="s">
        <v>39</v>
      </c>
      <c r="M713" s="13">
        <v>22.97</v>
      </c>
      <c r="N713" s="13">
        <f t="shared" si="33"/>
        <v>1041.9192</v>
      </c>
      <c r="O713" s="11">
        <v>17200</v>
      </c>
      <c r="P713" s="11">
        <f t="shared" si="34"/>
        <v>395084</v>
      </c>
      <c r="Q713" s="9" t="s">
        <v>1526</v>
      </c>
      <c r="R713" s="37">
        <f t="shared" si="35"/>
        <v>17200</v>
      </c>
    </row>
    <row r="714" spans="1:18" x14ac:dyDescent="0.25">
      <c r="A714" s="9" t="s">
        <v>1519</v>
      </c>
      <c r="B714" s="10">
        <v>44197</v>
      </c>
      <c r="C714" s="11">
        <v>1</v>
      </c>
      <c r="D714" s="12">
        <v>2021</v>
      </c>
      <c r="E714" s="10" t="s">
        <v>2709</v>
      </c>
      <c r="F714" s="10" t="s">
        <v>2657</v>
      </c>
      <c r="G714" s="10" t="s">
        <v>2667</v>
      </c>
      <c r="H714" s="9" t="s">
        <v>8</v>
      </c>
      <c r="I714" s="9" t="s">
        <v>9</v>
      </c>
      <c r="J714" s="9" t="s">
        <v>3</v>
      </c>
      <c r="K714" s="9" t="s">
        <v>10</v>
      </c>
      <c r="L714" s="9" t="s">
        <v>11</v>
      </c>
      <c r="M714" s="13">
        <v>0.96</v>
      </c>
      <c r="N714" s="13">
        <f t="shared" si="33"/>
        <v>43.5456</v>
      </c>
      <c r="O714" s="11">
        <v>19900</v>
      </c>
      <c r="P714" s="11">
        <f t="shared" si="34"/>
        <v>19104</v>
      </c>
      <c r="Q714" s="9" t="s">
        <v>1520</v>
      </c>
      <c r="R714" s="37">
        <f t="shared" si="35"/>
        <v>19900</v>
      </c>
    </row>
    <row r="715" spans="1:18" x14ac:dyDescent="0.25">
      <c r="A715" s="9" t="s">
        <v>1519</v>
      </c>
      <c r="B715" s="10">
        <v>44197</v>
      </c>
      <c r="C715" s="11">
        <v>1</v>
      </c>
      <c r="D715" s="12">
        <v>2021</v>
      </c>
      <c r="E715" s="10" t="s">
        <v>2709</v>
      </c>
      <c r="F715" s="10" t="s">
        <v>2657</v>
      </c>
      <c r="G715" s="10" t="s">
        <v>2667</v>
      </c>
      <c r="H715" s="9" t="s">
        <v>8</v>
      </c>
      <c r="I715" s="9" t="s">
        <v>9</v>
      </c>
      <c r="J715" s="9" t="s">
        <v>3</v>
      </c>
      <c r="K715" s="9" t="s">
        <v>10</v>
      </c>
      <c r="L715" s="9" t="s">
        <v>11</v>
      </c>
      <c r="M715" s="13">
        <v>42.04</v>
      </c>
      <c r="N715" s="13">
        <f t="shared" si="33"/>
        <v>1906.9343999999999</v>
      </c>
      <c r="O715" s="11">
        <v>19900</v>
      </c>
      <c r="P715" s="11">
        <f t="shared" si="34"/>
        <v>836596</v>
      </c>
      <c r="Q715" s="9" t="s">
        <v>1520</v>
      </c>
      <c r="R715" s="37">
        <f t="shared" si="35"/>
        <v>19900</v>
      </c>
    </row>
    <row r="716" spans="1:18" x14ac:dyDescent="0.25">
      <c r="A716" s="9" t="s">
        <v>1521</v>
      </c>
      <c r="B716" s="10">
        <v>44197</v>
      </c>
      <c r="C716" s="11">
        <v>1</v>
      </c>
      <c r="D716" s="12">
        <v>2021</v>
      </c>
      <c r="E716" s="10" t="s">
        <v>2709</v>
      </c>
      <c r="F716" s="10" t="s">
        <v>2657</v>
      </c>
      <c r="G716" s="10" t="s">
        <v>2667</v>
      </c>
      <c r="H716" s="9" t="s">
        <v>8</v>
      </c>
      <c r="I716" s="9" t="s">
        <v>9</v>
      </c>
      <c r="J716" s="9" t="s">
        <v>3</v>
      </c>
      <c r="K716" s="9" t="s">
        <v>10</v>
      </c>
      <c r="L716" s="9" t="s">
        <v>11</v>
      </c>
      <c r="M716" s="13">
        <v>25</v>
      </c>
      <c r="N716" s="13">
        <f t="shared" si="33"/>
        <v>1134</v>
      </c>
      <c r="O716" s="11">
        <v>19900</v>
      </c>
      <c r="P716" s="11">
        <f t="shared" si="34"/>
        <v>497500</v>
      </c>
      <c r="Q716" s="9" t="s">
        <v>1522</v>
      </c>
      <c r="R716" s="37">
        <f t="shared" si="35"/>
        <v>19900</v>
      </c>
    </row>
    <row r="717" spans="1:18" x14ac:dyDescent="0.25">
      <c r="A717" s="9" t="s">
        <v>1517</v>
      </c>
      <c r="B717" s="10">
        <v>44198</v>
      </c>
      <c r="C717" s="11">
        <v>1</v>
      </c>
      <c r="D717" s="12">
        <v>2021</v>
      </c>
      <c r="E717" s="10" t="s">
        <v>2709</v>
      </c>
      <c r="F717" s="10" t="s">
        <v>2657</v>
      </c>
      <c r="G717" s="10" t="s">
        <v>2667</v>
      </c>
      <c r="H717" s="9" t="s">
        <v>8</v>
      </c>
      <c r="I717" s="9" t="s">
        <v>9</v>
      </c>
      <c r="J717" s="9" t="s">
        <v>3</v>
      </c>
      <c r="K717" s="9" t="s">
        <v>10</v>
      </c>
      <c r="L717" s="9" t="s">
        <v>11</v>
      </c>
      <c r="M717" s="13">
        <v>50</v>
      </c>
      <c r="N717" s="13">
        <f t="shared" si="33"/>
        <v>2268</v>
      </c>
      <c r="O717" s="11">
        <v>19900</v>
      </c>
      <c r="P717" s="11">
        <f t="shared" si="34"/>
        <v>995000</v>
      </c>
      <c r="Q717" s="9" t="s">
        <v>1518</v>
      </c>
      <c r="R717" s="37">
        <f t="shared" si="35"/>
        <v>19900</v>
      </c>
    </row>
    <row r="718" spans="1:18" x14ac:dyDescent="0.25">
      <c r="A718" s="9" t="s">
        <v>1515</v>
      </c>
      <c r="B718" s="10">
        <v>44200</v>
      </c>
      <c r="C718" s="11">
        <v>1</v>
      </c>
      <c r="D718" s="12">
        <v>2021</v>
      </c>
      <c r="E718" s="10" t="s">
        <v>2709</v>
      </c>
      <c r="F718" s="10" t="s">
        <v>2657</v>
      </c>
      <c r="G718" s="10" t="s">
        <v>2667</v>
      </c>
      <c r="H718" s="9" t="s">
        <v>8</v>
      </c>
      <c r="I718" s="9" t="s">
        <v>9</v>
      </c>
      <c r="J718" s="9" t="s">
        <v>3</v>
      </c>
      <c r="K718" s="9" t="s">
        <v>10</v>
      </c>
      <c r="L718" s="9" t="s">
        <v>11</v>
      </c>
      <c r="M718" s="13">
        <v>50</v>
      </c>
      <c r="N718" s="13">
        <f t="shared" si="33"/>
        <v>2268</v>
      </c>
      <c r="O718" s="11">
        <v>19900</v>
      </c>
      <c r="P718" s="11">
        <f t="shared" si="34"/>
        <v>995000</v>
      </c>
      <c r="Q718" s="9" t="s">
        <v>1516</v>
      </c>
      <c r="R718" s="37">
        <f t="shared" si="35"/>
        <v>19900</v>
      </c>
    </row>
    <row r="719" spans="1:18" x14ac:dyDescent="0.25">
      <c r="A719" s="9" t="s">
        <v>1507</v>
      </c>
      <c r="B719" s="10">
        <v>44201</v>
      </c>
      <c r="C719" s="11">
        <v>1</v>
      </c>
      <c r="D719" s="12">
        <v>2021</v>
      </c>
      <c r="E719" s="10" t="s">
        <v>2709</v>
      </c>
      <c r="F719" s="10" t="s">
        <v>2657</v>
      </c>
      <c r="G719" s="10" t="s">
        <v>2667</v>
      </c>
      <c r="H719" s="9" t="s">
        <v>8</v>
      </c>
      <c r="I719" s="9" t="s">
        <v>9</v>
      </c>
      <c r="J719" s="9" t="s">
        <v>3</v>
      </c>
      <c r="K719" s="9" t="s">
        <v>10</v>
      </c>
      <c r="L719" s="9" t="s">
        <v>11</v>
      </c>
      <c r="M719" s="13">
        <v>50</v>
      </c>
      <c r="N719" s="13">
        <f t="shared" si="33"/>
        <v>2268</v>
      </c>
      <c r="O719" s="11">
        <v>19900</v>
      </c>
      <c r="P719" s="11">
        <f t="shared" si="34"/>
        <v>995000</v>
      </c>
      <c r="Q719" s="9" t="s">
        <v>1508</v>
      </c>
      <c r="R719" s="37">
        <f t="shared" si="35"/>
        <v>19900</v>
      </c>
    </row>
    <row r="720" spans="1:18" x14ac:dyDescent="0.25">
      <c r="A720" s="9" t="s">
        <v>1509</v>
      </c>
      <c r="B720" s="10">
        <v>44201</v>
      </c>
      <c r="C720" s="11">
        <v>1</v>
      </c>
      <c r="D720" s="12">
        <v>2021</v>
      </c>
      <c r="E720" s="10" t="s">
        <v>2709</v>
      </c>
      <c r="F720" s="10" t="s">
        <v>2657</v>
      </c>
      <c r="G720" s="10" t="s">
        <v>2667</v>
      </c>
      <c r="H720" s="9" t="s">
        <v>315</v>
      </c>
      <c r="I720" s="9" t="s">
        <v>23</v>
      </c>
      <c r="J720" s="9" t="s">
        <v>3</v>
      </c>
      <c r="K720" s="9" t="s">
        <v>16</v>
      </c>
      <c r="L720" s="9" t="s">
        <v>17</v>
      </c>
      <c r="M720" s="13">
        <v>52</v>
      </c>
      <c r="N720" s="13">
        <f t="shared" si="33"/>
        <v>2358.7199999999998</v>
      </c>
      <c r="O720" s="11">
        <v>19300</v>
      </c>
      <c r="P720" s="11">
        <f t="shared" si="34"/>
        <v>1003600</v>
      </c>
      <c r="Q720" s="9" t="s">
        <v>1510</v>
      </c>
      <c r="R720" s="37">
        <f t="shared" si="35"/>
        <v>19300</v>
      </c>
    </row>
    <row r="721" spans="1:18" x14ac:dyDescent="0.25">
      <c r="A721" s="9" t="s">
        <v>1511</v>
      </c>
      <c r="B721" s="10">
        <v>44201</v>
      </c>
      <c r="C721" s="11">
        <v>1</v>
      </c>
      <c r="D721" s="12">
        <v>2021</v>
      </c>
      <c r="E721" s="10" t="s">
        <v>2709</v>
      </c>
      <c r="F721" s="10" t="s">
        <v>2657</v>
      </c>
      <c r="G721" s="10" t="s">
        <v>2667</v>
      </c>
      <c r="H721" s="9" t="s">
        <v>315</v>
      </c>
      <c r="I721" s="9" t="s">
        <v>23</v>
      </c>
      <c r="J721" s="9" t="s">
        <v>3</v>
      </c>
      <c r="K721" s="9" t="s">
        <v>16</v>
      </c>
      <c r="L721" s="9" t="s">
        <v>17</v>
      </c>
      <c r="M721" s="13">
        <v>15</v>
      </c>
      <c r="N721" s="13">
        <f t="shared" si="33"/>
        <v>680.4</v>
      </c>
      <c r="O721" s="11">
        <v>19300</v>
      </c>
      <c r="P721" s="11">
        <f t="shared" si="34"/>
        <v>289500</v>
      </c>
      <c r="Q721" s="9" t="s">
        <v>1512</v>
      </c>
      <c r="R721" s="37">
        <f t="shared" si="35"/>
        <v>19300</v>
      </c>
    </row>
    <row r="722" spans="1:18" x14ac:dyDescent="0.25">
      <c r="A722" s="9" t="s">
        <v>1513</v>
      </c>
      <c r="B722" s="10">
        <v>44201</v>
      </c>
      <c r="C722" s="11">
        <v>1</v>
      </c>
      <c r="D722" s="12">
        <v>2021</v>
      </c>
      <c r="E722" s="10" t="s">
        <v>2709</v>
      </c>
      <c r="F722" s="10" t="s">
        <v>2657</v>
      </c>
      <c r="G722" s="10" t="s">
        <v>2667</v>
      </c>
      <c r="H722" s="9" t="s">
        <v>315</v>
      </c>
      <c r="I722" s="9" t="s">
        <v>23</v>
      </c>
      <c r="J722" s="9" t="s">
        <v>3</v>
      </c>
      <c r="K722" s="9" t="s">
        <v>16</v>
      </c>
      <c r="L722" s="9" t="s">
        <v>17</v>
      </c>
      <c r="M722" s="13">
        <v>1.22</v>
      </c>
      <c r="N722" s="13">
        <f t="shared" si="33"/>
        <v>55.339199999999998</v>
      </c>
      <c r="O722" s="11">
        <v>19700</v>
      </c>
      <c r="P722" s="11">
        <f t="shared" si="34"/>
        <v>24034</v>
      </c>
      <c r="Q722" s="9" t="s">
        <v>1514</v>
      </c>
      <c r="R722" s="37">
        <f t="shared" si="35"/>
        <v>19700</v>
      </c>
    </row>
    <row r="723" spans="1:18" x14ac:dyDescent="0.25">
      <c r="A723" s="9" t="s">
        <v>1513</v>
      </c>
      <c r="B723" s="10">
        <v>44201</v>
      </c>
      <c r="C723" s="11">
        <v>1</v>
      </c>
      <c r="D723" s="12">
        <v>2021</v>
      </c>
      <c r="E723" s="10" t="s">
        <v>2709</v>
      </c>
      <c r="F723" s="10" t="s">
        <v>2657</v>
      </c>
      <c r="G723" s="10" t="s">
        <v>2667</v>
      </c>
      <c r="H723" s="9" t="s">
        <v>315</v>
      </c>
      <c r="I723" s="9" t="s">
        <v>23</v>
      </c>
      <c r="J723" s="9" t="s">
        <v>3</v>
      </c>
      <c r="K723" s="9" t="s">
        <v>16</v>
      </c>
      <c r="L723" s="9" t="s">
        <v>17</v>
      </c>
      <c r="M723" s="13">
        <v>28.78</v>
      </c>
      <c r="N723" s="13">
        <f t="shared" si="33"/>
        <v>1305.4608000000001</v>
      </c>
      <c r="O723" s="11">
        <v>19700</v>
      </c>
      <c r="P723" s="11">
        <f t="shared" si="34"/>
        <v>566966</v>
      </c>
      <c r="Q723" s="9" t="s">
        <v>1514</v>
      </c>
      <c r="R723" s="37">
        <f t="shared" si="35"/>
        <v>19700</v>
      </c>
    </row>
    <row r="724" spans="1:18" x14ac:dyDescent="0.25">
      <c r="A724" s="9" t="s">
        <v>1513</v>
      </c>
      <c r="B724" s="10">
        <v>44201</v>
      </c>
      <c r="C724" s="11">
        <v>1</v>
      </c>
      <c r="D724" s="12">
        <v>2021</v>
      </c>
      <c r="E724" s="10" t="s">
        <v>2709</v>
      </c>
      <c r="F724" s="10" t="s">
        <v>2657</v>
      </c>
      <c r="G724" s="10" t="s">
        <v>2667</v>
      </c>
      <c r="H724" s="9" t="s">
        <v>315</v>
      </c>
      <c r="I724" s="9" t="s">
        <v>23</v>
      </c>
      <c r="J724" s="9" t="s">
        <v>3</v>
      </c>
      <c r="K724" s="9" t="s">
        <v>16</v>
      </c>
      <c r="L724" s="9" t="s">
        <v>17</v>
      </c>
      <c r="M724" s="13">
        <v>9.35</v>
      </c>
      <c r="N724" s="13">
        <f t="shared" si="33"/>
        <v>424.11599999999999</v>
      </c>
      <c r="O724" s="11">
        <v>19700</v>
      </c>
      <c r="P724" s="11">
        <f t="shared" si="34"/>
        <v>184195</v>
      </c>
      <c r="Q724" s="9" t="s">
        <v>1514</v>
      </c>
      <c r="R724" s="37">
        <f t="shared" si="35"/>
        <v>19700</v>
      </c>
    </row>
    <row r="725" spans="1:18" x14ac:dyDescent="0.25">
      <c r="A725" s="9" t="s">
        <v>1513</v>
      </c>
      <c r="B725" s="10">
        <v>44201</v>
      </c>
      <c r="C725" s="11">
        <v>1</v>
      </c>
      <c r="D725" s="12">
        <v>2021</v>
      </c>
      <c r="E725" s="10" t="s">
        <v>2709</v>
      </c>
      <c r="F725" s="10" t="s">
        <v>2657</v>
      </c>
      <c r="G725" s="10" t="s">
        <v>2667</v>
      </c>
      <c r="H725" s="9" t="s">
        <v>315</v>
      </c>
      <c r="I725" s="9" t="s">
        <v>23</v>
      </c>
      <c r="J725" s="9" t="s">
        <v>3</v>
      </c>
      <c r="K725" s="9" t="s">
        <v>16</v>
      </c>
      <c r="L725" s="9" t="s">
        <v>17</v>
      </c>
      <c r="M725" s="13">
        <v>14.88</v>
      </c>
      <c r="N725" s="13">
        <f t="shared" si="33"/>
        <v>674.95680000000004</v>
      </c>
      <c r="O725" s="11">
        <v>19700</v>
      </c>
      <c r="P725" s="11">
        <f t="shared" si="34"/>
        <v>293136</v>
      </c>
      <c r="Q725" s="9" t="s">
        <v>1514</v>
      </c>
      <c r="R725" s="37">
        <f t="shared" si="35"/>
        <v>19700</v>
      </c>
    </row>
    <row r="726" spans="1:18" x14ac:dyDescent="0.25">
      <c r="A726" s="9" t="s">
        <v>1513</v>
      </c>
      <c r="B726" s="10">
        <v>44201</v>
      </c>
      <c r="C726" s="11">
        <v>1</v>
      </c>
      <c r="D726" s="12">
        <v>2021</v>
      </c>
      <c r="E726" s="10" t="s">
        <v>2709</v>
      </c>
      <c r="F726" s="10" t="s">
        <v>2657</v>
      </c>
      <c r="G726" s="10" t="s">
        <v>2667</v>
      </c>
      <c r="H726" s="9" t="s">
        <v>315</v>
      </c>
      <c r="I726" s="9" t="s">
        <v>23</v>
      </c>
      <c r="J726" s="9" t="s">
        <v>3</v>
      </c>
      <c r="K726" s="9" t="s">
        <v>16</v>
      </c>
      <c r="L726" s="9" t="s">
        <v>17</v>
      </c>
      <c r="M726" s="13">
        <v>45.77</v>
      </c>
      <c r="N726" s="13">
        <f t="shared" si="33"/>
        <v>2076.1271999999999</v>
      </c>
      <c r="O726" s="11">
        <v>19700</v>
      </c>
      <c r="P726" s="11">
        <f t="shared" si="34"/>
        <v>901669.00000000012</v>
      </c>
      <c r="Q726" s="9" t="s">
        <v>1514</v>
      </c>
      <c r="R726" s="37">
        <f t="shared" si="35"/>
        <v>19700</v>
      </c>
    </row>
    <row r="727" spans="1:18" x14ac:dyDescent="0.25">
      <c r="A727" s="9" t="s">
        <v>1505</v>
      </c>
      <c r="B727" s="10">
        <v>44205</v>
      </c>
      <c r="C727" s="11">
        <v>1</v>
      </c>
      <c r="D727" s="12">
        <v>2021</v>
      </c>
      <c r="E727" s="10" t="s">
        <v>2709</v>
      </c>
      <c r="F727" s="10" t="s">
        <v>2657</v>
      </c>
      <c r="G727" s="10" t="s">
        <v>2667</v>
      </c>
      <c r="H727" s="9" t="s">
        <v>8</v>
      </c>
      <c r="I727" s="9" t="s">
        <v>171</v>
      </c>
      <c r="J727" s="9" t="s">
        <v>3</v>
      </c>
      <c r="K727" s="9" t="s">
        <v>172</v>
      </c>
      <c r="L727" s="9" t="s">
        <v>173</v>
      </c>
      <c r="M727" s="13">
        <v>100</v>
      </c>
      <c r="N727" s="13">
        <f t="shared" si="33"/>
        <v>4536</v>
      </c>
      <c r="O727" s="11">
        <v>19500</v>
      </c>
      <c r="P727" s="11">
        <f t="shared" si="34"/>
        <v>1950000</v>
      </c>
      <c r="Q727" s="9" t="s">
        <v>1506</v>
      </c>
      <c r="R727" s="37">
        <f t="shared" si="35"/>
        <v>19500</v>
      </c>
    </row>
    <row r="728" spans="1:18" x14ac:dyDescent="0.25">
      <c r="A728" s="9" t="s">
        <v>1495</v>
      </c>
      <c r="B728" s="10">
        <v>44207</v>
      </c>
      <c r="C728" s="11">
        <v>1</v>
      </c>
      <c r="D728" s="12">
        <v>2021</v>
      </c>
      <c r="E728" s="10" t="s">
        <v>2709</v>
      </c>
      <c r="F728" s="10" t="s">
        <v>2657</v>
      </c>
      <c r="G728" s="10" t="s">
        <v>2667</v>
      </c>
      <c r="H728" s="9" t="s">
        <v>8</v>
      </c>
      <c r="I728" s="9" t="s">
        <v>171</v>
      </c>
      <c r="J728" s="9" t="s">
        <v>3</v>
      </c>
      <c r="K728" s="9" t="s">
        <v>172</v>
      </c>
      <c r="L728" s="9" t="s">
        <v>173</v>
      </c>
      <c r="M728" s="13">
        <v>140.63999999999999</v>
      </c>
      <c r="N728" s="13">
        <f t="shared" si="33"/>
        <v>6379.4303999999993</v>
      </c>
      <c r="O728" s="11">
        <v>19500</v>
      </c>
      <c r="P728" s="11">
        <f t="shared" si="34"/>
        <v>2742479.9999999995</v>
      </c>
      <c r="Q728" s="9" t="s">
        <v>1496</v>
      </c>
      <c r="R728" s="37">
        <f t="shared" si="35"/>
        <v>19500</v>
      </c>
    </row>
    <row r="729" spans="1:18" x14ac:dyDescent="0.25">
      <c r="A729" s="9" t="s">
        <v>1495</v>
      </c>
      <c r="B729" s="10">
        <v>44207</v>
      </c>
      <c r="C729" s="11">
        <v>1</v>
      </c>
      <c r="D729" s="12">
        <v>2021</v>
      </c>
      <c r="E729" s="10" t="s">
        <v>2709</v>
      </c>
      <c r="F729" s="10" t="s">
        <v>2657</v>
      </c>
      <c r="G729" s="10" t="s">
        <v>2667</v>
      </c>
      <c r="H729" s="9" t="s">
        <v>8</v>
      </c>
      <c r="I729" s="9" t="s">
        <v>171</v>
      </c>
      <c r="J729" s="9" t="s">
        <v>3</v>
      </c>
      <c r="K729" s="9" t="s">
        <v>172</v>
      </c>
      <c r="L729" s="9" t="s">
        <v>173</v>
      </c>
      <c r="M729" s="13">
        <v>9.36</v>
      </c>
      <c r="N729" s="13">
        <f t="shared" si="33"/>
        <v>424.56959999999998</v>
      </c>
      <c r="O729" s="11">
        <v>19500</v>
      </c>
      <c r="P729" s="11">
        <f t="shared" si="34"/>
        <v>182520</v>
      </c>
      <c r="Q729" s="9" t="s">
        <v>1496</v>
      </c>
      <c r="R729" s="37">
        <f t="shared" si="35"/>
        <v>19500</v>
      </c>
    </row>
    <row r="730" spans="1:18" x14ac:dyDescent="0.25">
      <c r="A730" s="9" t="s">
        <v>1497</v>
      </c>
      <c r="B730" s="10">
        <v>44207</v>
      </c>
      <c r="C730" s="11">
        <v>1</v>
      </c>
      <c r="D730" s="12">
        <v>2021</v>
      </c>
      <c r="E730" s="10" t="s">
        <v>2709</v>
      </c>
      <c r="F730" s="10" t="s">
        <v>2657</v>
      </c>
      <c r="G730" s="10" t="s">
        <v>2667</v>
      </c>
      <c r="H730" s="9" t="s">
        <v>235</v>
      </c>
      <c r="I730" s="9" t="s">
        <v>33</v>
      </c>
      <c r="J730" s="9" t="s">
        <v>3</v>
      </c>
      <c r="K730" s="9" t="s">
        <v>1160</v>
      </c>
      <c r="L730" s="9" t="s">
        <v>1161</v>
      </c>
      <c r="M730" s="13">
        <v>2.4440040000000001</v>
      </c>
      <c r="N730" s="13">
        <f t="shared" si="33"/>
        <v>110.86002144</v>
      </c>
      <c r="O730" s="11">
        <v>12250.08</v>
      </c>
      <c r="P730" s="11">
        <f t="shared" si="34"/>
        <v>29939.24452032</v>
      </c>
      <c r="Q730" s="9" t="s">
        <v>1498</v>
      </c>
      <c r="R730" s="37">
        <f t="shared" si="35"/>
        <v>12250.08</v>
      </c>
    </row>
    <row r="731" spans="1:18" x14ac:dyDescent="0.25">
      <c r="A731" s="9" t="s">
        <v>1497</v>
      </c>
      <c r="B731" s="10">
        <v>44207</v>
      </c>
      <c r="C731" s="11">
        <v>1</v>
      </c>
      <c r="D731" s="12">
        <v>2021</v>
      </c>
      <c r="E731" s="10" t="s">
        <v>2709</v>
      </c>
      <c r="F731" s="10" t="s">
        <v>2657</v>
      </c>
      <c r="G731" s="10" t="s">
        <v>2667</v>
      </c>
      <c r="H731" s="9" t="s">
        <v>235</v>
      </c>
      <c r="I731" s="9" t="s">
        <v>33</v>
      </c>
      <c r="J731" s="9" t="s">
        <v>3</v>
      </c>
      <c r="K731" s="9" t="s">
        <v>1160</v>
      </c>
      <c r="L731" s="9" t="s">
        <v>1161</v>
      </c>
      <c r="M731" s="13">
        <v>10.80247</v>
      </c>
      <c r="N731" s="13">
        <f t="shared" si="33"/>
        <v>490.00003919999995</v>
      </c>
      <c r="O731" s="11">
        <v>12250.08</v>
      </c>
      <c r="P731" s="11">
        <f t="shared" si="34"/>
        <v>132331.1216976</v>
      </c>
      <c r="Q731" s="9" t="s">
        <v>1498</v>
      </c>
      <c r="R731" s="37">
        <f t="shared" si="35"/>
        <v>12250.08</v>
      </c>
    </row>
    <row r="732" spans="1:18" x14ac:dyDescent="0.25">
      <c r="A732" s="9" t="s">
        <v>1497</v>
      </c>
      <c r="B732" s="10">
        <v>44207</v>
      </c>
      <c r="C732" s="11">
        <v>1</v>
      </c>
      <c r="D732" s="12">
        <v>2021</v>
      </c>
      <c r="E732" s="10" t="s">
        <v>2709</v>
      </c>
      <c r="F732" s="10" t="s">
        <v>2657</v>
      </c>
      <c r="G732" s="10" t="s">
        <v>2667</v>
      </c>
      <c r="H732" s="9" t="s">
        <v>235</v>
      </c>
      <c r="I732" s="9" t="s">
        <v>33</v>
      </c>
      <c r="J732" s="9" t="s">
        <v>3</v>
      </c>
      <c r="K732" s="9" t="s">
        <v>1160</v>
      </c>
      <c r="L732" s="9" t="s">
        <v>1161</v>
      </c>
      <c r="M732" s="13">
        <v>1.984127</v>
      </c>
      <c r="N732" s="13">
        <f t="shared" si="33"/>
        <v>90.000000720000003</v>
      </c>
      <c r="O732" s="11">
        <v>12250.08</v>
      </c>
      <c r="P732" s="11">
        <f t="shared" si="34"/>
        <v>24305.714480160001</v>
      </c>
      <c r="Q732" s="9" t="s">
        <v>1498</v>
      </c>
      <c r="R732" s="37">
        <f t="shared" si="35"/>
        <v>12250.08</v>
      </c>
    </row>
    <row r="733" spans="1:18" x14ac:dyDescent="0.25">
      <c r="A733" s="9" t="s">
        <v>1497</v>
      </c>
      <c r="B733" s="10">
        <v>44207</v>
      </c>
      <c r="C733" s="11">
        <v>1</v>
      </c>
      <c r="D733" s="12">
        <v>2021</v>
      </c>
      <c r="E733" s="10" t="s">
        <v>2709</v>
      </c>
      <c r="F733" s="10" t="s">
        <v>2657</v>
      </c>
      <c r="G733" s="10" t="s">
        <v>2667</v>
      </c>
      <c r="H733" s="9" t="s">
        <v>235</v>
      </c>
      <c r="I733" s="9" t="s">
        <v>33</v>
      </c>
      <c r="J733" s="9" t="s">
        <v>3</v>
      </c>
      <c r="K733" s="9" t="s">
        <v>1160</v>
      </c>
      <c r="L733" s="9" t="s">
        <v>1161</v>
      </c>
      <c r="M733" s="13">
        <v>4.10053</v>
      </c>
      <c r="N733" s="13">
        <f t="shared" si="33"/>
        <v>186.00004079999999</v>
      </c>
      <c r="O733" s="11">
        <v>12250.08</v>
      </c>
      <c r="P733" s="11">
        <f t="shared" si="34"/>
        <v>50231.820542399997</v>
      </c>
      <c r="Q733" s="9" t="s">
        <v>1498</v>
      </c>
      <c r="R733" s="37">
        <f t="shared" si="35"/>
        <v>12250.08</v>
      </c>
    </row>
    <row r="734" spans="1:18" x14ac:dyDescent="0.25">
      <c r="A734" s="9" t="s">
        <v>1497</v>
      </c>
      <c r="B734" s="10">
        <v>44207</v>
      </c>
      <c r="C734" s="11">
        <v>1</v>
      </c>
      <c r="D734" s="12">
        <v>2021</v>
      </c>
      <c r="E734" s="10" t="s">
        <v>2709</v>
      </c>
      <c r="F734" s="10" t="s">
        <v>2657</v>
      </c>
      <c r="G734" s="10" t="s">
        <v>2667</v>
      </c>
      <c r="H734" s="9" t="s">
        <v>235</v>
      </c>
      <c r="I734" s="9" t="s">
        <v>33</v>
      </c>
      <c r="J734" s="9" t="s">
        <v>3</v>
      </c>
      <c r="K734" s="9" t="s">
        <v>1160</v>
      </c>
      <c r="L734" s="9" t="s">
        <v>1161</v>
      </c>
      <c r="M734" s="13">
        <v>12.38977</v>
      </c>
      <c r="N734" s="13">
        <f t="shared" si="33"/>
        <v>561.99996720000001</v>
      </c>
      <c r="O734" s="11">
        <v>12250.08</v>
      </c>
      <c r="P734" s="11">
        <f t="shared" si="34"/>
        <v>151775.67368159999</v>
      </c>
      <c r="Q734" s="9" t="s">
        <v>1498</v>
      </c>
      <c r="R734" s="37">
        <f t="shared" si="35"/>
        <v>12250.079999999998</v>
      </c>
    </row>
    <row r="735" spans="1:18" x14ac:dyDescent="0.25">
      <c r="A735" s="9" t="s">
        <v>1497</v>
      </c>
      <c r="B735" s="10">
        <v>44207</v>
      </c>
      <c r="C735" s="11">
        <v>1</v>
      </c>
      <c r="D735" s="12">
        <v>2021</v>
      </c>
      <c r="E735" s="10" t="s">
        <v>2709</v>
      </c>
      <c r="F735" s="10" t="s">
        <v>2657</v>
      </c>
      <c r="G735" s="10" t="s">
        <v>2667</v>
      </c>
      <c r="H735" s="9" t="s">
        <v>235</v>
      </c>
      <c r="I735" s="9" t="s">
        <v>33</v>
      </c>
      <c r="J735" s="9" t="s">
        <v>3</v>
      </c>
      <c r="K735" s="9" t="s">
        <v>1160</v>
      </c>
      <c r="L735" s="9" t="s">
        <v>1161</v>
      </c>
      <c r="M735" s="13">
        <v>12.169311499999999</v>
      </c>
      <c r="N735" s="13">
        <f t="shared" si="33"/>
        <v>551.9999696399999</v>
      </c>
      <c r="O735" s="11">
        <v>12250.08</v>
      </c>
      <c r="P735" s="11">
        <f t="shared" si="34"/>
        <v>149075.03941991998</v>
      </c>
      <c r="Q735" s="9" t="s">
        <v>1498</v>
      </c>
      <c r="R735" s="37">
        <f t="shared" si="35"/>
        <v>12250.08</v>
      </c>
    </row>
    <row r="736" spans="1:18" x14ac:dyDescent="0.25">
      <c r="A736" s="9" t="s">
        <v>1499</v>
      </c>
      <c r="B736" s="10">
        <v>44207</v>
      </c>
      <c r="C736" s="11">
        <v>1</v>
      </c>
      <c r="D736" s="12">
        <v>2021</v>
      </c>
      <c r="E736" s="10" t="s">
        <v>2709</v>
      </c>
      <c r="F736" s="10" t="s">
        <v>2657</v>
      </c>
      <c r="G736" s="10" t="s">
        <v>2667</v>
      </c>
      <c r="H736" s="9" t="s">
        <v>235</v>
      </c>
      <c r="I736" s="9" t="s">
        <v>33</v>
      </c>
      <c r="J736" s="9" t="s">
        <v>3</v>
      </c>
      <c r="K736" s="9" t="s">
        <v>1160</v>
      </c>
      <c r="L736" s="9" t="s">
        <v>1161</v>
      </c>
      <c r="M736" s="13">
        <v>1.1715199999999999</v>
      </c>
      <c r="N736" s="13">
        <f t="shared" si="33"/>
        <v>53.140147199999994</v>
      </c>
      <c r="O736" s="11">
        <v>12250.08</v>
      </c>
      <c r="P736" s="11">
        <f t="shared" si="34"/>
        <v>14351.213721599999</v>
      </c>
      <c r="Q736" s="9" t="s">
        <v>1500</v>
      </c>
      <c r="R736" s="37">
        <f t="shared" si="35"/>
        <v>12250.08</v>
      </c>
    </row>
    <row r="737" spans="1:18" x14ac:dyDescent="0.25">
      <c r="A737" s="9" t="s">
        <v>1501</v>
      </c>
      <c r="B737" s="10">
        <v>44207</v>
      </c>
      <c r="C737" s="11">
        <v>1</v>
      </c>
      <c r="D737" s="12">
        <v>2021</v>
      </c>
      <c r="E737" s="10" t="s">
        <v>2709</v>
      </c>
      <c r="F737" s="10" t="s">
        <v>2657</v>
      </c>
      <c r="G737" s="10" t="s">
        <v>2667</v>
      </c>
      <c r="H737" s="9" t="s">
        <v>8</v>
      </c>
      <c r="I737" s="9" t="s">
        <v>9</v>
      </c>
      <c r="J737" s="9" t="s">
        <v>3</v>
      </c>
      <c r="K737" s="9" t="s">
        <v>10</v>
      </c>
      <c r="L737" s="9" t="s">
        <v>11</v>
      </c>
      <c r="M737" s="13">
        <v>20</v>
      </c>
      <c r="N737" s="13">
        <f t="shared" si="33"/>
        <v>907.2</v>
      </c>
      <c r="O737" s="11">
        <v>19900</v>
      </c>
      <c r="P737" s="11">
        <f t="shared" si="34"/>
        <v>398000</v>
      </c>
      <c r="Q737" s="9" t="s">
        <v>1502</v>
      </c>
      <c r="R737" s="37">
        <f t="shared" si="35"/>
        <v>19900</v>
      </c>
    </row>
    <row r="738" spans="1:18" x14ac:dyDescent="0.25">
      <c r="A738" s="9" t="s">
        <v>1503</v>
      </c>
      <c r="B738" s="10">
        <v>44207</v>
      </c>
      <c r="C738" s="11">
        <v>1</v>
      </c>
      <c r="D738" s="12">
        <v>2021</v>
      </c>
      <c r="E738" s="10" t="s">
        <v>2709</v>
      </c>
      <c r="F738" s="10" t="s">
        <v>2657</v>
      </c>
      <c r="G738" s="10" t="s">
        <v>2667</v>
      </c>
      <c r="H738" s="9" t="s">
        <v>8</v>
      </c>
      <c r="I738" s="9" t="s">
        <v>9</v>
      </c>
      <c r="J738" s="9" t="s">
        <v>3</v>
      </c>
      <c r="K738" s="9" t="s">
        <v>10</v>
      </c>
      <c r="L738" s="9" t="s">
        <v>11</v>
      </c>
      <c r="M738" s="13">
        <v>50</v>
      </c>
      <c r="N738" s="13">
        <f t="shared" si="33"/>
        <v>2268</v>
      </c>
      <c r="O738" s="11">
        <v>19900</v>
      </c>
      <c r="P738" s="11">
        <f t="shared" si="34"/>
        <v>995000</v>
      </c>
      <c r="Q738" s="9" t="s">
        <v>1504</v>
      </c>
      <c r="R738" s="37">
        <f t="shared" si="35"/>
        <v>19900</v>
      </c>
    </row>
    <row r="739" spans="1:18" x14ac:dyDescent="0.25">
      <c r="A739" s="9" t="s">
        <v>1493</v>
      </c>
      <c r="B739" s="10">
        <v>44210</v>
      </c>
      <c r="C739" s="11">
        <v>1</v>
      </c>
      <c r="D739" s="12">
        <v>2021</v>
      </c>
      <c r="E739" s="10" t="s">
        <v>2709</v>
      </c>
      <c r="F739" s="10" t="s">
        <v>2657</v>
      </c>
      <c r="G739" s="10" t="s">
        <v>2667</v>
      </c>
      <c r="H739" s="9" t="s">
        <v>8</v>
      </c>
      <c r="I739" s="9" t="s">
        <v>9</v>
      </c>
      <c r="J739" s="9" t="s">
        <v>3</v>
      </c>
      <c r="K739" s="9" t="s">
        <v>10</v>
      </c>
      <c r="L739" s="9" t="s">
        <v>11</v>
      </c>
      <c r="M739" s="13">
        <v>50</v>
      </c>
      <c r="N739" s="13">
        <f t="shared" si="33"/>
        <v>2268</v>
      </c>
      <c r="O739" s="11">
        <v>19900</v>
      </c>
      <c r="P739" s="11">
        <f t="shared" si="34"/>
        <v>995000</v>
      </c>
      <c r="Q739" s="9" t="s">
        <v>1494</v>
      </c>
      <c r="R739" s="37">
        <f t="shared" si="35"/>
        <v>19900</v>
      </c>
    </row>
    <row r="740" spans="1:18" x14ac:dyDescent="0.25">
      <c r="A740" s="9" t="s">
        <v>1491</v>
      </c>
      <c r="B740" s="10">
        <v>44211</v>
      </c>
      <c r="C740" s="11">
        <v>1</v>
      </c>
      <c r="D740" s="12">
        <v>2021</v>
      </c>
      <c r="E740" s="10" t="s">
        <v>2709</v>
      </c>
      <c r="F740" s="10" t="s">
        <v>2657</v>
      </c>
      <c r="G740" s="10" t="s">
        <v>2667</v>
      </c>
      <c r="H740" s="9" t="s">
        <v>170</v>
      </c>
      <c r="I740" s="9" t="s">
        <v>9</v>
      </c>
      <c r="J740" s="9" t="s">
        <v>3</v>
      </c>
      <c r="K740" s="9" t="s">
        <v>10</v>
      </c>
      <c r="L740" s="9" t="s">
        <v>11</v>
      </c>
      <c r="M740" s="13">
        <v>18.649999999999999</v>
      </c>
      <c r="N740" s="13">
        <f t="shared" si="33"/>
        <v>845.96399999999994</v>
      </c>
      <c r="O740" s="11">
        <v>26200</v>
      </c>
      <c r="P740" s="11">
        <f t="shared" si="34"/>
        <v>488629.99999999994</v>
      </c>
      <c r="Q740" s="9" t="s">
        <v>1492</v>
      </c>
      <c r="R740" s="37">
        <f t="shared" si="35"/>
        <v>26200</v>
      </c>
    </row>
    <row r="741" spans="1:18" x14ac:dyDescent="0.25">
      <c r="A741" s="9" t="s">
        <v>1491</v>
      </c>
      <c r="B741" s="10">
        <v>44211</v>
      </c>
      <c r="C741" s="11">
        <v>1</v>
      </c>
      <c r="D741" s="12">
        <v>2021</v>
      </c>
      <c r="E741" s="10" t="s">
        <v>2709</v>
      </c>
      <c r="F741" s="10" t="s">
        <v>2657</v>
      </c>
      <c r="G741" s="10" t="s">
        <v>2667</v>
      </c>
      <c r="H741" s="9" t="s">
        <v>170</v>
      </c>
      <c r="I741" s="9" t="s">
        <v>9</v>
      </c>
      <c r="J741" s="9" t="s">
        <v>3</v>
      </c>
      <c r="K741" s="9" t="s">
        <v>10</v>
      </c>
      <c r="L741" s="9" t="s">
        <v>11</v>
      </c>
      <c r="M741" s="13">
        <v>13.35</v>
      </c>
      <c r="N741" s="13">
        <f t="shared" si="33"/>
        <v>605.55599999999993</v>
      </c>
      <c r="O741" s="11">
        <v>26200</v>
      </c>
      <c r="P741" s="11">
        <f t="shared" si="34"/>
        <v>349770</v>
      </c>
      <c r="Q741" s="9" t="s">
        <v>1492</v>
      </c>
      <c r="R741" s="37">
        <f t="shared" si="35"/>
        <v>26200</v>
      </c>
    </row>
    <row r="742" spans="1:18" x14ac:dyDescent="0.25">
      <c r="A742" s="9" t="s">
        <v>1487</v>
      </c>
      <c r="B742" s="10">
        <v>44212</v>
      </c>
      <c r="C742" s="11">
        <v>1</v>
      </c>
      <c r="D742" s="12">
        <v>2021</v>
      </c>
      <c r="E742" s="10" t="s">
        <v>2709</v>
      </c>
      <c r="F742" s="10" t="s">
        <v>2657</v>
      </c>
      <c r="G742" s="10" t="s">
        <v>2667</v>
      </c>
      <c r="H742" s="9" t="s">
        <v>298</v>
      </c>
      <c r="I742" s="9" t="s">
        <v>37</v>
      </c>
      <c r="J742" s="9" t="s">
        <v>3</v>
      </c>
      <c r="K742" s="9" t="s">
        <v>38</v>
      </c>
      <c r="L742" s="9" t="s">
        <v>39</v>
      </c>
      <c r="M742" s="13">
        <v>12.82</v>
      </c>
      <c r="N742" s="13">
        <f t="shared" si="33"/>
        <v>581.51520000000005</v>
      </c>
      <c r="O742" s="11">
        <v>17200</v>
      </c>
      <c r="P742" s="11">
        <f t="shared" si="34"/>
        <v>220504</v>
      </c>
      <c r="Q742" s="9" t="s">
        <v>1488</v>
      </c>
      <c r="R742" s="37">
        <f t="shared" si="35"/>
        <v>17200</v>
      </c>
    </row>
    <row r="743" spans="1:18" x14ac:dyDescent="0.25">
      <c r="A743" s="9" t="s">
        <v>1487</v>
      </c>
      <c r="B743" s="10">
        <v>44212</v>
      </c>
      <c r="C743" s="11">
        <v>1</v>
      </c>
      <c r="D743" s="12">
        <v>2021</v>
      </c>
      <c r="E743" s="10" t="s">
        <v>2709</v>
      </c>
      <c r="F743" s="10" t="s">
        <v>2657</v>
      </c>
      <c r="G743" s="10" t="s">
        <v>2667</v>
      </c>
      <c r="H743" s="9" t="s">
        <v>298</v>
      </c>
      <c r="I743" s="9" t="s">
        <v>37</v>
      </c>
      <c r="J743" s="9" t="s">
        <v>3</v>
      </c>
      <c r="K743" s="9" t="s">
        <v>38</v>
      </c>
      <c r="L743" s="9" t="s">
        <v>39</v>
      </c>
      <c r="M743" s="13">
        <v>17.18</v>
      </c>
      <c r="N743" s="13">
        <f t="shared" si="33"/>
        <v>779.28480000000002</v>
      </c>
      <c r="O743" s="11">
        <v>17200</v>
      </c>
      <c r="P743" s="11">
        <f t="shared" si="34"/>
        <v>295496</v>
      </c>
      <c r="Q743" s="9" t="s">
        <v>1488</v>
      </c>
      <c r="R743" s="37">
        <f t="shared" si="35"/>
        <v>17200</v>
      </c>
    </row>
    <row r="744" spans="1:18" x14ac:dyDescent="0.25">
      <c r="A744" s="9" t="s">
        <v>1489</v>
      </c>
      <c r="B744" s="10">
        <v>44212</v>
      </c>
      <c r="C744" s="11">
        <v>1</v>
      </c>
      <c r="D744" s="12">
        <v>2021</v>
      </c>
      <c r="E744" s="10" t="s">
        <v>2709</v>
      </c>
      <c r="F744" s="10" t="s">
        <v>2657</v>
      </c>
      <c r="G744" s="10" t="s">
        <v>2667</v>
      </c>
      <c r="H744" s="9" t="s">
        <v>8</v>
      </c>
      <c r="I744" s="9" t="s">
        <v>9</v>
      </c>
      <c r="J744" s="9" t="s">
        <v>3</v>
      </c>
      <c r="K744" s="9" t="s">
        <v>10</v>
      </c>
      <c r="L744" s="9" t="s">
        <v>11</v>
      </c>
      <c r="M744" s="13">
        <v>50</v>
      </c>
      <c r="N744" s="13">
        <f t="shared" si="33"/>
        <v>2268</v>
      </c>
      <c r="O744" s="11">
        <v>19900</v>
      </c>
      <c r="P744" s="11">
        <f t="shared" si="34"/>
        <v>995000</v>
      </c>
      <c r="Q744" s="9" t="s">
        <v>1490</v>
      </c>
      <c r="R744" s="37">
        <f t="shared" si="35"/>
        <v>19900</v>
      </c>
    </row>
    <row r="745" spans="1:18" x14ac:dyDescent="0.25">
      <c r="A745" s="9" t="s">
        <v>1483</v>
      </c>
      <c r="B745" s="10">
        <v>44214</v>
      </c>
      <c r="C745" s="11">
        <v>1</v>
      </c>
      <c r="D745" s="12">
        <v>2021</v>
      </c>
      <c r="E745" s="10" t="s">
        <v>2709</v>
      </c>
      <c r="F745" s="10" t="s">
        <v>2657</v>
      </c>
      <c r="G745" s="10" t="s">
        <v>2667</v>
      </c>
      <c r="H745" s="9" t="s">
        <v>8</v>
      </c>
      <c r="I745" s="9" t="s">
        <v>9</v>
      </c>
      <c r="J745" s="9" t="s">
        <v>3</v>
      </c>
      <c r="K745" s="9" t="s">
        <v>10</v>
      </c>
      <c r="L745" s="9" t="s">
        <v>11</v>
      </c>
      <c r="M745" s="13">
        <v>60</v>
      </c>
      <c r="N745" s="13">
        <f t="shared" si="33"/>
        <v>2721.6</v>
      </c>
      <c r="O745" s="11">
        <v>19900</v>
      </c>
      <c r="P745" s="11">
        <f t="shared" si="34"/>
        <v>1194000</v>
      </c>
      <c r="Q745" s="9" t="s">
        <v>1484</v>
      </c>
      <c r="R745" s="37">
        <f t="shared" si="35"/>
        <v>19900</v>
      </c>
    </row>
    <row r="746" spans="1:18" x14ac:dyDescent="0.25">
      <c r="A746" s="9" t="s">
        <v>1485</v>
      </c>
      <c r="B746" s="10">
        <v>44214</v>
      </c>
      <c r="C746" s="11">
        <v>1</v>
      </c>
      <c r="D746" s="12">
        <v>2021</v>
      </c>
      <c r="E746" s="10" t="s">
        <v>2709</v>
      </c>
      <c r="F746" s="10" t="s">
        <v>2657</v>
      </c>
      <c r="G746" s="10" t="s">
        <v>2667</v>
      </c>
      <c r="H746" s="9" t="s">
        <v>298</v>
      </c>
      <c r="I746" s="9" t="s">
        <v>37</v>
      </c>
      <c r="J746" s="9" t="s">
        <v>3</v>
      </c>
      <c r="K746" s="9" t="s">
        <v>38</v>
      </c>
      <c r="L746" s="9" t="s">
        <v>39</v>
      </c>
      <c r="M746" s="13">
        <v>20</v>
      </c>
      <c r="N746" s="13">
        <f t="shared" si="33"/>
        <v>907.2</v>
      </c>
      <c r="O746" s="11">
        <v>17200</v>
      </c>
      <c r="P746" s="11">
        <f t="shared" si="34"/>
        <v>344000</v>
      </c>
      <c r="Q746" s="9" t="s">
        <v>1486</v>
      </c>
      <c r="R746" s="37">
        <f t="shared" si="35"/>
        <v>17200</v>
      </c>
    </row>
    <row r="747" spans="1:18" x14ac:dyDescent="0.25">
      <c r="A747" s="9" t="s">
        <v>1479</v>
      </c>
      <c r="B747" s="10">
        <v>44217</v>
      </c>
      <c r="C747" s="11">
        <v>1</v>
      </c>
      <c r="D747" s="12">
        <v>2021</v>
      </c>
      <c r="E747" s="10" t="s">
        <v>2709</v>
      </c>
      <c r="F747" s="10" t="s">
        <v>2657</v>
      </c>
      <c r="G747" s="10" t="s">
        <v>2667</v>
      </c>
      <c r="H747" s="9" t="s">
        <v>235</v>
      </c>
      <c r="I747" s="9" t="s">
        <v>33</v>
      </c>
      <c r="J747" s="9" t="s">
        <v>3</v>
      </c>
      <c r="K747" s="9" t="s">
        <v>1160</v>
      </c>
      <c r="L747" s="9" t="s">
        <v>1161</v>
      </c>
      <c r="M747" s="13">
        <v>9.536816</v>
      </c>
      <c r="N747" s="13">
        <f t="shared" si="33"/>
        <v>432.58997376000002</v>
      </c>
      <c r="O747" s="11">
        <v>13525.06</v>
      </c>
      <c r="P747" s="11">
        <f t="shared" si="34"/>
        <v>128986.00860895999</v>
      </c>
      <c r="Q747" s="9" t="s">
        <v>1480</v>
      </c>
      <c r="R747" s="37">
        <f t="shared" si="35"/>
        <v>13525.06</v>
      </c>
    </row>
    <row r="748" spans="1:18" x14ac:dyDescent="0.25">
      <c r="A748" s="9" t="s">
        <v>1481</v>
      </c>
      <c r="B748" s="10">
        <v>44217</v>
      </c>
      <c r="C748" s="11">
        <v>1</v>
      </c>
      <c r="D748" s="12">
        <v>2021</v>
      </c>
      <c r="E748" s="10" t="s">
        <v>2709</v>
      </c>
      <c r="F748" s="10" t="s">
        <v>2657</v>
      </c>
      <c r="G748" s="10" t="s">
        <v>2667</v>
      </c>
      <c r="H748" s="9" t="s">
        <v>8</v>
      </c>
      <c r="I748" s="9" t="s">
        <v>9</v>
      </c>
      <c r="J748" s="9" t="s">
        <v>3</v>
      </c>
      <c r="K748" s="9" t="s">
        <v>10</v>
      </c>
      <c r="L748" s="9" t="s">
        <v>11</v>
      </c>
      <c r="M748" s="13">
        <v>64</v>
      </c>
      <c r="N748" s="13">
        <f t="shared" si="33"/>
        <v>2903.04</v>
      </c>
      <c r="O748" s="11">
        <v>19900</v>
      </c>
      <c r="P748" s="11">
        <f t="shared" si="34"/>
        <v>1273600</v>
      </c>
      <c r="Q748" s="9" t="s">
        <v>1482</v>
      </c>
      <c r="R748" s="37">
        <f t="shared" si="35"/>
        <v>19900</v>
      </c>
    </row>
    <row r="749" spans="1:18" x14ac:dyDescent="0.25">
      <c r="A749" s="9" t="s">
        <v>1475</v>
      </c>
      <c r="B749" s="10">
        <v>44218</v>
      </c>
      <c r="C749" s="11">
        <v>1</v>
      </c>
      <c r="D749" s="12">
        <v>2021</v>
      </c>
      <c r="E749" s="10" t="s">
        <v>2709</v>
      </c>
      <c r="F749" s="10" t="s">
        <v>2657</v>
      </c>
      <c r="G749" s="10" t="s">
        <v>2667</v>
      </c>
      <c r="H749" s="9" t="s">
        <v>91</v>
      </c>
      <c r="I749" s="9" t="s">
        <v>9</v>
      </c>
      <c r="J749" s="9" t="s">
        <v>3</v>
      </c>
      <c r="K749" s="9" t="s">
        <v>10</v>
      </c>
      <c r="L749" s="9" t="s">
        <v>11</v>
      </c>
      <c r="M749" s="13">
        <v>15</v>
      </c>
      <c r="N749" s="13">
        <f t="shared" si="33"/>
        <v>680.4</v>
      </c>
      <c r="O749" s="11">
        <v>22500</v>
      </c>
      <c r="P749" s="11">
        <f t="shared" si="34"/>
        <v>337500</v>
      </c>
      <c r="Q749" s="9" t="s">
        <v>1476</v>
      </c>
      <c r="R749" s="37">
        <f t="shared" si="35"/>
        <v>22500</v>
      </c>
    </row>
    <row r="750" spans="1:18" x14ac:dyDescent="0.25">
      <c r="A750" s="9" t="s">
        <v>1477</v>
      </c>
      <c r="B750" s="10">
        <v>44218</v>
      </c>
      <c r="C750" s="11">
        <v>1</v>
      </c>
      <c r="D750" s="12">
        <v>2021</v>
      </c>
      <c r="E750" s="10" t="s">
        <v>2709</v>
      </c>
      <c r="F750" s="10" t="s">
        <v>2657</v>
      </c>
      <c r="G750" s="10" t="s">
        <v>2667</v>
      </c>
      <c r="H750" s="9" t="s">
        <v>91</v>
      </c>
      <c r="I750" s="9" t="s">
        <v>9</v>
      </c>
      <c r="J750" s="9" t="s">
        <v>3</v>
      </c>
      <c r="K750" s="9" t="s">
        <v>10</v>
      </c>
      <c r="L750" s="9" t="s">
        <v>11</v>
      </c>
      <c r="M750" s="13">
        <v>10</v>
      </c>
      <c r="N750" s="13">
        <f t="shared" si="33"/>
        <v>453.6</v>
      </c>
      <c r="O750" s="11">
        <v>22500</v>
      </c>
      <c r="P750" s="11">
        <f t="shared" si="34"/>
        <v>225000</v>
      </c>
      <c r="Q750" s="9" t="s">
        <v>1478</v>
      </c>
      <c r="R750" s="37">
        <f t="shared" si="35"/>
        <v>22500</v>
      </c>
    </row>
    <row r="751" spans="1:18" x14ac:dyDescent="0.25">
      <c r="A751" s="9" t="s">
        <v>1473</v>
      </c>
      <c r="B751" s="10">
        <v>44219</v>
      </c>
      <c r="C751" s="11">
        <v>1</v>
      </c>
      <c r="D751" s="12">
        <v>2021</v>
      </c>
      <c r="E751" s="10" t="s">
        <v>2709</v>
      </c>
      <c r="F751" s="10" t="s">
        <v>2657</v>
      </c>
      <c r="G751" s="10" t="s">
        <v>2667</v>
      </c>
      <c r="H751" s="9" t="s">
        <v>298</v>
      </c>
      <c r="I751" s="9" t="s">
        <v>37</v>
      </c>
      <c r="J751" s="9" t="s">
        <v>3</v>
      </c>
      <c r="K751" s="9" t="s">
        <v>38</v>
      </c>
      <c r="L751" s="9" t="s">
        <v>39</v>
      </c>
      <c r="M751" s="13">
        <v>18.55</v>
      </c>
      <c r="N751" s="13">
        <f t="shared" si="33"/>
        <v>841.428</v>
      </c>
      <c r="O751" s="11">
        <v>17200</v>
      </c>
      <c r="P751" s="11">
        <f t="shared" si="34"/>
        <v>319060</v>
      </c>
      <c r="Q751" s="9" t="s">
        <v>1474</v>
      </c>
      <c r="R751" s="37">
        <f t="shared" si="35"/>
        <v>17200</v>
      </c>
    </row>
    <row r="752" spans="1:18" x14ac:dyDescent="0.25">
      <c r="A752" s="9" t="s">
        <v>1473</v>
      </c>
      <c r="B752" s="10">
        <v>44219</v>
      </c>
      <c r="C752" s="11">
        <v>1</v>
      </c>
      <c r="D752" s="12">
        <v>2021</v>
      </c>
      <c r="E752" s="10" t="s">
        <v>2709</v>
      </c>
      <c r="F752" s="10" t="s">
        <v>2657</v>
      </c>
      <c r="G752" s="10" t="s">
        <v>2667</v>
      </c>
      <c r="H752" s="9" t="s">
        <v>298</v>
      </c>
      <c r="I752" s="9" t="s">
        <v>37</v>
      </c>
      <c r="J752" s="9" t="s">
        <v>3</v>
      </c>
      <c r="K752" s="9" t="s">
        <v>38</v>
      </c>
      <c r="L752" s="9" t="s">
        <v>39</v>
      </c>
      <c r="M752" s="13">
        <v>51.45</v>
      </c>
      <c r="N752" s="13">
        <f t="shared" si="33"/>
        <v>2333.7719999999999</v>
      </c>
      <c r="O752" s="11">
        <v>17200</v>
      </c>
      <c r="P752" s="11">
        <f t="shared" si="34"/>
        <v>884940</v>
      </c>
      <c r="Q752" s="9" t="s">
        <v>1474</v>
      </c>
      <c r="R752" s="37">
        <f t="shared" si="35"/>
        <v>17200</v>
      </c>
    </row>
    <row r="753" spans="1:18" x14ac:dyDescent="0.25">
      <c r="A753" s="9" t="s">
        <v>1467</v>
      </c>
      <c r="B753" s="10">
        <v>44221</v>
      </c>
      <c r="C753" s="11">
        <v>1</v>
      </c>
      <c r="D753" s="12">
        <v>2021</v>
      </c>
      <c r="E753" s="10" t="s">
        <v>2709</v>
      </c>
      <c r="F753" s="10" t="s">
        <v>2657</v>
      </c>
      <c r="G753" s="10" t="s">
        <v>2667</v>
      </c>
      <c r="H753" s="9" t="s">
        <v>8</v>
      </c>
      <c r="I753" s="9" t="s">
        <v>171</v>
      </c>
      <c r="J753" s="9" t="s">
        <v>3</v>
      </c>
      <c r="K753" s="9" t="s">
        <v>172</v>
      </c>
      <c r="L753" s="9" t="s">
        <v>173</v>
      </c>
      <c r="M753" s="13">
        <v>100</v>
      </c>
      <c r="N753" s="13">
        <f t="shared" si="33"/>
        <v>4536</v>
      </c>
      <c r="O753" s="11">
        <v>19500</v>
      </c>
      <c r="P753" s="11">
        <f t="shared" si="34"/>
        <v>1950000</v>
      </c>
      <c r="Q753" s="9" t="s">
        <v>1468</v>
      </c>
      <c r="R753" s="37">
        <f t="shared" si="35"/>
        <v>19500</v>
      </c>
    </row>
    <row r="754" spans="1:18" x14ac:dyDescent="0.25">
      <c r="A754" s="9" t="s">
        <v>1469</v>
      </c>
      <c r="B754" s="10">
        <v>44221</v>
      </c>
      <c r="C754" s="11">
        <v>1</v>
      </c>
      <c r="D754" s="12">
        <v>2021</v>
      </c>
      <c r="E754" s="10" t="s">
        <v>2709</v>
      </c>
      <c r="F754" s="10" t="s">
        <v>2657</v>
      </c>
      <c r="G754" s="10" t="s">
        <v>2667</v>
      </c>
      <c r="H754" s="9" t="s">
        <v>91</v>
      </c>
      <c r="I754" s="9" t="s">
        <v>9</v>
      </c>
      <c r="J754" s="9" t="s">
        <v>3</v>
      </c>
      <c r="K754" s="9" t="s">
        <v>10</v>
      </c>
      <c r="L754" s="9" t="s">
        <v>11</v>
      </c>
      <c r="M754" s="13">
        <v>30</v>
      </c>
      <c r="N754" s="13">
        <f t="shared" si="33"/>
        <v>1360.8</v>
      </c>
      <c r="O754" s="11">
        <v>22500</v>
      </c>
      <c r="P754" s="11">
        <f t="shared" si="34"/>
        <v>675000</v>
      </c>
      <c r="Q754" s="9" t="s">
        <v>1470</v>
      </c>
      <c r="R754" s="37">
        <f t="shared" si="35"/>
        <v>22500</v>
      </c>
    </row>
    <row r="755" spans="1:18" x14ac:dyDescent="0.25">
      <c r="A755" s="9" t="s">
        <v>1471</v>
      </c>
      <c r="B755" s="10">
        <v>44221</v>
      </c>
      <c r="C755" s="11">
        <v>1</v>
      </c>
      <c r="D755" s="12">
        <v>2021</v>
      </c>
      <c r="E755" s="10" t="s">
        <v>2709</v>
      </c>
      <c r="F755" s="10" t="s">
        <v>2657</v>
      </c>
      <c r="G755" s="10" t="s">
        <v>2667</v>
      </c>
      <c r="H755" s="9" t="s">
        <v>8</v>
      </c>
      <c r="I755" s="9" t="s">
        <v>9</v>
      </c>
      <c r="J755" s="9" t="s">
        <v>3</v>
      </c>
      <c r="K755" s="9" t="s">
        <v>10</v>
      </c>
      <c r="L755" s="9" t="s">
        <v>11</v>
      </c>
      <c r="M755" s="13">
        <v>3.46</v>
      </c>
      <c r="N755" s="13">
        <f t="shared" si="33"/>
        <v>156.94559999999998</v>
      </c>
      <c r="O755" s="11">
        <v>22500</v>
      </c>
      <c r="P755" s="11">
        <f t="shared" si="34"/>
        <v>77850</v>
      </c>
      <c r="Q755" s="9" t="s">
        <v>1472</v>
      </c>
      <c r="R755" s="37">
        <f t="shared" si="35"/>
        <v>22500</v>
      </c>
    </row>
    <row r="756" spans="1:18" x14ac:dyDescent="0.25">
      <c r="A756" s="9" t="s">
        <v>1471</v>
      </c>
      <c r="B756" s="10">
        <v>44221</v>
      </c>
      <c r="C756" s="11">
        <v>1</v>
      </c>
      <c r="D756" s="12">
        <v>2021</v>
      </c>
      <c r="E756" s="10" t="s">
        <v>2709</v>
      </c>
      <c r="F756" s="10" t="s">
        <v>2657</v>
      </c>
      <c r="G756" s="10" t="s">
        <v>2667</v>
      </c>
      <c r="H756" s="9" t="s">
        <v>8</v>
      </c>
      <c r="I756" s="9" t="s">
        <v>9</v>
      </c>
      <c r="J756" s="9" t="s">
        <v>3</v>
      </c>
      <c r="K756" s="9" t="s">
        <v>10</v>
      </c>
      <c r="L756" s="9" t="s">
        <v>11</v>
      </c>
      <c r="M756" s="13">
        <v>29.68</v>
      </c>
      <c r="N756" s="13">
        <f t="shared" si="33"/>
        <v>1346.2847999999999</v>
      </c>
      <c r="O756" s="11">
        <v>22500</v>
      </c>
      <c r="P756" s="11">
        <f t="shared" si="34"/>
        <v>667800</v>
      </c>
      <c r="Q756" s="9" t="s">
        <v>1472</v>
      </c>
      <c r="R756" s="37">
        <f t="shared" si="35"/>
        <v>22500</v>
      </c>
    </row>
    <row r="757" spans="1:18" x14ac:dyDescent="0.25">
      <c r="A757" s="9" t="s">
        <v>1471</v>
      </c>
      <c r="B757" s="10">
        <v>44221</v>
      </c>
      <c r="C757" s="11">
        <v>1</v>
      </c>
      <c r="D757" s="12">
        <v>2021</v>
      </c>
      <c r="E757" s="10" t="s">
        <v>2709</v>
      </c>
      <c r="F757" s="10" t="s">
        <v>2657</v>
      </c>
      <c r="G757" s="10" t="s">
        <v>2667</v>
      </c>
      <c r="H757" s="9" t="s">
        <v>8</v>
      </c>
      <c r="I757" s="9" t="s">
        <v>9</v>
      </c>
      <c r="J757" s="9" t="s">
        <v>3</v>
      </c>
      <c r="K757" s="9" t="s">
        <v>10</v>
      </c>
      <c r="L757" s="9" t="s">
        <v>11</v>
      </c>
      <c r="M757" s="13">
        <v>16.86</v>
      </c>
      <c r="N757" s="13">
        <f t="shared" si="33"/>
        <v>764.76959999999997</v>
      </c>
      <c r="O757" s="11">
        <v>22500</v>
      </c>
      <c r="P757" s="11">
        <f t="shared" si="34"/>
        <v>379350</v>
      </c>
      <c r="Q757" s="9" t="s">
        <v>1472</v>
      </c>
      <c r="R757" s="37">
        <f t="shared" si="35"/>
        <v>22500</v>
      </c>
    </row>
    <row r="758" spans="1:18" x14ac:dyDescent="0.25">
      <c r="A758" s="9" t="s">
        <v>1460</v>
      </c>
      <c r="B758" s="10">
        <v>44222</v>
      </c>
      <c r="C758" s="11">
        <v>1</v>
      </c>
      <c r="D758" s="12">
        <v>2021</v>
      </c>
      <c r="E758" s="10" t="s">
        <v>2709</v>
      </c>
      <c r="F758" s="10" t="s">
        <v>2657</v>
      </c>
      <c r="G758" s="10" t="s">
        <v>2667</v>
      </c>
      <c r="H758" s="9" t="s">
        <v>8</v>
      </c>
      <c r="I758" s="9" t="s">
        <v>9</v>
      </c>
      <c r="J758" s="9" t="s">
        <v>3</v>
      </c>
      <c r="K758" s="9" t="s">
        <v>10</v>
      </c>
      <c r="L758" s="9" t="s">
        <v>11</v>
      </c>
      <c r="M758" s="13">
        <v>35</v>
      </c>
      <c r="N758" s="13">
        <f t="shared" si="33"/>
        <v>1587.6</v>
      </c>
      <c r="O758" s="11">
        <v>20000</v>
      </c>
      <c r="P758" s="11">
        <f t="shared" si="34"/>
        <v>700000</v>
      </c>
      <c r="Q758" s="9" t="s">
        <v>1461</v>
      </c>
      <c r="R758" s="37">
        <f t="shared" si="35"/>
        <v>20000</v>
      </c>
    </row>
    <row r="759" spans="1:18" x14ac:dyDescent="0.25">
      <c r="A759" s="9" t="s">
        <v>1462</v>
      </c>
      <c r="B759" s="10">
        <v>44222</v>
      </c>
      <c r="C759" s="11">
        <v>1</v>
      </c>
      <c r="D759" s="12">
        <v>2021</v>
      </c>
      <c r="E759" s="10" t="s">
        <v>2709</v>
      </c>
      <c r="F759" s="10" t="s">
        <v>2657</v>
      </c>
      <c r="G759" s="10" t="s">
        <v>2667</v>
      </c>
      <c r="H759" s="9" t="s">
        <v>298</v>
      </c>
      <c r="I759" s="9" t="s">
        <v>1463</v>
      </c>
      <c r="J759" s="9" t="s">
        <v>3</v>
      </c>
      <c r="K759" s="9" t="s">
        <v>1464</v>
      </c>
      <c r="L759" s="9" t="s">
        <v>1465</v>
      </c>
      <c r="M759" s="13">
        <v>15.35</v>
      </c>
      <c r="N759" s="13">
        <f t="shared" si="33"/>
        <v>696.27599999999995</v>
      </c>
      <c r="O759" s="11">
        <v>18400</v>
      </c>
      <c r="P759" s="11">
        <f t="shared" si="34"/>
        <v>282440</v>
      </c>
      <c r="Q759" s="9" t="s">
        <v>1466</v>
      </c>
      <c r="R759" s="37">
        <f t="shared" si="35"/>
        <v>18400</v>
      </c>
    </row>
    <row r="760" spans="1:18" x14ac:dyDescent="0.25">
      <c r="A760" s="9" t="s">
        <v>1462</v>
      </c>
      <c r="B760" s="10">
        <v>44222</v>
      </c>
      <c r="C760" s="11">
        <v>1</v>
      </c>
      <c r="D760" s="12">
        <v>2021</v>
      </c>
      <c r="E760" s="10" t="s">
        <v>2709</v>
      </c>
      <c r="F760" s="10" t="s">
        <v>2657</v>
      </c>
      <c r="G760" s="10" t="s">
        <v>2667</v>
      </c>
      <c r="H760" s="9" t="s">
        <v>298</v>
      </c>
      <c r="I760" s="9" t="s">
        <v>1463</v>
      </c>
      <c r="J760" s="9" t="s">
        <v>3</v>
      </c>
      <c r="K760" s="9" t="s">
        <v>1464</v>
      </c>
      <c r="L760" s="9" t="s">
        <v>1465</v>
      </c>
      <c r="M760" s="13">
        <v>63</v>
      </c>
      <c r="N760" s="13">
        <f t="shared" si="33"/>
        <v>2857.68</v>
      </c>
      <c r="O760" s="11">
        <v>18400</v>
      </c>
      <c r="P760" s="11">
        <f t="shared" si="34"/>
        <v>1159200</v>
      </c>
      <c r="Q760" s="9" t="s">
        <v>1466</v>
      </c>
      <c r="R760" s="37">
        <f t="shared" si="35"/>
        <v>18400</v>
      </c>
    </row>
    <row r="761" spans="1:18" x14ac:dyDescent="0.25">
      <c r="A761" s="9" t="s">
        <v>1462</v>
      </c>
      <c r="B761" s="10">
        <v>44222</v>
      </c>
      <c r="C761" s="11">
        <v>1</v>
      </c>
      <c r="D761" s="12">
        <v>2021</v>
      </c>
      <c r="E761" s="10" t="s">
        <v>2709</v>
      </c>
      <c r="F761" s="10" t="s">
        <v>2657</v>
      </c>
      <c r="G761" s="10" t="s">
        <v>2667</v>
      </c>
      <c r="H761" s="9" t="s">
        <v>298</v>
      </c>
      <c r="I761" s="9" t="s">
        <v>1463</v>
      </c>
      <c r="J761" s="9" t="s">
        <v>3</v>
      </c>
      <c r="K761" s="9" t="s">
        <v>1464</v>
      </c>
      <c r="L761" s="9" t="s">
        <v>1465</v>
      </c>
      <c r="M761" s="13">
        <v>80.02</v>
      </c>
      <c r="N761" s="13">
        <f t="shared" si="33"/>
        <v>3629.7071999999998</v>
      </c>
      <c r="O761" s="11">
        <v>18400</v>
      </c>
      <c r="P761" s="11">
        <f t="shared" si="34"/>
        <v>1472368</v>
      </c>
      <c r="Q761" s="9" t="s">
        <v>1466</v>
      </c>
      <c r="R761" s="37">
        <f t="shared" si="35"/>
        <v>18400</v>
      </c>
    </row>
    <row r="762" spans="1:18" x14ac:dyDescent="0.25">
      <c r="A762" s="9" t="s">
        <v>1462</v>
      </c>
      <c r="B762" s="10">
        <v>44222</v>
      </c>
      <c r="C762" s="11">
        <v>1</v>
      </c>
      <c r="D762" s="12">
        <v>2021</v>
      </c>
      <c r="E762" s="10" t="s">
        <v>2709</v>
      </c>
      <c r="F762" s="10" t="s">
        <v>2657</v>
      </c>
      <c r="G762" s="10" t="s">
        <v>2667</v>
      </c>
      <c r="H762" s="9" t="s">
        <v>298</v>
      </c>
      <c r="I762" s="9" t="s">
        <v>1463</v>
      </c>
      <c r="J762" s="9" t="s">
        <v>3</v>
      </c>
      <c r="K762" s="9" t="s">
        <v>1464</v>
      </c>
      <c r="L762" s="9" t="s">
        <v>1465</v>
      </c>
      <c r="M762" s="13">
        <v>40.340000000000003</v>
      </c>
      <c r="N762" s="13">
        <f t="shared" si="33"/>
        <v>1829.8224000000002</v>
      </c>
      <c r="O762" s="11">
        <v>18400</v>
      </c>
      <c r="P762" s="11">
        <f t="shared" si="34"/>
        <v>742256.00000000012</v>
      </c>
      <c r="Q762" s="9" t="s">
        <v>1466</v>
      </c>
      <c r="R762" s="37">
        <f t="shared" si="35"/>
        <v>18400</v>
      </c>
    </row>
    <row r="763" spans="1:18" x14ac:dyDescent="0.25">
      <c r="A763" s="9" t="s">
        <v>1462</v>
      </c>
      <c r="B763" s="10">
        <v>44222</v>
      </c>
      <c r="C763" s="11">
        <v>1</v>
      </c>
      <c r="D763" s="12">
        <v>2021</v>
      </c>
      <c r="E763" s="10" t="s">
        <v>2709</v>
      </c>
      <c r="F763" s="10" t="s">
        <v>2657</v>
      </c>
      <c r="G763" s="10" t="s">
        <v>2667</v>
      </c>
      <c r="H763" s="9" t="s">
        <v>298</v>
      </c>
      <c r="I763" s="9" t="s">
        <v>1463</v>
      </c>
      <c r="J763" s="9" t="s">
        <v>3</v>
      </c>
      <c r="K763" s="9" t="s">
        <v>1464</v>
      </c>
      <c r="L763" s="9" t="s">
        <v>1465</v>
      </c>
      <c r="M763" s="13">
        <v>58.66</v>
      </c>
      <c r="N763" s="13">
        <f t="shared" si="33"/>
        <v>2660.8175999999999</v>
      </c>
      <c r="O763" s="11">
        <v>18400</v>
      </c>
      <c r="P763" s="11">
        <f t="shared" si="34"/>
        <v>1079344</v>
      </c>
      <c r="Q763" s="9" t="s">
        <v>1466</v>
      </c>
      <c r="R763" s="37">
        <f t="shared" si="35"/>
        <v>18400</v>
      </c>
    </row>
    <row r="764" spans="1:18" x14ac:dyDescent="0.25">
      <c r="A764" s="9" t="s">
        <v>1462</v>
      </c>
      <c r="B764" s="10">
        <v>44222</v>
      </c>
      <c r="C764" s="11">
        <v>1</v>
      </c>
      <c r="D764" s="12">
        <v>2021</v>
      </c>
      <c r="E764" s="10" t="s">
        <v>2709</v>
      </c>
      <c r="F764" s="10" t="s">
        <v>2657</v>
      </c>
      <c r="G764" s="10" t="s">
        <v>2667</v>
      </c>
      <c r="H764" s="9" t="s">
        <v>298</v>
      </c>
      <c r="I764" s="9" t="s">
        <v>1463</v>
      </c>
      <c r="J764" s="9" t="s">
        <v>3</v>
      </c>
      <c r="K764" s="9" t="s">
        <v>1464</v>
      </c>
      <c r="L764" s="9" t="s">
        <v>1465</v>
      </c>
      <c r="M764" s="13">
        <v>106.95</v>
      </c>
      <c r="N764" s="13">
        <f t="shared" si="33"/>
        <v>4851.2520000000004</v>
      </c>
      <c r="O764" s="11">
        <v>18400</v>
      </c>
      <c r="P764" s="11">
        <f t="shared" si="34"/>
        <v>1967880</v>
      </c>
      <c r="Q764" s="9" t="s">
        <v>1466</v>
      </c>
      <c r="R764" s="37">
        <f t="shared" si="35"/>
        <v>18400</v>
      </c>
    </row>
    <row r="765" spans="1:18" x14ac:dyDescent="0.25">
      <c r="A765" s="9" t="s">
        <v>1462</v>
      </c>
      <c r="B765" s="10">
        <v>44222</v>
      </c>
      <c r="C765" s="11">
        <v>1</v>
      </c>
      <c r="D765" s="12">
        <v>2021</v>
      </c>
      <c r="E765" s="10" t="s">
        <v>2709</v>
      </c>
      <c r="F765" s="10" t="s">
        <v>2657</v>
      </c>
      <c r="G765" s="10" t="s">
        <v>2667</v>
      </c>
      <c r="H765" s="9" t="s">
        <v>298</v>
      </c>
      <c r="I765" s="9" t="s">
        <v>1463</v>
      </c>
      <c r="J765" s="9" t="s">
        <v>3</v>
      </c>
      <c r="K765" s="9" t="s">
        <v>1464</v>
      </c>
      <c r="L765" s="9" t="s">
        <v>1465</v>
      </c>
      <c r="M765" s="13">
        <v>58.17</v>
      </c>
      <c r="N765" s="13">
        <f t="shared" si="33"/>
        <v>2638.5911999999998</v>
      </c>
      <c r="O765" s="11">
        <v>18400</v>
      </c>
      <c r="P765" s="11">
        <f t="shared" si="34"/>
        <v>1070328</v>
      </c>
      <c r="Q765" s="9" t="s">
        <v>1466</v>
      </c>
      <c r="R765" s="37">
        <f t="shared" si="35"/>
        <v>18400</v>
      </c>
    </row>
    <row r="766" spans="1:18" x14ac:dyDescent="0.25">
      <c r="A766" s="9" t="s">
        <v>1462</v>
      </c>
      <c r="B766" s="10">
        <v>44222</v>
      </c>
      <c r="C766" s="11">
        <v>1</v>
      </c>
      <c r="D766" s="12">
        <v>2021</v>
      </c>
      <c r="E766" s="10" t="s">
        <v>2709</v>
      </c>
      <c r="F766" s="10" t="s">
        <v>2657</v>
      </c>
      <c r="G766" s="10" t="s">
        <v>2667</v>
      </c>
      <c r="H766" s="9" t="s">
        <v>298</v>
      </c>
      <c r="I766" s="9" t="s">
        <v>1463</v>
      </c>
      <c r="J766" s="9" t="s">
        <v>3</v>
      </c>
      <c r="K766" s="9" t="s">
        <v>1464</v>
      </c>
      <c r="L766" s="9" t="s">
        <v>1465</v>
      </c>
      <c r="M766" s="13">
        <v>26.03</v>
      </c>
      <c r="N766" s="13">
        <f t="shared" si="33"/>
        <v>1180.7208000000001</v>
      </c>
      <c r="O766" s="11">
        <v>18400</v>
      </c>
      <c r="P766" s="11">
        <f t="shared" si="34"/>
        <v>478952</v>
      </c>
      <c r="Q766" s="9" t="s">
        <v>1466</v>
      </c>
      <c r="R766" s="37">
        <f t="shared" si="35"/>
        <v>18400</v>
      </c>
    </row>
    <row r="767" spans="1:18" x14ac:dyDescent="0.25">
      <c r="A767" s="9" t="s">
        <v>1462</v>
      </c>
      <c r="B767" s="10">
        <v>44222</v>
      </c>
      <c r="C767" s="11">
        <v>1</v>
      </c>
      <c r="D767" s="12">
        <v>2021</v>
      </c>
      <c r="E767" s="10" t="s">
        <v>2709</v>
      </c>
      <c r="F767" s="10" t="s">
        <v>2657</v>
      </c>
      <c r="G767" s="10" t="s">
        <v>2667</v>
      </c>
      <c r="H767" s="9" t="s">
        <v>298</v>
      </c>
      <c r="I767" s="9" t="s">
        <v>1463</v>
      </c>
      <c r="J767" s="9" t="s">
        <v>3</v>
      </c>
      <c r="K767" s="9" t="s">
        <v>1464</v>
      </c>
      <c r="L767" s="9" t="s">
        <v>1465</v>
      </c>
      <c r="M767" s="13">
        <v>1.48</v>
      </c>
      <c r="N767" s="13">
        <f t="shared" si="33"/>
        <v>67.132800000000003</v>
      </c>
      <c r="O767" s="11">
        <v>18400</v>
      </c>
      <c r="P767" s="11">
        <f t="shared" si="34"/>
        <v>27232</v>
      </c>
      <c r="Q767" s="9" t="s">
        <v>1466</v>
      </c>
      <c r="R767" s="37">
        <f t="shared" si="35"/>
        <v>18400</v>
      </c>
    </row>
    <row r="768" spans="1:18" x14ac:dyDescent="0.25">
      <c r="A768" s="9" t="s">
        <v>1456</v>
      </c>
      <c r="B768" s="10">
        <v>44223</v>
      </c>
      <c r="C768" s="11">
        <v>1</v>
      </c>
      <c r="D768" s="12">
        <v>2021</v>
      </c>
      <c r="E768" s="10" t="s">
        <v>2709</v>
      </c>
      <c r="F768" s="10" t="s">
        <v>2657</v>
      </c>
      <c r="G768" s="10" t="s">
        <v>2667</v>
      </c>
      <c r="H768" s="9" t="s">
        <v>298</v>
      </c>
      <c r="I768" s="9" t="s">
        <v>23</v>
      </c>
      <c r="J768" s="9" t="s">
        <v>3</v>
      </c>
      <c r="K768" s="9" t="s">
        <v>16</v>
      </c>
      <c r="L768" s="9" t="s">
        <v>17</v>
      </c>
      <c r="M768" s="13">
        <v>25</v>
      </c>
      <c r="N768" s="13">
        <f t="shared" si="33"/>
        <v>1134</v>
      </c>
      <c r="O768" s="11">
        <v>17300</v>
      </c>
      <c r="P768" s="11">
        <f t="shared" si="34"/>
        <v>432500</v>
      </c>
      <c r="Q768" s="9" t="s">
        <v>1457</v>
      </c>
      <c r="R768" s="37">
        <f t="shared" si="35"/>
        <v>17300</v>
      </c>
    </row>
    <row r="769" spans="1:18" x14ac:dyDescent="0.25">
      <c r="A769" s="9" t="s">
        <v>1458</v>
      </c>
      <c r="B769" s="10">
        <v>44223</v>
      </c>
      <c r="C769" s="11">
        <v>1</v>
      </c>
      <c r="D769" s="12">
        <v>2021</v>
      </c>
      <c r="E769" s="10" t="s">
        <v>2709</v>
      </c>
      <c r="F769" s="10" t="s">
        <v>2657</v>
      </c>
      <c r="G769" s="10" t="s">
        <v>2667</v>
      </c>
      <c r="H769" s="9" t="s">
        <v>315</v>
      </c>
      <c r="I769" s="9" t="s">
        <v>23</v>
      </c>
      <c r="J769" s="9" t="s">
        <v>3</v>
      </c>
      <c r="K769" s="9" t="s">
        <v>16</v>
      </c>
      <c r="L769" s="9" t="s">
        <v>17</v>
      </c>
      <c r="M769" s="13">
        <v>31.13</v>
      </c>
      <c r="N769" s="13">
        <f t="shared" si="33"/>
        <v>1412.0567999999998</v>
      </c>
      <c r="O769" s="11">
        <v>19700</v>
      </c>
      <c r="P769" s="11">
        <f t="shared" si="34"/>
        <v>613261</v>
      </c>
      <c r="Q769" s="9" t="s">
        <v>1459</v>
      </c>
      <c r="R769" s="37">
        <f t="shared" si="35"/>
        <v>19700</v>
      </c>
    </row>
    <row r="770" spans="1:18" x14ac:dyDescent="0.25">
      <c r="A770" s="9" t="s">
        <v>1458</v>
      </c>
      <c r="B770" s="10">
        <v>44223</v>
      </c>
      <c r="C770" s="11">
        <v>1</v>
      </c>
      <c r="D770" s="12">
        <v>2021</v>
      </c>
      <c r="E770" s="10" t="s">
        <v>2709</v>
      </c>
      <c r="F770" s="10" t="s">
        <v>2657</v>
      </c>
      <c r="G770" s="10" t="s">
        <v>2667</v>
      </c>
      <c r="H770" s="9" t="s">
        <v>315</v>
      </c>
      <c r="I770" s="9" t="s">
        <v>23</v>
      </c>
      <c r="J770" s="9" t="s">
        <v>3</v>
      </c>
      <c r="K770" s="9" t="s">
        <v>16</v>
      </c>
      <c r="L770" s="9" t="s">
        <v>17</v>
      </c>
      <c r="M770" s="13">
        <v>67.849999999999994</v>
      </c>
      <c r="N770" s="13">
        <f t="shared" si="33"/>
        <v>3077.6759999999995</v>
      </c>
      <c r="O770" s="11">
        <v>19700</v>
      </c>
      <c r="P770" s="11">
        <f t="shared" si="34"/>
        <v>1336645</v>
      </c>
      <c r="Q770" s="9" t="s">
        <v>1459</v>
      </c>
      <c r="R770" s="37">
        <f t="shared" si="35"/>
        <v>19700</v>
      </c>
    </row>
    <row r="771" spans="1:18" x14ac:dyDescent="0.25">
      <c r="A771" s="9" t="s">
        <v>1458</v>
      </c>
      <c r="B771" s="10">
        <v>44223</v>
      </c>
      <c r="C771" s="11">
        <v>1</v>
      </c>
      <c r="D771" s="12">
        <v>2021</v>
      </c>
      <c r="E771" s="10" t="s">
        <v>2709</v>
      </c>
      <c r="F771" s="10" t="s">
        <v>2657</v>
      </c>
      <c r="G771" s="10" t="s">
        <v>2667</v>
      </c>
      <c r="H771" s="9" t="s">
        <v>315</v>
      </c>
      <c r="I771" s="9" t="s">
        <v>23</v>
      </c>
      <c r="J771" s="9" t="s">
        <v>3</v>
      </c>
      <c r="K771" s="9" t="s">
        <v>16</v>
      </c>
      <c r="L771" s="9" t="s">
        <v>17</v>
      </c>
      <c r="M771" s="13">
        <v>1.02</v>
      </c>
      <c r="N771" s="13">
        <f t="shared" si="33"/>
        <v>46.267200000000003</v>
      </c>
      <c r="O771" s="11">
        <v>19700</v>
      </c>
      <c r="P771" s="11">
        <f t="shared" si="34"/>
        <v>20094</v>
      </c>
      <c r="Q771" s="9" t="s">
        <v>1459</v>
      </c>
      <c r="R771" s="37">
        <f t="shared" si="35"/>
        <v>19700</v>
      </c>
    </row>
    <row r="772" spans="1:18" x14ac:dyDescent="0.25">
      <c r="A772" s="9" t="s">
        <v>1448</v>
      </c>
      <c r="B772" s="10">
        <v>44224</v>
      </c>
      <c r="C772" s="11">
        <v>1</v>
      </c>
      <c r="D772" s="12">
        <v>2021</v>
      </c>
      <c r="E772" s="10" t="s">
        <v>2709</v>
      </c>
      <c r="F772" s="10" t="s">
        <v>2657</v>
      </c>
      <c r="G772" s="10" t="s">
        <v>2667</v>
      </c>
      <c r="H772" s="9" t="s">
        <v>91</v>
      </c>
      <c r="I772" s="9" t="s">
        <v>9</v>
      </c>
      <c r="J772" s="9" t="s">
        <v>3</v>
      </c>
      <c r="K772" s="9" t="s">
        <v>10</v>
      </c>
      <c r="L772" s="9" t="s">
        <v>11</v>
      </c>
      <c r="M772" s="13">
        <v>30</v>
      </c>
      <c r="N772" s="13">
        <f t="shared" si="33"/>
        <v>1360.8</v>
      </c>
      <c r="O772" s="11">
        <v>22500</v>
      </c>
      <c r="P772" s="11">
        <f t="shared" si="34"/>
        <v>675000</v>
      </c>
      <c r="Q772" s="9" t="s">
        <v>1449</v>
      </c>
      <c r="R772" s="37">
        <f t="shared" si="35"/>
        <v>22500</v>
      </c>
    </row>
    <row r="773" spans="1:18" x14ac:dyDescent="0.25">
      <c r="A773" s="9" t="s">
        <v>1450</v>
      </c>
      <c r="B773" s="10">
        <v>44224</v>
      </c>
      <c r="C773" s="11">
        <v>1</v>
      </c>
      <c r="D773" s="12">
        <v>2021</v>
      </c>
      <c r="E773" s="10" t="s">
        <v>2709</v>
      </c>
      <c r="F773" s="10" t="s">
        <v>2657</v>
      </c>
      <c r="G773" s="10" t="s">
        <v>2667</v>
      </c>
      <c r="H773" s="9" t="s">
        <v>170</v>
      </c>
      <c r="I773" s="9" t="s">
        <v>9</v>
      </c>
      <c r="J773" s="9" t="s">
        <v>3</v>
      </c>
      <c r="K773" s="9" t="s">
        <v>10</v>
      </c>
      <c r="L773" s="9" t="s">
        <v>11</v>
      </c>
      <c r="M773" s="13">
        <v>5.09</v>
      </c>
      <c r="N773" s="13">
        <f t="shared" si="33"/>
        <v>230.88239999999999</v>
      </c>
      <c r="O773" s="11">
        <v>26400</v>
      </c>
      <c r="P773" s="11">
        <f t="shared" si="34"/>
        <v>134376</v>
      </c>
      <c r="Q773" s="9" t="s">
        <v>1451</v>
      </c>
      <c r="R773" s="37">
        <f t="shared" si="35"/>
        <v>26400</v>
      </c>
    </row>
    <row r="774" spans="1:18" x14ac:dyDescent="0.25">
      <c r="A774" s="9" t="s">
        <v>1450</v>
      </c>
      <c r="B774" s="10">
        <v>44224</v>
      </c>
      <c r="C774" s="11">
        <v>1</v>
      </c>
      <c r="D774" s="12">
        <v>2021</v>
      </c>
      <c r="E774" s="10" t="s">
        <v>2709</v>
      </c>
      <c r="F774" s="10" t="s">
        <v>2657</v>
      </c>
      <c r="G774" s="10" t="s">
        <v>2667</v>
      </c>
      <c r="H774" s="9" t="s">
        <v>170</v>
      </c>
      <c r="I774" s="9" t="s">
        <v>9</v>
      </c>
      <c r="J774" s="9" t="s">
        <v>3</v>
      </c>
      <c r="K774" s="9" t="s">
        <v>10</v>
      </c>
      <c r="L774" s="9" t="s">
        <v>11</v>
      </c>
      <c r="M774" s="13">
        <v>10.37</v>
      </c>
      <c r="N774" s="13">
        <f t="shared" ref="N774:N837" si="36">M774*45.36</f>
        <v>470.38319999999993</v>
      </c>
      <c r="O774" s="11">
        <v>26400</v>
      </c>
      <c r="P774" s="11">
        <f t="shared" ref="P774:P837" si="37">M774*O774</f>
        <v>273768</v>
      </c>
      <c r="Q774" s="9" t="s">
        <v>1451</v>
      </c>
      <c r="R774" s="37">
        <f t="shared" si="35"/>
        <v>26400.000000000004</v>
      </c>
    </row>
    <row r="775" spans="1:18" x14ac:dyDescent="0.25">
      <c r="A775" s="9" t="s">
        <v>1450</v>
      </c>
      <c r="B775" s="10">
        <v>44224</v>
      </c>
      <c r="C775" s="11">
        <v>1</v>
      </c>
      <c r="D775" s="12">
        <v>2021</v>
      </c>
      <c r="E775" s="10" t="s">
        <v>2709</v>
      </c>
      <c r="F775" s="10" t="s">
        <v>2657</v>
      </c>
      <c r="G775" s="10" t="s">
        <v>2667</v>
      </c>
      <c r="H775" s="9" t="s">
        <v>170</v>
      </c>
      <c r="I775" s="9" t="s">
        <v>9</v>
      </c>
      <c r="J775" s="9" t="s">
        <v>3</v>
      </c>
      <c r="K775" s="9" t="s">
        <v>10</v>
      </c>
      <c r="L775" s="9" t="s">
        <v>11</v>
      </c>
      <c r="M775" s="13">
        <v>2.54</v>
      </c>
      <c r="N775" s="13">
        <f t="shared" si="36"/>
        <v>115.2144</v>
      </c>
      <c r="O775" s="11">
        <v>26400</v>
      </c>
      <c r="P775" s="11">
        <f t="shared" si="37"/>
        <v>67056</v>
      </c>
      <c r="Q775" s="9" t="s">
        <v>1451</v>
      </c>
      <c r="R775" s="37">
        <f t="shared" ref="R775:R838" si="38">P775/M775</f>
        <v>26400</v>
      </c>
    </row>
    <row r="776" spans="1:18" x14ac:dyDescent="0.25">
      <c r="A776" s="9" t="s">
        <v>1452</v>
      </c>
      <c r="B776" s="10">
        <v>44224</v>
      </c>
      <c r="C776" s="11">
        <v>1</v>
      </c>
      <c r="D776" s="12">
        <v>2021</v>
      </c>
      <c r="E776" s="10" t="s">
        <v>2709</v>
      </c>
      <c r="F776" s="10" t="s">
        <v>2657</v>
      </c>
      <c r="G776" s="10" t="s">
        <v>2667</v>
      </c>
      <c r="H776" s="9" t="s">
        <v>78</v>
      </c>
      <c r="I776" s="9" t="s">
        <v>37</v>
      </c>
      <c r="J776" s="9" t="s">
        <v>3</v>
      </c>
      <c r="K776" s="9" t="s">
        <v>38</v>
      </c>
      <c r="L776" s="9" t="s">
        <v>39</v>
      </c>
      <c r="M776" s="13">
        <v>3.23</v>
      </c>
      <c r="N776" s="13">
        <f t="shared" si="36"/>
        <v>146.5128</v>
      </c>
      <c r="O776" s="11">
        <v>18450</v>
      </c>
      <c r="P776" s="11">
        <f t="shared" si="37"/>
        <v>59593.5</v>
      </c>
      <c r="Q776" s="9" t="s">
        <v>1453</v>
      </c>
      <c r="R776" s="37">
        <f t="shared" si="38"/>
        <v>18450</v>
      </c>
    </row>
    <row r="777" spans="1:18" x14ac:dyDescent="0.25">
      <c r="A777" s="9" t="s">
        <v>1452</v>
      </c>
      <c r="B777" s="10">
        <v>44224</v>
      </c>
      <c r="C777" s="11">
        <v>1</v>
      </c>
      <c r="D777" s="12">
        <v>2021</v>
      </c>
      <c r="E777" s="10" t="s">
        <v>2709</v>
      </c>
      <c r="F777" s="10" t="s">
        <v>2657</v>
      </c>
      <c r="G777" s="10" t="s">
        <v>2667</v>
      </c>
      <c r="H777" s="9" t="s">
        <v>78</v>
      </c>
      <c r="I777" s="9" t="s">
        <v>37</v>
      </c>
      <c r="J777" s="9" t="s">
        <v>3</v>
      </c>
      <c r="K777" s="9" t="s">
        <v>38</v>
      </c>
      <c r="L777" s="9" t="s">
        <v>39</v>
      </c>
      <c r="M777" s="13">
        <v>3.23</v>
      </c>
      <c r="N777" s="13">
        <f t="shared" si="36"/>
        <v>146.5128</v>
      </c>
      <c r="O777" s="11">
        <v>18450</v>
      </c>
      <c r="P777" s="11">
        <f t="shared" si="37"/>
        <v>59593.5</v>
      </c>
      <c r="Q777" s="9" t="s">
        <v>1453</v>
      </c>
      <c r="R777" s="37">
        <f t="shared" si="38"/>
        <v>18450</v>
      </c>
    </row>
    <row r="778" spans="1:18" x14ac:dyDescent="0.25">
      <c r="A778" s="9" t="s">
        <v>1452</v>
      </c>
      <c r="B778" s="10">
        <v>44224</v>
      </c>
      <c r="C778" s="11">
        <v>1</v>
      </c>
      <c r="D778" s="12">
        <v>2021</v>
      </c>
      <c r="E778" s="10" t="s">
        <v>2709</v>
      </c>
      <c r="F778" s="10" t="s">
        <v>2657</v>
      </c>
      <c r="G778" s="10" t="s">
        <v>2667</v>
      </c>
      <c r="H778" s="9" t="s">
        <v>78</v>
      </c>
      <c r="I778" s="9" t="s">
        <v>37</v>
      </c>
      <c r="J778" s="9" t="s">
        <v>3</v>
      </c>
      <c r="K778" s="9" t="s">
        <v>38</v>
      </c>
      <c r="L778" s="9" t="s">
        <v>39</v>
      </c>
      <c r="M778" s="13">
        <v>25.54</v>
      </c>
      <c r="N778" s="13">
        <f t="shared" si="36"/>
        <v>1158.4944</v>
      </c>
      <c r="O778" s="11">
        <v>18450</v>
      </c>
      <c r="P778" s="11">
        <f t="shared" si="37"/>
        <v>471213</v>
      </c>
      <c r="Q778" s="9" t="s">
        <v>1453</v>
      </c>
      <c r="R778" s="37">
        <f t="shared" si="38"/>
        <v>18450</v>
      </c>
    </row>
    <row r="779" spans="1:18" x14ac:dyDescent="0.25">
      <c r="A779" s="9" t="s">
        <v>1454</v>
      </c>
      <c r="B779" s="10">
        <v>44224</v>
      </c>
      <c r="C779" s="11">
        <v>1</v>
      </c>
      <c r="D779" s="12">
        <v>2021</v>
      </c>
      <c r="E779" s="10" t="s">
        <v>2709</v>
      </c>
      <c r="F779" s="10" t="s">
        <v>2657</v>
      </c>
      <c r="G779" s="10" t="s">
        <v>2667</v>
      </c>
      <c r="H779" s="9" t="s">
        <v>298</v>
      </c>
      <c r="I779" s="9" t="s">
        <v>37</v>
      </c>
      <c r="J779" s="9" t="s">
        <v>3</v>
      </c>
      <c r="K779" s="9" t="s">
        <v>38</v>
      </c>
      <c r="L779" s="9" t="s">
        <v>39</v>
      </c>
      <c r="M779" s="13">
        <v>40</v>
      </c>
      <c r="N779" s="13">
        <f t="shared" si="36"/>
        <v>1814.4</v>
      </c>
      <c r="O779" s="11">
        <v>17200</v>
      </c>
      <c r="P779" s="11">
        <f t="shared" si="37"/>
        <v>688000</v>
      </c>
      <c r="Q779" s="9" t="s">
        <v>1455</v>
      </c>
      <c r="R779" s="37">
        <f t="shared" si="38"/>
        <v>17200</v>
      </c>
    </row>
    <row r="780" spans="1:18" x14ac:dyDescent="0.25">
      <c r="A780" s="9" t="s">
        <v>1440</v>
      </c>
      <c r="B780" s="10">
        <v>44225</v>
      </c>
      <c r="C780" s="11">
        <v>1</v>
      </c>
      <c r="D780" s="12">
        <v>2021</v>
      </c>
      <c r="E780" s="10" t="s">
        <v>2709</v>
      </c>
      <c r="F780" s="10" t="s">
        <v>2657</v>
      </c>
      <c r="G780" s="10" t="s">
        <v>2667</v>
      </c>
      <c r="H780" s="9" t="s">
        <v>235</v>
      </c>
      <c r="I780" s="9" t="s">
        <v>33</v>
      </c>
      <c r="J780" s="9" t="s">
        <v>3</v>
      </c>
      <c r="K780" s="9" t="s">
        <v>1160</v>
      </c>
      <c r="L780" s="9" t="s">
        <v>1161</v>
      </c>
      <c r="M780" s="13">
        <v>0.242504</v>
      </c>
      <c r="N780" s="13">
        <f t="shared" si="36"/>
        <v>10.999981439999999</v>
      </c>
      <c r="O780" s="11">
        <v>13825.18</v>
      </c>
      <c r="P780" s="11">
        <f t="shared" si="37"/>
        <v>3352.6614507200002</v>
      </c>
      <c r="Q780" s="9" t="s">
        <v>1441</v>
      </c>
      <c r="R780" s="37">
        <f t="shared" si="38"/>
        <v>13825.18</v>
      </c>
    </row>
    <row r="781" spans="1:18" x14ac:dyDescent="0.25">
      <c r="A781" s="9" t="s">
        <v>1440</v>
      </c>
      <c r="B781" s="10">
        <v>44225</v>
      </c>
      <c r="C781" s="11">
        <v>1</v>
      </c>
      <c r="D781" s="12">
        <v>2021</v>
      </c>
      <c r="E781" s="10" t="s">
        <v>2709</v>
      </c>
      <c r="F781" s="10" t="s">
        <v>2657</v>
      </c>
      <c r="G781" s="10" t="s">
        <v>2667</v>
      </c>
      <c r="H781" s="9" t="s">
        <v>235</v>
      </c>
      <c r="I781" s="9" t="s">
        <v>33</v>
      </c>
      <c r="J781" s="9" t="s">
        <v>3</v>
      </c>
      <c r="K781" s="9" t="s">
        <v>1160</v>
      </c>
      <c r="L781" s="9" t="s">
        <v>1161</v>
      </c>
      <c r="M781" s="13">
        <v>34.259259999999998</v>
      </c>
      <c r="N781" s="13">
        <f t="shared" si="36"/>
        <v>1554.0000335999998</v>
      </c>
      <c r="O781" s="11">
        <v>13825.09</v>
      </c>
      <c r="P781" s="11">
        <f t="shared" si="37"/>
        <v>473637.35283339996</v>
      </c>
      <c r="Q781" s="9" t="s">
        <v>1441</v>
      </c>
      <c r="R781" s="37">
        <f t="shared" si="38"/>
        <v>13825.09</v>
      </c>
    </row>
    <row r="782" spans="1:18" x14ac:dyDescent="0.25">
      <c r="A782" s="9" t="s">
        <v>1440</v>
      </c>
      <c r="B782" s="10">
        <v>44225</v>
      </c>
      <c r="C782" s="11">
        <v>1</v>
      </c>
      <c r="D782" s="12">
        <v>2021</v>
      </c>
      <c r="E782" s="10" t="s">
        <v>2709</v>
      </c>
      <c r="F782" s="10" t="s">
        <v>2657</v>
      </c>
      <c r="G782" s="10" t="s">
        <v>2667</v>
      </c>
      <c r="H782" s="9" t="s">
        <v>235</v>
      </c>
      <c r="I782" s="9" t="s">
        <v>33</v>
      </c>
      <c r="J782" s="9" t="s">
        <v>3</v>
      </c>
      <c r="K782" s="9" t="s">
        <v>1160</v>
      </c>
      <c r="L782" s="9" t="s">
        <v>1161</v>
      </c>
      <c r="M782" s="13">
        <v>9.1490290000000005</v>
      </c>
      <c r="N782" s="13">
        <f t="shared" si="36"/>
        <v>414.99995544000001</v>
      </c>
      <c r="O782" s="11">
        <v>13825.09</v>
      </c>
      <c r="P782" s="11">
        <f t="shared" si="37"/>
        <v>126486.14933761001</v>
      </c>
      <c r="Q782" s="9" t="s">
        <v>1441</v>
      </c>
      <c r="R782" s="37">
        <f t="shared" si="38"/>
        <v>13825.09</v>
      </c>
    </row>
    <row r="783" spans="1:18" x14ac:dyDescent="0.25">
      <c r="A783" s="9" t="s">
        <v>1442</v>
      </c>
      <c r="B783" s="10">
        <v>44225</v>
      </c>
      <c r="C783" s="11">
        <v>1</v>
      </c>
      <c r="D783" s="12">
        <v>2021</v>
      </c>
      <c r="E783" s="10" t="s">
        <v>2709</v>
      </c>
      <c r="F783" s="10" t="s">
        <v>2657</v>
      </c>
      <c r="G783" s="10" t="s">
        <v>2667</v>
      </c>
      <c r="H783" s="9" t="s">
        <v>235</v>
      </c>
      <c r="I783" s="9" t="s">
        <v>33</v>
      </c>
      <c r="J783" s="9" t="s">
        <v>3</v>
      </c>
      <c r="K783" s="9" t="s">
        <v>1160</v>
      </c>
      <c r="L783" s="9" t="s">
        <v>1161</v>
      </c>
      <c r="M783" s="13">
        <v>0.66137500000000005</v>
      </c>
      <c r="N783" s="13">
        <f t="shared" si="36"/>
        <v>29.999970000000001</v>
      </c>
      <c r="O783" s="11">
        <v>13825.74</v>
      </c>
      <c r="P783" s="11">
        <f t="shared" si="37"/>
        <v>9143.9987925000005</v>
      </c>
      <c r="Q783" s="9" t="s">
        <v>1443</v>
      </c>
      <c r="R783" s="37">
        <f t="shared" si="38"/>
        <v>13825.74</v>
      </c>
    </row>
    <row r="784" spans="1:18" x14ac:dyDescent="0.25">
      <c r="A784" s="9" t="s">
        <v>1444</v>
      </c>
      <c r="B784" s="10">
        <v>44225</v>
      </c>
      <c r="C784" s="11">
        <v>1</v>
      </c>
      <c r="D784" s="12">
        <v>2021</v>
      </c>
      <c r="E784" s="10" t="s">
        <v>2709</v>
      </c>
      <c r="F784" s="10" t="s">
        <v>2657</v>
      </c>
      <c r="G784" s="10" t="s">
        <v>2667</v>
      </c>
      <c r="H784" s="9" t="s">
        <v>474</v>
      </c>
      <c r="I784" s="9" t="s">
        <v>1291</v>
      </c>
      <c r="J784" s="9" t="s">
        <v>3</v>
      </c>
      <c r="K784" s="9" t="s">
        <v>1292</v>
      </c>
      <c r="L784" s="9" t="s">
        <v>1293</v>
      </c>
      <c r="M784" s="13">
        <v>9.82</v>
      </c>
      <c r="N784" s="13">
        <f t="shared" si="36"/>
        <v>445.43520000000001</v>
      </c>
      <c r="O784" s="11">
        <v>18000</v>
      </c>
      <c r="P784" s="11">
        <f t="shared" si="37"/>
        <v>176760</v>
      </c>
      <c r="Q784" s="9" t="s">
        <v>1445</v>
      </c>
      <c r="R784" s="37">
        <f t="shared" si="38"/>
        <v>18000</v>
      </c>
    </row>
    <row r="785" spans="1:18" x14ac:dyDescent="0.25">
      <c r="A785" s="9" t="s">
        <v>1444</v>
      </c>
      <c r="B785" s="10">
        <v>44225</v>
      </c>
      <c r="C785" s="11">
        <v>1</v>
      </c>
      <c r="D785" s="12">
        <v>2021</v>
      </c>
      <c r="E785" s="10" t="s">
        <v>2709</v>
      </c>
      <c r="F785" s="10" t="s">
        <v>2657</v>
      </c>
      <c r="G785" s="10" t="s">
        <v>2667</v>
      </c>
      <c r="H785" s="9" t="s">
        <v>474</v>
      </c>
      <c r="I785" s="9" t="s">
        <v>1291</v>
      </c>
      <c r="J785" s="9" t="s">
        <v>3</v>
      </c>
      <c r="K785" s="9" t="s">
        <v>1292</v>
      </c>
      <c r="L785" s="9" t="s">
        <v>1293</v>
      </c>
      <c r="M785" s="13">
        <v>25.47</v>
      </c>
      <c r="N785" s="13">
        <f t="shared" si="36"/>
        <v>1155.3191999999999</v>
      </c>
      <c r="O785" s="11">
        <v>18000</v>
      </c>
      <c r="P785" s="11">
        <f t="shared" si="37"/>
        <v>458460</v>
      </c>
      <c r="Q785" s="9" t="s">
        <v>1445</v>
      </c>
      <c r="R785" s="37">
        <f t="shared" si="38"/>
        <v>18000</v>
      </c>
    </row>
    <row r="786" spans="1:18" x14ac:dyDescent="0.25">
      <c r="A786" s="9" t="s">
        <v>1444</v>
      </c>
      <c r="B786" s="10">
        <v>44225</v>
      </c>
      <c r="C786" s="11">
        <v>1</v>
      </c>
      <c r="D786" s="12">
        <v>2021</v>
      </c>
      <c r="E786" s="10" t="s">
        <v>2709</v>
      </c>
      <c r="F786" s="10" t="s">
        <v>2657</v>
      </c>
      <c r="G786" s="10" t="s">
        <v>2667</v>
      </c>
      <c r="H786" s="9" t="s">
        <v>474</v>
      </c>
      <c r="I786" s="9" t="s">
        <v>1291</v>
      </c>
      <c r="J786" s="9" t="s">
        <v>3</v>
      </c>
      <c r="K786" s="9" t="s">
        <v>1292</v>
      </c>
      <c r="L786" s="9" t="s">
        <v>1293</v>
      </c>
      <c r="M786" s="13">
        <v>13.71</v>
      </c>
      <c r="N786" s="13">
        <f t="shared" si="36"/>
        <v>621.88560000000007</v>
      </c>
      <c r="O786" s="11">
        <v>18000</v>
      </c>
      <c r="P786" s="11">
        <f t="shared" si="37"/>
        <v>246780.00000000003</v>
      </c>
      <c r="Q786" s="9" t="s">
        <v>1445</v>
      </c>
      <c r="R786" s="37">
        <f t="shared" si="38"/>
        <v>18000</v>
      </c>
    </row>
    <row r="787" spans="1:18" x14ac:dyDescent="0.25">
      <c r="A787" s="9" t="s">
        <v>1446</v>
      </c>
      <c r="B787" s="10">
        <v>44225</v>
      </c>
      <c r="C787" s="11">
        <v>1</v>
      </c>
      <c r="D787" s="12">
        <v>2021</v>
      </c>
      <c r="E787" s="10" t="s">
        <v>2709</v>
      </c>
      <c r="F787" s="10" t="s">
        <v>2657</v>
      </c>
      <c r="G787" s="10" t="s">
        <v>2667</v>
      </c>
      <c r="H787" s="9" t="s">
        <v>8</v>
      </c>
      <c r="I787" s="9" t="s">
        <v>9</v>
      </c>
      <c r="J787" s="9" t="s">
        <v>3</v>
      </c>
      <c r="K787" s="9" t="s">
        <v>10</v>
      </c>
      <c r="L787" s="9" t="s">
        <v>11</v>
      </c>
      <c r="M787" s="13">
        <v>50</v>
      </c>
      <c r="N787" s="13">
        <f t="shared" si="36"/>
        <v>2268</v>
      </c>
      <c r="O787" s="11">
        <v>20000</v>
      </c>
      <c r="P787" s="11">
        <f t="shared" si="37"/>
        <v>1000000</v>
      </c>
      <c r="Q787" s="9" t="s">
        <v>1447</v>
      </c>
      <c r="R787" s="37">
        <f t="shared" si="38"/>
        <v>20000</v>
      </c>
    </row>
    <row r="788" spans="1:18" x14ac:dyDescent="0.25">
      <c r="A788" s="9" t="s">
        <v>1432</v>
      </c>
      <c r="B788" s="10">
        <v>44228</v>
      </c>
      <c r="C788" s="11">
        <v>2</v>
      </c>
      <c r="D788" s="12">
        <v>2021</v>
      </c>
      <c r="E788" s="10" t="s">
        <v>2710</v>
      </c>
      <c r="F788" s="10" t="s">
        <v>2657</v>
      </c>
      <c r="G788" s="10" t="s">
        <v>2667</v>
      </c>
      <c r="H788" s="9" t="s">
        <v>298</v>
      </c>
      <c r="I788" s="9" t="s">
        <v>367</v>
      </c>
      <c r="J788" s="9" t="s">
        <v>3</v>
      </c>
      <c r="K788" s="9" t="s">
        <v>368</v>
      </c>
      <c r="L788" s="9" t="s">
        <v>369</v>
      </c>
      <c r="M788" s="13">
        <v>135</v>
      </c>
      <c r="N788" s="13">
        <f t="shared" si="36"/>
        <v>6123.6</v>
      </c>
      <c r="O788" s="11">
        <v>18700</v>
      </c>
      <c r="P788" s="11">
        <f t="shared" si="37"/>
        <v>2524500</v>
      </c>
      <c r="Q788" s="9" t="s">
        <v>1433</v>
      </c>
      <c r="R788" s="37">
        <f t="shared" si="38"/>
        <v>18700</v>
      </c>
    </row>
    <row r="789" spans="1:18" x14ac:dyDescent="0.25">
      <c r="A789" s="9" t="s">
        <v>1434</v>
      </c>
      <c r="B789" s="10">
        <v>44228</v>
      </c>
      <c r="C789" s="11">
        <v>2</v>
      </c>
      <c r="D789" s="12">
        <v>2021</v>
      </c>
      <c r="E789" s="10" t="s">
        <v>2710</v>
      </c>
      <c r="F789" s="10" t="s">
        <v>2657</v>
      </c>
      <c r="G789" s="10" t="s">
        <v>2667</v>
      </c>
      <c r="H789" s="9" t="s">
        <v>8</v>
      </c>
      <c r="I789" s="9" t="s">
        <v>9</v>
      </c>
      <c r="J789" s="9" t="s">
        <v>3</v>
      </c>
      <c r="K789" s="9" t="s">
        <v>10</v>
      </c>
      <c r="L789" s="9" t="s">
        <v>11</v>
      </c>
      <c r="M789" s="13">
        <v>40</v>
      </c>
      <c r="N789" s="13">
        <f t="shared" si="36"/>
        <v>1814.4</v>
      </c>
      <c r="O789" s="11">
        <v>20000</v>
      </c>
      <c r="P789" s="11">
        <f t="shared" si="37"/>
        <v>800000</v>
      </c>
      <c r="Q789" s="9" t="s">
        <v>1435</v>
      </c>
      <c r="R789" s="37">
        <f t="shared" si="38"/>
        <v>20000</v>
      </c>
    </row>
    <row r="790" spans="1:18" x14ac:dyDescent="0.25">
      <c r="A790" s="9" t="s">
        <v>1436</v>
      </c>
      <c r="B790" s="10">
        <v>44228</v>
      </c>
      <c r="C790" s="11">
        <v>2</v>
      </c>
      <c r="D790" s="12">
        <v>2021</v>
      </c>
      <c r="E790" s="10" t="s">
        <v>2710</v>
      </c>
      <c r="F790" s="10" t="s">
        <v>2657</v>
      </c>
      <c r="G790" s="10" t="s">
        <v>2667</v>
      </c>
      <c r="H790" s="9" t="s">
        <v>315</v>
      </c>
      <c r="I790" s="9" t="s">
        <v>23</v>
      </c>
      <c r="J790" s="9" t="s">
        <v>3</v>
      </c>
      <c r="K790" s="9" t="s">
        <v>16</v>
      </c>
      <c r="L790" s="9" t="s">
        <v>17</v>
      </c>
      <c r="M790" s="13">
        <v>89.08</v>
      </c>
      <c r="N790" s="13">
        <f t="shared" si="36"/>
        <v>4040.6687999999999</v>
      </c>
      <c r="O790" s="11">
        <v>20500</v>
      </c>
      <c r="P790" s="11">
        <f t="shared" si="37"/>
        <v>1826140</v>
      </c>
      <c r="Q790" s="9" t="s">
        <v>1437</v>
      </c>
      <c r="R790" s="37">
        <f t="shared" si="38"/>
        <v>20500</v>
      </c>
    </row>
    <row r="791" spans="1:18" x14ac:dyDescent="0.25">
      <c r="A791" s="9" t="s">
        <v>1436</v>
      </c>
      <c r="B791" s="10">
        <v>44228</v>
      </c>
      <c r="C791" s="11">
        <v>2</v>
      </c>
      <c r="D791" s="12">
        <v>2021</v>
      </c>
      <c r="E791" s="10" t="s">
        <v>2710</v>
      </c>
      <c r="F791" s="10" t="s">
        <v>2657</v>
      </c>
      <c r="G791" s="10" t="s">
        <v>2667</v>
      </c>
      <c r="H791" s="9" t="s">
        <v>315</v>
      </c>
      <c r="I791" s="9" t="s">
        <v>23</v>
      </c>
      <c r="J791" s="9" t="s">
        <v>3</v>
      </c>
      <c r="K791" s="9" t="s">
        <v>16</v>
      </c>
      <c r="L791" s="9" t="s">
        <v>17</v>
      </c>
      <c r="M791" s="13">
        <v>10.78</v>
      </c>
      <c r="N791" s="13">
        <f t="shared" si="36"/>
        <v>488.98079999999999</v>
      </c>
      <c r="O791" s="11">
        <v>20500</v>
      </c>
      <c r="P791" s="11">
        <f t="shared" si="37"/>
        <v>220990</v>
      </c>
      <c r="Q791" s="9" t="s">
        <v>1437</v>
      </c>
      <c r="R791" s="37">
        <f t="shared" si="38"/>
        <v>20500</v>
      </c>
    </row>
    <row r="792" spans="1:18" x14ac:dyDescent="0.25">
      <c r="A792" s="9" t="s">
        <v>1436</v>
      </c>
      <c r="B792" s="10">
        <v>44228</v>
      </c>
      <c r="C792" s="11">
        <v>2</v>
      </c>
      <c r="D792" s="12">
        <v>2021</v>
      </c>
      <c r="E792" s="10" t="s">
        <v>2710</v>
      </c>
      <c r="F792" s="10" t="s">
        <v>2657</v>
      </c>
      <c r="G792" s="10" t="s">
        <v>2667</v>
      </c>
      <c r="H792" s="9" t="s">
        <v>315</v>
      </c>
      <c r="I792" s="9" t="s">
        <v>23</v>
      </c>
      <c r="J792" s="9" t="s">
        <v>3</v>
      </c>
      <c r="K792" s="9" t="s">
        <v>16</v>
      </c>
      <c r="L792" s="9" t="s">
        <v>17</v>
      </c>
      <c r="M792" s="13">
        <v>0.14000000000000001</v>
      </c>
      <c r="N792" s="13">
        <f t="shared" si="36"/>
        <v>6.3504000000000005</v>
      </c>
      <c r="O792" s="11">
        <v>20500</v>
      </c>
      <c r="P792" s="11">
        <f t="shared" si="37"/>
        <v>2870.0000000000005</v>
      </c>
      <c r="Q792" s="9" t="s">
        <v>1437</v>
      </c>
      <c r="R792" s="37">
        <f t="shared" si="38"/>
        <v>20500</v>
      </c>
    </row>
    <row r="793" spans="1:18" x14ac:dyDescent="0.25">
      <c r="A793" s="9" t="s">
        <v>1438</v>
      </c>
      <c r="B793" s="10">
        <v>44228</v>
      </c>
      <c r="C793" s="11">
        <v>2</v>
      </c>
      <c r="D793" s="12">
        <v>2021</v>
      </c>
      <c r="E793" s="10" t="s">
        <v>2710</v>
      </c>
      <c r="F793" s="10" t="s">
        <v>2657</v>
      </c>
      <c r="G793" s="10" t="s">
        <v>2667</v>
      </c>
      <c r="H793" s="9" t="s">
        <v>298</v>
      </c>
      <c r="I793" s="9" t="s">
        <v>23</v>
      </c>
      <c r="J793" s="9" t="s">
        <v>3</v>
      </c>
      <c r="K793" s="9" t="s">
        <v>16</v>
      </c>
      <c r="L793" s="9" t="s">
        <v>17</v>
      </c>
      <c r="M793" s="13">
        <v>50</v>
      </c>
      <c r="N793" s="13">
        <f t="shared" si="36"/>
        <v>2268</v>
      </c>
      <c r="O793" s="11">
        <v>17300</v>
      </c>
      <c r="P793" s="11">
        <f t="shared" si="37"/>
        <v>865000</v>
      </c>
      <c r="Q793" s="9" t="s">
        <v>1439</v>
      </c>
      <c r="R793" s="37">
        <f t="shared" si="38"/>
        <v>17300</v>
      </c>
    </row>
    <row r="794" spans="1:18" x14ac:dyDescent="0.25">
      <c r="A794" s="9" t="s">
        <v>1428</v>
      </c>
      <c r="B794" s="10">
        <v>44229</v>
      </c>
      <c r="C794" s="11">
        <v>2</v>
      </c>
      <c r="D794" s="12">
        <v>2021</v>
      </c>
      <c r="E794" s="10" t="s">
        <v>2710</v>
      </c>
      <c r="F794" s="10" t="s">
        <v>2657</v>
      </c>
      <c r="G794" s="10" t="s">
        <v>2667</v>
      </c>
      <c r="H794" s="9" t="s">
        <v>91</v>
      </c>
      <c r="I794" s="9" t="s">
        <v>9</v>
      </c>
      <c r="J794" s="9" t="s">
        <v>3</v>
      </c>
      <c r="K794" s="9" t="s">
        <v>10</v>
      </c>
      <c r="L794" s="9" t="s">
        <v>11</v>
      </c>
      <c r="M794" s="13">
        <v>6.77</v>
      </c>
      <c r="N794" s="13">
        <f t="shared" si="36"/>
        <v>307.0872</v>
      </c>
      <c r="O794" s="11">
        <v>22500</v>
      </c>
      <c r="P794" s="11">
        <f t="shared" si="37"/>
        <v>152325</v>
      </c>
      <c r="Q794" s="9" t="s">
        <v>1429</v>
      </c>
      <c r="R794" s="37">
        <f t="shared" si="38"/>
        <v>22500</v>
      </c>
    </row>
    <row r="795" spans="1:18" x14ac:dyDescent="0.25">
      <c r="A795" s="9" t="s">
        <v>1428</v>
      </c>
      <c r="B795" s="10">
        <v>44229</v>
      </c>
      <c r="C795" s="11">
        <v>2</v>
      </c>
      <c r="D795" s="12">
        <v>2021</v>
      </c>
      <c r="E795" s="10" t="s">
        <v>2710</v>
      </c>
      <c r="F795" s="10" t="s">
        <v>2657</v>
      </c>
      <c r="G795" s="10" t="s">
        <v>2667</v>
      </c>
      <c r="H795" s="9" t="s">
        <v>91</v>
      </c>
      <c r="I795" s="9" t="s">
        <v>9</v>
      </c>
      <c r="J795" s="9" t="s">
        <v>3</v>
      </c>
      <c r="K795" s="9" t="s">
        <v>10</v>
      </c>
      <c r="L795" s="9" t="s">
        <v>11</v>
      </c>
      <c r="M795" s="13">
        <v>18.23</v>
      </c>
      <c r="N795" s="13">
        <f t="shared" si="36"/>
        <v>826.91280000000006</v>
      </c>
      <c r="O795" s="11">
        <v>22500</v>
      </c>
      <c r="P795" s="11">
        <f t="shared" si="37"/>
        <v>410175</v>
      </c>
      <c r="Q795" s="9" t="s">
        <v>1429</v>
      </c>
      <c r="R795" s="37">
        <f t="shared" si="38"/>
        <v>22500</v>
      </c>
    </row>
    <row r="796" spans="1:18" x14ac:dyDescent="0.25">
      <c r="A796" s="9" t="s">
        <v>1430</v>
      </c>
      <c r="B796" s="10">
        <v>44229</v>
      </c>
      <c r="C796" s="11">
        <v>2</v>
      </c>
      <c r="D796" s="12">
        <v>2021</v>
      </c>
      <c r="E796" s="10" t="s">
        <v>2710</v>
      </c>
      <c r="F796" s="10" t="s">
        <v>2657</v>
      </c>
      <c r="G796" s="10" t="s">
        <v>2667</v>
      </c>
      <c r="H796" s="9" t="s">
        <v>474</v>
      </c>
      <c r="I796" s="9" t="s">
        <v>1291</v>
      </c>
      <c r="J796" s="9" t="s">
        <v>3</v>
      </c>
      <c r="K796" s="9" t="s">
        <v>1292</v>
      </c>
      <c r="L796" s="9" t="s">
        <v>1293</v>
      </c>
      <c r="M796" s="13">
        <v>7.61</v>
      </c>
      <c r="N796" s="13">
        <f t="shared" si="36"/>
        <v>345.18959999999998</v>
      </c>
      <c r="O796" s="11">
        <v>18000</v>
      </c>
      <c r="P796" s="11">
        <f t="shared" si="37"/>
        <v>136980</v>
      </c>
      <c r="Q796" s="9" t="s">
        <v>1431</v>
      </c>
      <c r="R796" s="37">
        <f t="shared" si="38"/>
        <v>18000</v>
      </c>
    </row>
    <row r="797" spans="1:18" x14ac:dyDescent="0.25">
      <c r="A797" s="9" t="s">
        <v>1430</v>
      </c>
      <c r="B797" s="10">
        <v>44229</v>
      </c>
      <c r="C797" s="11">
        <v>2</v>
      </c>
      <c r="D797" s="12">
        <v>2021</v>
      </c>
      <c r="E797" s="10" t="s">
        <v>2710</v>
      </c>
      <c r="F797" s="10" t="s">
        <v>2657</v>
      </c>
      <c r="G797" s="10" t="s">
        <v>2667</v>
      </c>
      <c r="H797" s="9" t="s">
        <v>474</v>
      </c>
      <c r="I797" s="9" t="s">
        <v>1291</v>
      </c>
      <c r="J797" s="9" t="s">
        <v>3</v>
      </c>
      <c r="K797" s="9" t="s">
        <v>1292</v>
      </c>
      <c r="L797" s="9" t="s">
        <v>1293</v>
      </c>
      <c r="M797" s="13">
        <v>5.46</v>
      </c>
      <c r="N797" s="13">
        <f t="shared" si="36"/>
        <v>247.66559999999998</v>
      </c>
      <c r="O797" s="11">
        <v>18000</v>
      </c>
      <c r="P797" s="11">
        <f t="shared" si="37"/>
        <v>98280</v>
      </c>
      <c r="Q797" s="9" t="s">
        <v>1431</v>
      </c>
      <c r="R797" s="37">
        <f t="shared" si="38"/>
        <v>18000</v>
      </c>
    </row>
    <row r="798" spans="1:18" x14ac:dyDescent="0.25">
      <c r="A798" s="9" t="s">
        <v>1430</v>
      </c>
      <c r="B798" s="10">
        <v>44229</v>
      </c>
      <c r="C798" s="11">
        <v>2</v>
      </c>
      <c r="D798" s="12">
        <v>2021</v>
      </c>
      <c r="E798" s="10" t="s">
        <v>2710</v>
      </c>
      <c r="F798" s="10" t="s">
        <v>2657</v>
      </c>
      <c r="G798" s="10" t="s">
        <v>2667</v>
      </c>
      <c r="H798" s="9" t="s">
        <v>474</v>
      </c>
      <c r="I798" s="9" t="s">
        <v>1291</v>
      </c>
      <c r="J798" s="9" t="s">
        <v>3</v>
      </c>
      <c r="K798" s="9" t="s">
        <v>1292</v>
      </c>
      <c r="L798" s="9" t="s">
        <v>1293</v>
      </c>
      <c r="M798" s="13">
        <v>84.44</v>
      </c>
      <c r="N798" s="13">
        <f t="shared" si="36"/>
        <v>3830.1983999999998</v>
      </c>
      <c r="O798" s="11">
        <v>18000</v>
      </c>
      <c r="P798" s="11">
        <f t="shared" si="37"/>
        <v>1519920</v>
      </c>
      <c r="Q798" s="9" t="s">
        <v>1431</v>
      </c>
      <c r="R798" s="37">
        <f t="shared" si="38"/>
        <v>18000</v>
      </c>
    </row>
    <row r="799" spans="1:18" x14ac:dyDescent="0.25">
      <c r="A799" s="9" t="s">
        <v>1430</v>
      </c>
      <c r="B799" s="10">
        <v>44229</v>
      </c>
      <c r="C799" s="11">
        <v>2</v>
      </c>
      <c r="D799" s="12">
        <v>2021</v>
      </c>
      <c r="E799" s="10" t="s">
        <v>2710</v>
      </c>
      <c r="F799" s="10" t="s">
        <v>2657</v>
      </c>
      <c r="G799" s="10" t="s">
        <v>2667</v>
      </c>
      <c r="H799" s="9" t="s">
        <v>474</v>
      </c>
      <c r="I799" s="9" t="s">
        <v>1291</v>
      </c>
      <c r="J799" s="9" t="s">
        <v>3</v>
      </c>
      <c r="K799" s="9" t="s">
        <v>1292</v>
      </c>
      <c r="L799" s="9" t="s">
        <v>1293</v>
      </c>
      <c r="M799" s="13">
        <v>61.52</v>
      </c>
      <c r="N799" s="13">
        <f t="shared" si="36"/>
        <v>2790.5472</v>
      </c>
      <c r="O799" s="11">
        <v>18000</v>
      </c>
      <c r="P799" s="11">
        <f t="shared" si="37"/>
        <v>1107360</v>
      </c>
      <c r="Q799" s="9" t="s">
        <v>1431</v>
      </c>
      <c r="R799" s="37">
        <f t="shared" si="38"/>
        <v>18000</v>
      </c>
    </row>
    <row r="800" spans="1:18" x14ac:dyDescent="0.25">
      <c r="A800" s="9" t="s">
        <v>1430</v>
      </c>
      <c r="B800" s="10">
        <v>44229</v>
      </c>
      <c r="C800" s="11">
        <v>2</v>
      </c>
      <c r="D800" s="12">
        <v>2021</v>
      </c>
      <c r="E800" s="10" t="s">
        <v>2710</v>
      </c>
      <c r="F800" s="10" t="s">
        <v>2657</v>
      </c>
      <c r="G800" s="10" t="s">
        <v>2667</v>
      </c>
      <c r="H800" s="9" t="s">
        <v>474</v>
      </c>
      <c r="I800" s="9" t="s">
        <v>1291</v>
      </c>
      <c r="J800" s="9" t="s">
        <v>3</v>
      </c>
      <c r="K800" s="9" t="s">
        <v>1292</v>
      </c>
      <c r="L800" s="9" t="s">
        <v>1293</v>
      </c>
      <c r="M800" s="13">
        <v>29.32</v>
      </c>
      <c r="N800" s="13">
        <f t="shared" si="36"/>
        <v>1329.9552000000001</v>
      </c>
      <c r="O800" s="11">
        <v>18000</v>
      </c>
      <c r="P800" s="11">
        <f t="shared" si="37"/>
        <v>527760</v>
      </c>
      <c r="Q800" s="9" t="s">
        <v>1431</v>
      </c>
      <c r="R800" s="37">
        <f t="shared" si="38"/>
        <v>18000</v>
      </c>
    </row>
    <row r="801" spans="1:18" x14ac:dyDescent="0.25">
      <c r="A801" s="9" t="s">
        <v>1430</v>
      </c>
      <c r="B801" s="10">
        <v>44229</v>
      </c>
      <c r="C801" s="11">
        <v>2</v>
      </c>
      <c r="D801" s="12">
        <v>2021</v>
      </c>
      <c r="E801" s="10" t="s">
        <v>2710</v>
      </c>
      <c r="F801" s="10" t="s">
        <v>2657</v>
      </c>
      <c r="G801" s="10" t="s">
        <v>2667</v>
      </c>
      <c r="H801" s="9" t="s">
        <v>474</v>
      </c>
      <c r="I801" s="9" t="s">
        <v>1291</v>
      </c>
      <c r="J801" s="9" t="s">
        <v>3</v>
      </c>
      <c r="K801" s="9" t="s">
        <v>1292</v>
      </c>
      <c r="L801" s="9" t="s">
        <v>1293</v>
      </c>
      <c r="M801" s="13">
        <v>64.42</v>
      </c>
      <c r="N801" s="13">
        <f t="shared" si="36"/>
        <v>2922.0911999999998</v>
      </c>
      <c r="O801" s="11">
        <v>18000</v>
      </c>
      <c r="P801" s="11">
        <f t="shared" si="37"/>
        <v>1159560</v>
      </c>
      <c r="Q801" s="9" t="s">
        <v>1431</v>
      </c>
      <c r="R801" s="37">
        <f t="shared" si="38"/>
        <v>18000</v>
      </c>
    </row>
    <row r="802" spans="1:18" x14ac:dyDescent="0.25">
      <c r="A802" s="9" t="s">
        <v>1430</v>
      </c>
      <c r="B802" s="10">
        <v>44229</v>
      </c>
      <c r="C802" s="11">
        <v>2</v>
      </c>
      <c r="D802" s="12">
        <v>2021</v>
      </c>
      <c r="E802" s="10" t="s">
        <v>2710</v>
      </c>
      <c r="F802" s="10" t="s">
        <v>2657</v>
      </c>
      <c r="G802" s="10" t="s">
        <v>2667</v>
      </c>
      <c r="H802" s="9" t="s">
        <v>474</v>
      </c>
      <c r="I802" s="9" t="s">
        <v>1291</v>
      </c>
      <c r="J802" s="9" t="s">
        <v>3</v>
      </c>
      <c r="K802" s="9" t="s">
        <v>1292</v>
      </c>
      <c r="L802" s="9" t="s">
        <v>1293</v>
      </c>
      <c r="M802" s="13">
        <v>4.2300000000000004</v>
      </c>
      <c r="N802" s="13">
        <f t="shared" si="36"/>
        <v>191.87280000000001</v>
      </c>
      <c r="O802" s="11">
        <v>18000</v>
      </c>
      <c r="P802" s="11">
        <f t="shared" si="37"/>
        <v>76140.000000000015</v>
      </c>
      <c r="Q802" s="9" t="s">
        <v>1431</v>
      </c>
      <c r="R802" s="37">
        <f t="shared" si="38"/>
        <v>18000</v>
      </c>
    </row>
    <row r="803" spans="1:18" x14ac:dyDescent="0.25">
      <c r="A803" s="9" t="s">
        <v>1422</v>
      </c>
      <c r="B803" s="10">
        <v>44230</v>
      </c>
      <c r="C803" s="11">
        <v>2</v>
      </c>
      <c r="D803" s="12">
        <v>2021</v>
      </c>
      <c r="E803" s="10" t="s">
        <v>2710</v>
      </c>
      <c r="F803" s="10" t="s">
        <v>2657</v>
      </c>
      <c r="G803" s="10" t="s">
        <v>2667</v>
      </c>
      <c r="H803" s="9" t="s">
        <v>8</v>
      </c>
      <c r="I803" s="9" t="s">
        <v>9</v>
      </c>
      <c r="J803" s="9" t="s">
        <v>3</v>
      </c>
      <c r="K803" s="9" t="s">
        <v>10</v>
      </c>
      <c r="L803" s="9" t="s">
        <v>11</v>
      </c>
      <c r="M803" s="13">
        <v>30</v>
      </c>
      <c r="N803" s="13">
        <f t="shared" si="36"/>
        <v>1360.8</v>
      </c>
      <c r="O803" s="11">
        <v>20000</v>
      </c>
      <c r="P803" s="11">
        <f t="shared" si="37"/>
        <v>600000</v>
      </c>
      <c r="Q803" s="9" t="s">
        <v>1423</v>
      </c>
      <c r="R803" s="37">
        <f t="shared" si="38"/>
        <v>20000</v>
      </c>
    </row>
    <row r="804" spans="1:18" x14ac:dyDescent="0.25">
      <c r="A804" s="9" t="s">
        <v>1424</v>
      </c>
      <c r="B804" s="10">
        <v>44230</v>
      </c>
      <c r="C804" s="11">
        <v>2</v>
      </c>
      <c r="D804" s="12">
        <v>2021</v>
      </c>
      <c r="E804" s="10" t="s">
        <v>2710</v>
      </c>
      <c r="F804" s="10" t="s">
        <v>2657</v>
      </c>
      <c r="G804" s="10" t="s">
        <v>2667</v>
      </c>
      <c r="H804" s="9" t="s">
        <v>235</v>
      </c>
      <c r="I804" s="9" t="s">
        <v>33</v>
      </c>
      <c r="J804" s="9" t="s">
        <v>3</v>
      </c>
      <c r="K804" s="9" t="s">
        <v>1160</v>
      </c>
      <c r="L804" s="9" t="s">
        <v>1161</v>
      </c>
      <c r="M804" s="13">
        <v>7.4074070000000001</v>
      </c>
      <c r="N804" s="13">
        <f t="shared" si="36"/>
        <v>335.99998152000001</v>
      </c>
      <c r="O804" s="11">
        <v>13625.06</v>
      </c>
      <c r="P804" s="11">
        <f t="shared" si="37"/>
        <v>100926.36481941999</v>
      </c>
      <c r="Q804" s="9" t="s">
        <v>1425</v>
      </c>
      <c r="R804" s="37">
        <f t="shared" si="38"/>
        <v>13625.06</v>
      </c>
    </row>
    <row r="805" spans="1:18" x14ac:dyDescent="0.25">
      <c r="A805" s="9" t="s">
        <v>1424</v>
      </c>
      <c r="B805" s="10">
        <v>44230</v>
      </c>
      <c r="C805" s="11">
        <v>2</v>
      </c>
      <c r="D805" s="12">
        <v>2021</v>
      </c>
      <c r="E805" s="10" t="s">
        <v>2710</v>
      </c>
      <c r="F805" s="10" t="s">
        <v>2657</v>
      </c>
      <c r="G805" s="10" t="s">
        <v>2667</v>
      </c>
      <c r="H805" s="9" t="s">
        <v>235</v>
      </c>
      <c r="I805" s="9" t="s">
        <v>33</v>
      </c>
      <c r="J805" s="9" t="s">
        <v>3</v>
      </c>
      <c r="K805" s="9" t="s">
        <v>1160</v>
      </c>
      <c r="L805" s="9" t="s">
        <v>1161</v>
      </c>
      <c r="M805" s="13">
        <v>3.0864189999999998</v>
      </c>
      <c r="N805" s="13">
        <f t="shared" si="36"/>
        <v>139.99996583999999</v>
      </c>
      <c r="O805" s="11">
        <v>13625.06</v>
      </c>
      <c r="P805" s="11">
        <f t="shared" si="37"/>
        <v>42052.644060139995</v>
      </c>
      <c r="Q805" s="9" t="s">
        <v>1425</v>
      </c>
      <c r="R805" s="37">
        <f t="shared" si="38"/>
        <v>13625.06</v>
      </c>
    </row>
    <row r="806" spans="1:18" x14ac:dyDescent="0.25">
      <c r="A806" s="9" t="s">
        <v>1426</v>
      </c>
      <c r="B806" s="10">
        <v>44230</v>
      </c>
      <c r="C806" s="11">
        <v>2</v>
      </c>
      <c r="D806" s="12">
        <v>2021</v>
      </c>
      <c r="E806" s="10" t="s">
        <v>2710</v>
      </c>
      <c r="F806" s="10" t="s">
        <v>2657</v>
      </c>
      <c r="G806" s="10" t="s">
        <v>2667</v>
      </c>
      <c r="H806" s="9" t="s">
        <v>235</v>
      </c>
      <c r="I806" s="9" t="s">
        <v>33</v>
      </c>
      <c r="J806" s="9" t="s">
        <v>3</v>
      </c>
      <c r="K806" s="9" t="s">
        <v>1160</v>
      </c>
      <c r="L806" s="9" t="s">
        <v>1161</v>
      </c>
      <c r="M806" s="13">
        <v>32.892414100000003</v>
      </c>
      <c r="N806" s="13">
        <f t="shared" si="36"/>
        <v>1491.9999035760002</v>
      </c>
      <c r="O806" s="11">
        <v>13625.1</v>
      </c>
      <c r="P806" s="11">
        <f t="shared" si="37"/>
        <v>448162.43135391007</v>
      </c>
      <c r="Q806" s="9" t="s">
        <v>1427</v>
      </c>
      <c r="R806" s="37">
        <f t="shared" si="38"/>
        <v>13625.1</v>
      </c>
    </row>
    <row r="807" spans="1:18" x14ac:dyDescent="0.25">
      <c r="A807" s="9" t="s">
        <v>1426</v>
      </c>
      <c r="B807" s="10">
        <v>44230</v>
      </c>
      <c r="C807" s="11">
        <v>2</v>
      </c>
      <c r="D807" s="12">
        <v>2021</v>
      </c>
      <c r="E807" s="10" t="s">
        <v>2710</v>
      </c>
      <c r="F807" s="10" t="s">
        <v>2657</v>
      </c>
      <c r="G807" s="10" t="s">
        <v>2667</v>
      </c>
      <c r="H807" s="9" t="s">
        <v>235</v>
      </c>
      <c r="I807" s="9" t="s">
        <v>33</v>
      </c>
      <c r="J807" s="9" t="s">
        <v>3</v>
      </c>
      <c r="K807" s="9" t="s">
        <v>1160</v>
      </c>
      <c r="L807" s="9" t="s">
        <v>1161</v>
      </c>
      <c r="M807" s="13">
        <v>0.440917</v>
      </c>
      <c r="N807" s="13">
        <f t="shared" si="36"/>
        <v>19.999995120000001</v>
      </c>
      <c r="O807" s="11">
        <v>13625.1</v>
      </c>
      <c r="P807" s="11">
        <f t="shared" si="37"/>
        <v>6007.5382166999998</v>
      </c>
      <c r="Q807" s="9" t="s">
        <v>1427</v>
      </c>
      <c r="R807" s="37">
        <f t="shared" si="38"/>
        <v>13625.099999999999</v>
      </c>
    </row>
    <row r="808" spans="1:18" x14ac:dyDescent="0.25">
      <c r="A808" s="9" t="s">
        <v>1418</v>
      </c>
      <c r="B808" s="10">
        <v>44233</v>
      </c>
      <c r="C808" s="11">
        <v>2</v>
      </c>
      <c r="D808" s="12">
        <v>2021</v>
      </c>
      <c r="E808" s="10" t="s">
        <v>2710</v>
      </c>
      <c r="F808" s="10" t="s">
        <v>2657</v>
      </c>
      <c r="G808" s="10" t="s">
        <v>2667</v>
      </c>
      <c r="H808" s="9" t="s">
        <v>8</v>
      </c>
      <c r="I808" s="9" t="s">
        <v>9</v>
      </c>
      <c r="J808" s="9" t="s">
        <v>3</v>
      </c>
      <c r="K808" s="9" t="s">
        <v>10</v>
      </c>
      <c r="L808" s="9" t="s">
        <v>11</v>
      </c>
      <c r="M808" s="13">
        <v>70</v>
      </c>
      <c r="N808" s="13">
        <f t="shared" si="36"/>
        <v>3175.2</v>
      </c>
      <c r="O808" s="11">
        <v>20000</v>
      </c>
      <c r="P808" s="11">
        <f t="shared" si="37"/>
        <v>1400000</v>
      </c>
      <c r="Q808" s="9" t="s">
        <v>1419</v>
      </c>
      <c r="R808" s="37">
        <f t="shared" si="38"/>
        <v>20000</v>
      </c>
    </row>
    <row r="809" spans="1:18" x14ac:dyDescent="0.25">
      <c r="A809" s="9" t="s">
        <v>1420</v>
      </c>
      <c r="B809" s="10">
        <v>44233</v>
      </c>
      <c r="C809" s="11">
        <v>2</v>
      </c>
      <c r="D809" s="12">
        <v>2021</v>
      </c>
      <c r="E809" s="10" t="s">
        <v>2710</v>
      </c>
      <c r="F809" s="10" t="s">
        <v>2657</v>
      </c>
      <c r="G809" s="10" t="s">
        <v>2667</v>
      </c>
      <c r="H809" s="9" t="s">
        <v>298</v>
      </c>
      <c r="I809" s="9" t="s">
        <v>367</v>
      </c>
      <c r="J809" s="9" t="s">
        <v>3</v>
      </c>
      <c r="K809" s="9" t="s">
        <v>368</v>
      </c>
      <c r="L809" s="9" t="s">
        <v>369</v>
      </c>
      <c r="M809" s="13">
        <v>188.66</v>
      </c>
      <c r="N809" s="13">
        <f t="shared" si="36"/>
        <v>8557.6175999999996</v>
      </c>
      <c r="O809" s="11">
        <v>18700</v>
      </c>
      <c r="P809" s="11">
        <f t="shared" si="37"/>
        <v>3527942</v>
      </c>
      <c r="Q809" s="9" t="s">
        <v>1421</v>
      </c>
      <c r="R809" s="37">
        <f t="shared" si="38"/>
        <v>18700</v>
      </c>
    </row>
    <row r="810" spans="1:18" x14ac:dyDescent="0.25">
      <c r="A810" s="9" t="s">
        <v>1416</v>
      </c>
      <c r="B810" s="10">
        <v>44235</v>
      </c>
      <c r="C810" s="11">
        <v>2</v>
      </c>
      <c r="D810" s="12">
        <v>2021</v>
      </c>
      <c r="E810" s="10" t="s">
        <v>2710</v>
      </c>
      <c r="F810" s="10" t="s">
        <v>2657</v>
      </c>
      <c r="G810" s="10" t="s">
        <v>2667</v>
      </c>
      <c r="H810" s="9" t="s">
        <v>8</v>
      </c>
      <c r="I810" s="9" t="s">
        <v>9</v>
      </c>
      <c r="J810" s="9" t="s">
        <v>3</v>
      </c>
      <c r="K810" s="9" t="s">
        <v>10</v>
      </c>
      <c r="L810" s="9" t="s">
        <v>11</v>
      </c>
      <c r="M810" s="13">
        <v>40</v>
      </c>
      <c r="N810" s="13">
        <f t="shared" si="36"/>
        <v>1814.4</v>
      </c>
      <c r="O810" s="11">
        <v>20000</v>
      </c>
      <c r="P810" s="11">
        <f t="shared" si="37"/>
        <v>800000</v>
      </c>
      <c r="Q810" s="9" t="s">
        <v>1417</v>
      </c>
      <c r="R810" s="37">
        <f t="shared" si="38"/>
        <v>20000</v>
      </c>
    </row>
    <row r="811" spans="1:18" x14ac:dyDescent="0.25">
      <c r="A811" s="9" t="s">
        <v>1408</v>
      </c>
      <c r="B811" s="10">
        <v>44236</v>
      </c>
      <c r="C811" s="11">
        <v>2</v>
      </c>
      <c r="D811" s="12">
        <v>2021</v>
      </c>
      <c r="E811" s="10" t="s">
        <v>2710</v>
      </c>
      <c r="F811" s="10" t="s">
        <v>2657</v>
      </c>
      <c r="G811" s="10" t="s">
        <v>2667</v>
      </c>
      <c r="H811" s="9" t="s">
        <v>298</v>
      </c>
      <c r="I811" s="9" t="s">
        <v>23</v>
      </c>
      <c r="J811" s="9" t="s">
        <v>3</v>
      </c>
      <c r="K811" s="9" t="s">
        <v>16</v>
      </c>
      <c r="L811" s="9" t="s">
        <v>17</v>
      </c>
      <c r="M811" s="13">
        <v>25</v>
      </c>
      <c r="N811" s="13">
        <f t="shared" si="36"/>
        <v>1134</v>
      </c>
      <c r="O811" s="11">
        <v>17300</v>
      </c>
      <c r="P811" s="11">
        <f t="shared" si="37"/>
        <v>432500</v>
      </c>
      <c r="Q811" s="9" t="s">
        <v>1409</v>
      </c>
      <c r="R811" s="37">
        <f t="shared" si="38"/>
        <v>17300</v>
      </c>
    </row>
    <row r="812" spans="1:18" x14ac:dyDescent="0.25">
      <c r="A812" s="9" t="s">
        <v>1410</v>
      </c>
      <c r="B812" s="10">
        <v>44236</v>
      </c>
      <c r="C812" s="11">
        <v>2</v>
      </c>
      <c r="D812" s="12">
        <v>2021</v>
      </c>
      <c r="E812" s="10" t="s">
        <v>2710</v>
      </c>
      <c r="F812" s="10" t="s">
        <v>2657</v>
      </c>
      <c r="G812" s="10" t="s">
        <v>2667</v>
      </c>
      <c r="H812" s="9" t="s">
        <v>315</v>
      </c>
      <c r="I812" s="9" t="s">
        <v>23</v>
      </c>
      <c r="J812" s="9" t="s">
        <v>3</v>
      </c>
      <c r="K812" s="9" t="s">
        <v>16</v>
      </c>
      <c r="L812" s="9" t="s">
        <v>17</v>
      </c>
      <c r="M812" s="13">
        <v>100</v>
      </c>
      <c r="N812" s="13">
        <f t="shared" si="36"/>
        <v>4536</v>
      </c>
      <c r="O812" s="11">
        <v>21000</v>
      </c>
      <c r="P812" s="11">
        <f t="shared" si="37"/>
        <v>2100000</v>
      </c>
      <c r="Q812" s="9" t="s">
        <v>1411</v>
      </c>
      <c r="R812" s="37">
        <f t="shared" si="38"/>
        <v>21000</v>
      </c>
    </row>
    <row r="813" spans="1:18" x14ac:dyDescent="0.25">
      <c r="A813" s="9" t="s">
        <v>1412</v>
      </c>
      <c r="B813" s="10">
        <v>44236</v>
      </c>
      <c r="C813" s="11">
        <v>2</v>
      </c>
      <c r="D813" s="12">
        <v>2021</v>
      </c>
      <c r="E813" s="10" t="s">
        <v>2710</v>
      </c>
      <c r="F813" s="10" t="s">
        <v>2657</v>
      </c>
      <c r="G813" s="10" t="s">
        <v>2667</v>
      </c>
      <c r="H813" s="9" t="s">
        <v>474</v>
      </c>
      <c r="I813" s="9" t="s">
        <v>1291</v>
      </c>
      <c r="J813" s="9" t="s">
        <v>3</v>
      </c>
      <c r="K813" s="9" t="s">
        <v>1292</v>
      </c>
      <c r="L813" s="9" t="s">
        <v>1293</v>
      </c>
      <c r="M813" s="13">
        <v>25.67</v>
      </c>
      <c r="N813" s="13">
        <f t="shared" si="36"/>
        <v>1164.3912</v>
      </c>
      <c r="O813" s="11">
        <v>18000</v>
      </c>
      <c r="P813" s="11">
        <f t="shared" si="37"/>
        <v>462060.00000000006</v>
      </c>
      <c r="Q813" s="9" t="s">
        <v>1413</v>
      </c>
      <c r="R813" s="37">
        <f t="shared" si="38"/>
        <v>18000</v>
      </c>
    </row>
    <row r="814" spans="1:18" x14ac:dyDescent="0.25">
      <c r="A814" s="9" t="s">
        <v>1414</v>
      </c>
      <c r="B814" s="10">
        <v>44236</v>
      </c>
      <c r="C814" s="11">
        <v>2</v>
      </c>
      <c r="D814" s="12">
        <v>2021</v>
      </c>
      <c r="E814" s="10" t="s">
        <v>2710</v>
      </c>
      <c r="F814" s="10" t="s">
        <v>2657</v>
      </c>
      <c r="G814" s="10" t="s">
        <v>2667</v>
      </c>
      <c r="H814" s="9" t="s">
        <v>474</v>
      </c>
      <c r="I814" s="9" t="s">
        <v>1291</v>
      </c>
      <c r="J814" s="9" t="s">
        <v>3</v>
      </c>
      <c r="K814" s="9" t="s">
        <v>1292</v>
      </c>
      <c r="L814" s="9" t="s">
        <v>1293</v>
      </c>
      <c r="M814" s="13">
        <v>24.96</v>
      </c>
      <c r="N814" s="13">
        <f t="shared" si="36"/>
        <v>1132.1856</v>
      </c>
      <c r="O814" s="11">
        <v>18000</v>
      </c>
      <c r="P814" s="11">
        <f t="shared" si="37"/>
        <v>449280</v>
      </c>
      <c r="Q814" s="9" t="s">
        <v>1415</v>
      </c>
      <c r="R814" s="37">
        <f t="shared" si="38"/>
        <v>18000</v>
      </c>
    </row>
    <row r="815" spans="1:18" x14ac:dyDescent="0.25">
      <c r="A815" s="9" t="s">
        <v>1414</v>
      </c>
      <c r="B815" s="10">
        <v>44236</v>
      </c>
      <c r="C815" s="11">
        <v>2</v>
      </c>
      <c r="D815" s="12">
        <v>2021</v>
      </c>
      <c r="E815" s="10" t="s">
        <v>2710</v>
      </c>
      <c r="F815" s="10" t="s">
        <v>2657</v>
      </c>
      <c r="G815" s="10" t="s">
        <v>2667</v>
      </c>
      <c r="H815" s="9" t="s">
        <v>474</v>
      </c>
      <c r="I815" s="9" t="s">
        <v>1291</v>
      </c>
      <c r="J815" s="9" t="s">
        <v>3</v>
      </c>
      <c r="K815" s="9" t="s">
        <v>1292</v>
      </c>
      <c r="L815" s="9" t="s">
        <v>1293</v>
      </c>
      <c r="M815" s="13">
        <v>73.44</v>
      </c>
      <c r="N815" s="13">
        <f t="shared" si="36"/>
        <v>3331.2383999999997</v>
      </c>
      <c r="O815" s="11">
        <v>18000</v>
      </c>
      <c r="P815" s="11">
        <f t="shared" si="37"/>
        <v>1321920</v>
      </c>
      <c r="Q815" s="9" t="s">
        <v>1415</v>
      </c>
      <c r="R815" s="37">
        <f t="shared" si="38"/>
        <v>18000</v>
      </c>
    </row>
    <row r="816" spans="1:18" x14ac:dyDescent="0.25">
      <c r="A816" s="9" t="s">
        <v>1414</v>
      </c>
      <c r="B816" s="10">
        <v>44236</v>
      </c>
      <c r="C816" s="11">
        <v>2</v>
      </c>
      <c r="D816" s="12">
        <v>2021</v>
      </c>
      <c r="E816" s="10" t="s">
        <v>2710</v>
      </c>
      <c r="F816" s="10" t="s">
        <v>2657</v>
      </c>
      <c r="G816" s="10" t="s">
        <v>2667</v>
      </c>
      <c r="H816" s="9" t="s">
        <v>474</v>
      </c>
      <c r="I816" s="9" t="s">
        <v>1291</v>
      </c>
      <c r="J816" s="9" t="s">
        <v>3</v>
      </c>
      <c r="K816" s="9" t="s">
        <v>1292</v>
      </c>
      <c r="L816" s="9" t="s">
        <v>1293</v>
      </c>
      <c r="M816" s="13">
        <v>1.52</v>
      </c>
      <c r="N816" s="13">
        <f t="shared" si="36"/>
        <v>68.947199999999995</v>
      </c>
      <c r="O816" s="11">
        <v>18000</v>
      </c>
      <c r="P816" s="11">
        <f t="shared" si="37"/>
        <v>27360</v>
      </c>
      <c r="Q816" s="9" t="s">
        <v>1415</v>
      </c>
      <c r="R816" s="37">
        <f t="shared" si="38"/>
        <v>18000</v>
      </c>
    </row>
    <row r="817" spans="1:18" x14ac:dyDescent="0.25">
      <c r="A817" s="9" t="s">
        <v>1406</v>
      </c>
      <c r="B817" s="10">
        <v>44237</v>
      </c>
      <c r="C817" s="11">
        <v>2</v>
      </c>
      <c r="D817" s="12">
        <v>2021</v>
      </c>
      <c r="E817" s="10" t="s">
        <v>2710</v>
      </c>
      <c r="F817" s="10" t="s">
        <v>2657</v>
      </c>
      <c r="G817" s="10" t="s">
        <v>2667</v>
      </c>
      <c r="H817" s="9" t="s">
        <v>8</v>
      </c>
      <c r="I817" s="9" t="s">
        <v>9</v>
      </c>
      <c r="J817" s="9" t="s">
        <v>3</v>
      </c>
      <c r="K817" s="9" t="s">
        <v>10</v>
      </c>
      <c r="L817" s="9" t="s">
        <v>11</v>
      </c>
      <c r="M817" s="13">
        <v>40</v>
      </c>
      <c r="N817" s="13">
        <f t="shared" si="36"/>
        <v>1814.4</v>
      </c>
      <c r="O817" s="11">
        <v>20000</v>
      </c>
      <c r="P817" s="11">
        <f t="shared" si="37"/>
        <v>800000</v>
      </c>
      <c r="Q817" s="9" t="s">
        <v>1407</v>
      </c>
      <c r="R817" s="37">
        <f t="shared" si="38"/>
        <v>20000</v>
      </c>
    </row>
    <row r="818" spans="1:18" x14ac:dyDescent="0.25">
      <c r="A818" s="9" t="s">
        <v>1404</v>
      </c>
      <c r="B818" s="10">
        <v>44238</v>
      </c>
      <c r="C818" s="11">
        <v>2</v>
      </c>
      <c r="D818" s="12">
        <v>2021</v>
      </c>
      <c r="E818" s="10" t="s">
        <v>2710</v>
      </c>
      <c r="F818" s="10" t="s">
        <v>2657</v>
      </c>
      <c r="G818" s="10" t="s">
        <v>2667</v>
      </c>
      <c r="H818" s="9" t="s">
        <v>8</v>
      </c>
      <c r="I818" s="9" t="s">
        <v>9</v>
      </c>
      <c r="J818" s="9" t="s">
        <v>3</v>
      </c>
      <c r="K818" s="9" t="s">
        <v>10</v>
      </c>
      <c r="L818" s="9" t="s">
        <v>11</v>
      </c>
      <c r="M818" s="13">
        <v>35</v>
      </c>
      <c r="N818" s="13">
        <f t="shared" si="36"/>
        <v>1587.6</v>
      </c>
      <c r="O818" s="11">
        <v>20000</v>
      </c>
      <c r="P818" s="11">
        <f t="shared" si="37"/>
        <v>700000</v>
      </c>
      <c r="Q818" s="9" t="s">
        <v>1405</v>
      </c>
      <c r="R818" s="37">
        <f t="shared" si="38"/>
        <v>20000</v>
      </c>
    </row>
    <row r="819" spans="1:18" x14ac:dyDescent="0.25">
      <c r="A819" s="9" t="s">
        <v>1402</v>
      </c>
      <c r="B819" s="10">
        <v>44239</v>
      </c>
      <c r="C819" s="11">
        <v>2</v>
      </c>
      <c r="D819" s="12">
        <v>2021</v>
      </c>
      <c r="E819" s="10" t="s">
        <v>2710</v>
      </c>
      <c r="F819" s="10" t="s">
        <v>2657</v>
      </c>
      <c r="G819" s="10" t="s">
        <v>2667</v>
      </c>
      <c r="H819" s="9" t="s">
        <v>91</v>
      </c>
      <c r="I819" s="9" t="s">
        <v>9</v>
      </c>
      <c r="J819" s="9" t="s">
        <v>3</v>
      </c>
      <c r="K819" s="9" t="s">
        <v>10</v>
      </c>
      <c r="L819" s="9" t="s">
        <v>11</v>
      </c>
      <c r="M819" s="13">
        <v>27.58</v>
      </c>
      <c r="N819" s="13">
        <f t="shared" si="36"/>
        <v>1251.0287999999998</v>
      </c>
      <c r="O819" s="11">
        <v>22500</v>
      </c>
      <c r="P819" s="11">
        <f t="shared" si="37"/>
        <v>620550</v>
      </c>
      <c r="Q819" s="9" t="s">
        <v>1403</v>
      </c>
      <c r="R819" s="37">
        <f t="shared" si="38"/>
        <v>22500</v>
      </c>
    </row>
    <row r="820" spans="1:18" x14ac:dyDescent="0.25">
      <c r="A820" s="9" t="s">
        <v>1402</v>
      </c>
      <c r="B820" s="10">
        <v>44239</v>
      </c>
      <c r="C820" s="11">
        <v>2</v>
      </c>
      <c r="D820" s="12">
        <v>2021</v>
      </c>
      <c r="E820" s="10" t="s">
        <v>2710</v>
      </c>
      <c r="F820" s="10" t="s">
        <v>2657</v>
      </c>
      <c r="G820" s="10" t="s">
        <v>2667</v>
      </c>
      <c r="H820" s="9" t="s">
        <v>91</v>
      </c>
      <c r="I820" s="9" t="s">
        <v>9</v>
      </c>
      <c r="J820" s="9" t="s">
        <v>3</v>
      </c>
      <c r="K820" s="9" t="s">
        <v>10</v>
      </c>
      <c r="L820" s="9" t="s">
        <v>11</v>
      </c>
      <c r="M820" s="13">
        <v>2.42</v>
      </c>
      <c r="N820" s="13">
        <f t="shared" si="36"/>
        <v>109.77119999999999</v>
      </c>
      <c r="O820" s="11">
        <v>22500</v>
      </c>
      <c r="P820" s="11">
        <f t="shared" si="37"/>
        <v>54450</v>
      </c>
      <c r="Q820" s="9" t="s">
        <v>1403</v>
      </c>
      <c r="R820" s="37">
        <f t="shared" si="38"/>
        <v>22500</v>
      </c>
    </row>
    <row r="821" spans="1:18" x14ac:dyDescent="0.25">
      <c r="A821" s="9" t="s">
        <v>1400</v>
      </c>
      <c r="B821" s="10">
        <v>44240</v>
      </c>
      <c r="C821" s="11">
        <v>2</v>
      </c>
      <c r="D821" s="12">
        <v>2021</v>
      </c>
      <c r="E821" s="10" t="s">
        <v>2710</v>
      </c>
      <c r="F821" s="10" t="s">
        <v>2657</v>
      </c>
      <c r="G821" s="10" t="s">
        <v>2667</v>
      </c>
      <c r="H821" s="9" t="s">
        <v>8</v>
      </c>
      <c r="I821" s="9" t="s">
        <v>9</v>
      </c>
      <c r="J821" s="9" t="s">
        <v>3</v>
      </c>
      <c r="K821" s="9" t="s">
        <v>10</v>
      </c>
      <c r="L821" s="9" t="s">
        <v>11</v>
      </c>
      <c r="M821" s="13">
        <v>35</v>
      </c>
      <c r="N821" s="13">
        <f t="shared" si="36"/>
        <v>1587.6</v>
      </c>
      <c r="O821" s="11">
        <v>20000</v>
      </c>
      <c r="P821" s="11">
        <f t="shared" si="37"/>
        <v>700000</v>
      </c>
      <c r="Q821" s="9" t="s">
        <v>1401</v>
      </c>
      <c r="R821" s="37">
        <f t="shared" si="38"/>
        <v>20000</v>
      </c>
    </row>
    <row r="822" spans="1:18" x14ac:dyDescent="0.25">
      <c r="A822" s="9" t="s">
        <v>1396</v>
      </c>
      <c r="B822" s="10">
        <v>44242</v>
      </c>
      <c r="C822" s="11">
        <v>2</v>
      </c>
      <c r="D822" s="12">
        <v>2021</v>
      </c>
      <c r="E822" s="10" t="s">
        <v>2710</v>
      </c>
      <c r="F822" s="10" t="s">
        <v>2657</v>
      </c>
      <c r="G822" s="10" t="s">
        <v>2667</v>
      </c>
      <c r="H822" s="9" t="s">
        <v>8</v>
      </c>
      <c r="I822" s="9" t="s">
        <v>9</v>
      </c>
      <c r="J822" s="9" t="s">
        <v>3</v>
      </c>
      <c r="K822" s="9" t="s">
        <v>10</v>
      </c>
      <c r="L822" s="9" t="s">
        <v>11</v>
      </c>
      <c r="M822" s="13">
        <v>45</v>
      </c>
      <c r="N822" s="13">
        <f t="shared" si="36"/>
        <v>2041.2</v>
      </c>
      <c r="O822" s="11">
        <v>20000</v>
      </c>
      <c r="P822" s="11">
        <f t="shared" si="37"/>
        <v>900000</v>
      </c>
      <c r="Q822" s="9" t="s">
        <v>1397</v>
      </c>
      <c r="R822" s="37">
        <f t="shared" si="38"/>
        <v>20000</v>
      </c>
    </row>
    <row r="823" spans="1:18" x14ac:dyDescent="0.25">
      <c r="A823" s="9" t="s">
        <v>1398</v>
      </c>
      <c r="B823" s="10">
        <v>44242</v>
      </c>
      <c r="C823" s="11">
        <v>2</v>
      </c>
      <c r="D823" s="12">
        <v>2021</v>
      </c>
      <c r="E823" s="10" t="s">
        <v>2710</v>
      </c>
      <c r="F823" s="10" t="s">
        <v>2657</v>
      </c>
      <c r="G823" s="10" t="s">
        <v>2667</v>
      </c>
      <c r="H823" s="9" t="s">
        <v>8</v>
      </c>
      <c r="I823" s="9" t="s">
        <v>171</v>
      </c>
      <c r="J823" s="9" t="s">
        <v>3</v>
      </c>
      <c r="K823" s="9" t="s">
        <v>172</v>
      </c>
      <c r="L823" s="9" t="s">
        <v>173</v>
      </c>
      <c r="M823" s="13">
        <v>100</v>
      </c>
      <c r="N823" s="13">
        <f t="shared" si="36"/>
        <v>4536</v>
      </c>
      <c r="O823" s="11">
        <v>19500</v>
      </c>
      <c r="P823" s="11">
        <f t="shared" si="37"/>
        <v>1950000</v>
      </c>
      <c r="Q823" s="9" t="s">
        <v>1399</v>
      </c>
      <c r="R823" s="37">
        <f t="shared" si="38"/>
        <v>19500</v>
      </c>
    </row>
    <row r="824" spans="1:18" x14ac:dyDescent="0.25">
      <c r="A824" s="9" t="s">
        <v>1394</v>
      </c>
      <c r="B824" s="10">
        <v>44243</v>
      </c>
      <c r="C824" s="11">
        <v>2</v>
      </c>
      <c r="D824" s="12">
        <v>2021</v>
      </c>
      <c r="E824" s="10" t="s">
        <v>2710</v>
      </c>
      <c r="F824" s="10" t="s">
        <v>2657</v>
      </c>
      <c r="G824" s="10" t="s">
        <v>2667</v>
      </c>
      <c r="H824" s="9" t="s">
        <v>315</v>
      </c>
      <c r="I824" s="9" t="s">
        <v>23</v>
      </c>
      <c r="J824" s="9" t="s">
        <v>3</v>
      </c>
      <c r="K824" s="9" t="s">
        <v>16</v>
      </c>
      <c r="L824" s="9" t="s">
        <v>17</v>
      </c>
      <c r="M824" s="13">
        <v>90.67</v>
      </c>
      <c r="N824" s="13">
        <f t="shared" si="36"/>
        <v>4112.7911999999997</v>
      </c>
      <c r="O824" s="11">
        <v>21000</v>
      </c>
      <c r="P824" s="11">
        <f t="shared" si="37"/>
        <v>1904070</v>
      </c>
      <c r="Q824" s="9" t="s">
        <v>1395</v>
      </c>
      <c r="R824" s="37">
        <f t="shared" si="38"/>
        <v>21000</v>
      </c>
    </row>
    <row r="825" spans="1:18" x14ac:dyDescent="0.25">
      <c r="A825" s="9" t="s">
        <v>1394</v>
      </c>
      <c r="B825" s="10">
        <v>44243</v>
      </c>
      <c r="C825" s="11">
        <v>2</v>
      </c>
      <c r="D825" s="12">
        <v>2021</v>
      </c>
      <c r="E825" s="10" t="s">
        <v>2710</v>
      </c>
      <c r="F825" s="10" t="s">
        <v>2657</v>
      </c>
      <c r="G825" s="10" t="s">
        <v>2667</v>
      </c>
      <c r="H825" s="9" t="s">
        <v>315</v>
      </c>
      <c r="I825" s="9" t="s">
        <v>23</v>
      </c>
      <c r="J825" s="9" t="s">
        <v>3</v>
      </c>
      <c r="K825" s="9" t="s">
        <v>16</v>
      </c>
      <c r="L825" s="9" t="s">
        <v>17</v>
      </c>
      <c r="M825" s="13">
        <v>4.8</v>
      </c>
      <c r="N825" s="13">
        <f t="shared" si="36"/>
        <v>217.72799999999998</v>
      </c>
      <c r="O825" s="11">
        <v>21000</v>
      </c>
      <c r="P825" s="11">
        <f t="shared" si="37"/>
        <v>100800</v>
      </c>
      <c r="Q825" s="9" t="s">
        <v>1395</v>
      </c>
      <c r="R825" s="37">
        <f t="shared" si="38"/>
        <v>21000</v>
      </c>
    </row>
    <row r="826" spans="1:18" x14ac:dyDescent="0.25">
      <c r="A826" s="9" t="s">
        <v>1394</v>
      </c>
      <c r="B826" s="10">
        <v>44243</v>
      </c>
      <c r="C826" s="11">
        <v>2</v>
      </c>
      <c r="D826" s="12">
        <v>2021</v>
      </c>
      <c r="E826" s="10" t="s">
        <v>2710</v>
      </c>
      <c r="F826" s="10" t="s">
        <v>2657</v>
      </c>
      <c r="G826" s="10" t="s">
        <v>2667</v>
      </c>
      <c r="H826" s="9" t="s">
        <v>315</v>
      </c>
      <c r="I826" s="9" t="s">
        <v>23</v>
      </c>
      <c r="J826" s="9" t="s">
        <v>3</v>
      </c>
      <c r="K826" s="9" t="s">
        <v>16</v>
      </c>
      <c r="L826" s="9" t="s">
        <v>17</v>
      </c>
      <c r="M826" s="13">
        <v>4.53</v>
      </c>
      <c r="N826" s="13">
        <f t="shared" si="36"/>
        <v>205.48080000000002</v>
      </c>
      <c r="O826" s="11">
        <v>21000</v>
      </c>
      <c r="P826" s="11">
        <f t="shared" si="37"/>
        <v>95130</v>
      </c>
      <c r="Q826" s="9" t="s">
        <v>1395</v>
      </c>
      <c r="R826" s="37">
        <f t="shared" si="38"/>
        <v>21000</v>
      </c>
    </row>
    <row r="827" spans="1:18" x14ac:dyDescent="0.25">
      <c r="A827" s="9" t="s">
        <v>1392</v>
      </c>
      <c r="B827" s="10">
        <v>44244</v>
      </c>
      <c r="C827" s="11">
        <v>2</v>
      </c>
      <c r="D827" s="12">
        <v>2021</v>
      </c>
      <c r="E827" s="10" t="s">
        <v>2710</v>
      </c>
      <c r="F827" s="10" t="s">
        <v>2657</v>
      </c>
      <c r="G827" s="10" t="s">
        <v>2667</v>
      </c>
      <c r="H827" s="9" t="s">
        <v>8</v>
      </c>
      <c r="I827" s="9" t="s">
        <v>9</v>
      </c>
      <c r="J827" s="9" t="s">
        <v>3</v>
      </c>
      <c r="K827" s="9" t="s">
        <v>10</v>
      </c>
      <c r="L827" s="9" t="s">
        <v>11</v>
      </c>
      <c r="M827" s="13">
        <v>70</v>
      </c>
      <c r="N827" s="13">
        <f t="shared" si="36"/>
        <v>3175.2</v>
      </c>
      <c r="O827" s="11">
        <v>20000</v>
      </c>
      <c r="P827" s="11">
        <f t="shared" si="37"/>
        <v>1400000</v>
      </c>
      <c r="Q827" s="9" t="s">
        <v>1393</v>
      </c>
      <c r="R827" s="37">
        <f t="shared" si="38"/>
        <v>20000</v>
      </c>
    </row>
    <row r="828" spans="1:18" x14ac:dyDescent="0.25">
      <c r="A828" s="9" t="s">
        <v>1388</v>
      </c>
      <c r="B828" s="10">
        <v>44246</v>
      </c>
      <c r="C828" s="11">
        <v>2</v>
      </c>
      <c r="D828" s="12">
        <v>2021</v>
      </c>
      <c r="E828" s="10" t="s">
        <v>2710</v>
      </c>
      <c r="F828" s="10" t="s">
        <v>2657</v>
      </c>
      <c r="G828" s="10" t="s">
        <v>2667</v>
      </c>
      <c r="H828" s="9" t="s">
        <v>8</v>
      </c>
      <c r="I828" s="9" t="s">
        <v>9</v>
      </c>
      <c r="J828" s="9" t="s">
        <v>3</v>
      </c>
      <c r="K828" s="9" t="s">
        <v>10</v>
      </c>
      <c r="L828" s="9" t="s">
        <v>11</v>
      </c>
      <c r="M828" s="13">
        <v>25</v>
      </c>
      <c r="N828" s="13">
        <f t="shared" si="36"/>
        <v>1134</v>
      </c>
      <c r="O828" s="11">
        <v>22500</v>
      </c>
      <c r="P828" s="11">
        <f t="shared" si="37"/>
        <v>562500</v>
      </c>
      <c r="Q828" s="9" t="s">
        <v>1389</v>
      </c>
      <c r="R828" s="37">
        <f t="shared" si="38"/>
        <v>22500</v>
      </c>
    </row>
    <row r="829" spans="1:18" x14ac:dyDescent="0.25">
      <c r="A829" s="9" t="s">
        <v>1390</v>
      </c>
      <c r="B829" s="10">
        <v>44246</v>
      </c>
      <c r="C829" s="11">
        <v>2</v>
      </c>
      <c r="D829" s="12">
        <v>2021</v>
      </c>
      <c r="E829" s="10" t="s">
        <v>2710</v>
      </c>
      <c r="F829" s="10" t="s">
        <v>2657</v>
      </c>
      <c r="G829" s="10" t="s">
        <v>2667</v>
      </c>
      <c r="H829" s="9" t="s">
        <v>8</v>
      </c>
      <c r="I829" s="9" t="s">
        <v>9</v>
      </c>
      <c r="J829" s="9" t="s">
        <v>3</v>
      </c>
      <c r="K829" s="9" t="s">
        <v>10</v>
      </c>
      <c r="L829" s="9" t="s">
        <v>11</v>
      </c>
      <c r="M829" s="13">
        <v>10</v>
      </c>
      <c r="N829" s="13">
        <f t="shared" si="36"/>
        <v>453.6</v>
      </c>
      <c r="O829" s="11">
        <v>20000</v>
      </c>
      <c r="P829" s="11">
        <f t="shared" si="37"/>
        <v>200000</v>
      </c>
      <c r="Q829" s="9" t="s">
        <v>1391</v>
      </c>
      <c r="R829" s="37">
        <f t="shared" si="38"/>
        <v>20000</v>
      </c>
    </row>
    <row r="830" spans="1:18" x14ac:dyDescent="0.25">
      <c r="A830" s="9" t="s">
        <v>1386</v>
      </c>
      <c r="B830" s="10">
        <v>44247</v>
      </c>
      <c r="C830" s="11">
        <v>2</v>
      </c>
      <c r="D830" s="12">
        <v>2021</v>
      </c>
      <c r="E830" s="10" t="s">
        <v>2710</v>
      </c>
      <c r="F830" s="10" t="s">
        <v>2657</v>
      </c>
      <c r="G830" s="10" t="s">
        <v>2667</v>
      </c>
      <c r="H830" s="9" t="s">
        <v>8</v>
      </c>
      <c r="I830" s="9" t="s">
        <v>9</v>
      </c>
      <c r="J830" s="9" t="s">
        <v>3</v>
      </c>
      <c r="K830" s="9" t="s">
        <v>10</v>
      </c>
      <c r="L830" s="9" t="s">
        <v>11</v>
      </c>
      <c r="M830" s="13">
        <v>35</v>
      </c>
      <c r="N830" s="13">
        <f t="shared" si="36"/>
        <v>1587.6</v>
      </c>
      <c r="O830" s="11">
        <v>22500</v>
      </c>
      <c r="P830" s="11">
        <f t="shared" si="37"/>
        <v>787500</v>
      </c>
      <c r="Q830" s="9" t="s">
        <v>1387</v>
      </c>
      <c r="R830" s="37">
        <f t="shared" si="38"/>
        <v>22500</v>
      </c>
    </row>
    <row r="831" spans="1:18" x14ac:dyDescent="0.25">
      <c r="A831" s="9" t="s">
        <v>1384</v>
      </c>
      <c r="B831" s="10">
        <v>44249</v>
      </c>
      <c r="C831" s="11">
        <v>2</v>
      </c>
      <c r="D831" s="12">
        <v>2021</v>
      </c>
      <c r="E831" s="10" t="s">
        <v>2710</v>
      </c>
      <c r="F831" s="10" t="s">
        <v>2657</v>
      </c>
      <c r="G831" s="10" t="s">
        <v>2667</v>
      </c>
      <c r="H831" s="9" t="s">
        <v>8</v>
      </c>
      <c r="I831" s="9" t="s">
        <v>9</v>
      </c>
      <c r="J831" s="9" t="s">
        <v>3</v>
      </c>
      <c r="K831" s="9" t="s">
        <v>10</v>
      </c>
      <c r="L831" s="9" t="s">
        <v>11</v>
      </c>
      <c r="M831" s="13">
        <v>50</v>
      </c>
      <c r="N831" s="13">
        <f t="shared" si="36"/>
        <v>2268</v>
      </c>
      <c r="O831" s="11">
        <v>22500</v>
      </c>
      <c r="P831" s="11">
        <f t="shared" si="37"/>
        <v>1125000</v>
      </c>
      <c r="Q831" s="9" t="s">
        <v>1385</v>
      </c>
      <c r="R831" s="37">
        <f t="shared" si="38"/>
        <v>22500</v>
      </c>
    </row>
    <row r="832" spans="1:18" x14ac:dyDescent="0.25">
      <c r="A832" s="9" t="s">
        <v>1378</v>
      </c>
      <c r="B832" s="10">
        <v>44250</v>
      </c>
      <c r="C832" s="11">
        <v>2</v>
      </c>
      <c r="D832" s="12">
        <v>2021</v>
      </c>
      <c r="E832" s="10" t="s">
        <v>2710</v>
      </c>
      <c r="F832" s="10" t="s">
        <v>2657</v>
      </c>
      <c r="G832" s="10" t="s">
        <v>2667</v>
      </c>
      <c r="H832" s="9" t="s">
        <v>8</v>
      </c>
      <c r="I832" s="9" t="s">
        <v>9</v>
      </c>
      <c r="J832" s="9" t="s">
        <v>3</v>
      </c>
      <c r="K832" s="9" t="s">
        <v>10</v>
      </c>
      <c r="L832" s="9" t="s">
        <v>11</v>
      </c>
      <c r="M832" s="13">
        <v>30</v>
      </c>
      <c r="N832" s="13">
        <f t="shared" si="36"/>
        <v>1360.8</v>
      </c>
      <c r="O832" s="11">
        <v>22500</v>
      </c>
      <c r="P832" s="11">
        <f t="shared" si="37"/>
        <v>675000</v>
      </c>
      <c r="Q832" s="9" t="s">
        <v>1379</v>
      </c>
      <c r="R832" s="37">
        <f t="shared" si="38"/>
        <v>22500</v>
      </c>
    </row>
    <row r="833" spans="1:18" x14ac:dyDescent="0.25">
      <c r="A833" s="9" t="s">
        <v>1380</v>
      </c>
      <c r="B833" s="10">
        <v>44250</v>
      </c>
      <c r="C833" s="11">
        <v>2</v>
      </c>
      <c r="D833" s="12">
        <v>2021</v>
      </c>
      <c r="E833" s="10" t="s">
        <v>2710</v>
      </c>
      <c r="F833" s="10" t="s">
        <v>2657</v>
      </c>
      <c r="G833" s="10" t="s">
        <v>2667</v>
      </c>
      <c r="H833" s="9" t="s">
        <v>8</v>
      </c>
      <c r="I833" s="9" t="s">
        <v>171</v>
      </c>
      <c r="J833" s="9" t="s">
        <v>3</v>
      </c>
      <c r="K833" s="9" t="s">
        <v>172</v>
      </c>
      <c r="L833" s="9" t="s">
        <v>173</v>
      </c>
      <c r="M833" s="13">
        <v>49</v>
      </c>
      <c r="N833" s="13">
        <f t="shared" si="36"/>
        <v>2222.64</v>
      </c>
      <c r="O833" s="11">
        <v>19500</v>
      </c>
      <c r="P833" s="11">
        <f t="shared" si="37"/>
        <v>955500</v>
      </c>
      <c r="Q833" s="9" t="s">
        <v>1381</v>
      </c>
      <c r="R833" s="37">
        <f t="shared" si="38"/>
        <v>19500</v>
      </c>
    </row>
    <row r="834" spans="1:18" x14ac:dyDescent="0.25">
      <c r="A834" s="9" t="s">
        <v>1382</v>
      </c>
      <c r="B834" s="10">
        <v>44250</v>
      </c>
      <c r="C834" s="11">
        <v>2</v>
      </c>
      <c r="D834" s="12">
        <v>2021</v>
      </c>
      <c r="E834" s="10" t="s">
        <v>2710</v>
      </c>
      <c r="F834" s="10" t="s">
        <v>2657</v>
      </c>
      <c r="G834" s="10" t="s">
        <v>2667</v>
      </c>
      <c r="H834" s="9" t="s">
        <v>8</v>
      </c>
      <c r="I834" s="9" t="s">
        <v>171</v>
      </c>
      <c r="J834" s="9" t="s">
        <v>3</v>
      </c>
      <c r="K834" s="9" t="s">
        <v>172</v>
      </c>
      <c r="L834" s="9" t="s">
        <v>173</v>
      </c>
      <c r="M834" s="13">
        <v>51</v>
      </c>
      <c r="N834" s="13">
        <f t="shared" si="36"/>
        <v>2313.36</v>
      </c>
      <c r="O834" s="11">
        <v>19500</v>
      </c>
      <c r="P834" s="11">
        <f t="shared" si="37"/>
        <v>994500</v>
      </c>
      <c r="Q834" s="9" t="s">
        <v>1383</v>
      </c>
      <c r="R834" s="37">
        <f t="shared" si="38"/>
        <v>19500</v>
      </c>
    </row>
    <row r="835" spans="1:18" x14ac:dyDescent="0.25">
      <c r="A835" s="9" t="s">
        <v>1376</v>
      </c>
      <c r="B835" s="10">
        <v>44251</v>
      </c>
      <c r="C835" s="11">
        <v>2</v>
      </c>
      <c r="D835" s="12">
        <v>2021</v>
      </c>
      <c r="E835" s="10" t="s">
        <v>2710</v>
      </c>
      <c r="F835" s="10" t="s">
        <v>2657</v>
      </c>
      <c r="G835" s="10" t="s">
        <v>2667</v>
      </c>
      <c r="H835" s="9" t="s">
        <v>8</v>
      </c>
      <c r="I835" s="9" t="s">
        <v>9</v>
      </c>
      <c r="J835" s="9" t="s">
        <v>3</v>
      </c>
      <c r="K835" s="9" t="s">
        <v>10</v>
      </c>
      <c r="L835" s="9" t="s">
        <v>11</v>
      </c>
      <c r="M835" s="13">
        <v>40</v>
      </c>
      <c r="N835" s="13">
        <f t="shared" si="36"/>
        <v>1814.4</v>
      </c>
      <c r="O835" s="11">
        <v>22500</v>
      </c>
      <c r="P835" s="11">
        <f t="shared" si="37"/>
        <v>900000</v>
      </c>
      <c r="Q835" s="9" t="s">
        <v>1377</v>
      </c>
      <c r="R835" s="37">
        <f t="shared" si="38"/>
        <v>22500</v>
      </c>
    </row>
    <row r="836" spans="1:18" x14ac:dyDescent="0.25">
      <c r="A836" s="9" t="s">
        <v>1374</v>
      </c>
      <c r="B836" s="10">
        <v>44254</v>
      </c>
      <c r="C836" s="11">
        <v>2</v>
      </c>
      <c r="D836" s="12">
        <v>2021</v>
      </c>
      <c r="E836" s="10" t="s">
        <v>2710</v>
      </c>
      <c r="F836" s="10" t="s">
        <v>2657</v>
      </c>
      <c r="G836" s="10" t="s">
        <v>2667</v>
      </c>
      <c r="H836" s="9" t="s">
        <v>8</v>
      </c>
      <c r="I836" s="9" t="s">
        <v>9</v>
      </c>
      <c r="J836" s="9" t="s">
        <v>3</v>
      </c>
      <c r="K836" s="9" t="s">
        <v>10</v>
      </c>
      <c r="L836" s="9" t="s">
        <v>11</v>
      </c>
      <c r="M836" s="13">
        <v>40</v>
      </c>
      <c r="N836" s="13">
        <f t="shared" si="36"/>
        <v>1814.4</v>
      </c>
      <c r="O836" s="11">
        <v>22500</v>
      </c>
      <c r="P836" s="11">
        <f t="shared" si="37"/>
        <v>900000</v>
      </c>
      <c r="Q836" s="9" t="s">
        <v>1375</v>
      </c>
      <c r="R836" s="37">
        <f t="shared" si="38"/>
        <v>22500</v>
      </c>
    </row>
    <row r="837" spans="1:18" x14ac:dyDescent="0.25">
      <c r="A837" s="9" t="s">
        <v>1370</v>
      </c>
      <c r="B837" s="10">
        <v>44256</v>
      </c>
      <c r="C837" s="11">
        <v>3</v>
      </c>
      <c r="D837" s="12">
        <v>2021</v>
      </c>
      <c r="E837" s="10" t="s">
        <v>2711</v>
      </c>
      <c r="F837" s="10" t="s">
        <v>2657</v>
      </c>
      <c r="G837" s="10" t="s">
        <v>2667</v>
      </c>
      <c r="H837" s="9" t="s">
        <v>8</v>
      </c>
      <c r="I837" s="9" t="s">
        <v>9</v>
      </c>
      <c r="J837" s="9" t="s">
        <v>3</v>
      </c>
      <c r="K837" s="9" t="s">
        <v>10</v>
      </c>
      <c r="L837" s="9" t="s">
        <v>11</v>
      </c>
      <c r="M837" s="13">
        <v>35</v>
      </c>
      <c r="N837" s="13">
        <f t="shared" si="36"/>
        <v>1587.6</v>
      </c>
      <c r="O837" s="11">
        <v>22500</v>
      </c>
      <c r="P837" s="11">
        <f t="shared" si="37"/>
        <v>787500</v>
      </c>
      <c r="Q837" s="9" t="s">
        <v>1371</v>
      </c>
      <c r="R837" s="37">
        <f t="shared" si="38"/>
        <v>22500</v>
      </c>
    </row>
    <row r="838" spans="1:18" x14ac:dyDescent="0.25">
      <c r="A838" s="9" t="s">
        <v>1372</v>
      </c>
      <c r="B838" s="10">
        <v>44256</v>
      </c>
      <c r="C838" s="11">
        <v>3</v>
      </c>
      <c r="D838" s="12">
        <v>2021</v>
      </c>
      <c r="E838" s="10" t="s">
        <v>2711</v>
      </c>
      <c r="F838" s="10" t="s">
        <v>2657</v>
      </c>
      <c r="G838" s="10" t="s">
        <v>2667</v>
      </c>
      <c r="H838" s="9" t="s">
        <v>315</v>
      </c>
      <c r="I838" s="9" t="s">
        <v>23</v>
      </c>
      <c r="J838" s="9" t="s">
        <v>3</v>
      </c>
      <c r="K838" s="9" t="s">
        <v>16</v>
      </c>
      <c r="L838" s="9" t="s">
        <v>17</v>
      </c>
      <c r="M838" s="13">
        <v>120</v>
      </c>
      <c r="N838" s="13">
        <f t="shared" ref="N838:N901" si="39">M838*45.36</f>
        <v>5443.2</v>
      </c>
      <c r="O838" s="11">
        <v>21000</v>
      </c>
      <c r="P838" s="11">
        <f t="shared" ref="P838:P901" si="40">M838*O838</f>
        <v>2520000</v>
      </c>
      <c r="Q838" s="9" t="s">
        <v>1373</v>
      </c>
      <c r="R838" s="37">
        <f t="shared" si="38"/>
        <v>21000</v>
      </c>
    </row>
    <row r="839" spans="1:18" x14ac:dyDescent="0.25">
      <c r="A839" s="9" t="s">
        <v>1368</v>
      </c>
      <c r="B839" s="10">
        <v>44257</v>
      </c>
      <c r="C839" s="11">
        <v>3</v>
      </c>
      <c r="D839" s="12">
        <v>2021</v>
      </c>
      <c r="E839" s="10" t="s">
        <v>2711</v>
      </c>
      <c r="F839" s="10" t="s">
        <v>2657</v>
      </c>
      <c r="G839" s="10" t="s">
        <v>2667</v>
      </c>
      <c r="H839" s="9" t="s">
        <v>298</v>
      </c>
      <c r="I839" s="9" t="s">
        <v>1221</v>
      </c>
      <c r="J839" s="9" t="s">
        <v>3</v>
      </c>
      <c r="K839" s="9" t="s">
        <v>1222</v>
      </c>
      <c r="L839" s="9" t="s">
        <v>1223</v>
      </c>
      <c r="M839" s="13">
        <v>170</v>
      </c>
      <c r="N839" s="13">
        <f t="shared" si="39"/>
        <v>7711.2</v>
      </c>
      <c r="O839" s="11">
        <v>19200</v>
      </c>
      <c r="P839" s="11">
        <f t="shared" si="40"/>
        <v>3264000</v>
      </c>
      <c r="Q839" s="9" t="s">
        <v>1369</v>
      </c>
      <c r="R839" s="37">
        <f t="shared" ref="R839:R902" si="41">P839/M839</f>
        <v>19200</v>
      </c>
    </row>
    <row r="840" spans="1:18" x14ac:dyDescent="0.25">
      <c r="A840" s="9" t="s">
        <v>1364</v>
      </c>
      <c r="B840" s="10">
        <v>44258</v>
      </c>
      <c r="C840" s="11">
        <v>3</v>
      </c>
      <c r="D840" s="12">
        <v>2021</v>
      </c>
      <c r="E840" s="10" t="s">
        <v>2711</v>
      </c>
      <c r="F840" s="10" t="s">
        <v>2657</v>
      </c>
      <c r="G840" s="10" t="s">
        <v>2667</v>
      </c>
      <c r="H840" s="9" t="s">
        <v>8</v>
      </c>
      <c r="I840" s="9" t="s">
        <v>9</v>
      </c>
      <c r="J840" s="9" t="s">
        <v>3</v>
      </c>
      <c r="K840" s="9" t="s">
        <v>10</v>
      </c>
      <c r="L840" s="9" t="s">
        <v>11</v>
      </c>
      <c r="M840" s="13">
        <v>30</v>
      </c>
      <c r="N840" s="13">
        <f t="shared" si="39"/>
        <v>1360.8</v>
      </c>
      <c r="O840" s="11">
        <v>22500</v>
      </c>
      <c r="P840" s="11">
        <f t="shared" si="40"/>
        <v>675000</v>
      </c>
      <c r="Q840" s="9" t="s">
        <v>1365</v>
      </c>
      <c r="R840" s="37">
        <f t="shared" si="41"/>
        <v>22500</v>
      </c>
    </row>
    <row r="841" spans="1:18" x14ac:dyDescent="0.25">
      <c r="A841" s="9" t="s">
        <v>1366</v>
      </c>
      <c r="B841" s="10">
        <v>44258</v>
      </c>
      <c r="C841" s="11">
        <v>3</v>
      </c>
      <c r="D841" s="12">
        <v>2021</v>
      </c>
      <c r="E841" s="10" t="s">
        <v>2711</v>
      </c>
      <c r="F841" s="10" t="s">
        <v>2657</v>
      </c>
      <c r="G841" s="10" t="s">
        <v>2667</v>
      </c>
      <c r="H841" s="9" t="s">
        <v>474</v>
      </c>
      <c r="I841" s="9" t="s">
        <v>1291</v>
      </c>
      <c r="J841" s="9" t="s">
        <v>3</v>
      </c>
      <c r="K841" s="9" t="s">
        <v>1292</v>
      </c>
      <c r="L841" s="9" t="s">
        <v>1293</v>
      </c>
      <c r="M841" s="13">
        <v>22.48</v>
      </c>
      <c r="N841" s="13">
        <f t="shared" si="39"/>
        <v>1019.6928</v>
      </c>
      <c r="O841" s="11">
        <v>18000</v>
      </c>
      <c r="P841" s="11">
        <f t="shared" si="40"/>
        <v>404640</v>
      </c>
      <c r="Q841" s="9" t="s">
        <v>1367</v>
      </c>
      <c r="R841" s="37">
        <f t="shared" si="41"/>
        <v>18000</v>
      </c>
    </row>
    <row r="842" spans="1:18" x14ac:dyDescent="0.25">
      <c r="A842" s="9" t="s">
        <v>1366</v>
      </c>
      <c r="B842" s="10">
        <v>44258</v>
      </c>
      <c r="C842" s="11">
        <v>3</v>
      </c>
      <c r="D842" s="12">
        <v>2021</v>
      </c>
      <c r="E842" s="10" t="s">
        <v>2711</v>
      </c>
      <c r="F842" s="10" t="s">
        <v>2657</v>
      </c>
      <c r="G842" s="10" t="s">
        <v>2667</v>
      </c>
      <c r="H842" s="9" t="s">
        <v>474</v>
      </c>
      <c r="I842" s="9" t="s">
        <v>1291</v>
      </c>
      <c r="J842" s="9" t="s">
        <v>3</v>
      </c>
      <c r="K842" s="9" t="s">
        <v>1292</v>
      </c>
      <c r="L842" s="9" t="s">
        <v>1293</v>
      </c>
      <c r="M842" s="13">
        <v>102.52</v>
      </c>
      <c r="N842" s="13">
        <f t="shared" si="39"/>
        <v>4650.3072000000002</v>
      </c>
      <c r="O842" s="11">
        <v>18000</v>
      </c>
      <c r="P842" s="11">
        <f t="shared" si="40"/>
        <v>1845360</v>
      </c>
      <c r="Q842" s="9" t="s">
        <v>1367</v>
      </c>
      <c r="R842" s="37">
        <f t="shared" si="41"/>
        <v>18000</v>
      </c>
    </row>
    <row r="843" spans="1:18" x14ac:dyDescent="0.25">
      <c r="A843" s="9" t="s">
        <v>1362</v>
      </c>
      <c r="B843" s="10">
        <v>44259</v>
      </c>
      <c r="C843" s="11">
        <v>3</v>
      </c>
      <c r="D843" s="12">
        <v>2021</v>
      </c>
      <c r="E843" s="10" t="s">
        <v>2711</v>
      </c>
      <c r="F843" s="10" t="s">
        <v>2657</v>
      </c>
      <c r="G843" s="10" t="s">
        <v>2667</v>
      </c>
      <c r="H843" s="9" t="s">
        <v>235</v>
      </c>
      <c r="I843" s="9" t="s">
        <v>33</v>
      </c>
      <c r="J843" s="9" t="s">
        <v>3</v>
      </c>
      <c r="K843" s="9" t="s">
        <v>1160</v>
      </c>
      <c r="L843" s="9" t="s">
        <v>1161</v>
      </c>
      <c r="M843" s="13">
        <v>2.2707229999999998</v>
      </c>
      <c r="N843" s="13">
        <f t="shared" si="39"/>
        <v>102.99999527999999</v>
      </c>
      <c r="O843" s="11">
        <v>13825.1</v>
      </c>
      <c r="P843" s="11">
        <f t="shared" si="40"/>
        <v>31392.9725473</v>
      </c>
      <c r="Q843" s="9" t="s">
        <v>1363</v>
      </c>
      <c r="R843" s="37">
        <f t="shared" si="41"/>
        <v>13825.1</v>
      </c>
    </row>
    <row r="844" spans="1:18" x14ac:dyDescent="0.25">
      <c r="A844" s="9" t="s">
        <v>1362</v>
      </c>
      <c r="B844" s="10">
        <v>44259</v>
      </c>
      <c r="C844" s="11">
        <v>3</v>
      </c>
      <c r="D844" s="12">
        <v>2021</v>
      </c>
      <c r="E844" s="10" t="s">
        <v>2711</v>
      </c>
      <c r="F844" s="10" t="s">
        <v>2657</v>
      </c>
      <c r="G844" s="10" t="s">
        <v>2667</v>
      </c>
      <c r="H844" s="9" t="s">
        <v>235</v>
      </c>
      <c r="I844" s="9" t="s">
        <v>33</v>
      </c>
      <c r="J844" s="9" t="s">
        <v>3</v>
      </c>
      <c r="K844" s="9" t="s">
        <v>1160</v>
      </c>
      <c r="L844" s="9" t="s">
        <v>1161</v>
      </c>
      <c r="M844" s="13">
        <v>30.048500000000001</v>
      </c>
      <c r="N844" s="13">
        <f t="shared" si="39"/>
        <v>1362.9999600000001</v>
      </c>
      <c r="O844" s="11">
        <v>13825.1</v>
      </c>
      <c r="P844" s="11">
        <f t="shared" si="40"/>
        <v>415423.51735000004</v>
      </c>
      <c r="Q844" s="9" t="s">
        <v>1363</v>
      </c>
      <c r="R844" s="37">
        <f t="shared" si="41"/>
        <v>13825.1</v>
      </c>
    </row>
    <row r="845" spans="1:18" x14ac:dyDescent="0.25">
      <c r="A845" s="9" t="s">
        <v>1362</v>
      </c>
      <c r="B845" s="10">
        <v>44259</v>
      </c>
      <c r="C845" s="11">
        <v>3</v>
      </c>
      <c r="D845" s="12">
        <v>2021</v>
      </c>
      <c r="E845" s="10" t="s">
        <v>2711</v>
      </c>
      <c r="F845" s="10" t="s">
        <v>2657</v>
      </c>
      <c r="G845" s="10" t="s">
        <v>2667</v>
      </c>
      <c r="H845" s="9" t="s">
        <v>235</v>
      </c>
      <c r="I845" s="9" t="s">
        <v>33</v>
      </c>
      <c r="J845" s="9" t="s">
        <v>3</v>
      </c>
      <c r="K845" s="9" t="s">
        <v>1160</v>
      </c>
      <c r="L845" s="9" t="s">
        <v>1161</v>
      </c>
      <c r="M845" s="13">
        <v>2.7336860000000001</v>
      </c>
      <c r="N845" s="13">
        <f t="shared" si="39"/>
        <v>123.99999696</v>
      </c>
      <c r="O845" s="11">
        <v>13825.1</v>
      </c>
      <c r="P845" s="11">
        <f t="shared" si="40"/>
        <v>37793.482318599999</v>
      </c>
      <c r="Q845" s="9" t="s">
        <v>1363</v>
      </c>
      <c r="R845" s="37">
        <f t="shared" si="41"/>
        <v>13825.1</v>
      </c>
    </row>
    <row r="846" spans="1:18" x14ac:dyDescent="0.25">
      <c r="A846" s="9" t="s">
        <v>1360</v>
      </c>
      <c r="B846" s="10">
        <v>44260</v>
      </c>
      <c r="C846" s="11">
        <v>3</v>
      </c>
      <c r="D846" s="12">
        <v>2021</v>
      </c>
      <c r="E846" s="10" t="s">
        <v>2711</v>
      </c>
      <c r="F846" s="10" t="s">
        <v>2657</v>
      </c>
      <c r="G846" s="10" t="s">
        <v>2667</v>
      </c>
      <c r="H846" s="9" t="s">
        <v>8</v>
      </c>
      <c r="I846" s="9" t="s">
        <v>9</v>
      </c>
      <c r="J846" s="9" t="s">
        <v>3</v>
      </c>
      <c r="K846" s="9" t="s">
        <v>10</v>
      </c>
      <c r="L846" s="9" t="s">
        <v>11</v>
      </c>
      <c r="M846" s="13">
        <v>90</v>
      </c>
      <c r="N846" s="13">
        <f t="shared" si="39"/>
        <v>4082.4</v>
      </c>
      <c r="O846" s="11">
        <v>22500</v>
      </c>
      <c r="P846" s="11">
        <f t="shared" si="40"/>
        <v>2025000</v>
      </c>
      <c r="Q846" s="9" t="s">
        <v>1361</v>
      </c>
      <c r="R846" s="37">
        <f t="shared" si="41"/>
        <v>22500</v>
      </c>
    </row>
    <row r="847" spans="1:18" x14ac:dyDescent="0.25">
      <c r="A847" s="9" t="s">
        <v>1358</v>
      </c>
      <c r="B847" s="10">
        <v>44261</v>
      </c>
      <c r="C847" s="11">
        <v>3</v>
      </c>
      <c r="D847" s="12">
        <v>2021</v>
      </c>
      <c r="E847" s="10" t="s">
        <v>2711</v>
      </c>
      <c r="F847" s="10" t="s">
        <v>2657</v>
      </c>
      <c r="G847" s="10" t="s">
        <v>2667</v>
      </c>
      <c r="H847" s="9" t="s">
        <v>91</v>
      </c>
      <c r="I847" s="9" t="s">
        <v>9</v>
      </c>
      <c r="J847" s="9" t="s">
        <v>3</v>
      </c>
      <c r="K847" s="9" t="s">
        <v>10</v>
      </c>
      <c r="L847" s="9" t="s">
        <v>11</v>
      </c>
      <c r="M847" s="13">
        <v>5.93</v>
      </c>
      <c r="N847" s="13">
        <f t="shared" si="39"/>
        <v>268.98480000000001</v>
      </c>
      <c r="O847" s="11">
        <v>26200</v>
      </c>
      <c r="P847" s="11">
        <f t="shared" si="40"/>
        <v>155366</v>
      </c>
      <c r="Q847" s="9" t="s">
        <v>1359</v>
      </c>
      <c r="R847" s="37">
        <f t="shared" si="41"/>
        <v>26200</v>
      </c>
    </row>
    <row r="848" spans="1:18" x14ac:dyDescent="0.25">
      <c r="A848" s="9" t="s">
        <v>1358</v>
      </c>
      <c r="B848" s="10">
        <v>44261</v>
      </c>
      <c r="C848" s="11">
        <v>3</v>
      </c>
      <c r="D848" s="12">
        <v>2021</v>
      </c>
      <c r="E848" s="10" t="s">
        <v>2711</v>
      </c>
      <c r="F848" s="10" t="s">
        <v>2657</v>
      </c>
      <c r="G848" s="10" t="s">
        <v>2667</v>
      </c>
      <c r="H848" s="9" t="s">
        <v>91</v>
      </c>
      <c r="I848" s="9" t="s">
        <v>9</v>
      </c>
      <c r="J848" s="9" t="s">
        <v>3</v>
      </c>
      <c r="K848" s="9" t="s">
        <v>10</v>
      </c>
      <c r="L848" s="9" t="s">
        <v>11</v>
      </c>
      <c r="M848" s="13">
        <v>0.54</v>
      </c>
      <c r="N848" s="13">
        <f t="shared" si="39"/>
        <v>24.494400000000002</v>
      </c>
      <c r="O848" s="11">
        <v>26200</v>
      </c>
      <c r="P848" s="11">
        <f t="shared" si="40"/>
        <v>14148.000000000002</v>
      </c>
      <c r="Q848" s="9" t="s">
        <v>1359</v>
      </c>
      <c r="R848" s="37">
        <f t="shared" si="41"/>
        <v>26200</v>
      </c>
    </row>
    <row r="849" spans="1:18" x14ac:dyDescent="0.25">
      <c r="A849" s="9" t="s">
        <v>1358</v>
      </c>
      <c r="B849" s="10">
        <v>44261</v>
      </c>
      <c r="C849" s="11">
        <v>3</v>
      </c>
      <c r="D849" s="12">
        <v>2021</v>
      </c>
      <c r="E849" s="10" t="s">
        <v>2711</v>
      </c>
      <c r="F849" s="10" t="s">
        <v>2657</v>
      </c>
      <c r="G849" s="10" t="s">
        <v>2667</v>
      </c>
      <c r="H849" s="9" t="s">
        <v>91</v>
      </c>
      <c r="I849" s="9" t="s">
        <v>9</v>
      </c>
      <c r="J849" s="9" t="s">
        <v>3</v>
      </c>
      <c r="K849" s="9" t="s">
        <v>10</v>
      </c>
      <c r="L849" s="9" t="s">
        <v>11</v>
      </c>
      <c r="M849" s="13">
        <v>6.07</v>
      </c>
      <c r="N849" s="13">
        <f t="shared" si="39"/>
        <v>275.33519999999999</v>
      </c>
      <c r="O849" s="11">
        <v>26200</v>
      </c>
      <c r="P849" s="11">
        <f t="shared" si="40"/>
        <v>159034</v>
      </c>
      <c r="Q849" s="9" t="s">
        <v>1359</v>
      </c>
      <c r="R849" s="37">
        <f t="shared" si="41"/>
        <v>26200</v>
      </c>
    </row>
    <row r="850" spans="1:18" x14ac:dyDescent="0.25">
      <c r="A850" s="9" t="s">
        <v>1358</v>
      </c>
      <c r="B850" s="10">
        <v>44261</v>
      </c>
      <c r="C850" s="11">
        <v>3</v>
      </c>
      <c r="D850" s="12">
        <v>2021</v>
      </c>
      <c r="E850" s="10" t="s">
        <v>2711</v>
      </c>
      <c r="F850" s="10" t="s">
        <v>2657</v>
      </c>
      <c r="G850" s="10" t="s">
        <v>2667</v>
      </c>
      <c r="H850" s="9" t="s">
        <v>91</v>
      </c>
      <c r="I850" s="9" t="s">
        <v>9</v>
      </c>
      <c r="J850" s="9" t="s">
        <v>3</v>
      </c>
      <c r="K850" s="9" t="s">
        <v>10</v>
      </c>
      <c r="L850" s="9" t="s">
        <v>11</v>
      </c>
      <c r="M850" s="13">
        <v>12.23</v>
      </c>
      <c r="N850" s="13">
        <f t="shared" si="39"/>
        <v>554.75279999999998</v>
      </c>
      <c r="O850" s="11">
        <v>26200</v>
      </c>
      <c r="P850" s="11">
        <f t="shared" si="40"/>
        <v>320426</v>
      </c>
      <c r="Q850" s="9" t="s">
        <v>1359</v>
      </c>
      <c r="R850" s="37">
        <f t="shared" si="41"/>
        <v>26200</v>
      </c>
    </row>
    <row r="851" spans="1:18" x14ac:dyDescent="0.25">
      <c r="A851" s="9" t="s">
        <v>1358</v>
      </c>
      <c r="B851" s="10">
        <v>44261</v>
      </c>
      <c r="C851" s="11">
        <v>3</v>
      </c>
      <c r="D851" s="12">
        <v>2021</v>
      </c>
      <c r="E851" s="10" t="s">
        <v>2711</v>
      </c>
      <c r="F851" s="10" t="s">
        <v>2657</v>
      </c>
      <c r="G851" s="10" t="s">
        <v>2667</v>
      </c>
      <c r="H851" s="9" t="s">
        <v>91</v>
      </c>
      <c r="I851" s="9" t="s">
        <v>9</v>
      </c>
      <c r="J851" s="9" t="s">
        <v>3</v>
      </c>
      <c r="K851" s="9" t="s">
        <v>10</v>
      </c>
      <c r="L851" s="9" t="s">
        <v>11</v>
      </c>
      <c r="M851" s="13">
        <v>0.23</v>
      </c>
      <c r="N851" s="13">
        <f t="shared" si="39"/>
        <v>10.4328</v>
      </c>
      <c r="O851" s="11">
        <v>26200</v>
      </c>
      <c r="P851" s="11">
        <f t="shared" si="40"/>
        <v>6026</v>
      </c>
      <c r="Q851" s="9" t="s">
        <v>1359</v>
      </c>
      <c r="R851" s="37">
        <f t="shared" si="41"/>
        <v>26200</v>
      </c>
    </row>
    <row r="852" spans="1:18" x14ac:dyDescent="0.25">
      <c r="A852" s="9" t="s">
        <v>1354</v>
      </c>
      <c r="B852" s="10">
        <v>44264</v>
      </c>
      <c r="C852" s="11">
        <v>3</v>
      </c>
      <c r="D852" s="12">
        <v>2021</v>
      </c>
      <c r="E852" s="10" t="s">
        <v>2711</v>
      </c>
      <c r="F852" s="10" t="s">
        <v>2657</v>
      </c>
      <c r="G852" s="10" t="s">
        <v>2667</v>
      </c>
      <c r="H852" s="9" t="s">
        <v>8</v>
      </c>
      <c r="I852" s="9" t="s">
        <v>9</v>
      </c>
      <c r="J852" s="9" t="s">
        <v>3</v>
      </c>
      <c r="K852" s="9" t="s">
        <v>10</v>
      </c>
      <c r="L852" s="9" t="s">
        <v>11</v>
      </c>
      <c r="M852" s="13">
        <v>70</v>
      </c>
      <c r="N852" s="13">
        <f t="shared" si="39"/>
        <v>3175.2</v>
      </c>
      <c r="O852" s="11">
        <v>22500</v>
      </c>
      <c r="P852" s="11">
        <f t="shared" si="40"/>
        <v>1575000</v>
      </c>
      <c r="Q852" s="9" t="s">
        <v>1355</v>
      </c>
      <c r="R852" s="37">
        <f t="shared" si="41"/>
        <v>22500</v>
      </c>
    </row>
    <row r="853" spans="1:18" x14ac:dyDescent="0.25">
      <c r="A853" s="9" t="s">
        <v>1356</v>
      </c>
      <c r="B853" s="10">
        <v>44264</v>
      </c>
      <c r="C853" s="11">
        <v>3</v>
      </c>
      <c r="D853" s="12">
        <v>2021</v>
      </c>
      <c r="E853" s="10" t="s">
        <v>2711</v>
      </c>
      <c r="F853" s="10" t="s">
        <v>2657</v>
      </c>
      <c r="G853" s="10" t="s">
        <v>2667</v>
      </c>
      <c r="H853" s="9" t="s">
        <v>298</v>
      </c>
      <c r="I853" s="9" t="s">
        <v>1254</v>
      </c>
      <c r="J853" s="9" t="s">
        <v>3</v>
      </c>
      <c r="K853" s="9" t="s">
        <v>1255</v>
      </c>
      <c r="L853" s="9" t="s">
        <v>1256</v>
      </c>
      <c r="M853" s="13">
        <v>15.12</v>
      </c>
      <c r="N853" s="13">
        <f t="shared" si="39"/>
        <v>685.84319999999991</v>
      </c>
      <c r="O853" s="11">
        <v>19000</v>
      </c>
      <c r="P853" s="11">
        <f t="shared" si="40"/>
        <v>287280</v>
      </c>
      <c r="Q853" s="9" t="s">
        <v>1357</v>
      </c>
      <c r="R853" s="37">
        <f t="shared" si="41"/>
        <v>19000</v>
      </c>
    </row>
    <row r="854" spans="1:18" x14ac:dyDescent="0.25">
      <c r="A854" s="9" t="s">
        <v>1356</v>
      </c>
      <c r="B854" s="10">
        <v>44264</v>
      </c>
      <c r="C854" s="11">
        <v>3</v>
      </c>
      <c r="D854" s="12">
        <v>2021</v>
      </c>
      <c r="E854" s="10" t="s">
        <v>2711</v>
      </c>
      <c r="F854" s="10" t="s">
        <v>2657</v>
      </c>
      <c r="G854" s="10" t="s">
        <v>2667</v>
      </c>
      <c r="H854" s="9" t="s">
        <v>298</v>
      </c>
      <c r="I854" s="9" t="s">
        <v>1254</v>
      </c>
      <c r="J854" s="9" t="s">
        <v>3</v>
      </c>
      <c r="K854" s="9" t="s">
        <v>1255</v>
      </c>
      <c r="L854" s="9" t="s">
        <v>1256</v>
      </c>
      <c r="M854" s="13">
        <v>13.39</v>
      </c>
      <c r="N854" s="13">
        <f t="shared" si="39"/>
        <v>607.37040000000002</v>
      </c>
      <c r="O854" s="11">
        <v>19000</v>
      </c>
      <c r="P854" s="11">
        <f t="shared" si="40"/>
        <v>254410</v>
      </c>
      <c r="Q854" s="9" t="s">
        <v>1357</v>
      </c>
      <c r="R854" s="37">
        <f t="shared" si="41"/>
        <v>19000</v>
      </c>
    </row>
    <row r="855" spans="1:18" x14ac:dyDescent="0.25">
      <c r="A855" s="9" t="s">
        <v>1356</v>
      </c>
      <c r="B855" s="10">
        <v>44264</v>
      </c>
      <c r="C855" s="11">
        <v>3</v>
      </c>
      <c r="D855" s="12">
        <v>2021</v>
      </c>
      <c r="E855" s="10" t="s">
        <v>2711</v>
      </c>
      <c r="F855" s="10" t="s">
        <v>2657</v>
      </c>
      <c r="G855" s="10" t="s">
        <v>2667</v>
      </c>
      <c r="H855" s="9" t="s">
        <v>298</v>
      </c>
      <c r="I855" s="9" t="s">
        <v>1254</v>
      </c>
      <c r="J855" s="9" t="s">
        <v>3</v>
      </c>
      <c r="K855" s="9" t="s">
        <v>1255</v>
      </c>
      <c r="L855" s="9" t="s">
        <v>1256</v>
      </c>
      <c r="M855" s="13">
        <v>36.49</v>
      </c>
      <c r="N855" s="13">
        <f t="shared" si="39"/>
        <v>1655.1864</v>
      </c>
      <c r="O855" s="11">
        <v>19000</v>
      </c>
      <c r="P855" s="11">
        <f t="shared" si="40"/>
        <v>693310</v>
      </c>
      <c r="Q855" s="9" t="s">
        <v>1357</v>
      </c>
      <c r="R855" s="37">
        <f t="shared" si="41"/>
        <v>19000</v>
      </c>
    </row>
    <row r="856" spans="1:18" x14ac:dyDescent="0.25">
      <c r="A856" s="9" t="s">
        <v>1349</v>
      </c>
      <c r="B856" s="10">
        <v>44265</v>
      </c>
      <c r="C856" s="11">
        <v>3</v>
      </c>
      <c r="D856" s="12">
        <v>2021</v>
      </c>
      <c r="E856" s="10" t="s">
        <v>2711</v>
      </c>
      <c r="F856" s="10" t="s">
        <v>2657</v>
      </c>
      <c r="G856" s="10" t="s">
        <v>2667</v>
      </c>
      <c r="H856" s="9" t="s">
        <v>22</v>
      </c>
      <c r="I856" s="9" t="s">
        <v>1350</v>
      </c>
      <c r="J856" s="9" t="s">
        <v>3</v>
      </c>
      <c r="K856" s="9" t="s">
        <v>1351</v>
      </c>
      <c r="L856" s="9" t="s">
        <v>1352</v>
      </c>
      <c r="M856" s="13">
        <v>176.16</v>
      </c>
      <c r="N856" s="13">
        <f t="shared" si="39"/>
        <v>7990.6175999999996</v>
      </c>
      <c r="O856" s="11">
        <v>22200</v>
      </c>
      <c r="P856" s="11">
        <f t="shared" si="40"/>
        <v>3910752</v>
      </c>
      <c r="Q856" s="9" t="s">
        <v>1353</v>
      </c>
      <c r="R856" s="37">
        <f t="shared" si="41"/>
        <v>22200</v>
      </c>
    </row>
    <row r="857" spans="1:18" x14ac:dyDescent="0.25">
      <c r="A857" s="9" t="s">
        <v>1349</v>
      </c>
      <c r="B857" s="10">
        <v>44265</v>
      </c>
      <c r="C857" s="11">
        <v>3</v>
      </c>
      <c r="D857" s="12">
        <v>2021</v>
      </c>
      <c r="E857" s="10" t="s">
        <v>2711</v>
      </c>
      <c r="F857" s="10" t="s">
        <v>2657</v>
      </c>
      <c r="G857" s="10" t="s">
        <v>2667</v>
      </c>
      <c r="H857" s="9" t="s">
        <v>22</v>
      </c>
      <c r="I857" s="9" t="s">
        <v>1350</v>
      </c>
      <c r="J857" s="9" t="s">
        <v>3</v>
      </c>
      <c r="K857" s="9" t="s">
        <v>1351</v>
      </c>
      <c r="L857" s="9" t="s">
        <v>1352</v>
      </c>
      <c r="M857" s="13">
        <v>9.17</v>
      </c>
      <c r="N857" s="13">
        <f t="shared" si="39"/>
        <v>415.95119999999997</v>
      </c>
      <c r="O857" s="11">
        <v>22200</v>
      </c>
      <c r="P857" s="11">
        <f t="shared" si="40"/>
        <v>203574</v>
      </c>
      <c r="Q857" s="9" t="s">
        <v>1353</v>
      </c>
      <c r="R857" s="37">
        <f t="shared" si="41"/>
        <v>22200</v>
      </c>
    </row>
    <row r="858" spans="1:18" x14ac:dyDescent="0.25">
      <c r="A858" s="9" t="s">
        <v>1349</v>
      </c>
      <c r="B858" s="10">
        <v>44265</v>
      </c>
      <c r="C858" s="11">
        <v>3</v>
      </c>
      <c r="D858" s="12">
        <v>2021</v>
      </c>
      <c r="E858" s="10" t="s">
        <v>2711</v>
      </c>
      <c r="F858" s="10" t="s">
        <v>2657</v>
      </c>
      <c r="G858" s="10" t="s">
        <v>2667</v>
      </c>
      <c r="H858" s="9" t="s">
        <v>22</v>
      </c>
      <c r="I858" s="9" t="s">
        <v>1350</v>
      </c>
      <c r="J858" s="9" t="s">
        <v>3</v>
      </c>
      <c r="K858" s="9" t="s">
        <v>1351</v>
      </c>
      <c r="L858" s="9" t="s">
        <v>1352</v>
      </c>
      <c r="M858" s="13">
        <v>24.67</v>
      </c>
      <c r="N858" s="13">
        <f t="shared" si="39"/>
        <v>1119.0312000000001</v>
      </c>
      <c r="O858" s="11">
        <v>22200</v>
      </c>
      <c r="P858" s="11">
        <f t="shared" si="40"/>
        <v>547674</v>
      </c>
      <c r="Q858" s="9" t="s">
        <v>1353</v>
      </c>
      <c r="R858" s="37">
        <f t="shared" si="41"/>
        <v>22200</v>
      </c>
    </row>
    <row r="859" spans="1:18" x14ac:dyDescent="0.25">
      <c r="A859" s="9" t="s">
        <v>1343</v>
      </c>
      <c r="B859" s="10">
        <v>44266</v>
      </c>
      <c r="C859" s="11">
        <v>3</v>
      </c>
      <c r="D859" s="12">
        <v>2021</v>
      </c>
      <c r="E859" s="10" t="s">
        <v>2711</v>
      </c>
      <c r="F859" s="10" t="s">
        <v>2657</v>
      </c>
      <c r="G859" s="10" t="s">
        <v>2667</v>
      </c>
      <c r="H859" s="9" t="s">
        <v>8</v>
      </c>
      <c r="I859" s="9" t="s">
        <v>9</v>
      </c>
      <c r="J859" s="9" t="s">
        <v>3</v>
      </c>
      <c r="K859" s="9" t="s">
        <v>10</v>
      </c>
      <c r="L859" s="9" t="s">
        <v>11</v>
      </c>
      <c r="M859" s="13">
        <v>30.16</v>
      </c>
      <c r="N859" s="13">
        <f t="shared" si="39"/>
        <v>1368.0576000000001</v>
      </c>
      <c r="O859" s="11">
        <v>22800</v>
      </c>
      <c r="P859" s="11">
        <f t="shared" si="40"/>
        <v>687648</v>
      </c>
      <c r="Q859" s="9" t="s">
        <v>1344</v>
      </c>
      <c r="R859" s="37">
        <f t="shared" si="41"/>
        <v>22800</v>
      </c>
    </row>
    <row r="860" spans="1:18" x14ac:dyDescent="0.25">
      <c r="A860" s="9" t="s">
        <v>1343</v>
      </c>
      <c r="B860" s="10">
        <v>44266</v>
      </c>
      <c r="C860" s="11">
        <v>3</v>
      </c>
      <c r="D860" s="12">
        <v>2021</v>
      </c>
      <c r="E860" s="10" t="s">
        <v>2711</v>
      </c>
      <c r="F860" s="10" t="s">
        <v>2657</v>
      </c>
      <c r="G860" s="10" t="s">
        <v>2667</v>
      </c>
      <c r="H860" s="9" t="s">
        <v>8</v>
      </c>
      <c r="I860" s="9" t="s">
        <v>9</v>
      </c>
      <c r="J860" s="9" t="s">
        <v>3</v>
      </c>
      <c r="K860" s="9" t="s">
        <v>10</v>
      </c>
      <c r="L860" s="9" t="s">
        <v>11</v>
      </c>
      <c r="M860" s="13">
        <v>4.84</v>
      </c>
      <c r="N860" s="13">
        <f t="shared" si="39"/>
        <v>219.54239999999999</v>
      </c>
      <c r="O860" s="11">
        <v>22800</v>
      </c>
      <c r="P860" s="11">
        <f t="shared" si="40"/>
        <v>110352</v>
      </c>
      <c r="Q860" s="9" t="s">
        <v>1344</v>
      </c>
      <c r="R860" s="37">
        <f t="shared" si="41"/>
        <v>22800</v>
      </c>
    </row>
    <row r="861" spans="1:18" x14ac:dyDescent="0.25">
      <c r="A861" s="9" t="s">
        <v>1345</v>
      </c>
      <c r="B861" s="10">
        <v>44266</v>
      </c>
      <c r="C861" s="11">
        <v>3</v>
      </c>
      <c r="D861" s="12">
        <v>2021</v>
      </c>
      <c r="E861" s="10" t="s">
        <v>2711</v>
      </c>
      <c r="F861" s="10" t="s">
        <v>2657</v>
      </c>
      <c r="G861" s="10" t="s">
        <v>2667</v>
      </c>
      <c r="H861" s="9" t="s">
        <v>8</v>
      </c>
      <c r="I861" s="9" t="s">
        <v>9</v>
      </c>
      <c r="J861" s="9" t="s">
        <v>3</v>
      </c>
      <c r="K861" s="9" t="s">
        <v>10</v>
      </c>
      <c r="L861" s="9" t="s">
        <v>11</v>
      </c>
      <c r="M861" s="13">
        <v>1.61</v>
      </c>
      <c r="N861" s="13">
        <f t="shared" si="39"/>
        <v>73.029600000000002</v>
      </c>
      <c r="O861" s="11">
        <v>22500</v>
      </c>
      <c r="P861" s="11">
        <f t="shared" si="40"/>
        <v>36225</v>
      </c>
      <c r="Q861" s="9" t="s">
        <v>1346</v>
      </c>
      <c r="R861" s="37">
        <f t="shared" si="41"/>
        <v>22500</v>
      </c>
    </row>
    <row r="862" spans="1:18" x14ac:dyDescent="0.25">
      <c r="A862" s="9" t="s">
        <v>1345</v>
      </c>
      <c r="B862" s="10">
        <v>44266</v>
      </c>
      <c r="C862" s="11">
        <v>3</v>
      </c>
      <c r="D862" s="12">
        <v>2021</v>
      </c>
      <c r="E862" s="10" t="s">
        <v>2711</v>
      </c>
      <c r="F862" s="10" t="s">
        <v>2657</v>
      </c>
      <c r="G862" s="10" t="s">
        <v>2667</v>
      </c>
      <c r="H862" s="9" t="s">
        <v>8</v>
      </c>
      <c r="I862" s="9" t="s">
        <v>9</v>
      </c>
      <c r="J862" s="9" t="s">
        <v>3</v>
      </c>
      <c r="K862" s="9" t="s">
        <v>10</v>
      </c>
      <c r="L862" s="9" t="s">
        <v>11</v>
      </c>
      <c r="M862" s="13">
        <v>3.39</v>
      </c>
      <c r="N862" s="13">
        <f t="shared" si="39"/>
        <v>153.7704</v>
      </c>
      <c r="O862" s="11">
        <v>22500</v>
      </c>
      <c r="P862" s="11">
        <f t="shared" si="40"/>
        <v>76275</v>
      </c>
      <c r="Q862" s="9" t="s">
        <v>1346</v>
      </c>
      <c r="R862" s="37">
        <f t="shared" si="41"/>
        <v>22500</v>
      </c>
    </row>
    <row r="863" spans="1:18" x14ac:dyDescent="0.25">
      <c r="A863" s="9" t="s">
        <v>1347</v>
      </c>
      <c r="B863" s="10">
        <v>44266</v>
      </c>
      <c r="C863" s="11">
        <v>3</v>
      </c>
      <c r="D863" s="12">
        <v>2021</v>
      </c>
      <c r="E863" s="10" t="s">
        <v>2711</v>
      </c>
      <c r="F863" s="10" t="s">
        <v>2657</v>
      </c>
      <c r="G863" s="10" t="s">
        <v>2667</v>
      </c>
      <c r="H863" s="9" t="s">
        <v>91</v>
      </c>
      <c r="I863" s="9" t="s">
        <v>9</v>
      </c>
      <c r="J863" s="9" t="s">
        <v>3</v>
      </c>
      <c r="K863" s="9" t="s">
        <v>10</v>
      </c>
      <c r="L863" s="9" t="s">
        <v>11</v>
      </c>
      <c r="M863" s="13">
        <v>24</v>
      </c>
      <c r="N863" s="13">
        <f t="shared" si="39"/>
        <v>1088.6399999999999</v>
      </c>
      <c r="O863" s="11">
        <v>26200</v>
      </c>
      <c r="P863" s="11">
        <f t="shared" si="40"/>
        <v>628800</v>
      </c>
      <c r="Q863" s="9" t="s">
        <v>1348</v>
      </c>
      <c r="R863" s="37">
        <f t="shared" si="41"/>
        <v>26200</v>
      </c>
    </row>
    <row r="864" spans="1:18" x14ac:dyDescent="0.25">
      <c r="A864" s="9" t="s">
        <v>1341</v>
      </c>
      <c r="B864" s="10">
        <v>44267</v>
      </c>
      <c r="C864" s="11">
        <v>3</v>
      </c>
      <c r="D864" s="12">
        <v>2021</v>
      </c>
      <c r="E864" s="10" t="s">
        <v>2711</v>
      </c>
      <c r="F864" s="10" t="s">
        <v>2657</v>
      </c>
      <c r="G864" s="10" t="s">
        <v>2667</v>
      </c>
      <c r="H864" s="9" t="s">
        <v>8</v>
      </c>
      <c r="I864" s="9" t="s">
        <v>9</v>
      </c>
      <c r="J864" s="9" t="s">
        <v>3</v>
      </c>
      <c r="K864" s="9" t="s">
        <v>10</v>
      </c>
      <c r="L864" s="9" t="s">
        <v>11</v>
      </c>
      <c r="M864" s="13">
        <v>35</v>
      </c>
      <c r="N864" s="13">
        <f t="shared" si="39"/>
        <v>1587.6</v>
      </c>
      <c r="O864" s="11">
        <v>22800</v>
      </c>
      <c r="P864" s="11">
        <f t="shared" si="40"/>
        <v>798000</v>
      </c>
      <c r="Q864" s="9" t="s">
        <v>1342</v>
      </c>
      <c r="R864" s="37">
        <f t="shared" si="41"/>
        <v>22800</v>
      </c>
    </row>
    <row r="865" spans="1:18" x14ac:dyDescent="0.25">
      <c r="A865" s="9" t="s">
        <v>1335</v>
      </c>
      <c r="B865" s="10">
        <v>44268</v>
      </c>
      <c r="C865" s="11">
        <v>3</v>
      </c>
      <c r="D865" s="12">
        <v>2021</v>
      </c>
      <c r="E865" s="10" t="s">
        <v>2711</v>
      </c>
      <c r="F865" s="10" t="s">
        <v>2657</v>
      </c>
      <c r="G865" s="10" t="s">
        <v>2667</v>
      </c>
      <c r="H865" s="9" t="s">
        <v>315</v>
      </c>
      <c r="I865" s="9" t="s">
        <v>23</v>
      </c>
      <c r="J865" s="9" t="s">
        <v>3</v>
      </c>
      <c r="K865" s="9" t="s">
        <v>16</v>
      </c>
      <c r="L865" s="9" t="s">
        <v>17</v>
      </c>
      <c r="M865" s="13">
        <v>39.94</v>
      </c>
      <c r="N865" s="13">
        <f t="shared" si="39"/>
        <v>1811.6783999999998</v>
      </c>
      <c r="O865" s="11">
        <v>21000</v>
      </c>
      <c r="P865" s="11">
        <f t="shared" si="40"/>
        <v>838740</v>
      </c>
      <c r="Q865" s="9" t="s">
        <v>1336</v>
      </c>
      <c r="R865" s="37">
        <f t="shared" si="41"/>
        <v>21000</v>
      </c>
    </row>
    <row r="866" spans="1:18" x14ac:dyDescent="0.25">
      <c r="A866" s="9" t="s">
        <v>1335</v>
      </c>
      <c r="B866" s="10">
        <v>44268</v>
      </c>
      <c r="C866" s="11">
        <v>3</v>
      </c>
      <c r="D866" s="12">
        <v>2021</v>
      </c>
      <c r="E866" s="10" t="s">
        <v>2711</v>
      </c>
      <c r="F866" s="10" t="s">
        <v>2657</v>
      </c>
      <c r="G866" s="10" t="s">
        <v>2667</v>
      </c>
      <c r="H866" s="9" t="s">
        <v>315</v>
      </c>
      <c r="I866" s="9" t="s">
        <v>23</v>
      </c>
      <c r="J866" s="9" t="s">
        <v>3</v>
      </c>
      <c r="K866" s="9" t="s">
        <v>16</v>
      </c>
      <c r="L866" s="9" t="s">
        <v>17</v>
      </c>
      <c r="M866" s="13">
        <v>40.06</v>
      </c>
      <c r="N866" s="13">
        <f t="shared" si="39"/>
        <v>1817.1216000000002</v>
      </c>
      <c r="O866" s="11">
        <v>21000</v>
      </c>
      <c r="P866" s="11">
        <f t="shared" si="40"/>
        <v>841260</v>
      </c>
      <c r="Q866" s="9" t="s">
        <v>1336</v>
      </c>
      <c r="R866" s="37">
        <f t="shared" si="41"/>
        <v>21000</v>
      </c>
    </row>
    <row r="867" spans="1:18" x14ac:dyDescent="0.25">
      <c r="A867" s="9" t="s">
        <v>1337</v>
      </c>
      <c r="B867" s="10">
        <v>44268</v>
      </c>
      <c r="C867" s="11">
        <v>3</v>
      </c>
      <c r="D867" s="12">
        <v>2021</v>
      </c>
      <c r="E867" s="10" t="s">
        <v>2711</v>
      </c>
      <c r="F867" s="10" t="s">
        <v>2657</v>
      </c>
      <c r="G867" s="10" t="s">
        <v>2667</v>
      </c>
      <c r="H867" s="9" t="s">
        <v>8</v>
      </c>
      <c r="I867" s="9" t="s">
        <v>9</v>
      </c>
      <c r="J867" s="9" t="s">
        <v>3</v>
      </c>
      <c r="K867" s="9" t="s">
        <v>10</v>
      </c>
      <c r="L867" s="9" t="s">
        <v>11</v>
      </c>
      <c r="M867" s="13">
        <v>35</v>
      </c>
      <c r="N867" s="13">
        <f t="shared" si="39"/>
        <v>1587.6</v>
      </c>
      <c r="O867" s="11">
        <v>22800</v>
      </c>
      <c r="P867" s="11">
        <f t="shared" si="40"/>
        <v>798000</v>
      </c>
      <c r="Q867" s="9" t="s">
        <v>1338</v>
      </c>
      <c r="R867" s="37">
        <f t="shared" si="41"/>
        <v>22800</v>
      </c>
    </row>
    <row r="868" spans="1:18" x14ac:dyDescent="0.25">
      <c r="A868" s="9" t="s">
        <v>1339</v>
      </c>
      <c r="B868" s="10">
        <v>44268</v>
      </c>
      <c r="C868" s="11">
        <v>3</v>
      </c>
      <c r="D868" s="12">
        <v>2021</v>
      </c>
      <c r="E868" s="10" t="s">
        <v>2711</v>
      </c>
      <c r="F868" s="10" t="s">
        <v>2657</v>
      </c>
      <c r="G868" s="10" t="s">
        <v>2667</v>
      </c>
      <c r="H868" s="9" t="s">
        <v>298</v>
      </c>
      <c r="I868" s="9" t="s">
        <v>1254</v>
      </c>
      <c r="J868" s="9" t="s">
        <v>3</v>
      </c>
      <c r="K868" s="9" t="s">
        <v>1255</v>
      </c>
      <c r="L868" s="9" t="s">
        <v>1256</v>
      </c>
      <c r="M868" s="13">
        <v>21.84</v>
      </c>
      <c r="N868" s="13">
        <f t="shared" si="39"/>
        <v>990.66239999999993</v>
      </c>
      <c r="O868" s="11">
        <v>19000</v>
      </c>
      <c r="P868" s="11">
        <f t="shared" si="40"/>
        <v>414960</v>
      </c>
      <c r="Q868" s="9" t="s">
        <v>1340</v>
      </c>
      <c r="R868" s="37">
        <f t="shared" si="41"/>
        <v>19000</v>
      </c>
    </row>
    <row r="869" spans="1:18" x14ac:dyDescent="0.25">
      <c r="A869" s="9" t="s">
        <v>1339</v>
      </c>
      <c r="B869" s="10">
        <v>44268</v>
      </c>
      <c r="C869" s="11">
        <v>3</v>
      </c>
      <c r="D869" s="12">
        <v>2021</v>
      </c>
      <c r="E869" s="10" t="s">
        <v>2711</v>
      </c>
      <c r="F869" s="10" t="s">
        <v>2657</v>
      </c>
      <c r="G869" s="10" t="s">
        <v>2667</v>
      </c>
      <c r="H869" s="9" t="s">
        <v>298</v>
      </c>
      <c r="I869" s="9" t="s">
        <v>1254</v>
      </c>
      <c r="J869" s="9" t="s">
        <v>3</v>
      </c>
      <c r="K869" s="9" t="s">
        <v>1255</v>
      </c>
      <c r="L869" s="9" t="s">
        <v>1256</v>
      </c>
      <c r="M869" s="13">
        <v>43.16</v>
      </c>
      <c r="N869" s="13">
        <f t="shared" si="39"/>
        <v>1957.7375999999999</v>
      </c>
      <c r="O869" s="11">
        <v>19000</v>
      </c>
      <c r="P869" s="11">
        <f t="shared" si="40"/>
        <v>820039.99999999988</v>
      </c>
      <c r="Q869" s="9" t="s">
        <v>1340</v>
      </c>
      <c r="R869" s="37">
        <f t="shared" si="41"/>
        <v>19000</v>
      </c>
    </row>
    <row r="870" spans="1:18" x14ac:dyDescent="0.25">
      <c r="A870" s="9" t="s">
        <v>1329</v>
      </c>
      <c r="B870" s="10">
        <v>44270</v>
      </c>
      <c r="C870" s="11">
        <v>3</v>
      </c>
      <c r="D870" s="12">
        <v>2021</v>
      </c>
      <c r="E870" s="10" t="s">
        <v>2711</v>
      </c>
      <c r="F870" s="10" t="s">
        <v>2657</v>
      </c>
      <c r="G870" s="10" t="s">
        <v>2667</v>
      </c>
      <c r="H870" s="9" t="s">
        <v>8</v>
      </c>
      <c r="I870" s="9" t="s">
        <v>9</v>
      </c>
      <c r="J870" s="9" t="s">
        <v>3</v>
      </c>
      <c r="K870" s="9" t="s">
        <v>10</v>
      </c>
      <c r="L870" s="9" t="s">
        <v>11</v>
      </c>
      <c r="M870" s="13">
        <v>2.85</v>
      </c>
      <c r="N870" s="13">
        <f t="shared" si="39"/>
        <v>129.27600000000001</v>
      </c>
      <c r="O870" s="11">
        <v>25400</v>
      </c>
      <c r="P870" s="11">
        <f t="shared" si="40"/>
        <v>72390</v>
      </c>
      <c r="Q870" s="9" t="s">
        <v>1330</v>
      </c>
      <c r="R870" s="37">
        <f t="shared" si="41"/>
        <v>25400</v>
      </c>
    </row>
    <row r="871" spans="1:18" x14ac:dyDescent="0.25">
      <c r="A871" s="9" t="s">
        <v>1329</v>
      </c>
      <c r="B871" s="10">
        <v>44270</v>
      </c>
      <c r="C871" s="11">
        <v>3</v>
      </c>
      <c r="D871" s="12">
        <v>2021</v>
      </c>
      <c r="E871" s="10" t="s">
        <v>2711</v>
      </c>
      <c r="F871" s="10" t="s">
        <v>2657</v>
      </c>
      <c r="G871" s="10" t="s">
        <v>2667</v>
      </c>
      <c r="H871" s="9" t="s">
        <v>8</v>
      </c>
      <c r="I871" s="9" t="s">
        <v>9</v>
      </c>
      <c r="J871" s="9" t="s">
        <v>3</v>
      </c>
      <c r="K871" s="9" t="s">
        <v>10</v>
      </c>
      <c r="L871" s="9" t="s">
        <v>11</v>
      </c>
      <c r="M871" s="13">
        <v>37.15</v>
      </c>
      <c r="N871" s="13">
        <f t="shared" si="39"/>
        <v>1685.124</v>
      </c>
      <c r="O871" s="11">
        <v>25400</v>
      </c>
      <c r="P871" s="11">
        <f t="shared" si="40"/>
        <v>943610</v>
      </c>
      <c r="Q871" s="9" t="s">
        <v>1330</v>
      </c>
      <c r="R871" s="37">
        <f t="shared" si="41"/>
        <v>25400</v>
      </c>
    </row>
    <row r="872" spans="1:18" x14ac:dyDescent="0.25">
      <c r="A872" s="9" t="s">
        <v>1331</v>
      </c>
      <c r="B872" s="10">
        <v>44270</v>
      </c>
      <c r="C872" s="11">
        <v>3</v>
      </c>
      <c r="D872" s="12">
        <v>2021</v>
      </c>
      <c r="E872" s="10" t="s">
        <v>2711</v>
      </c>
      <c r="F872" s="10" t="s">
        <v>2657</v>
      </c>
      <c r="G872" s="10" t="s">
        <v>2667</v>
      </c>
      <c r="H872" s="9" t="s">
        <v>235</v>
      </c>
      <c r="I872" s="9" t="s">
        <v>33</v>
      </c>
      <c r="J872" s="9" t="s">
        <v>3</v>
      </c>
      <c r="K872" s="9" t="s">
        <v>1160</v>
      </c>
      <c r="L872" s="9" t="s">
        <v>1161</v>
      </c>
      <c r="M872" s="13">
        <v>10.9074068</v>
      </c>
      <c r="N872" s="13">
        <f t="shared" si="39"/>
        <v>494.75997244799998</v>
      </c>
      <c r="O872" s="11">
        <v>15875.14</v>
      </c>
      <c r="P872" s="11">
        <f t="shared" si="40"/>
        <v>173156.60998695201</v>
      </c>
      <c r="Q872" s="9" t="s">
        <v>1332</v>
      </c>
      <c r="R872" s="37">
        <f t="shared" si="41"/>
        <v>15875.140000000001</v>
      </c>
    </row>
    <row r="873" spans="1:18" x14ac:dyDescent="0.25">
      <c r="A873" s="9" t="s">
        <v>1331</v>
      </c>
      <c r="B873" s="10">
        <v>44270</v>
      </c>
      <c r="C873" s="11">
        <v>3</v>
      </c>
      <c r="D873" s="12">
        <v>2021</v>
      </c>
      <c r="E873" s="10" t="s">
        <v>2711</v>
      </c>
      <c r="F873" s="10" t="s">
        <v>2657</v>
      </c>
      <c r="G873" s="10" t="s">
        <v>2667</v>
      </c>
      <c r="H873" s="9" t="s">
        <v>235</v>
      </c>
      <c r="I873" s="9" t="s">
        <v>33</v>
      </c>
      <c r="J873" s="9" t="s">
        <v>3</v>
      </c>
      <c r="K873" s="9" t="s">
        <v>1160</v>
      </c>
      <c r="L873" s="9" t="s">
        <v>1161</v>
      </c>
      <c r="M873" s="13">
        <v>1.9179889999999999</v>
      </c>
      <c r="N873" s="13">
        <f t="shared" si="39"/>
        <v>86.999981039999994</v>
      </c>
      <c r="O873" s="11">
        <v>15875.14</v>
      </c>
      <c r="P873" s="11">
        <f t="shared" si="40"/>
        <v>30448.343893459998</v>
      </c>
      <c r="Q873" s="9" t="s">
        <v>1332</v>
      </c>
      <c r="R873" s="37">
        <f t="shared" si="41"/>
        <v>15875.14</v>
      </c>
    </row>
    <row r="874" spans="1:18" x14ac:dyDescent="0.25">
      <c r="A874" s="9" t="s">
        <v>1333</v>
      </c>
      <c r="B874" s="10">
        <v>44270</v>
      </c>
      <c r="C874" s="11">
        <v>3</v>
      </c>
      <c r="D874" s="12">
        <v>2021</v>
      </c>
      <c r="E874" s="10" t="s">
        <v>2711</v>
      </c>
      <c r="F874" s="10" t="s">
        <v>2657</v>
      </c>
      <c r="G874" s="10" t="s">
        <v>2667</v>
      </c>
      <c r="H874" s="9" t="s">
        <v>474</v>
      </c>
      <c r="I874" s="9" t="s">
        <v>1291</v>
      </c>
      <c r="J874" s="9" t="s">
        <v>3</v>
      </c>
      <c r="K874" s="9" t="s">
        <v>1292</v>
      </c>
      <c r="L874" s="9" t="s">
        <v>1293</v>
      </c>
      <c r="M874" s="13">
        <v>56.69</v>
      </c>
      <c r="N874" s="13">
        <f t="shared" si="39"/>
        <v>2571.4584</v>
      </c>
      <c r="O874" s="11">
        <v>18000</v>
      </c>
      <c r="P874" s="11">
        <f t="shared" si="40"/>
        <v>1020420</v>
      </c>
      <c r="Q874" s="9" t="s">
        <v>1334</v>
      </c>
      <c r="R874" s="37">
        <f t="shared" si="41"/>
        <v>18000</v>
      </c>
    </row>
    <row r="875" spans="1:18" x14ac:dyDescent="0.25">
      <c r="A875" s="9" t="s">
        <v>1333</v>
      </c>
      <c r="B875" s="10">
        <v>44270</v>
      </c>
      <c r="C875" s="11">
        <v>3</v>
      </c>
      <c r="D875" s="12">
        <v>2021</v>
      </c>
      <c r="E875" s="10" t="s">
        <v>2711</v>
      </c>
      <c r="F875" s="10" t="s">
        <v>2657</v>
      </c>
      <c r="G875" s="10" t="s">
        <v>2667</v>
      </c>
      <c r="H875" s="9" t="s">
        <v>474</v>
      </c>
      <c r="I875" s="9" t="s">
        <v>1291</v>
      </c>
      <c r="J875" s="9" t="s">
        <v>3</v>
      </c>
      <c r="K875" s="9" t="s">
        <v>1292</v>
      </c>
      <c r="L875" s="9" t="s">
        <v>1293</v>
      </c>
      <c r="M875" s="13">
        <v>7.5</v>
      </c>
      <c r="N875" s="13">
        <f t="shared" si="39"/>
        <v>340.2</v>
      </c>
      <c r="O875" s="11">
        <v>18000</v>
      </c>
      <c r="P875" s="11">
        <f t="shared" si="40"/>
        <v>135000</v>
      </c>
      <c r="Q875" s="9" t="s">
        <v>1334</v>
      </c>
      <c r="R875" s="37">
        <f t="shared" si="41"/>
        <v>18000</v>
      </c>
    </row>
    <row r="876" spans="1:18" x14ac:dyDescent="0.25">
      <c r="A876" s="9" t="s">
        <v>1333</v>
      </c>
      <c r="B876" s="10">
        <v>44270</v>
      </c>
      <c r="C876" s="11">
        <v>3</v>
      </c>
      <c r="D876" s="12">
        <v>2021</v>
      </c>
      <c r="E876" s="10" t="s">
        <v>2711</v>
      </c>
      <c r="F876" s="10" t="s">
        <v>2657</v>
      </c>
      <c r="G876" s="10" t="s">
        <v>2667</v>
      </c>
      <c r="H876" s="9" t="s">
        <v>474</v>
      </c>
      <c r="I876" s="9" t="s">
        <v>1291</v>
      </c>
      <c r="J876" s="9" t="s">
        <v>3</v>
      </c>
      <c r="K876" s="9" t="s">
        <v>1292</v>
      </c>
      <c r="L876" s="9" t="s">
        <v>1293</v>
      </c>
      <c r="M876" s="13">
        <v>32.56</v>
      </c>
      <c r="N876" s="13">
        <f t="shared" si="39"/>
        <v>1476.9216000000001</v>
      </c>
      <c r="O876" s="11">
        <v>18000</v>
      </c>
      <c r="P876" s="11">
        <f t="shared" si="40"/>
        <v>586080</v>
      </c>
      <c r="Q876" s="9" t="s">
        <v>1334</v>
      </c>
      <c r="R876" s="37">
        <f t="shared" si="41"/>
        <v>18000</v>
      </c>
    </row>
    <row r="877" spans="1:18" x14ac:dyDescent="0.25">
      <c r="A877" s="9" t="s">
        <v>1333</v>
      </c>
      <c r="B877" s="10">
        <v>44270</v>
      </c>
      <c r="C877" s="11">
        <v>3</v>
      </c>
      <c r="D877" s="12">
        <v>2021</v>
      </c>
      <c r="E877" s="10" t="s">
        <v>2711</v>
      </c>
      <c r="F877" s="10" t="s">
        <v>2657</v>
      </c>
      <c r="G877" s="10" t="s">
        <v>2667</v>
      </c>
      <c r="H877" s="9" t="s">
        <v>474</v>
      </c>
      <c r="I877" s="9" t="s">
        <v>1291</v>
      </c>
      <c r="J877" s="9" t="s">
        <v>3</v>
      </c>
      <c r="K877" s="9" t="s">
        <v>1292</v>
      </c>
      <c r="L877" s="9" t="s">
        <v>1293</v>
      </c>
      <c r="M877" s="13">
        <v>13.13</v>
      </c>
      <c r="N877" s="13">
        <f t="shared" si="39"/>
        <v>595.57680000000005</v>
      </c>
      <c r="O877" s="11">
        <v>18000</v>
      </c>
      <c r="P877" s="11">
        <f t="shared" si="40"/>
        <v>236340</v>
      </c>
      <c r="Q877" s="9" t="s">
        <v>1334</v>
      </c>
      <c r="R877" s="37">
        <f t="shared" si="41"/>
        <v>18000</v>
      </c>
    </row>
    <row r="878" spans="1:18" x14ac:dyDescent="0.25">
      <c r="A878" s="9" t="s">
        <v>1325</v>
      </c>
      <c r="B878" s="10">
        <v>44271</v>
      </c>
      <c r="C878" s="11">
        <v>3</v>
      </c>
      <c r="D878" s="12">
        <v>2021</v>
      </c>
      <c r="E878" s="10" t="s">
        <v>2711</v>
      </c>
      <c r="F878" s="10" t="s">
        <v>2657</v>
      </c>
      <c r="G878" s="10" t="s">
        <v>2667</v>
      </c>
      <c r="H878" s="9" t="s">
        <v>8</v>
      </c>
      <c r="I878" s="9" t="s">
        <v>9</v>
      </c>
      <c r="J878" s="9" t="s">
        <v>3</v>
      </c>
      <c r="K878" s="9" t="s">
        <v>10</v>
      </c>
      <c r="L878" s="9" t="s">
        <v>11</v>
      </c>
      <c r="M878" s="13">
        <v>35</v>
      </c>
      <c r="N878" s="13">
        <f t="shared" si="39"/>
        <v>1587.6</v>
      </c>
      <c r="O878" s="11">
        <v>22800</v>
      </c>
      <c r="P878" s="11">
        <f t="shared" si="40"/>
        <v>798000</v>
      </c>
      <c r="Q878" s="9" t="s">
        <v>1326</v>
      </c>
      <c r="R878" s="37">
        <f t="shared" si="41"/>
        <v>22800</v>
      </c>
    </row>
    <row r="879" spans="1:18" x14ac:dyDescent="0.25">
      <c r="A879" s="9" t="s">
        <v>1327</v>
      </c>
      <c r="B879" s="10">
        <v>44271</v>
      </c>
      <c r="C879" s="11">
        <v>3</v>
      </c>
      <c r="D879" s="12">
        <v>2021</v>
      </c>
      <c r="E879" s="10" t="s">
        <v>2711</v>
      </c>
      <c r="F879" s="10" t="s">
        <v>2657</v>
      </c>
      <c r="G879" s="10" t="s">
        <v>2667</v>
      </c>
      <c r="H879" s="9" t="s">
        <v>8</v>
      </c>
      <c r="I879" s="9" t="s">
        <v>9</v>
      </c>
      <c r="J879" s="9" t="s">
        <v>3</v>
      </c>
      <c r="K879" s="9" t="s">
        <v>10</v>
      </c>
      <c r="L879" s="9" t="s">
        <v>11</v>
      </c>
      <c r="M879" s="13">
        <v>35</v>
      </c>
      <c r="N879" s="13">
        <f t="shared" si="39"/>
        <v>1587.6</v>
      </c>
      <c r="O879" s="11">
        <v>22800</v>
      </c>
      <c r="P879" s="11">
        <f t="shared" si="40"/>
        <v>798000</v>
      </c>
      <c r="Q879" s="9" t="s">
        <v>1328</v>
      </c>
      <c r="R879" s="37">
        <f t="shared" si="41"/>
        <v>22800</v>
      </c>
    </row>
    <row r="880" spans="1:18" x14ac:dyDescent="0.25">
      <c r="A880" s="9" t="s">
        <v>1319</v>
      </c>
      <c r="B880" s="10">
        <v>44272</v>
      </c>
      <c r="C880" s="11">
        <v>3</v>
      </c>
      <c r="D880" s="12">
        <v>2021</v>
      </c>
      <c r="E880" s="10" t="s">
        <v>2711</v>
      </c>
      <c r="F880" s="10" t="s">
        <v>2657</v>
      </c>
      <c r="G880" s="10" t="s">
        <v>2667</v>
      </c>
      <c r="H880" s="9" t="s">
        <v>22</v>
      </c>
      <c r="I880" s="9" t="s">
        <v>1048</v>
      </c>
      <c r="J880" s="9" t="s">
        <v>3</v>
      </c>
      <c r="K880" s="9" t="s">
        <v>1269</v>
      </c>
      <c r="L880" s="9" t="s">
        <v>1270</v>
      </c>
      <c r="M880" s="13">
        <v>9.57</v>
      </c>
      <c r="N880" s="13">
        <f t="shared" si="39"/>
        <v>434.09520000000003</v>
      </c>
      <c r="O880" s="11">
        <v>23000</v>
      </c>
      <c r="P880" s="11">
        <f t="shared" si="40"/>
        <v>220110</v>
      </c>
      <c r="Q880" s="9" t="s">
        <v>1320</v>
      </c>
      <c r="R880" s="37">
        <f t="shared" si="41"/>
        <v>23000</v>
      </c>
    </row>
    <row r="881" spans="1:18" x14ac:dyDescent="0.25">
      <c r="A881" s="9" t="s">
        <v>1319</v>
      </c>
      <c r="B881" s="10">
        <v>44272</v>
      </c>
      <c r="C881" s="11">
        <v>3</v>
      </c>
      <c r="D881" s="12">
        <v>2021</v>
      </c>
      <c r="E881" s="10" t="s">
        <v>2711</v>
      </c>
      <c r="F881" s="10" t="s">
        <v>2657</v>
      </c>
      <c r="G881" s="10" t="s">
        <v>2667</v>
      </c>
      <c r="H881" s="9" t="s">
        <v>22</v>
      </c>
      <c r="I881" s="9" t="s">
        <v>1048</v>
      </c>
      <c r="J881" s="9" t="s">
        <v>3</v>
      </c>
      <c r="K881" s="9" t="s">
        <v>1269</v>
      </c>
      <c r="L881" s="9" t="s">
        <v>1270</v>
      </c>
      <c r="M881" s="13">
        <v>14.39</v>
      </c>
      <c r="N881" s="13">
        <f t="shared" si="39"/>
        <v>652.73040000000003</v>
      </c>
      <c r="O881" s="11">
        <v>23000</v>
      </c>
      <c r="P881" s="11">
        <f t="shared" si="40"/>
        <v>330970</v>
      </c>
      <c r="Q881" s="9" t="s">
        <v>1320</v>
      </c>
      <c r="R881" s="37">
        <f t="shared" si="41"/>
        <v>23000</v>
      </c>
    </row>
    <row r="882" spans="1:18" x14ac:dyDescent="0.25">
      <c r="A882" s="9" t="s">
        <v>1319</v>
      </c>
      <c r="B882" s="10">
        <v>44272</v>
      </c>
      <c r="C882" s="11">
        <v>3</v>
      </c>
      <c r="D882" s="12">
        <v>2021</v>
      </c>
      <c r="E882" s="10" t="s">
        <v>2711</v>
      </c>
      <c r="F882" s="10" t="s">
        <v>2657</v>
      </c>
      <c r="G882" s="10" t="s">
        <v>2667</v>
      </c>
      <c r="H882" s="9" t="s">
        <v>22</v>
      </c>
      <c r="I882" s="9" t="s">
        <v>1048</v>
      </c>
      <c r="J882" s="9" t="s">
        <v>3</v>
      </c>
      <c r="K882" s="9" t="s">
        <v>1269</v>
      </c>
      <c r="L882" s="9" t="s">
        <v>1270</v>
      </c>
      <c r="M882" s="13">
        <v>76.040000000000006</v>
      </c>
      <c r="N882" s="13">
        <f t="shared" si="39"/>
        <v>3449.1744000000003</v>
      </c>
      <c r="O882" s="11">
        <v>23000</v>
      </c>
      <c r="P882" s="11">
        <f t="shared" si="40"/>
        <v>1748920.0000000002</v>
      </c>
      <c r="Q882" s="9" t="s">
        <v>1320</v>
      </c>
      <c r="R882" s="37">
        <f t="shared" si="41"/>
        <v>23000</v>
      </c>
    </row>
    <row r="883" spans="1:18" x14ac:dyDescent="0.25">
      <c r="A883" s="9" t="s">
        <v>1321</v>
      </c>
      <c r="B883" s="10">
        <v>44272</v>
      </c>
      <c r="C883" s="11">
        <v>3</v>
      </c>
      <c r="D883" s="12">
        <v>2021</v>
      </c>
      <c r="E883" s="10" t="s">
        <v>2711</v>
      </c>
      <c r="F883" s="10" t="s">
        <v>2657</v>
      </c>
      <c r="G883" s="10" t="s">
        <v>2667</v>
      </c>
      <c r="H883" s="9" t="s">
        <v>8</v>
      </c>
      <c r="I883" s="9" t="s">
        <v>9</v>
      </c>
      <c r="J883" s="9" t="s">
        <v>3</v>
      </c>
      <c r="K883" s="9" t="s">
        <v>10</v>
      </c>
      <c r="L883" s="9" t="s">
        <v>11</v>
      </c>
      <c r="M883" s="13">
        <v>13.85</v>
      </c>
      <c r="N883" s="13">
        <f t="shared" si="39"/>
        <v>628.23599999999999</v>
      </c>
      <c r="O883" s="11">
        <v>25400</v>
      </c>
      <c r="P883" s="11">
        <f t="shared" si="40"/>
        <v>351790</v>
      </c>
      <c r="Q883" s="9" t="s">
        <v>1322</v>
      </c>
      <c r="R883" s="37">
        <f t="shared" si="41"/>
        <v>25400</v>
      </c>
    </row>
    <row r="884" spans="1:18" x14ac:dyDescent="0.25">
      <c r="A884" s="9" t="s">
        <v>1321</v>
      </c>
      <c r="B884" s="10">
        <v>44272</v>
      </c>
      <c r="C884" s="11">
        <v>3</v>
      </c>
      <c r="D884" s="12">
        <v>2021</v>
      </c>
      <c r="E884" s="10" t="s">
        <v>2711</v>
      </c>
      <c r="F884" s="10" t="s">
        <v>2657</v>
      </c>
      <c r="G884" s="10" t="s">
        <v>2667</v>
      </c>
      <c r="H884" s="9" t="s">
        <v>8</v>
      </c>
      <c r="I884" s="9" t="s">
        <v>9</v>
      </c>
      <c r="J884" s="9" t="s">
        <v>3</v>
      </c>
      <c r="K884" s="9" t="s">
        <v>10</v>
      </c>
      <c r="L884" s="9" t="s">
        <v>11</v>
      </c>
      <c r="M884" s="13">
        <v>11.15</v>
      </c>
      <c r="N884" s="13">
        <f t="shared" si="39"/>
        <v>505.76400000000001</v>
      </c>
      <c r="O884" s="11">
        <v>25400</v>
      </c>
      <c r="P884" s="11">
        <f t="shared" si="40"/>
        <v>283210</v>
      </c>
      <c r="Q884" s="9" t="s">
        <v>1322</v>
      </c>
      <c r="R884" s="37">
        <f t="shared" si="41"/>
        <v>25400</v>
      </c>
    </row>
    <row r="885" spans="1:18" x14ac:dyDescent="0.25">
      <c r="A885" s="9" t="s">
        <v>1323</v>
      </c>
      <c r="B885" s="10">
        <v>44272</v>
      </c>
      <c r="C885" s="11">
        <v>3</v>
      </c>
      <c r="D885" s="12">
        <v>2021</v>
      </c>
      <c r="E885" s="10" t="s">
        <v>2711</v>
      </c>
      <c r="F885" s="10" t="s">
        <v>2657</v>
      </c>
      <c r="G885" s="10" t="s">
        <v>2667</v>
      </c>
      <c r="H885" s="9" t="s">
        <v>8</v>
      </c>
      <c r="I885" s="9" t="s">
        <v>9</v>
      </c>
      <c r="J885" s="9" t="s">
        <v>3</v>
      </c>
      <c r="K885" s="9" t="s">
        <v>10</v>
      </c>
      <c r="L885" s="9" t="s">
        <v>11</v>
      </c>
      <c r="M885" s="13">
        <v>25</v>
      </c>
      <c r="N885" s="13">
        <f t="shared" si="39"/>
        <v>1134</v>
      </c>
      <c r="O885" s="11">
        <v>22800</v>
      </c>
      <c r="P885" s="11">
        <f t="shared" si="40"/>
        <v>570000</v>
      </c>
      <c r="Q885" s="9" t="s">
        <v>1324</v>
      </c>
      <c r="R885" s="37">
        <f t="shared" si="41"/>
        <v>22800</v>
      </c>
    </row>
    <row r="886" spans="1:18" x14ac:dyDescent="0.25">
      <c r="A886" s="9" t="s">
        <v>1315</v>
      </c>
      <c r="B886" s="10">
        <v>44273</v>
      </c>
      <c r="C886" s="11">
        <v>3</v>
      </c>
      <c r="D886" s="12">
        <v>2021</v>
      </c>
      <c r="E886" s="10" t="s">
        <v>2711</v>
      </c>
      <c r="F886" s="10" t="s">
        <v>2657</v>
      </c>
      <c r="G886" s="10" t="s">
        <v>2667</v>
      </c>
      <c r="H886" s="9" t="s">
        <v>91</v>
      </c>
      <c r="I886" s="9" t="s">
        <v>9</v>
      </c>
      <c r="J886" s="9" t="s">
        <v>3</v>
      </c>
      <c r="K886" s="9" t="s">
        <v>10</v>
      </c>
      <c r="L886" s="9" t="s">
        <v>11</v>
      </c>
      <c r="M886" s="13">
        <v>25</v>
      </c>
      <c r="N886" s="13">
        <f t="shared" si="39"/>
        <v>1134</v>
      </c>
      <c r="O886" s="11">
        <v>26200</v>
      </c>
      <c r="P886" s="11">
        <f t="shared" si="40"/>
        <v>655000</v>
      </c>
      <c r="Q886" s="9" t="s">
        <v>1316</v>
      </c>
      <c r="R886" s="37">
        <f t="shared" si="41"/>
        <v>26200</v>
      </c>
    </row>
    <row r="887" spans="1:18" x14ac:dyDescent="0.25">
      <c r="A887" s="9" t="s">
        <v>1317</v>
      </c>
      <c r="B887" s="10">
        <v>44273</v>
      </c>
      <c r="C887" s="11">
        <v>3</v>
      </c>
      <c r="D887" s="12">
        <v>2021</v>
      </c>
      <c r="E887" s="10" t="s">
        <v>2711</v>
      </c>
      <c r="F887" s="10" t="s">
        <v>2657</v>
      </c>
      <c r="G887" s="10" t="s">
        <v>2667</v>
      </c>
      <c r="H887" s="9" t="s">
        <v>8</v>
      </c>
      <c r="I887" s="9" t="s">
        <v>9</v>
      </c>
      <c r="J887" s="9" t="s">
        <v>3</v>
      </c>
      <c r="K887" s="9" t="s">
        <v>10</v>
      </c>
      <c r="L887" s="9" t="s">
        <v>11</v>
      </c>
      <c r="M887" s="13">
        <v>45</v>
      </c>
      <c r="N887" s="13">
        <f t="shared" si="39"/>
        <v>2041.2</v>
      </c>
      <c r="O887" s="11">
        <v>25400</v>
      </c>
      <c r="P887" s="11">
        <f t="shared" si="40"/>
        <v>1143000</v>
      </c>
      <c r="Q887" s="9" t="s">
        <v>1318</v>
      </c>
      <c r="R887" s="37">
        <f t="shared" si="41"/>
        <v>25400</v>
      </c>
    </row>
    <row r="888" spans="1:18" x14ac:dyDescent="0.25">
      <c r="A888" s="9" t="s">
        <v>1313</v>
      </c>
      <c r="B888" s="10">
        <v>44274</v>
      </c>
      <c r="C888" s="11">
        <v>3</v>
      </c>
      <c r="D888" s="12">
        <v>2021</v>
      </c>
      <c r="E888" s="10" t="s">
        <v>2711</v>
      </c>
      <c r="F888" s="10" t="s">
        <v>2657</v>
      </c>
      <c r="G888" s="10" t="s">
        <v>2667</v>
      </c>
      <c r="H888" s="9" t="s">
        <v>91</v>
      </c>
      <c r="I888" s="9" t="s">
        <v>9</v>
      </c>
      <c r="J888" s="9" t="s">
        <v>3</v>
      </c>
      <c r="K888" s="9" t="s">
        <v>10</v>
      </c>
      <c r="L888" s="9" t="s">
        <v>11</v>
      </c>
      <c r="M888" s="13">
        <v>20</v>
      </c>
      <c r="N888" s="13">
        <f t="shared" si="39"/>
        <v>907.2</v>
      </c>
      <c r="O888" s="11">
        <v>26200</v>
      </c>
      <c r="P888" s="11">
        <f t="shared" si="40"/>
        <v>524000</v>
      </c>
      <c r="Q888" s="9" t="s">
        <v>1314</v>
      </c>
      <c r="R888" s="37">
        <f t="shared" si="41"/>
        <v>26200</v>
      </c>
    </row>
    <row r="889" spans="1:18" x14ac:dyDescent="0.25">
      <c r="A889" s="9" t="s">
        <v>1307</v>
      </c>
      <c r="B889" s="10">
        <v>44275</v>
      </c>
      <c r="C889" s="11">
        <v>3</v>
      </c>
      <c r="D889" s="12">
        <v>2021</v>
      </c>
      <c r="E889" s="10" t="s">
        <v>2711</v>
      </c>
      <c r="F889" s="10" t="s">
        <v>2657</v>
      </c>
      <c r="G889" s="10" t="s">
        <v>2667</v>
      </c>
      <c r="H889" s="9" t="s">
        <v>8</v>
      </c>
      <c r="I889" s="9" t="s">
        <v>9</v>
      </c>
      <c r="J889" s="9" t="s">
        <v>3</v>
      </c>
      <c r="K889" s="9" t="s">
        <v>10</v>
      </c>
      <c r="L889" s="9" t="s">
        <v>11</v>
      </c>
      <c r="M889" s="13">
        <v>13.59</v>
      </c>
      <c r="N889" s="13">
        <f t="shared" si="39"/>
        <v>616.44240000000002</v>
      </c>
      <c r="O889" s="11">
        <v>25400</v>
      </c>
      <c r="P889" s="11">
        <f t="shared" si="40"/>
        <v>345186</v>
      </c>
      <c r="Q889" s="9" t="s">
        <v>1308</v>
      </c>
      <c r="R889" s="37">
        <f t="shared" si="41"/>
        <v>25400</v>
      </c>
    </row>
    <row r="890" spans="1:18" x14ac:dyDescent="0.25">
      <c r="A890" s="9" t="s">
        <v>1307</v>
      </c>
      <c r="B890" s="10">
        <v>44275</v>
      </c>
      <c r="C890" s="11">
        <v>3</v>
      </c>
      <c r="D890" s="12">
        <v>2021</v>
      </c>
      <c r="E890" s="10" t="s">
        <v>2711</v>
      </c>
      <c r="F890" s="10" t="s">
        <v>2657</v>
      </c>
      <c r="G890" s="10" t="s">
        <v>2667</v>
      </c>
      <c r="H890" s="9" t="s">
        <v>8</v>
      </c>
      <c r="I890" s="9" t="s">
        <v>9</v>
      </c>
      <c r="J890" s="9" t="s">
        <v>3</v>
      </c>
      <c r="K890" s="9" t="s">
        <v>10</v>
      </c>
      <c r="L890" s="9" t="s">
        <v>11</v>
      </c>
      <c r="M890" s="13">
        <v>1.47</v>
      </c>
      <c r="N890" s="13">
        <f t="shared" si="39"/>
        <v>66.679199999999994</v>
      </c>
      <c r="O890" s="11">
        <v>25400</v>
      </c>
      <c r="P890" s="11">
        <f t="shared" si="40"/>
        <v>37338</v>
      </c>
      <c r="Q890" s="9" t="s">
        <v>1308</v>
      </c>
      <c r="R890" s="37">
        <f t="shared" si="41"/>
        <v>25400</v>
      </c>
    </row>
    <row r="891" spans="1:18" x14ac:dyDescent="0.25">
      <c r="A891" s="9" t="s">
        <v>1307</v>
      </c>
      <c r="B891" s="10">
        <v>44275</v>
      </c>
      <c r="C891" s="11">
        <v>3</v>
      </c>
      <c r="D891" s="12">
        <v>2021</v>
      </c>
      <c r="E891" s="10" t="s">
        <v>2711</v>
      </c>
      <c r="F891" s="10" t="s">
        <v>2657</v>
      </c>
      <c r="G891" s="10" t="s">
        <v>2667</v>
      </c>
      <c r="H891" s="9" t="s">
        <v>8</v>
      </c>
      <c r="I891" s="9" t="s">
        <v>9</v>
      </c>
      <c r="J891" s="9" t="s">
        <v>3</v>
      </c>
      <c r="K891" s="9" t="s">
        <v>10</v>
      </c>
      <c r="L891" s="9" t="s">
        <v>11</v>
      </c>
      <c r="M891" s="13">
        <v>2.91</v>
      </c>
      <c r="N891" s="13">
        <f t="shared" si="39"/>
        <v>131.99760000000001</v>
      </c>
      <c r="O891" s="11">
        <v>25400</v>
      </c>
      <c r="P891" s="11">
        <f t="shared" si="40"/>
        <v>73914</v>
      </c>
      <c r="Q891" s="9" t="s">
        <v>1308</v>
      </c>
      <c r="R891" s="37">
        <f t="shared" si="41"/>
        <v>25400</v>
      </c>
    </row>
    <row r="892" spans="1:18" x14ac:dyDescent="0.25">
      <c r="A892" s="9" t="s">
        <v>1307</v>
      </c>
      <c r="B892" s="10">
        <v>44275</v>
      </c>
      <c r="C892" s="11">
        <v>3</v>
      </c>
      <c r="D892" s="12">
        <v>2021</v>
      </c>
      <c r="E892" s="10" t="s">
        <v>2711</v>
      </c>
      <c r="F892" s="10" t="s">
        <v>2657</v>
      </c>
      <c r="G892" s="10" t="s">
        <v>2667</v>
      </c>
      <c r="H892" s="9" t="s">
        <v>8</v>
      </c>
      <c r="I892" s="9" t="s">
        <v>9</v>
      </c>
      <c r="J892" s="9" t="s">
        <v>3</v>
      </c>
      <c r="K892" s="9" t="s">
        <v>10</v>
      </c>
      <c r="L892" s="9" t="s">
        <v>11</v>
      </c>
      <c r="M892" s="13">
        <v>14.08</v>
      </c>
      <c r="N892" s="13">
        <f t="shared" si="39"/>
        <v>638.66880000000003</v>
      </c>
      <c r="O892" s="11">
        <v>25400</v>
      </c>
      <c r="P892" s="11">
        <f t="shared" si="40"/>
        <v>357632</v>
      </c>
      <c r="Q892" s="9" t="s">
        <v>1308</v>
      </c>
      <c r="R892" s="37">
        <f t="shared" si="41"/>
        <v>25400</v>
      </c>
    </row>
    <row r="893" spans="1:18" x14ac:dyDescent="0.25">
      <c r="A893" s="9" t="s">
        <v>1307</v>
      </c>
      <c r="B893" s="10">
        <v>44275</v>
      </c>
      <c r="C893" s="11">
        <v>3</v>
      </c>
      <c r="D893" s="12">
        <v>2021</v>
      </c>
      <c r="E893" s="10" t="s">
        <v>2711</v>
      </c>
      <c r="F893" s="10" t="s">
        <v>2657</v>
      </c>
      <c r="G893" s="10" t="s">
        <v>2667</v>
      </c>
      <c r="H893" s="9" t="s">
        <v>8</v>
      </c>
      <c r="I893" s="9" t="s">
        <v>9</v>
      </c>
      <c r="J893" s="9" t="s">
        <v>3</v>
      </c>
      <c r="K893" s="9" t="s">
        <v>10</v>
      </c>
      <c r="L893" s="9" t="s">
        <v>11</v>
      </c>
      <c r="M893" s="13">
        <v>5.25</v>
      </c>
      <c r="N893" s="13">
        <f t="shared" si="39"/>
        <v>238.14</v>
      </c>
      <c r="O893" s="11">
        <v>25400</v>
      </c>
      <c r="P893" s="11">
        <f t="shared" si="40"/>
        <v>133350</v>
      </c>
      <c r="Q893" s="9" t="s">
        <v>1308</v>
      </c>
      <c r="R893" s="37">
        <f t="shared" si="41"/>
        <v>25400</v>
      </c>
    </row>
    <row r="894" spans="1:18" x14ac:dyDescent="0.25">
      <c r="A894" s="9" t="s">
        <v>1307</v>
      </c>
      <c r="B894" s="10">
        <v>44275</v>
      </c>
      <c r="C894" s="11">
        <v>3</v>
      </c>
      <c r="D894" s="12">
        <v>2021</v>
      </c>
      <c r="E894" s="10" t="s">
        <v>2711</v>
      </c>
      <c r="F894" s="10" t="s">
        <v>2657</v>
      </c>
      <c r="G894" s="10" t="s">
        <v>2667</v>
      </c>
      <c r="H894" s="9" t="s">
        <v>8</v>
      </c>
      <c r="I894" s="9" t="s">
        <v>9</v>
      </c>
      <c r="J894" s="9" t="s">
        <v>3</v>
      </c>
      <c r="K894" s="9" t="s">
        <v>10</v>
      </c>
      <c r="L894" s="9" t="s">
        <v>11</v>
      </c>
      <c r="M894" s="13">
        <v>2.7</v>
      </c>
      <c r="N894" s="13">
        <f t="shared" si="39"/>
        <v>122.47200000000001</v>
      </c>
      <c r="O894" s="11">
        <v>25400</v>
      </c>
      <c r="P894" s="11">
        <f t="shared" si="40"/>
        <v>68580</v>
      </c>
      <c r="Q894" s="9" t="s">
        <v>1308</v>
      </c>
      <c r="R894" s="37">
        <f t="shared" si="41"/>
        <v>25400</v>
      </c>
    </row>
    <row r="895" spans="1:18" x14ac:dyDescent="0.25">
      <c r="A895" s="9" t="s">
        <v>1309</v>
      </c>
      <c r="B895" s="10">
        <v>44275</v>
      </c>
      <c r="C895" s="11">
        <v>3</v>
      </c>
      <c r="D895" s="12">
        <v>2021</v>
      </c>
      <c r="E895" s="10" t="s">
        <v>2711</v>
      </c>
      <c r="F895" s="10" t="s">
        <v>2657</v>
      </c>
      <c r="G895" s="10" t="s">
        <v>2667</v>
      </c>
      <c r="H895" s="9" t="s">
        <v>22</v>
      </c>
      <c r="I895" s="9" t="s">
        <v>23</v>
      </c>
      <c r="J895" s="9" t="s">
        <v>3</v>
      </c>
      <c r="K895" s="9" t="s">
        <v>16</v>
      </c>
      <c r="L895" s="9" t="s">
        <v>17</v>
      </c>
      <c r="M895" s="13">
        <v>100</v>
      </c>
      <c r="N895" s="13">
        <f t="shared" si="39"/>
        <v>4536</v>
      </c>
      <c r="O895" s="11">
        <v>24000</v>
      </c>
      <c r="P895" s="11">
        <f t="shared" si="40"/>
        <v>2400000</v>
      </c>
      <c r="Q895" s="9" t="s">
        <v>1310</v>
      </c>
      <c r="R895" s="37">
        <f t="shared" si="41"/>
        <v>24000</v>
      </c>
    </row>
    <row r="896" spans="1:18" x14ac:dyDescent="0.25">
      <c r="A896" s="9" t="s">
        <v>1311</v>
      </c>
      <c r="B896" s="10">
        <v>44275</v>
      </c>
      <c r="C896" s="11">
        <v>3</v>
      </c>
      <c r="D896" s="12">
        <v>2021</v>
      </c>
      <c r="E896" s="10" t="s">
        <v>2711</v>
      </c>
      <c r="F896" s="10" t="s">
        <v>2657</v>
      </c>
      <c r="G896" s="10" t="s">
        <v>2667</v>
      </c>
      <c r="H896" s="9" t="s">
        <v>91</v>
      </c>
      <c r="I896" s="9" t="s">
        <v>9</v>
      </c>
      <c r="J896" s="9" t="s">
        <v>3</v>
      </c>
      <c r="K896" s="9" t="s">
        <v>10</v>
      </c>
      <c r="L896" s="9" t="s">
        <v>11</v>
      </c>
      <c r="M896" s="13">
        <v>20</v>
      </c>
      <c r="N896" s="13">
        <f t="shared" si="39"/>
        <v>907.2</v>
      </c>
      <c r="O896" s="11">
        <v>26200</v>
      </c>
      <c r="P896" s="11">
        <f t="shared" si="40"/>
        <v>524000</v>
      </c>
      <c r="Q896" s="9" t="s">
        <v>1312</v>
      </c>
      <c r="R896" s="37">
        <f t="shared" si="41"/>
        <v>26200</v>
      </c>
    </row>
    <row r="897" spans="1:18" x14ac:dyDescent="0.25">
      <c r="A897" s="9" t="s">
        <v>1305</v>
      </c>
      <c r="B897" s="10">
        <v>44279</v>
      </c>
      <c r="C897" s="11">
        <v>3</v>
      </c>
      <c r="D897" s="12">
        <v>2021</v>
      </c>
      <c r="E897" s="10" t="s">
        <v>2711</v>
      </c>
      <c r="F897" s="10" t="s">
        <v>2657</v>
      </c>
      <c r="G897" s="10" t="s">
        <v>2667</v>
      </c>
      <c r="H897" s="9" t="s">
        <v>8</v>
      </c>
      <c r="I897" s="9" t="s">
        <v>9</v>
      </c>
      <c r="J897" s="9" t="s">
        <v>3</v>
      </c>
      <c r="K897" s="9" t="s">
        <v>10</v>
      </c>
      <c r="L897" s="9" t="s">
        <v>11</v>
      </c>
      <c r="M897" s="13">
        <v>4.76</v>
      </c>
      <c r="N897" s="13">
        <f t="shared" si="39"/>
        <v>215.91359999999997</v>
      </c>
      <c r="O897" s="11">
        <v>25400</v>
      </c>
      <c r="P897" s="11">
        <f t="shared" si="40"/>
        <v>120904</v>
      </c>
      <c r="Q897" s="9" t="s">
        <v>1306</v>
      </c>
      <c r="R897" s="37">
        <f t="shared" si="41"/>
        <v>25400</v>
      </c>
    </row>
    <row r="898" spans="1:18" x14ac:dyDescent="0.25">
      <c r="A898" s="9" t="s">
        <v>1305</v>
      </c>
      <c r="B898" s="10">
        <v>44279</v>
      </c>
      <c r="C898" s="11">
        <v>3</v>
      </c>
      <c r="D898" s="12">
        <v>2021</v>
      </c>
      <c r="E898" s="10" t="s">
        <v>2711</v>
      </c>
      <c r="F898" s="10" t="s">
        <v>2657</v>
      </c>
      <c r="G898" s="10" t="s">
        <v>2667</v>
      </c>
      <c r="H898" s="9" t="s">
        <v>8</v>
      </c>
      <c r="I898" s="9" t="s">
        <v>9</v>
      </c>
      <c r="J898" s="9" t="s">
        <v>3</v>
      </c>
      <c r="K898" s="9" t="s">
        <v>10</v>
      </c>
      <c r="L898" s="9" t="s">
        <v>11</v>
      </c>
      <c r="M898" s="13">
        <v>35.24</v>
      </c>
      <c r="N898" s="13">
        <f t="shared" si="39"/>
        <v>1598.4864</v>
      </c>
      <c r="O898" s="11">
        <v>25400</v>
      </c>
      <c r="P898" s="11">
        <f t="shared" si="40"/>
        <v>895096</v>
      </c>
      <c r="Q898" s="9" t="s">
        <v>1306</v>
      </c>
      <c r="R898" s="37">
        <f t="shared" si="41"/>
        <v>25400</v>
      </c>
    </row>
    <row r="899" spans="1:18" x14ac:dyDescent="0.25">
      <c r="A899" s="9" t="s">
        <v>1297</v>
      </c>
      <c r="B899" s="10">
        <v>44280</v>
      </c>
      <c r="C899" s="11">
        <v>3</v>
      </c>
      <c r="D899" s="12">
        <v>2021</v>
      </c>
      <c r="E899" s="10" t="s">
        <v>2711</v>
      </c>
      <c r="F899" s="10" t="s">
        <v>2657</v>
      </c>
      <c r="G899" s="10" t="s">
        <v>2667</v>
      </c>
      <c r="H899" s="9" t="s">
        <v>298</v>
      </c>
      <c r="I899" s="9" t="s">
        <v>367</v>
      </c>
      <c r="J899" s="9" t="s">
        <v>3</v>
      </c>
      <c r="K899" s="9" t="s">
        <v>368</v>
      </c>
      <c r="L899" s="9" t="s">
        <v>369</v>
      </c>
      <c r="M899" s="13">
        <v>27.66</v>
      </c>
      <c r="N899" s="13">
        <f t="shared" si="39"/>
        <v>1254.6576</v>
      </c>
      <c r="O899" s="11">
        <v>18700</v>
      </c>
      <c r="P899" s="11">
        <f t="shared" si="40"/>
        <v>517242</v>
      </c>
      <c r="Q899" s="9" t="s">
        <v>1298</v>
      </c>
      <c r="R899" s="37">
        <f t="shared" si="41"/>
        <v>18700</v>
      </c>
    </row>
    <row r="900" spans="1:18" x14ac:dyDescent="0.25">
      <c r="A900" s="9" t="s">
        <v>1299</v>
      </c>
      <c r="B900" s="10">
        <v>44280</v>
      </c>
      <c r="C900" s="11">
        <v>3</v>
      </c>
      <c r="D900" s="12">
        <v>2021</v>
      </c>
      <c r="E900" s="10" t="s">
        <v>2711</v>
      </c>
      <c r="F900" s="10" t="s">
        <v>2657</v>
      </c>
      <c r="G900" s="10" t="s">
        <v>2667</v>
      </c>
      <c r="H900" s="9" t="s">
        <v>298</v>
      </c>
      <c r="I900" s="9" t="s">
        <v>367</v>
      </c>
      <c r="J900" s="9" t="s">
        <v>3</v>
      </c>
      <c r="K900" s="9" t="s">
        <v>368</v>
      </c>
      <c r="L900" s="9" t="s">
        <v>369</v>
      </c>
      <c r="M900" s="13">
        <v>76.34</v>
      </c>
      <c r="N900" s="13">
        <f t="shared" si="39"/>
        <v>3462.7824000000001</v>
      </c>
      <c r="O900" s="11">
        <v>18700</v>
      </c>
      <c r="P900" s="11">
        <f t="shared" si="40"/>
        <v>1427558</v>
      </c>
      <c r="Q900" s="9" t="s">
        <v>1300</v>
      </c>
      <c r="R900" s="37">
        <f t="shared" si="41"/>
        <v>18700</v>
      </c>
    </row>
    <row r="901" spans="1:18" x14ac:dyDescent="0.25">
      <c r="A901" s="9" t="s">
        <v>1301</v>
      </c>
      <c r="B901" s="10">
        <v>44280</v>
      </c>
      <c r="C901" s="11">
        <v>3</v>
      </c>
      <c r="D901" s="12">
        <v>2021</v>
      </c>
      <c r="E901" s="10" t="s">
        <v>2711</v>
      </c>
      <c r="F901" s="10" t="s">
        <v>2657</v>
      </c>
      <c r="G901" s="10" t="s">
        <v>2667</v>
      </c>
      <c r="H901" s="9" t="s">
        <v>298</v>
      </c>
      <c r="I901" s="9" t="s">
        <v>1221</v>
      </c>
      <c r="J901" s="9" t="s">
        <v>3</v>
      </c>
      <c r="K901" s="9" t="s">
        <v>1222</v>
      </c>
      <c r="L901" s="9" t="s">
        <v>1223</v>
      </c>
      <c r="M901" s="13">
        <v>130</v>
      </c>
      <c r="N901" s="13">
        <f t="shared" si="39"/>
        <v>5896.8</v>
      </c>
      <c r="O901" s="11">
        <v>19200</v>
      </c>
      <c r="P901" s="11">
        <f t="shared" si="40"/>
        <v>2496000</v>
      </c>
      <c r="Q901" s="9" t="s">
        <v>1302</v>
      </c>
      <c r="R901" s="37">
        <f t="shared" si="41"/>
        <v>19200</v>
      </c>
    </row>
    <row r="902" spans="1:18" x14ac:dyDescent="0.25">
      <c r="A902" s="9" t="s">
        <v>1303</v>
      </c>
      <c r="B902" s="10">
        <v>44280</v>
      </c>
      <c r="C902" s="11">
        <v>3</v>
      </c>
      <c r="D902" s="12">
        <v>2021</v>
      </c>
      <c r="E902" s="10" t="s">
        <v>2711</v>
      </c>
      <c r="F902" s="10" t="s">
        <v>2657</v>
      </c>
      <c r="G902" s="10" t="s">
        <v>2667</v>
      </c>
      <c r="H902" s="9" t="s">
        <v>298</v>
      </c>
      <c r="I902" s="9" t="s">
        <v>1254</v>
      </c>
      <c r="J902" s="9" t="s">
        <v>3</v>
      </c>
      <c r="K902" s="9" t="s">
        <v>1255</v>
      </c>
      <c r="L902" s="9" t="s">
        <v>1256</v>
      </c>
      <c r="M902" s="13">
        <v>30.29</v>
      </c>
      <c r="N902" s="13">
        <f t="shared" ref="N902:N965" si="42">M902*45.36</f>
        <v>1373.9543999999999</v>
      </c>
      <c r="O902" s="11">
        <v>19000</v>
      </c>
      <c r="P902" s="11">
        <f t="shared" ref="P902:P965" si="43">M902*O902</f>
        <v>575510</v>
      </c>
      <c r="Q902" s="9" t="s">
        <v>1304</v>
      </c>
      <c r="R902" s="37">
        <f t="shared" si="41"/>
        <v>19000</v>
      </c>
    </row>
    <row r="903" spans="1:18" x14ac:dyDescent="0.25">
      <c r="A903" s="9" t="s">
        <v>1303</v>
      </c>
      <c r="B903" s="10">
        <v>44280</v>
      </c>
      <c r="C903" s="11">
        <v>3</v>
      </c>
      <c r="D903" s="12">
        <v>2021</v>
      </c>
      <c r="E903" s="10" t="s">
        <v>2711</v>
      </c>
      <c r="F903" s="10" t="s">
        <v>2657</v>
      </c>
      <c r="G903" s="10" t="s">
        <v>2667</v>
      </c>
      <c r="H903" s="9" t="s">
        <v>298</v>
      </c>
      <c r="I903" s="9" t="s">
        <v>1254</v>
      </c>
      <c r="J903" s="9" t="s">
        <v>3</v>
      </c>
      <c r="K903" s="9" t="s">
        <v>1255</v>
      </c>
      <c r="L903" s="9" t="s">
        <v>1256</v>
      </c>
      <c r="M903" s="13">
        <v>37.33</v>
      </c>
      <c r="N903" s="13">
        <f t="shared" si="42"/>
        <v>1693.2887999999998</v>
      </c>
      <c r="O903" s="11">
        <v>19000</v>
      </c>
      <c r="P903" s="11">
        <f t="shared" si="43"/>
        <v>709270</v>
      </c>
      <c r="Q903" s="9" t="s">
        <v>1304</v>
      </c>
      <c r="R903" s="37">
        <f t="shared" ref="R903:R966" si="44">P903/M903</f>
        <v>19000</v>
      </c>
    </row>
    <row r="904" spans="1:18" x14ac:dyDescent="0.25">
      <c r="A904" s="9" t="s">
        <v>1303</v>
      </c>
      <c r="B904" s="10">
        <v>44280</v>
      </c>
      <c r="C904" s="11">
        <v>3</v>
      </c>
      <c r="D904" s="12">
        <v>2021</v>
      </c>
      <c r="E904" s="10" t="s">
        <v>2711</v>
      </c>
      <c r="F904" s="10" t="s">
        <v>2657</v>
      </c>
      <c r="G904" s="10" t="s">
        <v>2667</v>
      </c>
      <c r="H904" s="9" t="s">
        <v>298</v>
      </c>
      <c r="I904" s="9" t="s">
        <v>1254</v>
      </c>
      <c r="J904" s="9" t="s">
        <v>3</v>
      </c>
      <c r="K904" s="9" t="s">
        <v>1255</v>
      </c>
      <c r="L904" s="9" t="s">
        <v>1256</v>
      </c>
      <c r="M904" s="13">
        <v>28.38</v>
      </c>
      <c r="N904" s="13">
        <f t="shared" si="42"/>
        <v>1287.3167999999998</v>
      </c>
      <c r="O904" s="11">
        <v>19000</v>
      </c>
      <c r="P904" s="11">
        <f t="shared" si="43"/>
        <v>539220</v>
      </c>
      <c r="Q904" s="9" t="s">
        <v>1304</v>
      </c>
      <c r="R904" s="37">
        <f t="shared" si="44"/>
        <v>19000</v>
      </c>
    </row>
    <row r="905" spans="1:18" x14ac:dyDescent="0.25">
      <c r="A905" s="9" t="s">
        <v>1288</v>
      </c>
      <c r="B905" s="10">
        <v>44281</v>
      </c>
      <c r="C905" s="11">
        <v>3</v>
      </c>
      <c r="D905" s="12">
        <v>2021</v>
      </c>
      <c r="E905" s="10" t="s">
        <v>2711</v>
      </c>
      <c r="F905" s="10" t="s">
        <v>2657</v>
      </c>
      <c r="G905" s="10" t="s">
        <v>2667</v>
      </c>
      <c r="H905" s="9" t="s">
        <v>22</v>
      </c>
      <c r="I905" s="9" t="s">
        <v>1048</v>
      </c>
      <c r="J905" s="9" t="s">
        <v>3</v>
      </c>
      <c r="K905" s="9" t="s">
        <v>1269</v>
      </c>
      <c r="L905" s="9" t="s">
        <v>1270</v>
      </c>
      <c r="M905" s="13">
        <v>100</v>
      </c>
      <c r="N905" s="13">
        <f t="shared" si="42"/>
        <v>4536</v>
      </c>
      <c r="O905" s="11">
        <v>23000</v>
      </c>
      <c r="P905" s="11">
        <f t="shared" si="43"/>
        <v>2300000</v>
      </c>
      <c r="Q905" s="9" t="s">
        <v>1289</v>
      </c>
      <c r="R905" s="37">
        <f t="shared" si="44"/>
        <v>23000</v>
      </c>
    </row>
    <row r="906" spans="1:18" x14ac:dyDescent="0.25">
      <c r="A906" s="9" t="s">
        <v>1290</v>
      </c>
      <c r="B906" s="10">
        <v>44281</v>
      </c>
      <c r="C906" s="11">
        <v>3</v>
      </c>
      <c r="D906" s="12">
        <v>2021</v>
      </c>
      <c r="E906" s="10" t="s">
        <v>2711</v>
      </c>
      <c r="F906" s="10" t="s">
        <v>2657</v>
      </c>
      <c r="G906" s="10" t="s">
        <v>2667</v>
      </c>
      <c r="H906" s="9" t="s">
        <v>474</v>
      </c>
      <c r="I906" s="9" t="s">
        <v>1291</v>
      </c>
      <c r="J906" s="9" t="s">
        <v>3</v>
      </c>
      <c r="K906" s="9" t="s">
        <v>1292</v>
      </c>
      <c r="L906" s="9" t="s">
        <v>1293</v>
      </c>
      <c r="M906" s="13">
        <v>9.68</v>
      </c>
      <c r="N906" s="13">
        <f t="shared" si="42"/>
        <v>439.08479999999997</v>
      </c>
      <c r="O906" s="11">
        <v>18000</v>
      </c>
      <c r="P906" s="11">
        <f t="shared" si="43"/>
        <v>174240</v>
      </c>
      <c r="Q906" s="9" t="s">
        <v>1294</v>
      </c>
      <c r="R906" s="37">
        <f t="shared" si="44"/>
        <v>18000</v>
      </c>
    </row>
    <row r="907" spans="1:18" x14ac:dyDescent="0.25">
      <c r="A907" s="9" t="s">
        <v>1290</v>
      </c>
      <c r="B907" s="10">
        <v>44281</v>
      </c>
      <c r="C907" s="11">
        <v>3</v>
      </c>
      <c r="D907" s="12">
        <v>2021</v>
      </c>
      <c r="E907" s="10" t="s">
        <v>2711</v>
      </c>
      <c r="F907" s="10" t="s">
        <v>2657</v>
      </c>
      <c r="G907" s="10" t="s">
        <v>2667</v>
      </c>
      <c r="H907" s="9" t="s">
        <v>474</v>
      </c>
      <c r="I907" s="9" t="s">
        <v>1291</v>
      </c>
      <c r="J907" s="9" t="s">
        <v>3</v>
      </c>
      <c r="K907" s="9" t="s">
        <v>1292</v>
      </c>
      <c r="L907" s="9" t="s">
        <v>1293</v>
      </c>
      <c r="M907" s="13">
        <v>9.68</v>
      </c>
      <c r="N907" s="13">
        <f t="shared" si="42"/>
        <v>439.08479999999997</v>
      </c>
      <c r="O907" s="11">
        <v>18000</v>
      </c>
      <c r="P907" s="11">
        <f t="shared" si="43"/>
        <v>174240</v>
      </c>
      <c r="Q907" s="9" t="s">
        <v>1294</v>
      </c>
      <c r="R907" s="37">
        <f t="shared" si="44"/>
        <v>18000</v>
      </c>
    </row>
    <row r="908" spans="1:18" x14ac:dyDescent="0.25">
      <c r="A908" s="9" t="s">
        <v>1290</v>
      </c>
      <c r="B908" s="10">
        <v>44281</v>
      </c>
      <c r="C908" s="11">
        <v>3</v>
      </c>
      <c r="D908" s="12">
        <v>2021</v>
      </c>
      <c r="E908" s="10" t="s">
        <v>2711</v>
      </c>
      <c r="F908" s="10" t="s">
        <v>2657</v>
      </c>
      <c r="G908" s="10" t="s">
        <v>2667</v>
      </c>
      <c r="H908" s="9" t="s">
        <v>474</v>
      </c>
      <c r="I908" s="9" t="s">
        <v>1291</v>
      </c>
      <c r="J908" s="9" t="s">
        <v>3</v>
      </c>
      <c r="K908" s="9" t="s">
        <v>1292</v>
      </c>
      <c r="L908" s="9" t="s">
        <v>1293</v>
      </c>
      <c r="M908" s="13">
        <v>7.13</v>
      </c>
      <c r="N908" s="13">
        <f t="shared" si="42"/>
        <v>323.41679999999997</v>
      </c>
      <c r="O908" s="11">
        <v>18000</v>
      </c>
      <c r="P908" s="11">
        <f t="shared" si="43"/>
        <v>128340</v>
      </c>
      <c r="Q908" s="9" t="s">
        <v>1294</v>
      </c>
      <c r="R908" s="37">
        <f t="shared" si="44"/>
        <v>18000</v>
      </c>
    </row>
    <row r="909" spans="1:18" x14ac:dyDescent="0.25">
      <c r="A909" s="9" t="s">
        <v>1290</v>
      </c>
      <c r="B909" s="10">
        <v>44281</v>
      </c>
      <c r="C909" s="11">
        <v>3</v>
      </c>
      <c r="D909" s="12">
        <v>2021</v>
      </c>
      <c r="E909" s="10" t="s">
        <v>2711</v>
      </c>
      <c r="F909" s="10" t="s">
        <v>2657</v>
      </c>
      <c r="G909" s="10" t="s">
        <v>2667</v>
      </c>
      <c r="H909" s="9" t="s">
        <v>474</v>
      </c>
      <c r="I909" s="9" t="s">
        <v>1291</v>
      </c>
      <c r="J909" s="9" t="s">
        <v>3</v>
      </c>
      <c r="K909" s="9" t="s">
        <v>1292</v>
      </c>
      <c r="L909" s="9" t="s">
        <v>1293</v>
      </c>
      <c r="M909" s="13">
        <v>7.13</v>
      </c>
      <c r="N909" s="13">
        <f t="shared" si="42"/>
        <v>323.41679999999997</v>
      </c>
      <c r="O909" s="11">
        <v>18000</v>
      </c>
      <c r="P909" s="11">
        <f t="shared" si="43"/>
        <v>128340</v>
      </c>
      <c r="Q909" s="9" t="s">
        <v>1294</v>
      </c>
      <c r="R909" s="37">
        <f t="shared" si="44"/>
        <v>18000</v>
      </c>
    </row>
    <row r="910" spans="1:18" x14ac:dyDescent="0.25">
      <c r="A910" s="9" t="s">
        <v>1290</v>
      </c>
      <c r="B910" s="10">
        <v>44281</v>
      </c>
      <c r="C910" s="11">
        <v>3</v>
      </c>
      <c r="D910" s="12">
        <v>2021</v>
      </c>
      <c r="E910" s="10" t="s">
        <v>2711</v>
      </c>
      <c r="F910" s="10" t="s">
        <v>2657</v>
      </c>
      <c r="G910" s="10" t="s">
        <v>2667</v>
      </c>
      <c r="H910" s="9" t="s">
        <v>474</v>
      </c>
      <c r="I910" s="9" t="s">
        <v>1291</v>
      </c>
      <c r="J910" s="9" t="s">
        <v>3</v>
      </c>
      <c r="K910" s="9" t="s">
        <v>1292</v>
      </c>
      <c r="L910" s="9" t="s">
        <v>1293</v>
      </c>
      <c r="M910" s="13">
        <v>15.96</v>
      </c>
      <c r="N910" s="13">
        <f t="shared" si="42"/>
        <v>723.94560000000001</v>
      </c>
      <c r="O910" s="11">
        <v>18000</v>
      </c>
      <c r="P910" s="11">
        <f t="shared" si="43"/>
        <v>287280</v>
      </c>
      <c r="Q910" s="9" t="s">
        <v>1294</v>
      </c>
      <c r="R910" s="37">
        <f t="shared" si="44"/>
        <v>18000</v>
      </c>
    </row>
    <row r="911" spans="1:18" x14ac:dyDescent="0.25">
      <c r="A911" s="9" t="s">
        <v>1290</v>
      </c>
      <c r="B911" s="10">
        <v>44281</v>
      </c>
      <c r="C911" s="11">
        <v>3</v>
      </c>
      <c r="D911" s="12">
        <v>2021</v>
      </c>
      <c r="E911" s="10" t="s">
        <v>2711</v>
      </c>
      <c r="F911" s="10" t="s">
        <v>2657</v>
      </c>
      <c r="G911" s="10" t="s">
        <v>2667</v>
      </c>
      <c r="H911" s="9" t="s">
        <v>474</v>
      </c>
      <c r="I911" s="9" t="s">
        <v>1291</v>
      </c>
      <c r="J911" s="9" t="s">
        <v>3</v>
      </c>
      <c r="K911" s="9" t="s">
        <v>1292</v>
      </c>
      <c r="L911" s="9" t="s">
        <v>1293</v>
      </c>
      <c r="M911" s="13">
        <v>17.100000000000001</v>
      </c>
      <c r="N911" s="13">
        <f t="shared" si="42"/>
        <v>775.65600000000006</v>
      </c>
      <c r="O911" s="11">
        <v>18000</v>
      </c>
      <c r="P911" s="11">
        <f t="shared" si="43"/>
        <v>307800</v>
      </c>
      <c r="Q911" s="9" t="s">
        <v>1294</v>
      </c>
      <c r="R911" s="37">
        <f t="shared" si="44"/>
        <v>18000</v>
      </c>
    </row>
    <row r="912" spans="1:18" x14ac:dyDescent="0.25">
      <c r="A912" s="9" t="s">
        <v>1295</v>
      </c>
      <c r="B912" s="10">
        <v>44281</v>
      </c>
      <c r="C912" s="11">
        <v>3</v>
      </c>
      <c r="D912" s="12">
        <v>2021</v>
      </c>
      <c r="E912" s="10" t="s">
        <v>2711</v>
      </c>
      <c r="F912" s="10" t="s">
        <v>2657</v>
      </c>
      <c r="G912" s="10" t="s">
        <v>2667</v>
      </c>
      <c r="H912" s="9" t="s">
        <v>474</v>
      </c>
      <c r="I912" s="9" t="s">
        <v>1291</v>
      </c>
      <c r="J912" s="9" t="s">
        <v>3</v>
      </c>
      <c r="K912" s="9" t="s">
        <v>1292</v>
      </c>
      <c r="L912" s="9" t="s">
        <v>1293</v>
      </c>
      <c r="M912" s="13">
        <v>68.319999999999993</v>
      </c>
      <c r="N912" s="13">
        <f t="shared" si="42"/>
        <v>3098.9951999999998</v>
      </c>
      <c r="O912" s="11">
        <v>18000</v>
      </c>
      <c r="P912" s="11">
        <f t="shared" si="43"/>
        <v>1229759.9999999998</v>
      </c>
      <c r="Q912" s="9" t="s">
        <v>1296</v>
      </c>
      <c r="R912" s="37">
        <f t="shared" si="44"/>
        <v>18000</v>
      </c>
    </row>
    <row r="913" spans="1:18" x14ac:dyDescent="0.25">
      <c r="A913" s="9" t="s">
        <v>1282</v>
      </c>
      <c r="B913" s="10">
        <v>44282</v>
      </c>
      <c r="C913" s="11">
        <v>3</v>
      </c>
      <c r="D913" s="12">
        <v>2021</v>
      </c>
      <c r="E913" s="10" t="s">
        <v>2711</v>
      </c>
      <c r="F913" s="10" t="s">
        <v>2657</v>
      </c>
      <c r="G913" s="10" t="s">
        <v>2667</v>
      </c>
      <c r="H913" s="9" t="s">
        <v>298</v>
      </c>
      <c r="I913" s="9" t="s">
        <v>1221</v>
      </c>
      <c r="J913" s="9" t="s">
        <v>3</v>
      </c>
      <c r="K913" s="9" t="s">
        <v>1222</v>
      </c>
      <c r="L913" s="9" t="s">
        <v>1223</v>
      </c>
      <c r="M913" s="13">
        <v>100</v>
      </c>
      <c r="N913" s="13">
        <f t="shared" si="42"/>
        <v>4536</v>
      </c>
      <c r="O913" s="11">
        <v>19200</v>
      </c>
      <c r="P913" s="11">
        <f t="shared" si="43"/>
        <v>1920000</v>
      </c>
      <c r="Q913" s="9" t="s">
        <v>1283</v>
      </c>
      <c r="R913" s="37">
        <f t="shared" si="44"/>
        <v>19200</v>
      </c>
    </row>
    <row r="914" spans="1:18" x14ac:dyDescent="0.25">
      <c r="A914" s="9" t="s">
        <v>1284</v>
      </c>
      <c r="B914" s="10">
        <v>44282</v>
      </c>
      <c r="C914" s="11">
        <v>3</v>
      </c>
      <c r="D914" s="12">
        <v>2021</v>
      </c>
      <c r="E914" s="10" t="s">
        <v>2711</v>
      </c>
      <c r="F914" s="10" t="s">
        <v>2657</v>
      </c>
      <c r="G914" s="10" t="s">
        <v>2667</v>
      </c>
      <c r="H914" s="9" t="s">
        <v>91</v>
      </c>
      <c r="I914" s="9" t="s">
        <v>9</v>
      </c>
      <c r="J914" s="9" t="s">
        <v>3</v>
      </c>
      <c r="K914" s="9" t="s">
        <v>10</v>
      </c>
      <c r="L914" s="9" t="s">
        <v>11</v>
      </c>
      <c r="M914" s="13">
        <v>16</v>
      </c>
      <c r="N914" s="13">
        <f t="shared" si="42"/>
        <v>725.76</v>
      </c>
      <c r="O914" s="11">
        <v>26200</v>
      </c>
      <c r="P914" s="11">
        <f t="shared" si="43"/>
        <v>419200</v>
      </c>
      <c r="Q914" s="9" t="s">
        <v>1285</v>
      </c>
      <c r="R914" s="37">
        <f t="shared" si="44"/>
        <v>26200</v>
      </c>
    </row>
    <row r="915" spans="1:18" x14ac:dyDescent="0.25">
      <c r="A915" s="9" t="s">
        <v>1286</v>
      </c>
      <c r="B915" s="10">
        <v>44282</v>
      </c>
      <c r="C915" s="11">
        <v>3</v>
      </c>
      <c r="D915" s="12">
        <v>2021</v>
      </c>
      <c r="E915" s="10" t="s">
        <v>2711</v>
      </c>
      <c r="F915" s="10" t="s">
        <v>2657</v>
      </c>
      <c r="G915" s="10" t="s">
        <v>2667</v>
      </c>
      <c r="H915" s="9" t="s">
        <v>8</v>
      </c>
      <c r="I915" s="9" t="s">
        <v>9</v>
      </c>
      <c r="J915" s="9" t="s">
        <v>3</v>
      </c>
      <c r="K915" s="9" t="s">
        <v>10</v>
      </c>
      <c r="L915" s="9" t="s">
        <v>11</v>
      </c>
      <c r="M915" s="13">
        <v>40</v>
      </c>
      <c r="N915" s="13">
        <f t="shared" si="42"/>
        <v>1814.4</v>
      </c>
      <c r="O915" s="11">
        <v>25400</v>
      </c>
      <c r="P915" s="11">
        <f t="shared" si="43"/>
        <v>1016000</v>
      </c>
      <c r="Q915" s="9" t="s">
        <v>1287</v>
      </c>
      <c r="R915" s="37">
        <f t="shared" si="44"/>
        <v>25400</v>
      </c>
    </row>
    <row r="916" spans="1:18" x14ac:dyDescent="0.25">
      <c r="A916" s="9" t="s">
        <v>1274</v>
      </c>
      <c r="B916" s="10">
        <v>44285</v>
      </c>
      <c r="C916" s="11">
        <v>3</v>
      </c>
      <c r="D916" s="12">
        <v>2021</v>
      </c>
      <c r="E916" s="10" t="s">
        <v>2711</v>
      </c>
      <c r="F916" s="10" t="s">
        <v>2657</v>
      </c>
      <c r="G916" s="10" t="s">
        <v>2667</v>
      </c>
      <c r="H916" s="9" t="s">
        <v>8</v>
      </c>
      <c r="I916" s="9" t="s">
        <v>9</v>
      </c>
      <c r="J916" s="9" t="s">
        <v>3</v>
      </c>
      <c r="K916" s="9" t="s">
        <v>10</v>
      </c>
      <c r="L916" s="9" t="s">
        <v>11</v>
      </c>
      <c r="M916" s="13">
        <v>30</v>
      </c>
      <c r="N916" s="13">
        <f t="shared" si="42"/>
        <v>1360.8</v>
      </c>
      <c r="O916" s="11">
        <v>25400</v>
      </c>
      <c r="P916" s="11">
        <f t="shared" si="43"/>
        <v>762000</v>
      </c>
      <c r="Q916" s="9" t="s">
        <v>1275</v>
      </c>
      <c r="R916" s="37">
        <f t="shared" si="44"/>
        <v>25400</v>
      </c>
    </row>
    <row r="917" spans="1:18" x14ac:dyDescent="0.25">
      <c r="A917" s="9" t="s">
        <v>1276</v>
      </c>
      <c r="B917" s="10">
        <v>44285</v>
      </c>
      <c r="C917" s="11">
        <v>3</v>
      </c>
      <c r="D917" s="12">
        <v>2021</v>
      </c>
      <c r="E917" s="10" t="s">
        <v>2711</v>
      </c>
      <c r="F917" s="10" t="s">
        <v>2657</v>
      </c>
      <c r="G917" s="10" t="s">
        <v>2667</v>
      </c>
      <c r="H917" s="9" t="s">
        <v>91</v>
      </c>
      <c r="I917" s="9" t="s">
        <v>9</v>
      </c>
      <c r="J917" s="9" t="s">
        <v>3</v>
      </c>
      <c r="K917" s="9" t="s">
        <v>10</v>
      </c>
      <c r="L917" s="9" t="s">
        <v>11</v>
      </c>
      <c r="M917" s="13">
        <v>20</v>
      </c>
      <c r="N917" s="13">
        <f t="shared" si="42"/>
        <v>907.2</v>
      </c>
      <c r="O917" s="11">
        <v>26200</v>
      </c>
      <c r="P917" s="11">
        <f t="shared" si="43"/>
        <v>524000</v>
      </c>
      <c r="Q917" s="9" t="s">
        <v>1277</v>
      </c>
      <c r="R917" s="37">
        <f t="shared" si="44"/>
        <v>26200</v>
      </c>
    </row>
    <row r="918" spans="1:18" x14ac:dyDescent="0.25">
      <c r="A918" s="9" t="s">
        <v>1278</v>
      </c>
      <c r="B918" s="10">
        <v>44285</v>
      </c>
      <c r="C918" s="11">
        <v>3</v>
      </c>
      <c r="D918" s="12">
        <v>2021</v>
      </c>
      <c r="E918" s="10" t="s">
        <v>2711</v>
      </c>
      <c r="F918" s="10" t="s">
        <v>2657</v>
      </c>
      <c r="G918" s="10" t="s">
        <v>2667</v>
      </c>
      <c r="H918" s="9" t="s">
        <v>8</v>
      </c>
      <c r="I918" s="9" t="s">
        <v>171</v>
      </c>
      <c r="J918" s="9" t="s">
        <v>3</v>
      </c>
      <c r="K918" s="9" t="s">
        <v>172</v>
      </c>
      <c r="L918" s="9" t="s">
        <v>173</v>
      </c>
      <c r="M918" s="13">
        <v>100</v>
      </c>
      <c r="N918" s="13">
        <f t="shared" si="42"/>
        <v>4536</v>
      </c>
      <c r="O918" s="11">
        <v>19500</v>
      </c>
      <c r="P918" s="11">
        <f t="shared" si="43"/>
        <v>1950000</v>
      </c>
      <c r="Q918" s="9" t="s">
        <v>1279</v>
      </c>
      <c r="R918" s="37">
        <f t="shared" si="44"/>
        <v>19500</v>
      </c>
    </row>
    <row r="919" spans="1:18" x14ac:dyDescent="0.25">
      <c r="A919" s="9" t="s">
        <v>1280</v>
      </c>
      <c r="B919" s="10">
        <v>44285</v>
      </c>
      <c r="C919" s="11">
        <v>3</v>
      </c>
      <c r="D919" s="12">
        <v>2021</v>
      </c>
      <c r="E919" s="10" t="s">
        <v>2711</v>
      </c>
      <c r="F919" s="10" t="s">
        <v>2657</v>
      </c>
      <c r="G919" s="10" t="s">
        <v>2667</v>
      </c>
      <c r="H919" s="9" t="s">
        <v>8</v>
      </c>
      <c r="I919" s="9" t="s">
        <v>9</v>
      </c>
      <c r="J919" s="9" t="s">
        <v>3</v>
      </c>
      <c r="K919" s="9" t="s">
        <v>10</v>
      </c>
      <c r="L919" s="9" t="s">
        <v>11</v>
      </c>
      <c r="M919" s="13">
        <v>20</v>
      </c>
      <c r="N919" s="13">
        <f t="shared" si="42"/>
        <v>907.2</v>
      </c>
      <c r="O919" s="11">
        <v>25400</v>
      </c>
      <c r="P919" s="11">
        <f t="shared" si="43"/>
        <v>508000</v>
      </c>
      <c r="Q919" s="9" t="s">
        <v>1281</v>
      </c>
      <c r="R919" s="37">
        <f t="shared" si="44"/>
        <v>25400</v>
      </c>
    </row>
    <row r="920" spans="1:18" x14ac:dyDescent="0.25">
      <c r="A920" s="9" t="s">
        <v>1266</v>
      </c>
      <c r="B920" s="10">
        <v>44289</v>
      </c>
      <c r="C920" s="11">
        <v>4</v>
      </c>
      <c r="D920" s="12">
        <v>2021</v>
      </c>
      <c r="E920" s="10" t="s">
        <v>2712</v>
      </c>
      <c r="F920" s="10" t="s">
        <v>2657</v>
      </c>
      <c r="G920" s="10" t="s">
        <v>2664</v>
      </c>
      <c r="H920" s="9" t="s">
        <v>8</v>
      </c>
      <c r="I920" s="9" t="s">
        <v>9</v>
      </c>
      <c r="J920" s="9" t="s">
        <v>3</v>
      </c>
      <c r="K920" s="9" t="s">
        <v>10</v>
      </c>
      <c r="L920" s="9" t="s">
        <v>11</v>
      </c>
      <c r="M920" s="13">
        <v>35</v>
      </c>
      <c r="N920" s="13">
        <f t="shared" si="42"/>
        <v>1587.6</v>
      </c>
      <c r="O920" s="11">
        <v>25400</v>
      </c>
      <c r="P920" s="11">
        <f t="shared" si="43"/>
        <v>889000</v>
      </c>
      <c r="Q920" s="9" t="s">
        <v>1267</v>
      </c>
      <c r="R920" s="37">
        <f t="shared" si="44"/>
        <v>25400</v>
      </c>
    </row>
    <row r="921" spans="1:18" x14ac:dyDescent="0.25">
      <c r="A921" s="9" t="s">
        <v>1268</v>
      </c>
      <c r="B921" s="10">
        <v>44289</v>
      </c>
      <c r="C921" s="11">
        <v>4</v>
      </c>
      <c r="D921" s="12">
        <v>2021</v>
      </c>
      <c r="E921" s="10" t="s">
        <v>2712</v>
      </c>
      <c r="F921" s="10" t="s">
        <v>2657</v>
      </c>
      <c r="G921" s="10" t="s">
        <v>2664</v>
      </c>
      <c r="H921" s="9" t="s">
        <v>22</v>
      </c>
      <c r="I921" s="9" t="s">
        <v>1048</v>
      </c>
      <c r="J921" s="9" t="s">
        <v>3</v>
      </c>
      <c r="K921" s="9" t="s">
        <v>1269</v>
      </c>
      <c r="L921" s="9" t="s">
        <v>1270</v>
      </c>
      <c r="M921" s="13">
        <v>150</v>
      </c>
      <c r="N921" s="13">
        <f t="shared" si="42"/>
        <v>6804</v>
      </c>
      <c r="O921" s="11">
        <v>23000</v>
      </c>
      <c r="P921" s="11">
        <f t="shared" si="43"/>
        <v>3450000</v>
      </c>
      <c r="Q921" s="9" t="s">
        <v>1271</v>
      </c>
      <c r="R921" s="37">
        <f t="shared" si="44"/>
        <v>23000</v>
      </c>
    </row>
    <row r="922" spans="1:18" x14ac:dyDescent="0.25">
      <c r="A922" s="9" t="s">
        <v>1272</v>
      </c>
      <c r="B922" s="10">
        <v>44289</v>
      </c>
      <c r="C922" s="11">
        <v>4</v>
      </c>
      <c r="D922" s="12">
        <v>2021</v>
      </c>
      <c r="E922" s="10" t="s">
        <v>2712</v>
      </c>
      <c r="F922" s="10" t="s">
        <v>2657</v>
      </c>
      <c r="G922" s="10" t="s">
        <v>2664</v>
      </c>
      <c r="H922" s="9" t="s">
        <v>235</v>
      </c>
      <c r="I922" s="9" t="s">
        <v>33</v>
      </c>
      <c r="J922" s="9" t="s">
        <v>3</v>
      </c>
      <c r="K922" s="9" t="s">
        <v>1160</v>
      </c>
      <c r="L922" s="9" t="s">
        <v>1161</v>
      </c>
      <c r="M922" s="13">
        <v>6.6137560000000004</v>
      </c>
      <c r="N922" s="13">
        <f t="shared" si="42"/>
        <v>299.99997216000003</v>
      </c>
      <c r="O922" s="11">
        <v>15975.04</v>
      </c>
      <c r="P922" s="11">
        <f t="shared" si="43"/>
        <v>105655.01665024001</v>
      </c>
      <c r="Q922" s="9" t="s">
        <v>1273</v>
      </c>
      <c r="R922" s="37">
        <f t="shared" si="44"/>
        <v>15975.04</v>
      </c>
    </row>
    <row r="923" spans="1:18" x14ac:dyDescent="0.25">
      <c r="A923" s="9" t="s">
        <v>1260</v>
      </c>
      <c r="B923" s="10">
        <v>44291</v>
      </c>
      <c r="C923" s="11">
        <v>4</v>
      </c>
      <c r="D923" s="12">
        <v>2021</v>
      </c>
      <c r="E923" s="10" t="s">
        <v>2712</v>
      </c>
      <c r="F923" s="10" t="s">
        <v>2657</v>
      </c>
      <c r="G923" s="10" t="s">
        <v>2664</v>
      </c>
      <c r="H923" s="9" t="s">
        <v>22</v>
      </c>
      <c r="I923" s="9" t="s">
        <v>23</v>
      </c>
      <c r="J923" s="9" t="s">
        <v>3</v>
      </c>
      <c r="K923" s="9" t="s">
        <v>16</v>
      </c>
      <c r="L923" s="9" t="s">
        <v>17</v>
      </c>
      <c r="M923" s="13">
        <v>17.850000000000001</v>
      </c>
      <c r="N923" s="13">
        <f t="shared" si="42"/>
        <v>809.67600000000004</v>
      </c>
      <c r="O923" s="11">
        <v>24000</v>
      </c>
      <c r="P923" s="11">
        <f t="shared" si="43"/>
        <v>428400.00000000006</v>
      </c>
      <c r="Q923" s="9" t="s">
        <v>1261</v>
      </c>
      <c r="R923" s="37">
        <f t="shared" si="44"/>
        <v>24000</v>
      </c>
    </row>
    <row r="924" spans="1:18" x14ac:dyDescent="0.25">
      <c r="A924" s="9" t="s">
        <v>1260</v>
      </c>
      <c r="B924" s="10">
        <v>44291</v>
      </c>
      <c r="C924" s="11">
        <v>4</v>
      </c>
      <c r="D924" s="12">
        <v>2021</v>
      </c>
      <c r="E924" s="10" t="s">
        <v>2712</v>
      </c>
      <c r="F924" s="10" t="s">
        <v>2657</v>
      </c>
      <c r="G924" s="10" t="s">
        <v>2664</v>
      </c>
      <c r="H924" s="9" t="s">
        <v>22</v>
      </c>
      <c r="I924" s="9" t="s">
        <v>23</v>
      </c>
      <c r="J924" s="9" t="s">
        <v>3</v>
      </c>
      <c r="K924" s="9" t="s">
        <v>16</v>
      </c>
      <c r="L924" s="9" t="s">
        <v>17</v>
      </c>
      <c r="M924" s="13">
        <v>73.27</v>
      </c>
      <c r="N924" s="13">
        <f t="shared" si="42"/>
        <v>3323.5272</v>
      </c>
      <c r="O924" s="11">
        <v>24000</v>
      </c>
      <c r="P924" s="11">
        <f t="shared" si="43"/>
        <v>1758480</v>
      </c>
      <c r="Q924" s="9" t="s">
        <v>1261</v>
      </c>
      <c r="R924" s="37">
        <f t="shared" si="44"/>
        <v>24000</v>
      </c>
    </row>
    <row r="925" spans="1:18" x14ac:dyDescent="0.25">
      <c r="A925" s="9" t="s">
        <v>1260</v>
      </c>
      <c r="B925" s="10">
        <v>44291</v>
      </c>
      <c r="C925" s="11">
        <v>4</v>
      </c>
      <c r="D925" s="12">
        <v>2021</v>
      </c>
      <c r="E925" s="10" t="s">
        <v>2712</v>
      </c>
      <c r="F925" s="10" t="s">
        <v>2657</v>
      </c>
      <c r="G925" s="10" t="s">
        <v>2664</v>
      </c>
      <c r="H925" s="9" t="s">
        <v>22</v>
      </c>
      <c r="I925" s="9" t="s">
        <v>23</v>
      </c>
      <c r="J925" s="9" t="s">
        <v>3</v>
      </c>
      <c r="K925" s="9" t="s">
        <v>16</v>
      </c>
      <c r="L925" s="9" t="s">
        <v>17</v>
      </c>
      <c r="M925" s="13">
        <v>8.8800000000000008</v>
      </c>
      <c r="N925" s="13">
        <f t="shared" si="42"/>
        <v>402.79680000000002</v>
      </c>
      <c r="O925" s="11">
        <v>24000</v>
      </c>
      <c r="P925" s="11">
        <f t="shared" si="43"/>
        <v>213120.00000000003</v>
      </c>
      <c r="Q925" s="9" t="s">
        <v>1261</v>
      </c>
      <c r="R925" s="37">
        <f t="shared" si="44"/>
        <v>24000</v>
      </c>
    </row>
    <row r="926" spans="1:18" x14ac:dyDescent="0.25">
      <c r="A926" s="9" t="s">
        <v>1262</v>
      </c>
      <c r="B926" s="10">
        <v>44291</v>
      </c>
      <c r="C926" s="11">
        <v>4</v>
      </c>
      <c r="D926" s="12">
        <v>2021</v>
      </c>
      <c r="E926" s="10" t="s">
        <v>2712</v>
      </c>
      <c r="F926" s="10" t="s">
        <v>2657</v>
      </c>
      <c r="G926" s="10" t="s">
        <v>2664</v>
      </c>
      <c r="H926" s="9" t="s">
        <v>78</v>
      </c>
      <c r="I926" s="9" t="s">
        <v>23</v>
      </c>
      <c r="J926" s="9" t="s">
        <v>3</v>
      </c>
      <c r="K926" s="9" t="s">
        <v>16</v>
      </c>
      <c r="L926" s="9" t="s">
        <v>17</v>
      </c>
      <c r="M926" s="13">
        <v>104.27</v>
      </c>
      <c r="N926" s="13">
        <f t="shared" si="42"/>
        <v>4729.6871999999994</v>
      </c>
      <c r="O926" s="11">
        <v>22000</v>
      </c>
      <c r="P926" s="11">
        <f t="shared" si="43"/>
        <v>2293940</v>
      </c>
      <c r="Q926" s="9" t="s">
        <v>1263</v>
      </c>
      <c r="R926" s="37">
        <f t="shared" si="44"/>
        <v>22000</v>
      </c>
    </row>
    <row r="927" spans="1:18" x14ac:dyDescent="0.25">
      <c r="A927" s="9" t="s">
        <v>1262</v>
      </c>
      <c r="B927" s="10">
        <v>44291</v>
      </c>
      <c r="C927" s="11">
        <v>4</v>
      </c>
      <c r="D927" s="12">
        <v>2021</v>
      </c>
      <c r="E927" s="10" t="s">
        <v>2712</v>
      </c>
      <c r="F927" s="10" t="s">
        <v>2657</v>
      </c>
      <c r="G927" s="10" t="s">
        <v>2664</v>
      </c>
      <c r="H927" s="9" t="s">
        <v>78</v>
      </c>
      <c r="I927" s="9" t="s">
        <v>23</v>
      </c>
      <c r="J927" s="9" t="s">
        <v>3</v>
      </c>
      <c r="K927" s="9" t="s">
        <v>16</v>
      </c>
      <c r="L927" s="9" t="s">
        <v>17</v>
      </c>
      <c r="M927" s="13">
        <v>2.8</v>
      </c>
      <c r="N927" s="13">
        <f t="shared" si="42"/>
        <v>127.008</v>
      </c>
      <c r="O927" s="11">
        <v>22000</v>
      </c>
      <c r="P927" s="11">
        <f t="shared" si="43"/>
        <v>61599.999999999993</v>
      </c>
      <c r="Q927" s="9" t="s">
        <v>1263</v>
      </c>
      <c r="R927" s="37">
        <f t="shared" si="44"/>
        <v>22000</v>
      </c>
    </row>
    <row r="928" spans="1:18" x14ac:dyDescent="0.25">
      <c r="A928" s="9" t="s">
        <v>1262</v>
      </c>
      <c r="B928" s="10">
        <v>44291</v>
      </c>
      <c r="C928" s="11">
        <v>4</v>
      </c>
      <c r="D928" s="12">
        <v>2021</v>
      </c>
      <c r="E928" s="10" t="s">
        <v>2712</v>
      </c>
      <c r="F928" s="10" t="s">
        <v>2657</v>
      </c>
      <c r="G928" s="10" t="s">
        <v>2664</v>
      </c>
      <c r="H928" s="9" t="s">
        <v>78</v>
      </c>
      <c r="I928" s="9" t="s">
        <v>23</v>
      </c>
      <c r="J928" s="9" t="s">
        <v>3</v>
      </c>
      <c r="K928" s="9" t="s">
        <v>16</v>
      </c>
      <c r="L928" s="9" t="s">
        <v>17</v>
      </c>
      <c r="M928" s="13">
        <v>7.93</v>
      </c>
      <c r="N928" s="13">
        <f t="shared" si="42"/>
        <v>359.70479999999998</v>
      </c>
      <c r="O928" s="11">
        <v>22000</v>
      </c>
      <c r="P928" s="11">
        <f t="shared" si="43"/>
        <v>174460</v>
      </c>
      <c r="Q928" s="9" t="s">
        <v>1263</v>
      </c>
      <c r="R928" s="37">
        <f t="shared" si="44"/>
        <v>22000</v>
      </c>
    </row>
    <row r="929" spans="1:18" x14ac:dyDescent="0.25">
      <c r="A929" s="9" t="s">
        <v>1264</v>
      </c>
      <c r="B929" s="10">
        <v>44291</v>
      </c>
      <c r="C929" s="11">
        <v>4</v>
      </c>
      <c r="D929" s="12">
        <v>2021</v>
      </c>
      <c r="E929" s="10" t="s">
        <v>2712</v>
      </c>
      <c r="F929" s="10" t="s">
        <v>2657</v>
      </c>
      <c r="G929" s="10" t="s">
        <v>2664</v>
      </c>
      <c r="H929" s="9" t="s">
        <v>8</v>
      </c>
      <c r="I929" s="9" t="s">
        <v>9</v>
      </c>
      <c r="J929" s="9" t="s">
        <v>3</v>
      </c>
      <c r="K929" s="9" t="s">
        <v>10</v>
      </c>
      <c r="L929" s="9" t="s">
        <v>11</v>
      </c>
      <c r="M929" s="13">
        <v>35</v>
      </c>
      <c r="N929" s="13">
        <f t="shared" si="42"/>
        <v>1587.6</v>
      </c>
      <c r="O929" s="11">
        <v>25400</v>
      </c>
      <c r="P929" s="11">
        <f t="shared" si="43"/>
        <v>889000</v>
      </c>
      <c r="Q929" s="9" t="s">
        <v>1265</v>
      </c>
      <c r="R929" s="37">
        <f t="shared" si="44"/>
        <v>25400</v>
      </c>
    </row>
    <row r="930" spans="1:18" x14ac:dyDescent="0.25">
      <c r="A930" s="9" t="s">
        <v>1258</v>
      </c>
      <c r="B930" s="10">
        <v>44292</v>
      </c>
      <c r="C930" s="11">
        <v>4</v>
      </c>
      <c r="D930" s="12">
        <v>2021</v>
      </c>
      <c r="E930" s="10" t="s">
        <v>2712</v>
      </c>
      <c r="F930" s="10" t="s">
        <v>2657</v>
      </c>
      <c r="G930" s="10" t="s">
        <v>2664</v>
      </c>
      <c r="H930" s="9" t="s">
        <v>91</v>
      </c>
      <c r="I930" s="9" t="s">
        <v>9</v>
      </c>
      <c r="J930" s="9" t="s">
        <v>3</v>
      </c>
      <c r="K930" s="9" t="s">
        <v>10</v>
      </c>
      <c r="L930" s="9" t="s">
        <v>11</v>
      </c>
      <c r="M930" s="13">
        <v>19.43</v>
      </c>
      <c r="N930" s="13">
        <f t="shared" si="42"/>
        <v>881.34479999999996</v>
      </c>
      <c r="O930" s="11">
        <v>27400</v>
      </c>
      <c r="P930" s="11">
        <f t="shared" si="43"/>
        <v>532382</v>
      </c>
      <c r="Q930" s="9" t="s">
        <v>1259</v>
      </c>
      <c r="R930" s="37">
        <f t="shared" si="44"/>
        <v>27400</v>
      </c>
    </row>
    <row r="931" spans="1:18" x14ac:dyDescent="0.25">
      <c r="A931" s="9" t="s">
        <v>1258</v>
      </c>
      <c r="B931" s="10">
        <v>44292</v>
      </c>
      <c r="C931" s="11">
        <v>4</v>
      </c>
      <c r="D931" s="12">
        <v>2021</v>
      </c>
      <c r="E931" s="10" t="s">
        <v>2712</v>
      </c>
      <c r="F931" s="10" t="s">
        <v>2657</v>
      </c>
      <c r="G931" s="10" t="s">
        <v>2664</v>
      </c>
      <c r="H931" s="9" t="s">
        <v>91</v>
      </c>
      <c r="I931" s="9" t="s">
        <v>9</v>
      </c>
      <c r="J931" s="9" t="s">
        <v>3</v>
      </c>
      <c r="K931" s="9" t="s">
        <v>10</v>
      </c>
      <c r="L931" s="9" t="s">
        <v>11</v>
      </c>
      <c r="M931" s="13">
        <v>10.57</v>
      </c>
      <c r="N931" s="13">
        <f t="shared" si="42"/>
        <v>479.45519999999999</v>
      </c>
      <c r="O931" s="11">
        <v>27400</v>
      </c>
      <c r="P931" s="11">
        <f t="shared" si="43"/>
        <v>289618</v>
      </c>
      <c r="Q931" s="9" t="s">
        <v>1259</v>
      </c>
      <c r="R931" s="37">
        <f t="shared" si="44"/>
        <v>27400</v>
      </c>
    </row>
    <row r="932" spans="1:18" x14ac:dyDescent="0.25">
      <c r="A932" s="9" t="s">
        <v>1253</v>
      </c>
      <c r="B932" s="10">
        <v>44293</v>
      </c>
      <c r="C932" s="11">
        <v>4</v>
      </c>
      <c r="D932" s="12">
        <v>2021</v>
      </c>
      <c r="E932" s="10" t="s">
        <v>2712</v>
      </c>
      <c r="F932" s="10" t="s">
        <v>2657</v>
      </c>
      <c r="G932" s="10" t="s">
        <v>2664</v>
      </c>
      <c r="H932" s="9" t="s">
        <v>298</v>
      </c>
      <c r="I932" s="9" t="s">
        <v>1254</v>
      </c>
      <c r="J932" s="9" t="s">
        <v>3</v>
      </c>
      <c r="K932" s="9" t="s">
        <v>1255</v>
      </c>
      <c r="L932" s="9" t="s">
        <v>1256</v>
      </c>
      <c r="M932" s="13">
        <v>28.31</v>
      </c>
      <c r="N932" s="13">
        <f t="shared" si="42"/>
        <v>1284.1415999999999</v>
      </c>
      <c r="O932" s="11">
        <v>19000</v>
      </c>
      <c r="P932" s="11">
        <f t="shared" si="43"/>
        <v>537890</v>
      </c>
      <c r="Q932" s="9" t="s">
        <v>1257</v>
      </c>
      <c r="R932" s="37">
        <f t="shared" si="44"/>
        <v>19000</v>
      </c>
    </row>
    <row r="933" spans="1:18" x14ac:dyDescent="0.25">
      <c r="A933" s="9" t="s">
        <v>1253</v>
      </c>
      <c r="B933" s="10">
        <v>44293</v>
      </c>
      <c r="C933" s="11">
        <v>4</v>
      </c>
      <c r="D933" s="12">
        <v>2021</v>
      </c>
      <c r="E933" s="10" t="s">
        <v>2712</v>
      </c>
      <c r="F933" s="10" t="s">
        <v>2657</v>
      </c>
      <c r="G933" s="10" t="s">
        <v>2664</v>
      </c>
      <c r="H933" s="9" t="s">
        <v>298</v>
      </c>
      <c r="I933" s="9" t="s">
        <v>1254</v>
      </c>
      <c r="J933" s="9" t="s">
        <v>3</v>
      </c>
      <c r="K933" s="9" t="s">
        <v>1255</v>
      </c>
      <c r="L933" s="9" t="s">
        <v>1256</v>
      </c>
      <c r="M933" s="13">
        <v>16.73</v>
      </c>
      <c r="N933" s="13">
        <f t="shared" si="42"/>
        <v>758.87279999999998</v>
      </c>
      <c r="O933" s="11">
        <v>19000</v>
      </c>
      <c r="P933" s="11">
        <f t="shared" si="43"/>
        <v>317870</v>
      </c>
      <c r="Q933" s="9" t="s">
        <v>1257</v>
      </c>
      <c r="R933" s="37">
        <f t="shared" si="44"/>
        <v>19000</v>
      </c>
    </row>
    <row r="934" spans="1:18" x14ac:dyDescent="0.25">
      <c r="A934" s="9" t="s">
        <v>1253</v>
      </c>
      <c r="B934" s="10">
        <v>44293</v>
      </c>
      <c r="C934" s="11">
        <v>4</v>
      </c>
      <c r="D934" s="12">
        <v>2021</v>
      </c>
      <c r="E934" s="10" t="s">
        <v>2712</v>
      </c>
      <c r="F934" s="10" t="s">
        <v>2657</v>
      </c>
      <c r="G934" s="10" t="s">
        <v>2664</v>
      </c>
      <c r="H934" s="9" t="s">
        <v>298</v>
      </c>
      <c r="I934" s="9" t="s">
        <v>1254</v>
      </c>
      <c r="J934" s="9" t="s">
        <v>3</v>
      </c>
      <c r="K934" s="9" t="s">
        <v>1255</v>
      </c>
      <c r="L934" s="9" t="s">
        <v>1256</v>
      </c>
      <c r="M934" s="13">
        <v>28.96</v>
      </c>
      <c r="N934" s="13">
        <f t="shared" si="42"/>
        <v>1313.6256000000001</v>
      </c>
      <c r="O934" s="11">
        <v>19000</v>
      </c>
      <c r="P934" s="11">
        <f t="shared" si="43"/>
        <v>550240</v>
      </c>
      <c r="Q934" s="9" t="s">
        <v>1257</v>
      </c>
      <c r="R934" s="37">
        <f t="shared" si="44"/>
        <v>19000</v>
      </c>
    </row>
    <row r="935" spans="1:18" x14ac:dyDescent="0.25">
      <c r="A935" s="9" t="s">
        <v>1251</v>
      </c>
      <c r="B935" s="10">
        <v>44294</v>
      </c>
      <c r="C935" s="11">
        <v>4</v>
      </c>
      <c r="D935" s="12">
        <v>2021</v>
      </c>
      <c r="E935" s="10" t="s">
        <v>2712</v>
      </c>
      <c r="F935" s="10" t="s">
        <v>2657</v>
      </c>
      <c r="G935" s="10" t="s">
        <v>2664</v>
      </c>
      <c r="H935" s="9" t="s">
        <v>8</v>
      </c>
      <c r="I935" s="9" t="s">
        <v>171</v>
      </c>
      <c r="J935" s="9" t="s">
        <v>3</v>
      </c>
      <c r="K935" s="9" t="s">
        <v>172</v>
      </c>
      <c r="L935" s="9" t="s">
        <v>173</v>
      </c>
      <c r="M935" s="13">
        <v>150</v>
      </c>
      <c r="N935" s="13">
        <f t="shared" si="42"/>
        <v>6804</v>
      </c>
      <c r="O935" s="11">
        <v>19500</v>
      </c>
      <c r="P935" s="11">
        <f t="shared" si="43"/>
        <v>2925000</v>
      </c>
      <c r="Q935" s="9" t="s">
        <v>1252</v>
      </c>
      <c r="R935" s="37">
        <f t="shared" si="44"/>
        <v>19500</v>
      </c>
    </row>
    <row r="936" spans="1:18" x14ac:dyDescent="0.25">
      <c r="A936" s="9" t="s">
        <v>1249</v>
      </c>
      <c r="B936" s="10">
        <v>44296</v>
      </c>
      <c r="C936" s="11">
        <v>4</v>
      </c>
      <c r="D936" s="12">
        <v>2021</v>
      </c>
      <c r="E936" s="10" t="s">
        <v>2712</v>
      </c>
      <c r="F936" s="10" t="s">
        <v>2657</v>
      </c>
      <c r="G936" s="10" t="s">
        <v>2664</v>
      </c>
      <c r="H936" s="9" t="s">
        <v>22</v>
      </c>
      <c r="I936" s="9" t="s">
        <v>23</v>
      </c>
      <c r="J936" s="9" t="s">
        <v>3</v>
      </c>
      <c r="K936" s="9" t="s">
        <v>16</v>
      </c>
      <c r="L936" s="9" t="s">
        <v>17</v>
      </c>
      <c r="M936" s="13">
        <v>0.36</v>
      </c>
      <c r="N936" s="13">
        <f t="shared" si="42"/>
        <v>16.329599999999999</v>
      </c>
      <c r="O936" s="11">
        <v>24000</v>
      </c>
      <c r="P936" s="11">
        <f t="shared" si="43"/>
        <v>8640</v>
      </c>
      <c r="Q936" s="9" t="s">
        <v>1250</v>
      </c>
      <c r="R936" s="37">
        <f t="shared" si="44"/>
        <v>24000</v>
      </c>
    </row>
    <row r="937" spans="1:18" x14ac:dyDescent="0.25">
      <c r="A937" s="9" t="s">
        <v>1249</v>
      </c>
      <c r="B937" s="10">
        <v>44296</v>
      </c>
      <c r="C937" s="11">
        <v>4</v>
      </c>
      <c r="D937" s="12">
        <v>2021</v>
      </c>
      <c r="E937" s="10" t="s">
        <v>2712</v>
      </c>
      <c r="F937" s="10" t="s">
        <v>2657</v>
      </c>
      <c r="G937" s="10" t="s">
        <v>2664</v>
      </c>
      <c r="H937" s="9" t="s">
        <v>22</v>
      </c>
      <c r="I937" s="9" t="s">
        <v>23</v>
      </c>
      <c r="J937" s="9" t="s">
        <v>3</v>
      </c>
      <c r="K937" s="9" t="s">
        <v>16</v>
      </c>
      <c r="L937" s="9" t="s">
        <v>17</v>
      </c>
      <c r="M937" s="13">
        <v>2.89</v>
      </c>
      <c r="N937" s="13">
        <f t="shared" si="42"/>
        <v>131.09040000000002</v>
      </c>
      <c r="O937" s="11">
        <v>24000</v>
      </c>
      <c r="P937" s="11">
        <f t="shared" si="43"/>
        <v>69360</v>
      </c>
      <c r="Q937" s="9" t="s">
        <v>1250</v>
      </c>
      <c r="R937" s="37">
        <f t="shared" si="44"/>
        <v>24000</v>
      </c>
    </row>
    <row r="938" spans="1:18" x14ac:dyDescent="0.25">
      <c r="A938" s="9" t="s">
        <v>1249</v>
      </c>
      <c r="B938" s="10">
        <v>44296</v>
      </c>
      <c r="C938" s="11">
        <v>4</v>
      </c>
      <c r="D938" s="12">
        <v>2021</v>
      </c>
      <c r="E938" s="10" t="s">
        <v>2712</v>
      </c>
      <c r="F938" s="10" t="s">
        <v>2657</v>
      </c>
      <c r="G938" s="10" t="s">
        <v>2664</v>
      </c>
      <c r="H938" s="9" t="s">
        <v>22</v>
      </c>
      <c r="I938" s="9" t="s">
        <v>23</v>
      </c>
      <c r="J938" s="9" t="s">
        <v>3</v>
      </c>
      <c r="K938" s="9" t="s">
        <v>16</v>
      </c>
      <c r="L938" s="9" t="s">
        <v>17</v>
      </c>
      <c r="M938" s="13">
        <v>0.47</v>
      </c>
      <c r="N938" s="13">
        <f t="shared" si="42"/>
        <v>21.319199999999999</v>
      </c>
      <c r="O938" s="11">
        <v>24000</v>
      </c>
      <c r="P938" s="11">
        <f t="shared" si="43"/>
        <v>11280</v>
      </c>
      <c r="Q938" s="9" t="s">
        <v>1250</v>
      </c>
      <c r="R938" s="37">
        <f t="shared" si="44"/>
        <v>24000</v>
      </c>
    </row>
    <row r="939" spans="1:18" x14ac:dyDescent="0.25">
      <c r="A939" s="9" t="s">
        <v>1249</v>
      </c>
      <c r="B939" s="10">
        <v>44296</v>
      </c>
      <c r="C939" s="11">
        <v>4</v>
      </c>
      <c r="D939" s="12">
        <v>2021</v>
      </c>
      <c r="E939" s="10" t="s">
        <v>2712</v>
      </c>
      <c r="F939" s="10" t="s">
        <v>2657</v>
      </c>
      <c r="G939" s="10" t="s">
        <v>2664</v>
      </c>
      <c r="H939" s="9" t="s">
        <v>22</v>
      </c>
      <c r="I939" s="9" t="s">
        <v>23</v>
      </c>
      <c r="J939" s="9" t="s">
        <v>3</v>
      </c>
      <c r="K939" s="9" t="s">
        <v>16</v>
      </c>
      <c r="L939" s="9" t="s">
        <v>17</v>
      </c>
      <c r="M939" s="13">
        <v>96.28</v>
      </c>
      <c r="N939" s="13">
        <f t="shared" si="42"/>
        <v>4367.2608</v>
      </c>
      <c r="O939" s="11">
        <v>24000</v>
      </c>
      <c r="P939" s="11">
        <f t="shared" si="43"/>
        <v>2310720</v>
      </c>
      <c r="Q939" s="9" t="s">
        <v>1250</v>
      </c>
      <c r="R939" s="37">
        <f t="shared" si="44"/>
        <v>24000</v>
      </c>
    </row>
    <row r="940" spans="1:18" x14ac:dyDescent="0.25">
      <c r="A940" s="9" t="s">
        <v>1247</v>
      </c>
      <c r="B940" s="10">
        <v>44299</v>
      </c>
      <c r="C940" s="11">
        <v>4</v>
      </c>
      <c r="D940" s="12">
        <v>2021</v>
      </c>
      <c r="E940" s="10" t="s">
        <v>2712</v>
      </c>
      <c r="F940" s="10" t="s">
        <v>2657</v>
      </c>
      <c r="G940" s="10" t="s">
        <v>2664</v>
      </c>
      <c r="H940" s="9" t="s">
        <v>8</v>
      </c>
      <c r="I940" s="9" t="s">
        <v>171</v>
      </c>
      <c r="J940" s="9" t="s">
        <v>3</v>
      </c>
      <c r="K940" s="9" t="s">
        <v>172</v>
      </c>
      <c r="L940" s="9" t="s">
        <v>173</v>
      </c>
      <c r="M940" s="13">
        <v>60</v>
      </c>
      <c r="N940" s="13">
        <f t="shared" si="42"/>
        <v>2721.6</v>
      </c>
      <c r="O940" s="11">
        <v>19500</v>
      </c>
      <c r="P940" s="11">
        <f t="shared" si="43"/>
        <v>1170000</v>
      </c>
      <c r="Q940" s="9" t="s">
        <v>1248</v>
      </c>
      <c r="R940" s="37">
        <f t="shared" si="44"/>
        <v>19500</v>
      </c>
    </row>
    <row r="941" spans="1:18" x14ac:dyDescent="0.25">
      <c r="A941" s="9" t="s">
        <v>1239</v>
      </c>
      <c r="B941" s="10">
        <v>44300</v>
      </c>
      <c r="C941" s="11">
        <v>4</v>
      </c>
      <c r="D941" s="12">
        <v>2021</v>
      </c>
      <c r="E941" s="10" t="s">
        <v>2712</v>
      </c>
      <c r="F941" s="10" t="s">
        <v>2657</v>
      </c>
      <c r="G941" s="10" t="s">
        <v>2664</v>
      </c>
      <c r="H941" s="9" t="s">
        <v>1240</v>
      </c>
      <c r="I941" s="9" t="s">
        <v>58</v>
      </c>
      <c r="J941" s="9" t="s">
        <v>3</v>
      </c>
      <c r="K941" s="9" t="s">
        <v>494</v>
      </c>
      <c r="L941" s="9" t="s">
        <v>495</v>
      </c>
      <c r="M941" s="13">
        <v>0.67</v>
      </c>
      <c r="N941" s="13">
        <f t="shared" si="42"/>
        <v>30.391200000000001</v>
      </c>
      <c r="O941" s="11">
        <v>12000</v>
      </c>
      <c r="P941" s="11">
        <f t="shared" si="43"/>
        <v>8040.0000000000009</v>
      </c>
      <c r="Q941" s="9" t="s">
        <v>1241</v>
      </c>
      <c r="R941" s="37">
        <f t="shared" si="44"/>
        <v>12000</v>
      </c>
    </row>
    <row r="942" spans="1:18" x14ac:dyDescent="0.25">
      <c r="A942" s="9" t="s">
        <v>1242</v>
      </c>
      <c r="B942" s="10">
        <v>44300</v>
      </c>
      <c r="C942" s="11">
        <v>4</v>
      </c>
      <c r="D942" s="12">
        <v>2021</v>
      </c>
      <c r="E942" s="10" t="s">
        <v>2712</v>
      </c>
      <c r="F942" s="10" t="s">
        <v>2657</v>
      </c>
      <c r="G942" s="10" t="s">
        <v>2664</v>
      </c>
      <c r="H942" s="9" t="s">
        <v>298</v>
      </c>
      <c r="I942" s="9" t="s">
        <v>1243</v>
      </c>
      <c r="J942" s="9" t="s">
        <v>3</v>
      </c>
      <c r="K942" s="9" t="s">
        <v>494</v>
      </c>
      <c r="L942" s="9" t="s">
        <v>495</v>
      </c>
      <c r="M942" s="13">
        <v>0.67</v>
      </c>
      <c r="N942" s="13">
        <f t="shared" si="42"/>
        <v>30.391200000000001</v>
      </c>
      <c r="O942" s="11">
        <v>18000</v>
      </c>
      <c r="P942" s="11">
        <f t="shared" si="43"/>
        <v>12060</v>
      </c>
      <c r="Q942" s="9" t="s">
        <v>1244</v>
      </c>
      <c r="R942" s="37">
        <f t="shared" si="44"/>
        <v>18000</v>
      </c>
    </row>
    <row r="943" spans="1:18" x14ac:dyDescent="0.25">
      <c r="A943" s="9" t="s">
        <v>1245</v>
      </c>
      <c r="B943" s="10">
        <v>44300</v>
      </c>
      <c r="C943" s="11">
        <v>4</v>
      </c>
      <c r="D943" s="12">
        <v>2021</v>
      </c>
      <c r="E943" s="10" t="s">
        <v>2712</v>
      </c>
      <c r="F943" s="10" t="s">
        <v>2657</v>
      </c>
      <c r="G943" s="10" t="s">
        <v>2664</v>
      </c>
      <c r="H943" s="9" t="s">
        <v>298</v>
      </c>
      <c r="I943" s="9" t="s">
        <v>1221</v>
      </c>
      <c r="J943" s="9" t="s">
        <v>3</v>
      </c>
      <c r="K943" s="9" t="s">
        <v>1222</v>
      </c>
      <c r="L943" s="9" t="s">
        <v>1223</v>
      </c>
      <c r="M943" s="13">
        <v>57</v>
      </c>
      <c r="N943" s="13">
        <f t="shared" si="42"/>
        <v>2585.52</v>
      </c>
      <c r="O943" s="11">
        <v>19200</v>
      </c>
      <c r="P943" s="11">
        <f t="shared" si="43"/>
        <v>1094400</v>
      </c>
      <c r="Q943" s="9" t="s">
        <v>1246</v>
      </c>
      <c r="R943" s="37">
        <f t="shared" si="44"/>
        <v>19200</v>
      </c>
    </row>
    <row r="944" spans="1:18" x14ac:dyDescent="0.25">
      <c r="A944" s="9" t="s">
        <v>1233</v>
      </c>
      <c r="B944" s="10">
        <v>44306</v>
      </c>
      <c r="C944" s="11">
        <v>4</v>
      </c>
      <c r="D944" s="12">
        <v>2021</v>
      </c>
      <c r="E944" s="10" t="s">
        <v>2712</v>
      </c>
      <c r="F944" s="10" t="s">
        <v>2657</v>
      </c>
      <c r="G944" s="10" t="s">
        <v>2664</v>
      </c>
      <c r="H944" s="9" t="s">
        <v>22</v>
      </c>
      <c r="I944" s="9" t="s">
        <v>23</v>
      </c>
      <c r="J944" s="9" t="s">
        <v>3</v>
      </c>
      <c r="K944" s="9" t="s">
        <v>16</v>
      </c>
      <c r="L944" s="9" t="s">
        <v>17</v>
      </c>
      <c r="M944" s="13">
        <v>51.22</v>
      </c>
      <c r="N944" s="13">
        <f t="shared" si="42"/>
        <v>2323.3391999999999</v>
      </c>
      <c r="O944" s="11">
        <v>21200</v>
      </c>
      <c r="P944" s="11">
        <f t="shared" si="43"/>
        <v>1085864</v>
      </c>
      <c r="Q944" s="9" t="s">
        <v>1234</v>
      </c>
      <c r="R944" s="37">
        <f t="shared" si="44"/>
        <v>21200</v>
      </c>
    </row>
    <row r="945" spans="1:18" x14ac:dyDescent="0.25">
      <c r="A945" s="9" t="s">
        <v>1233</v>
      </c>
      <c r="B945" s="10">
        <v>44306</v>
      </c>
      <c r="C945" s="11">
        <v>4</v>
      </c>
      <c r="D945" s="12">
        <v>2021</v>
      </c>
      <c r="E945" s="10" t="s">
        <v>2712</v>
      </c>
      <c r="F945" s="10" t="s">
        <v>2657</v>
      </c>
      <c r="G945" s="10" t="s">
        <v>2664</v>
      </c>
      <c r="H945" s="9" t="s">
        <v>22</v>
      </c>
      <c r="I945" s="9" t="s">
        <v>23</v>
      </c>
      <c r="J945" s="9" t="s">
        <v>3</v>
      </c>
      <c r="K945" s="9" t="s">
        <v>16</v>
      </c>
      <c r="L945" s="9" t="s">
        <v>17</v>
      </c>
      <c r="M945" s="13">
        <v>14.37</v>
      </c>
      <c r="N945" s="13">
        <f t="shared" si="42"/>
        <v>651.82319999999993</v>
      </c>
      <c r="O945" s="11">
        <v>21200</v>
      </c>
      <c r="P945" s="11">
        <f t="shared" si="43"/>
        <v>304644</v>
      </c>
      <c r="Q945" s="9" t="s">
        <v>1234</v>
      </c>
      <c r="R945" s="37">
        <f t="shared" si="44"/>
        <v>21200</v>
      </c>
    </row>
    <row r="946" spans="1:18" x14ac:dyDescent="0.25">
      <c r="A946" s="9" t="s">
        <v>1233</v>
      </c>
      <c r="B946" s="10">
        <v>44306</v>
      </c>
      <c r="C946" s="11">
        <v>4</v>
      </c>
      <c r="D946" s="12">
        <v>2021</v>
      </c>
      <c r="E946" s="10" t="s">
        <v>2712</v>
      </c>
      <c r="F946" s="10" t="s">
        <v>2657</v>
      </c>
      <c r="G946" s="10" t="s">
        <v>2664</v>
      </c>
      <c r="H946" s="9" t="s">
        <v>22</v>
      </c>
      <c r="I946" s="9" t="s">
        <v>23</v>
      </c>
      <c r="J946" s="9" t="s">
        <v>3</v>
      </c>
      <c r="K946" s="9" t="s">
        <v>16</v>
      </c>
      <c r="L946" s="9" t="s">
        <v>17</v>
      </c>
      <c r="M946" s="13">
        <v>43.41</v>
      </c>
      <c r="N946" s="13">
        <f t="shared" si="42"/>
        <v>1969.0775999999998</v>
      </c>
      <c r="O946" s="11">
        <v>21200</v>
      </c>
      <c r="P946" s="11">
        <f t="shared" si="43"/>
        <v>920291.99999999988</v>
      </c>
      <c r="Q946" s="9" t="s">
        <v>1234</v>
      </c>
      <c r="R946" s="37">
        <f t="shared" si="44"/>
        <v>21200</v>
      </c>
    </row>
    <row r="947" spans="1:18" x14ac:dyDescent="0.25">
      <c r="A947" s="9" t="s">
        <v>1235</v>
      </c>
      <c r="B947" s="10">
        <v>44306</v>
      </c>
      <c r="C947" s="11">
        <v>4</v>
      </c>
      <c r="D947" s="12">
        <v>2021</v>
      </c>
      <c r="E947" s="10" t="s">
        <v>2712</v>
      </c>
      <c r="F947" s="10" t="s">
        <v>2657</v>
      </c>
      <c r="G947" s="10" t="s">
        <v>2664</v>
      </c>
      <c r="H947" s="9" t="s">
        <v>78</v>
      </c>
      <c r="I947" s="9" t="s">
        <v>23</v>
      </c>
      <c r="J947" s="9" t="s">
        <v>3</v>
      </c>
      <c r="K947" s="9" t="s">
        <v>16</v>
      </c>
      <c r="L947" s="9" t="s">
        <v>17</v>
      </c>
      <c r="M947" s="13">
        <v>28.99</v>
      </c>
      <c r="N947" s="13">
        <f t="shared" si="42"/>
        <v>1314.9864</v>
      </c>
      <c r="O947" s="11">
        <v>22000</v>
      </c>
      <c r="P947" s="11">
        <f t="shared" si="43"/>
        <v>637780</v>
      </c>
      <c r="Q947" s="9" t="s">
        <v>1236</v>
      </c>
      <c r="R947" s="37">
        <f t="shared" si="44"/>
        <v>22000</v>
      </c>
    </row>
    <row r="948" spans="1:18" x14ac:dyDescent="0.25">
      <c r="A948" s="9" t="s">
        <v>1235</v>
      </c>
      <c r="B948" s="10">
        <v>44306</v>
      </c>
      <c r="C948" s="11">
        <v>4</v>
      </c>
      <c r="D948" s="12">
        <v>2021</v>
      </c>
      <c r="E948" s="10" t="s">
        <v>2712</v>
      </c>
      <c r="F948" s="10" t="s">
        <v>2657</v>
      </c>
      <c r="G948" s="10" t="s">
        <v>2664</v>
      </c>
      <c r="H948" s="9" t="s">
        <v>78</v>
      </c>
      <c r="I948" s="9" t="s">
        <v>23</v>
      </c>
      <c r="J948" s="9" t="s">
        <v>3</v>
      </c>
      <c r="K948" s="9" t="s">
        <v>16</v>
      </c>
      <c r="L948" s="9" t="s">
        <v>17</v>
      </c>
      <c r="M948" s="13">
        <v>8.3000000000000007</v>
      </c>
      <c r="N948" s="13">
        <f t="shared" si="42"/>
        <v>376.488</v>
      </c>
      <c r="O948" s="11">
        <v>22000</v>
      </c>
      <c r="P948" s="11">
        <f t="shared" si="43"/>
        <v>182600.00000000003</v>
      </c>
      <c r="Q948" s="9" t="s">
        <v>1236</v>
      </c>
      <c r="R948" s="37">
        <f t="shared" si="44"/>
        <v>22000</v>
      </c>
    </row>
    <row r="949" spans="1:18" x14ac:dyDescent="0.25">
      <c r="A949" s="9" t="s">
        <v>1235</v>
      </c>
      <c r="B949" s="10">
        <v>44306</v>
      </c>
      <c r="C949" s="11">
        <v>4</v>
      </c>
      <c r="D949" s="12">
        <v>2021</v>
      </c>
      <c r="E949" s="10" t="s">
        <v>2712</v>
      </c>
      <c r="F949" s="10" t="s">
        <v>2657</v>
      </c>
      <c r="G949" s="10" t="s">
        <v>2664</v>
      </c>
      <c r="H949" s="9" t="s">
        <v>78</v>
      </c>
      <c r="I949" s="9" t="s">
        <v>23</v>
      </c>
      <c r="J949" s="9" t="s">
        <v>3</v>
      </c>
      <c r="K949" s="9" t="s">
        <v>16</v>
      </c>
      <c r="L949" s="9" t="s">
        <v>17</v>
      </c>
      <c r="M949" s="13">
        <v>20.440000000000001</v>
      </c>
      <c r="N949" s="13">
        <f t="shared" si="42"/>
        <v>927.15840000000003</v>
      </c>
      <c r="O949" s="11">
        <v>22000</v>
      </c>
      <c r="P949" s="11">
        <f t="shared" si="43"/>
        <v>449680</v>
      </c>
      <c r="Q949" s="9" t="s">
        <v>1236</v>
      </c>
      <c r="R949" s="37">
        <f t="shared" si="44"/>
        <v>22000</v>
      </c>
    </row>
    <row r="950" spans="1:18" x14ac:dyDescent="0.25">
      <c r="A950" s="9" t="s">
        <v>1235</v>
      </c>
      <c r="B950" s="10">
        <v>44306</v>
      </c>
      <c r="C950" s="11">
        <v>4</v>
      </c>
      <c r="D950" s="12">
        <v>2021</v>
      </c>
      <c r="E950" s="10" t="s">
        <v>2712</v>
      </c>
      <c r="F950" s="10" t="s">
        <v>2657</v>
      </c>
      <c r="G950" s="10" t="s">
        <v>2664</v>
      </c>
      <c r="H950" s="9" t="s">
        <v>78</v>
      </c>
      <c r="I950" s="9" t="s">
        <v>23</v>
      </c>
      <c r="J950" s="9" t="s">
        <v>3</v>
      </c>
      <c r="K950" s="9" t="s">
        <v>16</v>
      </c>
      <c r="L950" s="9" t="s">
        <v>17</v>
      </c>
      <c r="M950" s="13">
        <v>2.27</v>
      </c>
      <c r="N950" s="13">
        <f t="shared" si="42"/>
        <v>102.96720000000001</v>
      </c>
      <c r="O950" s="11">
        <v>22000</v>
      </c>
      <c r="P950" s="11">
        <f t="shared" si="43"/>
        <v>49940</v>
      </c>
      <c r="Q950" s="9" t="s">
        <v>1236</v>
      </c>
      <c r="R950" s="37">
        <f t="shared" si="44"/>
        <v>22000</v>
      </c>
    </row>
    <row r="951" spans="1:18" x14ac:dyDescent="0.25">
      <c r="A951" s="9" t="s">
        <v>1237</v>
      </c>
      <c r="B951" s="10">
        <v>44306</v>
      </c>
      <c r="C951" s="11">
        <v>4</v>
      </c>
      <c r="D951" s="12">
        <v>2021</v>
      </c>
      <c r="E951" s="10" t="s">
        <v>2712</v>
      </c>
      <c r="F951" s="10" t="s">
        <v>2657</v>
      </c>
      <c r="G951" s="10" t="s">
        <v>2664</v>
      </c>
      <c r="H951" s="9" t="s">
        <v>78</v>
      </c>
      <c r="I951" s="9" t="s">
        <v>37</v>
      </c>
      <c r="J951" s="9" t="s">
        <v>3</v>
      </c>
      <c r="K951" s="9" t="s">
        <v>38</v>
      </c>
      <c r="L951" s="9" t="s">
        <v>39</v>
      </c>
      <c r="M951" s="13">
        <v>21.71</v>
      </c>
      <c r="N951" s="13">
        <f t="shared" si="42"/>
        <v>984.76560000000006</v>
      </c>
      <c r="O951" s="11">
        <v>19300</v>
      </c>
      <c r="P951" s="11">
        <f t="shared" si="43"/>
        <v>419003</v>
      </c>
      <c r="Q951" s="9" t="s">
        <v>1238</v>
      </c>
      <c r="R951" s="37">
        <f t="shared" si="44"/>
        <v>19300</v>
      </c>
    </row>
    <row r="952" spans="1:18" x14ac:dyDescent="0.25">
      <c r="A952" s="9" t="s">
        <v>1237</v>
      </c>
      <c r="B952" s="10">
        <v>44306</v>
      </c>
      <c r="C952" s="11">
        <v>4</v>
      </c>
      <c r="D952" s="12">
        <v>2021</v>
      </c>
      <c r="E952" s="10" t="s">
        <v>2712</v>
      </c>
      <c r="F952" s="10" t="s">
        <v>2657</v>
      </c>
      <c r="G952" s="10" t="s">
        <v>2664</v>
      </c>
      <c r="H952" s="9" t="s">
        <v>78</v>
      </c>
      <c r="I952" s="9" t="s">
        <v>37</v>
      </c>
      <c r="J952" s="9" t="s">
        <v>3</v>
      </c>
      <c r="K952" s="9" t="s">
        <v>38</v>
      </c>
      <c r="L952" s="9" t="s">
        <v>39</v>
      </c>
      <c r="M952" s="13">
        <v>16.760000000000002</v>
      </c>
      <c r="N952" s="13">
        <f t="shared" si="42"/>
        <v>760.23360000000002</v>
      </c>
      <c r="O952" s="11">
        <v>19300</v>
      </c>
      <c r="P952" s="11">
        <f t="shared" si="43"/>
        <v>323468.00000000006</v>
      </c>
      <c r="Q952" s="9" t="s">
        <v>1238</v>
      </c>
      <c r="R952" s="37">
        <f t="shared" si="44"/>
        <v>19300</v>
      </c>
    </row>
    <row r="953" spans="1:18" x14ac:dyDescent="0.25">
      <c r="A953" s="9" t="s">
        <v>1237</v>
      </c>
      <c r="B953" s="10">
        <v>44306</v>
      </c>
      <c r="C953" s="11">
        <v>4</v>
      </c>
      <c r="D953" s="12">
        <v>2021</v>
      </c>
      <c r="E953" s="10" t="s">
        <v>2712</v>
      </c>
      <c r="F953" s="10" t="s">
        <v>2657</v>
      </c>
      <c r="G953" s="10" t="s">
        <v>2664</v>
      </c>
      <c r="H953" s="9" t="s">
        <v>78</v>
      </c>
      <c r="I953" s="9" t="s">
        <v>37</v>
      </c>
      <c r="J953" s="9" t="s">
        <v>3</v>
      </c>
      <c r="K953" s="9" t="s">
        <v>38</v>
      </c>
      <c r="L953" s="9" t="s">
        <v>39</v>
      </c>
      <c r="M953" s="13">
        <v>11.53</v>
      </c>
      <c r="N953" s="13">
        <f t="shared" si="42"/>
        <v>523.00079999999991</v>
      </c>
      <c r="O953" s="11">
        <v>19300</v>
      </c>
      <c r="P953" s="11">
        <f t="shared" si="43"/>
        <v>222529</v>
      </c>
      <c r="Q953" s="9" t="s">
        <v>1238</v>
      </c>
      <c r="R953" s="37">
        <f t="shared" si="44"/>
        <v>19300</v>
      </c>
    </row>
    <row r="954" spans="1:18" x14ac:dyDescent="0.25">
      <c r="A954" s="9" t="s">
        <v>1229</v>
      </c>
      <c r="B954" s="10">
        <v>44312</v>
      </c>
      <c r="C954" s="11">
        <v>4</v>
      </c>
      <c r="D954" s="12">
        <v>2021</v>
      </c>
      <c r="E954" s="10" t="s">
        <v>2712</v>
      </c>
      <c r="F954" s="10" t="s">
        <v>2657</v>
      </c>
      <c r="G954" s="10" t="s">
        <v>2664</v>
      </c>
      <c r="H954" s="9" t="s">
        <v>22</v>
      </c>
      <c r="I954" s="9" t="s">
        <v>23</v>
      </c>
      <c r="J954" s="9" t="s">
        <v>3</v>
      </c>
      <c r="K954" s="9" t="s">
        <v>16</v>
      </c>
      <c r="L954" s="9" t="s">
        <v>17</v>
      </c>
      <c r="M954" s="13">
        <v>87.78</v>
      </c>
      <c r="N954" s="13">
        <f t="shared" si="42"/>
        <v>3981.7008000000001</v>
      </c>
      <c r="O954" s="11">
        <v>21200</v>
      </c>
      <c r="P954" s="11">
        <f t="shared" si="43"/>
        <v>1860936</v>
      </c>
      <c r="Q954" s="9" t="s">
        <v>1230</v>
      </c>
      <c r="R954" s="37">
        <f t="shared" si="44"/>
        <v>21200</v>
      </c>
    </row>
    <row r="955" spans="1:18" x14ac:dyDescent="0.25">
      <c r="A955" s="9" t="s">
        <v>1229</v>
      </c>
      <c r="B955" s="10">
        <v>44312</v>
      </c>
      <c r="C955" s="11">
        <v>4</v>
      </c>
      <c r="D955" s="12">
        <v>2021</v>
      </c>
      <c r="E955" s="10" t="s">
        <v>2712</v>
      </c>
      <c r="F955" s="10" t="s">
        <v>2657</v>
      </c>
      <c r="G955" s="10" t="s">
        <v>2664</v>
      </c>
      <c r="H955" s="9" t="s">
        <v>22</v>
      </c>
      <c r="I955" s="9" t="s">
        <v>23</v>
      </c>
      <c r="J955" s="9" t="s">
        <v>3</v>
      </c>
      <c r="K955" s="9" t="s">
        <v>16</v>
      </c>
      <c r="L955" s="9" t="s">
        <v>17</v>
      </c>
      <c r="M955" s="13">
        <v>46.24</v>
      </c>
      <c r="N955" s="13">
        <f t="shared" si="42"/>
        <v>2097.4464000000003</v>
      </c>
      <c r="O955" s="11">
        <v>21200</v>
      </c>
      <c r="P955" s="11">
        <f t="shared" si="43"/>
        <v>980288</v>
      </c>
      <c r="Q955" s="9" t="s">
        <v>1230</v>
      </c>
      <c r="R955" s="37">
        <f t="shared" si="44"/>
        <v>21200</v>
      </c>
    </row>
    <row r="956" spans="1:18" x14ac:dyDescent="0.25">
      <c r="A956" s="9" t="s">
        <v>1229</v>
      </c>
      <c r="B956" s="10">
        <v>44312</v>
      </c>
      <c r="C956" s="11">
        <v>4</v>
      </c>
      <c r="D956" s="12">
        <v>2021</v>
      </c>
      <c r="E956" s="10" t="s">
        <v>2712</v>
      </c>
      <c r="F956" s="10" t="s">
        <v>2657</v>
      </c>
      <c r="G956" s="10" t="s">
        <v>2664</v>
      </c>
      <c r="H956" s="9" t="s">
        <v>22</v>
      </c>
      <c r="I956" s="9" t="s">
        <v>23</v>
      </c>
      <c r="J956" s="9" t="s">
        <v>3</v>
      </c>
      <c r="K956" s="9" t="s">
        <v>16</v>
      </c>
      <c r="L956" s="9" t="s">
        <v>17</v>
      </c>
      <c r="M956" s="13">
        <v>11.98</v>
      </c>
      <c r="N956" s="13">
        <f t="shared" si="42"/>
        <v>543.41280000000006</v>
      </c>
      <c r="O956" s="11">
        <v>21200</v>
      </c>
      <c r="P956" s="11">
        <f t="shared" si="43"/>
        <v>253976</v>
      </c>
      <c r="Q956" s="9" t="s">
        <v>1230</v>
      </c>
      <c r="R956" s="37">
        <f t="shared" si="44"/>
        <v>21200</v>
      </c>
    </row>
    <row r="957" spans="1:18" x14ac:dyDescent="0.25">
      <c r="A957" s="9" t="s">
        <v>1231</v>
      </c>
      <c r="B957" s="10">
        <v>44312</v>
      </c>
      <c r="C957" s="11">
        <v>4</v>
      </c>
      <c r="D957" s="12">
        <v>2021</v>
      </c>
      <c r="E957" s="10" t="s">
        <v>2712</v>
      </c>
      <c r="F957" s="10" t="s">
        <v>2657</v>
      </c>
      <c r="G957" s="10" t="s">
        <v>2664</v>
      </c>
      <c r="H957" s="9" t="s">
        <v>78</v>
      </c>
      <c r="I957" s="9" t="s">
        <v>23</v>
      </c>
      <c r="J957" s="9" t="s">
        <v>3</v>
      </c>
      <c r="K957" s="9" t="s">
        <v>16</v>
      </c>
      <c r="L957" s="9" t="s">
        <v>17</v>
      </c>
      <c r="M957" s="13">
        <v>1.1499999999999999</v>
      </c>
      <c r="N957" s="13">
        <f t="shared" si="42"/>
        <v>52.163999999999994</v>
      </c>
      <c r="O957" s="11">
        <v>19500</v>
      </c>
      <c r="P957" s="11">
        <f t="shared" si="43"/>
        <v>22425</v>
      </c>
      <c r="Q957" s="9" t="s">
        <v>1232</v>
      </c>
      <c r="R957" s="37">
        <f t="shared" si="44"/>
        <v>19500</v>
      </c>
    </row>
    <row r="958" spans="1:18" x14ac:dyDescent="0.25">
      <c r="A958" s="9" t="s">
        <v>1231</v>
      </c>
      <c r="B958" s="10">
        <v>44312</v>
      </c>
      <c r="C958" s="11">
        <v>4</v>
      </c>
      <c r="D958" s="12">
        <v>2021</v>
      </c>
      <c r="E958" s="10" t="s">
        <v>2712</v>
      </c>
      <c r="F958" s="10" t="s">
        <v>2657</v>
      </c>
      <c r="G958" s="10" t="s">
        <v>2664</v>
      </c>
      <c r="H958" s="9" t="s">
        <v>78</v>
      </c>
      <c r="I958" s="9" t="s">
        <v>23</v>
      </c>
      <c r="J958" s="9" t="s">
        <v>3</v>
      </c>
      <c r="K958" s="9" t="s">
        <v>16</v>
      </c>
      <c r="L958" s="9" t="s">
        <v>17</v>
      </c>
      <c r="M958" s="13">
        <v>49.85</v>
      </c>
      <c r="N958" s="13">
        <f t="shared" si="42"/>
        <v>2261.1959999999999</v>
      </c>
      <c r="O958" s="11">
        <v>19500</v>
      </c>
      <c r="P958" s="11">
        <f t="shared" si="43"/>
        <v>972075</v>
      </c>
      <c r="Q958" s="9" t="s">
        <v>1232</v>
      </c>
      <c r="R958" s="37">
        <f t="shared" si="44"/>
        <v>19500</v>
      </c>
    </row>
    <row r="959" spans="1:18" x14ac:dyDescent="0.25">
      <c r="A959" s="9" t="s">
        <v>1231</v>
      </c>
      <c r="B959" s="10">
        <v>44312</v>
      </c>
      <c r="C959" s="11">
        <v>4</v>
      </c>
      <c r="D959" s="12">
        <v>2021</v>
      </c>
      <c r="E959" s="10" t="s">
        <v>2712</v>
      </c>
      <c r="F959" s="10" t="s">
        <v>2657</v>
      </c>
      <c r="G959" s="10" t="s">
        <v>2664</v>
      </c>
      <c r="H959" s="9" t="s">
        <v>78</v>
      </c>
      <c r="I959" s="9" t="s">
        <v>23</v>
      </c>
      <c r="J959" s="9" t="s">
        <v>3</v>
      </c>
      <c r="K959" s="9" t="s">
        <v>16</v>
      </c>
      <c r="L959" s="9" t="s">
        <v>17</v>
      </c>
      <c r="M959" s="13">
        <v>4</v>
      </c>
      <c r="N959" s="13">
        <f t="shared" si="42"/>
        <v>181.44</v>
      </c>
      <c r="O959" s="11">
        <v>19500</v>
      </c>
      <c r="P959" s="11">
        <f t="shared" si="43"/>
        <v>78000</v>
      </c>
      <c r="Q959" s="9" t="s">
        <v>1232</v>
      </c>
      <c r="R959" s="37">
        <f t="shared" si="44"/>
        <v>19500</v>
      </c>
    </row>
    <row r="960" spans="1:18" x14ac:dyDescent="0.25">
      <c r="A960" s="9" t="s">
        <v>1225</v>
      </c>
      <c r="B960" s="10">
        <v>44314</v>
      </c>
      <c r="C960" s="11">
        <v>4</v>
      </c>
      <c r="D960" s="12">
        <v>2021</v>
      </c>
      <c r="E960" s="10" t="s">
        <v>2712</v>
      </c>
      <c r="F960" s="10" t="s">
        <v>2657</v>
      </c>
      <c r="G960" s="10" t="s">
        <v>2664</v>
      </c>
      <c r="H960" s="9" t="s">
        <v>78</v>
      </c>
      <c r="I960" s="9" t="s">
        <v>37</v>
      </c>
      <c r="J960" s="9" t="s">
        <v>3</v>
      </c>
      <c r="K960" s="9" t="s">
        <v>38</v>
      </c>
      <c r="L960" s="9" t="s">
        <v>39</v>
      </c>
      <c r="M960" s="13">
        <v>7.77</v>
      </c>
      <c r="N960" s="13">
        <f t="shared" si="42"/>
        <v>352.44719999999995</v>
      </c>
      <c r="O960" s="11">
        <v>19300</v>
      </c>
      <c r="P960" s="11">
        <f t="shared" si="43"/>
        <v>149961</v>
      </c>
      <c r="Q960" s="9" t="s">
        <v>1226</v>
      </c>
      <c r="R960" s="37">
        <f t="shared" si="44"/>
        <v>19300</v>
      </c>
    </row>
    <row r="961" spans="1:18" x14ac:dyDescent="0.25">
      <c r="A961" s="9" t="s">
        <v>1227</v>
      </c>
      <c r="B961" s="10">
        <v>44314</v>
      </c>
      <c r="C961" s="11">
        <v>4</v>
      </c>
      <c r="D961" s="12">
        <v>2021</v>
      </c>
      <c r="E961" s="10" t="s">
        <v>2712</v>
      </c>
      <c r="F961" s="10" t="s">
        <v>2657</v>
      </c>
      <c r="G961" s="10" t="s">
        <v>2664</v>
      </c>
      <c r="H961" s="9" t="s">
        <v>78</v>
      </c>
      <c r="I961" s="9" t="s">
        <v>37</v>
      </c>
      <c r="J961" s="9" t="s">
        <v>3</v>
      </c>
      <c r="K961" s="9" t="s">
        <v>38</v>
      </c>
      <c r="L961" s="9" t="s">
        <v>39</v>
      </c>
      <c r="M961" s="13">
        <v>22.23</v>
      </c>
      <c r="N961" s="13">
        <f t="shared" si="42"/>
        <v>1008.3528</v>
      </c>
      <c r="O961" s="11">
        <v>19300</v>
      </c>
      <c r="P961" s="11">
        <f t="shared" si="43"/>
        <v>429039</v>
      </c>
      <c r="Q961" s="9" t="s">
        <v>1228</v>
      </c>
      <c r="R961" s="37">
        <f t="shared" si="44"/>
        <v>19300</v>
      </c>
    </row>
    <row r="962" spans="1:18" x14ac:dyDescent="0.25">
      <c r="A962" s="9" t="s">
        <v>1220</v>
      </c>
      <c r="B962" s="10">
        <v>44316</v>
      </c>
      <c r="C962" s="11">
        <v>4</v>
      </c>
      <c r="D962" s="12">
        <v>2021</v>
      </c>
      <c r="E962" s="10" t="s">
        <v>2712</v>
      </c>
      <c r="F962" s="10" t="s">
        <v>2657</v>
      </c>
      <c r="G962" s="10" t="s">
        <v>2664</v>
      </c>
      <c r="H962" s="9" t="s">
        <v>298</v>
      </c>
      <c r="I962" s="9" t="s">
        <v>1221</v>
      </c>
      <c r="J962" s="9" t="s">
        <v>3</v>
      </c>
      <c r="K962" s="9" t="s">
        <v>1222</v>
      </c>
      <c r="L962" s="9" t="s">
        <v>1223</v>
      </c>
      <c r="M962" s="13">
        <v>12.92</v>
      </c>
      <c r="N962" s="13">
        <f t="shared" si="42"/>
        <v>586.05119999999999</v>
      </c>
      <c r="O962" s="11">
        <v>19200</v>
      </c>
      <c r="P962" s="11">
        <f t="shared" si="43"/>
        <v>248064</v>
      </c>
      <c r="Q962" s="9" t="s">
        <v>1224</v>
      </c>
      <c r="R962" s="37">
        <f t="shared" si="44"/>
        <v>19200</v>
      </c>
    </row>
    <row r="963" spans="1:18" x14ac:dyDescent="0.25">
      <c r="A963" s="9" t="s">
        <v>1220</v>
      </c>
      <c r="B963" s="10">
        <v>44316</v>
      </c>
      <c r="C963" s="11">
        <v>4</v>
      </c>
      <c r="D963" s="12">
        <v>2021</v>
      </c>
      <c r="E963" s="10" t="s">
        <v>2712</v>
      </c>
      <c r="F963" s="10" t="s">
        <v>2657</v>
      </c>
      <c r="G963" s="10" t="s">
        <v>2664</v>
      </c>
      <c r="H963" s="9" t="s">
        <v>298</v>
      </c>
      <c r="I963" s="9" t="s">
        <v>1221</v>
      </c>
      <c r="J963" s="9" t="s">
        <v>3</v>
      </c>
      <c r="K963" s="9" t="s">
        <v>1222</v>
      </c>
      <c r="L963" s="9" t="s">
        <v>1223</v>
      </c>
      <c r="M963" s="13">
        <v>30.08</v>
      </c>
      <c r="N963" s="13">
        <f t="shared" si="42"/>
        <v>1364.4287999999999</v>
      </c>
      <c r="O963" s="11">
        <v>19200</v>
      </c>
      <c r="P963" s="11">
        <f t="shared" si="43"/>
        <v>577536</v>
      </c>
      <c r="Q963" s="9" t="s">
        <v>1224</v>
      </c>
      <c r="R963" s="37">
        <f t="shared" si="44"/>
        <v>19200</v>
      </c>
    </row>
    <row r="964" spans="1:18" x14ac:dyDescent="0.25">
      <c r="A964" s="9" t="s">
        <v>1211</v>
      </c>
      <c r="B964" s="10">
        <v>44323</v>
      </c>
      <c r="C964" s="11">
        <v>5</v>
      </c>
      <c r="D964" s="12">
        <v>2021</v>
      </c>
      <c r="E964" s="10" t="s">
        <v>2713</v>
      </c>
      <c r="F964" s="10" t="s">
        <v>2657</v>
      </c>
      <c r="G964" s="10" t="s">
        <v>2664</v>
      </c>
      <c r="H964" s="9" t="s">
        <v>22</v>
      </c>
      <c r="I964" s="9" t="s">
        <v>23</v>
      </c>
      <c r="J964" s="9" t="s">
        <v>3</v>
      </c>
      <c r="K964" s="9" t="s">
        <v>16</v>
      </c>
      <c r="L964" s="9" t="s">
        <v>17</v>
      </c>
      <c r="M964" s="13">
        <v>25.64</v>
      </c>
      <c r="N964" s="13">
        <f t="shared" si="42"/>
        <v>1163.0304000000001</v>
      </c>
      <c r="O964" s="11">
        <v>21200</v>
      </c>
      <c r="P964" s="11">
        <f t="shared" si="43"/>
        <v>543568</v>
      </c>
      <c r="Q964" s="9" t="s">
        <v>1212</v>
      </c>
      <c r="R964" s="37">
        <f t="shared" si="44"/>
        <v>21200</v>
      </c>
    </row>
    <row r="965" spans="1:18" x14ac:dyDescent="0.25">
      <c r="A965" s="9" t="s">
        <v>1211</v>
      </c>
      <c r="B965" s="10">
        <v>44323</v>
      </c>
      <c r="C965" s="11">
        <v>5</v>
      </c>
      <c r="D965" s="12">
        <v>2021</v>
      </c>
      <c r="E965" s="10" t="s">
        <v>2713</v>
      </c>
      <c r="F965" s="10" t="s">
        <v>2657</v>
      </c>
      <c r="G965" s="10" t="s">
        <v>2664</v>
      </c>
      <c r="H965" s="9" t="s">
        <v>22</v>
      </c>
      <c r="I965" s="9" t="s">
        <v>23</v>
      </c>
      <c r="J965" s="9" t="s">
        <v>3</v>
      </c>
      <c r="K965" s="9" t="s">
        <v>16</v>
      </c>
      <c r="L965" s="9" t="s">
        <v>17</v>
      </c>
      <c r="M965" s="13">
        <v>74.36</v>
      </c>
      <c r="N965" s="13">
        <f t="shared" si="42"/>
        <v>3372.9695999999999</v>
      </c>
      <c r="O965" s="11">
        <v>21200</v>
      </c>
      <c r="P965" s="11">
        <f t="shared" si="43"/>
        <v>1576432</v>
      </c>
      <c r="Q965" s="9" t="s">
        <v>1212</v>
      </c>
      <c r="R965" s="37">
        <f t="shared" si="44"/>
        <v>21200</v>
      </c>
    </row>
    <row r="966" spans="1:18" x14ac:dyDescent="0.25">
      <c r="A966" s="9" t="s">
        <v>1213</v>
      </c>
      <c r="B966" s="10">
        <v>44323</v>
      </c>
      <c r="C966" s="11">
        <v>5</v>
      </c>
      <c r="D966" s="12">
        <v>2021</v>
      </c>
      <c r="E966" s="10" t="s">
        <v>2713</v>
      </c>
      <c r="F966" s="10" t="s">
        <v>2657</v>
      </c>
      <c r="G966" s="10" t="s">
        <v>2664</v>
      </c>
      <c r="H966" s="9" t="s">
        <v>298</v>
      </c>
      <c r="I966" s="9" t="s">
        <v>1214</v>
      </c>
      <c r="J966" s="9" t="s">
        <v>3</v>
      </c>
      <c r="K966" s="9" t="s">
        <v>1215</v>
      </c>
      <c r="L966" s="9" t="s">
        <v>1216</v>
      </c>
      <c r="M966" s="13">
        <v>100</v>
      </c>
      <c r="N966" s="13">
        <f t="shared" ref="N966:N1029" si="45">M966*45.36</f>
        <v>4536</v>
      </c>
      <c r="O966" s="11">
        <v>20100</v>
      </c>
      <c r="P966" s="11">
        <f t="shared" ref="P966:P1029" si="46">M966*O966</f>
        <v>2010000</v>
      </c>
      <c r="Q966" s="9" t="s">
        <v>1217</v>
      </c>
      <c r="R966" s="37">
        <f t="shared" si="44"/>
        <v>20100</v>
      </c>
    </row>
    <row r="967" spans="1:18" x14ac:dyDescent="0.25">
      <c r="A967" s="9" t="s">
        <v>1218</v>
      </c>
      <c r="B967" s="10">
        <v>44323</v>
      </c>
      <c r="C967" s="11">
        <v>5</v>
      </c>
      <c r="D967" s="12">
        <v>2021</v>
      </c>
      <c r="E967" s="10" t="s">
        <v>2713</v>
      </c>
      <c r="F967" s="10" t="s">
        <v>2657</v>
      </c>
      <c r="G967" s="10" t="s">
        <v>2664</v>
      </c>
      <c r="H967" s="9" t="s">
        <v>8</v>
      </c>
      <c r="I967" s="9" t="s">
        <v>1205</v>
      </c>
      <c r="J967" s="9" t="s">
        <v>3</v>
      </c>
      <c r="K967" s="9" t="s">
        <v>1206</v>
      </c>
      <c r="L967" s="9" t="s">
        <v>1207</v>
      </c>
      <c r="M967" s="13">
        <v>14.53</v>
      </c>
      <c r="N967" s="13">
        <f t="shared" si="45"/>
        <v>659.08079999999995</v>
      </c>
      <c r="O967" s="11">
        <v>22650</v>
      </c>
      <c r="P967" s="11">
        <f t="shared" si="46"/>
        <v>329104.5</v>
      </c>
      <c r="Q967" s="9" t="s">
        <v>1219</v>
      </c>
      <c r="R967" s="37">
        <f t="shared" ref="R967:R1030" si="47">P967/M967</f>
        <v>22650</v>
      </c>
    </row>
    <row r="968" spans="1:18" x14ac:dyDescent="0.25">
      <c r="A968" s="9" t="s">
        <v>1218</v>
      </c>
      <c r="B968" s="10">
        <v>44323</v>
      </c>
      <c r="C968" s="11">
        <v>5</v>
      </c>
      <c r="D968" s="12">
        <v>2021</v>
      </c>
      <c r="E968" s="10" t="s">
        <v>2713</v>
      </c>
      <c r="F968" s="10" t="s">
        <v>2657</v>
      </c>
      <c r="G968" s="10" t="s">
        <v>2664</v>
      </c>
      <c r="H968" s="9" t="s">
        <v>8</v>
      </c>
      <c r="I968" s="9" t="s">
        <v>1205</v>
      </c>
      <c r="J968" s="9" t="s">
        <v>3</v>
      </c>
      <c r="K968" s="9" t="s">
        <v>1206</v>
      </c>
      <c r="L968" s="9" t="s">
        <v>1207</v>
      </c>
      <c r="M968" s="13">
        <v>7.12</v>
      </c>
      <c r="N968" s="13">
        <f t="shared" si="45"/>
        <v>322.96320000000003</v>
      </c>
      <c r="O968" s="11">
        <v>22650</v>
      </c>
      <c r="P968" s="11">
        <f t="shared" si="46"/>
        <v>161268</v>
      </c>
      <c r="Q968" s="9" t="s">
        <v>1219</v>
      </c>
      <c r="R968" s="37">
        <f t="shared" si="47"/>
        <v>22650</v>
      </c>
    </row>
    <row r="969" spans="1:18" x14ac:dyDescent="0.25">
      <c r="A969" s="9" t="s">
        <v>1218</v>
      </c>
      <c r="B969" s="10">
        <v>44323</v>
      </c>
      <c r="C969" s="11">
        <v>5</v>
      </c>
      <c r="D969" s="12">
        <v>2021</v>
      </c>
      <c r="E969" s="10" t="s">
        <v>2713</v>
      </c>
      <c r="F969" s="10" t="s">
        <v>2657</v>
      </c>
      <c r="G969" s="10" t="s">
        <v>2664</v>
      </c>
      <c r="H969" s="9" t="s">
        <v>8</v>
      </c>
      <c r="I969" s="9" t="s">
        <v>1205</v>
      </c>
      <c r="J969" s="9" t="s">
        <v>3</v>
      </c>
      <c r="K969" s="9" t="s">
        <v>1206</v>
      </c>
      <c r="L969" s="9" t="s">
        <v>1207</v>
      </c>
      <c r="M969" s="13">
        <v>78.349999999999994</v>
      </c>
      <c r="N969" s="13">
        <f t="shared" si="45"/>
        <v>3553.9559999999997</v>
      </c>
      <c r="O969" s="11">
        <v>22650</v>
      </c>
      <c r="P969" s="11">
        <f t="shared" si="46"/>
        <v>1774627.4999999998</v>
      </c>
      <c r="Q969" s="9" t="s">
        <v>1219</v>
      </c>
      <c r="R969" s="37">
        <f t="shared" si="47"/>
        <v>22650</v>
      </c>
    </row>
    <row r="970" spans="1:18" x14ac:dyDescent="0.25">
      <c r="A970" s="9" t="s">
        <v>1209</v>
      </c>
      <c r="B970" s="10">
        <v>44324</v>
      </c>
      <c r="C970" s="11">
        <v>5</v>
      </c>
      <c r="D970" s="12">
        <v>2021</v>
      </c>
      <c r="E970" s="10" t="s">
        <v>2713</v>
      </c>
      <c r="F970" s="10" t="s">
        <v>2657</v>
      </c>
      <c r="G970" s="10" t="s">
        <v>2664</v>
      </c>
      <c r="H970" s="9" t="s">
        <v>22</v>
      </c>
      <c r="I970" s="9" t="s">
        <v>23</v>
      </c>
      <c r="J970" s="9" t="s">
        <v>3</v>
      </c>
      <c r="K970" s="9" t="s">
        <v>16</v>
      </c>
      <c r="L970" s="9" t="s">
        <v>17</v>
      </c>
      <c r="M970" s="13">
        <v>27.13</v>
      </c>
      <c r="N970" s="13">
        <f t="shared" si="45"/>
        <v>1230.6168</v>
      </c>
      <c r="O970" s="11">
        <v>21200</v>
      </c>
      <c r="P970" s="11">
        <f t="shared" si="46"/>
        <v>575156</v>
      </c>
      <c r="Q970" s="9" t="s">
        <v>1210</v>
      </c>
      <c r="R970" s="37">
        <f t="shared" si="47"/>
        <v>21200</v>
      </c>
    </row>
    <row r="971" spans="1:18" x14ac:dyDescent="0.25">
      <c r="A971" s="9" t="s">
        <v>1209</v>
      </c>
      <c r="B971" s="10">
        <v>44324</v>
      </c>
      <c r="C971" s="11">
        <v>5</v>
      </c>
      <c r="D971" s="12">
        <v>2021</v>
      </c>
      <c r="E971" s="10" t="s">
        <v>2713</v>
      </c>
      <c r="F971" s="10" t="s">
        <v>2657</v>
      </c>
      <c r="G971" s="10" t="s">
        <v>2664</v>
      </c>
      <c r="H971" s="9" t="s">
        <v>22</v>
      </c>
      <c r="I971" s="9" t="s">
        <v>23</v>
      </c>
      <c r="J971" s="9" t="s">
        <v>3</v>
      </c>
      <c r="K971" s="9" t="s">
        <v>16</v>
      </c>
      <c r="L971" s="9" t="s">
        <v>17</v>
      </c>
      <c r="M971" s="13">
        <v>23.58</v>
      </c>
      <c r="N971" s="13">
        <f t="shared" si="45"/>
        <v>1069.5888</v>
      </c>
      <c r="O971" s="11">
        <v>21200</v>
      </c>
      <c r="P971" s="11">
        <f t="shared" si="46"/>
        <v>499895.99999999994</v>
      </c>
      <c r="Q971" s="9" t="s">
        <v>1210</v>
      </c>
      <c r="R971" s="37">
        <f t="shared" si="47"/>
        <v>21200</v>
      </c>
    </row>
    <row r="972" spans="1:18" x14ac:dyDescent="0.25">
      <c r="A972" s="9" t="s">
        <v>1209</v>
      </c>
      <c r="B972" s="10">
        <v>44324</v>
      </c>
      <c r="C972" s="11">
        <v>5</v>
      </c>
      <c r="D972" s="12">
        <v>2021</v>
      </c>
      <c r="E972" s="10" t="s">
        <v>2713</v>
      </c>
      <c r="F972" s="10" t="s">
        <v>2657</v>
      </c>
      <c r="G972" s="10" t="s">
        <v>2664</v>
      </c>
      <c r="H972" s="9" t="s">
        <v>22</v>
      </c>
      <c r="I972" s="9" t="s">
        <v>23</v>
      </c>
      <c r="J972" s="9" t="s">
        <v>3</v>
      </c>
      <c r="K972" s="9" t="s">
        <v>16</v>
      </c>
      <c r="L972" s="9" t="s">
        <v>17</v>
      </c>
      <c r="M972" s="13">
        <v>39.29</v>
      </c>
      <c r="N972" s="13">
        <f t="shared" si="45"/>
        <v>1782.1943999999999</v>
      </c>
      <c r="O972" s="11">
        <v>21200</v>
      </c>
      <c r="P972" s="11">
        <f t="shared" si="46"/>
        <v>832948</v>
      </c>
      <c r="Q972" s="9" t="s">
        <v>1210</v>
      </c>
      <c r="R972" s="37">
        <f t="shared" si="47"/>
        <v>21200</v>
      </c>
    </row>
    <row r="973" spans="1:18" x14ac:dyDescent="0.25">
      <c r="A973" s="9" t="s">
        <v>1204</v>
      </c>
      <c r="B973" s="10">
        <v>44337</v>
      </c>
      <c r="C973" s="11">
        <v>5</v>
      </c>
      <c r="D973" s="12">
        <v>2021</v>
      </c>
      <c r="E973" s="10" t="s">
        <v>2713</v>
      </c>
      <c r="F973" s="10" t="s">
        <v>2657</v>
      </c>
      <c r="G973" s="10" t="s">
        <v>2664</v>
      </c>
      <c r="H973" s="9" t="s">
        <v>8</v>
      </c>
      <c r="I973" s="9" t="s">
        <v>1205</v>
      </c>
      <c r="J973" s="9" t="s">
        <v>3</v>
      </c>
      <c r="K973" s="9" t="s">
        <v>1206</v>
      </c>
      <c r="L973" s="9" t="s">
        <v>1207</v>
      </c>
      <c r="M973" s="13">
        <v>150</v>
      </c>
      <c r="N973" s="13">
        <f t="shared" si="45"/>
        <v>6804</v>
      </c>
      <c r="O973" s="11">
        <v>22650</v>
      </c>
      <c r="P973" s="11">
        <f t="shared" si="46"/>
        <v>3397500</v>
      </c>
      <c r="Q973" s="9" t="s">
        <v>1208</v>
      </c>
      <c r="R973" s="37">
        <f t="shared" si="47"/>
        <v>22650</v>
      </c>
    </row>
    <row r="974" spans="1:18" x14ac:dyDescent="0.25">
      <c r="A974" s="9" t="s">
        <v>1202</v>
      </c>
      <c r="B974" s="10">
        <v>44342</v>
      </c>
      <c r="C974" s="11">
        <v>5</v>
      </c>
      <c r="D974" s="12">
        <v>2021</v>
      </c>
      <c r="E974" s="10" t="s">
        <v>2713</v>
      </c>
      <c r="F974" s="10" t="s">
        <v>2657</v>
      </c>
      <c r="G974" s="10" t="s">
        <v>2664</v>
      </c>
      <c r="H974" s="9" t="s">
        <v>78</v>
      </c>
      <c r="I974" s="9" t="s">
        <v>37</v>
      </c>
      <c r="J974" s="9" t="s">
        <v>3</v>
      </c>
      <c r="K974" s="9" t="s">
        <v>38</v>
      </c>
      <c r="L974" s="9" t="s">
        <v>39</v>
      </c>
      <c r="M974" s="13">
        <v>23.36</v>
      </c>
      <c r="N974" s="13">
        <f t="shared" si="45"/>
        <v>1059.6096</v>
      </c>
      <c r="O974" s="11">
        <v>19000</v>
      </c>
      <c r="P974" s="11">
        <f t="shared" si="46"/>
        <v>443840</v>
      </c>
      <c r="Q974" s="9" t="s">
        <v>1203</v>
      </c>
      <c r="R974" s="37">
        <f t="shared" si="47"/>
        <v>19000</v>
      </c>
    </row>
    <row r="975" spans="1:18" x14ac:dyDescent="0.25">
      <c r="A975" s="9" t="s">
        <v>1202</v>
      </c>
      <c r="B975" s="10">
        <v>44342</v>
      </c>
      <c r="C975" s="11">
        <v>5</v>
      </c>
      <c r="D975" s="12">
        <v>2021</v>
      </c>
      <c r="E975" s="10" t="s">
        <v>2713</v>
      </c>
      <c r="F975" s="10" t="s">
        <v>2657</v>
      </c>
      <c r="G975" s="10" t="s">
        <v>2664</v>
      </c>
      <c r="H975" s="9" t="s">
        <v>78</v>
      </c>
      <c r="I975" s="9" t="s">
        <v>37</v>
      </c>
      <c r="J975" s="9" t="s">
        <v>3</v>
      </c>
      <c r="K975" s="9" t="s">
        <v>38</v>
      </c>
      <c r="L975" s="9" t="s">
        <v>39</v>
      </c>
      <c r="M975" s="13">
        <v>1.64</v>
      </c>
      <c r="N975" s="13">
        <f t="shared" si="45"/>
        <v>74.3904</v>
      </c>
      <c r="O975" s="11">
        <v>19000</v>
      </c>
      <c r="P975" s="11">
        <f t="shared" si="46"/>
        <v>31159.999999999996</v>
      </c>
      <c r="Q975" s="9" t="s">
        <v>1203</v>
      </c>
      <c r="R975" s="37">
        <f t="shared" si="47"/>
        <v>19000</v>
      </c>
    </row>
    <row r="976" spans="1:18" x14ac:dyDescent="0.25">
      <c r="A976" s="9" t="s">
        <v>1194</v>
      </c>
      <c r="B976" s="10">
        <v>44343</v>
      </c>
      <c r="C976" s="11">
        <v>5</v>
      </c>
      <c r="D976" s="12">
        <v>2021</v>
      </c>
      <c r="E976" s="10" t="s">
        <v>2713</v>
      </c>
      <c r="F976" s="10" t="s">
        <v>2657</v>
      </c>
      <c r="G976" s="10" t="s">
        <v>2664</v>
      </c>
      <c r="H976" s="9" t="s">
        <v>170</v>
      </c>
      <c r="I976" s="9" t="s">
        <v>9</v>
      </c>
      <c r="J976" s="9" t="s">
        <v>3</v>
      </c>
      <c r="K976" s="9" t="s">
        <v>10</v>
      </c>
      <c r="L976" s="9" t="s">
        <v>11</v>
      </c>
      <c r="M976" s="13">
        <v>50</v>
      </c>
      <c r="N976" s="13">
        <f t="shared" si="45"/>
        <v>2268</v>
      </c>
      <c r="O976" s="11">
        <v>26800</v>
      </c>
      <c r="P976" s="11">
        <f t="shared" si="46"/>
        <v>1340000</v>
      </c>
      <c r="Q976" s="9" t="s">
        <v>1195</v>
      </c>
      <c r="R976" s="37">
        <f t="shared" si="47"/>
        <v>26800</v>
      </c>
    </row>
    <row r="977" spans="1:18" x14ac:dyDescent="0.25">
      <c r="A977" s="9" t="s">
        <v>1196</v>
      </c>
      <c r="B977" s="10">
        <v>44343</v>
      </c>
      <c r="C977" s="11">
        <v>5</v>
      </c>
      <c r="D977" s="12">
        <v>2021</v>
      </c>
      <c r="E977" s="10" t="s">
        <v>2713</v>
      </c>
      <c r="F977" s="10" t="s">
        <v>2657</v>
      </c>
      <c r="G977" s="10" t="s">
        <v>2664</v>
      </c>
      <c r="H977" s="9" t="s">
        <v>235</v>
      </c>
      <c r="I977" s="9" t="s">
        <v>33</v>
      </c>
      <c r="J977" s="9" t="s">
        <v>3</v>
      </c>
      <c r="K977" s="9" t="s">
        <v>1160</v>
      </c>
      <c r="L977" s="9" t="s">
        <v>1161</v>
      </c>
      <c r="M977" s="13">
        <v>5.5555500000000002</v>
      </c>
      <c r="N977" s="13">
        <f t="shared" si="45"/>
        <v>251.99974800000001</v>
      </c>
      <c r="O977" s="11">
        <v>16350.12</v>
      </c>
      <c r="P977" s="11">
        <f t="shared" si="46"/>
        <v>90833.909166000012</v>
      </c>
      <c r="Q977" s="9" t="s">
        <v>1197</v>
      </c>
      <c r="R977" s="37">
        <f t="shared" si="47"/>
        <v>16350.12</v>
      </c>
    </row>
    <row r="978" spans="1:18" x14ac:dyDescent="0.25">
      <c r="A978" s="9" t="s">
        <v>1196</v>
      </c>
      <c r="B978" s="10">
        <v>44343</v>
      </c>
      <c r="C978" s="11">
        <v>5</v>
      </c>
      <c r="D978" s="12">
        <v>2021</v>
      </c>
      <c r="E978" s="10" t="s">
        <v>2713</v>
      </c>
      <c r="F978" s="10" t="s">
        <v>2657</v>
      </c>
      <c r="G978" s="10" t="s">
        <v>2664</v>
      </c>
      <c r="H978" s="9" t="s">
        <v>235</v>
      </c>
      <c r="I978" s="9" t="s">
        <v>33</v>
      </c>
      <c r="J978" s="9" t="s">
        <v>3</v>
      </c>
      <c r="K978" s="9" t="s">
        <v>1160</v>
      </c>
      <c r="L978" s="9" t="s">
        <v>1161</v>
      </c>
      <c r="M978" s="13">
        <v>16.072310000000002</v>
      </c>
      <c r="N978" s="13">
        <f t="shared" si="45"/>
        <v>729.03998160000003</v>
      </c>
      <c r="O978" s="11">
        <v>16350.12</v>
      </c>
      <c r="P978" s="11">
        <f t="shared" si="46"/>
        <v>262784.19717720005</v>
      </c>
      <c r="Q978" s="9" t="s">
        <v>1197</v>
      </c>
      <c r="R978" s="37">
        <f t="shared" si="47"/>
        <v>16350.12</v>
      </c>
    </row>
    <row r="979" spans="1:18" x14ac:dyDescent="0.25">
      <c r="A979" s="9" t="s">
        <v>1198</v>
      </c>
      <c r="B979" s="10">
        <v>44343</v>
      </c>
      <c r="C979" s="11">
        <v>5</v>
      </c>
      <c r="D979" s="12">
        <v>2021</v>
      </c>
      <c r="E979" s="10" t="s">
        <v>2713</v>
      </c>
      <c r="F979" s="10" t="s">
        <v>2657</v>
      </c>
      <c r="G979" s="10" t="s">
        <v>2664</v>
      </c>
      <c r="H979" s="9" t="s">
        <v>1018</v>
      </c>
      <c r="I979" s="9" t="s">
        <v>1019</v>
      </c>
      <c r="J979" s="9" t="s">
        <v>3</v>
      </c>
      <c r="K979" s="9" t="s">
        <v>16</v>
      </c>
      <c r="L979" s="9" t="s">
        <v>17</v>
      </c>
      <c r="M979" s="13">
        <v>5</v>
      </c>
      <c r="N979" s="13">
        <f t="shared" si="45"/>
        <v>226.8</v>
      </c>
      <c r="O979" s="11">
        <v>14500</v>
      </c>
      <c r="P979" s="11">
        <f t="shared" si="46"/>
        <v>72500</v>
      </c>
      <c r="Q979" s="9" t="s">
        <v>1199</v>
      </c>
      <c r="R979" s="37">
        <f t="shared" si="47"/>
        <v>14500</v>
      </c>
    </row>
    <row r="980" spans="1:18" x14ac:dyDescent="0.25">
      <c r="A980" s="9" t="s">
        <v>1200</v>
      </c>
      <c r="B980" s="10">
        <v>44343</v>
      </c>
      <c r="C980" s="11">
        <v>5</v>
      </c>
      <c r="D980" s="12">
        <v>2021</v>
      </c>
      <c r="E980" s="10" t="s">
        <v>2713</v>
      </c>
      <c r="F980" s="10" t="s">
        <v>2657</v>
      </c>
      <c r="G980" s="10" t="s">
        <v>2664</v>
      </c>
      <c r="H980" s="9" t="s">
        <v>8</v>
      </c>
      <c r="I980" s="9" t="s">
        <v>9</v>
      </c>
      <c r="J980" s="9" t="s">
        <v>3</v>
      </c>
      <c r="K980" s="9" t="s">
        <v>10</v>
      </c>
      <c r="L980" s="9" t="s">
        <v>11</v>
      </c>
      <c r="M980" s="13">
        <v>50</v>
      </c>
      <c r="N980" s="13">
        <f t="shared" si="45"/>
        <v>2268</v>
      </c>
      <c r="O980" s="11">
        <v>23600</v>
      </c>
      <c r="P980" s="11">
        <f t="shared" si="46"/>
        <v>1180000</v>
      </c>
      <c r="Q980" s="9" t="s">
        <v>1201</v>
      </c>
      <c r="R980" s="37">
        <f t="shared" si="47"/>
        <v>23600</v>
      </c>
    </row>
    <row r="981" spans="1:18" x14ac:dyDescent="0.25">
      <c r="A981" s="9" t="s">
        <v>1192</v>
      </c>
      <c r="B981" s="10">
        <v>44344</v>
      </c>
      <c r="C981" s="11">
        <v>5</v>
      </c>
      <c r="D981" s="12">
        <v>2021</v>
      </c>
      <c r="E981" s="10" t="s">
        <v>2713</v>
      </c>
      <c r="F981" s="10" t="s">
        <v>2657</v>
      </c>
      <c r="G981" s="10" t="s">
        <v>2664</v>
      </c>
      <c r="H981" s="9" t="s">
        <v>26</v>
      </c>
      <c r="I981" s="9" t="s">
        <v>530</v>
      </c>
      <c r="J981" s="9" t="s">
        <v>3</v>
      </c>
      <c r="K981" s="9" t="s">
        <v>357</v>
      </c>
      <c r="L981" s="9" t="s">
        <v>358</v>
      </c>
      <c r="M981" s="13">
        <v>15.93</v>
      </c>
      <c r="N981" s="13">
        <f t="shared" si="45"/>
        <v>722.58479999999997</v>
      </c>
      <c r="O981" s="11">
        <v>17800</v>
      </c>
      <c r="P981" s="11">
        <f t="shared" si="46"/>
        <v>283554</v>
      </c>
      <c r="Q981" s="9" t="s">
        <v>1193</v>
      </c>
      <c r="R981" s="37">
        <f t="shared" si="47"/>
        <v>17800</v>
      </c>
    </row>
    <row r="982" spans="1:18" x14ac:dyDescent="0.25">
      <c r="A982" s="9" t="s">
        <v>1192</v>
      </c>
      <c r="B982" s="10">
        <v>44344</v>
      </c>
      <c r="C982" s="11">
        <v>5</v>
      </c>
      <c r="D982" s="12">
        <v>2021</v>
      </c>
      <c r="E982" s="10" t="s">
        <v>2713</v>
      </c>
      <c r="F982" s="10" t="s">
        <v>2657</v>
      </c>
      <c r="G982" s="10" t="s">
        <v>2664</v>
      </c>
      <c r="H982" s="9" t="s">
        <v>26</v>
      </c>
      <c r="I982" s="9" t="s">
        <v>530</v>
      </c>
      <c r="J982" s="9" t="s">
        <v>3</v>
      </c>
      <c r="K982" s="9" t="s">
        <v>357</v>
      </c>
      <c r="L982" s="9" t="s">
        <v>358</v>
      </c>
      <c r="M982" s="13">
        <v>5.0999999999999996</v>
      </c>
      <c r="N982" s="13">
        <f t="shared" si="45"/>
        <v>231.33599999999998</v>
      </c>
      <c r="O982" s="11">
        <v>17800</v>
      </c>
      <c r="P982" s="11">
        <f t="shared" si="46"/>
        <v>90780</v>
      </c>
      <c r="Q982" s="9" t="s">
        <v>1193</v>
      </c>
      <c r="R982" s="37">
        <f t="shared" si="47"/>
        <v>17800</v>
      </c>
    </row>
    <row r="983" spans="1:18" x14ac:dyDescent="0.25">
      <c r="A983" s="9" t="s">
        <v>1192</v>
      </c>
      <c r="B983" s="10">
        <v>44344</v>
      </c>
      <c r="C983" s="11">
        <v>5</v>
      </c>
      <c r="D983" s="12">
        <v>2021</v>
      </c>
      <c r="E983" s="10" t="s">
        <v>2713</v>
      </c>
      <c r="F983" s="10" t="s">
        <v>2657</v>
      </c>
      <c r="G983" s="10" t="s">
        <v>2664</v>
      </c>
      <c r="H983" s="9" t="s">
        <v>26</v>
      </c>
      <c r="I983" s="9" t="s">
        <v>530</v>
      </c>
      <c r="J983" s="9" t="s">
        <v>3</v>
      </c>
      <c r="K983" s="9" t="s">
        <v>357</v>
      </c>
      <c r="L983" s="9" t="s">
        <v>358</v>
      </c>
      <c r="M983" s="13">
        <v>45.59</v>
      </c>
      <c r="N983" s="13">
        <f t="shared" si="45"/>
        <v>2067.9624000000003</v>
      </c>
      <c r="O983" s="11">
        <v>17800</v>
      </c>
      <c r="P983" s="11">
        <f t="shared" si="46"/>
        <v>811502.00000000012</v>
      </c>
      <c r="Q983" s="9" t="s">
        <v>1193</v>
      </c>
      <c r="R983" s="37">
        <f t="shared" si="47"/>
        <v>17800</v>
      </c>
    </row>
    <row r="984" spans="1:18" x14ac:dyDescent="0.25">
      <c r="A984" s="9" t="s">
        <v>1192</v>
      </c>
      <c r="B984" s="10">
        <v>44344</v>
      </c>
      <c r="C984" s="11">
        <v>5</v>
      </c>
      <c r="D984" s="12">
        <v>2021</v>
      </c>
      <c r="E984" s="10" t="s">
        <v>2713</v>
      </c>
      <c r="F984" s="10" t="s">
        <v>2657</v>
      </c>
      <c r="G984" s="10" t="s">
        <v>2664</v>
      </c>
      <c r="H984" s="9" t="s">
        <v>26</v>
      </c>
      <c r="I984" s="9" t="s">
        <v>530</v>
      </c>
      <c r="J984" s="9" t="s">
        <v>3</v>
      </c>
      <c r="K984" s="9" t="s">
        <v>357</v>
      </c>
      <c r="L984" s="9" t="s">
        <v>358</v>
      </c>
      <c r="M984" s="13">
        <v>8.3800000000000008</v>
      </c>
      <c r="N984" s="13">
        <f t="shared" si="45"/>
        <v>380.11680000000001</v>
      </c>
      <c r="O984" s="11">
        <v>17800</v>
      </c>
      <c r="P984" s="11">
        <f t="shared" si="46"/>
        <v>149164</v>
      </c>
      <c r="Q984" s="9" t="s">
        <v>1193</v>
      </c>
      <c r="R984" s="37">
        <f t="shared" si="47"/>
        <v>17800</v>
      </c>
    </row>
    <row r="985" spans="1:18" x14ac:dyDescent="0.25">
      <c r="A985" s="9" t="s">
        <v>1186</v>
      </c>
      <c r="B985" s="10">
        <v>44345</v>
      </c>
      <c r="C985" s="11">
        <v>5</v>
      </c>
      <c r="D985" s="12">
        <v>2021</v>
      </c>
      <c r="E985" s="10" t="s">
        <v>2713</v>
      </c>
      <c r="F985" s="10" t="s">
        <v>2657</v>
      </c>
      <c r="G985" s="10" t="s">
        <v>2664</v>
      </c>
      <c r="H985" s="9" t="s">
        <v>186</v>
      </c>
      <c r="I985" s="9" t="s">
        <v>58</v>
      </c>
      <c r="J985" s="9" t="s">
        <v>3</v>
      </c>
      <c r="K985" s="9" t="s">
        <v>59</v>
      </c>
      <c r="L985" s="9" t="s">
        <v>60</v>
      </c>
      <c r="M985" s="13">
        <v>23</v>
      </c>
      <c r="N985" s="13">
        <f t="shared" si="45"/>
        <v>1043.28</v>
      </c>
      <c r="O985" s="11">
        <v>18300</v>
      </c>
      <c r="P985" s="11">
        <f t="shared" si="46"/>
        <v>420900</v>
      </c>
      <c r="Q985" s="9" t="s">
        <v>1187</v>
      </c>
      <c r="R985" s="37">
        <f t="shared" si="47"/>
        <v>18300</v>
      </c>
    </row>
    <row r="986" spans="1:18" x14ac:dyDescent="0.25">
      <c r="A986" s="9" t="s">
        <v>1188</v>
      </c>
      <c r="B986" s="10">
        <v>44345</v>
      </c>
      <c r="C986" s="11">
        <v>5</v>
      </c>
      <c r="D986" s="12">
        <v>2021</v>
      </c>
      <c r="E986" s="10" t="s">
        <v>2713</v>
      </c>
      <c r="F986" s="10" t="s">
        <v>2657</v>
      </c>
      <c r="G986" s="10" t="s">
        <v>2664</v>
      </c>
      <c r="H986" s="9" t="s">
        <v>298</v>
      </c>
      <c r="I986" s="9" t="s">
        <v>367</v>
      </c>
      <c r="J986" s="9" t="s">
        <v>3</v>
      </c>
      <c r="K986" s="9" t="s">
        <v>368</v>
      </c>
      <c r="L986" s="9" t="s">
        <v>369</v>
      </c>
      <c r="M986" s="13">
        <v>28.71</v>
      </c>
      <c r="N986" s="13">
        <f t="shared" si="45"/>
        <v>1302.2855999999999</v>
      </c>
      <c r="O986" s="11">
        <v>18700</v>
      </c>
      <c r="P986" s="11">
        <f t="shared" si="46"/>
        <v>536877</v>
      </c>
      <c r="Q986" s="9" t="s">
        <v>1189</v>
      </c>
      <c r="R986" s="37">
        <f t="shared" si="47"/>
        <v>18700</v>
      </c>
    </row>
    <row r="987" spans="1:18" x14ac:dyDescent="0.25">
      <c r="A987" s="9" t="s">
        <v>1188</v>
      </c>
      <c r="B987" s="10">
        <v>44345</v>
      </c>
      <c r="C987" s="11">
        <v>5</v>
      </c>
      <c r="D987" s="12">
        <v>2021</v>
      </c>
      <c r="E987" s="10" t="s">
        <v>2713</v>
      </c>
      <c r="F987" s="10" t="s">
        <v>2657</v>
      </c>
      <c r="G987" s="10" t="s">
        <v>2664</v>
      </c>
      <c r="H987" s="9" t="s">
        <v>298</v>
      </c>
      <c r="I987" s="9" t="s">
        <v>367</v>
      </c>
      <c r="J987" s="9" t="s">
        <v>3</v>
      </c>
      <c r="K987" s="9" t="s">
        <v>368</v>
      </c>
      <c r="L987" s="9" t="s">
        <v>369</v>
      </c>
      <c r="M987" s="13">
        <v>27.2</v>
      </c>
      <c r="N987" s="13">
        <f t="shared" si="45"/>
        <v>1233.7919999999999</v>
      </c>
      <c r="O987" s="11">
        <v>18700</v>
      </c>
      <c r="P987" s="11">
        <f t="shared" si="46"/>
        <v>508640</v>
      </c>
      <c r="Q987" s="9" t="s">
        <v>1189</v>
      </c>
      <c r="R987" s="37">
        <f t="shared" si="47"/>
        <v>18700</v>
      </c>
    </row>
    <row r="988" spans="1:18" x14ac:dyDescent="0.25">
      <c r="A988" s="9" t="s">
        <v>1188</v>
      </c>
      <c r="B988" s="10">
        <v>44345</v>
      </c>
      <c r="C988" s="11">
        <v>5</v>
      </c>
      <c r="D988" s="12">
        <v>2021</v>
      </c>
      <c r="E988" s="10" t="s">
        <v>2713</v>
      </c>
      <c r="F988" s="10" t="s">
        <v>2657</v>
      </c>
      <c r="G988" s="10" t="s">
        <v>2664</v>
      </c>
      <c r="H988" s="9" t="s">
        <v>298</v>
      </c>
      <c r="I988" s="9" t="s">
        <v>367</v>
      </c>
      <c r="J988" s="9" t="s">
        <v>3</v>
      </c>
      <c r="K988" s="9" t="s">
        <v>368</v>
      </c>
      <c r="L988" s="9" t="s">
        <v>369</v>
      </c>
      <c r="M988" s="13">
        <v>16.09</v>
      </c>
      <c r="N988" s="13">
        <f t="shared" si="45"/>
        <v>729.8424</v>
      </c>
      <c r="O988" s="11">
        <v>18700</v>
      </c>
      <c r="P988" s="11">
        <f t="shared" si="46"/>
        <v>300883</v>
      </c>
      <c r="Q988" s="9" t="s">
        <v>1189</v>
      </c>
      <c r="R988" s="37">
        <f t="shared" si="47"/>
        <v>18700</v>
      </c>
    </row>
    <row r="989" spans="1:18" x14ac:dyDescent="0.25">
      <c r="A989" s="9" t="s">
        <v>1190</v>
      </c>
      <c r="B989" s="10">
        <v>44345</v>
      </c>
      <c r="C989" s="11">
        <v>5</v>
      </c>
      <c r="D989" s="12">
        <v>2021</v>
      </c>
      <c r="E989" s="10" t="s">
        <v>2713</v>
      </c>
      <c r="F989" s="10" t="s">
        <v>2657</v>
      </c>
      <c r="G989" s="10" t="s">
        <v>2664</v>
      </c>
      <c r="H989" s="9" t="s">
        <v>727</v>
      </c>
      <c r="I989" s="9" t="s">
        <v>58</v>
      </c>
      <c r="J989" s="9" t="s">
        <v>3</v>
      </c>
      <c r="K989" s="9" t="s">
        <v>59</v>
      </c>
      <c r="L989" s="9" t="s">
        <v>60</v>
      </c>
      <c r="M989" s="13">
        <v>6</v>
      </c>
      <c r="N989" s="13">
        <f t="shared" si="45"/>
        <v>272.15999999999997</v>
      </c>
      <c r="O989" s="11">
        <v>17300</v>
      </c>
      <c r="P989" s="11">
        <f t="shared" si="46"/>
        <v>103800</v>
      </c>
      <c r="Q989" s="9" t="s">
        <v>1191</v>
      </c>
      <c r="R989" s="37">
        <f t="shared" si="47"/>
        <v>17300</v>
      </c>
    </row>
    <row r="990" spans="1:18" x14ac:dyDescent="0.25">
      <c r="A990" s="9" t="s">
        <v>1184</v>
      </c>
      <c r="B990" s="10">
        <v>44347</v>
      </c>
      <c r="C990" s="11">
        <v>5</v>
      </c>
      <c r="D990" s="12">
        <v>2021</v>
      </c>
      <c r="E990" s="10" t="s">
        <v>2713</v>
      </c>
      <c r="F990" s="10" t="s">
        <v>2657</v>
      </c>
      <c r="G990" s="10" t="s">
        <v>2664</v>
      </c>
      <c r="H990" s="9" t="s">
        <v>22</v>
      </c>
      <c r="I990" s="9" t="s">
        <v>1048</v>
      </c>
      <c r="J990" s="9" t="s">
        <v>3</v>
      </c>
      <c r="K990" s="9" t="s">
        <v>16</v>
      </c>
      <c r="L990" s="9" t="s">
        <v>17</v>
      </c>
      <c r="M990" s="13">
        <v>2.6</v>
      </c>
      <c r="N990" s="13">
        <f t="shared" si="45"/>
        <v>117.93600000000001</v>
      </c>
      <c r="O990" s="11">
        <v>21500</v>
      </c>
      <c r="P990" s="11">
        <f t="shared" si="46"/>
        <v>55900</v>
      </c>
      <c r="Q990" s="9" t="s">
        <v>1185</v>
      </c>
      <c r="R990" s="37">
        <f t="shared" si="47"/>
        <v>21500</v>
      </c>
    </row>
    <row r="991" spans="1:18" x14ac:dyDescent="0.25">
      <c r="A991" s="9" t="s">
        <v>1184</v>
      </c>
      <c r="B991" s="10">
        <v>44347</v>
      </c>
      <c r="C991" s="11">
        <v>5</v>
      </c>
      <c r="D991" s="12">
        <v>2021</v>
      </c>
      <c r="E991" s="10" t="s">
        <v>2713</v>
      </c>
      <c r="F991" s="10" t="s">
        <v>2657</v>
      </c>
      <c r="G991" s="10" t="s">
        <v>2664</v>
      </c>
      <c r="H991" s="9" t="s">
        <v>22</v>
      </c>
      <c r="I991" s="9" t="s">
        <v>1048</v>
      </c>
      <c r="J991" s="9" t="s">
        <v>3</v>
      </c>
      <c r="K991" s="9" t="s">
        <v>16</v>
      </c>
      <c r="L991" s="9" t="s">
        <v>17</v>
      </c>
      <c r="M991" s="13">
        <v>26.18</v>
      </c>
      <c r="N991" s="13">
        <f t="shared" si="45"/>
        <v>1187.5247999999999</v>
      </c>
      <c r="O991" s="11">
        <v>21500</v>
      </c>
      <c r="P991" s="11">
        <f t="shared" si="46"/>
        <v>562870</v>
      </c>
      <c r="Q991" s="9" t="s">
        <v>1185</v>
      </c>
      <c r="R991" s="37">
        <f t="shared" si="47"/>
        <v>21500</v>
      </c>
    </row>
    <row r="992" spans="1:18" x14ac:dyDescent="0.25">
      <c r="A992" s="9" t="s">
        <v>1184</v>
      </c>
      <c r="B992" s="10">
        <v>44347</v>
      </c>
      <c r="C992" s="11">
        <v>5</v>
      </c>
      <c r="D992" s="12">
        <v>2021</v>
      </c>
      <c r="E992" s="10" t="s">
        <v>2713</v>
      </c>
      <c r="F992" s="10" t="s">
        <v>2657</v>
      </c>
      <c r="G992" s="10" t="s">
        <v>2664</v>
      </c>
      <c r="H992" s="9" t="s">
        <v>22</v>
      </c>
      <c r="I992" s="9" t="s">
        <v>1048</v>
      </c>
      <c r="J992" s="9" t="s">
        <v>3</v>
      </c>
      <c r="K992" s="9" t="s">
        <v>16</v>
      </c>
      <c r="L992" s="9" t="s">
        <v>17</v>
      </c>
      <c r="M992" s="13">
        <v>19.28</v>
      </c>
      <c r="N992" s="13">
        <f t="shared" si="45"/>
        <v>874.54079999999999</v>
      </c>
      <c r="O992" s="11">
        <v>21500</v>
      </c>
      <c r="P992" s="11">
        <f t="shared" si="46"/>
        <v>414520</v>
      </c>
      <c r="Q992" s="9" t="s">
        <v>1185</v>
      </c>
      <c r="R992" s="37">
        <f t="shared" si="47"/>
        <v>21500</v>
      </c>
    </row>
    <row r="993" spans="1:18" x14ac:dyDescent="0.25">
      <c r="A993" s="9" t="s">
        <v>1184</v>
      </c>
      <c r="B993" s="10">
        <v>44347</v>
      </c>
      <c r="C993" s="11">
        <v>5</v>
      </c>
      <c r="D993" s="12">
        <v>2021</v>
      </c>
      <c r="E993" s="10" t="s">
        <v>2713</v>
      </c>
      <c r="F993" s="10" t="s">
        <v>2657</v>
      </c>
      <c r="G993" s="10" t="s">
        <v>2664</v>
      </c>
      <c r="H993" s="9" t="s">
        <v>22</v>
      </c>
      <c r="I993" s="9" t="s">
        <v>1048</v>
      </c>
      <c r="J993" s="9" t="s">
        <v>3</v>
      </c>
      <c r="K993" s="9" t="s">
        <v>16</v>
      </c>
      <c r="L993" s="9" t="s">
        <v>17</v>
      </c>
      <c r="M993" s="13">
        <v>19.28</v>
      </c>
      <c r="N993" s="13">
        <f t="shared" si="45"/>
        <v>874.54079999999999</v>
      </c>
      <c r="O993" s="11">
        <v>21500</v>
      </c>
      <c r="P993" s="11">
        <f t="shared" si="46"/>
        <v>414520</v>
      </c>
      <c r="Q993" s="9" t="s">
        <v>1185</v>
      </c>
      <c r="R993" s="37">
        <f t="shared" si="47"/>
        <v>21500</v>
      </c>
    </row>
    <row r="994" spans="1:18" x14ac:dyDescent="0.25">
      <c r="A994" s="9" t="s">
        <v>1184</v>
      </c>
      <c r="B994" s="10">
        <v>44347</v>
      </c>
      <c r="C994" s="11">
        <v>5</v>
      </c>
      <c r="D994" s="12">
        <v>2021</v>
      </c>
      <c r="E994" s="10" t="s">
        <v>2713</v>
      </c>
      <c r="F994" s="10" t="s">
        <v>2657</v>
      </c>
      <c r="G994" s="10" t="s">
        <v>2664</v>
      </c>
      <c r="H994" s="9" t="s">
        <v>22</v>
      </c>
      <c r="I994" s="9" t="s">
        <v>1048</v>
      </c>
      <c r="J994" s="9" t="s">
        <v>3</v>
      </c>
      <c r="K994" s="9" t="s">
        <v>16</v>
      </c>
      <c r="L994" s="9" t="s">
        <v>17</v>
      </c>
      <c r="M994" s="13">
        <v>32.659999999999997</v>
      </c>
      <c r="N994" s="13">
        <f t="shared" si="45"/>
        <v>1481.4575999999997</v>
      </c>
      <c r="O994" s="11">
        <v>21500</v>
      </c>
      <c r="P994" s="11">
        <f t="shared" si="46"/>
        <v>702189.99999999988</v>
      </c>
      <c r="Q994" s="9" t="s">
        <v>1185</v>
      </c>
      <c r="R994" s="37">
        <f t="shared" si="47"/>
        <v>21500</v>
      </c>
    </row>
    <row r="995" spans="1:18" x14ac:dyDescent="0.25">
      <c r="A995" s="9" t="s">
        <v>1182</v>
      </c>
      <c r="B995" s="10">
        <v>44351</v>
      </c>
      <c r="C995" s="11">
        <v>6</v>
      </c>
      <c r="D995" s="12">
        <v>2021</v>
      </c>
      <c r="E995" s="10" t="s">
        <v>2714</v>
      </c>
      <c r="F995" s="10" t="s">
        <v>2657</v>
      </c>
      <c r="G995" s="10" t="s">
        <v>2664</v>
      </c>
      <c r="H995" s="9" t="s">
        <v>26</v>
      </c>
      <c r="I995" s="9" t="s">
        <v>530</v>
      </c>
      <c r="J995" s="9" t="s">
        <v>3</v>
      </c>
      <c r="K995" s="9" t="s">
        <v>357</v>
      </c>
      <c r="L995" s="9" t="s">
        <v>358</v>
      </c>
      <c r="M995" s="13">
        <v>24.55</v>
      </c>
      <c r="N995" s="13">
        <f t="shared" si="45"/>
        <v>1113.588</v>
      </c>
      <c r="O995" s="11">
        <v>17800</v>
      </c>
      <c r="P995" s="11">
        <f t="shared" si="46"/>
        <v>436990</v>
      </c>
      <c r="Q995" s="9" t="s">
        <v>1183</v>
      </c>
      <c r="R995" s="37">
        <f t="shared" si="47"/>
        <v>17800</v>
      </c>
    </row>
    <row r="996" spans="1:18" x14ac:dyDescent="0.25">
      <c r="A996" s="9" t="s">
        <v>1182</v>
      </c>
      <c r="B996" s="10">
        <v>44351</v>
      </c>
      <c r="C996" s="11">
        <v>6</v>
      </c>
      <c r="D996" s="12">
        <v>2021</v>
      </c>
      <c r="E996" s="10" t="s">
        <v>2714</v>
      </c>
      <c r="F996" s="10" t="s">
        <v>2657</v>
      </c>
      <c r="G996" s="10" t="s">
        <v>2664</v>
      </c>
      <c r="H996" s="9" t="s">
        <v>26</v>
      </c>
      <c r="I996" s="9" t="s">
        <v>530</v>
      </c>
      <c r="J996" s="9" t="s">
        <v>3</v>
      </c>
      <c r="K996" s="9" t="s">
        <v>357</v>
      </c>
      <c r="L996" s="9" t="s">
        <v>358</v>
      </c>
      <c r="M996" s="13">
        <v>12.19</v>
      </c>
      <c r="N996" s="13">
        <f t="shared" si="45"/>
        <v>552.9384</v>
      </c>
      <c r="O996" s="11">
        <v>17800</v>
      </c>
      <c r="P996" s="11">
        <f t="shared" si="46"/>
        <v>216982</v>
      </c>
      <c r="Q996" s="9" t="s">
        <v>1183</v>
      </c>
      <c r="R996" s="37">
        <f t="shared" si="47"/>
        <v>17800</v>
      </c>
    </row>
    <row r="997" spans="1:18" x14ac:dyDescent="0.25">
      <c r="A997" s="9" t="s">
        <v>1182</v>
      </c>
      <c r="B997" s="10">
        <v>44351</v>
      </c>
      <c r="C997" s="11">
        <v>6</v>
      </c>
      <c r="D997" s="12">
        <v>2021</v>
      </c>
      <c r="E997" s="10" t="s">
        <v>2714</v>
      </c>
      <c r="F997" s="10" t="s">
        <v>2657</v>
      </c>
      <c r="G997" s="10" t="s">
        <v>2664</v>
      </c>
      <c r="H997" s="9" t="s">
        <v>26</v>
      </c>
      <c r="I997" s="9" t="s">
        <v>530</v>
      </c>
      <c r="J997" s="9" t="s">
        <v>3</v>
      </c>
      <c r="K997" s="9" t="s">
        <v>357</v>
      </c>
      <c r="L997" s="9" t="s">
        <v>358</v>
      </c>
      <c r="M997" s="13">
        <v>12.44</v>
      </c>
      <c r="N997" s="13">
        <f t="shared" si="45"/>
        <v>564.27839999999992</v>
      </c>
      <c r="O997" s="11">
        <v>17800</v>
      </c>
      <c r="P997" s="11">
        <f t="shared" si="46"/>
        <v>221432</v>
      </c>
      <c r="Q997" s="9" t="s">
        <v>1183</v>
      </c>
      <c r="R997" s="37">
        <f t="shared" si="47"/>
        <v>17800</v>
      </c>
    </row>
    <row r="998" spans="1:18" x14ac:dyDescent="0.25">
      <c r="A998" s="9" t="s">
        <v>1182</v>
      </c>
      <c r="B998" s="10">
        <v>44351</v>
      </c>
      <c r="C998" s="11">
        <v>6</v>
      </c>
      <c r="D998" s="12">
        <v>2021</v>
      </c>
      <c r="E998" s="10" t="s">
        <v>2714</v>
      </c>
      <c r="F998" s="10" t="s">
        <v>2657</v>
      </c>
      <c r="G998" s="10" t="s">
        <v>2664</v>
      </c>
      <c r="H998" s="9" t="s">
        <v>26</v>
      </c>
      <c r="I998" s="9" t="s">
        <v>530</v>
      </c>
      <c r="J998" s="9" t="s">
        <v>3</v>
      </c>
      <c r="K998" s="9" t="s">
        <v>357</v>
      </c>
      <c r="L998" s="9" t="s">
        <v>358</v>
      </c>
      <c r="M998" s="13">
        <v>0.82</v>
      </c>
      <c r="N998" s="13">
        <f t="shared" si="45"/>
        <v>37.1952</v>
      </c>
      <c r="O998" s="11">
        <v>17800</v>
      </c>
      <c r="P998" s="11">
        <f t="shared" si="46"/>
        <v>14596</v>
      </c>
      <c r="Q998" s="9" t="s">
        <v>1183</v>
      </c>
      <c r="R998" s="37">
        <f t="shared" si="47"/>
        <v>17800</v>
      </c>
    </row>
    <row r="999" spans="1:18" x14ac:dyDescent="0.25">
      <c r="A999" s="9" t="s">
        <v>1180</v>
      </c>
      <c r="B999" s="10">
        <v>44354</v>
      </c>
      <c r="C999" s="11">
        <v>6</v>
      </c>
      <c r="D999" s="12">
        <v>2021</v>
      </c>
      <c r="E999" s="10" t="s">
        <v>2714</v>
      </c>
      <c r="F999" s="10" t="s">
        <v>2657</v>
      </c>
      <c r="G999" s="10" t="s">
        <v>2664</v>
      </c>
      <c r="H999" s="9" t="s">
        <v>170</v>
      </c>
      <c r="I999" s="9" t="s">
        <v>9</v>
      </c>
      <c r="J999" s="9" t="s">
        <v>3</v>
      </c>
      <c r="K999" s="9" t="s">
        <v>10</v>
      </c>
      <c r="L999" s="9" t="s">
        <v>11</v>
      </c>
      <c r="M999" s="13">
        <v>50</v>
      </c>
      <c r="N999" s="13">
        <f t="shared" si="45"/>
        <v>2268</v>
      </c>
      <c r="O999" s="11">
        <v>26800</v>
      </c>
      <c r="P999" s="11">
        <f t="shared" si="46"/>
        <v>1340000</v>
      </c>
      <c r="Q999" s="9" t="s">
        <v>1181</v>
      </c>
      <c r="R999" s="37">
        <f t="shared" si="47"/>
        <v>26800</v>
      </c>
    </row>
    <row r="1000" spans="1:18" x14ac:dyDescent="0.25">
      <c r="A1000" s="9" t="s">
        <v>1171</v>
      </c>
      <c r="B1000" s="10">
        <v>44355</v>
      </c>
      <c r="C1000" s="11">
        <v>6</v>
      </c>
      <c r="D1000" s="12">
        <v>2021</v>
      </c>
      <c r="E1000" s="10" t="s">
        <v>2714</v>
      </c>
      <c r="F1000" s="10" t="s">
        <v>2657</v>
      </c>
      <c r="G1000" s="10" t="s">
        <v>2664</v>
      </c>
      <c r="H1000" s="9" t="s">
        <v>8</v>
      </c>
      <c r="I1000" s="9" t="s">
        <v>9</v>
      </c>
      <c r="J1000" s="9" t="s">
        <v>3</v>
      </c>
      <c r="K1000" s="9" t="s">
        <v>10</v>
      </c>
      <c r="L1000" s="9" t="s">
        <v>11</v>
      </c>
      <c r="M1000" s="13">
        <v>50</v>
      </c>
      <c r="N1000" s="13">
        <f t="shared" si="45"/>
        <v>2268</v>
      </c>
      <c r="O1000" s="11">
        <v>23300</v>
      </c>
      <c r="P1000" s="11">
        <f t="shared" si="46"/>
        <v>1165000</v>
      </c>
      <c r="Q1000" s="9" t="s">
        <v>1172</v>
      </c>
      <c r="R1000" s="37">
        <f t="shared" si="47"/>
        <v>23300</v>
      </c>
    </row>
    <row r="1001" spans="1:18" x14ac:dyDescent="0.25">
      <c r="A1001" s="9" t="s">
        <v>1173</v>
      </c>
      <c r="B1001" s="10">
        <v>44355</v>
      </c>
      <c r="C1001" s="11">
        <v>6</v>
      </c>
      <c r="D1001" s="12">
        <v>2021</v>
      </c>
      <c r="E1001" s="10" t="s">
        <v>2714</v>
      </c>
      <c r="F1001" s="10" t="s">
        <v>2657</v>
      </c>
      <c r="G1001" s="10" t="s">
        <v>2664</v>
      </c>
      <c r="H1001" s="9" t="s">
        <v>78</v>
      </c>
      <c r="I1001" s="9" t="s">
        <v>37</v>
      </c>
      <c r="J1001" s="9" t="s">
        <v>3</v>
      </c>
      <c r="K1001" s="9" t="s">
        <v>38</v>
      </c>
      <c r="L1001" s="9" t="s">
        <v>39</v>
      </c>
      <c r="M1001" s="13">
        <v>33.5</v>
      </c>
      <c r="N1001" s="13">
        <f t="shared" si="45"/>
        <v>1519.56</v>
      </c>
      <c r="O1001" s="11">
        <v>19000</v>
      </c>
      <c r="P1001" s="11">
        <f t="shared" si="46"/>
        <v>636500</v>
      </c>
      <c r="Q1001" s="9" t="s">
        <v>1174</v>
      </c>
      <c r="R1001" s="37">
        <f t="shared" si="47"/>
        <v>19000</v>
      </c>
    </row>
    <row r="1002" spans="1:18" x14ac:dyDescent="0.25">
      <c r="A1002" s="9" t="s">
        <v>1173</v>
      </c>
      <c r="B1002" s="10">
        <v>44355</v>
      </c>
      <c r="C1002" s="11">
        <v>6</v>
      </c>
      <c r="D1002" s="12">
        <v>2021</v>
      </c>
      <c r="E1002" s="10" t="s">
        <v>2714</v>
      </c>
      <c r="F1002" s="10" t="s">
        <v>2657</v>
      </c>
      <c r="G1002" s="10" t="s">
        <v>2664</v>
      </c>
      <c r="H1002" s="9" t="s">
        <v>78</v>
      </c>
      <c r="I1002" s="9" t="s">
        <v>37</v>
      </c>
      <c r="J1002" s="9" t="s">
        <v>3</v>
      </c>
      <c r="K1002" s="9" t="s">
        <v>38</v>
      </c>
      <c r="L1002" s="9" t="s">
        <v>39</v>
      </c>
      <c r="M1002" s="13">
        <v>6.71</v>
      </c>
      <c r="N1002" s="13">
        <f t="shared" si="45"/>
        <v>304.36559999999997</v>
      </c>
      <c r="O1002" s="11">
        <v>19000</v>
      </c>
      <c r="P1002" s="11">
        <f t="shared" si="46"/>
        <v>127490</v>
      </c>
      <c r="Q1002" s="9" t="s">
        <v>1174</v>
      </c>
      <c r="R1002" s="37">
        <f t="shared" si="47"/>
        <v>19000</v>
      </c>
    </row>
    <row r="1003" spans="1:18" x14ac:dyDescent="0.25">
      <c r="A1003" s="9" t="s">
        <v>1173</v>
      </c>
      <c r="B1003" s="10">
        <v>44355</v>
      </c>
      <c r="C1003" s="11">
        <v>6</v>
      </c>
      <c r="D1003" s="12">
        <v>2021</v>
      </c>
      <c r="E1003" s="10" t="s">
        <v>2714</v>
      </c>
      <c r="F1003" s="10" t="s">
        <v>2657</v>
      </c>
      <c r="G1003" s="10" t="s">
        <v>2664</v>
      </c>
      <c r="H1003" s="9" t="s">
        <v>78</v>
      </c>
      <c r="I1003" s="9" t="s">
        <v>37</v>
      </c>
      <c r="J1003" s="9" t="s">
        <v>3</v>
      </c>
      <c r="K1003" s="9" t="s">
        <v>38</v>
      </c>
      <c r="L1003" s="9" t="s">
        <v>39</v>
      </c>
      <c r="M1003" s="13">
        <v>6.71</v>
      </c>
      <c r="N1003" s="13">
        <f t="shared" si="45"/>
        <v>304.36559999999997</v>
      </c>
      <c r="O1003" s="11">
        <v>19000</v>
      </c>
      <c r="P1003" s="11">
        <f t="shared" si="46"/>
        <v>127490</v>
      </c>
      <c r="Q1003" s="9" t="s">
        <v>1174</v>
      </c>
      <c r="R1003" s="37">
        <f t="shared" si="47"/>
        <v>19000</v>
      </c>
    </row>
    <row r="1004" spans="1:18" x14ac:dyDescent="0.25">
      <c r="A1004" s="9" t="s">
        <v>1173</v>
      </c>
      <c r="B1004" s="10">
        <v>44355</v>
      </c>
      <c r="C1004" s="11">
        <v>6</v>
      </c>
      <c r="D1004" s="12">
        <v>2021</v>
      </c>
      <c r="E1004" s="10" t="s">
        <v>2714</v>
      </c>
      <c r="F1004" s="10" t="s">
        <v>2657</v>
      </c>
      <c r="G1004" s="10" t="s">
        <v>2664</v>
      </c>
      <c r="H1004" s="9" t="s">
        <v>78</v>
      </c>
      <c r="I1004" s="9" t="s">
        <v>37</v>
      </c>
      <c r="J1004" s="9" t="s">
        <v>3</v>
      </c>
      <c r="K1004" s="9" t="s">
        <v>38</v>
      </c>
      <c r="L1004" s="9" t="s">
        <v>39</v>
      </c>
      <c r="M1004" s="13">
        <v>6.47</v>
      </c>
      <c r="N1004" s="13">
        <f t="shared" si="45"/>
        <v>293.47919999999999</v>
      </c>
      <c r="O1004" s="11">
        <v>19000</v>
      </c>
      <c r="P1004" s="11">
        <f t="shared" si="46"/>
        <v>122930</v>
      </c>
      <c r="Q1004" s="9" t="s">
        <v>1174</v>
      </c>
      <c r="R1004" s="37">
        <f t="shared" si="47"/>
        <v>19000</v>
      </c>
    </row>
    <row r="1005" spans="1:18" x14ac:dyDescent="0.25">
      <c r="A1005" s="9" t="s">
        <v>1173</v>
      </c>
      <c r="B1005" s="10">
        <v>44355</v>
      </c>
      <c r="C1005" s="11">
        <v>6</v>
      </c>
      <c r="D1005" s="12">
        <v>2021</v>
      </c>
      <c r="E1005" s="10" t="s">
        <v>2714</v>
      </c>
      <c r="F1005" s="10" t="s">
        <v>2657</v>
      </c>
      <c r="G1005" s="10" t="s">
        <v>2664</v>
      </c>
      <c r="H1005" s="9" t="s">
        <v>78</v>
      </c>
      <c r="I1005" s="9" t="s">
        <v>37</v>
      </c>
      <c r="J1005" s="9" t="s">
        <v>3</v>
      </c>
      <c r="K1005" s="9" t="s">
        <v>38</v>
      </c>
      <c r="L1005" s="9" t="s">
        <v>39</v>
      </c>
      <c r="M1005" s="13">
        <v>6.47</v>
      </c>
      <c r="N1005" s="13">
        <f t="shared" si="45"/>
        <v>293.47919999999999</v>
      </c>
      <c r="O1005" s="11">
        <v>19000</v>
      </c>
      <c r="P1005" s="11">
        <f t="shared" si="46"/>
        <v>122930</v>
      </c>
      <c r="Q1005" s="9" t="s">
        <v>1174</v>
      </c>
      <c r="R1005" s="37">
        <f t="shared" si="47"/>
        <v>19000</v>
      </c>
    </row>
    <row r="1006" spans="1:18" x14ac:dyDescent="0.25">
      <c r="A1006" s="9" t="s">
        <v>1173</v>
      </c>
      <c r="B1006" s="10">
        <v>44355</v>
      </c>
      <c r="C1006" s="11">
        <v>6</v>
      </c>
      <c r="D1006" s="12">
        <v>2021</v>
      </c>
      <c r="E1006" s="10" t="s">
        <v>2714</v>
      </c>
      <c r="F1006" s="10" t="s">
        <v>2657</v>
      </c>
      <c r="G1006" s="10" t="s">
        <v>2664</v>
      </c>
      <c r="H1006" s="9" t="s">
        <v>78</v>
      </c>
      <c r="I1006" s="9" t="s">
        <v>37</v>
      </c>
      <c r="J1006" s="9" t="s">
        <v>3</v>
      </c>
      <c r="K1006" s="9" t="s">
        <v>38</v>
      </c>
      <c r="L1006" s="9" t="s">
        <v>39</v>
      </c>
      <c r="M1006" s="13">
        <v>40.14</v>
      </c>
      <c r="N1006" s="13">
        <f t="shared" si="45"/>
        <v>1820.7503999999999</v>
      </c>
      <c r="O1006" s="11">
        <v>19000</v>
      </c>
      <c r="P1006" s="11">
        <f t="shared" si="46"/>
        <v>762660</v>
      </c>
      <c r="Q1006" s="9" t="s">
        <v>1174</v>
      </c>
      <c r="R1006" s="37">
        <f t="shared" si="47"/>
        <v>19000</v>
      </c>
    </row>
    <row r="1007" spans="1:18" x14ac:dyDescent="0.25">
      <c r="A1007" s="9" t="s">
        <v>1175</v>
      </c>
      <c r="B1007" s="10">
        <v>44355</v>
      </c>
      <c r="C1007" s="11">
        <v>6</v>
      </c>
      <c r="D1007" s="12">
        <v>2021</v>
      </c>
      <c r="E1007" s="10" t="s">
        <v>2714</v>
      </c>
      <c r="F1007" s="10" t="s">
        <v>2657</v>
      </c>
      <c r="G1007" s="10" t="s">
        <v>2664</v>
      </c>
      <c r="H1007" s="9" t="s">
        <v>78</v>
      </c>
      <c r="I1007" s="9" t="s">
        <v>1176</v>
      </c>
      <c r="J1007" s="9" t="s">
        <v>3</v>
      </c>
      <c r="K1007" s="9" t="s">
        <v>16</v>
      </c>
      <c r="L1007" s="9" t="s">
        <v>17</v>
      </c>
      <c r="M1007" s="13">
        <v>6.27</v>
      </c>
      <c r="N1007" s="13">
        <f t="shared" si="45"/>
        <v>284.40719999999999</v>
      </c>
      <c r="O1007" s="11">
        <v>19300</v>
      </c>
      <c r="P1007" s="11">
        <f t="shared" si="46"/>
        <v>121010.99999999999</v>
      </c>
      <c r="Q1007" s="9" t="s">
        <v>1177</v>
      </c>
      <c r="R1007" s="37">
        <f t="shared" si="47"/>
        <v>19300</v>
      </c>
    </row>
    <row r="1008" spans="1:18" x14ac:dyDescent="0.25">
      <c r="A1008" s="9" t="s">
        <v>1175</v>
      </c>
      <c r="B1008" s="10">
        <v>44355</v>
      </c>
      <c r="C1008" s="11">
        <v>6</v>
      </c>
      <c r="D1008" s="12">
        <v>2021</v>
      </c>
      <c r="E1008" s="10" t="s">
        <v>2714</v>
      </c>
      <c r="F1008" s="10" t="s">
        <v>2657</v>
      </c>
      <c r="G1008" s="10" t="s">
        <v>2664</v>
      </c>
      <c r="H1008" s="9" t="s">
        <v>78</v>
      </c>
      <c r="I1008" s="9" t="s">
        <v>1176</v>
      </c>
      <c r="J1008" s="9" t="s">
        <v>3</v>
      </c>
      <c r="K1008" s="9" t="s">
        <v>16</v>
      </c>
      <c r="L1008" s="9" t="s">
        <v>17</v>
      </c>
      <c r="M1008" s="13">
        <v>43.91</v>
      </c>
      <c r="N1008" s="13">
        <f t="shared" si="45"/>
        <v>1991.7575999999999</v>
      </c>
      <c r="O1008" s="11">
        <v>19300</v>
      </c>
      <c r="P1008" s="11">
        <f t="shared" si="46"/>
        <v>847462.99999999988</v>
      </c>
      <c r="Q1008" s="9" t="s">
        <v>1177</v>
      </c>
      <c r="R1008" s="37">
        <f t="shared" si="47"/>
        <v>19300</v>
      </c>
    </row>
    <row r="1009" spans="1:18" x14ac:dyDescent="0.25">
      <c r="A1009" s="9" t="s">
        <v>1175</v>
      </c>
      <c r="B1009" s="10">
        <v>44355</v>
      </c>
      <c r="C1009" s="11">
        <v>6</v>
      </c>
      <c r="D1009" s="12">
        <v>2021</v>
      </c>
      <c r="E1009" s="10" t="s">
        <v>2714</v>
      </c>
      <c r="F1009" s="10" t="s">
        <v>2657</v>
      </c>
      <c r="G1009" s="10" t="s">
        <v>2664</v>
      </c>
      <c r="H1009" s="9" t="s">
        <v>78</v>
      </c>
      <c r="I1009" s="9" t="s">
        <v>1176</v>
      </c>
      <c r="J1009" s="9" t="s">
        <v>3</v>
      </c>
      <c r="K1009" s="9" t="s">
        <v>16</v>
      </c>
      <c r="L1009" s="9" t="s">
        <v>17</v>
      </c>
      <c r="M1009" s="13">
        <v>49.82</v>
      </c>
      <c r="N1009" s="13">
        <f t="shared" si="45"/>
        <v>2259.8352</v>
      </c>
      <c r="O1009" s="11">
        <v>19300</v>
      </c>
      <c r="P1009" s="11">
        <f t="shared" si="46"/>
        <v>961526</v>
      </c>
      <c r="Q1009" s="9" t="s">
        <v>1177</v>
      </c>
      <c r="R1009" s="37">
        <f t="shared" si="47"/>
        <v>19300</v>
      </c>
    </row>
    <row r="1010" spans="1:18" x14ac:dyDescent="0.25">
      <c r="A1010" s="9" t="s">
        <v>1178</v>
      </c>
      <c r="B1010" s="10">
        <v>44355</v>
      </c>
      <c r="C1010" s="11">
        <v>6</v>
      </c>
      <c r="D1010" s="12">
        <v>2021</v>
      </c>
      <c r="E1010" s="10" t="s">
        <v>2714</v>
      </c>
      <c r="F1010" s="10" t="s">
        <v>2657</v>
      </c>
      <c r="G1010" s="10" t="s">
        <v>2664</v>
      </c>
      <c r="H1010" s="9" t="s">
        <v>22</v>
      </c>
      <c r="I1010" s="9" t="s">
        <v>1048</v>
      </c>
      <c r="J1010" s="9" t="s">
        <v>3</v>
      </c>
      <c r="K1010" s="9" t="s">
        <v>16</v>
      </c>
      <c r="L1010" s="9" t="s">
        <v>17</v>
      </c>
      <c r="M1010" s="13">
        <v>100</v>
      </c>
      <c r="N1010" s="13">
        <f t="shared" si="45"/>
        <v>4536</v>
      </c>
      <c r="O1010" s="11">
        <v>20700</v>
      </c>
      <c r="P1010" s="11">
        <f t="shared" si="46"/>
        <v>2070000</v>
      </c>
      <c r="Q1010" s="9" t="s">
        <v>1179</v>
      </c>
      <c r="R1010" s="37">
        <f t="shared" si="47"/>
        <v>20700</v>
      </c>
    </row>
    <row r="1011" spans="1:18" x14ac:dyDescent="0.25">
      <c r="A1011" s="9" t="s">
        <v>1163</v>
      </c>
      <c r="B1011" s="10">
        <v>44357</v>
      </c>
      <c r="C1011" s="11">
        <v>6</v>
      </c>
      <c r="D1011" s="12">
        <v>2021</v>
      </c>
      <c r="E1011" s="10" t="s">
        <v>2714</v>
      </c>
      <c r="F1011" s="10" t="s">
        <v>2657</v>
      </c>
      <c r="G1011" s="10" t="s">
        <v>2664</v>
      </c>
      <c r="H1011" s="9" t="s">
        <v>170</v>
      </c>
      <c r="I1011" s="9" t="s">
        <v>9</v>
      </c>
      <c r="J1011" s="9" t="s">
        <v>3</v>
      </c>
      <c r="K1011" s="9" t="s">
        <v>10</v>
      </c>
      <c r="L1011" s="9" t="s">
        <v>11</v>
      </c>
      <c r="M1011" s="13">
        <v>21.17</v>
      </c>
      <c r="N1011" s="13">
        <f t="shared" si="45"/>
        <v>960.27120000000002</v>
      </c>
      <c r="O1011" s="11">
        <v>26500</v>
      </c>
      <c r="P1011" s="11">
        <f t="shared" si="46"/>
        <v>561005</v>
      </c>
      <c r="Q1011" s="9" t="s">
        <v>1164</v>
      </c>
      <c r="R1011" s="37">
        <f t="shared" si="47"/>
        <v>26499.999999999996</v>
      </c>
    </row>
    <row r="1012" spans="1:18" x14ac:dyDescent="0.25">
      <c r="A1012" s="9" t="s">
        <v>1163</v>
      </c>
      <c r="B1012" s="10">
        <v>44357</v>
      </c>
      <c r="C1012" s="11">
        <v>6</v>
      </c>
      <c r="D1012" s="12">
        <v>2021</v>
      </c>
      <c r="E1012" s="10" t="s">
        <v>2714</v>
      </c>
      <c r="F1012" s="10" t="s">
        <v>2657</v>
      </c>
      <c r="G1012" s="10" t="s">
        <v>2664</v>
      </c>
      <c r="H1012" s="9" t="s">
        <v>170</v>
      </c>
      <c r="I1012" s="9" t="s">
        <v>9</v>
      </c>
      <c r="J1012" s="9" t="s">
        <v>3</v>
      </c>
      <c r="K1012" s="9" t="s">
        <v>10</v>
      </c>
      <c r="L1012" s="9" t="s">
        <v>11</v>
      </c>
      <c r="M1012" s="13">
        <v>12.94</v>
      </c>
      <c r="N1012" s="13">
        <f t="shared" si="45"/>
        <v>586.95839999999998</v>
      </c>
      <c r="O1012" s="11">
        <v>26500</v>
      </c>
      <c r="P1012" s="11">
        <f t="shared" si="46"/>
        <v>342910</v>
      </c>
      <c r="Q1012" s="9" t="s">
        <v>1164</v>
      </c>
      <c r="R1012" s="37">
        <f t="shared" si="47"/>
        <v>26500</v>
      </c>
    </row>
    <row r="1013" spans="1:18" x14ac:dyDescent="0.25">
      <c r="A1013" s="9" t="s">
        <v>1163</v>
      </c>
      <c r="B1013" s="10">
        <v>44357</v>
      </c>
      <c r="C1013" s="11">
        <v>6</v>
      </c>
      <c r="D1013" s="12">
        <v>2021</v>
      </c>
      <c r="E1013" s="10" t="s">
        <v>2714</v>
      </c>
      <c r="F1013" s="10" t="s">
        <v>2657</v>
      </c>
      <c r="G1013" s="10" t="s">
        <v>2664</v>
      </c>
      <c r="H1013" s="9" t="s">
        <v>170</v>
      </c>
      <c r="I1013" s="9" t="s">
        <v>9</v>
      </c>
      <c r="J1013" s="9" t="s">
        <v>3</v>
      </c>
      <c r="K1013" s="9" t="s">
        <v>10</v>
      </c>
      <c r="L1013" s="9" t="s">
        <v>11</v>
      </c>
      <c r="M1013" s="13">
        <v>4.8899999999999997</v>
      </c>
      <c r="N1013" s="13">
        <f t="shared" si="45"/>
        <v>221.81039999999999</v>
      </c>
      <c r="O1013" s="11">
        <v>26500</v>
      </c>
      <c r="P1013" s="11">
        <f t="shared" si="46"/>
        <v>129584.99999999999</v>
      </c>
      <c r="Q1013" s="9" t="s">
        <v>1164</v>
      </c>
      <c r="R1013" s="37">
        <f t="shared" si="47"/>
        <v>26500</v>
      </c>
    </row>
    <row r="1014" spans="1:18" x14ac:dyDescent="0.25">
      <c r="A1014" s="9" t="s">
        <v>1165</v>
      </c>
      <c r="B1014" s="10">
        <v>44357</v>
      </c>
      <c r="C1014" s="11">
        <v>6</v>
      </c>
      <c r="D1014" s="12">
        <v>2021</v>
      </c>
      <c r="E1014" s="10" t="s">
        <v>2714</v>
      </c>
      <c r="F1014" s="10" t="s">
        <v>2657</v>
      </c>
      <c r="G1014" s="10" t="s">
        <v>2664</v>
      </c>
      <c r="H1014" s="9" t="s">
        <v>315</v>
      </c>
      <c r="I1014" s="9" t="s">
        <v>23</v>
      </c>
      <c r="J1014" s="9" t="s">
        <v>3</v>
      </c>
      <c r="K1014" s="9" t="s">
        <v>16</v>
      </c>
      <c r="L1014" s="9" t="s">
        <v>17</v>
      </c>
      <c r="M1014" s="13">
        <v>63.33</v>
      </c>
      <c r="N1014" s="13">
        <f t="shared" si="45"/>
        <v>2872.6487999999999</v>
      </c>
      <c r="O1014" s="11">
        <v>23200</v>
      </c>
      <c r="P1014" s="11">
        <f t="shared" si="46"/>
        <v>1469256</v>
      </c>
      <c r="Q1014" s="9" t="s">
        <v>1166</v>
      </c>
      <c r="R1014" s="37">
        <f t="shared" si="47"/>
        <v>23200</v>
      </c>
    </row>
    <row r="1015" spans="1:18" x14ac:dyDescent="0.25">
      <c r="A1015" s="9" t="s">
        <v>1165</v>
      </c>
      <c r="B1015" s="10">
        <v>44357</v>
      </c>
      <c r="C1015" s="11">
        <v>6</v>
      </c>
      <c r="D1015" s="12">
        <v>2021</v>
      </c>
      <c r="E1015" s="10" t="s">
        <v>2714</v>
      </c>
      <c r="F1015" s="10" t="s">
        <v>2657</v>
      </c>
      <c r="G1015" s="10" t="s">
        <v>2664</v>
      </c>
      <c r="H1015" s="9" t="s">
        <v>315</v>
      </c>
      <c r="I1015" s="9" t="s">
        <v>23</v>
      </c>
      <c r="J1015" s="9" t="s">
        <v>3</v>
      </c>
      <c r="K1015" s="9" t="s">
        <v>16</v>
      </c>
      <c r="L1015" s="9" t="s">
        <v>17</v>
      </c>
      <c r="M1015" s="13">
        <v>19.61</v>
      </c>
      <c r="N1015" s="13">
        <f t="shared" si="45"/>
        <v>889.50959999999998</v>
      </c>
      <c r="O1015" s="11">
        <v>23200</v>
      </c>
      <c r="P1015" s="11">
        <f t="shared" si="46"/>
        <v>454952</v>
      </c>
      <c r="Q1015" s="9" t="s">
        <v>1166</v>
      </c>
      <c r="R1015" s="37">
        <f t="shared" si="47"/>
        <v>23200</v>
      </c>
    </row>
    <row r="1016" spans="1:18" x14ac:dyDescent="0.25">
      <c r="A1016" s="9" t="s">
        <v>1165</v>
      </c>
      <c r="B1016" s="10">
        <v>44357</v>
      </c>
      <c r="C1016" s="11">
        <v>6</v>
      </c>
      <c r="D1016" s="12">
        <v>2021</v>
      </c>
      <c r="E1016" s="10" t="s">
        <v>2714</v>
      </c>
      <c r="F1016" s="10" t="s">
        <v>2657</v>
      </c>
      <c r="G1016" s="10" t="s">
        <v>2664</v>
      </c>
      <c r="H1016" s="9" t="s">
        <v>315</v>
      </c>
      <c r="I1016" s="9" t="s">
        <v>23</v>
      </c>
      <c r="J1016" s="9" t="s">
        <v>3</v>
      </c>
      <c r="K1016" s="9" t="s">
        <v>16</v>
      </c>
      <c r="L1016" s="9" t="s">
        <v>17</v>
      </c>
      <c r="M1016" s="13">
        <v>16.059999999999999</v>
      </c>
      <c r="N1016" s="13">
        <f t="shared" si="45"/>
        <v>728.48159999999996</v>
      </c>
      <c r="O1016" s="11">
        <v>23200</v>
      </c>
      <c r="P1016" s="11">
        <f t="shared" si="46"/>
        <v>372591.99999999994</v>
      </c>
      <c r="Q1016" s="9" t="s">
        <v>1166</v>
      </c>
      <c r="R1016" s="37">
        <f t="shared" si="47"/>
        <v>23200</v>
      </c>
    </row>
    <row r="1017" spans="1:18" x14ac:dyDescent="0.25">
      <c r="A1017" s="9" t="s">
        <v>1167</v>
      </c>
      <c r="B1017" s="10">
        <v>44357</v>
      </c>
      <c r="C1017" s="11">
        <v>6</v>
      </c>
      <c r="D1017" s="12">
        <v>2021</v>
      </c>
      <c r="E1017" s="10" t="s">
        <v>2714</v>
      </c>
      <c r="F1017" s="10" t="s">
        <v>2657</v>
      </c>
      <c r="G1017" s="10" t="s">
        <v>2664</v>
      </c>
      <c r="H1017" s="9" t="s">
        <v>298</v>
      </c>
      <c r="I1017" s="9" t="s">
        <v>23</v>
      </c>
      <c r="J1017" s="9" t="s">
        <v>3</v>
      </c>
      <c r="K1017" s="9" t="s">
        <v>16</v>
      </c>
      <c r="L1017" s="9" t="s">
        <v>17</v>
      </c>
      <c r="M1017" s="13">
        <v>15.26</v>
      </c>
      <c r="N1017" s="13">
        <f t="shared" si="45"/>
        <v>692.19359999999995</v>
      </c>
      <c r="O1017" s="11">
        <v>20500</v>
      </c>
      <c r="P1017" s="11">
        <f t="shared" si="46"/>
        <v>312830</v>
      </c>
      <c r="Q1017" s="9" t="s">
        <v>1168</v>
      </c>
      <c r="R1017" s="37">
        <f t="shared" si="47"/>
        <v>20500</v>
      </c>
    </row>
    <row r="1018" spans="1:18" x14ac:dyDescent="0.25">
      <c r="A1018" s="9" t="s">
        <v>1167</v>
      </c>
      <c r="B1018" s="10">
        <v>44357</v>
      </c>
      <c r="C1018" s="11">
        <v>6</v>
      </c>
      <c r="D1018" s="12">
        <v>2021</v>
      </c>
      <c r="E1018" s="10" t="s">
        <v>2714</v>
      </c>
      <c r="F1018" s="10" t="s">
        <v>2657</v>
      </c>
      <c r="G1018" s="10" t="s">
        <v>2664</v>
      </c>
      <c r="H1018" s="9" t="s">
        <v>298</v>
      </c>
      <c r="I1018" s="9" t="s">
        <v>23</v>
      </c>
      <c r="J1018" s="9" t="s">
        <v>3</v>
      </c>
      <c r="K1018" s="9" t="s">
        <v>16</v>
      </c>
      <c r="L1018" s="9" t="s">
        <v>17</v>
      </c>
      <c r="M1018" s="13">
        <v>20.28</v>
      </c>
      <c r="N1018" s="13">
        <f t="shared" si="45"/>
        <v>919.9008</v>
      </c>
      <c r="O1018" s="11">
        <v>20500</v>
      </c>
      <c r="P1018" s="11">
        <f t="shared" si="46"/>
        <v>415740</v>
      </c>
      <c r="Q1018" s="9" t="s">
        <v>1168</v>
      </c>
      <c r="R1018" s="37">
        <f t="shared" si="47"/>
        <v>20500</v>
      </c>
    </row>
    <row r="1019" spans="1:18" x14ac:dyDescent="0.25">
      <c r="A1019" s="9" t="s">
        <v>1169</v>
      </c>
      <c r="B1019" s="10">
        <v>44357</v>
      </c>
      <c r="C1019" s="11">
        <v>6</v>
      </c>
      <c r="D1019" s="12">
        <v>2021</v>
      </c>
      <c r="E1019" s="10" t="s">
        <v>2714</v>
      </c>
      <c r="F1019" s="10" t="s">
        <v>2657</v>
      </c>
      <c r="G1019" s="10" t="s">
        <v>2664</v>
      </c>
      <c r="H1019" s="9" t="s">
        <v>298</v>
      </c>
      <c r="I1019" s="9" t="s">
        <v>23</v>
      </c>
      <c r="J1019" s="9" t="s">
        <v>3</v>
      </c>
      <c r="K1019" s="9" t="s">
        <v>16</v>
      </c>
      <c r="L1019" s="9" t="s">
        <v>17</v>
      </c>
      <c r="M1019" s="13">
        <v>1.46</v>
      </c>
      <c r="N1019" s="13">
        <f t="shared" si="45"/>
        <v>66.2256</v>
      </c>
      <c r="O1019" s="11">
        <v>20500</v>
      </c>
      <c r="P1019" s="11">
        <f t="shared" si="46"/>
        <v>29930</v>
      </c>
      <c r="Q1019" s="9" t="s">
        <v>1170</v>
      </c>
      <c r="R1019" s="37">
        <f t="shared" si="47"/>
        <v>20500</v>
      </c>
    </row>
    <row r="1020" spans="1:18" x14ac:dyDescent="0.25">
      <c r="A1020" s="9" t="s">
        <v>1154</v>
      </c>
      <c r="B1020" s="10">
        <v>44359</v>
      </c>
      <c r="C1020" s="11">
        <v>6</v>
      </c>
      <c r="D1020" s="12">
        <v>2021</v>
      </c>
      <c r="E1020" s="10" t="s">
        <v>2714</v>
      </c>
      <c r="F1020" s="10" t="s">
        <v>2657</v>
      </c>
      <c r="G1020" s="10" t="s">
        <v>2664</v>
      </c>
      <c r="H1020" s="9" t="s">
        <v>355</v>
      </c>
      <c r="I1020" s="9" t="s">
        <v>356</v>
      </c>
      <c r="J1020" s="9" t="s">
        <v>3</v>
      </c>
      <c r="K1020" s="9" t="s">
        <v>357</v>
      </c>
      <c r="L1020" s="9" t="s">
        <v>358</v>
      </c>
      <c r="M1020" s="13">
        <v>20.92</v>
      </c>
      <c r="N1020" s="13">
        <f t="shared" si="45"/>
        <v>948.9312000000001</v>
      </c>
      <c r="O1020" s="11">
        <v>13500</v>
      </c>
      <c r="P1020" s="11">
        <f t="shared" si="46"/>
        <v>282420</v>
      </c>
      <c r="Q1020" s="9" t="s">
        <v>1155</v>
      </c>
      <c r="R1020" s="37">
        <f t="shared" si="47"/>
        <v>13499.999999999998</v>
      </c>
    </row>
    <row r="1021" spans="1:18" x14ac:dyDescent="0.25">
      <c r="A1021" s="9" t="s">
        <v>1156</v>
      </c>
      <c r="B1021" s="10">
        <v>44359</v>
      </c>
      <c r="C1021" s="11">
        <v>6</v>
      </c>
      <c r="D1021" s="12">
        <v>2021</v>
      </c>
      <c r="E1021" s="10" t="s">
        <v>2714</v>
      </c>
      <c r="F1021" s="10" t="s">
        <v>2657</v>
      </c>
      <c r="G1021" s="10" t="s">
        <v>2664</v>
      </c>
      <c r="H1021" s="9" t="s">
        <v>355</v>
      </c>
      <c r="I1021" s="9" t="s">
        <v>356</v>
      </c>
      <c r="J1021" s="9" t="s">
        <v>3</v>
      </c>
      <c r="K1021" s="9" t="s">
        <v>357</v>
      </c>
      <c r="L1021" s="9" t="s">
        <v>358</v>
      </c>
      <c r="M1021" s="13">
        <v>30.08</v>
      </c>
      <c r="N1021" s="13">
        <f t="shared" si="45"/>
        <v>1364.4287999999999</v>
      </c>
      <c r="O1021" s="11">
        <v>13500</v>
      </c>
      <c r="P1021" s="11">
        <f t="shared" si="46"/>
        <v>406080</v>
      </c>
      <c r="Q1021" s="9" t="s">
        <v>1157</v>
      </c>
      <c r="R1021" s="37">
        <f t="shared" si="47"/>
        <v>13500</v>
      </c>
    </row>
    <row r="1022" spans="1:18" x14ac:dyDescent="0.25">
      <c r="A1022" s="9" t="s">
        <v>1158</v>
      </c>
      <c r="B1022" s="10">
        <v>44359</v>
      </c>
      <c r="C1022" s="11">
        <v>6</v>
      </c>
      <c r="D1022" s="12">
        <v>2021</v>
      </c>
      <c r="E1022" s="10" t="s">
        <v>2714</v>
      </c>
      <c r="F1022" s="10" t="s">
        <v>2657</v>
      </c>
      <c r="G1022" s="10" t="s">
        <v>2664</v>
      </c>
      <c r="H1022" s="9" t="s">
        <v>1159</v>
      </c>
      <c r="I1022" s="9" t="s">
        <v>33</v>
      </c>
      <c r="J1022" s="9" t="s">
        <v>3</v>
      </c>
      <c r="K1022" s="9" t="s">
        <v>1160</v>
      </c>
      <c r="L1022" s="9" t="s">
        <v>1161</v>
      </c>
      <c r="M1022" s="13">
        <v>0.84</v>
      </c>
      <c r="N1022" s="13">
        <f t="shared" si="45"/>
        <v>38.102399999999996</v>
      </c>
      <c r="O1022" s="11">
        <v>19028</v>
      </c>
      <c r="P1022" s="11">
        <f t="shared" si="46"/>
        <v>15983.519999999999</v>
      </c>
      <c r="Q1022" s="9" t="s">
        <v>1162</v>
      </c>
      <c r="R1022" s="37">
        <f t="shared" si="47"/>
        <v>19028</v>
      </c>
    </row>
    <row r="1023" spans="1:18" x14ac:dyDescent="0.25">
      <c r="A1023" s="9" t="s">
        <v>1158</v>
      </c>
      <c r="B1023" s="10">
        <v>44359</v>
      </c>
      <c r="C1023" s="11">
        <v>6</v>
      </c>
      <c r="D1023" s="12">
        <v>2021</v>
      </c>
      <c r="E1023" s="10" t="s">
        <v>2714</v>
      </c>
      <c r="F1023" s="10" t="s">
        <v>2657</v>
      </c>
      <c r="G1023" s="10" t="s">
        <v>2664</v>
      </c>
      <c r="H1023" s="9" t="s">
        <v>1159</v>
      </c>
      <c r="I1023" s="9" t="s">
        <v>33</v>
      </c>
      <c r="J1023" s="9" t="s">
        <v>3</v>
      </c>
      <c r="K1023" s="9" t="s">
        <v>1160</v>
      </c>
      <c r="L1023" s="9" t="s">
        <v>1161</v>
      </c>
      <c r="M1023" s="13">
        <v>0.15</v>
      </c>
      <c r="N1023" s="13">
        <f t="shared" si="45"/>
        <v>6.8039999999999994</v>
      </c>
      <c r="O1023" s="11">
        <v>19028</v>
      </c>
      <c r="P1023" s="11">
        <f t="shared" si="46"/>
        <v>2854.2</v>
      </c>
      <c r="Q1023" s="9" t="s">
        <v>1162</v>
      </c>
      <c r="R1023" s="37">
        <f t="shared" si="47"/>
        <v>19028</v>
      </c>
    </row>
    <row r="1024" spans="1:18" x14ac:dyDescent="0.25">
      <c r="A1024" s="9" t="s">
        <v>1158</v>
      </c>
      <c r="B1024" s="10">
        <v>44359</v>
      </c>
      <c r="C1024" s="11">
        <v>6</v>
      </c>
      <c r="D1024" s="12">
        <v>2021</v>
      </c>
      <c r="E1024" s="10" t="s">
        <v>2714</v>
      </c>
      <c r="F1024" s="10" t="s">
        <v>2657</v>
      </c>
      <c r="G1024" s="10" t="s">
        <v>2664</v>
      </c>
      <c r="H1024" s="9" t="s">
        <v>1159</v>
      </c>
      <c r="I1024" s="9" t="s">
        <v>33</v>
      </c>
      <c r="J1024" s="9" t="s">
        <v>3</v>
      </c>
      <c r="K1024" s="9" t="s">
        <v>1160</v>
      </c>
      <c r="L1024" s="9" t="s">
        <v>1161</v>
      </c>
      <c r="M1024" s="13">
        <v>4.79</v>
      </c>
      <c r="N1024" s="13">
        <f t="shared" si="45"/>
        <v>217.27439999999999</v>
      </c>
      <c r="O1024" s="11">
        <v>19028</v>
      </c>
      <c r="P1024" s="11">
        <f t="shared" si="46"/>
        <v>91144.12</v>
      </c>
      <c r="Q1024" s="9" t="s">
        <v>1162</v>
      </c>
      <c r="R1024" s="37">
        <f t="shared" si="47"/>
        <v>19028</v>
      </c>
    </row>
    <row r="1025" spans="1:18" x14ac:dyDescent="0.25">
      <c r="A1025" s="9" t="s">
        <v>1152</v>
      </c>
      <c r="B1025" s="10">
        <v>44361</v>
      </c>
      <c r="C1025" s="11">
        <v>6</v>
      </c>
      <c r="D1025" s="12">
        <v>2021</v>
      </c>
      <c r="E1025" s="10" t="s">
        <v>2714</v>
      </c>
      <c r="F1025" s="10" t="s">
        <v>2657</v>
      </c>
      <c r="G1025" s="10" t="s">
        <v>2664</v>
      </c>
      <c r="H1025" s="9" t="s">
        <v>1018</v>
      </c>
      <c r="I1025" s="9" t="s">
        <v>1019</v>
      </c>
      <c r="J1025" s="9" t="s">
        <v>3</v>
      </c>
      <c r="K1025" s="9" t="s">
        <v>1020</v>
      </c>
      <c r="L1025" s="9" t="s">
        <v>1021</v>
      </c>
      <c r="M1025" s="13">
        <v>25</v>
      </c>
      <c r="N1025" s="13">
        <f t="shared" si="45"/>
        <v>1134</v>
      </c>
      <c r="O1025" s="11">
        <v>14700</v>
      </c>
      <c r="P1025" s="11">
        <f t="shared" si="46"/>
        <v>367500</v>
      </c>
      <c r="Q1025" s="9" t="s">
        <v>1153</v>
      </c>
      <c r="R1025" s="37">
        <f t="shared" si="47"/>
        <v>14700</v>
      </c>
    </row>
    <row r="1026" spans="1:18" x14ac:dyDescent="0.25">
      <c r="A1026" s="9" t="s">
        <v>1150</v>
      </c>
      <c r="B1026" s="10">
        <v>44362</v>
      </c>
      <c r="C1026" s="11">
        <v>6</v>
      </c>
      <c r="D1026" s="12">
        <v>2021</v>
      </c>
      <c r="E1026" s="10" t="s">
        <v>2714</v>
      </c>
      <c r="F1026" s="10" t="s">
        <v>2657</v>
      </c>
      <c r="G1026" s="10" t="s">
        <v>2664</v>
      </c>
      <c r="H1026" s="9" t="s">
        <v>355</v>
      </c>
      <c r="I1026" s="9" t="s">
        <v>734</v>
      </c>
      <c r="J1026" s="9" t="s">
        <v>3</v>
      </c>
      <c r="K1026" s="9" t="s">
        <v>735</v>
      </c>
      <c r="L1026" s="9" t="s">
        <v>736</v>
      </c>
      <c r="M1026" s="13">
        <v>6</v>
      </c>
      <c r="N1026" s="13">
        <f t="shared" si="45"/>
        <v>272.15999999999997</v>
      </c>
      <c r="O1026" s="11">
        <v>12000</v>
      </c>
      <c r="P1026" s="11">
        <f t="shared" si="46"/>
        <v>72000</v>
      </c>
      <c r="Q1026" s="9" t="s">
        <v>1151</v>
      </c>
      <c r="R1026" s="37">
        <f t="shared" si="47"/>
        <v>12000</v>
      </c>
    </row>
    <row r="1027" spans="1:18" x14ac:dyDescent="0.25">
      <c r="A1027" s="9" t="s">
        <v>1146</v>
      </c>
      <c r="B1027" s="10">
        <v>44363</v>
      </c>
      <c r="C1027" s="11">
        <v>6</v>
      </c>
      <c r="D1027" s="12">
        <v>2021</v>
      </c>
      <c r="E1027" s="10" t="s">
        <v>2714</v>
      </c>
      <c r="F1027" s="10" t="s">
        <v>2657</v>
      </c>
      <c r="G1027" s="10" t="s">
        <v>2664</v>
      </c>
      <c r="H1027" s="9" t="s">
        <v>8</v>
      </c>
      <c r="I1027" s="9" t="s">
        <v>9</v>
      </c>
      <c r="J1027" s="9" t="s">
        <v>3</v>
      </c>
      <c r="K1027" s="9" t="s">
        <v>10</v>
      </c>
      <c r="L1027" s="9" t="s">
        <v>11</v>
      </c>
      <c r="M1027" s="13">
        <v>47.36</v>
      </c>
      <c r="N1027" s="13">
        <f t="shared" si="45"/>
        <v>2148.2496000000001</v>
      </c>
      <c r="O1027" s="11">
        <v>23300</v>
      </c>
      <c r="P1027" s="11">
        <f t="shared" si="46"/>
        <v>1103488</v>
      </c>
      <c r="Q1027" s="9" t="s">
        <v>1147</v>
      </c>
      <c r="R1027" s="37">
        <f t="shared" si="47"/>
        <v>23300</v>
      </c>
    </row>
    <row r="1028" spans="1:18" x14ac:dyDescent="0.25">
      <c r="A1028" s="9" t="s">
        <v>1146</v>
      </c>
      <c r="B1028" s="10">
        <v>44363</v>
      </c>
      <c r="C1028" s="11">
        <v>6</v>
      </c>
      <c r="D1028" s="12">
        <v>2021</v>
      </c>
      <c r="E1028" s="10" t="s">
        <v>2714</v>
      </c>
      <c r="F1028" s="10" t="s">
        <v>2657</v>
      </c>
      <c r="G1028" s="10" t="s">
        <v>2664</v>
      </c>
      <c r="H1028" s="9" t="s">
        <v>8</v>
      </c>
      <c r="I1028" s="9" t="s">
        <v>9</v>
      </c>
      <c r="J1028" s="9" t="s">
        <v>3</v>
      </c>
      <c r="K1028" s="9" t="s">
        <v>10</v>
      </c>
      <c r="L1028" s="9" t="s">
        <v>11</v>
      </c>
      <c r="M1028" s="13">
        <v>2.64</v>
      </c>
      <c r="N1028" s="13">
        <f t="shared" si="45"/>
        <v>119.7504</v>
      </c>
      <c r="O1028" s="11">
        <v>23300</v>
      </c>
      <c r="P1028" s="11">
        <f t="shared" si="46"/>
        <v>61512</v>
      </c>
      <c r="Q1028" s="9" t="s">
        <v>1147</v>
      </c>
      <c r="R1028" s="37">
        <f t="shared" si="47"/>
        <v>23300</v>
      </c>
    </row>
    <row r="1029" spans="1:18" x14ac:dyDescent="0.25">
      <c r="A1029" s="9" t="s">
        <v>1148</v>
      </c>
      <c r="B1029" s="10">
        <v>44363</v>
      </c>
      <c r="C1029" s="11">
        <v>6</v>
      </c>
      <c r="D1029" s="12">
        <v>2021</v>
      </c>
      <c r="E1029" s="10" t="s">
        <v>2714</v>
      </c>
      <c r="F1029" s="10" t="s">
        <v>2657</v>
      </c>
      <c r="G1029" s="10" t="s">
        <v>2664</v>
      </c>
      <c r="H1029" s="9" t="s">
        <v>170</v>
      </c>
      <c r="I1029" s="9" t="s">
        <v>9</v>
      </c>
      <c r="J1029" s="9" t="s">
        <v>3</v>
      </c>
      <c r="K1029" s="9" t="s">
        <v>10</v>
      </c>
      <c r="L1029" s="9" t="s">
        <v>11</v>
      </c>
      <c r="M1029" s="13">
        <v>25</v>
      </c>
      <c r="N1029" s="13">
        <f t="shared" si="45"/>
        <v>1134</v>
      </c>
      <c r="O1029" s="11">
        <v>26500</v>
      </c>
      <c r="P1029" s="11">
        <f t="shared" si="46"/>
        <v>662500</v>
      </c>
      <c r="Q1029" s="9" t="s">
        <v>1149</v>
      </c>
      <c r="R1029" s="37">
        <f t="shared" si="47"/>
        <v>26500</v>
      </c>
    </row>
    <row r="1030" spans="1:18" x14ac:dyDescent="0.25">
      <c r="A1030" s="9" t="s">
        <v>1144</v>
      </c>
      <c r="B1030" s="10">
        <v>44364</v>
      </c>
      <c r="C1030" s="11">
        <v>6</v>
      </c>
      <c r="D1030" s="12">
        <v>2021</v>
      </c>
      <c r="E1030" s="10" t="s">
        <v>2714</v>
      </c>
      <c r="F1030" s="10" t="s">
        <v>2657</v>
      </c>
      <c r="G1030" s="10" t="s">
        <v>2664</v>
      </c>
      <c r="H1030" s="9" t="s">
        <v>57</v>
      </c>
      <c r="I1030" s="9" t="s">
        <v>58</v>
      </c>
      <c r="J1030" s="9" t="s">
        <v>3</v>
      </c>
      <c r="K1030" s="9" t="s">
        <v>59</v>
      </c>
      <c r="L1030" s="9" t="s">
        <v>60</v>
      </c>
      <c r="M1030" s="13">
        <v>80</v>
      </c>
      <c r="N1030" s="13">
        <f t="shared" ref="N1030:N1093" si="48">M1030*45.36</f>
        <v>3628.8</v>
      </c>
      <c r="O1030" s="11">
        <v>18000</v>
      </c>
      <c r="P1030" s="11">
        <f t="shared" ref="P1030:P1093" si="49">M1030*O1030</f>
        <v>1440000</v>
      </c>
      <c r="Q1030" s="9" t="s">
        <v>1145</v>
      </c>
      <c r="R1030" s="37">
        <f t="shared" si="47"/>
        <v>18000</v>
      </c>
    </row>
    <row r="1031" spans="1:18" x14ac:dyDescent="0.25">
      <c r="A1031" s="9" t="s">
        <v>1142</v>
      </c>
      <c r="B1031" s="10">
        <v>44365</v>
      </c>
      <c r="C1031" s="11">
        <v>6</v>
      </c>
      <c r="D1031" s="12">
        <v>2021</v>
      </c>
      <c r="E1031" s="10" t="s">
        <v>2714</v>
      </c>
      <c r="F1031" s="10" t="s">
        <v>2657</v>
      </c>
      <c r="G1031" s="10" t="s">
        <v>2664</v>
      </c>
      <c r="H1031" s="9" t="s">
        <v>78</v>
      </c>
      <c r="I1031" s="9" t="s">
        <v>37</v>
      </c>
      <c r="J1031" s="9" t="s">
        <v>3</v>
      </c>
      <c r="K1031" s="9" t="s">
        <v>38</v>
      </c>
      <c r="L1031" s="9" t="s">
        <v>39</v>
      </c>
      <c r="M1031" s="13">
        <v>100</v>
      </c>
      <c r="N1031" s="13">
        <f t="shared" si="48"/>
        <v>4536</v>
      </c>
      <c r="O1031" s="11">
        <v>19000</v>
      </c>
      <c r="P1031" s="11">
        <f t="shared" si="49"/>
        <v>1900000</v>
      </c>
      <c r="Q1031" s="9" t="s">
        <v>1143</v>
      </c>
      <c r="R1031" s="37">
        <f t="shared" ref="R1031:R1094" si="50">P1031/M1031</f>
        <v>19000</v>
      </c>
    </row>
    <row r="1032" spans="1:18" x14ac:dyDescent="0.25">
      <c r="A1032" s="9" t="s">
        <v>1140</v>
      </c>
      <c r="B1032" s="10">
        <v>44366</v>
      </c>
      <c r="C1032" s="11">
        <v>6</v>
      </c>
      <c r="D1032" s="12">
        <v>2021</v>
      </c>
      <c r="E1032" s="10" t="s">
        <v>2714</v>
      </c>
      <c r="F1032" s="10" t="s">
        <v>2657</v>
      </c>
      <c r="G1032" s="10" t="s">
        <v>2664</v>
      </c>
      <c r="H1032" s="9" t="s">
        <v>235</v>
      </c>
      <c r="I1032" s="9" t="s">
        <v>33</v>
      </c>
      <c r="J1032" s="9" t="s">
        <v>3</v>
      </c>
      <c r="K1032" s="9" t="s">
        <v>16</v>
      </c>
      <c r="L1032" s="9" t="s">
        <v>17</v>
      </c>
      <c r="M1032" s="13">
        <v>28.439150000000001</v>
      </c>
      <c r="N1032" s="13">
        <f t="shared" si="48"/>
        <v>1289.9998439999999</v>
      </c>
      <c r="O1032" s="11">
        <v>15200.13</v>
      </c>
      <c r="P1032" s="11">
        <f t="shared" si="49"/>
        <v>432278.77708949998</v>
      </c>
      <c r="Q1032" s="9" t="s">
        <v>1141</v>
      </c>
      <c r="R1032" s="37">
        <f t="shared" si="50"/>
        <v>15200.13</v>
      </c>
    </row>
    <row r="1033" spans="1:18" x14ac:dyDescent="0.25">
      <c r="A1033" s="9" t="s">
        <v>1140</v>
      </c>
      <c r="B1033" s="10">
        <v>44366</v>
      </c>
      <c r="C1033" s="11">
        <v>6</v>
      </c>
      <c r="D1033" s="12">
        <v>2021</v>
      </c>
      <c r="E1033" s="10" t="s">
        <v>2714</v>
      </c>
      <c r="F1033" s="10" t="s">
        <v>2657</v>
      </c>
      <c r="G1033" s="10" t="s">
        <v>2664</v>
      </c>
      <c r="H1033" s="9" t="s">
        <v>235</v>
      </c>
      <c r="I1033" s="9" t="s">
        <v>33</v>
      </c>
      <c r="J1033" s="9" t="s">
        <v>3</v>
      </c>
      <c r="K1033" s="9" t="s">
        <v>16</v>
      </c>
      <c r="L1033" s="9" t="s">
        <v>17</v>
      </c>
      <c r="M1033" s="13">
        <v>15.498889999999999</v>
      </c>
      <c r="N1033" s="13">
        <f t="shared" si="48"/>
        <v>703.02965039999992</v>
      </c>
      <c r="O1033" s="11">
        <v>15200.13</v>
      </c>
      <c r="P1033" s="11">
        <f t="shared" si="49"/>
        <v>235585.14285569999</v>
      </c>
      <c r="Q1033" s="9" t="s">
        <v>1141</v>
      </c>
      <c r="R1033" s="37">
        <f t="shared" si="50"/>
        <v>15200.13</v>
      </c>
    </row>
    <row r="1034" spans="1:18" x14ac:dyDescent="0.25">
      <c r="A1034" s="9" t="s">
        <v>1134</v>
      </c>
      <c r="B1034" s="10">
        <v>44369</v>
      </c>
      <c r="C1034" s="11">
        <v>6</v>
      </c>
      <c r="D1034" s="12">
        <v>2021</v>
      </c>
      <c r="E1034" s="10" t="s">
        <v>2714</v>
      </c>
      <c r="F1034" s="10" t="s">
        <v>2657</v>
      </c>
      <c r="G1034" s="10" t="s">
        <v>2664</v>
      </c>
      <c r="H1034" s="9" t="s">
        <v>186</v>
      </c>
      <c r="I1034" s="9" t="s">
        <v>58</v>
      </c>
      <c r="J1034" s="9" t="s">
        <v>3</v>
      </c>
      <c r="K1034" s="9" t="s">
        <v>59</v>
      </c>
      <c r="L1034" s="9" t="s">
        <v>60</v>
      </c>
      <c r="M1034" s="13">
        <v>50</v>
      </c>
      <c r="N1034" s="13">
        <f t="shared" si="48"/>
        <v>2268</v>
      </c>
      <c r="O1034" s="11">
        <v>18300</v>
      </c>
      <c r="P1034" s="11">
        <f t="shared" si="49"/>
        <v>915000</v>
      </c>
      <c r="Q1034" s="9" t="s">
        <v>1135</v>
      </c>
      <c r="R1034" s="37">
        <f t="shared" si="50"/>
        <v>18300</v>
      </c>
    </row>
    <row r="1035" spans="1:18" x14ac:dyDescent="0.25">
      <c r="A1035" s="9" t="s">
        <v>1136</v>
      </c>
      <c r="B1035" s="10">
        <v>44369</v>
      </c>
      <c r="C1035" s="11">
        <v>6</v>
      </c>
      <c r="D1035" s="12">
        <v>2021</v>
      </c>
      <c r="E1035" s="10" t="s">
        <v>2714</v>
      </c>
      <c r="F1035" s="10" t="s">
        <v>2657</v>
      </c>
      <c r="G1035" s="10" t="s">
        <v>2664</v>
      </c>
      <c r="H1035" s="9" t="s">
        <v>727</v>
      </c>
      <c r="I1035" s="9" t="s">
        <v>58</v>
      </c>
      <c r="J1035" s="9" t="s">
        <v>3</v>
      </c>
      <c r="K1035" s="9" t="s">
        <v>59</v>
      </c>
      <c r="L1035" s="9" t="s">
        <v>60</v>
      </c>
      <c r="M1035" s="13">
        <v>120</v>
      </c>
      <c r="N1035" s="13">
        <f t="shared" si="48"/>
        <v>5443.2</v>
      </c>
      <c r="O1035" s="11">
        <v>17300</v>
      </c>
      <c r="P1035" s="11">
        <f t="shared" si="49"/>
        <v>2076000</v>
      </c>
      <c r="Q1035" s="9" t="s">
        <v>1135</v>
      </c>
      <c r="R1035" s="37">
        <f t="shared" si="50"/>
        <v>17300</v>
      </c>
    </row>
    <row r="1036" spans="1:18" x14ac:dyDescent="0.25">
      <c r="A1036" s="9" t="s">
        <v>1137</v>
      </c>
      <c r="B1036" s="10">
        <v>44369</v>
      </c>
      <c r="C1036" s="11">
        <v>6</v>
      </c>
      <c r="D1036" s="12">
        <v>2021</v>
      </c>
      <c r="E1036" s="10" t="s">
        <v>2714</v>
      </c>
      <c r="F1036" s="10" t="s">
        <v>2657</v>
      </c>
      <c r="G1036" s="10" t="s">
        <v>2664</v>
      </c>
      <c r="H1036" s="9" t="s">
        <v>815</v>
      </c>
      <c r="I1036" s="9" t="s">
        <v>58</v>
      </c>
      <c r="J1036" s="9" t="s">
        <v>3</v>
      </c>
      <c r="K1036" s="9" t="s">
        <v>59</v>
      </c>
      <c r="L1036" s="9" t="s">
        <v>60</v>
      </c>
      <c r="M1036" s="13">
        <v>65</v>
      </c>
      <c r="N1036" s="13">
        <f t="shared" si="48"/>
        <v>2948.4</v>
      </c>
      <c r="O1036" s="11">
        <v>17200</v>
      </c>
      <c r="P1036" s="11">
        <f t="shared" si="49"/>
        <v>1118000</v>
      </c>
      <c r="Q1036" s="9" t="s">
        <v>1138</v>
      </c>
      <c r="R1036" s="37">
        <f t="shared" si="50"/>
        <v>17200</v>
      </c>
    </row>
    <row r="1037" spans="1:18" x14ac:dyDescent="0.25">
      <c r="A1037" s="9" t="s">
        <v>1139</v>
      </c>
      <c r="B1037" s="10">
        <v>44369</v>
      </c>
      <c r="C1037" s="11">
        <v>6</v>
      </c>
      <c r="D1037" s="12">
        <v>2021</v>
      </c>
      <c r="E1037" s="10" t="s">
        <v>2714</v>
      </c>
      <c r="F1037" s="10" t="s">
        <v>2657</v>
      </c>
      <c r="G1037" s="10" t="s">
        <v>2664</v>
      </c>
      <c r="H1037" s="9" t="s">
        <v>57</v>
      </c>
      <c r="I1037" s="9" t="s">
        <v>58</v>
      </c>
      <c r="J1037" s="9" t="s">
        <v>3</v>
      </c>
      <c r="K1037" s="9" t="s">
        <v>59</v>
      </c>
      <c r="L1037" s="9" t="s">
        <v>60</v>
      </c>
      <c r="M1037" s="13">
        <v>35</v>
      </c>
      <c r="N1037" s="13">
        <f t="shared" si="48"/>
        <v>1587.6</v>
      </c>
      <c r="O1037" s="11">
        <v>18000</v>
      </c>
      <c r="P1037" s="11">
        <f t="shared" si="49"/>
        <v>630000</v>
      </c>
      <c r="Q1037" s="9" t="s">
        <v>1138</v>
      </c>
      <c r="R1037" s="37">
        <f t="shared" si="50"/>
        <v>18000</v>
      </c>
    </row>
    <row r="1038" spans="1:18" x14ac:dyDescent="0.25">
      <c r="A1038" s="9" t="s">
        <v>1126</v>
      </c>
      <c r="B1038" s="10">
        <v>44370</v>
      </c>
      <c r="C1038" s="11">
        <v>6</v>
      </c>
      <c r="D1038" s="12">
        <v>2021</v>
      </c>
      <c r="E1038" s="10" t="s">
        <v>2714</v>
      </c>
      <c r="F1038" s="10" t="s">
        <v>2657</v>
      </c>
      <c r="G1038" s="10" t="s">
        <v>2664</v>
      </c>
      <c r="H1038" s="9" t="s">
        <v>22</v>
      </c>
      <c r="I1038" s="9" t="s">
        <v>1048</v>
      </c>
      <c r="J1038" s="9" t="s">
        <v>3</v>
      </c>
      <c r="K1038" s="9" t="s">
        <v>16</v>
      </c>
      <c r="L1038" s="9" t="s">
        <v>17</v>
      </c>
      <c r="M1038" s="13">
        <v>56.99</v>
      </c>
      <c r="N1038" s="13">
        <f t="shared" si="48"/>
        <v>2585.0664000000002</v>
      </c>
      <c r="O1038" s="11">
        <v>20700</v>
      </c>
      <c r="P1038" s="11">
        <f t="shared" si="49"/>
        <v>1179693</v>
      </c>
      <c r="Q1038" s="9" t="s">
        <v>1127</v>
      </c>
      <c r="R1038" s="37">
        <f t="shared" si="50"/>
        <v>20700</v>
      </c>
    </row>
    <row r="1039" spans="1:18" x14ac:dyDescent="0.25">
      <c r="A1039" s="9" t="s">
        <v>1126</v>
      </c>
      <c r="B1039" s="10">
        <v>44370</v>
      </c>
      <c r="C1039" s="11">
        <v>6</v>
      </c>
      <c r="D1039" s="12">
        <v>2021</v>
      </c>
      <c r="E1039" s="10" t="s">
        <v>2714</v>
      </c>
      <c r="F1039" s="10" t="s">
        <v>2657</v>
      </c>
      <c r="G1039" s="10" t="s">
        <v>2664</v>
      </c>
      <c r="H1039" s="9" t="s">
        <v>22</v>
      </c>
      <c r="I1039" s="9" t="s">
        <v>1048</v>
      </c>
      <c r="J1039" s="9" t="s">
        <v>3</v>
      </c>
      <c r="K1039" s="9" t="s">
        <v>16</v>
      </c>
      <c r="L1039" s="9" t="s">
        <v>17</v>
      </c>
      <c r="M1039" s="13">
        <v>32.97</v>
      </c>
      <c r="N1039" s="13">
        <f t="shared" si="48"/>
        <v>1495.5192</v>
      </c>
      <c r="O1039" s="11">
        <v>20700</v>
      </c>
      <c r="P1039" s="11">
        <f t="shared" si="49"/>
        <v>682479</v>
      </c>
      <c r="Q1039" s="9" t="s">
        <v>1127</v>
      </c>
      <c r="R1039" s="37">
        <f t="shared" si="50"/>
        <v>20700</v>
      </c>
    </row>
    <row r="1040" spans="1:18" x14ac:dyDescent="0.25">
      <c r="A1040" s="9" t="s">
        <v>1126</v>
      </c>
      <c r="B1040" s="10">
        <v>44370</v>
      </c>
      <c r="C1040" s="11">
        <v>6</v>
      </c>
      <c r="D1040" s="12">
        <v>2021</v>
      </c>
      <c r="E1040" s="10" t="s">
        <v>2714</v>
      </c>
      <c r="F1040" s="10" t="s">
        <v>2657</v>
      </c>
      <c r="G1040" s="10" t="s">
        <v>2664</v>
      </c>
      <c r="H1040" s="9" t="s">
        <v>22</v>
      </c>
      <c r="I1040" s="9" t="s">
        <v>1048</v>
      </c>
      <c r="J1040" s="9" t="s">
        <v>3</v>
      </c>
      <c r="K1040" s="9" t="s">
        <v>16</v>
      </c>
      <c r="L1040" s="9" t="s">
        <v>17</v>
      </c>
      <c r="M1040" s="13">
        <v>10.039999999999999</v>
      </c>
      <c r="N1040" s="13">
        <f t="shared" si="48"/>
        <v>455.41439999999994</v>
      </c>
      <c r="O1040" s="11">
        <v>20700</v>
      </c>
      <c r="P1040" s="11">
        <f t="shared" si="49"/>
        <v>207827.99999999997</v>
      </c>
      <c r="Q1040" s="9" t="s">
        <v>1127</v>
      </c>
      <c r="R1040" s="37">
        <f t="shared" si="50"/>
        <v>20700</v>
      </c>
    </row>
    <row r="1041" spans="1:18" x14ac:dyDescent="0.25">
      <c r="A1041" s="9" t="s">
        <v>1128</v>
      </c>
      <c r="B1041" s="10">
        <v>44370</v>
      </c>
      <c r="C1041" s="11">
        <v>6</v>
      </c>
      <c r="D1041" s="12">
        <v>2021</v>
      </c>
      <c r="E1041" s="10" t="s">
        <v>2714</v>
      </c>
      <c r="F1041" s="10" t="s">
        <v>2657</v>
      </c>
      <c r="G1041" s="10" t="s">
        <v>2664</v>
      </c>
      <c r="H1041" s="9" t="s">
        <v>22</v>
      </c>
      <c r="I1041" s="9" t="s">
        <v>1048</v>
      </c>
      <c r="J1041" s="9" t="s">
        <v>3</v>
      </c>
      <c r="K1041" s="9" t="s">
        <v>16</v>
      </c>
      <c r="L1041" s="9" t="s">
        <v>17</v>
      </c>
      <c r="M1041" s="13">
        <v>28.62</v>
      </c>
      <c r="N1041" s="13">
        <f t="shared" si="48"/>
        <v>1298.2031999999999</v>
      </c>
      <c r="O1041" s="11">
        <v>20700</v>
      </c>
      <c r="P1041" s="11">
        <f t="shared" si="49"/>
        <v>592434</v>
      </c>
      <c r="Q1041" s="9" t="s">
        <v>1129</v>
      </c>
      <c r="R1041" s="37">
        <f t="shared" si="50"/>
        <v>20700</v>
      </c>
    </row>
    <row r="1042" spans="1:18" x14ac:dyDescent="0.25">
      <c r="A1042" s="9" t="s">
        <v>1128</v>
      </c>
      <c r="B1042" s="10">
        <v>44370</v>
      </c>
      <c r="C1042" s="11">
        <v>6</v>
      </c>
      <c r="D1042" s="12">
        <v>2021</v>
      </c>
      <c r="E1042" s="10" t="s">
        <v>2714</v>
      </c>
      <c r="F1042" s="10" t="s">
        <v>2657</v>
      </c>
      <c r="G1042" s="10" t="s">
        <v>2664</v>
      </c>
      <c r="H1042" s="9" t="s">
        <v>22</v>
      </c>
      <c r="I1042" s="9" t="s">
        <v>1048</v>
      </c>
      <c r="J1042" s="9" t="s">
        <v>3</v>
      </c>
      <c r="K1042" s="9" t="s">
        <v>16</v>
      </c>
      <c r="L1042" s="9" t="s">
        <v>17</v>
      </c>
      <c r="M1042" s="13">
        <v>21.38</v>
      </c>
      <c r="N1042" s="13">
        <f t="shared" si="48"/>
        <v>969.79679999999996</v>
      </c>
      <c r="O1042" s="11">
        <v>20700</v>
      </c>
      <c r="P1042" s="11">
        <f t="shared" si="49"/>
        <v>442566</v>
      </c>
      <c r="Q1042" s="9" t="s">
        <v>1129</v>
      </c>
      <c r="R1042" s="37">
        <f t="shared" si="50"/>
        <v>20700</v>
      </c>
    </row>
    <row r="1043" spans="1:18" x14ac:dyDescent="0.25">
      <c r="A1043" s="9" t="s">
        <v>1130</v>
      </c>
      <c r="B1043" s="10">
        <v>44370</v>
      </c>
      <c r="C1043" s="11">
        <v>6</v>
      </c>
      <c r="D1043" s="12">
        <v>2021</v>
      </c>
      <c r="E1043" s="10" t="s">
        <v>2714</v>
      </c>
      <c r="F1043" s="10" t="s">
        <v>2657</v>
      </c>
      <c r="G1043" s="10" t="s">
        <v>2664</v>
      </c>
      <c r="H1043" s="9" t="s">
        <v>170</v>
      </c>
      <c r="I1043" s="9" t="s">
        <v>9</v>
      </c>
      <c r="J1043" s="9" t="s">
        <v>3</v>
      </c>
      <c r="K1043" s="9" t="s">
        <v>10</v>
      </c>
      <c r="L1043" s="9" t="s">
        <v>11</v>
      </c>
      <c r="M1043" s="13">
        <v>40</v>
      </c>
      <c r="N1043" s="13">
        <f t="shared" si="48"/>
        <v>1814.4</v>
      </c>
      <c r="O1043" s="11">
        <v>26500</v>
      </c>
      <c r="P1043" s="11">
        <f t="shared" si="49"/>
        <v>1060000</v>
      </c>
      <c r="Q1043" s="9" t="s">
        <v>1131</v>
      </c>
      <c r="R1043" s="37">
        <f t="shared" si="50"/>
        <v>26500</v>
      </c>
    </row>
    <row r="1044" spans="1:18" x14ac:dyDescent="0.25">
      <c r="A1044" s="9" t="s">
        <v>1132</v>
      </c>
      <c r="B1044" s="10">
        <v>44370</v>
      </c>
      <c r="C1044" s="11">
        <v>6</v>
      </c>
      <c r="D1044" s="12">
        <v>2021</v>
      </c>
      <c r="E1044" s="10" t="s">
        <v>2714</v>
      </c>
      <c r="F1044" s="10" t="s">
        <v>2657</v>
      </c>
      <c r="G1044" s="10" t="s">
        <v>2664</v>
      </c>
      <c r="H1044" s="9" t="s">
        <v>26</v>
      </c>
      <c r="I1044" s="9" t="s">
        <v>530</v>
      </c>
      <c r="J1044" s="9" t="s">
        <v>3</v>
      </c>
      <c r="K1044" s="9" t="s">
        <v>357</v>
      </c>
      <c r="L1044" s="9" t="s">
        <v>358</v>
      </c>
      <c r="M1044" s="13">
        <v>20.9</v>
      </c>
      <c r="N1044" s="13">
        <f t="shared" si="48"/>
        <v>948.02399999999989</v>
      </c>
      <c r="O1044" s="11">
        <v>17800</v>
      </c>
      <c r="P1044" s="11">
        <f t="shared" si="49"/>
        <v>372020</v>
      </c>
      <c r="Q1044" s="9" t="s">
        <v>1133</v>
      </c>
      <c r="R1044" s="37">
        <f t="shared" si="50"/>
        <v>17800</v>
      </c>
    </row>
    <row r="1045" spans="1:18" x14ac:dyDescent="0.25">
      <c r="A1045" s="9" t="s">
        <v>1132</v>
      </c>
      <c r="B1045" s="10">
        <v>44370</v>
      </c>
      <c r="C1045" s="11">
        <v>6</v>
      </c>
      <c r="D1045" s="12">
        <v>2021</v>
      </c>
      <c r="E1045" s="10" t="s">
        <v>2714</v>
      </c>
      <c r="F1045" s="10" t="s">
        <v>2657</v>
      </c>
      <c r="G1045" s="10" t="s">
        <v>2664</v>
      </c>
      <c r="H1045" s="9" t="s">
        <v>26</v>
      </c>
      <c r="I1045" s="9" t="s">
        <v>530</v>
      </c>
      <c r="J1045" s="9" t="s">
        <v>3</v>
      </c>
      <c r="K1045" s="9" t="s">
        <v>357</v>
      </c>
      <c r="L1045" s="9" t="s">
        <v>358</v>
      </c>
      <c r="M1045" s="13">
        <v>16.71</v>
      </c>
      <c r="N1045" s="13">
        <f t="shared" si="48"/>
        <v>757.96559999999999</v>
      </c>
      <c r="O1045" s="11">
        <v>17800</v>
      </c>
      <c r="P1045" s="11">
        <f t="shared" si="49"/>
        <v>297438</v>
      </c>
      <c r="Q1045" s="9" t="s">
        <v>1133</v>
      </c>
      <c r="R1045" s="37">
        <f t="shared" si="50"/>
        <v>17800</v>
      </c>
    </row>
    <row r="1046" spans="1:18" x14ac:dyDescent="0.25">
      <c r="A1046" s="9" t="s">
        <v>1132</v>
      </c>
      <c r="B1046" s="10">
        <v>44370</v>
      </c>
      <c r="C1046" s="11">
        <v>6</v>
      </c>
      <c r="D1046" s="12">
        <v>2021</v>
      </c>
      <c r="E1046" s="10" t="s">
        <v>2714</v>
      </c>
      <c r="F1046" s="10" t="s">
        <v>2657</v>
      </c>
      <c r="G1046" s="10" t="s">
        <v>2664</v>
      </c>
      <c r="H1046" s="9" t="s">
        <v>26</v>
      </c>
      <c r="I1046" s="9" t="s">
        <v>530</v>
      </c>
      <c r="J1046" s="9" t="s">
        <v>3</v>
      </c>
      <c r="K1046" s="9" t="s">
        <v>357</v>
      </c>
      <c r="L1046" s="9" t="s">
        <v>358</v>
      </c>
      <c r="M1046" s="13">
        <v>31.51</v>
      </c>
      <c r="N1046" s="13">
        <f t="shared" si="48"/>
        <v>1429.2936</v>
      </c>
      <c r="O1046" s="11">
        <v>17800</v>
      </c>
      <c r="P1046" s="11">
        <f t="shared" si="49"/>
        <v>560878</v>
      </c>
      <c r="Q1046" s="9" t="s">
        <v>1133</v>
      </c>
      <c r="R1046" s="37">
        <f t="shared" si="50"/>
        <v>17800</v>
      </c>
    </row>
    <row r="1047" spans="1:18" x14ac:dyDescent="0.25">
      <c r="A1047" s="9" t="s">
        <v>1132</v>
      </c>
      <c r="B1047" s="10">
        <v>44370</v>
      </c>
      <c r="C1047" s="11">
        <v>6</v>
      </c>
      <c r="D1047" s="12">
        <v>2021</v>
      </c>
      <c r="E1047" s="10" t="s">
        <v>2714</v>
      </c>
      <c r="F1047" s="10" t="s">
        <v>2657</v>
      </c>
      <c r="G1047" s="10" t="s">
        <v>2664</v>
      </c>
      <c r="H1047" s="9" t="s">
        <v>26</v>
      </c>
      <c r="I1047" s="9" t="s">
        <v>530</v>
      </c>
      <c r="J1047" s="9" t="s">
        <v>3</v>
      </c>
      <c r="K1047" s="9" t="s">
        <v>357</v>
      </c>
      <c r="L1047" s="9" t="s">
        <v>358</v>
      </c>
      <c r="M1047" s="13">
        <v>3.33</v>
      </c>
      <c r="N1047" s="13">
        <f t="shared" si="48"/>
        <v>151.0488</v>
      </c>
      <c r="O1047" s="11">
        <v>17800</v>
      </c>
      <c r="P1047" s="11">
        <f t="shared" si="49"/>
        <v>59274</v>
      </c>
      <c r="Q1047" s="9" t="s">
        <v>1133</v>
      </c>
      <c r="R1047" s="37">
        <f t="shared" si="50"/>
        <v>17800</v>
      </c>
    </row>
    <row r="1048" spans="1:18" x14ac:dyDescent="0.25">
      <c r="A1048" s="9" t="s">
        <v>1132</v>
      </c>
      <c r="B1048" s="10">
        <v>44370</v>
      </c>
      <c r="C1048" s="11">
        <v>6</v>
      </c>
      <c r="D1048" s="12">
        <v>2021</v>
      </c>
      <c r="E1048" s="10" t="s">
        <v>2714</v>
      </c>
      <c r="F1048" s="10" t="s">
        <v>2657</v>
      </c>
      <c r="G1048" s="10" t="s">
        <v>2664</v>
      </c>
      <c r="H1048" s="9" t="s">
        <v>26</v>
      </c>
      <c r="I1048" s="9" t="s">
        <v>530</v>
      </c>
      <c r="J1048" s="9" t="s">
        <v>3</v>
      </c>
      <c r="K1048" s="9" t="s">
        <v>357</v>
      </c>
      <c r="L1048" s="9" t="s">
        <v>358</v>
      </c>
      <c r="M1048" s="13">
        <v>2.5499999999999998</v>
      </c>
      <c r="N1048" s="13">
        <f t="shared" si="48"/>
        <v>115.66799999999999</v>
      </c>
      <c r="O1048" s="11">
        <v>17800</v>
      </c>
      <c r="P1048" s="11">
        <f t="shared" si="49"/>
        <v>45390</v>
      </c>
      <c r="Q1048" s="9" t="s">
        <v>1133</v>
      </c>
      <c r="R1048" s="37">
        <f t="shared" si="50"/>
        <v>17800</v>
      </c>
    </row>
    <row r="1049" spans="1:18" x14ac:dyDescent="0.25">
      <c r="A1049" s="9" t="s">
        <v>1122</v>
      </c>
      <c r="B1049" s="10">
        <v>44371</v>
      </c>
      <c r="C1049" s="11">
        <v>6</v>
      </c>
      <c r="D1049" s="12">
        <v>2021</v>
      </c>
      <c r="E1049" s="10" t="s">
        <v>2714</v>
      </c>
      <c r="F1049" s="10" t="s">
        <v>2657</v>
      </c>
      <c r="G1049" s="10" t="s">
        <v>2664</v>
      </c>
      <c r="H1049" s="9" t="s">
        <v>8</v>
      </c>
      <c r="I1049" s="9" t="s">
        <v>9</v>
      </c>
      <c r="J1049" s="9" t="s">
        <v>3</v>
      </c>
      <c r="K1049" s="9" t="s">
        <v>10</v>
      </c>
      <c r="L1049" s="9" t="s">
        <v>11</v>
      </c>
      <c r="M1049" s="13">
        <v>40</v>
      </c>
      <c r="N1049" s="13">
        <f t="shared" si="48"/>
        <v>1814.4</v>
      </c>
      <c r="O1049" s="11">
        <v>23300</v>
      </c>
      <c r="P1049" s="11">
        <f t="shared" si="49"/>
        <v>932000</v>
      </c>
      <c r="Q1049" s="9" t="s">
        <v>1123</v>
      </c>
      <c r="R1049" s="37">
        <f t="shared" si="50"/>
        <v>23300</v>
      </c>
    </row>
    <row r="1050" spans="1:18" x14ac:dyDescent="0.25">
      <c r="A1050" s="9" t="s">
        <v>1124</v>
      </c>
      <c r="B1050" s="10">
        <v>44371</v>
      </c>
      <c r="C1050" s="11">
        <v>6</v>
      </c>
      <c r="D1050" s="12">
        <v>2021</v>
      </c>
      <c r="E1050" s="10" t="s">
        <v>2714</v>
      </c>
      <c r="F1050" s="10" t="s">
        <v>2657</v>
      </c>
      <c r="G1050" s="10" t="s">
        <v>2664</v>
      </c>
      <c r="H1050" s="9" t="s">
        <v>78</v>
      </c>
      <c r="I1050" s="9" t="s">
        <v>37</v>
      </c>
      <c r="J1050" s="9" t="s">
        <v>3</v>
      </c>
      <c r="K1050" s="9" t="s">
        <v>38</v>
      </c>
      <c r="L1050" s="9" t="s">
        <v>39</v>
      </c>
      <c r="M1050" s="13">
        <v>100</v>
      </c>
      <c r="N1050" s="13">
        <f t="shared" si="48"/>
        <v>4536</v>
      </c>
      <c r="O1050" s="11">
        <v>19000</v>
      </c>
      <c r="P1050" s="11">
        <f t="shared" si="49"/>
        <v>1900000</v>
      </c>
      <c r="Q1050" s="9" t="s">
        <v>1125</v>
      </c>
      <c r="R1050" s="37">
        <f t="shared" si="50"/>
        <v>19000</v>
      </c>
    </row>
    <row r="1051" spans="1:18" x14ac:dyDescent="0.25">
      <c r="A1051" s="9" t="s">
        <v>1120</v>
      </c>
      <c r="B1051" s="10">
        <v>44372</v>
      </c>
      <c r="C1051" s="11">
        <v>6</v>
      </c>
      <c r="D1051" s="12">
        <v>2021</v>
      </c>
      <c r="E1051" s="10" t="s">
        <v>2714</v>
      </c>
      <c r="F1051" s="10" t="s">
        <v>2657</v>
      </c>
      <c r="G1051" s="10" t="s">
        <v>2664</v>
      </c>
      <c r="H1051" s="9" t="s">
        <v>298</v>
      </c>
      <c r="I1051" s="9" t="s">
        <v>23</v>
      </c>
      <c r="J1051" s="9" t="s">
        <v>3</v>
      </c>
      <c r="K1051" s="9" t="s">
        <v>16</v>
      </c>
      <c r="L1051" s="9" t="s">
        <v>17</v>
      </c>
      <c r="M1051" s="13">
        <v>50</v>
      </c>
      <c r="N1051" s="13">
        <f t="shared" si="48"/>
        <v>2268</v>
      </c>
      <c r="O1051" s="11">
        <v>20500</v>
      </c>
      <c r="P1051" s="11">
        <f t="shared" si="49"/>
        <v>1025000</v>
      </c>
      <c r="Q1051" s="9" t="s">
        <v>1121</v>
      </c>
      <c r="R1051" s="37">
        <f t="shared" si="50"/>
        <v>20500</v>
      </c>
    </row>
    <row r="1052" spans="1:18" x14ac:dyDescent="0.25">
      <c r="A1052" s="9" t="s">
        <v>1118</v>
      </c>
      <c r="B1052" s="10">
        <v>44373</v>
      </c>
      <c r="C1052" s="11">
        <v>6</v>
      </c>
      <c r="D1052" s="12">
        <v>2021</v>
      </c>
      <c r="E1052" s="10" t="s">
        <v>2714</v>
      </c>
      <c r="F1052" s="10" t="s">
        <v>2657</v>
      </c>
      <c r="G1052" s="10" t="s">
        <v>2664</v>
      </c>
      <c r="H1052" s="9" t="s">
        <v>1018</v>
      </c>
      <c r="I1052" s="9" t="s">
        <v>1019</v>
      </c>
      <c r="J1052" s="9" t="s">
        <v>3</v>
      </c>
      <c r="K1052" s="9" t="s">
        <v>1020</v>
      </c>
      <c r="L1052" s="9" t="s">
        <v>1021</v>
      </c>
      <c r="M1052" s="13">
        <v>30</v>
      </c>
      <c r="N1052" s="13">
        <f t="shared" si="48"/>
        <v>1360.8</v>
      </c>
      <c r="O1052" s="11">
        <v>14700</v>
      </c>
      <c r="P1052" s="11">
        <f t="shared" si="49"/>
        <v>441000</v>
      </c>
      <c r="Q1052" s="9" t="s">
        <v>1119</v>
      </c>
      <c r="R1052" s="37">
        <f t="shared" si="50"/>
        <v>14700</v>
      </c>
    </row>
    <row r="1053" spans="1:18" x14ac:dyDescent="0.25">
      <c r="A1053" s="9" t="s">
        <v>1116</v>
      </c>
      <c r="B1053" s="10">
        <v>44375</v>
      </c>
      <c r="C1053" s="11">
        <v>6</v>
      </c>
      <c r="D1053" s="12">
        <v>2021</v>
      </c>
      <c r="E1053" s="10" t="s">
        <v>2714</v>
      </c>
      <c r="F1053" s="10" t="s">
        <v>2657</v>
      </c>
      <c r="G1053" s="10" t="s">
        <v>2664</v>
      </c>
      <c r="H1053" s="9" t="s">
        <v>298</v>
      </c>
      <c r="I1053" s="9" t="s">
        <v>319</v>
      </c>
      <c r="J1053" s="9" t="s">
        <v>3</v>
      </c>
      <c r="K1053" s="9" t="s">
        <v>172</v>
      </c>
      <c r="L1053" s="9" t="s">
        <v>173</v>
      </c>
      <c r="M1053" s="13">
        <v>100</v>
      </c>
      <c r="N1053" s="13">
        <f t="shared" si="48"/>
        <v>4536</v>
      </c>
      <c r="O1053" s="11">
        <v>20350</v>
      </c>
      <c r="P1053" s="11">
        <f t="shared" si="49"/>
        <v>2035000</v>
      </c>
      <c r="Q1053" s="9" t="s">
        <v>1117</v>
      </c>
      <c r="R1053" s="37">
        <f t="shared" si="50"/>
        <v>20350</v>
      </c>
    </row>
    <row r="1054" spans="1:18" x14ac:dyDescent="0.25">
      <c r="A1054" s="9" t="s">
        <v>1099</v>
      </c>
      <c r="B1054" s="10">
        <v>44377</v>
      </c>
      <c r="C1054" s="11">
        <v>6</v>
      </c>
      <c r="D1054" s="12">
        <v>2021</v>
      </c>
      <c r="E1054" s="10" t="s">
        <v>2714</v>
      </c>
      <c r="F1054" s="10" t="s">
        <v>2657</v>
      </c>
      <c r="G1054" s="10" t="s">
        <v>2664</v>
      </c>
      <c r="H1054" s="9" t="s">
        <v>170</v>
      </c>
      <c r="I1054" s="9" t="s">
        <v>9</v>
      </c>
      <c r="J1054" s="9" t="s">
        <v>3</v>
      </c>
      <c r="K1054" s="9" t="s">
        <v>10</v>
      </c>
      <c r="L1054" s="9" t="s">
        <v>11</v>
      </c>
      <c r="M1054" s="13">
        <v>40</v>
      </c>
      <c r="N1054" s="13">
        <f t="shared" si="48"/>
        <v>1814.4</v>
      </c>
      <c r="O1054" s="11">
        <v>26500</v>
      </c>
      <c r="P1054" s="11">
        <f t="shared" si="49"/>
        <v>1060000</v>
      </c>
      <c r="Q1054" s="9" t="s">
        <v>1100</v>
      </c>
      <c r="R1054" s="37">
        <f t="shared" si="50"/>
        <v>26500</v>
      </c>
    </row>
    <row r="1055" spans="1:18" x14ac:dyDescent="0.25">
      <c r="A1055" s="9" t="s">
        <v>1101</v>
      </c>
      <c r="B1055" s="10">
        <v>44377</v>
      </c>
      <c r="C1055" s="11">
        <v>6</v>
      </c>
      <c r="D1055" s="12">
        <v>2021</v>
      </c>
      <c r="E1055" s="10" t="s">
        <v>2714</v>
      </c>
      <c r="F1055" s="10" t="s">
        <v>2657</v>
      </c>
      <c r="G1055" s="10" t="s">
        <v>2664</v>
      </c>
      <c r="H1055" s="9" t="s">
        <v>8</v>
      </c>
      <c r="I1055" s="9" t="s">
        <v>110</v>
      </c>
      <c r="J1055" s="9" t="s">
        <v>3</v>
      </c>
      <c r="K1055" s="9" t="s">
        <v>111</v>
      </c>
      <c r="L1055" s="9" t="s">
        <v>112</v>
      </c>
      <c r="M1055" s="13">
        <v>300</v>
      </c>
      <c r="N1055" s="13">
        <f t="shared" si="48"/>
        <v>13608</v>
      </c>
      <c r="O1055" s="11">
        <v>24500</v>
      </c>
      <c r="P1055" s="11">
        <f t="shared" si="49"/>
        <v>7350000</v>
      </c>
      <c r="Q1055" s="9" t="s">
        <v>1102</v>
      </c>
      <c r="R1055" s="37">
        <f t="shared" si="50"/>
        <v>24500</v>
      </c>
    </row>
    <row r="1056" spans="1:18" x14ac:dyDescent="0.25">
      <c r="A1056" s="9" t="s">
        <v>1103</v>
      </c>
      <c r="B1056" s="10">
        <v>44377</v>
      </c>
      <c r="C1056" s="11">
        <v>6</v>
      </c>
      <c r="D1056" s="12">
        <v>2021</v>
      </c>
      <c r="E1056" s="10" t="s">
        <v>2714</v>
      </c>
      <c r="F1056" s="10" t="s">
        <v>2657</v>
      </c>
      <c r="G1056" s="10" t="s">
        <v>2664</v>
      </c>
      <c r="H1056" s="9" t="s">
        <v>36</v>
      </c>
      <c r="I1056" s="9" t="s">
        <v>37</v>
      </c>
      <c r="J1056" s="9" t="s">
        <v>3</v>
      </c>
      <c r="K1056" s="9" t="s">
        <v>38</v>
      </c>
      <c r="L1056" s="9" t="s">
        <v>39</v>
      </c>
      <c r="M1056" s="13">
        <v>39.39</v>
      </c>
      <c r="N1056" s="13">
        <f t="shared" si="48"/>
        <v>1786.7303999999999</v>
      </c>
      <c r="O1056" s="11">
        <v>24400</v>
      </c>
      <c r="P1056" s="11">
        <f t="shared" si="49"/>
        <v>961116</v>
      </c>
      <c r="Q1056" s="9" t="s">
        <v>1104</v>
      </c>
      <c r="R1056" s="37">
        <f t="shared" si="50"/>
        <v>24400</v>
      </c>
    </row>
    <row r="1057" spans="1:18" x14ac:dyDescent="0.25">
      <c r="A1057" s="9" t="s">
        <v>1103</v>
      </c>
      <c r="B1057" s="10">
        <v>44377</v>
      </c>
      <c r="C1057" s="11">
        <v>6</v>
      </c>
      <c r="D1057" s="12">
        <v>2021</v>
      </c>
      <c r="E1057" s="10" t="s">
        <v>2714</v>
      </c>
      <c r="F1057" s="10" t="s">
        <v>2657</v>
      </c>
      <c r="G1057" s="10" t="s">
        <v>2664</v>
      </c>
      <c r="H1057" s="9" t="s">
        <v>36</v>
      </c>
      <c r="I1057" s="9" t="s">
        <v>37</v>
      </c>
      <c r="J1057" s="9" t="s">
        <v>3</v>
      </c>
      <c r="K1057" s="9" t="s">
        <v>38</v>
      </c>
      <c r="L1057" s="9" t="s">
        <v>39</v>
      </c>
      <c r="M1057" s="13">
        <v>10.61</v>
      </c>
      <c r="N1057" s="13">
        <f t="shared" si="48"/>
        <v>481.26959999999997</v>
      </c>
      <c r="O1057" s="11">
        <v>24400</v>
      </c>
      <c r="P1057" s="11">
        <f t="shared" si="49"/>
        <v>258884</v>
      </c>
      <c r="Q1057" s="9" t="s">
        <v>1104</v>
      </c>
      <c r="R1057" s="37">
        <f t="shared" si="50"/>
        <v>24400</v>
      </c>
    </row>
    <row r="1058" spans="1:18" x14ac:dyDescent="0.25">
      <c r="A1058" s="9" t="s">
        <v>1105</v>
      </c>
      <c r="B1058" s="10">
        <v>44377</v>
      </c>
      <c r="C1058" s="11">
        <v>6</v>
      </c>
      <c r="D1058" s="12">
        <v>2021</v>
      </c>
      <c r="E1058" s="10" t="s">
        <v>2714</v>
      </c>
      <c r="F1058" s="10" t="s">
        <v>2657</v>
      </c>
      <c r="G1058" s="10" t="s">
        <v>2664</v>
      </c>
      <c r="H1058" s="9" t="s">
        <v>186</v>
      </c>
      <c r="I1058" s="9" t="s">
        <v>58</v>
      </c>
      <c r="J1058" s="9" t="s">
        <v>3</v>
      </c>
      <c r="K1058" s="9" t="s">
        <v>59</v>
      </c>
      <c r="L1058" s="9" t="s">
        <v>60</v>
      </c>
      <c r="M1058" s="13">
        <v>50</v>
      </c>
      <c r="N1058" s="13">
        <f t="shared" si="48"/>
        <v>2268</v>
      </c>
      <c r="O1058" s="11">
        <v>18300</v>
      </c>
      <c r="P1058" s="11">
        <f t="shared" si="49"/>
        <v>915000</v>
      </c>
      <c r="Q1058" s="9" t="s">
        <v>1106</v>
      </c>
      <c r="R1058" s="37">
        <f t="shared" si="50"/>
        <v>18300</v>
      </c>
    </row>
    <row r="1059" spans="1:18" x14ac:dyDescent="0.25">
      <c r="A1059" s="9" t="s">
        <v>1107</v>
      </c>
      <c r="B1059" s="10">
        <v>44377</v>
      </c>
      <c r="C1059" s="11">
        <v>6</v>
      </c>
      <c r="D1059" s="12">
        <v>2021</v>
      </c>
      <c r="E1059" s="10" t="s">
        <v>2714</v>
      </c>
      <c r="F1059" s="10" t="s">
        <v>2657</v>
      </c>
      <c r="G1059" s="10" t="s">
        <v>2664</v>
      </c>
      <c r="H1059" s="9" t="s">
        <v>727</v>
      </c>
      <c r="I1059" s="9" t="s">
        <v>58</v>
      </c>
      <c r="J1059" s="9" t="s">
        <v>3</v>
      </c>
      <c r="K1059" s="9" t="s">
        <v>59</v>
      </c>
      <c r="L1059" s="9" t="s">
        <v>60</v>
      </c>
      <c r="M1059" s="13">
        <v>20</v>
      </c>
      <c r="N1059" s="13">
        <f t="shared" si="48"/>
        <v>907.2</v>
      </c>
      <c r="O1059" s="11">
        <v>17300</v>
      </c>
      <c r="P1059" s="11">
        <f t="shared" si="49"/>
        <v>346000</v>
      </c>
      <c r="Q1059" s="9" t="s">
        <v>1108</v>
      </c>
      <c r="R1059" s="37">
        <f t="shared" si="50"/>
        <v>17300</v>
      </c>
    </row>
    <row r="1060" spans="1:18" x14ac:dyDescent="0.25">
      <c r="A1060" s="9" t="s">
        <v>1109</v>
      </c>
      <c r="B1060" s="10">
        <v>44377</v>
      </c>
      <c r="C1060" s="11">
        <v>6</v>
      </c>
      <c r="D1060" s="12">
        <v>2021</v>
      </c>
      <c r="E1060" s="10" t="s">
        <v>2714</v>
      </c>
      <c r="F1060" s="10" t="s">
        <v>2657</v>
      </c>
      <c r="G1060" s="10" t="s">
        <v>2664</v>
      </c>
      <c r="H1060" s="9" t="s">
        <v>63</v>
      </c>
      <c r="I1060" s="9" t="s">
        <v>1110</v>
      </c>
      <c r="J1060" s="9" t="s">
        <v>3</v>
      </c>
      <c r="K1060" s="9" t="s">
        <v>829</v>
      </c>
      <c r="L1060" s="9" t="s">
        <v>830</v>
      </c>
      <c r="M1060" s="13">
        <v>22</v>
      </c>
      <c r="N1060" s="13">
        <f t="shared" si="48"/>
        <v>997.92</v>
      </c>
      <c r="O1060" s="11">
        <v>20225</v>
      </c>
      <c r="P1060" s="11">
        <f t="shared" si="49"/>
        <v>444950</v>
      </c>
      <c r="Q1060" s="9" t="s">
        <v>1111</v>
      </c>
      <c r="R1060" s="37">
        <f t="shared" si="50"/>
        <v>20225</v>
      </c>
    </row>
    <row r="1061" spans="1:18" x14ac:dyDescent="0.25">
      <c r="A1061" s="9" t="s">
        <v>1112</v>
      </c>
      <c r="B1061" s="10">
        <v>44377</v>
      </c>
      <c r="C1061" s="11">
        <v>6</v>
      </c>
      <c r="D1061" s="12">
        <v>2021</v>
      </c>
      <c r="E1061" s="10" t="s">
        <v>2714</v>
      </c>
      <c r="F1061" s="10" t="s">
        <v>2657</v>
      </c>
      <c r="G1061" s="10" t="s">
        <v>2664</v>
      </c>
      <c r="H1061" s="9" t="s">
        <v>8</v>
      </c>
      <c r="I1061" s="9" t="s">
        <v>9</v>
      </c>
      <c r="J1061" s="9" t="s">
        <v>3</v>
      </c>
      <c r="K1061" s="9" t="s">
        <v>10</v>
      </c>
      <c r="L1061" s="9" t="s">
        <v>11</v>
      </c>
      <c r="M1061" s="13">
        <v>50</v>
      </c>
      <c r="N1061" s="13">
        <f t="shared" si="48"/>
        <v>2268</v>
      </c>
      <c r="O1061" s="11">
        <v>23300</v>
      </c>
      <c r="P1061" s="11">
        <f t="shared" si="49"/>
        <v>1165000</v>
      </c>
      <c r="Q1061" s="9" t="s">
        <v>1113</v>
      </c>
      <c r="R1061" s="37">
        <f t="shared" si="50"/>
        <v>23300</v>
      </c>
    </row>
    <row r="1062" spans="1:18" x14ac:dyDescent="0.25">
      <c r="A1062" s="9" t="s">
        <v>1114</v>
      </c>
      <c r="B1062" s="10">
        <v>44377</v>
      </c>
      <c r="C1062" s="11">
        <v>6</v>
      </c>
      <c r="D1062" s="12">
        <v>2021</v>
      </c>
      <c r="E1062" s="10" t="s">
        <v>2714</v>
      </c>
      <c r="F1062" s="10" t="s">
        <v>2657</v>
      </c>
      <c r="G1062" s="10" t="s">
        <v>2664</v>
      </c>
      <c r="H1062" s="9" t="s">
        <v>8</v>
      </c>
      <c r="I1062" s="9" t="s">
        <v>9</v>
      </c>
      <c r="J1062" s="9" t="s">
        <v>3</v>
      </c>
      <c r="K1062" s="9" t="s">
        <v>10</v>
      </c>
      <c r="L1062" s="9" t="s">
        <v>11</v>
      </c>
      <c r="M1062" s="13">
        <v>40</v>
      </c>
      <c r="N1062" s="13">
        <f t="shared" si="48"/>
        <v>1814.4</v>
      </c>
      <c r="O1062" s="11">
        <v>23300</v>
      </c>
      <c r="P1062" s="11">
        <f t="shared" si="49"/>
        <v>932000</v>
      </c>
      <c r="Q1062" s="9" t="s">
        <v>1115</v>
      </c>
      <c r="R1062" s="37">
        <f t="shared" si="50"/>
        <v>23300</v>
      </c>
    </row>
    <row r="1063" spans="1:18" x14ac:dyDescent="0.25">
      <c r="A1063" s="9" t="s">
        <v>1093</v>
      </c>
      <c r="B1063" s="10">
        <v>44379</v>
      </c>
      <c r="C1063" s="11">
        <v>7</v>
      </c>
      <c r="D1063" s="12">
        <v>2021</v>
      </c>
      <c r="E1063" s="10" t="s">
        <v>2715</v>
      </c>
      <c r="F1063" s="10" t="s">
        <v>2658</v>
      </c>
      <c r="G1063" s="10" t="s">
        <v>2668</v>
      </c>
      <c r="H1063" s="9" t="s">
        <v>1018</v>
      </c>
      <c r="I1063" s="9" t="s">
        <v>1019</v>
      </c>
      <c r="J1063" s="9" t="s">
        <v>3</v>
      </c>
      <c r="K1063" s="9" t="s">
        <v>1020</v>
      </c>
      <c r="L1063" s="9" t="s">
        <v>1021</v>
      </c>
      <c r="M1063" s="13">
        <v>30</v>
      </c>
      <c r="N1063" s="13">
        <f t="shared" si="48"/>
        <v>1360.8</v>
      </c>
      <c r="O1063" s="11">
        <v>14700</v>
      </c>
      <c r="P1063" s="11">
        <f t="shared" si="49"/>
        <v>441000</v>
      </c>
      <c r="Q1063" s="9" t="s">
        <v>1094</v>
      </c>
      <c r="R1063" s="37">
        <f t="shared" si="50"/>
        <v>14700</v>
      </c>
    </row>
    <row r="1064" spans="1:18" x14ac:dyDescent="0.25">
      <c r="A1064" s="9" t="s">
        <v>1095</v>
      </c>
      <c r="B1064" s="10">
        <v>44379</v>
      </c>
      <c r="C1064" s="11">
        <v>7</v>
      </c>
      <c r="D1064" s="12">
        <v>2021</v>
      </c>
      <c r="E1064" s="10" t="s">
        <v>2715</v>
      </c>
      <c r="F1064" s="10" t="s">
        <v>2658</v>
      </c>
      <c r="G1064" s="10" t="s">
        <v>2668</v>
      </c>
      <c r="H1064" s="9" t="s">
        <v>8</v>
      </c>
      <c r="I1064" s="9" t="s">
        <v>9</v>
      </c>
      <c r="J1064" s="9" t="s">
        <v>3</v>
      </c>
      <c r="K1064" s="9" t="s">
        <v>10</v>
      </c>
      <c r="L1064" s="9" t="s">
        <v>11</v>
      </c>
      <c r="M1064" s="13">
        <v>45</v>
      </c>
      <c r="N1064" s="13">
        <f t="shared" si="48"/>
        <v>2041.2</v>
      </c>
      <c r="O1064" s="11">
        <v>23300</v>
      </c>
      <c r="P1064" s="11">
        <f t="shared" si="49"/>
        <v>1048500</v>
      </c>
      <c r="Q1064" s="9" t="s">
        <v>1096</v>
      </c>
      <c r="R1064" s="37">
        <f t="shared" si="50"/>
        <v>23300</v>
      </c>
    </row>
    <row r="1065" spans="1:18" x14ac:dyDescent="0.25">
      <c r="A1065" s="9" t="s">
        <v>1097</v>
      </c>
      <c r="B1065" s="10">
        <v>44379</v>
      </c>
      <c r="C1065" s="11">
        <v>7</v>
      </c>
      <c r="D1065" s="12">
        <v>2021</v>
      </c>
      <c r="E1065" s="10" t="s">
        <v>2715</v>
      </c>
      <c r="F1065" s="10" t="s">
        <v>2658</v>
      </c>
      <c r="G1065" s="10" t="s">
        <v>2668</v>
      </c>
      <c r="H1065" s="9" t="s">
        <v>235</v>
      </c>
      <c r="I1065" s="9" t="s">
        <v>33</v>
      </c>
      <c r="J1065" s="9" t="s">
        <v>3</v>
      </c>
      <c r="K1065" s="9" t="s">
        <v>16</v>
      </c>
      <c r="L1065" s="9" t="s">
        <v>17</v>
      </c>
      <c r="M1065" s="13">
        <v>7.6505700000000001</v>
      </c>
      <c r="N1065" s="13">
        <f t="shared" si="48"/>
        <v>347.02985519999999</v>
      </c>
      <c r="O1065" s="11">
        <v>15200.12</v>
      </c>
      <c r="P1065" s="11">
        <f t="shared" si="49"/>
        <v>116289.58206840001</v>
      </c>
      <c r="Q1065" s="9" t="s">
        <v>1098</v>
      </c>
      <c r="R1065" s="37">
        <f t="shared" si="50"/>
        <v>15200.12</v>
      </c>
    </row>
    <row r="1066" spans="1:18" x14ac:dyDescent="0.25">
      <c r="A1066" s="9" t="s">
        <v>1097</v>
      </c>
      <c r="B1066" s="10">
        <v>44379</v>
      </c>
      <c r="C1066" s="11">
        <v>7</v>
      </c>
      <c r="D1066" s="12">
        <v>2021</v>
      </c>
      <c r="E1066" s="10" t="s">
        <v>2715</v>
      </c>
      <c r="F1066" s="10" t="s">
        <v>2658</v>
      </c>
      <c r="G1066" s="10" t="s">
        <v>2668</v>
      </c>
      <c r="H1066" s="9" t="s">
        <v>235</v>
      </c>
      <c r="I1066" s="9" t="s">
        <v>33</v>
      </c>
      <c r="J1066" s="9" t="s">
        <v>3</v>
      </c>
      <c r="K1066" s="9" t="s">
        <v>16</v>
      </c>
      <c r="L1066" s="9" t="s">
        <v>17</v>
      </c>
      <c r="M1066" s="13">
        <v>36.176580000000001</v>
      </c>
      <c r="N1066" s="13">
        <f t="shared" si="48"/>
        <v>1640.9696688000001</v>
      </c>
      <c r="O1066" s="11">
        <v>15200.12</v>
      </c>
      <c r="P1066" s="11">
        <f t="shared" si="49"/>
        <v>549888.35718960001</v>
      </c>
      <c r="Q1066" s="9" t="s">
        <v>1098</v>
      </c>
      <c r="R1066" s="37">
        <f t="shared" si="50"/>
        <v>15200.119999999999</v>
      </c>
    </row>
    <row r="1067" spans="1:18" x14ac:dyDescent="0.25">
      <c r="A1067" s="9" t="s">
        <v>1087</v>
      </c>
      <c r="B1067" s="10">
        <v>44380</v>
      </c>
      <c r="C1067" s="11">
        <v>7</v>
      </c>
      <c r="D1067" s="12">
        <v>2021</v>
      </c>
      <c r="E1067" s="10" t="s">
        <v>2715</v>
      </c>
      <c r="F1067" s="10" t="s">
        <v>2658</v>
      </c>
      <c r="G1067" s="10" t="s">
        <v>2668</v>
      </c>
      <c r="H1067" s="9" t="s">
        <v>22</v>
      </c>
      <c r="I1067" s="9" t="s">
        <v>23</v>
      </c>
      <c r="J1067" s="9" t="s">
        <v>3</v>
      </c>
      <c r="K1067" s="9" t="s">
        <v>16</v>
      </c>
      <c r="L1067" s="9" t="s">
        <v>17</v>
      </c>
      <c r="M1067" s="13">
        <v>7.83</v>
      </c>
      <c r="N1067" s="13">
        <f t="shared" si="48"/>
        <v>355.16879999999998</v>
      </c>
      <c r="O1067" s="11">
        <v>21400</v>
      </c>
      <c r="P1067" s="11">
        <f t="shared" si="49"/>
        <v>167562</v>
      </c>
      <c r="Q1067" s="9" t="s">
        <v>1088</v>
      </c>
      <c r="R1067" s="37">
        <f t="shared" si="50"/>
        <v>21400</v>
      </c>
    </row>
    <row r="1068" spans="1:18" x14ac:dyDescent="0.25">
      <c r="A1068" s="9" t="s">
        <v>1087</v>
      </c>
      <c r="B1068" s="10">
        <v>44380</v>
      </c>
      <c r="C1068" s="11">
        <v>7</v>
      </c>
      <c r="D1068" s="12">
        <v>2021</v>
      </c>
      <c r="E1068" s="10" t="s">
        <v>2715</v>
      </c>
      <c r="F1068" s="10" t="s">
        <v>2658</v>
      </c>
      <c r="G1068" s="10" t="s">
        <v>2668</v>
      </c>
      <c r="H1068" s="9" t="s">
        <v>22</v>
      </c>
      <c r="I1068" s="9" t="s">
        <v>23</v>
      </c>
      <c r="J1068" s="9" t="s">
        <v>3</v>
      </c>
      <c r="K1068" s="9" t="s">
        <v>16</v>
      </c>
      <c r="L1068" s="9" t="s">
        <v>17</v>
      </c>
      <c r="M1068" s="13">
        <v>104.6</v>
      </c>
      <c r="N1068" s="13">
        <f t="shared" si="48"/>
        <v>4744.6559999999999</v>
      </c>
      <c r="O1068" s="11">
        <v>21400</v>
      </c>
      <c r="P1068" s="11">
        <f t="shared" si="49"/>
        <v>2238440</v>
      </c>
      <c r="Q1068" s="9" t="s">
        <v>1088</v>
      </c>
      <c r="R1068" s="37">
        <f t="shared" si="50"/>
        <v>21400</v>
      </c>
    </row>
    <row r="1069" spans="1:18" x14ac:dyDescent="0.25">
      <c r="A1069" s="9" t="s">
        <v>1087</v>
      </c>
      <c r="B1069" s="10">
        <v>44380</v>
      </c>
      <c r="C1069" s="11">
        <v>7</v>
      </c>
      <c r="D1069" s="12">
        <v>2021</v>
      </c>
      <c r="E1069" s="10" t="s">
        <v>2715</v>
      </c>
      <c r="F1069" s="10" t="s">
        <v>2658</v>
      </c>
      <c r="G1069" s="10" t="s">
        <v>2668</v>
      </c>
      <c r="H1069" s="9" t="s">
        <v>22</v>
      </c>
      <c r="I1069" s="9" t="s">
        <v>23</v>
      </c>
      <c r="J1069" s="9" t="s">
        <v>3</v>
      </c>
      <c r="K1069" s="9" t="s">
        <v>16</v>
      </c>
      <c r="L1069" s="9" t="s">
        <v>17</v>
      </c>
      <c r="M1069" s="13">
        <v>37.57</v>
      </c>
      <c r="N1069" s="13">
        <f t="shared" si="48"/>
        <v>1704.1751999999999</v>
      </c>
      <c r="O1069" s="11">
        <v>21400</v>
      </c>
      <c r="P1069" s="11">
        <f t="shared" si="49"/>
        <v>803998</v>
      </c>
      <c r="Q1069" s="9" t="s">
        <v>1088</v>
      </c>
      <c r="R1069" s="37">
        <f t="shared" si="50"/>
        <v>21400</v>
      </c>
    </row>
    <row r="1070" spans="1:18" x14ac:dyDescent="0.25">
      <c r="A1070" s="9" t="s">
        <v>1089</v>
      </c>
      <c r="B1070" s="10">
        <v>44380</v>
      </c>
      <c r="C1070" s="11">
        <v>7</v>
      </c>
      <c r="D1070" s="12">
        <v>2021</v>
      </c>
      <c r="E1070" s="10" t="s">
        <v>2715</v>
      </c>
      <c r="F1070" s="10" t="s">
        <v>2658</v>
      </c>
      <c r="G1070" s="10" t="s">
        <v>2668</v>
      </c>
      <c r="H1070" s="9" t="s">
        <v>8</v>
      </c>
      <c r="I1070" s="9" t="s">
        <v>9</v>
      </c>
      <c r="J1070" s="9" t="s">
        <v>3</v>
      </c>
      <c r="K1070" s="9" t="s">
        <v>10</v>
      </c>
      <c r="L1070" s="9" t="s">
        <v>11</v>
      </c>
      <c r="M1070" s="13">
        <v>40</v>
      </c>
      <c r="N1070" s="13">
        <f t="shared" si="48"/>
        <v>1814.4</v>
      </c>
      <c r="O1070" s="11">
        <v>23300</v>
      </c>
      <c r="P1070" s="11">
        <f t="shared" si="49"/>
        <v>932000</v>
      </c>
      <c r="Q1070" s="9" t="s">
        <v>1090</v>
      </c>
      <c r="R1070" s="37">
        <f t="shared" si="50"/>
        <v>23300</v>
      </c>
    </row>
    <row r="1071" spans="1:18" x14ac:dyDescent="0.25">
      <c r="A1071" s="9" t="s">
        <v>1091</v>
      </c>
      <c r="B1071" s="10">
        <v>44380</v>
      </c>
      <c r="C1071" s="11">
        <v>7</v>
      </c>
      <c r="D1071" s="12">
        <v>2021</v>
      </c>
      <c r="E1071" s="10" t="s">
        <v>2715</v>
      </c>
      <c r="F1071" s="10" t="s">
        <v>2658</v>
      </c>
      <c r="G1071" s="10" t="s">
        <v>2668</v>
      </c>
      <c r="H1071" s="9" t="s">
        <v>22</v>
      </c>
      <c r="I1071" s="9" t="s">
        <v>23</v>
      </c>
      <c r="J1071" s="9" t="s">
        <v>3</v>
      </c>
      <c r="K1071" s="9" t="s">
        <v>16</v>
      </c>
      <c r="L1071" s="9" t="s">
        <v>17</v>
      </c>
      <c r="M1071" s="13">
        <v>10.36</v>
      </c>
      <c r="N1071" s="13">
        <f t="shared" si="48"/>
        <v>469.92959999999999</v>
      </c>
      <c r="O1071" s="11">
        <v>21400</v>
      </c>
      <c r="P1071" s="11">
        <f t="shared" si="49"/>
        <v>221704</v>
      </c>
      <c r="Q1071" s="9" t="s">
        <v>1092</v>
      </c>
      <c r="R1071" s="37">
        <f t="shared" si="50"/>
        <v>21400</v>
      </c>
    </row>
    <row r="1072" spans="1:18" x14ac:dyDescent="0.25">
      <c r="A1072" s="9" t="s">
        <v>1091</v>
      </c>
      <c r="B1072" s="10">
        <v>44380</v>
      </c>
      <c r="C1072" s="11">
        <v>7</v>
      </c>
      <c r="D1072" s="12">
        <v>2021</v>
      </c>
      <c r="E1072" s="10" t="s">
        <v>2715</v>
      </c>
      <c r="F1072" s="10" t="s">
        <v>2658</v>
      </c>
      <c r="G1072" s="10" t="s">
        <v>2668</v>
      </c>
      <c r="H1072" s="9" t="s">
        <v>22</v>
      </c>
      <c r="I1072" s="9" t="s">
        <v>23</v>
      </c>
      <c r="J1072" s="9" t="s">
        <v>3</v>
      </c>
      <c r="K1072" s="9" t="s">
        <v>16</v>
      </c>
      <c r="L1072" s="9" t="s">
        <v>17</v>
      </c>
      <c r="M1072" s="13">
        <v>17.88</v>
      </c>
      <c r="N1072" s="13">
        <f t="shared" si="48"/>
        <v>811.03679999999997</v>
      </c>
      <c r="O1072" s="11">
        <v>21400</v>
      </c>
      <c r="P1072" s="11">
        <f t="shared" si="49"/>
        <v>382632</v>
      </c>
      <c r="Q1072" s="9" t="s">
        <v>1092</v>
      </c>
      <c r="R1072" s="37">
        <f t="shared" si="50"/>
        <v>21400</v>
      </c>
    </row>
    <row r="1073" spans="1:18" x14ac:dyDescent="0.25">
      <c r="A1073" s="9" t="s">
        <v>1091</v>
      </c>
      <c r="B1073" s="10">
        <v>44380</v>
      </c>
      <c r="C1073" s="11">
        <v>7</v>
      </c>
      <c r="D1073" s="12">
        <v>2021</v>
      </c>
      <c r="E1073" s="10" t="s">
        <v>2715</v>
      </c>
      <c r="F1073" s="10" t="s">
        <v>2658</v>
      </c>
      <c r="G1073" s="10" t="s">
        <v>2668</v>
      </c>
      <c r="H1073" s="9" t="s">
        <v>22</v>
      </c>
      <c r="I1073" s="9" t="s">
        <v>23</v>
      </c>
      <c r="J1073" s="9" t="s">
        <v>3</v>
      </c>
      <c r="K1073" s="9" t="s">
        <v>16</v>
      </c>
      <c r="L1073" s="9" t="s">
        <v>17</v>
      </c>
      <c r="M1073" s="13">
        <v>2.21</v>
      </c>
      <c r="N1073" s="13">
        <f t="shared" si="48"/>
        <v>100.2456</v>
      </c>
      <c r="O1073" s="11">
        <v>21400</v>
      </c>
      <c r="P1073" s="11">
        <f t="shared" si="49"/>
        <v>47294</v>
      </c>
      <c r="Q1073" s="9" t="s">
        <v>1092</v>
      </c>
      <c r="R1073" s="37">
        <f t="shared" si="50"/>
        <v>21400</v>
      </c>
    </row>
    <row r="1074" spans="1:18" x14ac:dyDescent="0.25">
      <c r="A1074" s="9" t="s">
        <v>1091</v>
      </c>
      <c r="B1074" s="10">
        <v>44380</v>
      </c>
      <c r="C1074" s="11">
        <v>7</v>
      </c>
      <c r="D1074" s="12">
        <v>2021</v>
      </c>
      <c r="E1074" s="10" t="s">
        <v>2715</v>
      </c>
      <c r="F1074" s="10" t="s">
        <v>2658</v>
      </c>
      <c r="G1074" s="10" t="s">
        <v>2668</v>
      </c>
      <c r="H1074" s="9" t="s">
        <v>22</v>
      </c>
      <c r="I1074" s="9" t="s">
        <v>23</v>
      </c>
      <c r="J1074" s="9" t="s">
        <v>3</v>
      </c>
      <c r="K1074" s="9" t="s">
        <v>16</v>
      </c>
      <c r="L1074" s="9" t="s">
        <v>17</v>
      </c>
      <c r="M1074" s="13">
        <v>69.55</v>
      </c>
      <c r="N1074" s="13">
        <f t="shared" si="48"/>
        <v>3154.788</v>
      </c>
      <c r="O1074" s="11">
        <v>21400</v>
      </c>
      <c r="P1074" s="11">
        <f t="shared" si="49"/>
        <v>1488370</v>
      </c>
      <c r="Q1074" s="9" t="s">
        <v>1092</v>
      </c>
      <c r="R1074" s="37">
        <f t="shared" si="50"/>
        <v>21400</v>
      </c>
    </row>
    <row r="1075" spans="1:18" x14ac:dyDescent="0.25">
      <c r="A1075" s="9" t="s">
        <v>1073</v>
      </c>
      <c r="B1075" s="10">
        <v>44382</v>
      </c>
      <c r="C1075" s="11">
        <v>7</v>
      </c>
      <c r="D1075" s="12">
        <v>2021</v>
      </c>
      <c r="E1075" s="10" t="s">
        <v>2715</v>
      </c>
      <c r="F1075" s="10" t="s">
        <v>2658</v>
      </c>
      <c r="G1075" s="10" t="s">
        <v>2668</v>
      </c>
      <c r="H1075" s="9" t="s">
        <v>1074</v>
      </c>
      <c r="I1075" s="9" t="s">
        <v>1075</v>
      </c>
      <c r="J1075" s="9" t="s">
        <v>3</v>
      </c>
      <c r="K1075" s="9" t="s">
        <v>1076</v>
      </c>
      <c r="L1075" s="9" t="s">
        <v>1077</v>
      </c>
      <c r="M1075" s="13">
        <v>99.206339999999997</v>
      </c>
      <c r="N1075" s="13">
        <f t="shared" si="48"/>
        <v>4499.9995823999998</v>
      </c>
      <c r="O1075" s="11">
        <v>19000.18</v>
      </c>
      <c r="P1075" s="11">
        <f t="shared" si="49"/>
        <v>1884938.3171412</v>
      </c>
      <c r="Q1075" s="9" t="s">
        <v>1078</v>
      </c>
      <c r="R1075" s="37">
        <f t="shared" si="50"/>
        <v>19000.18</v>
      </c>
    </row>
    <row r="1076" spans="1:18" x14ac:dyDescent="0.25">
      <c r="A1076" s="9" t="s">
        <v>1079</v>
      </c>
      <c r="B1076" s="10">
        <v>44382</v>
      </c>
      <c r="C1076" s="11">
        <v>7</v>
      </c>
      <c r="D1076" s="12">
        <v>2021</v>
      </c>
      <c r="E1076" s="10" t="s">
        <v>2715</v>
      </c>
      <c r="F1076" s="10" t="s">
        <v>2658</v>
      </c>
      <c r="G1076" s="10" t="s">
        <v>2668</v>
      </c>
      <c r="H1076" s="9" t="s">
        <v>8</v>
      </c>
      <c r="I1076" s="9" t="s">
        <v>9</v>
      </c>
      <c r="J1076" s="9" t="s">
        <v>3</v>
      </c>
      <c r="K1076" s="9" t="s">
        <v>10</v>
      </c>
      <c r="L1076" s="9" t="s">
        <v>11</v>
      </c>
      <c r="M1076" s="13">
        <v>40</v>
      </c>
      <c r="N1076" s="13">
        <f t="shared" si="48"/>
        <v>1814.4</v>
      </c>
      <c r="O1076" s="11">
        <v>23300</v>
      </c>
      <c r="P1076" s="11">
        <f t="shared" si="49"/>
        <v>932000</v>
      </c>
      <c r="Q1076" s="9" t="s">
        <v>1080</v>
      </c>
      <c r="R1076" s="37">
        <f t="shared" si="50"/>
        <v>23300</v>
      </c>
    </row>
    <row r="1077" spans="1:18" x14ac:dyDescent="0.25">
      <c r="A1077" s="9" t="s">
        <v>1081</v>
      </c>
      <c r="B1077" s="10">
        <v>44382</v>
      </c>
      <c r="C1077" s="11">
        <v>7</v>
      </c>
      <c r="D1077" s="12">
        <v>2021</v>
      </c>
      <c r="E1077" s="10" t="s">
        <v>2715</v>
      </c>
      <c r="F1077" s="10" t="s">
        <v>2658</v>
      </c>
      <c r="G1077" s="10" t="s">
        <v>2668</v>
      </c>
      <c r="H1077" s="9" t="s">
        <v>186</v>
      </c>
      <c r="I1077" s="9" t="s">
        <v>58</v>
      </c>
      <c r="J1077" s="9" t="s">
        <v>3</v>
      </c>
      <c r="K1077" s="9" t="s">
        <v>59</v>
      </c>
      <c r="L1077" s="9" t="s">
        <v>60</v>
      </c>
      <c r="M1077" s="13">
        <v>50</v>
      </c>
      <c r="N1077" s="13">
        <f t="shared" si="48"/>
        <v>2268</v>
      </c>
      <c r="O1077" s="11">
        <v>18300</v>
      </c>
      <c r="P1077" s="11">
        <f t="shared" si="49"/>
        <v>915000</v>
      </c>
      <c r="Q1077" s="9" t="s">
        <v>1082</v>
      </c>
      <c r="R1077" s="37">
        <f t="shared" si="50"/>
        <v>18300</v>
      </c>
    </row>
    <row r="1078" spans="1:18" x14ac:dyDescent="0.25">
      <c r="A1078" s="9" t="s">
        <v>1083</v>
      </c>
      <c r="B1078" s="10">
        <v>44382</v>
      </c>
      <c r="C1078" s="11">
        <v>7</v>
      </c>
      <c r="D1078" s="12">
        <v>2021</v>
      </c>
      <c r="E1078" s="10" t="s">
        <v>2715</v>
      </c>
      <c r="F1078" s="10" t="s">
        <v>2658</v>
      </c>
      <c r="G1078" s="10" t="s">
        <v>2668</v>
      </c>
      <c r="H1078" s="9" t="s">
        <v>727</v>
      </c>
      <c r="I1078" s="9" t="s">
        <v>58</v>
      </c>
      <c r="J1078" s="9" t="s">
        <v>3</v>
      </c>
      <c r="K1078" s="9" t="s">
        <v>59</v>
      </c>
      <c r="L1078" s="9" t="s">
        <v>60</v>
      </c>
      <c r="M1078" s="13">
        <v>23.8</v>
      </c>
      <c r="N1078" s="13">
        <f t="shared" si="48"/>
        <v>1079.568</v>
      </c>
      <c r="O1078" s="11">
        <v>17300</v>
      </c>
      <c r="P1078" s="11">
        <f t="shared" si="49"/>
        <v>411740</v>
      </c>
      <c r="Q1078" s="9" t="s">
        <v>1084</v>
      </c>
      <c r="R1078" s="37">
        <f t="shared" si="50"/>
        <v>17300</v>
      </c>
    </row>
    <row r="1079" spans="1:18" x14ac:dyDescent="0.25">
      <c r="A1079" s="9" t="s">
        <v>1083</v>
      </c>
      <c r="B1079" s="10">
        <v>44382</v>
      </c>
      <c r="C1079" s="11">
        <v>7</v>
      </c>
      <c r="D1079" s="12">
        <v>2021</v>
      </c>
      <c r="E1079" s="10" t="s">
        <v>2715</v>
      </c>
      <c r="F1079" s="10" t="s">
        <v>2658</v>
      </c>
      <c r="G1079" s="10" t="s">
        <v>2668</v>
      </c>
      <c r="H1079" s="9" t="s">
        <v>729</v>
      </c>
      <c r="I1079" s="9" t="s">
        <v>58</v>
      </c>
      <c r="J1079" s="9" t="s">
        <v>3</v>
      </c>
      <c r="K1079" s="9" t="s">
        <v>59</v>
      </c>
      <c r="L1079" s="9" t="s">
        <v>60</v>
      </c>
      <c r="M1079" s="13">
        <v>4.66</v>
      </c>
      <c r="N1079" s="13">
        <f t="shared" si="48"/>
        <v>211.3776</v>
      </c>
      <c r="O1079" s="11">
        <v>17300</v>
      </c>
      <c r="P1079" s="11">
        <f t="shared" si="49"/>
        <v>80618</v>
      </c>
      <c r="Q1079" s="9" t="s">
        <v>1084</v>
      </c>
      <c r="R1079" s="37">
        <f t="shared" si="50"/>
        <v>17300</v>
      </c>
    </row>
    <row r="1080" spans="1:18" x14ac:dyDescent="0.25">
      <c r="A1080" s="9" t="s">
        <v>1085</v>
      </c>
      <c r="B1080" s="10">
        <v>44382</v>
      </c>
      <c r="C1080" s="11">
        <v>7</v>
      </c>
      <c r="D1080" s="12">
        <v>2021</v>
      </c>
      <c r="E1080" s="10" t="s">
        <v>2715</v>
      </c>
      <c r="F1080" s="10" t="s">
        <v>2658</v>
      </c>
      <c r="G1080" s="10" t="s">
        <v>2668</v>
      </c>
      <c r="H1080" s="9" t="s">
        <v>729</v>
      </c>
      <c r="I1080" s="9" t="s">
        <v>58</v>
      </c>
      <c r="J1080" s="9" t="s">
        <v>3</v>
      </c>
      <c r="K1080" s="9" t="s">
        <v>59</v>
      </c>
      <c r="L1080" s="9" t="s">
        <v>60</v>
      </c>
      <c r="M1080" s="13">
        <v>1.54</v>
      </c>
      <c r="N1080" s="13">
        <f t="shared" si="48"/>
        <v>69.854399999999998</v>
      </c>
      <c r="O1080" s="11">
        <v>17300</v>
      </c>
      <c r="P1080" s="11">
        <f t="shared" si="49"/>
        <v>26642</v>
      </c>
      <c r="Q1080" s="9" t="s">
        <v>1086</v>
      </c>
      <c r="R1080" s="37">
        <f t="shared" si="50"/>
        <v>17300</v>
      </c>
    </row>
    <row r="1081" spans="1:18" x14ac:dyDescent="0.25">
      <c r="A1081" s="9" t="s">
        <v>1064</v>
      </c>
      <c r="B1081" s="10">
        <v>44383</v>
      </c>
      <c r="C1081" s="11">
        <v>7</v>
      </c>
      <c r="D1081" s="12">
        <v>2021</v>
      </c>
      <c r="E1081" s="10" t="s">
        <v>2715</v>
      </c>
      <c r="F1081" s="10" t="s">
        <v>2658</v>
      </c>
      <c r="G1081" s="10" t="s">
        <v>2668</v>
      </c>
      <c r="H1081" s="9" t="s">
        <v>78</v>
      </c>
      <c r="I1081" s="9" t="s">
        <v>37</v>
      </c>
      <c r="J1081" s="9" t="s">
        <v>3</v>
      </c>
      <c r="K1081" s="9" t="s">
        <v>38</v>
      </c>
      <c r="L1081" s="9" t="s">
        <v>39</v>
      </c>
      <c r="M1081" s="13">
        <v>100</v>
      </c>
      <c r="N1081" s="13">
        <f t="shared" si="48"/>
        <v>4536</v>
      </c>
      <c r="O1081" s="11">
        <v>19000</v>
      </c>
      <c r="P1081" s="11">
        <f t="shared" si="49"/>
        <v>1900000</v>
      </c>
      <c r="Q1081" s="9" t="s">
        <v>1065</v>
      </c>
      <c r="R1081" s="37">
        <f t="shared" si="50"/>
        <v>19000</v>
      </c>
    </row>
    <row r="1082" spans="1:18" x14ac:dyDescent="0.25">
      <c r="A1082" s="9" t="s">
        <v>1066</v>
      </c>
      <c r="B1082" s="10">
        <v>44383</v>
      </c>
      <c r="C1082" s="11">
        <v>7</v>
      </c>
      <c r="D1082" s="12">
        <v>2021</v>
      </c>
      <c r="E1082" s="10" t="s">
        <v>2715</v>
      </c>
      <c r="F1082" s="10" t="s">
        <v>2658</v>
      </c>
      <c r="G1082" s="10" t="s">
        <v>2668</v>
      </c>
      <c r="H1082" s="9" t="s">
        <v>145</v>
      </c>
      <c r="I1082" s="9" t="s">
        <v>326</v>
      </c>
      <c r="J1082" s="9" t="s">
        <v>3</v>
      </c>
      <c r="K1082" s="9" t="s">
        <v>111</v>
      </c>
      <c r="L1082" s="9" t="s">
        <v>112</v>
      </c>
      <c r="M1082" s="13">
        <v>137.86000000000001</v>
      </c>
      <c r="N1082" s="13">
        <f t="shared" si="48"/>
        <v>6253.3296000000009</v>
      </c>
      <c r="O1082" s="11">
        <v>18900</v>
      </c>
      <c r="P1082" s="11">
        <f t="shared" si="49"/>
        <v>2605554.0000000005</v>
      </c>
      <c r="Q1082" s="9" t="s">
        <v>1067</v>
      </c>
      <c r="R1082" s="37">
        <f t="shared" si="50"/>
        <v>18900</v>
      </c>
    </row>
    <row r="1083" spans="1:18" x14ac:dyDescent="0.25">
      <c r="A1083" s="9" t="s">
        <v>1068</v>
      </c>
      <c r="B1083" s="10">
        <v>44383</v>
      </c>
      <c r="C1083" s="11">
        <v>7</v>
      </c>
      <c r="D1083" s="12">
        <v>2021</v>
      </c>
      <c r="E1083" s="10" t="s">
        <v>2715</v>
      </c>
      <c r="F1083" s="10" t="s">
        <v>2658</v>
      </c>
      <c r="G1083" s="10" t="s">
        <v>2668</v>
      </c>
      <c r="H1083" s="9" t="s">
        <v>26</v>
      </c>
      <c r="I1083" s="9" t="s">
        <v>326</v>
      </c>
      <c r="J1083" s="9" t="s">
        <v>3</v>
      </c>
      <c r="K1083" s="9" t="s">
        <v>111</v>
      </c>
      <c r="L1083" s="9" t="s">
        <v>112</v>
      </c>
      <c r="M1083" s="13">
        <v>13.69</v>
      </c>
      <c r="N1083" s="13">
        <f t="shared" si="48"/>
        <v>620.97839999999997</v>
      </c>
      <c r="O1083" s="11">
        <v>20000</v>
      </c>
      <c r="P1083" s="11">
        <f t="shared" si="49"/>
        <v>273800</v>
      </c>
      <c r="Q1083" s="9" t="s">
        <v>1067</v>
      </c>
      <c r="R1083" s="37">
        <f t="shared" si="50"/>
        <v>20000</v>
      </c>
    </row>
    <row r="1084" spans="1:18" x14ac:dyDescent="0.25">
      <c r="A1084" s="9" t="s">
        <v>1068</v>
      </c>
      <c r="B1084" s="10">
        <v>44383</v>
      </c>
      <c r="C1084" s="11">
        <v>7</v>
      </c>
      <c r="D1084" s="12">
        <v>2021</v>
      </c>
      <c r="E1084" s="10" t="s">
        <v>2715</v>
      </c>
      <c r="F1084" s="10" t="s">
        <v>2658</v>
      </c>
      <c r="G1084" s="10" t="s">
        <v>2668</v>
      </c>
      <c r="H1084" s="9" t="s">
        <v>26</v>
      </c>
      <c r="I1084" s="9" t="s">
        <v>326</v>
      </c>
      <c r="J1084" s="9" t="s">
        <v>3</v>
      </c>
      <c r="K1084" s="9" t="s">
        <v>111</v>
      </c>
      <c r="L1084" s="9" t="s">
        <v>112</v>
      </c>
      <c r="M1084" s="13">
        <v>114.85</v>
      </c>
      <c r="N1084" s="13">
        <f t="shared" si="48"/>
        <v>5209.5959999999995</v>
      </c>
      <c r="O1084" s="11">
        <v>20000</v>
      </c>
      <c r="P1084" s="11">
        <f t="shared" si="49"/>
        <v>2297000</v>
      </c>
      <c r="Q1084" s="9" t="s">
        <v>1067</v>
      </c>
      <c r="R1084" s="37">
        <f t="shared" si="50"/>
        <v>20000</v>
      </c>
    </row>
    <row r="1085" spans="1:18" x14ac:dyDescent="0.25">
      <c r="A1085" s="9" t="s">
        <v>1068</v>
      </c>
      <c r="B1085" s="10">
        <v>44383</v>
      </c>
      <c r="C1085" s="11">
        <v>7</v>
      </c>
      <c r="D1085" s="12">
        <v>2021</v>
      </c>
      <c r="E1085" s="10" t="s">
        <v>2715</v>
      </c>
      <c r="F1085" s="10" t="s">
        <v>2658</v>
      </c>
      <c r="G1085" s="10" t="s">
        <v>2668</v>
      </c>
      <c r="H1085" s="9" t="s">
        <v>26</v>
      </c>
      <c r="I1085" s="9" t="s">
        <v>326</v>
      </c>
      <c r="J1085" s="9" t="s">
        <v>3</v>
      </c>
      <c r="K1085" s="9" t="s">
        <v>111</v>
      </c>
      <c r="L1085" s="9" t="s">
        <v>112</v>
      </c>
      <c r="M1085" s="13">
        <v>21.46</v>
      </c>
      <c r="N1085" s="13">
        <f t="shared" si="48"/>
        <v>973.42560000000003</v>
      </c>
      <c r="O1085" s="11">
        <v>20000</v>
      </c>
      <c r="P1085" s="11">
        <f t="shared" si="49"/>
        <v>429200</v>
      </c>
      <c r="Q1085" s="9" t="s">
        <v>1067</v>
      </c>
      <c r="R1085" s="37">
        <f t="shared" si="50"/>
        <v>20000</v>
      </c>
    </row>
    <row r="1086" spans="1:18" x14ac:dyDescent="0.25">
      <c r="A1086" s="9" t="s">
        <v>1069</v>
      </c>
      <c r="B1086" s="10">
        <v>44383</v>
      </c>
      <c r="C1086" s="11">
        <v>7</v>
      </c>
      <c r="D1086" s="12">
        <v>2021</v>
      </c>
      <c r="E1086" s="10" t="s">
        <v>2715</v>
      </c>
      <c r="F1086" s="10" t="s">
        <v>2658</v>
      </c>
      <c r="G1086" s="10" t="s">
        <v>2668</v>
      </c>
      <c r="H1086" s="9" t="s">
        <v>145</v>
      </c>
      <c r="I1086" s="9" t="s">
        <v>326</v>
      </c>
      <c r="J1086" s="9" t="s">
        <v>3</v>
      </c>
      <c r="K1086" s="9" t="s">
        <v>111</v>
      </c>
      <c r="L1086" s="9" t="s">
        <v>112</v>
      </c>
      <c r="M1086" s="13">
        <v>12.14</v>
      </c>
      <c r="N1086" s="13">
        <f t="shared" si="48"/>
        <v>550.67039999999997</v>
      </c>
      <c r="O1086" s="11">
        <v>18900</v>
      </c>
      <c r="P1086" s="11">
        <f t="shared" si="49"/>
        <v>229446</v>
      </c>
      <c r="Q1086" s="9" t="s">
        <v>1070</v>
      </c>
      <c r="R1086" s="37">
        <f t="shared" si="50"/>
        <v>18900</v>
      </c>
    </row>
    <row r="1087" spans="1:18" x14ac:dyDescent="0.25">
      <c r="A1087" s="9" t="s">
        <v>1071</v>
      </c>
      <c r="B1087" s="10">
        <v>44383</v>
      </c>
      <c r="C1087" s="11">
        <v>7</v>
      </c>
      <c r="D1087" s="12">
        <v>2021</v>
      </c>
      <c r="E1087" s="10" t="s">
        <v>2715</v>
      </c>
      <c r="F1087" s="10" t="s">
        <v>2658</v>
      </c>
      <c r="G1087" s="10" t="s">
        <v>2668</v>
      </c>
      <c r="H1087" s="9" t="s">
        <v>170</v>
      </c>
      <c r="I1087" s="9" t="s">
        <v>9</v>
      </c>
      <c r="J1087" s="9" t="s">
        <v>3</v>
      </c>
      <c r="K1087" s="9" t="s">
        <v>10</v>
      </c>
      <c r="L1087" s="9" t="s">
        <v>11</v>
      </c>
      <c r="M1087" s="13">
        <v>21.72</v>
      </c>
      <c r="N1087" s="13">
        <f t="shared" si="48"/>
        <v>985.21919999999989</v>
      </c>
      <c r="O1087" s="11">
        <v>26500</v>
      </c>
      <c r="P1087" s="11">
        <f t="shared" si="49"/>
        <v>575580</v>
      </c>
      <c r="Q1087" s="9" t="s">
        <v>1072</v>
      </c>
      <c r="R1087" s="37">
        <f t="shared" si="50"/>
        <v>26500</v>
      </c>
    </row>
    <row r="1088" spans="1:18" x14ac:dyDescent="0.25">
      <c r="A1088" s="9" t="s">
        <v>1071</v>
      </c>
      <c r="B1088" s="10">
        <v>44383</v>
      </c>
      <c r="C1088" s="11">
        <v>7</v>
      </c>
      <c r="D1088" s="12">
        <v>2021</v>
      </c>
      <c r="E1088" s="10" t="s">
        <v>2715</v>
      </c>
      <c r="F1088" s="10" t="s">
        <v>2658</v>
      </c>
      <c r="G1088" s="10" t="s">
        <v>2668</v>
      </c>
      <c r="H1088" s="9" t="s">
        <v>170</v>
      </c>
      <c r="I1088" s="9" t="s">
        <v>9</v>
      </c>
      <c r="J1088" s="9" t="s">
        <v>3</v>
      </c>
      <c r="K1088" s="9" t="s">
        <v>10</v>
      </c>
      <c r="L1088" s="9" t="s">
        <v>11</v>
      </c>
      <c r="M1088" s="13">
        <v>8.2799999999999994</v>
      </c>
      <c r="N1088" s="13">
        <f t="shared" si="48"/>
        <v>375.58079999999995</v>
      </c>
      <c r="O1088" s="11">
        <v>26500</v>
      </c>
      <c r="P1088" s="11">
        <f t="shared" si="49"/>
        <v>219419.99999999997</v>
      </c>
      <c r="Q1088" s="9" t="s">
        <v>1072</v>
      </c>
      <c r="R1088" s="37">
        <f t="shared" si="50"/>
        <v>26500</v>
      </c>
    </row>
    <row r="1089" spans="1:18" x14ac:dyDescent="0.25">
      <c r="A1089" s="9" t="s">
        <v>1054</v>
      </c>
      <c r="B1089" s="10">
        <v>44384</v>
      </c>
      <c r="C1089" s="11">
        <v>7</v>
      </c>
      <c r="D1089" s="12">
        <v>2021</v>
      </c>
      <c r="E1089" s="10" t="s">
        <v>2715</v>
      </c>
      <c r="F1089" s="10" t="s">
        <v>2658</v>
      </c>
      <c r="G1089" s="10" t="s">
        <v>2668</v>
      </c>
      <c r="H1089" s="9" t="s">
        <v>1018</v>
      </c>
      <c r="I1089" s="9" t="s">
        <v>1019</v>
      </c>
      <c r="J1089" s="9" t="s">
        <v>3</v>
      </c>
      <c r="K1089" s="9" t="s">
        <v>1020</v>
      </c>
      <c r="L1089" s="9" t="s">
        <v>1021</v>
      </c>
      <c r="M1089" s="13">
        <v>30</v>
      </c>
      <c r="N1089" s="13">
        <f t="shared" si="48"/>
        <v>1360.8</v>
      </c>
      <c r="O1089" s="11">
        <v>14700</v>
      </c>
      <c r="P1089" s="11">
        <f t="shared" si="49"/>
        <v>441000</v>
      </c>
      <c r="Q1089" s="9" t="s">
        <v>1055</v>
      </c>
      <c r="R1089" s="37">
        <f t="shared" si="50"/>
        <v>14700</v>
      </c>
    </row>
    <row r="1090" spans="1:18" x14ac:dyDescent="0.25">
      <c r="A1090" s="9" t="s">
        <v>1056</v>
      </c>
      <c r="B1090" s="10">
        <v>44384</v>
      </c>
      <c r="C1090" s="11">
        <v>7</v>
      </c>
      <c r="D1090" s="12">
        <v>2021</v>
      </c>
      <c r="E1090" s="10" t="s">
        <v>2715</v>
      </c>
      <c r="F1090" s="10" t="s">
        <v>2658</v>
      </c>
      <c r="G1090" s="10" t="s">
        <v>2668</v>
      </c>
      <c r="H1090" s="9" t="s">
        <v>186</v>
      </c>
      <c r="I1090" s="9" t="s">
        <v>58</v>
      </c>
      <c r="J1090" s="9" t="s">
        <v>3</v>
      </c>
      <c r="K1090" s="9" t="s">
        <v>59</v>
      </c>
      <c r="L1090" s="9" t="s">
        <v>60</v>
      </c>
      <c r="M1090" s="13">
        <v>116</v>
      </c>
      <c r="N1090" s="13">
        <f t="shared" si="48"/>
        <v>5261.76</v>
      </c>
      <c r="O1090" s="11">
        <v>18300</v>
      </c>
      <c r="P1090" s="11">
        <f t="shared" si="49"/>
        <v>2122800</v>
      </c>
      <c r="Q1090" s="9" t="s">
        <v>1057</v>
      </c>
      <c r="R1090" s="37">
        <f t="shared" si="50"/>
        <v>18300</v>
      </c>
    </row>
    <row r="1091" spans="1:18" x14ac:dyDescent="0.25">
      <c r="A1091" s="9" t="s">
        <v>1058</v>
      </c>
      <c r="B1091" s="10">
        <v>44384</v>
      </c>
      <c r="C1091" s="11">
        <v>7</v>
      </c>
      <c r="D1091" s="12">
        <v>2021</v>
      </c>
      <c r="E1091" s="10" t="s">
        <v>2715</v>
      </c>
      <c r="F1091" s="10" t="s">
        <v>2658</v>
      </c>
      <c r="G1091" s="10" t="s">
        <v>2668</v>
      </c>
      <c r="H1091" s="9" t="s">
        <v>8</v>
      </c>
      <c r="I1091" s="9" t="s">
        <v>9</v>
      </c>
      <c r="J1091" s="9" t="s">
        <v>3</v>
      </c>
      <c r="K1091" s="9" t="s">
        <v>10</v>
      </c>
      <c r="L1091" s="9" t="s">
        <v>11</v>
      </c>
      <c r="M1091" s="13">
        <v>15</v>
      </c>
      <c r="N1091" s="13">
        <f t="shared" si="48"/>
        <v>680.4</v>
      </c>
      <c r="O1091" s="11">
        <v>23300</v>
      </c>
      <c r="P1091" s="11">
        <f t="shared" si="49"/>
        <v>349500</v>
      </c>
      <c r="Q1091" s="9" t="s">
        <v>1059</v>
      </c>
      <c r="R1091" s="37">
        <f t="shared" si="50"/>
        <v>23300</v>
      </c>
    </row>
    <row r="1092" spans="1:18" x14ac:dyDescent="0.25">
      <c r="A1092" s="9" t="s">
        <v>1060</v>
      </c>
      <c r="B1092" s="10">
        <v>44384</v>
      </c>
      <c r="C1092" s="11">
        <v>7</v>
      </c>
      <c r="D1092" s="12">
        <v>2021</v>
      </c>
      <c r="E1092" s="10" t="s">
        <v>2715</v>
      </c>
      <c r="F1092" s="10" t="s">
        <v>2658</v>
      </c>
      <c r="G1092" s="10" t="s">
        <v>2668</v>
      </c>
      <c r="H1092" s="9" t="s">
        <v>8</v>
      </c>
      <c r="I1092" s="9" t="s">
        <v>9</v>
      </c>
      <c r="J1092" s="9" t="s">
        <v>3</v>
      </c>
      <c r="K1092" s="9" t="s">
        <v>10</v>
      </c>
      <c r="L1092" s="9" t="s">
        <v>11</v>
      </c>
      <c r="M1092" s="13">
        <v>70</v>
      </c>
      <c r="N1092" s="13">
        <f t="shared" si="48"/>
        <v>3175.2</v>
      </c>
      <c r="O1092" s="11">
        <v>23300</v>
      </c>
      <c r="P1092" s="11">
        <f t="shared" si="49"/>
        <v>1631000</v>
      </c>
      <c r="Q1092" s="9" t="s">
        <v>1061</v>
      </c>
      <c r="R1092" s="37">
        <f t="shared" si="50"/>
        <v>23300</v>
      </c>
    </row>
    <row r="1093" spans="1:18" x14ac:dyDescent="0.25">
      <c r="A1093" s="9" t="s">
        <v>1062</v>
      </c>
      <c r="B1093" s="10">
        <v>44384</v>
      </c>
      <c r="C1093" s="11">
        <v>7</v>
      </c>
      <c r="D1093" s="12">
        <v>2021</v>
      </c>
      <c r="E1093" s="10" t="s">
        <v>2715</v>
      </c>
      <c r="F1093" s="10" t="s">
        <v>2658</v>
      </c>
      <c r="G1093" s="10" t="s">
        <v>2668</v>
      </c>
      <c r="H1093" s="9" t="s">
        <v>36</v>
      </c>
      <c r="I1093" s="9" t="s">
        <v>37</v>
      </c>
      <c r="J1093" s="9" t="s">
        <v>3</v>
      </c>
      <c r="K1093" s="9" t="s">
        <v>38</v>
      </c>
      <c r="L1093" s="9" t="s">
        <v>39</v>
      </c>
      <c r="M1093" s="13">
        <v>32.130000000000003</v>
      </c>
      <c r="N1093" s="13">
        <f t="shared" si="48"/>
        <v>1457.4168000000002</v>
      </c>
      <c r="O1093" s="11">
        <v>24400</v>
      </c>
      <c r="P1093" s="11">
        <f t="shared" si="49"/>
        <v>783972.00000000012</v>
      </c>
      <c r="Q1093" s="9" t="s">
        <v>1063</v>
      </c>
      <c r="R1093" s="37">
        <f t="shared" si="50"/>
        <v>24400</v>
      </c>
    </row>
    <row r="1094" spans="1:18" x14ac:dyDescent="0.25">
      <c r="A1094" s="9" t="s">
        <v>1062</v>
      </c>
      <c r="B1094" s="10">
        <v>44384</v>
      </c>
      <c r="C1094" s="11">
        <v>7</v>
      </c>
      <c r="D1094" s="12">
        <v>2021</v>
      </c>
      <c r="E1094" s="10" t="s">
        <v>2715</v>
      </c>
      <c r="F1094" s="10" t="s">
        <v>2658</v>
      </c>
      <c r="G1094" s="10" t="s">
        <v>2668</v>
      </c>
      <c r="H1094" s="9" t="s">
        <v>36</v>
      </c>
      <c r="I1094" s="9" t="s">
        <v>37</v>
      </c>
      <c r="J1094" s="9" t="s">
        <v>3</v>
      </c>
      <c r="K1094" s="9" t="s">
        <v>38</v>
      </c>
      <c r="L1094" s="9" t="s">
        <v>39</v>
      </c>
      <c r="M1094" s="13">
        <v>14.65</v>
      </c>
      <c r="N1094" s="13">
        <f t="shared" ref="N1094:N1157" si="51">M1094*45.36</f>
        <v>664.524</v>
      </c>
      <c r="O1094" s="11">
        <v>24400</v>
      </c>
      <c r="P1094" s="11">
        <f t="shared" ref="P1094:P1157" si="52">M1094*O1094</f>
        <v>357460</v>
      </c>
      <c r="Q1094" s="9" t="s">
        <v>1063</v>
      </c>
      <c r="R1094" s="37">
        <f t="shared" si="50"/>
        <v>24400</v>
      </c>
    </row>
    <row r="1095" spans="1:18" x14ac:dyDescent="0.25">
      <c r="A1095" s="9" t="s">
        <v>1062</v>
      </c>
      <c r="B1095" s="10">
        <v>44384</v>
      </c>
      <c r="C1095" s="11">
        <v>7</v>
      </c>
      <c r="D1095" s="12">
        <v>2021</v>
      </c>
      <c r="E1095" s="10" t="s">
        <v>2715</v>
      </c>
      <c r="F1095" s="10" t="s">
        <v>2658</v>
      </c>
      <c r="G1095" s="10" t="s">
        <v>2668</v>
      </c>
      <c r="H1095" s="9" t="s">
        <v>36</v>
      </c>
      <c r="I1095" s="9" t="s">
        <v>37</v>
      </c>
      <c r="J1095" s="9" t="s">
        <v>3</v>
      </c>
      <c r="K1095" s="9" t="s">
        <v>38</v>
      </c>
      <c r="L1095" s="9" t="s">
        <v>39</v>
      </c>
      <c r="M1095" s="13">
        <v>203.22</v>
      </c>
      <c r="N1095" s="13">
        <f t="shared" si="51"/>
        <v>9218.0591999999997</v>
      </c>
      <c r="O1095" s="11">
        <v>24400</v>
      </c>
      <c r="P1095" s="11">
        <f t="shared" si="52"/>
        <v>4958568</v>
      </c>
      <c r="Q1095" s="9" t="s">
        <v>1063</v>
      </c>
      <c r="R1095" s="37">
        <f t="shared" ref="R1095:R1158" si="53">P1095/M1095</f>
        <v>24400</v>
      </c>
    </row>
    <row r="1096" spans="1:18" x14ac:dyDescent="0.25">
      <c r="A1096" s="9" t="s">
        <v>1050</v>
      </c>
      <c r="B1096" s="10">
        <v>44385</v>
      </c>
      <c r="C1096" s="11">
        <v>7</v>
      </c>
      <c r="D1096" s="12">
        <v>2021</v>
      </c>
      <c r="E1096" s="10" t="s">
        <v>2715</v>
      </c>
      <c r="F1096" s="10" t="s">
        <v>2658</v>
      </c>
      <c r="G1096" s="10" t="s">
        <v>2668</v>
      </c>
      <c r="H1096" s="9" t="s">
        <v>733</v>
      </c>
      <c r="I1096" s="9" t="s">
        <v>734</v>
      </c>
      <c r="J1096" s="9" t="s">
        <v>3</v>
      </c>
      <c r="K1096" s="9" t="s">
        <v>735</v>
      </c>
      <c r="L1096" s="9" t="s">
        <v>736</v>
      </c>
      <c r="M1096" s="13">
        <v>14.62</v>
      </c>
      <c r="N1096" s="13">
        <f t="shared" si="51"/>
        <v>663.16319999999996</v>
      </c>
      <c r="O1096" s="11">
        <v>19200</v>
      </c>
      <c r="P1096" s="11">
        <f t="shared" si="52"/>
        <v>280704</v>
      </c>
      <c r="Q1096" s="9" t="s">
        <v>1051</v>
      </c>
      <c r="R1096" s="37">
        <f t="shared" si="53"/>
        <v>19200</v>
      </c>
    </row>
    <row r="1097" spans="1:18" x14ac:dyDescent="0.25">
      <c r="A1097" s="9" t="s">
        <v>1050</v>
      </c>
      <c r="B1097" s="10">
        <v>44385</v>
      </c>
      <c r="C1097" s="11">
        <v>7</v>
      </c>
      <c r="D1097" s="12">
        <v>2021</v>
      </c>
      <c r="E1097" s="10" t="s">
        <v>2715</v>
      </c>
      <c r="F1097" s="10" t="s">
        <v>2658</v>
      </c>
      <c r="G1097" s="10" t="s">
        <v>2668</v>
      </c>
      <c r="H1097" s="9" t="s">
        <v>733</v>
      </c>
      <c r="I1097" s="9" t="s">
        <v>734</v>
      </c>
      <c r="J1097" s="9" t="s">
        <v>3</v>
      </c>
      <c r="K1097" s="9" t="s">
        <v>735</v>
      </c>
      <c r="L1097" s="9" t="s">
        <v>736</v>
      </c>
      <c r="M1097" s="13">
        <v>35.93</v>
      </c>
      <c r="N1097" s="13">
        <f t="shared" si="51"/>
        <v>1629.7847999999999</v>
      </c>
      <c r="O1097" s="11">
        <v>19200</v>
      </c>
      <c r="P1097" s="11">
        <f t="shared" si="52"/>
        <v>689856</v>
      </c>
      <c r="Q1097" s="9" t="s">
        <v>1051</v>
      </c>
      <c r="R1097" s="37">
        <f t="shared" si="53"/>
        <v>19200</v>
      </c>
    </row>
    <row r="1098" spans="1:18" x14ac:dyDescent="0.25">
      <c r="A1098" s="9" t="s">
        <v>1050</v>
      </c>
      <c r="B1098" s="10">
        <v>44385</v>
      </c>
      <c r="C1098" s="11">
        <v>7</v>
      </c>
      <c r="D1098" s="12">
        <v>2021</v>
      </c>
      <c r="E1098" s="10" t="s">
        <v>2715</v>
      </c>
      <c r="F1098" s="10" t="s">
        <v>2658</v>
      </c>
      <c r="G1098" s="10" t="s">
        <v>2668</v>
      </c>
      <c r="H1098" s="9" t="s">
        <v>733</v>
      </c>
      <c r="I1098" s="9" t="s">
        <v>734</v>
      </c>
      <c r="J1098" s="9" t="s">
        <v>3</v>
      </c>
      <c r="K1098" s="9" t="s">
        <v>735</v>
      </c>
      <c r="L1098" s="9" t="s">
        <v>736</v>
      </c>
      <c r="M1098" s="13">
        <v>0.88</v>
      </c>
      <c r="N1098" s="13">
        <f t="shared" si="51"/>
        <v>39.916800000000002</v>
      </c>
      <c r="O1098" s="11">
        <v>19200</v>
      </c>
      <c r="P1098" s="11">
        <f t="shared" si="52"/>
        <v>16896</v>
      </c>
      <c r="Q1098" s="9" t="s">
        <v>1051</v>
      </c>
      <c r="R1098" s="37">
        <f t="shared" si="53"/>
        <v>19200</v>
      </c>
    </row>
    <row r="1099" spans="1:18" x14ac:dyDescent="0.25">
      <c r="A1099" s="9" t="s">
        <v>1050</v>
      </c>
      <c r="B1099" s="10">
        <v>44385</v>
      </c>
      <c r="C1099" s="11">
        <v>7</v>
      </c>
      <c r="D1099" s="12">
        <v>2021</v>
      </c>
      <c r="E1099" s="10" t="s">
        <v>2715</v>
      </c>
      <c r="F1099" s="10" t="s">
        <v>2658</v>
      </c>
      <c r="G1099" s="10" t="s">
        <v>2668</v>
      </c>
      <c r="H1099" s="9" t="s">
        <v>733</v>
      </c>
      <c r="I1099" s="9" t="s">
        <v>734</v>
      </c>
      <c r="J1099" s="9" t="s">
        <v>3</v>
      </c>
      <c r="K1099" s="9" t="s">
        <v>735</v>
      </c>
      <c r="L1099" s="9" t="s">
        <v>736</v>
      </c>
      <c r="M1099" s="13">
        <v>25.82</v>
      </c>
      <c r="N1099" s="13">
        <f t="shared" si="51"/>
        <v>1171.1951999999999</v>
      </c>
      <c r="O1099" s="11">
        <v>19200</v>
      </c>
      <c r="P1099" s="11">
        <f t="shared" si="52"/>
        <v>495744</v>
      </c>
      <c r="Q1099" s="9" t="s">
        <v>1051</v>
      </c>
      <c r="R1099" s="37">
        <f t="shared" si="53"/>
        <v>19200</v>
      </c>
    </row>
    <row r="1100" spans="1:18" x14ac:dyDescent="0.25">
      <c r="A1100" s="9" t="s">
        <v>1050</v>
      </c>
      <c r="B1100" s="10">
        <v>44385</v>
      </c>
      <c r="C1100" s="11">
        <v>7</v>
      </c>
      <c r="D1100" s="12">
        <v>2021</v>
      </c>
      <c r="E1100" s="10" t="s">
        <v>2715</v>
      </c>
      <c r="F1100" s="10" t="s">
        <v>2658</v>
      </c>
      <c r="G1100" s="10" t="s">
        <v>2668</v>
      </c>
      <c r="H1100" s="9" t="s">
        <v>733</v>
      </c>
      <c r="I1100" s="9" t="s">
        <v>734</v>
      </c>
      <c r="J1100" s="9" t="s">
        <v>3</v>
      </c>
      <c r="K1100" s="9" t="s">
        <v>735</v>
      </c>
      <c r="L1100" s="9" t="s">
        <v>736</v>
      </c>
      <c r="M1100" s="13">
        <v>7.75</v>
      </c>
      <c r="N1100" s="13">
        <f t="shared" si="51"/>
        <v>351.54</v>
      </c>
      <c r="O1100" s="11">
        <v>19200</v>
      </c>
      <c r="P1100" s="11">
        <f t="shared" si="52"/>
        <v>148800</v>
      </c>
      <c r="Q1100" s="9" t="s">
        <v>1051</v>
      </c>
      <c r="R1100" s="37">
        <f t="shared" si="53"/>
        <v>19200</v>
      </c>
    </row>
    <row r="1101" spans="1:18" x14ac:dyDescent="0.25">
      <c r="A1101" s="9" t="s">
        <v>1052</v>
      </c>
      <c r="B1101" s="10">
        <v>44385</v>
      </c>
      <c r="C1101" s="11">
        <v>7</v>
      </c>
      <c r="D1101" s="12">
        <v>2021</v>
      </c>
      <c r="E1101" s="10" t="s">
        <v>2715</v>
      </c>
      <c r="F1101" s="10" t="s">
        <v>2658</v>
      </c>
      <c r="G1101" s="10" t="s">
        <v>2668</v>
      </c>
      <c r="H1101" s="9" t="s">
        <v>186</v>
      </c>
      <c r="I1101" s="9" t="s">
        <v>58</v>
      </c>
      <c r="J1101" s="9" t="s">
        <v>3</v>
      </c>
      <c r="K1101" s="9" t="s">
        <v>59</v>
      </c>
      <c r="L1101" s="9" t="s">
        <v>60</v>
      </c>
      <c r="M1101" s="13">
        <v>200</v>
      </c>
      <c r="N1101" s="13">
        <f t="shared" si="51"/>
        <v>9072</v>
      </c>
      <c r="O1101" s="11">
        <v>18300</v>
      </c>
      <c r="P1101" s="11">
        <f t="shared" si="52"/>
        <v>3660000</v>
      </c>
      <c r="Q1101" s="9" t="s">
        <v>1053</v>
      </c>
      <c r="R1101" s="37">
        <f t="shared" si="53"/>
        <v>18300</v>
      </c>
    </row>
    <row r="1102" spans="1:18" x14ac:dyDescent="0.25">
      <c r="A1102" s="9" t="s">
        <v>1045</v>
      </c>
      <c r="B1102" s="10">
        <v>44386</v>
      </c>
      <c r="C1102" s="11">
        <v>7</v>
      </c>
      <c r="D1102" s="12">
        <v>2021</v>
      </c>
      <c r="E1102" s="10" t="s">
        <v>2715</v>
      </c>
      <c r="F1102" s="10" t="s">
        <v>2658</v>
      </c>
      <c r="G1102" s="10" t="s">
        <v>2668</v>
      </c>
      <c r="H1102" s="9" t="s">
        <v>8</v>
      </c>
      <c r="I1102" s="9" t="s">
        <v>9</v>
      </c>
      <c r="J1102" s="9" t="s">
        <v>3</v>
      </c>
      <c r="K1102" s="9" t="s">
        <v>10</v>
      </c>
      <c r="L1102" s="9" t="s">
        <v>11</v>
      </c>
      <c r="M1102" s="13">
        <v>40</v>
      </c>
      <c r="N1102" s="13">
        <f t="shared" si="51"/>
        <v>1814.4</v>
      </c>
      <c r="O1102" s="11">
        <v>23300</v>
      </c>
      <c r="P1102" s="11">
        <f t="shared" si="52"/>
        <v>932000</v>
      </c>
      <c r="Q1102" s="9" t="s">
        <v>1046</v>
      </c>
      <c r="R1102" s="37">
        <f t="shared" si="53"/>
        <v>23300</v>
      </c>
    </row>
    <row r="1103" spans="1:18" x14ac:dyDescent="0.25">
      <c r="A1103" s="9" t="s">
        <v>1047</v>
      </c>
      <c r="B1103" s="10">
        <v>44386</v>
      </c>
      <c r="C1103" s="11">
        <v>7</v>
      </c>
      <c r="D1103" s="12">
        <v>2021</v>
      </c>
      <c r="E1103" s="10" t="s">
        <v>2715</v>
      </c>
      <c r="F1103" s="10" t="s">
        <v>2658</v>
      </c>
      <c r="G1103" s="10" t="s">
        <v>2668</v>
      </c>
      <c r="H1103" s="9" t="s">
        <v>22</v>
      </c>
      <c r="I1103" s="9" t="s">
        <v>1048</v>
      </c>
      <c r="J1103" s="9" t="s">
        <v>3</v>
      </c>
      <c r="K1103" s="9" t="s">
        <v>16</v>
      </c>
      <c r="L1103" s="9" t="s">
        <v>17</v>
      </c>
      <c r="M1103" s="13">
        <v>15.65</v>
      </c>
      <c r="N1103" s="13">
        <f t="shared" si="51"/>
        <v>709.88400000000001</v>
      </c>
      <c r="O1103" s="11">
        <v>21500</v>
      </c>
      <c r="P1103" s="11">
        <f t="shared" si="52"/>
        <v>336475</v>
      </c>
      <c r="Q1103" s="9" t="s">
        <v>1049</v>
      </c>
      <c r="R1103" s="37">
        <f t="shared" si="53"/>
        <v>21500</v>
      </c>
    </row>
    <row r="1104" spans="1:18" x14ac:dyDescent="0.25">
      <c r="A1104" s="9" t="s">
        <v>1047</v>
      </c>
      <c r="B1104" s="10">
        <v>44386</v>
      </c>
      <c r="C1104" s="11">
        <v>7</v>
      </c>
      <c r="D1104" s="12">
        <v>2021</v>
      </c>
      <c r="E1104" s="10" t="s">
        <v>2715</v>
      </c>
      <c r="F1104" s="10" t="s">
        <v>2658</v>
      </c>
      <c r="G1104" s="10" t="s">
        <v>2668</v>
      </c>
      <c r="H1104" s="9" t="s">
        <v>22</v>
      </c>
      <c r="I1104" s="9" t="s">
        <v>1048</v>
      </c>
      <c r="J1104" s="9" t="s">
        <v>3</v>
      </c>
      <c r="K1104" s="9" t="s">
        <v>16</v>
      </c>
      <c r="L1104" s="9" t="s">
        <v>17</v>
      </c>
      <c r="M1104" s="13">
        <v>38.19</v>
      </c>
      <c r="N1104" s="13">
        <f t="shared" si="51"/>
        <v>1732.2983999999999</v>
      </c>
      <c r="O1104" s="11">
        <v>21500</v>
      </c>
      <c r="P1104" s="11">
        <f t="shared" si="52"/>
        <v>821085</v>
      </c>
      <c r="Q1104" s="9" t="s">
        <v>1049</v>
      </c>
      <c r="R1104" s="37">
        <f t="shared" si="53"/>
        <v>21500</v>
      </c>
    </row>
    <row r="1105" spans="1:18" x14ac:dyDescent="0.25">
      <c r="A1105" s="9" t="s">
        <v>1047</v>
      </c>
      <c r="B1105" s="10">
        <v>44386</v>
      </c>
      <c r="C1105" s="11">
        <v>7</v>
      </c>
      <c r="D1105" s="12">
        <v>2021</v>
      </c>
      <c r="E1105" s="10" t="s">
        <v>2715</v>
      </c>
      <c r="F1105" s="10" t="s">
        <v>2658</v>
      </c>
      <c r="G1105" s="10" t="s">
        <v>2668</v>
      </c>
      <c r="H1105" s="9" t="s">
        <v>22</v>
      </c>
      <c r="I1105" s="9" t="s">
        <v>1048</v>
      </c>
      <c r="J1105" s="9" t="s">
        <v>3</v>
      </c>
      <c r="K1105" s="9" t="s">
        <v>16</v>
      </c>
      <c r="L1105" s="9" t="s">
        <v>17</v>
      </c>
      <c r="M1105" s="13">
        <v>58.73</v>
      </c>
      <c r="N1105" s="13">
        <f t="shared" si="51"/>
        <v>2663.9928</v>
      </c>
      <c r="O1105" s="11">
        <v>21500</v>
      </c>
      <c r="P1105" s="11">
        <f t="shared" si="52"/>
        <v>1262695</v>
      </c>
      <c r="Q1105" s="9" t="s">
        <v>1049</v>
      </c>
      <c r="R1105" s="37">
        <f t="shared" si="53"/>
        <v>21500</v>
      </c>
    </row>
    <row r="1106" spans="1:18" x14ac:dyDescent="0.25">
      <c r="A1106" s="9" t="s">
        <v>1047</v>
      </c>
      <c r="B1106" s="10">
        <v>44386</v>
      </c>
      <c r="C1106" s="11">
        <v>7</v>
      </c>
      <c r="D1106" s="12">
        <v>2021</v>
      </c>
      <c r="E1106" s="10" t="s">
        <v>2715</v>
      </c>
      <c r="F1106" s="10" t="s">
        <v>2658</v>
      </c>
      <c r="G1106" s="10" t="s">
        <v>2668</v>
      </c>
      <c r="H1106" s="9" t="s">
        <v>22</v>
      </c>
      <c r="I1106" s="9" t="s">
        <v>1048</v>
      </c>
      <c r="J1106" s="9" t="s">
        <v>3</v>
      </c>
      <c r="K1106" s="9" t="s">
        <v>16</v>
      </c>
      <c r="L1106" s="9" t="s">
        <v>17</v>
      </c>
      <c r="M1106" s="13">
        <v>35.950000000000003</v>
      </c>
      <c r="N1106" s="13">
        <f t="shared" si="51"/>
        <v>1630.692</v>
      </c>
      <c r="O1106" s="11">
        <v>21500</v>
      </c>
      <c r="P1106" s="11">
        <f t="shared" si="52"/>
        <v>772925.00000000012</v>
      </c>
      <c r="Q1106" s="9" t="s">
        <v>1049</v>
      </c>
      <c r="R1106" s="37">
        <f t="shared" si="53"/>
        <v>21500</v>
      </c>
    </row>
    <row r="1107" spans="1:18" x14ac:dyDescent="0.25">
      <c r="A1107" s="9" t="s">
        <v>1047</v>
      </c>
      <c r="B1107" s="10">
        <v>44386</v>
      </c>
      <c r="C1107" s="11">
        <v>7</v>
      </c>
      <c r="D1107" s="12">
        <v>2021</v>
      </c>
      <c r="E1107" s="10" t="s">
        <v>2715</v>
      </c>
      <c r="F1107" s="10" t="s">
        <v>2658</v>
      </c>
      <c r="G1107" s="10" t="s">
        <v>2668</v>
      </c>
      <c r="H1107" s="9" t="s">
        <v>22</v>
      </c>
      <c r="I1107" s="9" t="s">
        <v>1048</v>
      </c>
      <c r="J1107" s="9" t="s">
        <v>3</v>
      </c>
      <c r="K1107" s="9" t="s">
        <v>16</v>
      </c>
      <c r="L1107" s="9" t="s">
        <v>17</v>
      </c>
      <c r="M1107" s="13">
        <v>48.27</v>
      </c>
      <c r="N1107" s="13">
        <f t="shared" si="51"/>
        <v>2189.5272</v>
      </c>
      <c r="O1107" s="11">
        <v>21500</v>
      </c>
      <c r="P1107" s="11">
        <f t="shared" si="52"/>
        <v>1037805.0000000001</v>
      </c>
      <c r="Q1107" s="9" t="s">
        <v>1049</v>
      </c>
      <c r="R1107" s="37">
        <f t="shared" si="53"/>
        <v>21500</v>
      </c>
    </row>
    <row r="1108" spans="1:18" x14ac:dyDescent="0.25">
      <c r="A1108" s="9" t="s">
        <v>1047</v>
      </c>
      <c r="B1108" s="10">
        <v>44386</v>
      </c>
      <c r="C1108" s="11">
        <v>7</v>
      </c>
      <c r="D1108" s="12">
        <v>2021</v>
      </c>
      <c r="E1108" s="10" t="s">
        <v>2715</v>
      </c>
      <c r="F1108" s="10" t="s">
        <v>2658</v>
      </c>
      <c r="G1108" s="10" t="s">
        <v>2668</v>
      </c>
      <c r="H1108" s="9" t="s">
        <v>22</v>
      </c>
      <c r="I1108" s="9" t="s">
        <v>1048</v>
      </c>
      <c r="J1108" s="9" t="s">
        <v>3</v>
      </c>
      <c r="K1108" s="9" t="s">
        <v>16</v>
      </c>
      <c r="L1108" s="9" t="s">
        <v>17</v>
      </c>
      <c r="M1108" s="13">
        <v>13.21</v>
      </c>
      <c r="N1108" s="13">
        <f t="shared" si="51"/>
        <v>599.2056</v>
      </c>
      <c r="O1108" s="11">
        <v>21500</v>
      </c>
      <c r="P1108" s="11">
        <f t="shared" si="52"/>
        <v>284015</v>
      </c>
      <c r="Q1108" s="9" t="s">
        <v>1049</v>
      </c>
      <c r="R1108" s="37">
        <f t="shared" si="53"/>
        <v>21500</v>
      </c>
    </row>
    <row r="1109" spans="1:18" x14ac:dyDescent="0.25">
      <c r="A1109" s="9" t="s">
        <v>1043</v>
      </c>
      <c r="B1109" s="10">
        <v>44387</v>
      </c>
      <c r="C1109" s="11">
        <v>7</v>
      </c>
      <c r="D1109" s="12">
        <v>2021</v>
      </c>
      <c r="E1109" s="10" t="s">
        <v>2715</v>
      </c>
      <c r="F1109" s="10" t="s">
        <v>2658</v>
      </c>
      <c r="G1109" s="10" t="s">
        <v>2668</v>
      </c>
      <c r="H1109" s="9" t="s">
        <v>78</v>
      </c>
      <c r="I1109" s="9" t="s">
        <v>37</v>
      </c>
      <c r="J1109" s="9" t="s">
        <v>3</v>
      </c>
      <c r="K1109" s="9" t="s">
        <v>38</v>
      </c>
      <c r="L1109" s="9" t="s">
        <v>39</v>
      </c>
      <c r="M1109" s="13">
        <v>80</v>
      </c>
      <c r="N1109" s="13">
        <f t="shared" si="51"/>
        <v>3628.8</v>
      </c>
      <c r="O1109" s="11">
        <v>19000</v>
      </c>
      <c r="P1109" s="11">
        <f t="shared" si="52"/>
        <v>1520000</v>
      </c>
      <c r="Q1109" s="9" t="s">
        <v>1044</v>
      </c>
      <c r="R1109" s="37">
        <f t="shared" si="53"/>
        <v>19000</v>
      </c>
    </row>
    <row r="1110" spans="1:18" x14ac:dyDescent="0.25">
      <c r="A1110" s="9" t="s">
        <v>1037</v>
      </c>
      <c r="B1110" s="10">
        <v>44389</v>
      </c>
      <c r="C1110" s="11">
        <v>7</v>
      </c>
      <c r="D1110" s="12">
        <v>2021</v>
      </c>
      <c r="E1110" s="10" t="s">
        <v>2715</v>
      </c>
      <c r="F1110" s="10" t="s">
        <v>2658</v>
      </c>
      <c r="G1110" s="10" t="s">
        <v>2668</v>
      </c>
      <c r="H1110" s="9" t="s">
        <v>350</v>
      </c>
      <c r="I1110" s="9" t="s">
        <v>289</v>
      </c>
      <c r="J1110" s="9" t="s">
        <v>3</v>
      </c>
      <c r="K1110" s="9" t="s">
        <v>290</v>
      </c>
      <c r="L1110" s="9" t="s">
        <v>291</v>
      </c>
      <c r="M1110" s="13">
        <v>11.05</v>
      </c>
      <c r="N1110" s="13">
        <f t="shared" si="51"/>
        <v>501.22800000000001</v>
      </c>
      <c r="O1110" s="11">
        <v>28000</v>
      </c>
      <c r="P1110" s="11">
        <f t="shared" si="52"/>
        <v>309400</v>
      </c>
      <c r="Q1110" s="9" t="s">
        <v>1038</v>
      </c>
      <c r="R1110" s="37">
        <f t="shared" si="53"/>
        <v>28000</v>
      </c>
    </row>
    <row r="1111" spans="1:18" x14ac:dyDescent="0.25">
      <c r="A1111" s="9" t="s">
        <v>1037</v>
      </c>
      <c r="B1111" s="10">
        <v>44389</v>
      </c>
      <c r="C1111" s="11">
        <v>7</v>
      </c>
      <c r="D1111" s="12">
        <v>2021</v>
      </c>
      <c r="E1111" s="10" t="s">
        <v>2715</v>
      </c>
      <c r="F1111" s="10" t="s">
        <v>2658</v>
      </c>
      <c r="G1111" s="10" t="s">
        <v>2668</v>
      </c>
      <c r="H1111" s="9" t="s">
        <v>350</v>
      </c>
      <c r="I1111" s="9" t="s">
        <v>289</v>
      </c>
      <c r="J1111" s="9" t="s">
        <v>3</v>
      </c>
      <c r="K1111" s="9" t="s">
        <v>290</v>
      </c>
      <c r="L1111" s="9" t="s">
        <v>291</v>
      </c>
      <c r="M1111" s="13">
        <v>88.95</v>
      </c>
      <c r="N1111" s="13">
        <f t="shared" si="51"/>
        <v>4034.7719999999999</v>
      </c>
      <c r="O1111" s="11">
        <v>28000</v>
      </c>
      <c r="P1111" s="11">
        <f t="shared" si="52"/>
        <v>2490600</v>
      </c>
      <c r="Q1111" s="9" t="s">
        <v>1038</v>
      </c>
      <c r="R1111" s="37">
        <f t="shared" si="53"/>
        <v>28000</v>
      </c>
    </row>
    <row r="1112" spans="1:18" x14ac:dyDescent="0.25">
      <c r="A1112" s="9" t="s">
        <v>1039</v>
      </c>
      <c r="B1112" s="10">
        <v>44389</v>
      </c>
      <c r="C1112" s="11">
        <v>7</v>
      </c>
      <c r="D1112" s="12">
        <v>2021</v>
      </c>
      <c r="E1112" s="10" t="s">
        <v>2715</v>
      </c>
      <c r="F1112" s="10" t="s">
        <v>2658</v>
      </c>
      <c r="G1112" s="10" t="s">
        <v>2668</v>
      </c>
      <c r="H1112" s="9" t="s">
        <v>78</v>
      </c>
      <c r="I1112" s="9" t="s">
        <v>23</v>
      </c>
      <c r="J1112" s="9" t="s">
        <v>3</v>
      </c>
      <c r="K1112" s="9" t="s">
        <v>16</v>
      </c>
      <c r="L1112" s="9" t="s">
        <v>17</v>
      </c>
      <c r="M1112" s="13">
        <v>22.24</v>
      </c>
      <c r="N1112" s="13">
        <f t="shared" si="51"/>
        <v>1008.8063999999999</v>
      </c>
      <c r="O1112" s="11">
        <v>19600</v>
      </c>
      <c r="P1112" s="11">
        <f t="shared" si="52"/>
        <v>435903.99999999994</v>
      </c>
      <c r="Q1112" s="9" t="s">
        <v>1040</v>
      </c>
      <c r="R1112" s="37">
        <f t="shared" si="53"/>
        <v>19600</v>
      </c>
    </row>
    <row r="1113" spans="1:18" x14ac:dyDescent="0.25">
      <c r="A1113" s="9" t="s">
        <v>1039</v>
      </c>
      <c r="B1113" s="10">
        <v>44389</v>
      </c>
      <c r="C1113" s="11">
        <v>7</v>
      </c>
      <c r="D1113" s="12">
        <v>2021</v>
      </c>
      <c r="E1113" s="10" t="s">
        <v>2715</v>
      </c>
      <c r="F1113" s="10" t="s">
        <v>2658</v>
      </c>
      <c r="G1113" s="10" t="s">
        <v>2668</v>
      </c>
      <c r="H1113" s="9" t="s">
        <v>78</v>
      </c>
      <c r="I1113" s="9" t="s">
        <v>23</v>
      </c>
      <c r="J1113" s="9" t="s">
        <v>3</v>
      </c>
      <c r="K1113" s="9" t="s">
        <v>16</v>
      </c>
      <c r="L1113" s="9" t="s">
        <v>17</v>
      </c>
      <c r="M1113" s="13">
        <v>2.84</v>
      </c>
      <c r="N1113" s="13">
        <f t="shared" si="51"/>
        <v>128.82239999999999</v>
      </c>
      <c r="O1113" s="11">
        <v>19600</v>
      </c>
      <c r="P1113" s="11">
        <f t="shared" si="52"/>
        <v>55664</v>
      </c>
      <c r="Q1113" s="9" t="s">
        <v>1040</v>
      </c>
      <c r="R1113" s="37">
        <f t="shared" si="53"/>
        <v>19600</v>
      </c>
    </row>
    <row r="1114" spans="1:18" x14ac:dyDescent="0.25">
      <c r="A1114" s="9" t="s">
        <v>1039</v>
      </c>
      <c r="B1114" s="10">
        <v>44389</v>
      </c>
      <c r="C1114" s="11">
        <v>7</v>
      </c>
      <c r="D1114" s="12">
        <v>2021</v>
      </c>
      <c r="E1114" s="10" t="s">
        <v>2715</v>
      </c>
      <c r="F1114" s="10" t="s">
        <v>2658</v>
      </c>
      <c r="G1114" s="10" t="s">
        <v>2668</v>
      </c>
      <c r="H1114" s="9" t="s">
        <v>78</v>
      </c>
      <c r="I1114" s="9" t="s">
        <v>23</v>
      </c>
      <c r="J1114" s="9" t="s">
        <v>3</v>
      </c>
      <c r="K1114" s="9" t="s">
        <v>16</v>
      </c>
      <c r="L1114" s="9" t="s">
        <v>17</v>
      </c>
      <c r="M1114" s="13">
        <v>10.26</v>
      </c>
      <c r="N1114" s="13">
        <f t="shared" si="51"/>
        <v>465.39359999999999</v>
      </c>
      <c r="O1114" s="11">
        <v>19600</v>
      </c>
      <c r="P1114" s="11">
        <f t="shared" si="52"/>
        <v>201096</v>
      </c>
      <c r="Q1114" s="9" t="s">
        <v>1040</v>
      </c>
      <c r="R1114" s="37">
        <f t="shared" si="53"/>
        <v>19600</v>
      </c>
    </row>
    <row r="1115" spans="1:18" x14ac:dyDescent="0.25">
      <c r="A1115" s="9" t="s">
        <v>1039</v>
      </c>
      <c r="B1115" s="10">
        <v>44389</v>
      </c>
      <c r="C1115" s="11">
        <v>7</v>
      </c>
      <c r="D1115" s="12">
        <v>2021</v>
      </c>
      <c r="E1115" s="10" t="s">
        <v>2715</v>
      </c>
      <c r="F1115" s="10" t="s">
        <v>2658</v>
      </c>
      <c r="G1115" s="10" t="s">
        <v>2668</v>
      </c>
      <c r="H1115" s="9" t="s">
        <v>78</v>
      </c>
      <c r="I1115" s="9" t="s">
        <v>23</v>
      </c>
      <c r="J1115" s="9" t="s">
        <v>3</v>
      </c>
      <c r="K1115" s="9" t="s">
        <v>16</v>
      </c>
      <c r="L1115" s="9" t="s">
        <v>17</v>
      </c>
      <c r="M1115" s="13">
        <v>5.0599999999999996</v>
      </c>
      <c r="N1115" s="13">
        <f t="shared" si="51"/>
        <v>229.52159999999998</v>
      </c>
      <c r="O1115" s="11">
        <v>19600</v>
      </c>
      <c r="P1115" s="11">
        <f t="shared" si="52"/>
        <v>99175.999999999985</v>
      </c>
      <c r="Q1115" s="9" t="s">
        <v>1040</v>
      </c>
      <c r="R1115" s="37">
        <f t="shared" si="53"/>
        <v>19600</v>
      </c>
    </row>
    <row r="1116" spans="1:18" x14ac:dyDescent="0.25">
      <c r="A1116" s="9" t="s">
        <v>1039</v>
      </c>
      <c r="B1116" s="10">
        <v>44389</v>
      </c>
      <c r="C1116" s="11">
        <v>7</v>
      </c>
      <c r="D1116" s="12">
        <v>2021</v>
      </c>
      <c r="E1116" s="10" t="s">
        <v>2715</v>
      </c>
      <c r="F1116" s="10" t="s">
        <v>2658</v>
      </c>
      <c r="G1116" s="10" t="s">
        <v>2668</v>
      </c>
      <c r="H1116" s="9" t="s">
        <v>78</v>
      </c>
      <c r="I1116" s="9" t="s">
        <v>23</v>
      </c>
      <c r="J1116" s="9" t="s">
        <v>3</v>
      </c>
      <c r="K1116" s="9" t="s">
        <v>16</v>
      </c>
      <c r="L1116" s="9" t="s">
        <v>17</v>
      </c>
      <c r="M1116" s="13">
        <v>9.6</v>
      </c>
      <c r="N1116" s="13">
        <f t="shared" si="51"/>
        <v>435.45599999999996</v>
      </c>
      <c r="O1116" s="11">
        <v>19600</v>
      </c>
      <c r="P1116" s="11">
        <f t="shared" si="52"/>
        <v>188160</v>
      </c>
      <c r="Q1116" s="9" t="s">
        <v>1040</v>
      </c>
      <c r="R1116" s="37">
        <f t="shared" si="53"/>
        <v>19600</v>
      </c>
    </row>
    <row r="1117" spans="1:18" x14ac:dyDescent="0.25">
      <c r="A1117" s="9" t="s">
        <v>1041</v>
      </c>
      <c r="B1117" s="10">
        <v>44389</v>
      </c>
      <c r="C1117" s="11">
        <v>7</v>
      </c>
      <c r="D1117" s="12">
        <v>2021</v>
      </c>
      <c r="E1117" s="10" t="s">
        <v>2715</v>
      </c>
      <c r="F1117" s="10" t="s">
        <v>2658</v>
      </c>
      <c r="G1117" s="10" t="s">
        <v>2668</v>
      </c>
      <c r="H1117" s="9" t="s">
        <v>22</v>
      </c>
      <c r="I1117" s="9" t="s">
        <v>23</v>
      </c>
      <c r="J1117" s="9" t="s">
        <v>3</v>
      </c>
      <c r="K1117" s="9" t="s">
        <v>16</v>
      </c>
      <c r="L1117" s="9" t="s">
        <v>17</v>
      </c>
      <c r="M1117" s="13">
        <v>16.77</v>
      </c>
      <c r="N1117" s="13">
        <f t="shared" si="51"/>
        <v>760.68719999999996</v>
      </c>
      <c r="O1117" s="11">
        <v>21400</v>
      </c>
      <c r="P1117" s="11">
        <f t="shared" si="52"/>
        <v>358878</v>
      </c>
      <c r="Q1117" s="9" t="s">
        <v>1042</v>
      </c>
      <c r="R1117" s="37">
        <f t="shared" si="53"/>
        <v>21400</v>
      </c>
    </row>
    <row r="1118" spans="1:18" x14ac:dyDescent="0.25">
      <c r="A1118" s="9" t="s">
        <v>1041</v>
      </c>
      <c r="B1118" s="10">
        <v>44389</v>
      </c>
      <c r="C1118" s="11">
        <v>7</v>
      </c>
      <c r="D1118" s="12">
        <v>2021</v>
      </c>
      <c r="E1118" s="10" t="s">
        <v>2715</v>
      </c>
      <c r="F1118" s="10" t="s">
        <v>2658</v>
      </c>
      <c r="G1118" s="10" t="s">
        <v>2668</v>
      </c>
      <c r="H1118" s="9" t="s">
        <v>22</v>
      </c>
      <c r="I1118" s="9" t="s">
        <v>23</v>
      </c>
      <c r="J1118" s="9" t="s">
        <v>3</v>
      </c>
      <c r="K1118" s="9" t="s">
        <v>16</v>
      </c>
      <c r="L1118" s="9" t="s">
        <v>17</v>
      </c>
      <c r="M1118" s="13">
        <v>39.75</v>
      </c>
      <c r="N1118" s="13">
        <f t="shared" si="51"/>
        <v>1803.06</v>
      </c>
      <c r="O1118" s="11">
        <v>21400</v>
      </c>
      <c r="P1118" s="11">
        <f t="shared" si="52"/>
        <v>850650</v>
      </c>
      <c r="Q1118" s="9" t="s">
        <v>1042</v>
      </c>
      <c r="R1118" s="37">
        <f t="shared" si="53"/>
        <v>21400</v>
      </c>
    </row>
    <row r="1119" spans="1:18" x14ac:dyDescent="0.25">
      <c r="A1119" s="9" t="s">
        <v>1041</v>
      </c>
      <c r="B1119" s="10">
        <v>44389</v>
      </c>
      <c r="C1119" s="11">
        <v>7</v>
      </c>
      <c r="D1119" s="12">
        <v>2021</v>
      </c>
      <c r="E1119" s="10" t="s">
        <v>2715</v>
      </c>
      <c r="F1119" s="10" t="s">
        <v>2658</v>
      </c>
      <c r="G1119" s="10" t="s">
        <v>2668</v>
      </c>
      <c r="H1119" s="9" t="s">
        <v>22</v>
      </c>
      <c r="I1119" s="9" t="s">
        <v>23</v>
      </c>
      <c r="J1119" s="9" t="s">
        <v>3</v>
      </c>
      <c r="K1119" s="9" t="s">
        <v>16</v>
      </c>
      <c r="L1119" s="9" t="s">
        <v>17</v>
      </c>
      <c r="M1119" s="13">
        <v>8.44</v>
      </c>
      <c r="N1119" s="13">
        <f t="shared" si="51"/>
        <v>382.83839999999998</v>
      </c>
      <c r="O1119" s="11">
        <v>21400</v>
      </c>
      <c r="P1119" s="11">
        <f t="shared" si="52"/>
        <v>180616</v>
      </c>
      <c r="Q1119" s="9" t="s">
        <v>1042</v>
      </c>
      <c r="R1119" s="37">
        <f t="shared" si="53"/>
        <v>21400</v>
      </c>
    </row>
    <row r="1120" spans="1:18" x14ac:dyDescent="0.25">
      <c r="A1120" s="9" t="s">
        <v>1041</v>
      </c>
      <c r="B1120" s="10">
        <v>44389</v>
      </c>
      <c r="C1120" s="11">
        <v>7</v>
      </c>
      <c r="D1120" s="12">
        <v>2021</v>
      </c>
      <c r="E1120" s="10" t="s">
        <v>2715</v>
      </c>
      <c r="F1120" s="10" t="s">
        <v>2658</v>
      </c>
      <c r="G1120" s="10" t="s">
        <v>2668</v>
      </c>
      <c r="H1120" s="9" t="s">
        <v>22</v>
      </c>
      <c r="I1120" s="9" t="s">
        <v>23</v>
      </c>
      <c r="J1120" s="9" t="s">
        <v>3</v>
      </c>
      <c r="K1120" s="9" t="s">
        <v>16</v>
      </c>
      <c r="L1120" s="9" t="s">
        <v>17</v>
      </c>
      <c r="M1120" s="13">
        <v>31.97</v>
      </c>
      <c r="N1120" s="13">
        <f t="shared" si="51"/>
        <v>1450.1591999999998</v>
      </c>
      <c r="O1120" s="11">
        <v>21400</v>
      </c>
      <c r="P1120" s="11">
        <f t="shared" si="52"/>
        <v>684158</v>
      </c>
      <c r="Q1120" s="9" t="s">
        <v>1042</v>
      </c>
      <c r="R1120" s="37">
        <f t="shared" si="53"/>
        <v>21400</v>
      </c>
    </row>
    <row r="1121" spans="1:18" x14ac:dyDescent="0.25">
      <c r="A1121" s="9" t="s">
        <v>1041</v>
      </c>
      <c r="B1121" s="10">
        <v>44389</v>
      </c>
      <c r="C1121" s="11">
        <v>7</v>
      </c>
      <c r="D1121" s="12">
        <v>2021</v>
      </c>
      <c r="E1121" s="10" t="s">
        <v>2715</v>
      </c>
      <c r="F1121" s="10" t="s">
        <v>2658</v>
      </c>
      <c r="G1121" s="10" t="s">
        <v>2668</v>
      </c>
      <c r="H1121" s="9" t="s">
        <v>22</v>
      </c>
      <c r="I1121" s="9" t="s">
        <v>23</v>
      </c>
      <c r="J1121" s="9" t="s">
        <v>3</v>
      </c>
      <c r="K1121" s="9" t="s">
        <v>16</v>
      </c>
      <c r="L1121" s="9" t="s">
        <v>17</v>
      </c>
      <c r="M1121" s="13">
        <v>59.07</v>
      </c>
      <c r="N1121" s="13">
        <f t="shared" si="51"/>
        <v>2679.4151999999999</v>
      </c>
      <c r="O1121" s="11">
        <v>21400</v>
      </c>
      <c r="P1121" s="11">
        <f t="shared" si="52"/>
        <v>1264098</v>
      </c>
      <c r="Q1121" s="9" t="s">
        <v>1042</v>
      </c>
      <c r="R1121" s="37">
        <f t="shared" si="53"/>
        <v>21400</v>
      </c>
    </row>
    <row r="1122" spans="1:18" x14ac:dyDescent="0.25">
      <c r="A1122" s="9" t="s">
        <v>1033</v>
      </c>
      <c r="B1122" s="10">
        <v>44390</v>
      </c>
      <c r="C1122" s="11">
        <v>7</v>
      </c>
      <c r="D1122" s="12">
        <v>2021</v>
      </c>
      <c r="E1122" s="10" t="s">
        <v>2715</v>
      </c>
      <c r="F1122" s="10" t="s">
        <v>2658</v>
      </c>
      <c r="G1122" s="10" t="s">
        <v>2668</v>
      </c>
      <c r="H1122" s="9" t="s">
        <v>63</v>
      </c>
      <c r="I1122" s="9" t="s">
        <v>64</v>
      </c>
      <c r="J1122" s="9" t="s">
        <v>3</v>
      </c>
      <c r="K1122" s="9" t="s">
        <v>65</v>
      </c>
      <c r="L1122" s="9" t="s">
        <v>66</v>
      </c>
      <c r="M1122" s="13">
        <v>476.19</v>
      </c>
      <c r="N1122" s="13">
        <f t="shared" si="51"/>
        <v>21599.9784</v>
      </c>
      <c r="O1122" s="11">
        <v>14880.38</v>
      </c>
      <c r="P1122" s="11">
        <f t="shared" si="52"/>
        <v>7085888.1521999994</v>
      </c>
      <c r="Q1122" s="9" t="s">
        <v>1034</v>
      </c>
      <c r="R1122" s="37">
        <f t="shared" si="53"/>
        <v>14880.38</v>
      </c>
    </row>
    <row r="1123" spans="1:18" x14ac:dyDescent="0.25">
      <c r="A1123" s="9" t="s">
        <v>1035</v>
      </c>
      <c r="B1123" s="10">
        <v>44390</v>
      </c>
      <c r="C1123" s="11">
        <v>7</v>
      </c>
      <c r="D1123" s="12">
        <v>2021</v>
      </c>
      <c r="E1123" s="10" t="s">
        <v>2715</v>
      </c>
      <c r="F1123" s="10" t="s">
        <v>2658</v>
      </c>
      <c r="G1123" s="10" t="s">
        <v>2668</v>
      </c>
      <c r="H1123" s="9" t="s">
        <v>298</v>
      </c>
      <c r="I1123" s="9" t="s">
        <v>319</v>
      </c>
      <c r="J1123" s="9" t="s">
        <v>3</v>
      </c>
      <c r="K1123" s="9" t="s">
        <v>172</v>
      </c>
      <c r="L1123" s="9" t="s">
        <v>173</v>
      </c>
      <c r="M1123" s="13">
        <v>100</v>
      </c>
      <c r="N1123" s="13">
        <f t="shared" si="51"/>
        <v>4536</v>
      </c>
      <c r="O1123" s="11">
        <v>20350</v>
      </c>
      <c r="P1123" s="11">
        <f t="shared" si="52"/>
        <v>2035000</v>
      </c>
      <c r="Q1123" s="9" t="s">
        <v>1036</v>
      </c>
      <c r="R1123" s="37">
        <f t="shared" si="53"/>
        <v>20350</v>
      </c>
    </row>
    <row r="1124" spans="1:18" x14ac:dyDescent="0.25">
      <c r="A1124" s="9" t="s">
        <v>1023</v>
      </c>
      <c r="B1124" s="10">
        <v>44391</v>
      </c>
      <c r="C1124" s="11">
        <v>7</v>
      </c>
      <c r="D1124" s="12">
        <v>2021</v>
      </c>
      <c r="E1124" s="10" t="s">
        <v>2715</v>
      </c>
      <c r="F1124" s="10" t="s">
        <v>2658</v>
      </c>
      <c r="G1124" s="10" t="s">
        <v>2668</v>
      </c>
      <c r="H1124" s="9" t="s">
        <v>164</v>
      </c>
      <c r="I1124" s="9" t="s">
        <v>159</v>
      </c>
      <c r="J1124" s="9" t="s">
        <v>3</v>
      </c>
      <c r="K1124" s="9" t="s">
        <v>160</v>
      </c>
      <c r="L1124" s="9" t="s">
        <v>161</v>
      </c>
      <c r="M1124" s="13">
        <v>25</v>
      </c>
      <c r="N1124" s="13">
        <f t="shared" si="51"/>
        <v>1134</v>
      </c>
      <c r="O1124" s="11">
        <v>27000</v>
      </c>
      <c r="P1124" s="11">
        <f t="shared" si="52"/>
        <v>675000</v>
      </c>
      <c r="Q1124" s="9" t="s">
        <v>1024</v>
      </c>
      <c r="R1124" s="37">
        <f t="shared" si="53"/>
        <v>27000</v>
      </c>
    </row>
    <row r="1125" spans="1:18" x14ac:dyDescent="0.25">
      <c r="A1125" s="9" t="s">
        <v>1025</v>
      </c>
      <c r="B1125" s="10">
        <v>44391</v>
      </c>
      <c r="C1125" s="11">
        <v>7</v>
      </c>
      <c r="D1125" s="12">
        <v>2021</v>
      </c>
      <c r="E1125" s="10" t="s">
        <v>2715</v>
      </c>
      <c r="F1125" s="10" t="s">
        <v>2658</v>
      </c>
      <c r="G1125" s="10" t="s">
        <v>2668</v>
      </c>
      <c r="H1125" s="9" t="s">
        <v>8</v>
      </c>
      <c r="I1125" s="9" t="s">
        <v>9</v>
      </c>
      <c r="J1125" s="9" t="s">
        <v>3</v>
      </c>
      <c r="K1125" s="9" t="s">
        <v>10</v>
      </c>
      <c r="L1125" s="9" t="s">
        <v>11</v>
      </c>
      <c r="M1125" s="13">
        <v>50</v>
      </c>
      <c r="N1125" s="13">
        <f t="shared" si="51"/>
        <v>2268</v>
      </c>
      <c r="O1125" s="11">
        <v>23300</v>
      </c>
      <c r="P1125" s="11">
        <f t="shared" si="52"/>
        <v>1165000</v>
      </c>
      <c r="Q1125" s="9" t="s">
        <v>1026</v>
      </c>
      <c r="R1125" s="37">
        <f t="shared" si="53"/>
        <v>23300</v>
      </c>
    </row>
    <row r="1126" spans="1:18" x14ac:dyDescent="0.25">
      <c r="A1126" s="9" t="s">
        <v>1027</v>
      </c>
      <c r="B1126" s="10">
        <v>44391</v>
      </c>
      <c r="C1126" s="11">
        <v>7</v>
      </c>
      <c r="D1126" s="12">
        <v>2021</v>
      </c>
      <c r="E1126" s="10" t="s">
        <v>2715</v>
      </c>
      <c r="F1126" s="10" t="s">
        <v>2658</v>
      </c>
      <c r="G1126" s="10" t="s">
        <v>2668</v>
      </c>
      <c r="H1126" s="9" t="s">
        <v>170</v>
      </c>
      <c r="I1126" s="9" t="s">
        <v>9</v>
      </c>
      <c r="J1126" s="9" t="s">
        <v>3</v>
      </c>
      <c r="K1126" s="9" t="s">
        <v>10</v>
      </c>
      <c r="L1126" s="9" t="s">
        <v>11</v>
      </c>
      <c r="M1126" s="13">
        <v>40</v>
      </c>
      <c r="N1126" s="13">
        <f t="shared" si="51"/>
        <v>1814.4</v>
      </c>
      <c r="O1126" s="11">
        <v>26500</v>
      </c>
      <c r="P1126" s="11">
        <f t="shared" si="52"/>
        <v>1060000</v>
      </c>
      <c r="Q1126" s="9" t="s">
        <v>1028</v>
      </c>
      <c r="R1126" s="37">
        <f t="shared" si="53"/>
        <v>26500</v>
      </c>
    </row>
    <row r="1127" spans="1:18" x14ac:dyDescent="0.25">
      <c r="A1127" s="9" t="s">
        <v>1029</v>
      </c>
      <c r="B1127" s="10">
        <v>44391</v>
      </c>
      <c r="C1127" s="11">
        <v>7</v>
      </c>
      <c r="D1127" s="12">
        <v>2021</v>
      </c>
      <c r="E1127" s="10" t="s">
        <v>2715</v>
      </c>
      <c r="F1127" s="10" t="s">
        <v>2658</v>
      </c>
      <c r="G1127" s="10" t="s">
        <v>2668</v>
      </c>
      <c r="H1127" s="9" t="s">
        <v>235</v>
      </c>
      <c r="I1127" s="9" t="s">
        <v>33</v>
      </c>
      <c r="J1127" s="9" t="s">
        <v>3</v>
      </c>
      <c r="K1127" s="9" t="s">
        <v>16</v>
      </c>
      <c r="L1127" s="9" t="s">
        <v>17</v>
      </c>
      <c r="M1127" s="13">
        <v>34.520000000000003</v>
      </c>
      <c r="N1127" s="13">
        <f t="shared" si="51"/>
        <v>1565.8272000000002</v>
      </c>
      <c r="O1127" s="11">
        <v>15200</v>
      </c>
      <c r="P1127" s="11">
        <f t="shared" si="52"/>
        <v>524704</v>
      </c>
      <c r="Q1127" s="9" t="s">
        <v>1030</v>
      </c>
      <c r="R1127" s="37">
        <f t="shared" si="53"/>
        <v>15199.999999999998</v>
      </c>
    </row>
    <row r="1128" spans="1:18" x14ac:dyDescent="0.25">
      <c r="A1128" s="9" t="s">
        <v>1029</v>
      </c>
      <c r="B1128" s="10">
        <v>44391</v>
      </c>
      <c r="C1128" s="11">
        <v>7</v>
      </c>
      <c r="D1128" s="12">
        <v>2021</v>
      </c>
      <c r="E1128" s="10" t="s">
        <v>2715</v>
      </c>
      <c r="F1128" s="10" t="s">
        <v>2658</v>
      </c>
      <c r="G1128" s="10" t="s">
        <v>2668</v>
      </c>
      <c r="H1128" s="9" t="s">
        <v>235</v>
      </c>
      <c r="I1128" s="9" t="s">
        <v>33</v>
      </c>
      <c r="J1128" s="9" t="s">
        <v>3</v>
      </c>
      <c r="K1128" s="9" t="s">
        <v>16</v>
      </c>
      <c r="L1128" s="9" t="s">
        <v>17</v>
      </c>
      <c r="M1128" s="13">
        <v>3.13</v>
      </c>
      <c r="N1128" s="13">
        <f t="shared" si="51"/>
        <v>141.9768</v>
      </c>
      <c r="O1128" s="11">
        <v>15200</v>
      </c>
      <c r="P1128" s="11">
        <f t="shared" si="52"/>
        <v>47576</v>
      </c>
      <c r="Q1128" s="9" t="s">
        <v>1030</v>
      </c>
      <c r="R1128" s="37">
        <f t="shared" si="53"/>
        <v>15200</v>
      </c>
    </row>
    <row r="1129" spans="1:18" x14ac:dyDescent="0.25">
      <c r="A1129" s="9" t="s">
        <v>1031</v>
      </c>
      <c r="B1129" s="10">
        <v>44391</v>
      </c>
      <c r="C1129" s="11">
        <v>7</v>
      </c>
      <c r="D1129" s="12">
        <v>2021</v>
      </c>
      <c r="E1129" s="10" t="s">
        <v>2715</v>
      </c>
      <c r="F1129" s="10" t="s">
        <v>2658</v>
      </c>
      <c r="G1129" s="10" t="s">
        <v>2668</v>
      </c>
      <c r="H1129" s="9" t="s">
        <v>235</v>
      </c>
      <c r="I1129" s="9" t="s">
        <v>33</v>
      </c>
      <c r="J1129" s="9" t="s">
        <v>3</v>
      </c>
      <c r="K1129" s="9" t="s">
        <v>16</v>
      </c>
      <c r="L1129" s="9" t="s">
        <v>17</v>
      </c>
      <c r="M1129" s="13">
        <v>6.17</v>
      </c>
      <c r="N1129" s="13">
        <f t="shared" si="51"/>
        <v>279.87119999999999</v>
      </c>
      <c r="O1129" s="11">
        <v>15200</v>
      </c>
      <c r="P1129" s="11">
        <f t="shared" si="52"/>
        <v>93784</v>
      </c>
      <c r="Q1129" s="9" t="s">
        <v>1032</v>
      </c>
      <c r="R1129" s="37">
        <f t="shared" si="53"/>
        <v>15200</v>
      </c>
    </row>
    <row r="1130" spans="1:18" x14ac:dyDescent="0.25">
      <c r="A1130" s="9" t="s">
        <v>1011</v>
      </c>
      <c r="B1130" s="10">
        <v>44392</v>
      </c>
      <c r="C1130" s="11">
        <v>7</v>
      </c>
      <c r="D1130" s="12">
        <v>2021</v>
      </c>
      <c r="E1130" s="10" t="s">
        <v>2715</v>
      </c>
      <c r="F1130" s="10" t="s">
        <v>2658</v>
      </c>
      <c r="G1130" s="10" t="s">
        <v>2668</v>
      </c>
      <c r="H1130" s="9" t="s">
        <v>22</v>
      </c>
      <c r="I1130" s="9" t="s">
        <v>283</v>
      </c>
      <c r="J1130" s="9" t="s">
        <v>3</v>
      </c>
      <c r="K1130" s="9" t="s">
        <v>16</v>
      </c>
      <c r="L1130" s="9" t="s">
        <v>17</v>
      </c>
      <c r="M1130" s="13">
        <v>19.28</v>
      </c>
      <c r="N1130" s="13">
        <f t="shared" si="51"/>
        <v>874.54079999999999</v>
      </c>
      <c r="O1130" s="11">
        <v>23700</v>
      </c>
      <c r="P1130" s="11">
        <f t="shared" si="52"/>
        <v>456936</v>
      </c>
      <c r="Q1130" s="9" t="s">
        <v>1012</v>
      </c>
      <c r="R1130" s="37">
        <f t="shared" si="53"/>
        <v>23700</v>
      </c>
    </row>
    <row r="1131" spans="1:18" x14ac:dyDescent="0.25">
      <c r="A1131" s="9" t="s">
        <v>1011</v>
      </c>
      <c r="B1131" s="10">
        <v>44392</v>
      </c>
      <c r="C1131" s="11">
        <v>7</v>
      </c>
      <c r="D1131" s="12">
        <v>2021</v>
      </c>
      <c r="E1131" s="10" t="s">
        <v>2715</v>
      </c>
      <c r="F1131" s="10" t="s">
        <v>2658</v>
      </c>
      <c r="G1131" s="10" t="s">
        <v>2668</v>
      </c>
      <c r="H1131" s="9" t="s">
        <v>22</v>
      </c>
      <c r="I1131" s="9" t="s">
        <v>283</v>
      </c>
      <c r="J1131" s="9" t="s">
        <v>3</v>
      </c>
      <c r="K1131" s="9" t="s">
        <v>16</v>
      </c>
      <c r="L1131" s="9" t="s">
        <v>17</v>
      </c>
      <c r="M1131" s="13">
        <v>96.14</v>
      </c>
      <c r="N1131" s="13">
        <f t="shared" si="51"/>
        <v>4360.9103999999998</v>
      </c>
      <c r="O1131" s="11">
        <v>23700</v>
      </c>
      <c r="P1131" s="11">
        <f t="shared" si="52"/>
        <v>2278518</v>
      </c>
      <c r="Q1131" s="9" t="s">
        <v>1012</v>
      </c>
      <c r="R1131" s="37">
        <f t="shared" si="53"/>
        <v>23700</v>
      </c>
    </row>
    <row r="1132" spans="1:18" x14ac:dyDescent="0.25">
      <c r="A1132" s="9" t="s">
        <v>1011</v>
      </c>
      <c r="B1132" s="10">
        <v>44392</v>
      </c>
      <c r="C1132" s="11">
        <v>7</v>
      </c>
      <c r="D1132" s="12">
        <v>2021</v>
      </c>
      <c r="E1132" s="10" t="s">
        <v>2715</v>
      </c>
      <c r="F1132" s="10" t="s">
        <v>2658</v>
      </c>
      <c r="G1132" s="10" t="s">
        <v>2668</v>
      </c>
      <c r="H1132" s="9" t="s">
        <v>22</v>
      </c>
      <c r="I1132" s="9" t="s">
        <v>283</v>
      </c>
      <c r="J1132" s="9" t="s">
        <v>3</v>
      </c>
      <c r="K1132" s="9" t="s">
        <v>16</v>
      </c>
      <c r="L1132" s="9" t="s">
        <v>17</v>
      </c>
      <c r="M1132" s="13">
        <v>12.93</v>
      </c>
      <c r="N1132" s="13">
        <f t="shared" si="51"/>
        <v>586.50479999999993</v>
      </c>
      <c r="O1132" s="11">
        <v>23700</v>
      </c>
      <c r="P1132" s="11">
        <f t="shared" si="52"/>
        <v>306441</v>
      </c>
      <c r="Q1132" s="9" t="s">
        <v>1012</v>
      </c>
      <c r="R1132" s="37">
        <f t="shared" si="53"/>
        <v>23700</v>
      </c>
    </row>
    <row r="1133" spans="1:18" x14ac:dyDescent="0.25">
      <c r="A1133" s="9" t="s">
        <v>1011</v>
      </c>
      <c r="B1133" s="10">
        <v>44392</v>
      </c>
      <c r="C1133" s="11">
        <v>7</v>
      </c>
      <c r="D1133" s="12">
        <v>2021</v>
      </c>
      <c r="E1133" s="10" t="s">
        <v>2715</v>
      </c>
      <c r="F1133" s="10" t="s">
        <v>2658</v>
      </c>
      <c r="G1133" s="10" t="s">
        <v>2668</v>
      </c>
      <c r="H1133" s="9" t="s">
        <v>22</v>
      </c>
      <c r="I1133" s="9" t="s">
        <v>283</v>
      </c>
      <c r="J1133" s="9" t="s">
        <v>3</v>
      </c>
      <c r="K1133" s="9" t="s">
        <v>16</v>
      </c>
      <c r="L1133" s="9" t="s">
        <v>17</v>
      </c>
      <c r="M1133" s="13">
        <v>29.65</v>
      </c>
      <c r="N1133" s="13">
        <f t="shared" si="51"/>
        <v>1344.924</v>
      </c>
      <c r="O1133" s="11">
        <v>23700</v>
      </c>
      <c r="P1133" s="11">
        <f t="shared" si="52"/>
        <v>702705</v>
      </c>
      <c r="Q1133" s="9" t="s">
        <v>1012</v>
      </c>
      <c r="R1133" s="37">
        <f t="shared" si="53"/>
        <v>23700</v>
      </c>
    </row>
    <row r="1134" spans="1:18" x14ac:dyDescent="0.25">
      <c r="A1134" s="9" t="s">
        <v>1011</v>
      </c>
      <c r="B1134" s="10">
        <v>44392</v>
      </c>
      <c r="C1134" s="11">
        <v>7</v>
      </c>
      <c r="D1134" s="12">
        <v>2021</v>
      </c>
      <c r="E1134" s="10" t="s">
        <v>2715</v>
      </c>
      <c r="F1134" s="10" t="s">
        <v>2658</v>
      </c>
      <c r="G1134" s="10" t="s">
        <v>2668</v>
      </c>
      <c r="H1134" s="9" t="s">
        <v>22</v>
      </c>
      <c r="I1134" s="9" t="s">
        <v>283</v>
      </c>
      <c r="J1134" s="9" t="s">
        <v>3</v>
      </c>
      <c r="K1134" s="9" t="s">
        <v>16</v>
      </c>
      <c r="L1134" s="9" t="s">
        <v>17</v>
      </c>
      <c r="M1134" s="13">
        <v>42</v>
      </c>
      <c r="N1134" s="13">
        <f t="shared" si="51"/>
        <v>1905.12</v>
      </c>
      <c r="O1134" s="11">
        <v>23700</v>
      </c>
      <c r="P1134" s="11">
        <f t="shared" si="52"/>
        <v>995400</v>
      </c>
      <c r="Q1134" s="9" t="s">
        <v>1012</v>
      </c>
      <c r="R1134" s="37">
        <f t="shared" si="53"/>
        <v>23700</v>
      </c>
    </row>
    <row r="1135" spans="1:18" x14ac:dyDescent="0.25">
      <c r="A1135" s="9" t="s">
        <v>1013</v>
      </c>
      <c r="B1135" s="10">
        <v>44392</v>
      </c>
      <c r="C1135" s="11">
        <v>7</v>
      </c>
      <c r="D1135" s="12">
        <v>2021</v>
      </c>
      <c r="E1135" s="10" t="s">
        <v>2715</v>
      </c>
      <c r="F1135" s="10" t="s">
        <v>2658</v>
      </c>
      <c r="G1135" s="10" t="s">
        <v>2668</v>
      </c>
      <c r="H1135" s="9" t="s">
        <v>78</v>
      </c>
      <c r="I1135" s="9" t="s">
        <v>283</v>
      </c>
      <c r="J1135" s="9" t="s">
        <v>3</v>
      </c>
      <c r="K1135" s="9" t="s">
        <v>16</v>
      </c>
      <c r="L1135" s="9" t="s">
        <v>17</v>
      </c>
      <c r="M1135" s="13">
        <v>6.74</v>
      </c>
      <c r="N1135" s="13">
        <f t="shared" si="51"/>
        <v>305.72640000000001</v>
      </c>
      <c r="O1135" s="11">
        <v>21700</v>
      </c>
      <c r="P1135" s="11">
        <f t="shared" si="52"/>
        <v>146258</v>
      </c>
      <c r="Q1135" s="9" t="s">
        <v>1014</v>
      </c>
      <c r="R1135" s="37">
        <f t="shared" si="53"/>
        <v>21700</v>
      </c>
    </row>
    <row r="1136" spans="1:18" x14ac:dyDescent="0.25">
      <c r="A1136" s="9" t="s">
        <v>1013</v>
      </c>
      <c r="B1136" s="10">
        <v>44392</v>
      </c>
      <c r="C1136" s="11">
        <v>7</v>
      </c>
      <c r="D1136" s="12">
        <v>2021</v>
      </c>
      <c r="E1136" s="10" t="s">
        <v>2715</v>
      </c>
      <c r="F1136" s="10" t="s">
        <v>2658</v>
      </c>
      <c r="G1136" s="10" t="s">
        <v>2668</v>
      </c>
      <c r="H1136" s="9" t="s">
        <v>78</v>
      </c>
      <c r="I1136" s="9" t="s">
        <v>283</v>
      </c>
      <c r="J1136" s="9" t="s">
        <v>3</v>
      </c>
      <c r="K1136" s="9" t="s">
        <v>16</v>
      </c>
      <c r="L1136" s="9" t="s">
        <v>17</v>
      </c>
      <c r="M1136" s="13">
        <v>7.54</v>
      </c>
      <c r="N1136" s="13">
        <f t="shared" si="51"/>
        <v>342.01440000000002</v>
      </c>
      <c r="O1136" s="11">
        <v>21700</v>
      </c>
      <c r="P1136" s="11">
        <f t="shared" si="52"/>
        <v>163618</v>
      </c>
      <c r="Q1136" s="9" t="s">
        <v>1014</v>
      </c>
      <c r="R1136" s="37">
        <f t="shared" si="53"/>
        <v>21700</v>
      </c>
    </row>
    <row r="1137" spans="1:18" x14ac:dyDescent="0.25">
      <c r="A1137" s="9" t="s">
        <v>1013</v>
      </c>
      <c r="B1137" s="10">
        <v>44392</v>
      </c>
      <c r="C1137" s="11">
        <v>7</v>
      </c>
      <c r="D1137" s="12">
        <v>2021</v>
      </c>
      <c r="E1137" s="10" t="s">
        <v>2715</v>
      </c>
      <c r="F1137" s="10" t="s">
        <v>2658</v>
      </c>
      <c r="G1137" s="10" t="s">
        <v>2668</v>
      </c>
      <c r="H1137" s="9" t="s">
        <v>78</v>
      </c>
      <c r="I1137" s="9" t="s">
        <v>283</v>
      </c>
      <c r="J1137" s="9" t="s">
        <v>3</v>
      </c>
      <c r="K1137" s="9" t="s">
        <v>16</v>
      </c>
      <c r="L1137" s="9" t="s">
        <v>17</v>
      </c>
      <c r="M1137" s="13">
        <v>35.72</v>
      </c>
      <c r="N1137" s="13">
        <f t="shared" si="51"/>
        <v>1620.2592</v>
      </c>
      <c r="O1137" s="11">
        <v>21700</v>
      </c>
      <c r="P1137" s="11">
        <f t="shared" si="52"/>
        <v>775124</v>
      </c>
      <c r="Q1137" s="9" t="s">
        <v>1014</v>
      </c>
      <c r="R1137" s="37">
        <f t="shared" si="53"/>
        <v>21700</v>
      </c>
    </row>
    <row r="1138" spans="1:18" x14ac:dyDescent="0.25">
      <c r="A1138" s="9" t="s">
        <v>1015</v>
      </c>
      <c r="B1138" s="10">
        <v>44392</v>
      </c>
      <c r="C1138" s="11">
        <v>7</v>
      </c>
      <c r="D1138" s="12">
        <v>2021</v>
      </c>
      <c r="E1138" s="10" t="s">
        <v>2715</v>
      </c>
      <c r="F1138" s="10" t="s">
        <v>2658</v>
      </c>
      <c r="G1138" s="10" t="s">
        <v>2668</v>
      </c>
      <c r="H1138" s="9" t="s">
        <v>350</v>
      </c>
      <c r="I1138" s="9" t="s">
        <v>289</v>
      </c>
      <c r="J1138" s="9" t="s">
        <v>3</v>
      </c>
      <c r="K1138" s="9" t="s">
        <v>290</v>
      </c>
      <c r="L1138" s="9" t="s">
        <v>291</v>
      </c>
      <c r="M1138" s="13">
        <v>11.05</v>
      </c>
      <c r="N1138" s="13">
        <f t="shared" si="51"/>
        <v>501.22800000000001</v>
      </c>
      <c r="O1138" s="11">
        <v>28000</v>
      </c>
      <c r="P1138" s="11">
        <f t="shared" si="52"/>
        <v>309400</v>
      </c>
      <c r="Q1138" s="9" t="s">
        <v>1016</v>
      </c>
      <c r="R1138" s="37">
        <f t="shared" si="53"/>
        <v>28000</v>
      </c>
    </row>
    <row r="1139" spans="1:18" x14ac:dyDescent="0.25">
      <c r="A1139" s="9" t="s">
        <v>1015</v>
      </c>
      <c r="B1139" s="10">
        <v>44392</v>
      </c>
      <c r="C1139" s="11">
        <v>7</v>
      </c>
      <c r="D1139" s="12">
        <v>2021</v>
      </c>
      <c r="E1139" s="10" t="s">
        <v>2715</v>
      </c>
      <c r="F1139" s="10" t="s">
        <v>2658</v>
      </c>
      <c r="G1139" s="10" t="s">
        <v>2668</v>
      </c>
      <c r="H1139" s="9" t="s">
        <v>350</v>
      </c>
      <c r="I1139" s="9" t="s">
        <v>289</v>
      </c>
      <c r="J1139" s="9" t="s">
        <v>3</v>
      </c>
      <c r="K1139" s="9" t="s">
        <v>290</v>
      </c>
      <c r="L1139" s="9" t="s">
        <v>291</v>
      </c>
      <c r="M1139" s="13">
        <v>88.95</v>
      </c>
      <c r="N1139" s="13">
        <f t="shared" si="51"/>
        <v>4034.7719999999999</v>
      </c>
      <c r="O1139" s="11">
        <v>28000</v>
      </c>
      <c r="P1139" s="11">
        <f t="shared" si="52"/>
        <v>2490600</v>
      </c>
      <c r="Q1139" s="9" t="s">
        <v>1016</v>
      </c>
      <c r="R1139" s="37">
        <f t="shared" si="53"/>
        <v>28000</v>
      </c>
    </row>
    <row r="1140" spans="1:18" x14ac:dyDescent="0.25">
      <c r="A1140" s="9" t="s">
        <v>1017</v>
      </c>
      <c r="B1140" s="10">
        <v>44392</v>
      </c>
      <c r="C1140" s="11">
        <v>7</v>
      </c>
      <c r="D1140" s="12">
        <v>2021</v>
      </c>
      <c r="E1140" s="10" t="s">
        <v>2715</v>
      </c>
      <c r="F1140" s="10" t="s">
        <v>2658</v>
      </c>
      <c r="G1140" s="10" t="s">
        <v>2668</v>
      </c>
      <c r="H1140" s="9" t="s">
        <v>1018</v>
      </c>
      <c r="I1140" s="9" t="s">
        <v>1019</v>
      </c>
      <c r="J1140" s="9" t="s">
        <v>3</v>
      </c>
      <c r="K1140" s="9" t="s">
        <v>1020</v>
      </c>
      <c r="L1140" s="9" t="s">
        <v>1021</v>
      </c>
      <c r="M1140" s="13">
        <v>50</v>
      </c>
      <c r="N1140" s="13">
        <f t="shared" si="51"/>
        <v>2268</v>
      </c>
      <c r="O1140" s="11">
        <v>14700</v>
      </c>
      <c r="P1140" s="11">
        <f t="shared" si="52"/>
        <v>735000</v>
      </c>
      <c r="Q1140" s="9" t="s">
        <v>1022</v>
      </c>
      <c r="R1140" s="37">
        <f t="shared" si="53"/>
        <v>14700</v>
      </c>
    </row>
    <row r="1141" spans="1:18" x14ac:dyDescent="0.25">
      <c r="A1141" s="9" t="s">
        <v>2638</v>
      </c>
      <c r="B1141" s="10">
        <v>44392</v>
      </c>
      <c r="C1141" s="11">
        <v>7</v>
      </c>
      <c r="D1141" s="12">
        <v>2021</v>
      </c>
      <c r="E1141" s="10" t="s">
        <v>2715</v>
      </c>
      <c r="F1141" s="10" t="s">
        <v>2658</v>
      </c>
      <c r="G1141" s="10" t="s">
        <v>2668</v>
      </c>
      <c r="H1141" s="9" t="s">
        <v>350</v>
      </c>
      <c r="I1141" s="9" t="s">
        <v>289</v>
      </c>
      <c r="J1141" s="9" t="s">
        <v>2627</v>
      </c>
      <c r="K1141" s="9" t="s">
        <v>290</v>
      </c>
      <c r="L1141" s="9" t="s">
        <v>291</v>
      </c>
      <c r="M1141" s="13">
        <v>-11.05</v>
      </c>
      <c r="N1141" s="13">
        <f t="shared" si="51"/>
        <v>-501.22800000000001</v>
      </c>
      <c r="O1141" s="11">
        <v>28000</v>
      </c>
      <c r="P1141" s="11">
        <f t="shared" si="52"/>
        <v>-309400</v>
      </c>
      <c r="Q1141" s="9" t="s">
        <v>1016</v>
      </c>
      <c r="R1141" s="37">
        <f t="shared" si="53"/>
        <v>28000</v>
      </c>
    </row>
    <row r="1142" spans="1:18" x14ac:dyDescent="0.25">
      <c r="A1142" s="9" t="s">
        <v>2638</v>
      </c>
      <c r="B1142" s="10">
        <v>44392</v>
      </c>
      <c r="C1142" s="11">
        <v>7</v>
      </c>
      <c r="D1142" s="12">
        <v>2021</v>
      </c>
      <c r="E1142" s="10" t="s">
        <v>2715</v>
      </c>
      <c r="F1142" s="10" t="s">
        <v>2658</v>
      </c>
      <c r="G1142" s="10" t="s">
        <v>2668</v>
      </c>
      <c r="H1142" s="9" t="s">
        <v>350</v>
      </c>
      <c r="I1142" s="9" t="s">
        <v>289</v>
      </c>
      <c r="J1142" s="9" t="s">
        <v>2627</v>
      </c>
      <c r="K1142" s="9" t="s">
        <v>290</v>
      </c>
      <c r="L1142" s="9" t="s">
        <v>291</v>
      </c>
      <c r="M1142" s="13">
        <v>-88.95</v>
      </c>
      <c r="N1142" s="13">
        <f t="shared" si="51"/>
        <v>-4034.7719999999999</v>
      </c>
      <c r="O1142" s="11">
        <v>28000</v>
      </c>
      <c r="P1142" s="11">
        <f t="shared" si="52"/>
        <v>-2490600</v>
      </c>
      <c r="Q1142" s="9" t="s">
        <v>1016</v>
      </c>
      <c r="R1142" s="37">
        <f t="shared" si="53"/>
        <v>28000</v>
      </c>
    </row>
    <row r="1143" spans="1:18" x14ac:dyDescent="0.25">
      <c r="A1143" s="9" t="s">
        <v>1007</v>
      </c>
      <c r="B1143" s="10">
        <v>44393</v>
      </c>
      <c r="C1143" s="11">
        <v>7</v>
      </c>
      <c r="D1143" s="12">
        <v>2021</v>
      </c>
      <c r="E1143" s="10" t="s">
        <v>2715</v>
      </c>
      <c r="F1143" s="10" t="s">
        <v>2658</v>
      </c>
      <c r="G1143" s="10" t="s">
        <v>2668</v>
      </c>
      <c r="H1143" s="9" t="s">
        <v>36</v>
      </c>
      <c r="I1143" s="9" t="s">
        <v>289</v>
      </c>
      <c r="J1143" s="9" t="s">
        <v>3</v>
      </c>
      <c r="K1143" s="9" t="s">
        <v>290</v>
      </c>
      <c r="L1143" s="9" t="s">
        <v>291</v>
      </c>
      <c r="M1143" s="13">
        <v>50</v>
      </c>
      <c r="N1143" s="13">
        <f t="shared" si="51"/>
        <v>2268</v>
      </c>
      <c r="O1143" s="11">
        <v>24500</v>
      </c>
      <c r="P1143" s="11">
        <f t="shared" si="52"/>
        <v>1225000</v>
      </c>
      <c r="Q1143" s="9" t="s">
        <v>1008</v>
      </c>
      <c r="R1143" s="37">
        <f t="shared" si="53"/>
        <v>24500</v>
      </c>
    </row>
    <row r="1144" spans="1:18" x14ac:dyDescent="0.25">
      <c r="A1144" s="9" t="s">
        <v>1009</v>
      </c>
      <c r="B1144" s="10">
        <v>44393</v>
      </c>
      <c r="C1144" s="11">
        <v>7</v>
      </c>
      <c r="D1144" s="12">
        <v>2021</v>
      </c>
      <c r="E1144" s="10" t="s">
        <v>2715</v>
      </c>
      <c r="F1144" s="10" t="s">
        <v>2658</v>
      </c>
      <c r="G1144" s="10" t="s">
        <v>2668</v>
      </c>
      <c r="H1144" s="9" t="s">
        <v>164</v>
      </c>
      <c r="I1144" s="9" t="s">
        <v>289</v>
      </c>
      <c r="J1144" s="9" t="s">
        <v>3</v>
      </c>
      <c r="K1144" s="9" t="s">
        <v>290</v>
      </c>
      <c r="L1144" s="9" t="s">
        <v>291</v>
      </c>
      <c r="M1144" s="13">
        <v>50</v>
      </c>
      <c r="N1144" s="13">
        <f t="shared" si="51"/>
        <v>2268</v>
      </c>
      <c r="O1144" s="11">
        <v>27500</v>
      </c>
      <c r="P1144" s="11">
        <f t="shared" si="52"/>
        <v>1375000</v>
      </c>
      <c r="Q1144" s="9" t="s">
        <v>1010</v>
      </c>
      <c r="R1144" s="37">
        <f t="shared" si="53"/>
        <v>27500</v>
      </c>
    </row>
    <row r="1145" spans="1:18" x14ac:dyDescent="0.25">
      <c r="A1145" s="9" t="s">
        <v>997</v>
      </c>
      <c r="B1145" s="10">
        <v>44394</v>
      </c>
      <c r="C1145" s="11">
        <v>7</v>
      </c>
      <c r="D1145" s="12">
        <v>2021</v>
      </c>
      <c r="E1145" s="10" t="s">
        <v>2715</v>
      </c>
      <c r="F1145" s="10" t="s">
        <v>2658</v>
      </c>
      <c r="G1145" s="10" t="s">
        <v>2668</v>
      </c>
      <c r="H1145" s="9" t="s">
        <v>170</v>
      </c>
      <c r="I1145" s="9" t="s">
        <v>9</v>
      </c>
      <c r="J1145" s="9" t="s">
        <v>3</v>
      </c>
      <c r="K1145" s="9" t="s">
        <v>10</v>
      </c>
      <c r="L1145" s="9" t="s">
        <v>11</v>
      </c>
      <c r="M1145" s="13">
        <v>40</v>
      </c>
      <c r="N1145" s="13">
        <f t="shared" si="51"/>
        <v>1814.4</v>
      </c>
      <c r="O1145" s="11">
        <v>26500</v>
      </c>
      <c r="P1145" s="11">
        <f t="shared" si="52"/>
        <v>1060000</v>
      </c>
      <c r="Q1145" s="9" t="s">
        <v>998</v>
      </c>
      <c r="R1145" s="37">
        <f t="shared" si="53"/>
        <v>26500</v>
      </c>
    </row>
    <row r="1146" spans="1:18" x14ac:dyDescent="0.25">
      <c r="A1146" s="9" t="s">
        <v>999</v>
      </c>
      <c r="B1146" s="10">
        <v>44394</v>
      </c>
      <c r="C1146" s="11">
        <v>7</v>
      </c>
      <c r="D1146" s="12">
        <v>2021</v>
      </c>
      <c r="E1146" s="10" t="s">
        <v>2715</v>
      </c>
      <c r="F1146" s="10" t="s">
        <v>2658</v>
      </c>
      <c r="G1146" s="10" t="s">
        <v>2668</v>
      </c>
      <c r="H1146" s="9" t="s">
        <v>8</v>
      </c>
      <c r="I1146" s="9" t="s">
        <v>110</v>
      </c>
      <c r="J1146" s="9" t="s">
        <v>3</v>
      </c>
      <c r="K1146" s="9" t="s">
        <v>111</v>
      </c>
      <c r="L1146" s="9" t="s">
        <v>112</v>
      </c>
      <c r="M1146" s="13">
        <v>100</v>
      </c>
      <c r="N1146" s="13">
        <f t="shared" si="51"/>
        <v>4536</v>
      </c>
      <c r="O1146" s="11">
        <v>24500</v>
      </c>
      <c r="P1146" s="11">
        <f t="shared" si="52"/>
        <v>2450000</v>
      </c>
      <c r="Q1146" s="9" t="s">
        <v>1000</v>
      </c>
      <c r="R1146" s="37">
        <f t="shared" si="53"/>
        <v>24500</v>
      </c>
    </row>
    <row r="1147" spans="1:18" x14ac:dyDescent="0.25">
      <c r="A1147" s="9" t="s">
        <v>1001</v>
      </c>
      <c r="B1147" s="10">
        <v>44394</v>
      </c>
      <c r="C1147" s="11">
        <v>7</v>
      </c>
      <c r="D1147" s="12">
        <v>2021</v>
      </c>
      <c r="E1147" s="10" t="s">
        <v>2715</v>
      </c>
      <c r="F1147" s="10" t="s">
        <v>2658</v>
      </c>
      <c r="G1147" s="10" t="s">
        <v>2668</v>
      </c>
      <c r="H1147" s="9" t="s">
        <v>26</v>
      </c>
      <c r="I1147" s="9" t="s">
        <v>326</v>
      </c>
      <c r="J1147" s="9" t="s">
        <v>3</v>
      </c>
      <c r="K1147" s="9" t="s">
        <v>111</v>
      </c>
      <c r="L1147" s="9" t="s">
        <v>112</v>
      </c>
      <c r="M1147" s="13">
        <v>27.34</v>
      </c>
      <c r="N1147" s="13">
        <f t="shared" si="51"/>
        <v>1240.1424</v>
      </c>
      <c r="O1147" s="11">
        <v>20000</v>
      </c>
      <c r="P1147" s="11">
        <f t="shared" si="52"/>
        <v>546800</v>
      </c>
      <c r="Q1147" s="9" t="s">
        <v>1002</v>
      </c>
      <c r="R1147" s="37">
        <f t="shared" si="53"/>
        <v>20000</v>
      </c>
    </row>
    <row r="1148" spans="1:18" x14ac:dyDescent="0.25">
      <c r="A1148" s="9" t="s">
        <v>1001</v>
      </c>
      <c r="B1148" s="10">
        <v>44394</v>
      </c>
      <c r="C1148" s="11">
        <v>7</v>
      </c>
      <c r="D1148" s="12">
        <v>2021</v>
      </c>
      <c r="E1148" s="10" t="s">
        <v>2715</v>
      </c>
      <c r="F1148" s="10" t="s">
        <v>2658</v>
      </c>
      <c r="G1148" s="10" t="s">
        <v>2668</v>
      </c>
      <c r="H1148" s="9" t="s">
        <v>26</v>
      </c>
      <c r="I1148" s="9" t="s">
        <v>326</v>
      </c>
      <c r="J1148" s="9" t="s">
        <v>3</v>
      </c>
      <c r="K1148" s="9" t="s">
        <v>111</v>
      </c>
      <c r="L1148" s="9" t="s">
        <v>112</v>
      </c>
      <c r="M1148" s="13">
        <v>5.15</v>
      </c>
      <c r="N1148" s="13">
        <f t="shared" si="51"/>
        <v>233.60400000000001</v>
      </c>
      <c r="O1148" s="11">
        <v>20000</v>
      </c>
      <c r="P1148" s="11">
        <f t="shared" si="52"/>
        <v>103000</v>
      </c>
      <c r="Q1148" s="9" t="s">
        <v>1002</v>
      </c>
      <c r="R1148" s="37">
        <f t="shared" si="53"/>
        <v>20000</v>
      </c>
    </row>
    <row r="1149" spans="1:18" x14ac:dyDescent="0.25">
      <c r="A1149" s="9" t="s">
        <v>1001</v>
      </c>
      <c r="B1149" s="10">
        <v>44394</v>
      </c>
      <c r="C1149" s="11">
        <v>7</v>
      </c>
      <c r="D1149" s="12">
        <v>2021</v>
      </c>
      <c r="E1149" s="10" t="s">
        <v>2715</v>
      </c>
      <c r="F1149" s="10" t="s">
        <v>2658</v>
      </c>
      <c r="G1149" s="10" t="s">
        <v>2668</v>
      </c>
      <c r="H1149" s="9" t="s">
        <v>26</v>
      </c>
      <c r="I1149" s="9" t="s">
        <v>326</v>
      </c>
      <c r="J1149" s="9" t="s">
        <v>3</v>
      </c>
      <c r="K1149" s="9" t="s">
        <v>111</v>
      </c>
      <c r="L1149" s="9" t="s">
        <v>112</v>
      </c>
      <c r="M1149" s="13">
        <v>67.510000000000005</v>
      </c>
      <c r="N1149" s="13">
        <f t="shared" si="51"/>
        <v>3062.2536</v>
      </c>
      <c r="O1149" s="11">
        <v>20000</v>
      </c>
      <c r="P1149" s="11">
        <f t="shared" si="52"/>
        <v>1350200</v>
      </c>
      <c r="Q1149" s="9" t="s">
        <v>1002</v>
      </c>
      <c r="R1149" s="37">
        <f t="shared" si="53"/>
        <v>20000</v>
      </c>
    </row>
    <row r="1150" spans="1:18" x14ac:dyDescent="0.25">
      <c r="A1150" s="9" t="s">
        <v>1003</v>
      </c>
      <c r="B1150" s="10">
        <v>44394</v>
      </c>
      <c r="C1150" s="11">
        <v>7</v>
      </c>
      <c r="D1150" s="12">
        <v>2021</v>
      </c>
      <c r="E1150" s="10" t="s">
        <v>2715</v>
      </c>
      <c r="F1150" s="10" t="s">
        <v>2658</v>
      </c>
      <c r="G1150" s="10" t="s">
        <v>2668</v>
      </c>
      <c r="H1150" s="9" t="s">
        <v>26</v>
      </c>
      <c r="I1150" s="9" t="s">
        <v>326</v>
      </c>
      <c r="J1150" s="9" t="s">
        <v>3</v>
      </c>
      <c r="K1150" s="9" t="s">
        <v>111</v>
      </c>
      <c r="L1150" s="9" t="s">
        <v>112</v>
      </c>
      <c r="M1150" s="13">
        <v>50</v>
      </c>
      <c r="N1150" s="13">
        <f t="shared" si="51"/>
        <v>2268</v>
      </c>
      <c r="O1150" s="11">
        <v>20000</v>
      </c>
      <c r="P1150" s="11">
        <f t="shared" si="52"/>
        <v>1000000</v>
      </c>
      <c r="Q1150" s="9" t="s">
        <v>1004</v>
      </c>
      <c r="R1150" s="37">
        <f t="shared" si="53"/>
        <v>20000</v>
      </c>
    </row>
    <row r="1151" spans="1:18" x14ac:dyDescent="0.25">
      <c r="A1151" s="9" t="s">
        <v>1005</v>
      </c>
      <c r="B1151" s="10">
        <v>44394</v>
      </c>
      <c r="C1151" s="11">
        <v>7</v>
      </c>
      <c r="D1151" s="12">
        <v>2021</v>
      </c>
      <c r="E1151" s="10" t="s">
        <v>2715</v>
      </c>
      <c r="F1151" s="10" t="s">
        <v>2658</v>
      </c>
      <c r="G1151" s="10" t="s">
        <v>2668</v>
      </c>
      <c r="H1151" s="9" t="s">
        <v>8</v>
      </c>
      <c r="I1151" s="9" t="s">
        <v>9</v>
      </c>
      <c r="J1151" s="9" t="s">
        <v>3</v>
      </c>
      <c r="K1151" s="9" t="s">
        <v>10</v>
      </c>
      <c r="L1151" s="9" t="s">
        <v>11</v>
      </c>
      <c r="M1151" s="13">
        <v>45</v>
      </c>
      <c r="N1151" s="13">
        <f t="shared" si="51"/>
        <v>2041.2</v>
      </c>
      <c r="O1151" s="11">
        <v>23300</v>
      </c>
      <c r="P1151" s="11">
        <f t="shared" si="52"/>
        <v>1048500</v>
      </c>
      <c r="Q1151" s="9" t="s">
        <v>1006</v>
      </c>
      <c r="R1151" s="37">
        <f t="shared" si="53"/>
        <v>23300</v>
      </c>
    </row>
    <row r="1152" spans="1:18" x14ac:dyDescent="0.25">
      <c r="A1152" s="9" t="s">
        <v>993</v>
      </c>
      <c r="B1152" s="10">
        <v>44396</v>
      </c>
      <c r="C1152" s="11">
        <v>7</v>
      </c>
      <c r="D1152" s="12">
        <v>2021</v>
      </c>
      <c r="E1152" s="10" t="s">
        <v>2715</v>
      </c>
      <c r="F1152" s="10" t="s">
        <v>2658</v>
      </c>
      <c r="G1152" s="10" t="s">
        <v>2668</v>
      </c>
      <c r="H1152" s="9" t="s">
        <v>170</v>
      </c>
      <c r="I1152" s="9" t="s">
        <v>9</v>
      </c>
      <c r="J1152" s="9" t="s">
        <v>3</v>
      </c>
      <c r="K1152" s="9" t="s">
        <v>10</v>
      </c>
      <c r="L1152" s="9" t="s">
        <v>11</v>
      </c>
      <c r="M1152" s="13">
        <v>35</v>
      </c>
      <c r="N1152" s="13">
        <f t="shared" si="51"/>
        <v>1587.6</v>
      </c>
      <c r="O1152" s="11">
        <v>26500</v>
      </c>
      <c r="P1152" s="11">
        <f t="shared" si="52"/>
        <v>927500</v>
      </c>
      <c r="Q1152" s="9" t="s">
        <v>994</v>
      </c>
      <c r="R1152" s="37">
        <f t="shared" si="53"/>
        <v>26500</v>
      </c>
    </row>
    <row r="1153" spans="1:18" x14ac:dyDescent="0.25">
      <c r="A1153" s="9" t="s">
        <v>995</v>
      </c>
      <c r="B1153" s="10">
        <v>44396</v>
      </c>
      <c r="C1153" s="11">
        <v>7</v>
      </c>
      <c r="D1153" s="12">
        <v>2021</v>
      </c>
      <c r="E1153" s="10" t="s">
        <v>2715</v>
      </c>
      <c r="F1153" s="10" t="s">
        <v>2658</v>
      </c>
      <c r="G1153" s="10" t="s">
        <v>2668</v>
      </c>
      <c r="H1153" s="9" t="s">
        <v>8</v>
      </c>
      <c r="I1153" s="9" t="s">
        <v>9</v>
      </c>
      <c r="J1153" s="9" t="s">
        <v>3</v>
      </c>
      <c r="K1153" s="9" t="s">
        <v>10</v>
      </c>
      <c r="L1153" s="9" t="s">
        <v>11</v>
      </c>
      <c r="M1153" s="13">
        <v>45.11</v>
      </c>
      <c r="N1153" s="13">
        <f t="shared" si="51"/>
        <v>2046.1895999999999</v>
      </c>
      <c r="O1153" s="11">
        <v>23300</v>
      </c>
      <c r="P1153" s="11">
        <f t="shared" si="52"/>
        <v>1051063</v>
      </c>
      <c r="Q1153" s="9" t="s">
        <v>996</v>
      </c>
      <c r="R1153" s="37">
        <f t="shared" si="53"/>
        <v>23300</v>
      </c>
    </row>
    <row r="1154" spans="1:18" x14ac:dyDescent="0.25">
      <c r="A1154" s="9" t="s">
        <v>995</v>
      </c>
      <c r="B1154" s="10">
        <v>44396</v>
      </c>
      <c r="C1154" s="11">
        <v>7</v>
      </c>
      <c r="D1154" s="12">
        <v>2021</v>
      </c>
      <c r="E1154" s="10" t="s">
        <v>2715</v>
      </c>
      <c r="F1154" s="10" t="s">
        <v>2658</v>
      </c>
      <c r="G1154" s="10" t="s">
        <v>2668</v>
      </c>
      <c r="H1154" s="9" t="s">
        <v>8</v>
      </c>
      <c r="I1154" s="9" t="s">
        <v>9</v>
      </c>
      <c r="J1154" s="9" t="s">
        <v>3</v>
      </c>
      <c r="K1154" s="9" t="s">
        <v>10</v>
      </c>
      <c r="L1154" s="9" t="s">
        <v>11</v>
      </c>
      <c r="M1154" s="13">
        <v>19.89</v>
      </c>
      <c r="N1154" s="13">
        <f t="shared" si="51"/>
        <v>902.21040000000005</v>
      </c>
      <c r="O1154" s="11">
        <v>23300</v>
      </c>
      <c r="P1154" s="11">
        <f t="shared" si="52"/>
        <v>463437</v>
      </c>
      <c r="Q1154" s="9" t="s">
        <v>996</v>
      </c>
      <c r="R1154" s="37">
        <f t="shared" si="53"/>
        <v>23300</v>
      </c>
    </row>
    <row r="1155" spans="1:18" x14ac:dyDescent="0.25">
      <c r="A1155" s="9" t="s">
        <v>989</v>
      </c>
      <c r="B1155" s="10">
        <v>44403</v>
      </c>
      <c r="C1155" s="11">
        <v>7</v>
      </c>
      <c r="D1155" s="12">
        <v>2021</v>
      </c>
      <c r="E1155" s="10" t="s">
        <v>2715</v>
      </c>
      <c r="F1155" s="10" t="s">
        <v>2658</v>
      </c>
      <c r="G1155" s="10" t="s">
        <v>2668</v>
      </c>
      <c r="H1155" s="9" t="s">
        <v>170</v>
      </c>
      <c r="I1155" s="9" t="s">
        <v>9</v>
      </c>
      <c r="J1155" s="9" t="s">
        <v>3</v>
      </c>
      <c r="K1155" s="9" t="s">
        <v>10</v>
      </c>
      <c r="L1155" s="9" t="s">
        <v>11</v>
      </c>
      <c r="M1155" s="13">
        <v>23.12</v>
      </c>
      <c r="N1155" s="13">
        <f t="shared" si="51"/>
        <v>1048.7232000000001</v>
      </c>
      <c r="O1155" s="11">
        <v>26800</v>
      </c>
      <c r="P1155" s="11">
        <f t="shared" si="52"/>
        <v>619616</v>
      </c>
      <c r="Q1155" s="9" t="s">
        <v>990</v>
      </c>
      <c r="R1155" s="37">
        <f t="shared" si="53"/>
        <v>26800</v>
      </c>
    </row>
    <row r="1156" spans="1:18" x14ac:dyDescent="0.25">
      <c r="A1156" s="9" t="s">
        <v>989</v>
      </c>
      <c r="B1156" s="10">
        <v>44403</v>
      </c>
      <c r="C1156" s="11">
        <v>7</v>
      </c>
      <c r="D1156" s="12">
        <v>2021</v>
      </c>
      <c r="E1156" s="10" t="s">
        <v>2715</v>
      </c>
      <c r="F1156" s="10" t="s">
        <v>2658</v>
      </c>
      <c r="G1156" s="10" t="s">
        <v>2668</v>
      </c>
      <c r="H1156" s="9" t="s">
        <v>170</v>
      </c>
      <c r="I1156" s="9" t="s">
        <v>9</v>
      </c>
      <c r="J1156" s="9" t="s">
        <v>3</v>
      </c>
      <c r="K1156" s="9" t="s">
        <v>10</v>
      </c>
      <c r="L1156" s="9" t="s">
        <v>11</v>
      </c>
      <c r="M1156" s="13">
        <v>16.88</v>
      </c>
      <c r="N1156" s="13">
        <f t="shared" si="51"/>
        <v>765.67679999999996</v>
      </c>
      <c r="O1156" s="11">
        <v>26800</v>
      </c>
      <c r="P1156" s="11">
        <f t="shared" si="52"/>
        <v>452384</v>
      </c>
      <c r="Q1156" s="9" t="s">
        <v>990</v>
      </c>
      <c r="R1156" s="37">
        <f t="shared" si="53"/>
        <v>26800</v>
      </c>
    </row>
    <row r="1157" spans="1:18" x14ac:dyDescent="0.25">
      <c r="A1157" s="9" t="s">
        <v>991</v>
      </c>
      <c r="B1157" s="10">
        <v>44403</v>
      </c>
      <c r="C1157" s="11">
        <v>7</v>
      </c>
      <c r="D1157" s="12">
        <v>2021</v>
      </c>
      <c r="E1157" s="10" t="s">
        <v>2715</v>
      </c>
      <c r="F1157" s="10" t="s">
        <v>2658</v>
      </c>
      <c r="G1157" s="10" t="s">
        <v>2668</v>
      </c>
      <c r="H1157" s="9" t="s">
        <v>8</v>
      </c>
      <c r="I1157" s="9" t="s">
        <v>9</v>
      </c>
      <c r="J1157" s="9" t="s">
        <v>3</v>
      </c>
      <c r="K1157" s="9" t="s">
        <v>10</v>
      </c>
      <c r="L1157" s="9" t="s">
        <v>11</v>
      </c>
      <c r="M1157" s="13">
        <v>25.11</v>
      </c>
      <c r="N1157" s="13">
        <f t="shared" si="51"/>
        <v>1138.9895999999999</v>
      </c>
      <c r="O1157" s="11">
        <v>23300</v>
      </c>
      <c r="P1157" s="11">
        <f t="shared" si="52"/>
        <v>585063</v>
      </c>
      <c r="Q1157" s="9" t="s">
        <v>992</v>
      </c>
      <c r="R1157" s="37">
        <f t="shared" si="53"/>
        <v>23300</v>
      </c>
    </row>
    <row r="1158" spans="1:18" x14ac:dyDescent="0.25">
      <c r="A1158" s="9" t="s">
        <v>991</v>
      </c>
      <c r="B1158" s="10">
        <v>44403</v>
      </c>
      <c r="C1158" s="11">
        <v>7</v>
      </c>
      <c r="D1158" s="12">
        <v>2021</v>
      </c>
      <c r="E1158" s="10" t="s">
        <v>2715</v>
      </c>
      <c r="F1158" s="10" t="s">
        <v>2658</v>
      </c>
      <c r="G1158" s="10" t="s">
        <v>2668</v>
      </c>
      <c r="H1158" s="9" t="s">
        <v>8</v>
      </c>
      <c r="I1158" s="9" t="s">
        <v>9</v>
      </c>
      <c r="J1158" s="9" t="s">
        <v>3</v>
      </c>
      <c r="K1158" s="9" t="s">
        <v>10</v>
      </c>
      <c r="L1158" s="9" t="s">
        <v>11</v>
      </c>
      <c r="M1158" s="13">
        <v>18.75</v>
      </c>
      <c r="N1158" s="13">
        <f t="shared" ref="N1158:N1221" si="54">M1158*45.36</f>
        <v>850.5</v>
      </c>
      <c r="O1158" s="11">
        <v>23300</v>
      </c>
      <c r="P1158" s="11">
        <f t="shared" ref="P1158:P1221" si="55">M1158*O1158</f>
        <v>436875</v>
      </c>
      <c r="Q1158" s="9" t="s">
        <v>992</v>
      </c>
      <c r="R1158" s="37">
        <f t="shared" si="53"/>
        <v>23300</v>
      </c>
    </row>
    <row r="1159" spans="1:18" x14ac:dyDescent="0.25">
      <c r="A1159" s="9" t="s">
        <v>991</v>
      </c>
      <c r="B1159" s="10">
        <v>44403</v>
      </c>
      <c r="C1159" s="11">
        <v>7</v>
      </c>
      <c r="D1159" s="12">
        <v>2021</v>
      </c>
      <c r="E1159" s="10" t="s">
        <v>2715</v>
      </c>
      <c r="F1159" s="10" t="s">
        <v>2658</v>
      </c>
      <c r="G1159" s="10" t="s">
        <v>2668</v>
      </c>
      <c r="H1159" s="9" t="s">
        <v>8</v>
      </c>
      <c r="I1159" s="9" t="s">
        <v>9</v>
      </c>
      <c r="J1159" s="9" t="s">
        <v>3</v>
      </c>
      <c r="K1159" s="9" t="s">
        <v>10</v>
      </c>
      <c r="L1159" s="9" t="s">
        <v>11</v>
      </c>
      <c r="M1159" s="13">
        <v>66.14</v>
      </c>
      <c r="N1159" s="13">
        <f t="shared" si="54"/>
        <v>3000.1104</v>
      </c>
      <c r="O1159" s="11">
        <v>23300</v>
      </c>
      <c r="P1159" s="11">
        <f t="shared" si="55"/>
        <v>1541062</v>
      </c>
      <c r="Q1159" s="9" t="s">
        <v>992</v>
      </c>
      <c r="R1159" s="37">
        <f t="shared" ref="R1159:R1222" si="56">P1159/M1159</f>
        <v>23300</v>
      </c>
    </row>
    <row r="1160" spans="1:18" x14ac:dyDescent="0.25">
      <c r="A1160" s="9" t="s">
        <v>981</v>
      </c>
      <c r="B1160" s="10">
        <v>44404</v>
      </c>
      <c r="C1160" s="11">
        <v>7</v>
      </c>
      <c r="D1160" s="12">
        <v>2021</v>
      </c>
      <c r="E1160" s="10" t="s">
        <v>2715</v>
      </c>
      <c r="F1160" s="10" t="s">
        <v>2658</v>
      </c>
      <c r="G1160" s="10" t="s">
        <v>2668</v>
      </c>
      <c r="H1160" s="9" t="s">
        <v>22</v>
      </c>
      <c r="I1160" s="9" t="s">
        <v>23</v>
      </c>
      <c r="J1160" s="9" t="s">
        <v>3</v>
      </c>
      <c r="K1160" s="9" t="s">
        <v>16</v>
      </c>
      <c r="L1160" s="9" t="s">
        <v>17</v>
      </c>
      <c r="M1160" s="13">
        <v>54.34</v>
      </c>
      <c r="N1160" s="13">
        <f t="shared" si="54"/>
        <v>2464.8624</v>
      </c>
      <c r="O1160" s="11">
        <v>21400</v>
      </c>
      <c r="P1160" s="11">
        <f t="shared" si="55"/>
        <v>1162876</v>
      </c>
      <c r="Q1160" s="9" t="s">
        <v>982</v>
      </c>
      <c r="R1160" s="37">
        <f t="shared" si="56"/>
        <v>21400</v>
      </c>
    </row>
    <row r="1161" spans="1:18" x14ac:dyDescent="0.25">
      <c r="A1161" s="9" t="s">
        <v>981</v>
      </c>
      <c r="B1161" s="10">
        <v>44404</v>
      </c>
      <c r="C1161" s="11">
        <v>7</v>
      </c>
      <c r="D1161" s="12">
        <v>2021</v>
      </c>
      <c r="E1161" s="10" t="s">
        <v>2715</v>
      </c>
      <c r="F1161" s="10" t="s">
        <v>2658</v>
      </c>
      <c r="G1161" s="10" t="s">
        <v>2668</v>
      </c>
      <c r="H1161" s="9" t="s">
        <v>22</v>
      </c>
      <c r="I1161" s="9" t="s">
        <v>23</v>
      </c>
      <c r="J1161" s="9" t="s">
        <v>3</v>
      </c>
      <c r="K1161" s="9" t="s">
        <v>16</v>
      </c>
      <c r="L1161" s="9" t="s">
        <v>17</v>
      </c>
      <c r="M1161" s="13">
        <v>39.659999999999997</v>
      </c>
      <c r="N1161" s="13">
        <f t="shared" si="54"/>
        <v>1798.9775999999997</v>
      </c>
      <c r="O1161" s="11">
        <v>21400</v>
      </c>
      <c r="P1161" s="11">
        <f t="shared" si="55"/>
        <v>848723.99999999988</v>
      </c>
      <c r="Q1161" s="9" t="s">
        <v>982</v>
      </c>
      <c r="R1161" s="37">
        <f t="shared" si="56"/>
        <v>21400</v>
      </c>
    </row>
    <row r="1162" spans="1:18" x14ac:dyDescent="0.25">
      <c r="A1162" s="9" t="s">
        <v>983</v>
      </c>
      <c r="B1162" s="10">
        <v>44404</v>
      </c>
      <c r="C1162" s="11">
        <v>7</v>
      </c>
      <c r="D1162" s="12">
        <v>2021</v>
      </c>
      <c r="E1162" s="10" t="s">
        <v>2715</v>
      </c>
      <c r="F1162" s="10" t="s">
        <v>2658</v>
      </c>
      <c r="G1162" s="10" t="s">
        <v>2668</v>
      </c>
      <c r="H1162" s="9" t="s">
        <v>22</v>
      </c>
      <c r="I1162" s="9" t="s">
        <v>23</v>
      </c>
      <c r="J1162" s="9" t="s">
        <v>3</v>
      </c>
      <c r="K1162" s="9" t="s">
        <v>16</v>
      </c>
      <c r="L1162" s="9" t="s">
        <v>17</v>
      </c>
      <c r="M1162" s="13">
        <v>6</v>
      </c>
      <c r="N1162" s="13">
        <f t="shared" si="54"/>
        <v>272.15999999999997</v>
      </c>
      <c r="O1162" s="11">
        <v>23000</v>
      </c>
      <c r="P1162" s="11">
        <f t="shared" si="55"/>
        <v>138000</v>
      </c>
      <c r="Q1162" s="9" t="s">
        <v>984</v>
      </c>
      <c r="R1162" s="37">
        <f t="shared" si="56"/>
        <v>23000</v>
      </c>
    </row>
    <row r="1163" spans="1:18" x14ac:dyDescent="0.25">
      <c r="A1163" s="9" t="s">
        <v>985</v>
      </c>
      <c r="B1163" s="10">
        <v>44404</v>
      </c>
      <c r="C1163" s="11">
        <v>7</v>
      </c>
      <c r="D1163" s="12">
        <v>2021</v>
      </c>
      <c r="E1163" s="10" t="s">
        <v>2715</v>
      </c>
      <c r="F1163" s="10" t="s">
        <v>2658</v>
      </c>
      <c r="G1163" s="10" t="s">
        <v>2668</v>
      </c>
      <c r="H1163" s="9" t="s">
        <v>78</v>
      </c>
      <c r="I1163" s="9" t="s">
        <v>23</v>
      </c>
      <c r="J1163" s="9" t="s">
        <v>3</v>
      </c>
      <c r="K1163" s="9" t="s">
        <v>16</v>
      </c>
      <c r="L1163" s="9" t="s">
        <v>17</v>
      </c>
      <c r="M1163" s="13">
        <v>1</v>
      </c>
      <c r="N1163" s="13">
        <f t="shared" si="54"/>
        <v>45.36</v>
      </c>
      <c r="O1163" s="11">
        <v>21200</v>
      </c>
      <c r="P1163" s="11">
        <f t="shared" si="55"/>
        <v>21200</v>
      </c>
      <c r="Q1163" s="9" t="s">
        <v>986</v>
      </c>
      <c r="R1163" s="37">
        <f t="shared" si="56"/>
        <v>21200</v>
      </c>
    </row>
    <row r="1164" spans="1:18" x14ac:dyDescent="0.25">
      <c r="A1164" s="9" t="s">
        <v>985</v>
      </c>
      <c r="B1164" s="10">
        <v>44404</v>
      </c>
      <c r="C1164" s="11">
        <v>7</v>
      </c>
      <c r="D1164" s="12">
        <v>2021</v>
      </c>
      <c r="E1164" s="10" t="s">
        <v>2715</v>
      </c>
      <c r="F1164" s="10" t="s">
        <v>2658</v>
      </c>
      <c r="G1164" s="10" t="s">
        <v>2668</v>
      </c>
      <c r="H1164" s="9" t="s">
        <v>78</v>
      </c>
      <c r="I1164" s="9" t="s">
        <v>23</v>
      </c>
      <c r="J1164" s="9" t="s">
        <v>3</v>
      </c>
      <c r="K1164" s="9" t="s">
        <v>16</v>
      </c>
      <c r="L1164" s="9" t="s">
        <v>17</v>
      </c>
      <c r="M1164" s="13">
        <v>5.96</v>
      </c>
      <c r="N1164" s="13">
        <f t="shared" si="54"/>
        <v>270.34559999999999</v>
      </c>
      <c r="O1164" s="11">
        <v>21200</v>
      </c>
      <c r="P1164" s="11">
        <f t="shared" si="55"/>
        <v>126352</v>
      </c>
      <c r="Q1164" s="9" t="s">
        <v>986</v>
      </c>
      <c r="R1164" s="37">
        <f t="shared" si="56"/>
        <v>21200</v>
      </c>
    </row>
    <row r="1165" spans="1:18" x14ac:dyDescent="0.25">
      <c r="A1165" s="9" t="s">
        <v>985</v>
      </c>
      <c r="B1165" s="10">
        <v>44404</v>
      </c>
      <c r="C1165" s="11">
        <v>7</v>
      </c>
      <c r="D1165" s="12">
        <v>2021</v>
      </c>
      <c r="E1165" s="10" t="s">
        <v>2715</v>
      </c>
      <c r="F1165" s="10" t="s">
        <v>2658</v>
      </c>
      <c r="G1165" s="10" t="s">
        <v>2668</v>
      </c>
      <c r="H1165" s="9" t="s">
        <v>78</v>
      </c>
      <c r="I1165" s="9" t="s">
        <v>23</v>
      </c>
      <c r="J1165" s="9" t="s">
        <v>3</v>
      </c>
      <c r="K1165" s="9" t="s">
        <v>16</v>
      </c>
      <c r="L1165" s="9" t="s">
        <v>17</v>
      </c>
      <c r="M1165" s="13">
        <v>30.19</v>
      </c>
      <c r="N1165" s="13">
        <f t="shared" si="54"/>
        <v>1369.4184</v>
      </c>
      <c r="O1165" s="11">
        <v>21200</v>
      </c>
      <c r="P1165" s="11">
        <f t="shared" si="55"/>
        <v>640028</v>
      </c>
      <c r="Q1165" s="9" t="s">
        <v>986</v>
      </c>
      <c r="R1165" s="37">
        <f t="shared" si="56"/>
        <v>21200</v>
      </c>
    </row>
    <row r="1166" spans="1:18" x14ac:dyDescent="0.25">
      <c r="A1166" s="9" t="s">
        <v>985</v>
      </c>
      <c r="B1166" s="10">
        <v>44404</v>
      </c>
      <c r="C1166" s="11">
        <v>7</v>
      </c>
      <c r="D1166" s="12">
        <v>2021</v>
      </c>
      <c r="E1166" s="10" t="s">
        <v>2715</v>
      </c>
      <c r="F1166" s="10" t="s">
        <v>2658</v>
      </c>
      <c r="G1166" s="10" t="s">
        <v>2668</v>
      </c>
      <c r="H1166" s="9" t="s">
        <v>78</v>
      </c>
      <c r="I1166" s="9" t="s">
        <v>23</v>
      </c>
      <c r="J1166" s="9" t="s">
        <v>3</v>
      </c>
      <c r="K1166" s="9" t="s">
        <v>16</v>
      </c>
      <c r="L1166" s="9" t="s">
        <v>17</v>
      </c>
      <c r="M1166" s="13">
        <v>6.26</v>
      </c>
      <c r="N1166" s="13">
        <f t="shared" si="54"/>
        <v>283.95359999999999</v>
      </c>
      <c r="O1166" s="11">
        <v>21200</v>
      </c>
      <c r="P1166" s="11">
        <f t="shared" si="55"/>
        <v>132712</v>
      </c>
      <c r="Q1166" s="9" t="s">
        <v>986</v>
      </c>
      <c r="R1166" s="37">
        <f t="shared" si="56"/>
        <v>21200</v>
      </c>
    </row>
    <row r="1167" spans="1:18" x14ac:dyDescent="0.25">
      <c r="A1167" s="9" t="s">
        <v>985</v>
      </c>
      <c r="B1167" s="10">
        <v>44404</v>
      </c>
      <c r="C1167" s="11">
        <v>7</v>
      </c>
      <c r="D1167" s="12">
        <v>2021</v>
      </c>
      <c r="E1167" s="10" t="s">
        <v>2715</v>
      </c>
      <c r="F1167" s="10" t="s">
        <v>2658</v>
      </c>
      <c r="G1167" s="10" t="s">
        <v>2668</v>
      </c>
      <c r="H1167" s="9" t="s">
        <v>78</v>
      </c>
      <c r="I1167" s="9" t="s">
        <v>23</v>
      </c>
      <c r="J1167" s="9" t="s">
        <v>3</v>
      </c>
      <c r="K1167" s="9" t="s">
        <v>16</v>
      </c>
      <c r="L1167" s="9" t="s">
        <v>17</v>
      </c>
      <c r="M1167" s="13">
        <v>6.49</v>
      </c>
      <c r="N1167" s="13">
        <f t="shared" si="54"/>
        <v>294.38639999999998</v>
      </c>
      <c r="O1167" s="11">
        <v>21200</v>
      </c>
      <c r="P1167" s="11">
        <f t="shared" si="55"/>
        <v>137588</v>
      </c>
      <c r="Q1167" s="9" t="s">
        <v>986</v>
      </c>
      <c r="R1167" s="37">
        <f t="shared" si="56"/>
        <v>21200</v>
      </c>
    </row>
    <row r="1168" spans="1:18" x14ac:dyDescent="0.25">
      <c r="A1168" s="9" t="s">
        <v>985</v>
      </c>
      <c r="B1168" s="10">
        <v>44404</v>
      </c>
      <c r="C1168" s="11">
        <v>7</v>
      </c>
      <c r="D1168" s="12">
        <v>2021</v>
      </c>
      <c r="E1168" s="10" t="s">
        <v>2715</v>
      </c>
      <c r="F1168" s="10" t="s">
        <v>2658</v>
      </c>
      <c r="G1168" s="10" t="s">
        <v>2668</v>
      </c>
      <c r="H1168" s="9" t="s">
        <v>78</v>
      </c>
      <c r="I1168" s="9" t="s">
        <v>23</v>
      </c>
      <c r="J1168" s="9" t="s">
        <v>3</v>
      </c>
      <c r="K1168" s="9" t="s">
        <v>16</v>
      </c>
      <c r="L1168" s="9" t="s">
        <v>17</v>
      </c>
      <c r="M1168" s="13">
        <v>20.3</v>
      </c>
      <c r="N1168" s="13">
        <f t="shared" si="54"/>
        <v>920.80799999999999</v>
      </c>
      <c r="O1168" s="11">
        <v>21200</v>
      </c>
      <c r="P1168" s="11">
        <f t="shared" si="55"/>
        <v>430360</v>
      </c>
      <c r="Q1168" s="9" t="s">
        <v>986</v>
      </c>
      <c r="R1168" s="37">
        <f t="shared" si="56"/>
        <v>21200</v>
      </c>
    </row>
    <row r="1169" spans="1:18" x14ac:dyDescent="0.25">
      <c r="A1169" s="9" t="s">
        <v>985</v>
      </c>
      <c r="B1169" s="10">
        <v>44404</v>
      </c>
      <c r="C1169" s="11">
        <v>7</v>
      </c>
      <c r="D1169" s="12">
        <v>2021</v>
      </c>
      <c r="E1169" s="10" t="s">
        <v>2715</v>
      </c>
      <c r="F1169" s="10" t="s">
        <v>2658</v>
      </c>
      <c r="G1169" s="10" t="s">
        <v>2668</v>
      </c>
      <c r="H1169" s="9" t="s">
        <v>78</v>
      </c>
      <c r="I1169" s="9" t="s">
        <v>23</v>
      </c>
      <c r="J1169" s="9" t="s">
        <v>3</v>
      </c>
      <c r="K1169" s="9" t="s">
        <v>16</v>
      </c>
      <c r="L1169" s="9" t="s">
        <v>17</v>
      </c>
      <c r="M1169" s="13">
        <v>29.21</v>
      </c>
      <c r="N1169" s="13">
        <f t="shared" si="54"/>
        <v>1324.9656</v>
      </c>
      <c r="O1169" s="11">
        <v>21200</v>
      </c>
      <c r="P1169" s="11">
        <f t="shared" si="55"/>
        <v>619252</v>
      </c>
      <c r="Q1169" s="9" t="s">
        <v>986</v>
      </c>
      <c r="R1169" s="37">
        <f t="shared" si="56"/>
        <v>21200</v>
      </c>
    </row>
    <row r="1170" spans="1:18" x14ac:dyDescent="0.25">
      <c r="A1170" s="9" t="s">
        <v>985</v>
      </c>
      <c r="B1170" s="10">
        <v>44404</v>
      </c>
      <c r="C1170" s="11">
        <v>7</v>
      </c>
      <c r="D1170" s="12">
        <v>2021</v>
      </c>
      <c r="E1170" s="10" t="s">
        <v>2715</v>
      </c>
      <c r="F1170" s="10" t="s">
        <v>2658</v>
      </c>
      <c r="G1170" s="10" t="s">
        <v>2668</v>
      </c>
      <c r="H1170" s="9" t="s">
        <v>78</v>
      </c>
      <c r="I1170" s="9" t="s">
        <v>23</v>
      </c>
      <c r="J1170" s="9" t="s">
        <v>3</v>
      </c>
      <c r="K1170" s="9" t="s">
        <v>16</v>
      </c>
      <c r="L1170" s="9" t="s">
        <v>17</v>
      </c>
      <c r="M1170" s="13">
        <v>0.59</v>
      </c>
      <c r="N1170" s="13">
        <f t="shared" si="54"/>
        <v>26.7624</v>
      </c>
      <c r="O1170" s="11">
        <v>21200</v>
      </c>
      <c r="P1170" s="11">
        <f t="shared" si="55"/>
        <v>12508</v>
      </c>
      <c r="Q1170" s="9" t="s">
        <v>986</v>
      </c>
      <c r="R1170" s="37">
        <f t="shared" si="56"/>
        <v>21200</v>
      </c>
    </row>
    <row r="1171" spans="1:18" x14ac:dyDescent="0.25">
      <c r="A1171" s="9" t="s">
        <v>987</v>
      </c>
      <c r="B1171" s="10">
        <v>44404</v>
      </c>
      <c r="C1171" s="11">
        <v>7</v>
      </c>
      <c r="D1171" s="12">
        <v>2021</v>
      </c>
      <c r="E1171" s="10" t="s">
        <v>2715</v>
      </c>
      <c r="F1171" s="10" t="s">
        <v>2658</v>
      </c>
      <c r="G1171" s="10" t="s">
        <v>2668</v>
      </c>
      <c r="H1171" s="9" t="s">
        <v>170</v>
      </c>
      <c r="I1171" s="9" t="s">
        <v>9</v>
      </c>
      <c r="J1171" s="9" t="s">
        <v>3</v>
      </c>
      <c r="K1171" s="9" t="s">
        <v>10</v>
      </c>
      <c r="L1171" s="9" t="s">
        <v>11</v>
      </c>
      <c r="M1171" s="13">
        <v>8.2799999999999994</v>
      </c>
      <c r="N1171" s="13">
        <f t="shared" si="54"/>
        <v>375.58079999999995</v>
      </c>
      <c r="O1171" s="11">
        <v>26500</v>
      </c>
      <c r="P1171" s="11">
        <f t="shared" si="55"/>
        <v>219419.99999999997</v>
      </c>
      <c r="Q1171" s="9" t="s">
        <v>988</v>
      </c>
      <c r="R1171" s="37">
        <f t="shared" si="56"/>
        <v>26500</v>
      </c>
    </row>
    <row r="1172" spans="1:18" x14ac:dyDescent="0.25">
      <c r="A1172" s="9" t="s">
        <v>987</v>
      </c>
      <c r="B1172" s="10">
        <v>44404</v>
      </c>
      <c r="C1172" s="11">
        <v>7</v>
      </c>
      <c r="D1172" s="12">
        <v>2021</v>
      </c>
      <c r="E1172" s="10" t="s">
        <v>2715</v>
      </c>
      <c r="F1172" s="10" t="s">
        <v>2658</v>
      </c>
      <c r="G1172" s="10" t="s">
        <v>2668</v>
      </c>
      <c r="H1172" s="9" t="s">
        <v>170</v>
      </c>
      <c r="I1172" s="9" t="s">
        <v>9</v>
      </c>
      <c r="J1172" s="9" t="s">
        <v>3</v>
      </c>
      <c r="K1172" s="9" t="s">
        <v>10</v>
      </c>
      <c r="L1172" s="9" t="s">
        <v>11</v>
      </c>
      <c r="M1172" s="13">
        <v>22.72</v>
      </c>
      <c r="N1172" s="13">
        <f t="shared" si="54"/>
        <v>1030.5791999999999</v>
      </c>
      <c r="O1172" s="11">
        <v>26500</v>
      </c>
      <c r="P1172" s="11">
        <f t="shared" si="55"/>
        <v>602080</v>
      </c>
      <c r="Q1172" s="9" t="s">
        <v>988</v>
      </c>
      <c r="R1172" s="37">
        <f t="shared" si="56"/>
        <v>26500</v>
      </c>
    </row>
    <row r="1173" spans="1:18" x14ac:dyDescent="0.25">
      <c r="A1173" s="9" t="s">
        <v>975</v>
      </c>
      <c r="B1173" s="10">
        <v>44405</v>
      </c>
      <c r="C1173" s="11">
        <v>7</v>
      </c>
      <c r="D1173" s="12">
        <v>2021</v>
      </c>
      <c r="E1173" s="10" t="s">
        <v>2715</v>
      </c>
      <c r="F1173" s="10" t="s">
        <v>2658</v>
      </c>
      <c r="G1173" s="10" t="s">
        <v>2668</v>
      </c>
      <c r="H1173" s="9" t="s">
        <v>298</v>
      </c>
      <c r="I1173" s="9" t="s">
        <v>23</v>
      </c>
      <c r="J1173" s="9" t="s">
        <v>3</v>
      </c>
      <c r="K1173" s="9" t="s">
        <v>16</v>
      </c>
      <c r="L1173" s="9" t="s">
        <v>17</v>
      </c>
      <c r="M1173" s="13">
        <v>3</v>
      </c>
      <c r="N1173" s="13">
        <f t="shared" si="54"/>
        <v>136.07999999999998</v>
      </c>
      <c r="O1173" s="11">
        <v>20500</v>
      </c>
      <c r="P1173" s="11">
        <f t="shared" si="55"/>
        <v>61500</v>
      </c>
      <c r="Q1173" s="9" t="s">
        <v>976</v>
      </c>
      <c r="R1173" s="37">
        <f t="shared" si="56"/>
        <v>20500</v>
      </c>
    </row>
    <row r="1174" spans="1:18" x14ac:dyDescent="0.25">
      <c r="A1174" s="9" t="s">
        <v>977</v>
      </c>
      <c r="B1174" s="10">
        <v>44405</v>
      </c>
      <c r="C1174" s="11">
        <v>7</v>
      </c>
      <c r="D1174" s="12">
        <v>2021</v>
      </c>
      <c r="E1174" s="10" t="s">
        <v>2715</v>
      </c>
      <c r="F1174" s="10" t="s">
        <v>2658</v>
      </c>
      <c r="G1174" s="10" t="s">
        <v>2668</v>
      </c>
      <c r="H1174" s="9" t="s">
        <v>298</v>
      </c>
      <c r="I1174" s="9" t="s">
        <v>23</v>
      </c>
      <c r="J1174" s="9" t="s">
        <v>3</v>
      </c>
      <c r="K1174" s="9" t="s">
        <v>16</v>
      </c>
      <c r="L1174" s="9" t="s">
        <v>17</v>
      </c>
      <c r="M1174" s="13">
        <v>97</v>
      </c>
      <c r="N1174" s="13">
        <f t="shared" si="54"/>
        <v>4399.92</v>
      </c>
      <c r="O1174" s="11">
        <v>20500</v>
      </c>
      <c r="P1174" s="11">
        <f t="shared" si="55"/>
        <v>1988500</v>
      </c>
      <c r="Q1174" s="9" t="s">
        <v>978</v>
      </c>
      <c r="R1174" s="37">
        <f t="shared" si="56"/>
        <v>20500</v>
      </c>
    </row>
    <row r="1175" spans="1:18" x14ac:dyDescent="0.25">
      <c r="A1175" s="9" t="s">
        <v>979</v>
      </c>
      <c r="B1175" s="10">
        <v>44405</v>
      </c>
      <c r="C1175" s="11">
        <v>7</v>
      </c>
      <c r="D1175" s="12">
        <v>2021</v>
      </c>
      <c r="E1175" s="10" t="s">
        <v>2715</v>
      </c>
      <c r="F1175" s="10" t="s">
        <v>2658</v>
      </c>
      <c r="G1175" s="10" t="s">
        <v>2668</v>
      </c>
      <c r="H1175" s="9" t="s">
        <v>315</v>
      </c>
      <c r="I1175" s="9" t="s">
        <v>23</v>
      </c>
      <c r="J1175" s="9" t="s">
        <v>3</v>
      </c>
      <c r="K1175" s="9" t="s">
        <v>16</v>
      </c>
      <c r="L1175" s="9" t="s">
        <v>17</v>
      </c>
      <c r="M1175" s="13">
        <v>1.31</v>
      </c>
      <c r="N1175" s="13">
        <f t="shared" si="54"/>
        <v>59.421600000000005</v>
      </c>
      <c r="O1175" s="11">
        <v>23200</v>
      </c>
      <c r="P1175" s="11">
        <f t="shared" si="55"/>
        <v>30392</v>
      </c>
      <c r="Q1175" s="9" t="s">
        <v>980</v>
      </c>
      <c r="R1175" s="37">
        <f t="shared" si="56"/>
        <v>23200</v>
      </c>
    </row>
    <row r="1176" spans="1:18" x14ac:dyDescent="0.25">
      <c r="A1176" s="9" t="s">
        <v>979</v>
      </c>
      <c r="B1176" s="10">
        <v>44405</v>
      </c>
      <c r="C1176" s="11">
        <v>7</v>
      </c>
      <c r="D1176" s="12">
        <v>2021</v>
      </c>
      <c r="E1176" s="10" t="s">
        <v>2715</v>
      </c>
      <c r="F1176" s="10" t="s">
        <v>2658</v>
      </c>
      <c r="G1176" s="10" t="s">
        <v>2668</v>
      </c>
      <c r="H1176" s="9" t="s">
        <v>315</v>
      </c>
      <c r="I1176" s="9" t="s">
        <v>23</v>
      </c>
      <c r="J1176" s="9" t="s">
        <v>3</v>
      </c>
      <c r="K1176" s="9" t="s">
        <v>16</v>
      </c>
      <c r="L1176" s="9" t="s">
        <v>17</v>
      </c>
      <c r="M1176" s="13">
        <v>9.69</v>
      </c>
      <c r="N1176" s="13">
        <f t="shared" si="54"/>
        <v>439.53839999999997</v>
      </c>
      <c r="O1176" s="11">
        <v>23200</v>
      </c>
      <c r="P1176" s="11">
        <f t="shared" si="55"/>
        <v>224808</v>
      </c>
      <c r="Q1176" s="9" t="s">
        <v>980</v>
      </c>
      <c r="R1176" s="37">
        <f t="shared" si="56"/>
        <v>23200</v>
      </c>
    </row>
    <row r="1177" spans="1:18" x14ac:dyDescent="0.25">
      <c r="A1177" s="9" t="s">
        <v>953</v>
      </c>
      <c r="B1177" s="10">
        <v>44406</v>
      </c>
      <c r="C1177" s="11">
        <v>7</v>
      </c>
      <c r="D1177" s="12">
        <v>2021</v>
      </c>
      <c r="E1177" s="10" t="s">
        <v>2715</v>
      </c>
      <c r="F1177" s="10" t="s">
        <v>2658</v>
      </c>
      <c r="G1177" s="10" t="s">
        <v>2668</v>
      </c>
      <c r="H1177" s="9" t="s">
        <v>815</v>
      </c>
      <c r="I1177" s="9" t="s">
        <v>58</v>
      </c>
      <c r="J1177" s="9" t="s">
        <v>3</v>
      </c>
      <c r="K1177" s="9" t="s">
        <v>59</v>
      </c>
      <c r="L1177" s="9" t="s">
        <v>60</v>
      </c>
      <c r="M1177" s="13">
        <v>28</v>
      </c>
      <c r="N1177" s="13">
        <f t="shared" si="54"/>
        <v>1270.08</v>
      </c>
      <c r="O1177" s="11">
        <v>17200</v>
      </c>
      <c r="P1177" s="11">
        <f t="shared" si="55"/>
        <v>481600</v>
      </c>
      <c r="Q1177" s="9" t="s">
        <v>954</v>
      </c>
      <c r="R1177" s="37">
        <f t="shared" si="56"/>
        <v>17200</v>
      </c>
    </row>
    <row r="1178" spans="1:18" x14ac:dyDescent="0.25">
      <c r="A1178" s="9" t="s">
        <v>955</v>
      </c>
      <c r="B1178" s="10">
        <v>44406</v>
      </c>
      <c r="C1178" s="11">
        <v>7</v>
      </c>
      <c r="D1178" s="12">
        <v>2021</v>
      </c>
      <c r="E1178" s="10" t="s">
        <v>2715</v>
      </c>
      <c r="F1178" s="10" t="s">
        <v>2658</v>
      </c>
      <c r="G1178" s="10" t="s">
        <v>2668</v>
      </c>
      <c r="H1178" s="9" t="s">
        <v>63</v>
      </c>
      <c r="I1178" s="9" t="s">
        <v>58</v>
      </c>
      <c r="J1178" s="9" t="s">
        <v>3</v>
      </c>
      <c r="K1178" s="9" t="s">
        <v>59</v>
      </c>
      <c r="L1178" s="9" t="s">
        <v>60</v>
      </c>
      <c r="M1178" s="13">
        <v>5</v>
      </c>
      <c r="N1178" s="13">
        <f t="shared" si="54"/>
        <v>226.8</v>
      </c>
      <c r="O1178" s="11">
        <v>17500</v>
      </c>
      <c r="P1178" s="11">
        <f t="shared" si="55"/>
        <v>87500</v>
      </c>
      <c r="Q1178" s="9" t="s">
        <v>956</v>
      </c>
      <c r="R1178" s="37">
        <f t="shared" si="56"/>
        <v>17500</v>
      </c>
    </row>
    <row r="1179" spans="1:18" x14ac:dyDescent="0.25">
      <c r="A1179" s="9" t="s">
        <v>957</v>
      </c>
      <c r="B1179" s="10">
        <v>44406</v>
      </c>
      <c r="C1179" s="11">
        <v>7</v>
      </c>
      <c r="D1179" s="12">
        <v>2021</v>
      </c>
      <c r="E1179" s="10" t="s">
        <v>2715</v>
      </c>
      <c r="F1179" s="10" t="s">
        <v>2658</v>
      </c>
      <c r="G1179" s="10" t="s">
        <v>2668</v>
      </c>
      <c r="H1179" s="9" t="s">
        <v>63</v>
      </c>
      <c r="I1179" s="9" t="s">
        <v>58</v>
      </c>
      <c r="J1179" s="9" t="s">
        <v>3</v>
      </c>
      <c r="K1179" s="9" t="s">
        <v>59</v>
      </c>
      <c r="L1179" s="9" t="s">
        <v>60</v>
      </c>
      <c r="M1179" s="13">
        <v>20</v>
      </c>
      <c r="N1179" s="13">
        <f t="shared" si="54"/>
        <v>907.2</v>
      </c>
      <c r="O1179" s="11">
        <v>17500</v>
      </c>
      <c r="P1179" s="11">
        <f t="shared" si="55"/>
        <v>350000</v>
      </c>
      <c r="Q1179" s="9" t="s">
        <v>958</v>
      </c>
      <c r="R1179" s="37">
        <f t="shared" si="56"/>
        <v>17500</v>
      </c>
    </row>
    <row r="1180" spans="1:18" x14ac:dyDescent="0.25">
      <c r="A1180" s="9" t="s">
        <v>959</v>
      </c>
      <c r="B1180" s="10">
        <v>44406</v>
      </c>
      <c r="C1180" s="11">
        <v>7</v>
      </c>
      <c r="D1180" s="12">
        <v>2021</v>
      </c>
      <c r="E1180" s="10" t="s">
        <v>2715</v>
      </c>
      <c r="F1180" s="10" t="s">
        <v>2658</v>
      </c>
      <c r="G1180" s="10" t="s">
        <v>2668</v>
      </c>
      <c r="H1180" s="9" t="s">
        <v>849</v>
      </c>
      <c r="I1180" s="9" t="s">
        <v>58</v>
      </c>
      <c r="J1180" s="9" t="s">
        <v>3</v>
      </c>
      <c r="K1180" s="9" t="s">
        <v>59</v>
      </c>
      <c r="L1180" s="9" t="s">
        <v>60</v>
      </c>
      <c r="M1180" s="13">
        <v>25</v>
      </c>
      <c r="N1180" s="13">
        <f t="shared" si="54"/>
        <v>1134</v>
      </c>
      <c r="O1180" s="11">
        <v>16700</v>
      </c>
      <c r="P1180" s="11">
        <f t="shared" si="55"/>
        <v>417500</v>
      </c>
      <c r="Q1180" s="9" t="s">
        <v>960</v>
      </c>
      <c r="R1180" s="37">
        <f t="shared" si="56"/>
        <v>16700</v>
      </c>
    </row>
    <row r="1181" spans="1:18" x14ac:dyDescent="0.25">
      <c r="A1181" s="9" t="s">
        <v>961</v>
      </c>
      <c r="B1181" s="10">
        <v>44406</v>
      </c>
      <c r="C1181" s="11">
        <v>7</v>
      </c>
      <c r="D1181" s="12">
        <v>2021</v>
      </c>
      <c r="E1181" s="10" t="s">
        <v>2715</v>
      </c>
      <c r="F1181" s="10" t="s">
        <v>2658</v>
      </c>
      <c r="G1181" s="10" t="s">
        <v>2668</v>
      </c>
      <c r="H1181" s="9" t="s">
        <v>57</v>
      </c>
      <c r="I1181" s="9" t="s">
        <v>58</v>
      </c>
      <c r="J1181" s="9" t="s">
        <v>3</v>
      </c>
      <c r="K1181" s="9" t="s">
        <v>59</v>
      </c>
      <c r="L1181" s="9" t="s">
        <v>60</v>
      </c>
      <c r="M1181" s="13">
        <v>68</v>
      </c>
      <c r="N1181" s="13">
        <f t="shared" si="54"/>
        <v>3084.48</v>
      </c>
      <c r="O1181" s="11">
        <v>18000</v>
      </c>
      <c r="P1181" s="11">
        <f t="shared" si="55"/>
        <v>1224000</v>
      </c>
      <c r="Q1181" s="9" t="s">
        <v>962</v>
      </c>
      <c r="R1181" s="37">
        <f t="shared" si="56"/>
        <v>18000</v>
      </c>
    </row>
    <row r="1182" spans="1:18" x14ac:dyDescent="0.25">
      <c r="A1182" s="9" t="s">
        <v>963</v>
      </c>
      <c r="B1182" s="10">
        <v>44406</v>
      </c>
      <c r="C1182" s="11">
        <v>7</v>
      </c>
      <c r="D1182" s="12">
        <v>2021</v>
      </c>
      <c r="E1182" s="10" t="s">
        <v>2715</v>
      </c>
      <c r="F1182" s="10" t="s">
        <v>2658</v>
      </c>
      <c r="G1182" s="10" t="s">
        <v>2668</v>
      </c>
      <c r="H1182" s="9" t="s">
        <v>57</v>
      </c>
      <c r="I1182" s="9" t="s">
        <v>58</v>
      </c>
      <c r="J1182" s="9" t="s">
        <v>3</v>
      </c>
      <c r="K1182" s="9" t="s">
        <v>59</v>
      </c>
      <c r="L1182" s="9" t="s">
        <v>60</v>
      </c>
      <c r="M1182" s="13">
        <v>5</v>
      </c>
      <c r="N1182" s="13">
        <f t="shared" si="54"/>
        <v>226.8</v>
      </c>
      <c r="O1182" s="11">
        <v>18000</v>
      </c>
      <c r="P1182" s="11">
        <f t="shared" si="55"/>
        <v>90000</v>
      </c>
      <c r="Q1182" s="9" t="s">
        <v>964</v>
      </c>
      <c r="R1182" s="37">
        <f t="shared" si="56"/>
        <v>18000</v>
      </c>
    </row>
    <row r="1183" spans="1:18" x14ac:dyDescent="0.25">
      <c r="A1183" s="9" t="s">
        <v>965</v>
      </c>
      <c r="B1183" s="10">
        <v>44406</v>
      </c>
      <c r="C1183" s="11">
        <v>7</v>
      </c>
      <c r="D1183" s="12">
        <v>2021</v>
      </c>
      <c r="E1183" s="10" t="s">
        <v>2715</v>
      </c>
      <c r="F1183" s="10" t="s">
        <v>2658</v>
      </c>
      <c r="G1183" s="10" t="s">
        <v>2668</v>
      </c>
      <c r="H1183" s="9" t="s">
        <v>966</v>
      </c>
      <c r="I1183" s="9" t="s">
        <v>58</v>
      </c>
      <c r="J1183" s="9" t="s">
        <v>3</v>
      </c>
      <c r="K1183" s="9" t="s">
        <v>59</v>
      </c>
      <c r="L1183" s="9" t="s">
        <v>60</v>
      </c>
      <c r="M1183" s="13">
        <v>1</v>
      </c>
      <c r="N1183" s="13">
        <f t="shared" si="54"/>
        <v>45.36</v>
      </c>
      <c r="O1183" s="11">
        <v>13000</v>
      </c>
      <c r="P1183" s="11">
        <f t="shared" si="55"/>
        <v>13000</v>
      </c>
      <c r="Q1183" s="9" t="s">
        <v>967</v>
      </c>
      <c r="R1183" s="37">
        <f t="shared" si="56"/>
        <v>13000</v>
      </c>
    </row>
    <row r="1184" spans="1:18" x14ac:dyDescent="0.25">
      <c r="A1184" s="9" t="s">
        <v>968</v>
      </c>
      <c r="B1184" s="10">
        <v>44406</v>
      </c>
      <c r="C1184" s="11">
        <v>7</v>
      </c>
      <c r="D1184" s="12">
        <v>2021</v>
      </c>
      <c r="E1184" s="10" t="s">
        <v>2715</v>
      </c>
      <c r="F1184" s="10" t="s">
        <v>2658</v>
      </c>
      <c r="G1184" s="10" t="s">
        <v>2668</v>
      </c>
      <c r="H1184" s="9" t="s">
        <v>969</v>
      </c>
      <c r="I1184" s="9" t="s">
        <v>58</v>
      </c>
      <c r="J1184" s="9" t="s">
        <v>3</v>
      </c>
      <c r="K1184" s="9" t="s">
        <v>59</v>
      </c>
      <c r="L1184" s="9" t="s">
        <v>60</v>
      </c>
      <c r="M1184" s="13">
        <v>1</v>
      </c>
      <c r="N1184" s="13">
        <f t="shared" si="54"/>
        <v>45.36</v>
      </c>
      <c r="O1184" s="11">
        <v>19800</v>
      </c>
      <c r="P1184" s="11">
        <f t="shared" si="55"/>
        <v>19800</v>
      </c>
      <c r="Q1184" s="9" t="s">
        <v>970</v>
      </c>
      <c r="R1184" s="37">
        <f t="shared" si="56"/>
        <v>19800</v>
      </c>
    </row>
    <row r="1185" spans="1:18" x14ac:dyDescent="0.25">
      <c r="A1185" s="9" t="s">
        <v>971</v>
      </c>
      <c r="B1185" s="10">
        <v>44406</v>
      </c>
      <c r="C1185" s="11">
        <v>7</v>
      </c>
      <c r="D1185" s="12">
        <v>2021</v>
      </c>
      <c r="E1185" s="10" t="s">
        <v>2715</v>
      </c>
      <c r="F1185" s="10" t="s">
        <v>2658</v>
      </c>
      <c r="G1185" s="10" t="s">
        <v>2668</v>
      </c>
      <c r="H1185" s="9" t="s">
        <v>298</v>
      </c>
      <c r="I1185" s="9" t="s">
        <v>37</v>
      </c>
      <c r="J1185" s="9" t="s">
        <v>3</v>
      </c>
      <c r="K1185" s="9" t="s">
        <v>38</v>
      </c>
      <c r="L1185" s="9" t="s">
        <v>39</v>
      </c>
      <c r="M1185" s="13">
        <v>44.67</v>
      </c>
      <c r="N1185" s="13">
        <f t="shared" si="54"/>
        <v>2026.2311999999999</v>
      </c>
      <c r="O1185" s="11">
        <v>20500</v>
      </c>
      <c r="P1185" s="11">
        <f t="shared" si="55"/>
        <v>915735</v>
      </c>
      <c r="Q1185" s="9" t="s">
        <v>972</v>
      </c>
      <c r="R1185" s="37">
        <f t="shared" si="56"/>
        <v>20500</v>
      </c>
    </row>
    <row r="1186" spans="1:18" x14ac:dyDescent="0.25">
      <c r="A1186" s="9" t="s">
        <v>971</v>
      </c>
      <c r="B1186" s="10">
        <v>44406</v>
      </c>
      <c r="C1186" s="11">
        <v>7</v>
      </c>
      <c r="D1186" s="12">
        <v>2021</v>
      </c>
      <c r="E1186" s="10" t="s">
        <v>2715</v>
      </c>
      <c r="F1186" s="10" t="s">
        <v>2658</v>
      </c>
      <c r="G1186" s="10" t="s">
        <v>2668</v>
      </c>
      <c r="H1186" s="9" t="s">
        <v>298</v>
      </c>
      <c r="I1186" s="9" t="s">
        <v>37</v>
      </c>
      <c r="J1186" s="9" t="s">
        <v>3</v>
      </c>
      <c r="K1186" s="9" t="s">
        <v>38</v>
      </c>
      <c r="L1186" s="9" t="s">
        <v>39</v>
      </c>
      <c r="M1186" s="13">
        <v>45.33</v>
      </c>
      <c r="N1186" s="13">
        <f t="shared" si="54"/>
        <v>2056.1687999999999</v>
      </c>
      <c r="O1186" s="11">
        <v>20500</v>
      </c>
      <c r="P1186" s="11">
        <f t="shared" si="55"/>
        <v>929265</v>
      </c>
      <c r="Q1186" s="9" t="s">
        <v>972</v>
      </c>
      <c r="R1186" s="37">
        <f t="shared" si="56"/>
        <v>20500</v>
      </c>
    </row>
    <row r="1187" spans="1:18" x14ac:dyDescent="0.25">
      <c r="A1187" s="9" t="s">
        <v>973</v>
      </c>
      <c r="B1187" s="10">
        <v>44406</v>
      </c>
      <c r="C1187" s="11">
        <v>7</v>
      </c>
      <c r="D1187" s="12">
        <v>2021</v>
      </c>
      <c r="E1187" s="10" t="s">
        <v>2715</v>
      </c>
      <c r="F1187" s="10" t="s">
        <v>2658</v>
      </c>
      <c r="G1187" s="10" t="s">
        <v>2668</v>
      </c>
      <c r="H1187" s="9" t="s">
        <v>733</v>
      </c>
      <c r="I1187" s="9" t="s">
        <v>734</v>
      </c>
      <c r="J1187" s="9" t="s">
        <v>3</v>
      </c>
      <c r="K1187" s="9" t="s">
        <v>735</v>
      </c>
      <c r="L1187" s="9" t="s">
        <v>736</v>
      </c>
      <c r="M1187" s="13">
        <v>77</v>
      </c>
      <c r="N1187" s="13">
        <f t="shared" si="54"/>
        <v>3492.72</v>
      </c>
      <c r="O1187" s="11">
        <v>19200</v>
      </c>
      <c r="P1187" s="11">
        <f t="shared" si="55"/>
        <v>1478400</v>
      </c>
      <c r="Q1187" s="9" t="s">
        <v>974</v>
      </c>
      <c r="R1187" s="37">
        <f t="shared" si="56"/>
        <v>19200</v>
      </c>
    </row>
    <row r="1188" spans="1:18" x14ac:dyDescent="0.25">
      <c r="A1188" s="9" t="s">
        <v>943</v>
      </c>
      <c r="B1188" s="10">
        <v>44408</v>
      </c>
      <c r="C1188" s="11">
        <v>7</v>
      </c>
      <c r="D1188" s="12">
        <v>2021</v>
      </c>
      <c r="E1188" s="10" t="s">
        <v>2715</v>
      </c>
      <c r="F1188" s="10" t="s">
        <v>2658</v>
      </c>
      <c r="G1188" s="10" t="s">
        <v>2668</v>
      </c>
      <c r="H1188" s="9" t="s">
        <v>36</v>
      </c>
      <c r="I1188" s="9" t="s">
        <v>37</v>
      </c>
      <c r="J1188" s="9" t="s">
        <v>3</v>
      </c>
      <c r="K1188" s="9" t="s">
        <v>38</v>
      </c>
      <c r="L1188" s="9" t="s">
        <v>39</v>
      </c>
      <c r="M1188" s="13">
        <v>109</v>
      </c>
      <c r="N1188" s="13">
        <f t="shared" si="54"/>
        <v>4944.24</v>
      </c>
      <c r="O1188" s="11">
        <v>24700</v>
      </c>
      <c r="P1188" s="11">
        <f t="shared" si="55"/>
        <v>2692300</v>
      </c>
      <c r="Q1188" s="9" t="s">
        <v>944</v>
      </c>
      <c r="R1188" s="37">
        <f t="shared" si="56"/>
        <v>24700</v>
      </c>
    </row>
    <row r="1189" spans="1:18" x14ac:dyDescent="0.25">
      <c r="A1189" s="9" t="s">
        <v>945</v>
      </c>
      <c r="B1189" s="10">
        <v>44408</v>
      </c>
      <c r="C1189" s="11">
        <v>7</v>
      </c>
      <c r="D1189" s="12">
        <v>2021</v>
      </c>
      <c r="E1189" s="10" t="s">
        <v>2715</v>
      </c>
      <c r="F1189" s="10" t="s">
        <v>2658</v>
      </c>
      <c r="G1189" s="10" t="s">
        <v>2668</v>
      </c>
      <c r="H1189" s="9" t="s">
        <v>36</v>
      </c>
      <c r="I1189" s="9" t="s">
        <v>37</v>
      </c>
      <c r="J1189" s="9" t="s">
        <v>3</v>
      </c>
      <c r="K1189" s="9" t="s">
        <v>38</v>
      </c>
      <c r="L1189" s="9" t="s">
        <v>39</v>
      </c>
      <c r="M1189" s="13">
        <v>41</v>
      </c>
      <c r="N1189" s="13">
        <f t="shared" si="54"/>
        <v>1859.76</v>
      </c>
      <c r="O1189" s="11">
        <v>24700</v>
      </c>
      <c r="P1189" s="11">
        <f t="shared" si="55"/>
        <v>1012700</v>
      </c>
      <c r="Q1189" s="9" t="s">
        <v>946</v>
      </c>
      <c r="R1189" s="37">
        <f t="shared" si="56"/>
        <v>24700</v>
      </c>
    </row>
    <row r="1190" spans="1:18" x14ac:dyDescent="0.25">
      <c r="A1190" s="9" t="s">
        <v>947</v>
      </c>
      <c r="B1190" s="10">
        <v>44408</v>
      </c>
      <c r="C1190" s="11">
        <v>7</v>
      </c>
      <c r="D1190" s="12">
        <v>2021</v>
      </c>
      <c r="E1190" s="10" t="s">
        <v>2715</v>
      </c>
      <c r="F1190" s="10" t="s">
        <v>2658</v>
      </c>
      <c r="G1190" s="10" t="s">
        <v>2668</v>
      </c>
      <c r="H1190" s="9" t="s">
        <v>350</v>
      </c>
      <c r="I1190" s="9" t="s">
        <v>289</v>
      </c>
      <c r="J1190" s="9" t="s">
        <v>3</v>
      </c>
      <c r="K1190" s="9" t="s">
        <v>290</v>
      </c>
      <c r="L1190" s="9" t="s">
        <v>291</v>
      </c>
      <c r="M1190" s="13">
        <v>26.54</v>
      </c>
      <c r="N1190" s="13">
        <f t="shared" si="54"/>
        <v>1203.8543999999999</v>
      </c>
      <c r="O1190" s="11">
        <v>28000</v>
      </c>
      <c r="P1190" s="11">
        <f t="shared" si="55"/>
        <v>743120</v>
      </c>
      <c r="Q1190" s="9" t="s">
        <v>948</v>
      </c>
      <c r="R1190" s="37">
        <f t="shared" si="56"/>
        <v>28000</v>
      </c>
    </row>
    <row r="1191" spans="1:18" x14ac:dyDescent="0.25">
      <c r="A1191" s="9" t="s">
        <v>947</v>
      </c>
      <c r="B1191" s="10">
        <v>44408</v>
      </c>
      <c r="C1191" s="11">
        <v>7</v>
      </c>
      <c r="D1191" s="12">
        <v>2021</v>
      </c>
      <c r="E1191" s="10" t="s">
        <v>2715</v>
      </c>
      <c r="F1191" s="10" t="s">
        <v>2658</v>
      </c>
      <c r="G1191" s="10" t="s">
        <v>2668</v>
      </c>
      <c r="H1191" s="9" t="s">
        <v>350</v>
      </c>
      <c r="I1191" s="9" t="s">
        <v>289</v>
      </c>
      <c r="J1191" s="9" t="s">
        <v>3</v>
      </c>
      <c r="K1191" s="9" t="s">
        <v>290</v>
      </c>
      <c r="L1191" s="9" t="s">
        <v>291</v>
      </c>
      <c r="M1191" s="13">
        <v>73.459999999999994</v>
      </c>
      <c r="N1191" s="13">
        <f t="shared" si="54"/>
        <v>3332.1455999999998</v>
      </c>
      <c r="O1191" s="11">
        <v>28000</v>
      </c>
      <c r="P1191" s="11">
        <f t="shared" si="55"/>
        <v>2056879.9999999998</v>
      </c>
      <c r="Q1191" s="9" t="s">
        <v>948</v>
      </c>
      <c r="R1191" s="37">
        <f t="shared" si="56"/>
        <v>28000</v>
      </c>
    </row>
    <row r="1192" spans="1:18" x14ac:dyDescent="0.25">
      <c r="A1192" s="9" t="s">
        <v>949</v>
      </c>
      <c r="B1192" s="10">
        <v>44408</v>
      </c>
      <c r="C1192" s="11">
        <v>7</v>
      </c>
      <c r="D1192" s="12">
        <v>2021</v>
      </c>
      <c r="E1192" s="10" t="s">
        <v>2715</v>
      </c>
      <c r="F1192" s="10" t="s">
        <v>2658</v>
      </c>
      <c r="G1192" s="10" t="s">
        <v>2668</v>
      </c>
      <c r="H1192" s="9" t="s">
        <v>36</v>
      </c>
      <c r="I1192" s="9" t="s">
        <v>289</v>
      </c>
      <c r="J1192" s="9" t="s">
        <v>3</v>
      </c>
      <c r="K1192" s="9" t="s">
        <v>290</v>
      </c>
      <c r="L1192" s="9" t="s">
        <v>291</v>
      </c>
      <c r="M1192" s="13">
        <v>50</v>
      </c>
      <c r="N1192" s="13">
        <f t="shared" si="54"/>
        <v>2268</v>
      </c>
      <c r="O1192" s="11">
        <v>24500</v>
      </c>
      <c r="P1192" s="11">
        <f t="shared" si="55"/>
        <v>1225000</v>
      </c>
      <c r="Q1192" s="9" t="s">
        <v>950</v>
      </c>
      <c r="R1192" s="37">
        <f t="shared" si="56"/>
        <v>24500</v>
      </c>
    </row>
    <row r="1193" spans="1:18" x14ac:dyDescent="0.25">
      <c r="A1193" s="9" t="s">
        <v>951</v>
      </c>
      <c r="B1193" s="10">
        <v>44408</v>
      </c>
      <c r="C1193" s="11">
        <v>7</v>
      </c>
      <c r="D1193" s="12">
        <v>2021</v>
      </c>
      <c r="E1193" s="10" t="s">
        <v>2715</v>
      </c>
      <c r="F1193" s="10" t="s">
        <v>2658</v>
      </c>
      <c r="G1193" s="10" t="s">
        <v>2668</v>
      </c>
      <c r="H1193" s="9" t="s">
        <v>91</v>
      </c>
      <c r="I1193" s="9" t="s">
        <v>9</v>
      </c>
      <c r="J1193" s="9" t="s">
        <v>3</v>
      </c>
      <c r="K1193" s="9" t="s">
        <v>10</v>
      </c>
      <c r="L1193" s="9" t="s">
        <v>11</v>
      </c>
      <c r="M1193" s="13">
        <v>28.57</v>
      </c>
      <c r="N1193" s="13">
        <f t="shared" si="54"/>
        <v>1295.9351999999999</v>
      </c>
      <c r="O1193" s="11">
        <v>27700</v>
      </c>
      <c r="P1193" s="11">
        <f t="shared" si="55"/>
        <v>791389</v>
      </c>
      <c r="Q1193" s="9" t="s">
        <v>952</v>
      </c>
      <c r="R1193" s="37">
        <f t="shared" si="56"/>
        <v>27700</v>
      </c>
    </row>
    <row r="1194" spans="1:18" x14ac:dyDescent="0.25">
      <c r="A1194" s="9" t="s">
        <v>951</v>
      </c>
      <c r="B1194" s="10">
        <v>44408</v>
      </c>
      <c r="C1194" s="11">
        <v>7</v>
      </c>
      <c r="D1194" s="12">
        <v>2021</v>
      </c>
      <c r="E1194" s="10" t="s">
        <v>2715</v>
      </c>
      <c r="F1194" s="10" t="s">
        <v>2658</v>
      </c>
      <c r="G1194" s="10" t="s">
        <v>2668</v>
      </c>
      <c r="H1194" s="9" t="s">
        <v>91</v>
      </c>
      <c r="I1194" s="9" t="s">
        <v>9</v>
      </c>
      <c r="J1194" s="9" t="s">
        <v>3</v>
      </c>
      <c r="K1194" s="9" t="s">
        <v>10</v>
      </c>
      <c r="L1194" s="9" t="s">
        <v>11</v>
      </c>
      <c r="M1194" s="13">
        <v>1.43</v>
      </c>
      <c r="N1194" s="13">
        <f t="shared" si="54"/>
        <v>64.864800000000002</v>
      </c>
      <c r="O1194" s="11">
        <v>27700</v>
      </c>
      <c r="P1194" s="11">
        <f t="shared" si="55"/>
        <v>39611</v>
      </c>
      <c r="Q1194" s="9" t="s">
        <v>952</v>
      </c>
      <c r="R1194" s="37">
        <f t="shared" si="56"/>
        <v>27700</v>
      </c>
    </row>
    <row r="1195" spans="1:18" x14ac:dyDescent="0.25">
      <c r="A1195" s="9" t="s">
        <v>937</v>
      </c>
      <c r="B1195" s="10">
        <v>44410</v>
      </c>
      <c r="C1195" s="11">
        <v>8</v>
      </c>
      <c r="D1195" s="12">
        <v>2021</v>
      </c>
      <c r="E1195" s="10" t="s">
        <v>2716</v>
      </c>
      <c r="F1195" s="10" t="s">
        <v>2658</v>
      </c>
      <c r="G1195" s="10" t="s">
        <v>2668</v>
      </c>
      <c r="H1195" s="9" t="s">
        <v>63</v>
      </c>
      <c r="I1195" s="9" t="s">
        <v>58</v>
      </c>
      <c r="J1195" s="9" t="s">
        <v>3</v>
      </c>
      <c r="K1195" s="9" t="s">
        <v>59</v>
      </c>
      <c r="L1195" s="9" t="s">
        <v>60</v>
      </c>
      <c r="M1195" s="13">
        <v>180</v>
      </c>
      <c r="N1195" s="13">
        <f t="shared" si="54"/>
        <v>8164.8</v>
      </c>
      <c r="O1195" s="11">
        <v>17500</v>
      </c>
      <c r="P1195" s="11">
        <f t="shared" si="55"/>
        <v>3150000</v>
      </c>
      <c r="Q1195" s="9" t="s">
        <v>938</v>
      </c>
      <c r="R1195" s="37">
        <f t="shared" si="56"/>
        <v>17500</v>
      </c>
    </row>
    <row r="1196" spans="1:18" x14ac:dyDescent="0.25">
      <c r="A1196" s="9" t="s">
        <v>939</v>
      </c>
      <c r="B1196" s="10">
        <v>44410</v>
      </c>
      <c r="C1196" s="11">
        <v>8</v>
      </c>
      <c r="D1196" s="12">
        <v>2021</v>
      </c>
      <c r="E1196" s="10" t="s">
        <v>2716</v>
      </c>
      <c r="F1196" s="10" t="s">
        <v>2658</v>
      </c>
      <c r="G1196" s="10" t="s">
        <v>2668</v>
      </c>
      <c r="H1196" s="9" t="s">
        <v>849</v>
      </c>
      <c r="I1196" s="9" t="s">
        <v>58</v>
      </c>
      <c r="J1196" s="9" t="s">
        <v>3</v>
      </c>
      <c r="K1196" s="9" t="s">
        <v>59</v>
      </c>
      <c r="L1196" s="9" t="s">
        <v>60</v>
      </c>
      <c r="M1196" s="13">
        <v>40</v>
      </c>
      <c r="N1196" s="13">
        <f t="shared" si="54"/>
        <v>1814.4</v>
      </c>
      <c r="O1196" s="11">
        <v>16700</v>
      </c>
      <c r="P1196" s="11">
        <f t="shared" si="55"/>
        <v>668000</v>
      </c>
      <c r="Q1196" s="9" t="s">
        <v>940</v>
      </c>
      <c r="R1196" s="37">
        <f t="shared" si="56"/>
        <v>16700</v>
      </c>
    </row>
    <row r="1197" spans="1:18" x14ac:dyDescent="0.25">
      <c r="A1197" s="9" t="s">
        <v>941</v>
      </c>
      <c r="B1197" s="10">
        <v>44410</v>
      </c>
      <c r="C1197" s="11">
        <v>8</v>
      </c>
      <c r="D1197" s="12">
        <v>2021</v>
      </c>
      <c r="E1197" s="10" t="s">
        <v>2716</v>
      </c>
      <c r="F1197" s="10" t="s">
        <v>2658</v>
      </c>
      <c r="G1197" s="10" t="s">
        <v>2668</v>
      </c>
      <c r="H1197" s="9" t="s">
        <v>8</v>
      </c>
      <c r="I1197" s="9" t="s">
        <v>9</v>
      </c>
      <c r="J1197" s="9" t="s">
        <v>3</v>
      </c>
      <c r="K1197" s="9" t="s">
        <v>10</v>
      </c>
      <c r="L1197" s="9" t="s">
        <v>11</v>
      </c>
      <c r="M1197" s="13">
        <v>19.47</v>
      </c>
      <c r="N1197" s="13">
        <f t="shared" si="54"/>
        <v>883.15919999999994</v>
      </c>
      <c r="O1197" s="11">
        <v>24600</v>
      </c>
      <c r="P1197" s="11">
        <f t="shared" si="55"/>
        <v>478962</v>
      </c>
      <c r="Q1197" s="9" t="s">
        <v>942</v>
      </c>
      <c r="R1197" s="37">
        <f t="shared" si="56"/>
        <v>24600</v>
      </c>
    </row>
    <row r="1198" spans="1:18" x14ac:dyDescent="0.25">
      <c r="A1198" s="9" t="s">
        <v>941</v>
      </c>
      <c r="B1198" s="10">
        <v>44410</v>
      </c>
      <c r="C1198" s="11">
        <v>8</v>
      </c>
      <c r="D1198" s="12">
        <v>2021</v>
      </c>
      <c r="E1198" s="10" t="s">
        <v>2716</v>
      </c>
      <c r="F1198" s="10" t="s">
        <v>2658</v>
      </c>
      <c r="G1198" s="10" t="s">
        <v>2668</v>
      </c>
      <c r="H1198" s="9" t="s">
        <v>8</v>
      </c>
      <c r="I1198" s="9" t="s">
        <v>9</v>
      </c>
      <c r="J1198" s="9" t="s">
        <v>3</v>
      </c>
      <c r="K1198" s="9" t="s">
        <v>10</v>
      </c>
      <c r="L1198" s="9" t="s">
        <v>11</v>
      </c>
      <c r="M1198" s="13">
        <v>15.53</v>
      </c>
      <c r="N1198" s="13">
        <f t="shared" si="54"/>
        <v>704.44079999999997</v>
      </c>
      <c r="O1198" s="11">
        <v>24600</v>
      </c>
      <c r="P1198" s="11">
        <f t="shared" si="55"/>
        <v>382038</v>
      </c>
      <c r="Q1198" s="9" t="s">
        <v>942</v>
      </c>
      <c r="R1198" s="37">
        <f t="shared" si="56"/>
        <v>24600</v>
      </c>
    </row>
    <row r="1199" spans="1:18" x14ac:dyDescent="0.25">
      <c r="A1199" s="9" t="s">
        <v>929</v>
      </c>
      <c r="B1199" s="10">
        <v>44411</v>
      </c>
      <c r="C1199" s="11">
        <v>8</v>
      </c>
      <c r="D1199" s="12">
        <v>2021</v>
      </c>
      <c r="E1199" s="10" t="s">
        <v>2716</v>
      </c>
      <c r="F1199" s="10" t="s">
        <v>2658</v>
      </c>
      <c r="G1199" s="10" t="s">
        <v>2668</v>
      </c>
      <c r="H1199" s="9" t="s">
        <v>170</v>
      </c>
      <c r="I1199" s="9" t="s">
        <v>9</v>
      </c>
      <c r="J1199" s="9" t="s">
        <v>3</v>
      </c>
      <c r="K1199" s="9" t="s">
        <v>10</v>
      </c>
      <c r="L1199" s="9" t="s">
        <v>11</v>
      </c>
      <c r="M1199" s="13">
        <v>30</v>
      </c>
      <c r="N1199" s="13">
        <f t="shared" si="54"/>
        <v>1360.8</v>
      </c>
      <c r="O1199" s="11">
        <v>26800</v>
      </c>
      <c r="P1199" s="11">
        <f t="shared" si="55"/>
        <v>804000</v>
      </c>
      <c r="Q1199" s="9" t="s">
        <v>930</v>
      </c>
      <c r="R1199" s="37">
        <f t="shared" si="56"/>
        <v>26800</v>
      </c>
    </row>
    <row r="1200" spans="1:18" x14ac:dyDescent="0.25">
      <c r="A1200" s="9" t="s">
        <v>931</v>
      </c>
      <c r="B1200" s="10">
        <v>44411</v>
      </c>
      <c r="C1200" s="11">
        <v>8</v>
      </c>
      <c r="D1200" s="12">
        <v>2021</v>
      </c>
      <c r="E1200" s="10" t="s">
        <v>2716</v>
      </c>
      <c r="F1200" s="10" t="s">
        <v>2658</v>
      </c>
      <c r="G1200" s="10" t="s">
        <v>2668</v>
      </c>
      <c r="H1200" s="9" t="s">
        <v>315</v>
      </c>
      <c r="I1200" s="9" t="s">
        <v>367</v>
      </c>
      <c r="J1200" s="9" t="s">
        <v>3</v>
      </c>
      <c r="K1200" s="9" t="s">
        <v>368</v>
      </c>
      <c r="L1200" s="9" t="s">
        <v>369</v>
      </c>
      <c r="M1200" s="13">
        <v>70</v>
      </c>
      <c r="N1200" s="13">
        <f t="shared" si="54"/>
        <v>3175.2</v>
      </c>
      <c r="O1200" s="11">
        <v>25000</v>
      </c>
      <c r="P1200" s="11">
        <f t="shared" si="55"/>
        <v>1750000</v>
      </c>
      <c r="Q1200" s="9" t="s">
        <v>932</v>
      </c>
      <c r="R1200" s="37">
        <f t="shared" si="56"/>
        <v>25000</v>
      </c>
    </row>
    <row r="1201" spans="1:18" x14ac:dyDescent="0.25">
      <c r="A1201" s="9" t="s">
        <v>933</v>
      </c>
      <c r="B1201" s="10">
        <v>44411</v>
      </c>
      <c r="C1201" s="11">
        <v>8</v>
      </c>
      <c r="D1201" s="12">
        <v>2021</v>
      </c>
      <c r="E1201" s="10" t="s">
        <v>2716</v>
      </c>
      <c r="F1201" s="10" t="s">
        <v>2658</v>
      </c>
      <c r="G1201" s="10" t="s">
        <v>2668</v>
      </c>
      <c r="H1201" s="9" t="s">
        <v>78</v>
      </c>
      <c r="I1201" s="9" t="s">
        <v>37</v>
      </c>
      <c r="J1201" s="9" t="s">
        <v>3</v>
      </c>
      <c r="K1201" s="9" t="s">
        <v>38</v>
      </c>
      <c r="L1201" s="9" t="s">
        <v>39</v>
      </c>
      <c r="M1201" s="13">
        <v>10.61</v>
      </c>
      <c r="N1201" s="13">
        <f t="shared" si="54"/>
        <v>481.26959999999997</v>
      </c>
      <c r="O1201" s="11">
        <v>22400</v>
      </c>
      <c r="P1201" s="11">
        <f t="shared" si="55"/>
        <v>237664</v>
      </c>
      <c r="Q1201" s="9" t="s">
        <v>934</v>
      </c>
      <c r="R1201" s="37">
        <f t="shared" si="56"/>
        <v>22400</v>
      </c>
    </row>
    <row r="1202" spans="1:18" x14ac:dyDescent="0.25">
      <c r="A1202" s="9" t="s">
        <v>933</v>
      </c>
      <c r="B1202" s="10">
        <v>44411</v>
      </c>
      <c r="C1202" s="11">
        <v>8</v>
      </c>
      <c r="D1202" s="12">
        <v>2021</v>
      </c>
      <c r="E1202" s="10" t="s">
        <v>2716</v>
      </c>
      <c r="F1202" s="10" t="s">
        <v>2658</v>
      </c>
      <c r="G1202" s="10" t="s">
        <v>2668</v>
      </c>
      <c r="H1202" s="9" t="s">
        <v>78</v>
      </c>
      <c r="I1202" s="9" t="s">
        <v>37</v>
      </c>
      <c r="J1202" s="9" t="s">
        <v>3</v>
      </c>
      <c r="K1202" s="9" t="s">
        <v>38</v>
      </c>
      <c r="L1202" s="9" t="s">
        <v>39</v>
      </c>
      <c r="M1202" s="13">
        <v>5.69</v>
      </c>
      <c r="N1202" s="13">
        <f t="shared" si="54"/>
        <v>258.09840000000003</v>
      </c>
      <c r="O1202" s="11">
        <v>22400</v>
      </c>
      <c r="P1202" s="11">
        <f t="shared" si="55"/>
        <v>127456.00000000001</v>
      </c>
      <c r="Q1202" s="9" t="s">
        <v>934</v>
      </c>
      <c r="R1202" s="37">
        <f t="shared" si="56"/>
        <v>22400</v>
      </c>
    </row>
    <row r="1203" spans="1:18" x14ac:dyDescent="0.25">
      <c r="A1203" s="9" t="s">
        <v>933</v>
      </c>
      <c r="B1203" s="10">
        <v>44411</v>
      </c>
      <c r="C1203" s="11">
        <v>8</v>
      </c>
      <c r="D1203" s="12">
        <v>2021</v>
      </c>
      <c r="E1203" s="10" t="s">
        <v>2716</v>
      </c>
      <c r="F1203" s="10" t="s">
        <v>2658</v>
      </c>
      <c r="G1203" s="10" t="s">
        <v>2668</v>
      </c>
      <c r="H1203" s="9" t="s">
        <v>78</v>
      </c>
      <c r="I1203" s="9" t="s">
        <v>37</v>
      </c>
      <c r="J1203" s="9" t="s">
        <v>3</v>
      </c>
      <c r="K1203" s="9" t="s">
        <v>38</v>
      </c>
      <c r="L1203" s="9" t="s">
        <v>39</v>
      </c>
      <c r="M1203" s="13">
        <v>21.16</v>
      </c>
      <c r="N1203" s="13">
        <f t="shared" si="54"/>
        <v>959.81759999999997</v>
      </c>
      <c r="O1203" s="11">
        <v>22400</v>
      </c>
      <c r="P1203" s="11">
        <f t="shared" si="55"/>
        <v>473984</v>
      </c>
      <c r="Q1203" s="9" t="s">
        <v>934</v>
      </c>
      <c r="R1203" s="37">
        <f t="shared" si="56"/>
        <v>22400</v>
      </c>
    </row>
    <row r="1204" spans="1:18" x14ac:dyDescent="0.25">
      <c r="A1204" s="9" t="s">
        <v>933</v>
      </c>
      <c r="B1204" s="10">
        <v>44411</v>
      </c>
      <c r="C1204" s="11">
        <v>8</v>
      </c>
      <c r="D1204" s="12">
        <v>2021</v>
      </c>
      <c r="E1204" s="10" t="s">
        <v>2716</v>
      </c>
      <c r="F1204" s="10" t="s">
        <v>2658</v>
      </c>
      <c r="G1204" s="10" t="s">
        <v>2668</v>
      </c>
      <c r="H1204" s="9" t="s">
        <v>78</v>
      </c>
      <c r="I1204" s="9" t="s">
        <v>37</v>
      </c>
      <c r="J1204" s="9" t="s">
        <v>3</v>
      </c>
      <c r="K1204" s="9" t="s">
        <v>38</v>
      </c>
      <c r="L1204" s="9" t="s">
        <v>39</v>
      </c>
      <c r="M1204" s="13">
        <v>62.54</v>
      </c>
      <c r="N1204" s="13">
        <f t="shared" si="54"/>
        <v>2836.8143999999998</v>
      </c>
      <c r="O1204" s="11">
        <v>22400</v>
      </c>
      <c r="P1204" s="11">
        <f t="shared" si="55"/>
        <v>1400896</v>
      </c>
      <c r="Q1204" s="9" t="s">
        <v>934</v>
      </c>
      <c r="R1204" s="37">
        <f t="shared" si="56"/>
        <v>22400</v>
      </c>
    </row>
    <row r="1205" spans="1:18" x14ac:dyDescent="0.25">
      <c r="A1205" s="9" t="s">
        <v>935</v>
      </c>
      <c r="B1205" s="10">
        <v>44411</v>
      </c>
      <c r="C1205" s="11">
        <v>8</v>
      </c>
      <c r="D1205" s="12">
        <v>2021</v>
      </c>
      <c r="E1205" s="10" t="s">
        <v>2716</v>
      </c>
      <c r="F1205" s="10" t="s">
        <v>2658</v>
      </c>
      <c r="G1205" s="10" t="s">
        <v>2668</v>
      </c>
      <c r="H1205" s="9" t="s">
        <v>298</v>
      </c>
      <c r="I1205" s="9" t="s">
        <v>367</v>
      </c>
      <c r="J1205" s="9" t="s">
        <v>3</v>
      </c>
      <c r="K1205" s="9" t="s">
        <v>368</v>
      </c>
      <c r="L1205" s="9" t="s">
        <v>369</v>
      </c>
      <c r="M1205" s="13">
        <v>55.95</v>
      </c>
      <c r="N1205" s="13">
        <f t="shared" si="54"/>
        <v>2537.8920000000003</v>
      </c>
      <c r="O1205" s="11">
        <v>22400</v>
      </c>
      <c r="P1205" s="11">
        <f t="shared" si="55"/>
        <v>1253280</v>
      </c>
      <c r="Q1205" s="9" t="s">
        <v>936</v>
      </c>
      <c r="R1205" s="37">
        <f t="shared" si="56"/>
        <v>22400</v>
      </c>
    </row>
    <row r="1206" spans="1:18" x14ac:dyDescent="0.25">
      <c r="A1206" s="9" t="s">
        <v>935</v>
      </c>
      <c r="B1206" s="10">
        <v>44411</v>
      </c>
      <c r="C1206" s="11">
        <v>8</v>
      </c>
      <c r="D1206" s="12">
        <v>2021</v>
      </c>
      <c r="E1206" s="10" t="s">
        <v>2716</v>
      </c>
      <c r="F1206" s="10" t="s">
        <v>2658</v>
      </c>
      <c r="G1206" s="10" t="s">
        <v>2668</v>
      </c>
      <c r="H1206" s="9" t="s">
        <v>298</v>
      </c>
      <c r="I1206" s="9" t="s">
        <v>367</v>
      </c>
      <c r="J1206" s="9" t="s">
        <v>3</v>
      </c>
      <c r="K1206" s="9" t="s">
        <v>368</v>
      </c>
      <c r="L1206" s="9" t="s">
        <v>369</v>
      </c>
      <c r="M1206" s="13">
        <v>14.05</v>
      </c>
      <c r="N1206" s="13">
        <f t="shared" si="54"/>
        <v>637.30799999999999</v>
      </c>
      <c r="O1206" s="11">
        <v>22400</v>
      </c>
      <c r="P1206" s="11">
        <f t="shared" si="55"/>
        <v>314720</v>
      </c>
      <c r="Q1206" s="9" t="s">
        <v>936</v>
      </c>
      <c r="R1206" s="37">
        <f t="shared" si="56"/>
        <v>22400</v>
      </c>
    </row>
    <row r="1207" spans="1:18" x14ac:dyDescent="0.25">
      <c r="A1207" s="9" t="s">
        <v>925</v>
      </c>
      <c r="B1207" s="10">
        <v>44412</v>
      </c>
      <c r="C1207" s="11">
        <v>8</v>
      </c>
      <c r="D1207" s="12">
        <v>2021</v>
      </c>
      <c r="E1207" s="10" t="s">
        <v>2716</v>
      </c>
      <c r="F1207" s="10" t="s">
        <v>2658</v>
      </c>
      <c r="G1207" s="10" t="s">
        <v>2668</v>
      </c>
      <c r="H1207" s="9" t="s">
        <v>26</v>
      </c>
      <c r="I1207" s="9" t="s">
        <v>326</v>
      </c>
      <c r="J1207" s="9" t="s">
        <v>3</v>
      </c>
      <c r="K1207" s="9" t="s">
        <v>111</v>
      </c>
      <c r="L1207" s="9" t="s">
        <v>112</v>
      </c>
      <c r="M1207" s="13">
        <v>16.809999999999999</v>
      </c>
      <c r="N1207" s="13">
        <f t="shared" si="54"/>
        <v>762.50159999999994</v>
      </c>
      <c r="O1207" s="11">
        <v>20000</v>
      </c>
      <c r="P1207" s="11">
        <f t="shared" si="55"/>
        <v>336200</v>
      </c>
      <c r="Q1207" s="9" t="s">
        <v>926</v>
      </c>
      <c r="R1207" s="37">
        <f t="shared" si="56"/>
        <v>20000</v>
      </c>
    </row>
    <row r="1208" spans="1:18" x14ac:dyDescent="0.25">
      <c r="A1208" s="9" t="s">
        <v>925</v>
      </c>
      <c r="B1208" s="10">
        <v>44412</v>
      </c>
      <c r="C1208" s="11">
        <v>8</v>
      </c>
      <c r="D1208" s="12">
        <v>2021</v>
      </c>
      <c r="E1208" s="10" t="s">
        <v>2716</v>
      </c>
      <c r="F1208" s="10" t="s">
        <v>2658</v>
      </c>
      <c r="G1208" s="10" t="s">
        <v>2668</v>
      </c>
      <c r="H1208" s="9" t="s">
        <v>26</v>
      </c>
      <c r="I1208" s="9" t="s">
        <v>326</v>
      </c>
      <c r="J1208" s="9" t="s">
        <v>3</v>
      </c>
      <c r="K1208" s="9" t="s">
        <v>111</v>
      </c>
      <c r="L1208" s="9" t="s">
        <v>112</v>
      </c>
      <c r="M1208" s="13">
        <v>33.19</v>
      </c>
      <c r="N1208" s="13">
        <f t="shared" si="54"/>
        <v>1505.4983999999999</v>
      </c>
      <c r="O1208" s="11">
        <v>20000</v>
      </c>
      <c r="P1208" s="11">
        <f t="shared" si="55"/>
        <v>663800</v>
      </c>
      <c r="Q1208" s="9" t="s">
        <v>926</v>
      </c>
      <c r="R1208" s="37">
        <f t="shared" si="56"/>
        <v>20000</v>
      </c>
    </row>
    <row r="1209" spans="1:18" x14ac:dyDescent="0.25">
      <c r="A1209" s="9" t="s">
        <v>927</v>
      </c>
      <c r="B1209" s="10">
        <v>44412</v>
      </c>
      <c r="C1209" s="11">
        <v>8</v>
      </c>
      <c r="D1209" s="12">
        <v>2021</v>
      </c>
      <c r="E1209" s="10" t="s">
        <v>2716</v>
      </c>
      <c r="F1209" s="10" t="s">
        <v>2658</v>
      </c>
      <c r="G1209" s="10" t="s">
        <v>2668</v>
      </c>
      <c r="H1209" s="9" t="s">
        <v>8</v>
      </c>
      <c r="I1209" s="9" t="s">
        <v>110</v>
      </c>
      <c r="J1209" s="9" t="s">
        <v>3</v>
      </c>
      <c r="K1209" s="9" t="s">
        <v>111</v>
      </c>
      <c r="L1209" s="9" t="s">
        <v>112</v>
      </c>
      <c r="M1209" s="13">
        <v>100</v>
      </c>
      <c r="N1209" s="13">
        <f t="shared" si="54"/>
        <v>4536</v>
      </c>
      <c r="O1209" s="11">
        <v>24500</v>
      </c>
      <c r="P1209" s="11">
        <f t="shared" si="55"/>
        <v>2450000</v>
      </c>
      <c r="Q1209" s="9" t="s">
        <v>928</v>
      </c>
      <c r="R1209" s="37">
        <f t="shared" si="56"/>
        <v>24500</v>
      </c>
    </row>
    <row r="1210" spans="1:18" x14ac:dyDescent="0.25">
      <c r="A1210" s="9" t="s">
        <v>921</v>
      </c>
      <c r="B1210" s="10">
        <v>44413</v>
      </c>
      <c r="C1210" s="11">
        <v>8</v>
      </c>
      <c r="D1210" s="12">
        <v>2021</v>
      </c>
      <c r="E1210" s="10" t="s">
        <v>2716</v>
      </c>
      <c r="F1210" s="10" t="s">
        <v>2658</v>
      </c>
      <c r="G1210" s="10" t="s">
        <v>2668</v>
      </c>
      <c r="H1210" s="9" t="s">
        <v>8</v>
      </c>
      <c r="I1210" s="9" t="s">
        <v>110</v>
      </c>
      <c r="J1210" s="9" t="s">
        <v>3</v>
      </c>
      <c r="K1210" s="9" t="s">
        <v>111</v>
      </c>
      <c r="L1210" s="9" t="s">
        <v>112</v>
      </c>
      <c r="M1210" s="13">
        <v>100</v>
      </c>
      <c r="N1210" s="13">
        <f t="shared" si="54"/>
        <v>4536</v>
      </c>
      <c r="O1210" s="11">
        <v>24500</v>
      </c>
      <c r="P1210" s="11">
        <f t="shared" si="55"/>
        <v>2450000</v>
      </c>
      <c r="Q1210" s="9" t="s">
        <v>922</v>
      </c>
      <c r="R1210" s="37">
        <f t="shared" si="56"/>
        <v>24500</v>
      </c>
    </row>
    <row r="1211" spans="1:18" x14ac:dyDescent="0.25">
      <c r="A1211" s="9" t="s">
        <v>923</v>
      </c>
      <c r="B1211" s="10">
        <v>44413</v>
      </c>
      <c r="C1211" s="11">
        <v>8</v>
      </c>
      <c r="D1211" s="12">
        <v>2021</v>
      </c>
      <c r="E1211" s="10" t="s">
        <v>2716</v>
      </c>
      <c r="F1211" s="10" t="s">
        <v>2658</v>
      </c>
      <c r="G1211" s="10" t="s">
        <v>2668</v>
      </c>
      <c r="H1211" s="9" t="s">
        <v>733</v>
      </c>
      <c r="I1211" s="9" t="s">
        <v>734</v>
      </c>
      <c r="J1211" s="9" t="s">
        <v>3</v>
      </c>
      <c r="K1211" s="9" t="s">
        <v>735</v>
      </c>
      <c r="L1211" s="9" t="s">
        <v>736</v>
      </c>
      <c r="M1211" s="13">
        <v>115</v>
      </c>
      <c r="N1211" s="13">
        <f t="shared" si="54"/>
        <v>5216.3999999999996</v>
      </c>
      <c r="O1211" s="11">
        <v>19200</v>
      </c>
      <c r="P1211" s="11">
        <f t="shared" si="55"/>
        <v>2208000</v>
      </c>
      <c r="Q1211" s="9" t="s">
        <v>924</v>
      </c>
      <c r="R1211" s="37">
        <f t="shared" si="56"/>
        <v>19200</v>
      </c>
    </row>
    <row r="1212" spans="1:18" x14ac:dyDescent="0.25">
      <c r="A1212" s="9" t="s">
        <v>919</v>
      </c>
      <c r="B1212" s="10">
        <v>44414</v>
      </c>
      <c r="C1212" s="11">
        <v>8</v>
      </c>
      <c r="D1212" s="12">
        <v>2021</v>
      </c>
      <c r="E1212" s="10" t="s">
        <v>2716</v>
      </c>
      <c r="F1212" s="10" t="s">
        <v>2658</v>
      </c>
      <c r="G1212" s="10" t="s">
        <v>2668</v>
      </c>
      <c r="H1212" s="9" t="s">
        <v>8</v>
      </c>
      <c r="I1212" s="9" t="s">
        <v>9</v>
      </c>
      <c r="J1212" s="9" t="s">
        <v>3</v>
      </c>
      <c r="K1212" s="9" t="s">
        <v>10</v>
      </c>
      <c r="L1212" s="9" t="s">
        <v>11</v>
      </c>
      <c r="M1212" s="13">
        <v>50</v>
      </c>
      <c r="N1212" s="13">
        <f t="shared" si="54"/>
        <v>2268</v>
      </c>
      <c r="O1212" s="11">
        <v>24600</v>
      </c>
      <c r="P1212" s="11">
        <f t="shared" si="55"/>
        <v>1230000</v>
      </c>
      <c r="Q1212" s="9" t="s">
        <v>920</v>
      </c>
      <c r="R1212" s="37">
        <f t="shared" si="56"/>
        <v>24600</v>
      </c>
    </row>
    <row r="1213" spans="1:18" x14ac:dyDescent="0.25">
      <c r="A1213" s="9" t="s">
        <v>911</v>
      </c>
      <c r="B1213" s="10">
        <v>44415</v>
      </c>
      <c r="C1213" s="11">
        <v>8</v>
      </c>
      <c r="D1213" s="12">
        <v>2021</v>
      </c>
      <c r="E1213" s="10" t="s">
        <v>2716</v>
      </c>
      <c r="F1213" s="10" t="s">
        <v>2658</v>
      </c>
      <c r="G1213" s="10" t="s">
        <v>2668</v>
      </c>
      <c r="H1213" s="9" t="s">
        <v>8</v>
      </c>
      <c r="I1213" s="9" t="s">
        <v>9</v>
      </c>
      <c r="J1213" s="9" t="s">
        <v>3</v>
      </c>
      <c r="K1213" s="9" t="s">
        <v>10</v>
      </c>
      <c r="L1213" s="9" t="s">
        <v>11</v>
      </c>
      <c r="M1213" s="13">
        <v>35</v>
      </c>
      <c r="N1213" s="13">
        <f t="shared" si="54"/>
        <v>1587.6</v>
      </c>
      <c r="O1213" s="11">
        <v>24600</v>
      </c>
      <c r="P1213" s="11">
        <f t="shared" si="55"/>
        <v>861000</v>
      </c>
      <c r="Q1213" s="9" t="s">
        <v>912</v>
      </c>
      <c r="R1213" s="37">
        <f t="shared" si="56"/>
        <v>24600</v>
      </c>
    </row>
    <row r="1214" spans="1:18" x14ac:dyDescent="0.25">
      <c r="A1214" s="9" t="s">
        <v>913</v>
      </c>
      <c r="B1214" s="10">
        <v>44415</v>
      </c>
      <c r="C1214" s="11">
        <v>8</v>
      </c>
      <c r="D1214" s="12">
        <v>2021</v>
      </c>
      <c r="E1214" s="10" t="s">
        <v>2716</v>
      </c>
      <c r="F1214" s="10" t="s">
        <v>2658</v>
      </c>
      <c r="G1214" s="10" t="s">
        <v>2668</v>
      </c>
      <c r="H1214" s="9" t="s">
        <v>26</v>
      </c>
      <c r="I1214" s="9" t="s">
        <v>326</v>
      </c>
      <c r="J1214" s="9" t="s">
        <v>3</v>
      </c>
      <c r="K1214" s="9" t="s">
        <v>111</v>
      </c>
      <c r="L1214" s="9" t="s">
        <v>112</v>
      </c>
      <c r="M1214" s="13">
        <v>50</v>
      </c>
      <c r="N1214" s="13">
        <f t="shared" si="54"/>
        <v>2268</v>
      </c>
      <c r="O1214" s="11">
        <v>20000</v>
      </c>
      <c r="P1214" s="11">
        <f t="shared" si="55"/>
        <v>1000000</v>
      </c>
      <c r="Q1214" s="9" t="s">
        <v>914</v>
      </c>
      <c r="R1214" s="37">
        <f t="shared" si="56"/>
        <v>20000</v>
      </c>
    </row>
    <row r="1215" spans="1:18" x14ac:dyDescent="0.25">
      <c r="A1215" s="9" t="s">
        <v>915</v>
      </c>
      <c r="B1215" s="10">
        <v>44415</v>
      </c>
      <c r="C1215" s="11">
        <v>8</v>
      </c>
      <c r="D1215" s="12">
        <v>2021</v>
      </c>
      <c r="E1215" s="10" t="s">
        <v>2716</v>
      </c>
      <c r="F1215" s="10" t="s">
        <v>2658</v>
      </c>
      <c r="G1215" s="10" t="s">
        <v>2668</v>
      </c>
      <c r="H1215" s="9" t="s">
        <v>63</v>
      </c>
      <c r="I1215" s="9" t="s">
        <v>58</v>
      </c>
      <c r="J1215" s="9" t="s">
        <v>3</v>
      </c>
      <c r="K1215" s="9" t="s">
        <v>59</v>
      </c>
      <c r="L1215" s="9" t="s">
        <v>60</v>
      </c>
      <c r="M1215" s="13">
        <v>19</v>
      </c>
      <c r="N1215" s="13">
        <f t="shared" si="54"/>
        <v>861.84</v>
      </c>
      <c r="O1215" s="11">
        <v>17500</v>
      </c>
      <c r="P1215" s="11">
        <f t="shared" si="55"/>
        <v>332500</v>
      </c>
      <c r="Q1215" s="9" t="s">
        <v>916</v>
      </c>
      <c r="R1215" s="37">
        <f t="shared" si="56"/>
        <v>17500</v>
      </c>
    </row>
    <row r="1216" spans="1:18" x14ac:dyDescent="0.25">
      <c r="A1216" s="9" t="s">
        <v>917</v>
      </c>
      <c r="B1216" s="10">
        <v>44415</v>
      </c>
      <c r="C1216" s="11">
        <v>8</v>
      </c>
      <c r="D1216" s="12">
        <v>2021</v>
      </c>
      <c r="E1216" s="10" t="s">
        <v>2716</v>
      </c>
      <c r="F1216" s="10" t="s">
        <v>2658</v>
      </c>
      <c r="G1216" s="10" t="s">
        <v>2668</v>
      </c>
      <c r="H1216" s="9" t="s">
        <v>63</v>
      </c>
      <c r="I1216" s="9" t="s">
        <v>58</v>
      </c>
      <c r="J1216" s="9" t="s">
        <v>3</v>
      </c>
      <c r="K1216" s="9" t="s">
        <v>59</v>
      </c>
      <c r="L1216" s="9" t="s">
        <v>60</v>
      </c>
      <c r="M1216" s="13">
        <v>88</v>
      </c>
      <c r="N1216" s="13">
        <f t="shared" si="54"/>
        <v>3991.68</v>
      </c>
      <c r="O1216" s="11">
        <v>17500</v>
      </c>
      <c r="P1216" s="11">
        <f t="shared" si="55"/>
        <v>1540000</v>
      </c>
      <c r="Q1216" s="9" t="s">
        <v>918</v>
      </c>
      <c r="R1216" s="37">
        <f t="shared" si="56"/>
        <v>17500</v>
      </c>
    </row>
    <row r="1217" spans="1:18" x14ac:dyDescent="0.25">
      <c r="A1217" s="9" t="s">
        <v>909</v>
      </c>
      <c r="B1217" s="10">
        <v>44417</v>
      </c>
      <c r="C1217" s="11">
        <v>8</v>
      </c>
      <c r="D1217" s="12">
        <v>2021</v>
      </c>
      <c r="E1217" s="10" t="s">
        <v>2716</v>
      </c>
      <c r="F1217" s="10" t="s">
        <v>2658</v>
      </c>
      <c r="G1217" s="10" t="s">
        <v>2668</v>
      </c>
      <c r="H1217" s="9" t="s">
        <v>170</v>
      </c>
      <c r="I1217" s="9" t="s">
        <v>9</v>
      </c>
      <c r="J1217" s="9" t="s">
        <v>3</v>
      </c>
      <c r="K1217" s="9" t="s">
        <v>10</v>
      </c>
      <c r="L1217" s="9" t="s">
        <v>11</v>
      </c>
      <c r="M1217" s="13">
        <v>30</v>
      </c>
      <c r="N1217" s="13">
        <f t="shared" si="54"/>
        <v>1360.8</v>
      </c>
      <c r="O1217" s="11">
        <v>26800</v>
      </c>
      <c r="P1217" s="11">
        <f t="shared" si="55"/>
        <v>804000</v>
      </c>
      <c r="Q1217" s="9" t="s">
        <v>910</v>
      </c>
      <c r="R1217" s="37">
        <f t="shared" si="56"/>
        <v>26800</v>
      </c>
    </row>
    <row r="1218" spans="1:18" x14ac:dyDescent="0.25">
      <c r="A1218" s="9" t="s">
        <v>907</v>
      </c>
      <c r="B1218" s="10">
        <v>44418</v>
      </c>
      <c r="C1218" s="11">
        <v>8</v>
      </c>
      <c r="D1218" s="12">
        <v>2021</v>
      </c>
      <c r="E1218" s="10" t="s">
        <v>2716</v>
      </c>
      <c r="F1218" s="10" t="s">
        <v>2658</v>
      </c>
      <c r="G1218" s="10" t="s">
        <v>2668</v>
      </c>
      <c r="H1218" s="9" t="s">
        <v>8</v>
      </c>
      <c r="I1218" s="9" t="s">
        <v>9</v>
      </c>
      <c r="J1218" s="9" t="s">
        <v>3</v>
      </c>
      <c r="K1218" s="9" t="s">
        <v>10</v>
      </c>
      <c r="L1218" s="9" t="s">
        <v>11</v>
      </c>
      <c r="M1218" s="13">
        <v>30</v>
      </c>
      <c r="N1218" s="13">
        <f t="shared" si="54"/>
        <v>1360.8</v>
      </c>
      <c r="O1218" s="11">
        <v>24600</v>
      </c>
      <c r="P1218" s="11">
        <f t="shared" si="55"/>
        <v>738000</v>
      </c>
      <c r="Q1218" s="9" t="s">
        <v>908</v>
      </c>
      <c r="R1218" s="37">
        <f t="shared" si="56"/>
        <v>24600</v>
      </c>
    </row>
    <row r="1219" spans="1:18" x14ac:dyDescent="0.25">
      <c r="A1219" s="9" t="s">
        <v>903</v>
      </c>
      <c r="B1219" s="10">
        <v>44419</v>
      </c>
      <c r="C1219" s="11">
        <v>8</v>
      </c>
      <c r="D1219" s="12">
        <v>2021</v>
      </c>
      <c r="E1219" s="10" t="s">
        <v>2716</v>
      </c>
      <c r="F1219" s="10" t="s">
        <v>2658</v>
      </c>
      <c r="G1219" s="10" t="s">
        <v>2668</v>
      </c>
      <c r="H1219" s="9" t="s">
        <v>26</v>
      </c>
      <c r="I1219" s="9" t="s">
        <v>326</v>
      </c>
      <c r="J1219" s="9" t="s">
        <v>3</v>
      </c>
      <c r="K1219" s="9" t="s">
        <v>111</v>
      </c>
      <c r="L1219" s="9" t="s">
        <v>112</v>
      </c>
      <c r="M1219" s="13">
        <v>23.85</v>
      </c>
      <c r="N1219" s="13">
        <f t="shared" si="54"/>
        <v>1081.836</v>
      </c>
      <c r="O1219" s="11">
        <v>20000</v>
      </c>
      <c r="P1219" s="11">
        <f t="shared" si="55"/>
        <v>477000</v>
      </c>
      <c r="Q1219" s="9" t="s">
        <v>904</v>
      </c>
      <c r="R1219" s="37">
        <f t="shared" si="56"/>
        <v>20000</v>
      </c>
    </row>
    <row r="1220" spans="1:18" x14ac:dyDescent="0.25">
      <c r="A1220" s="9" t="s">
        <v>903</v>
      </c>
      <c r="B1220" s="10">
        <v>44419</v>
      </c>
      <c r="C1220" s="11">
        <v>8</v>
      </c>
      <c r="D1220" s="12">
        <v>2021</v>
      </c>
      <c r="E1220" s="10" t="s">
        <v>2716</v>
      </c>
      <c r="F1220" s="10" t="s">
        <v>2658</v>
      </c>
      <c r="G1220" s="10" t="s">
        <v>2668</v>
      </c>
      <c r="H1220" s="9" t="s">
        <v>26</v>
      </c>
      <c r="I1220" s="9" t="s">
        <v>326</v>
      </c>
      <c r="J1220" s="9" t="s">
        <v>3</v>
      </c>
      <c r="K1220" s="9" t="s">
        <v>111</v>
      </c>
      <c r="L1220" s="9" t="s">
        <v>112</v>
      </c>
      <c r="M1220" s="13">
        <v>26.15</v>
      </c>
      <c r="N1220" s="13">
        <f t="shared" si="54"/>
        <v>1186.164</v>
      </c>
      <c r="O1220" s="11">
        <v>20000</v>
      </c>
      <c r="P1220" s="11">
        <f t="shared" si="55"/>
        <v>523000</v>
      </c>
      <c r="Q1220" s="9" t="s">
        <v>904</v>
      </c>
      <c r="R1220" s="37">
        <f t="shared" si="56"/>
        <v>20000</v>
      </c>
    </row>
    <row r="1221" spans="1:18" x14ac:dyDescent="0.25">
      <c r="A1221" s="9" t="s">
        <v>905</v>
      </c>
      <c r="B1221" s="10">
        <v>44419</v>
      </c>
      <c r="C1221" s="11">
        <v>8</v>
      </c>
      <c r="D1221" s="12">
        <v>2021</v>
      </c>
      <c r="E1221" s="10" t="s">
        <v>2716</v>
      </c>
      <c r="F1221" s="10" t="s">
        <v>2658</v>
      </c>
      <c r="G1221" s="10" t="s">
        <v>2668</v>
      </c>
      <c r="H1221" s="9" t="s">
        <v>235</v>
      </c>
      <c r="I1221" s="9" t="s">
        <v>33</v>
      </c>
      <c r="J1221" s="9" t="s">
        <v>3</v>
      </c>
      <c r="K1221" s="9" t="s">
        <v>16</v>
      </c>
      <c r="L1221" s="9" t="s">
        <v>17</v>
      </c>
      <c r="M1221" s="13">
        <v>43.86</v>
      </c>
      <c r="N1221" s="13">
        <f t="shared" si="54"/>
        <v>1989.4895999999999</v>
      </c>
      <c r="O1221" s="11">
        <v>15200.25</v>
      </c>
      <c r="P1221" s="11">
        <f t="shared" si="55"/>
        <v>666682.96499999997</v>
      </c>
      <c r="Q1221" s="9" t="s">
        <v>906</v>
      </c>
      <c r="R1221" s="37">
        <f t="shared" si="56"/>
        <v>15200.25</v>
      </c>
    </row>
    <row r="1222" spans="1:18" x14ac:dyDescent="0.25">
      <c r="A1222" s="9" t="s">
        <v>901</v>
      </c>
      <c r="B1222" s="10">
        <v>44421</v>
      </c>
      <c r="C1222" s="11">
        <v>8</v>
      </c>
      <c r="D1222" s="12">
        <v>2021</v>
      </c>
      <c r="E1222" s="10" t="s">
        <v>2716</v>
      </c>
      <c r="F1222" s="10" t="s">
        <v>2658</v>
      </c>
      <c r="G1222" s="10" t="s">
        <v>2668</v>
      </c>
      <c r="H1222" s="9" t="s">
        <v>8</v>
      </c>
      <c r="I1222" s="9" t="s">
        <v>9</v>
      </c>
      <c r="J1222" s="9" t="s">
        <v>3</v>
      </c>
      <c r="K1222" s="9" t="s">
        <v>10</v>
      </c>
      <c r="L1222" s="9" t="s">
        <v>11</v>
      </c>
      <c r="M1222" s="13">
        <v>50</v>
      </c>
      <c r="N1222" s="13">
        <f t="shared" ref="N1222:N1285" si="57">M1222*45.36</f>
        <v>2268</v>
      </c>
      <c r="O1222" s="11">
        <v>24600</v>
      </c>
      <c r="P1222" s="11">
        <f t="shared" ref="P1222:P1285" si="58">M1222*O1222</f>
        <v>1230000</v>
      </c>
      <c r="Q1222" s="9" t="s">
        <v>902</v>
      </c>
      <c r="R1222" s="37">
        <f t="shared" si="56"/>
        <v>24600</v>
      </c>
    </row>
    <row r="1223" spans="1:18" x14ac:dyDescent="0.25">
      <c r="A1223" s="9" t="s">
        <v>893</v>
      </c>
      <c r="B1223" s="10">
        <v>44424</v>
      </c>
      <c r="C1223" s="11">
        <v>8</v>
      </c>
      <c r="D1223" s="12">
        <v>2021</v>
      </c>
      <c r="E1223" s="10" t="s">
        <v>2716</v>
      </c>
      <c r="F1223" s="10" t="s">
        <v>2658</v>
      </c>
      <c r="G1223" s="10" t="s">
        <v>2668</v>
      </c>
      <c r="H1223" s="9" t="s">
        <v>78</v>
      </c>
      <c r="I1223" s="9" t="s">
        <v>23</v>
      </c>
      <c r="J1223" s="9" t="s">
        <v>3</v>
      </c>
      <c r="K1223" s="9" t="s">
        <v>16</v>
      </c>
      <c r="L1223" s="9" t="s">
        <v>17</v>
      </c>
      <c r="M1223" s="13">
        <v>22.77</v>
      </c>
      <c r="N1223" s="13">
        <f t="shared" si="57"/>
        <v>1032.8471999999999</v>
      </c>
      <c r="O1223" s="11">
        <v>19600</v>
      </c>
      <c r="P1223" s="11">
        <f t="shared" si="58"/>
        <v>446292</v>
      </c>
      <c r="Q1223" s="9" t="s">
        <v>894</v>
      </c>
      <c r="R1223" s="37">
        <f t="shared" ref="R1223:R1286" si="59">P1223/M1223</f>
        <v>19600</v>
      </c>
    </row>
    <row r="1224" spans="1:18" x14ac:dyDescent="0.25">
      <c r="A1224" s="9" t="s">
        <v>893</v>
      </c>
      <c r="B1224" s="10">
        <v>44424</v>
      </c>
      <c r="C1224" s="11">
        <v>8</v>
      </c>
      <c r="D1224" s="12">
        <v>2021</v>
      </c>
      <c r="E1224" s="10" t="s">
        <v>2716</v>
      </c>
      <c r="F1224" s="10" t="s">
        <v>2658</v>
      </c>
      <c r="G1224" s="10" t="s">
        <v>2668</v>
      </c>
      <c r="H1224" s="9" t="s">
        <v>78</v>
      </c>
      <c r="I1224" s="9" t="s">
        <v>23</v>
      </c>
      <c r="J1224" s="9" t="s">
        <v>3</v>
      </c>
      <c r="K1224" s="9" t="s">
        <v>16</v>
      </c>
      <c r="L1224" s="9" t="s">
        <v>17</v>
      </c>
      <c r="M1224" s="13">
        <v>2.75</v>
      </c>
      <c r="N1224" s="13">
        <f t="shared" si="57"/>
        <v>124.74</v>
      </c>
      <c r="O1224" s="11">
        <v>19600</v>
      </c>
      <c r="P1224" s="11">
        <f t="shared" si="58"/>
        <v>53900</v>
      </c>
      <c r="Q1224" s="9" t="s">
        <v>894</v>
      </c>
      <c r="R1224" s="37">
        <f t="shared" si="59"/>
        <v>19600</v>
      </c>
    </row>
    <row r="1225" spans="1:18" x14ac:dyDescent="0.25">
      <c r="A1225" s="9" t="s">
        <v>893</v>
      </c>
      <c r="B1225" s="10">
        <v>44424</v>
      </c>
      <c r="C1225" s="11">
        <v>8</v>
      </c>
      <c r="D1225" s="12">
        <v>2021</v>
      </c>
      <c r="E1225" s="10" t="s">
        <v>2716</v>
      </c>
      <c r="F1225" s="10" t="s">
        <v>2658</v>
      </c>
      <c r="G1225" s="10" t="s">
        <v>2668</v>
      </c>
      <c r="H1225" s="9" t="s">
        <v>78</v>
      </c>
      <c r="I1225" s="9" t="s">
        <v>23</v>
      </c>
      <c r="J1225" s="9" t="s">
        <v>3</v>
      </c>
      <c r="K1225" s="9" t="s">
        <v>16</v>
      </c>
      <c r="L1225" s="9" t="s">
        <v>17</v>
      </c>
      <c r="M1225" s="13">
        <v>24.48</v>
      </c>
      <c r="N1225" s="13">
        <f t="shared" si="57"/>
        <v>1110.4128000000001</v>
      </c>
      <c r="O1225" s="11">
        <v>19600</v>
      </c>
      <c r="P1225" s="11">
        <f t="shared" si="58"/>
        <v>479808</v>
      </c>
      <c r="Q1225" s="9" t="s">
        <v>894</v>
      </c>
      <c r="R1225" s="37">
        <f t="shared" si="59"/>
        <v>19600</v>
      </c>
    </row>
    <row r="1226" spans="1:18" x14ac:dyDescent="0.25">
      <c r="A1226" s="9" t="s">
        <v>895</v>
      </c>
      <c r="B1226" s="10">
        <v>44424</v>
      </c>
      <c r="C1226" s="11">
        <v>8</v>
      </c>
      <c r="D1226" s="12">
        <v>2021</v>
      </c>
      <c r="E1226" s="10" t="s">
        <v>2716</v>
      </c>
      <c r="F1226" s="10" t="s">
        <v>2658</v>
      </c>
      <c r="G1226" s="10" t="s">
        <v>2668</v>
      </c>
      <c r="H1226" s="9" t="s">
        <v>22</v>
      </c>
      <c r="I1226" s="9" t="s">
        <v>23</v>
      </c>
      <c r="J1226" s="9" t="s">
        <v>3</v>
      </c>
      <c r="K1226" s="9" t="s">
        <v>16</v>
      </c>
      <c r="L1226" s="9" t="s">
        <v>17</v>
      </c>
      <c r="M1226" s="13">
        <v>35.83</v>
      </c>
      <c r="N1226" s="13">
        <f t="shared" si="57"/>
        <v>1625.2487999999998</v>
      </c>
      <c r="O1226" s="11">
        <v>23000</v>
      </c>
      <c r="P1226" s="11">
        <f t="shared" si="58"/>
        <v>824090</v>
      </c>
      <c r="Q1226" s="9" t="s">
        <v>896</v>
      </c>
      <c r="R1226" s="37">
        <f t="shared" si="59"/>
        <v>23000</v>
      </c>
    </row>
    <row r="1227" spans="1:18" x14ac:dyDescent="0.25">
      <c r="A1227" s="9" t="s">
        <v>895</v>
      </c>
      <c r="B1227" s="10">
        <v>44424</v>
      </c>
      <c r="C1227" s="11">
        <v>8</v>
      </c>
      <c r="D1227" s="12">
        <v>2021</v>
      </c>
      <c r="E1227" s="10" t="s">
        <v>2716</v>
      </c>
      <c r="F1227" s="10" t="s">
        <v>2658</v>
      </c>
      <c r="G1227" s="10" t="s">
        <v>2668</v>
      </c>
      <c r="H1227" s="9" t="s">
        <v>22</v>
      </c>
      <c r="I1227" s="9" t="s">
        <v>23</v>
      </c>
      <c r="J1227" s="9" t="s">
        <v>3</v>
      </c>
      <c r="K1227" s="9" t="s">
        <v>16</v>
      </c>
      <c r="L1227" s="9" t="s">
        <v>17</v>
      </c>
      <c r="M1227" s="13">
        <v>20.58</v>
      </c>
      <c r="N1227" s="13">
        <f t="shared" si="57"/>
        <v>933.50879999999995</v>
      </c>
      <c r="O1227" s="11">
        <v>23000</v>
      </c>
      <c r="P1227" s="11">
        <f t="shared" si="58"/>
        <v>473339.99999999994</v>
      </c>
      <c r="Q1227" s="9" t="s">
        <v>896</v>
      </c>
      <c r="R1227" s="37">
        <f t="shared" si="59"/>
        <v>23000</v>
      </c>
    </row>
    <row r="1228" spans="1:18" x14ac:dyDescent="0.25">
      <c r="A1228" s="9" t="s">
        <v>895</v>
      </c>
      <c r="B1228" s="10">
        <v>44424</v>
      </c>
      <c r="C1228" s="11">
        <v>8</v>
      </c>
      <c r="D1228" s="12">
        <v>2021</v>
      </c>
      <c r="E1228" s="10" t="s">
        <v>2716</v>
      </c>
      <c r="F1228" s="10" t="s">
        <v>2658</v>
      </c>
      <c r="G1228" s="10" t="s">
        <v>2668</v>
      </c>
      <c r="H1228" s="9" t="s">
        <v>22</v>
      </c>
      <c r="I1228" s="9" t="s">
        <v>23</v>
      </c>
      <c r="J1228" s="9" t="s">
        <v>3</v>
      </c>
      <c r="K1228" s="9" t="s">
        <v>16</v>
      </c>
      <c r="L1228" s="9" t="s">
        <v>17</v>
      </c>
      <c r="M1228" s="13">
        <v>1.75</v>
      </c>
      <c r="N1228" s="13">
        <f t="shared" si="57"/>
        <v>79.38</v>
      </c>
      <c r="O1228" s="11">
        <v>23000</v>
      </c>
      <c r="P1228" s="11">
        <f t="shared" si="58"/>
        <v>40250</v>
      </c>
      <c r="Q1228" s="9" t="s">
        <v>896</v>
      </c>
      <c r="R1228" s="37">
        <f t="shared" si="59"/>
        <v>23000</v>
      </c>
    </row>
    <row r="1229" spans="1:18" x14ac:dyDescent="0.25">
      <c r="A1229" s="9" t="s">
        <v>895</v>
      </c>
      <c r="B1229" s="10">
        <v>44424</v>
      </c>
      <c r="C1229" s="11">
        <v>8</v>
      </c>
      <c r="D1229" s="12">
        <v>2021</v>
      </c>
      <c r="E1229" s="10" t="s">
        <v>2716</v>
      </c>
      <c r="F1229" s="10" t="s">
        <v>2658</v>
      </c>
      <c r="G1229" s="10" t="s">
        <v>2668</v>
      </c>
      <c r="H1229" s="9" t="s">
        <v>22</v>
      </c>
      <c r="I1229" s="9" t="s">
        <v>23</v>
      </c>
      <c r="J1229" s="9" t="s">
        <v>3</v>
      </c>
      <c r="K1229" s="9" t="s">
        <v>16</v>
      </c>
      <c r="L1229" s="9" t="s">
        <v>17</v>
      </c>
      <c r="M1229" s="13">
        <v>1.71</v>
      </c>
      <c r="N1229" s="13">
        <f t="shared" si="57"/>
        <v>77.565600000000003</v>
      </c>
      <c r="O1229" s="11">
        <v>23000</v>
      </c>
      <c r="P1229" s="11">
        <f t="shared" si="58"/>
        <v>39330</v>
      </c>
      <c r="Q1229" s="9" t="s">
        <v>896</v>
      </c>
      <c r="R1229" s="37">
        <f t="shared" si="59"/>
        <v>23000</v>
      </c>
    </row>
    <row r="1230" spans="1:18" x14ac:dyDescent="0.25">
      <c r="A1230" s="9" t="s">
        <v>895</v>
      </c>
      <c r="B1230" s="10">
        <v>44424</v>
      </c>
      <c r="C1230" s="11">
        <v>8</v>
      </c>
      <c r="D1230" s="12">
        <v>2021</v>
      </c>
      <c r="E1230" s="10" t="s">
        <v>2716</v>
      </c>
      <c r="F1230" s="10" t="s">
        <v>2658</v>
      </c>
      <c r="G1230" s="10" t="s">
        <v>2668</v>
      </c>
      <c r="H1230" s="9" t="s">
        <v>22</v>
      </c>
      <c r="I1230" s="9" t="s">
        <v>23</v>
      </c>
      <c r="J1230" s="9" t="s">
        <v>3</v>
      </c>
      <c r="K1230" s="9" t="s">
        <v>16</v>
      </c>
      <c r="L1230" s="9" t="s">
        <v>17</v>
      </c>
      <c r="M1230" s="13">
        <v>22.37</v>
      </c>
      <c r="N1230" s="13">
        <f t="shared" si="57"/>
        <v>1014.7032</v>
      </c>
      <c r="O1230" s="11">
        <v>23000</v>
      </c>
      <c r="P1230" s="11">
        <f t="shared" si="58"/>
        <v>514510</v>
      </c>
      <c r="Q1230" s="9" t="s">
        <v>896</v>
      </c>
      <c r="R1230" s="37">
        <f t="shared" si="59"/>
        <v>23000</v>
      </c>
    </row>
    <row r="1231" spans="1:18" x14ac:dyDescent="0.25">
      <c r="A1231" s="9" t="s">
        <v>895</v>
      </c>
      <c r="B1231" s="10">
        <v>44424</v>
      </c>
      <c r="C1231" s="11">
        <v>8</v>
      </c>
      <c r="D1231" s="12">
        <v>2021</v>
      </c>
      <c r="E1231" s="10" t="s">
        <v>2716</v>
      </c>
      <c r="F1231" s="10" t="s">
        <v>2658</v>
      </c>
      <c r="G1231" s="10" t="s">
        <v>2668</v>
      </c>
      <c r="H1231" s="9" t="s">
        <v>22</v>
      </c>
      <c r="I1231" s="9" t="s">
        <v>23</v>
      </c>
      <c r="J1231" s="9" t="s">
        <v>3</v>
      </c>
      <c r="K1231" s="9" t="s">
        <v>16</v>
      </c>
      <c r="L1231" s="9" t="s">
        <v>17</v>
      </c>
      <c r="M1231" s="13">
        <v>17.760000000000002</v>
      </c>
      <c r="N1231" s="13">
        <f t="shared" si="57"/>
        <v>805.59360000000004</v>
      </c>
      <c r="O1231" s="11">
        <v>23000</v>
      </c>
      <c r="P1231" s="11">
        <f t="shared" si="58"/>
        <v>408480.00000000006</v>
      </c>
      <c r="Q1231" s="9" t="s">
        <v>896</v>
      </c>
      <c r="R1231" s="37">
        <f t="shared" si="59"/>
        <v>23000</v>
      </c>
    </row>
    <row r="1232" spans="1:18" x14ac:dyDescent="0.25">
      <c r="A1232" s="9" t="s">
        <v>897</v>
      </c>
      <c r="B1232" s="10">
        <v>44424</v>
      </c>
      <c r="C1232" s="11">
        <v>8</v>
      </c>
      <c r="D1232" s="12">
        <v>2021</v>
      </c>
      <c r="E1232" s="10" t="s">
        <v>2716</v>
      </c>
      <c r="F1232" s="10" t="s">
        <v>2658</v>
      </c>
      <c r="G1232" s="10" t="s">
        <v>2668</v>
      </c>
      <c r="H1232" s="9" t="s">
        <v>91</v>
      </c>
      <c r="I1232" s="9" t="s">
        <v>9</v>
      </c>
      <c r="J1232" s="9" t="s">
        <v>3</v>
      </c>
      <c r="K1232" s="9" t="s">
        <v>10</v>
      </c>
      <c r="L1232" s="9" t="s">
        <v>11</v>
      </c>
      <c r="M1232" s="13">
        <v>35</v>
      </c>
      <c r="N1232" s="13">
        <f t="shared" si="57"/>
        <v>1587.6</v>
      </c>
      <c r="O1232" s="11">
        <v>27700</v>
      </c>
      <c r="P1232" s="11">
        <f t="shared" si="58"/>
        <v>969500</v>
      </c>
      <c r="Q1232" s="9" t="s">
        <v>898</v>
      </c>
      <c r="R1232" s="37">
        <f t="shared" si="59"/>
        <v>27700</v>
      </c>
    </row>
    <row r="1233" spans="1:18" x14ac:dyDescent="0.25">
      <c r="A1233" s="9" t="s">
        <v>899</v>
      </c>
      <c r="B1233" s="10">
        <v>44424</v>
      </c>
      <c r="C1233" s="11">
        <v>8</v>
      </c>
      <c r="D1233" s="12">
        <v>2021</v>
      </c>
      <c r="E1233" s="10" t="s">
        <v>2716</v>
      </c>
      <c r="F1233" s="10" t="s">
        <v>2658</v>
      </c>
      <c r="G1233" s="10" t="s">
        <v>2668</v>
      </c>
      <c r="H1233" s="9" t="s">
        <v>8</v>
      </c>
      <c r="I1233" s="9" t="s">
        <v>9</v>
      </c>
      <c r="J1233" s="9" t="s">
        <v>3</v>
      </c>
      <c r="K1233" s="9" t="s">
        <v>10</v>
      </c>
      <c r="L1233" s="9" t="s">
        <v>11</v>
      </c>
      <c r="M1233" s="13">
        <v>50</v>
      </c>
      <c r="N1233" s="13">
        <f t="shared" si="57"/>
        <v>2268</v>
      </c>
      <c r="O1233" s="11">
        <v>26400</v>
      </c>
      <c r="P1233" s="11">
        <f t="shared" si="58"/>
        <v>1320000</v>
      </c>
      <c r="Q1233" s="9" t="s">
        <v>900</v>
      </c>
      <c r="R1233" s="37">
        <f t="shared" si="59"/>
        <v>26400</v>
      </c>
    </row>
    <row r="1234" spans="1:18" x14ac:dyDescent="0.25">
      <c r="A1234" s="9" t="s">
        <v>891</v>
      </c>
      <c r="B1234" s="10">
        <v>44425</v>
      </c>
      <c r="C1234" s="11">
        <v>8</v>
      </c>
      <c r="D1234" s="12">
        <v>2021</v>
      </c>
      <c r="E1234" s="10" t="s">
        <v>2716</v>
      </c>
      <c r="F1234" s="10" t="s">
        <v>2658</v>
      </c>
      <c r="G1234" s="10" t="s">
        <v>2668</v>
      </c>
      <c r="H1234" s="9" t="s">
        <v>350</v>
      </c>
      <c r="I1234" s="9" t="s">
        <v>289</v>
      </c>
      <c r="J1234" s="9" t="s">
        <v>3</v>
      </c>
      <c r="K1234" s="9" t="s">
        <v>290</v>
      </c>
      <c r="L1234" s="9" t="s">
        <v>291</v>
      </c>
      <c r="M1234" s="13">
        <v>49.94</v>
      </c>
      <c r="N1234" s="13">
        <f t="shared" si="57"/>
        <v>2265.2783999999997</v>
      </c>
      <c r="O1234" s="11">
        <v>28000</v>
      </c>
      <c r="P1234" s="11">
        <f t="shared" si="58"/>
        <v>1398320</v>
      </c>
      <c r="Q1234" s="9" t="s">
        <v>892</v>
      </c>
      <c r="R1234" s="37">
        <f t="shared" si="59"/>
        <v>28000</v>
      </c>
    </row>
    <row r="1235" spans="1:18" x14ac:dyDescent="0.25">
      <c r="A1235" s="9" t="s">
        <v>891</v>
      </c>
      <c r="B1235" s="10">
        <v>44425</v>
      </c>
      <c r="C1235" s="11">
        <v>8</v>
      </c>
      <c r="D1235" s="12">
        <v>2021</v>
      </c>
      <c r="E1235" s="10" t="s">
        <v>2716</v>
      </c>
      <c r="F1235" s="10" t="s">
        <v>2658</v>
      </c>
      <c r="G1235" s="10" t="s">
        <v>2668</v>
      </c>
      <c r="H1235" s="9" t="s">
        <v>350</v>
      </c>
      <c r="I1235" s="9" t="s">
        <v>289</v>
      </c>
      <c r="J1235" s="9" t="s">
        <v>3</v>
      </c>
      <c r="K1235" s="9" t="s">
        <v>290</v>
      </c>
      <c r="L1235" s="9" t="s">
        <v>291</v>
      </c>
      <c r="M1235" s="13">
        <v>50.06</v>
      </c>
      <c r="N1235" s="13">
        <f t="shared" si="57"/>
        <v>2270.7215999999999</v>
      </c>
      <c r="O1235" s="11">
        <v>28000</v>
      </c>
      <c r="P1235" s="11">
        <f t="shared" si="58"/>
        <v>1401680</v>
      </c>
      <c r="Q1235" s="9" t="s">
        <v>892</v>
      </c>
      <c r="R1235" s="37">
        <f t="shared" si="59"/>
        <v>28000</v>
      </c>
    </row>
    <row r="1236" spans="1:18" x14ac:dyDescent="0.25">
      <c r="A1236" s="9" t="s">
        <v>873</v>
      </c>
      <c r="B1236" s="10">
        <v>44428</v>
      </c>
      <c r="C1236" s="11">
        <v>8</v>
      </c>
      <c r="D1236" s="12">
        <v>2021</v>
      </c>
      <c r="E1236" s="10" t="s">
        <v>2716</v>
      </c>
      <c r="F1236" s="10" t="s">
        <v>2658</v>
      </c>
      <c r="G1236" s="10" t="s">
        <v>2668</v>
      </c>
      <c r="H1236" s="9" t="s">
        <v>22</v>
      </c>
      <c r="I1236" s="9" t="s">
        <v>333</v>
      </c>
      <c r="J1236" s="9" t="s">
        <v>3</v>
      </c>
      <c r="K1236" s="9" t="s">
        <v>500</v>
      </c>
      <c r="L1236" s="9" t="s">
        <v>501</v>
      </c>
      <c r="M1236" s="13">
        <v>7.89</v>
      </c>
      <c r="N1236" s="13">
        <f t="shared" si="57"/>
        <v>357.8904</v>
      </c>
      <c r="O1236" s="11">
        <v>23500</v>
      </c>
      <c r="P1236" s="11">
        <f t="shared" si="58"/>
        <v>185415</v>
      </c>
      <c r="Q1236" s="9" t="s">
        <v>874</v>
      </c>
      <c r="R1236" s="37">
        <f t="shared" si="59"/>
        <v>23500</v>
      </c>
    </row>
    <row r="1237" spans="1:18" x14ac:dyDescent="0.25">
      <c r="A1237" s="9" t="s">
        <v>873</v>
      </c>
      <c r="B1237" s="10">
        <v>44428</v>
      </c>
      <c r="C1237" s="11">
        <v>8</v>
      </c>
      <c r="D1237" s="12">
        <v>2021</v>
      </c>
      <c r="E1237" s="10" t="s">
        <v>2716</v>
      </c>
      <c r="F1237" s="10" t="s">
        <v>2658</v>
      </c>
      <c r="G1237" s="10" t="s">
        <v>2668</v>
      </c>
      <c r="H1237" s="9" t="s">
        <v>22</v>
      </c>
      <c r="I1237" s="9" t="s">
        <v>333</v>
      </c>
      <c r="J1237" s="9" t="s">
        <v>3</v>
      </c>
      <c r="K1237" s="9" t="s">
        <v>500</v>
      </c>
      <c r="L1237" s="9" t="s">
        <v>501</v>
      </c>
      <c r="M1237" s="13">
        <v>42.11</v>
      </c>
      <c r="N1237" s="13">
        <f t="shared" si="57"/>
        <v>1910.1096</v>
      </c>
      <c r="O1237" s="11">
        <v>23500</v>
      </c>
      <c r="P1237" s="11">
        <f t="shared" si="58"/>
        <v>989585</v>
      </c>
      <c r="Q1237" s="9" t="s">
        <v>874</v>
      </c>
      <c r="R1237" s="37">
        <f t="shared" si="59"/>
        <v>23500</v>
      </c>
    </row>
    <row r="1238" spans="1:18" x14ac:dyDescent="0.25">
      <c r="A1238" s="9" t="s">
        <v>875</v>
      </c>
      <c r="B1238" s="10">
        <v>44428</v>
      </c>
      <c r="C1238" s="11">
        <v>8</v>
      </c>
      <c r="D1238" s="12">
        <v>2021</v>
      </c>
      <c r="E1238" s="10" t="s">
        <v>2716</v>
      </c>
      <c r="F1238" s="10" t="s">
        <v>2658</v>
      </c>
      <c r="G1238" s="10" t="s">
        <v>2668</v>
      </c>
      <c r="H1238" s="9" t="s">
        <v>298</v>
      </c>
      <c r="I1238" s="9" t="s">
        <v>333</v>
      </c>
      <c r="J1238" s="9" t="s">
        <v>3</v>
      </c>
      <c r="K1238" s="9" t="s">
        <v>500</v>
      </c>
      <c r="L1238" s="9" t="s">
        <v>501</v>
      </c>
      <c r="M1238" s="13">
        <v>50</v>
      </c>
      <c r="N1238" s="13">
        <f t="shared" si="57"/>
        <v>2268</v>
      </c>
      <c r="O1238" s="11">
        <v>22500</v>
      </c>
      <c r="P1238" s="11">
        <f t="shared" si="58"/>
        <v>1125000</v>
      </c>
      <c r="Q1238" s="9" t="s">
        <v>876</v>
      </c>
      <c r="R1238" s="37">
        <f t="shared" si="59"/>
        <v>22500</v>
      </c>
    </row>
    <row r="1239" spans="1:18" x14ac:dyDescent="0.25">
      <c r="A1239" s="9" t="s">
        <v>877</v>
      </c>
      <c r="B1239" s="10">
        <v>44428</v>
      </c>
      <c r="C1239" s="11">
        <v>8</v>
      </c>
      <c r="D1239" s="12">
        <v>2021</v>
      </c>
      <c r="E1239" s="10" t="s">
        <v>2716</v>
      </c>
      <c r="F1239" s="10" t="s">
        <v>2658</v>
      </c>
      <c r="G1239" s="10" t="s">
        <v>2668</v>
      </c>
      <c r="H1239" s="9" t="s">
        <v>91</v>
      </c>
      <c r="I1239" s="9" t="s">
        <v>9</v>
      </c>
      <c r="J1239" s="9" t="s">
        <v>3</v>
      </c>
      <c r="K1239" s="9" t="s">
        <v>10</v>
      </c>
      <c r="L1239" s="9" t="s">
        <v>11</v>
      </c>
      <c r="M1239" s="13">
        <v>9.42</v>
      </c>
      <c r="N1239" s="13">
        <f t="shared" si="57"/>
        <v>427.2912</v>
      </c>
      <c r="O1239" s="11">
        <v>27700</v>
      </c>
      <c r="P1239" s="11">
        <f t="shared" si="58"/>
        <v>260934</v>
      </c>
      <c r="Q1239" s="9" t="s">
        <v>878</v>
      </c>
      <c r="R1239" s="37">
        <f t="shared" si="59"/>
        <v>27700</v>
      </c>
    </row>
    <row r="1240" spans="1:18" x14ac:dyDescent="0.25">
      <c r="A1240" s="9" t="s">
        <v>877</v>
      </c>
      <c r="B1240" s="10">
        <v>44428</v>
      </c>
      <c r="C1240" s="11">
        <v>8</v>
      </c>
      <c r="D1240" s="12">
        <v>2021</v>
      </c>
      <c r="E1240" s="10" t="s">
        <v>2716</v>
      </c>
      <c r="F1240" s="10" t="s">
        <v>2658</v>
      </c>
      <c r="G1240" s="10" t="s">
        <v>2668</v>
      </c>
      <c r="H1240" s="9" t="s">
        <v>91</v>
      </c>
      <c r="I1240" s="9" t="s">
        <v>9</v>
      </c>
      <c r="J1240" s="9" t="s">
        <v>3</v>
      </c>
      <c r="K1240" s="9" t="s">
        <v>10</v>
      </c>
      <c r="L1240" s="9" t="s">
        <v>11</v>
      </c>
      <c r="M1240" s="13">
        <v>7.07</v>
      </c>
      <c r="N1240" s="13">
        <f t="shared" si="57"/>
        <v>320.6952</v>
      </c>
      <c r="O1240" s="11">
        <v>27700</v>
      </c>
      <c r="P1240" s="11">
        <f t="shared" si="58"/>
        <v>195839</v>
      </c>
      <c r="Q1240" s="9" t="s">
        <v>878</v>
      </c>
      <c r="R1240" s="37">
        <f t="shared" si="59"/>
        <v>27700</v>
      </c>
    </row>
    <row r="1241" spans="1:18" x14ac:dyDescent="0.25">
      <c r="A1241" s="9" t="s">
        <v>877</v>
      </c>
      <c r="B1241" s="10">
        <v>44428</v>
      </c>
      <c r="C1241" s="11">
        <v>8</v>
      </c>
      <c r="D1241" s="12">
        <v>2021</v>
      </c>
      <c r="E1241" s="10" t="s">
        <v>2716</v>
      </c>
      <c r="F1241" s="10" t="s">
        <v>2658</v>
      </c>
      <c r="G1241" s="10" t="s">
        <v>2668</v>
      </c>
      <c r="H1241" s="9" t="s">
        <v>91</v>
      </c>
      <c r="I1241" s="9" t="s">
        <v>9</v>
      </c>
      <c r="J1241" s="9" t="s">
        <v>3</v>
      </c>
      <c r="K1241" s="9" t="s">
        <v>10</v>
      </c>
      <c r="L1241" s="9" t="s">
        <v>11</v>
      </c>
      <c r="M1241" s="13">
        <v>14.85</v>
      </c>
      <c r="N1241" s="13">
        <f t="shared" si="57"/>
        <v>673.596</v>
      </c>
      <c r="O1241" s="11">
        <v>27700</v>
      </c>
      <c r="P1241" s="11">
        <f t="shared" si="58"/>
        <v>411345</v>
      </c>
      <c r="Q1241" s="9" t="s">
        <v>878</v>
      </c>
      <c r="R1241" s="37">
        <f t="shared" si="59"/>
        <v>27700</v>
      </c>
    </row>
    <row r="1242" spans="1:18" x14ac:dyDescent="0.25">
      <c r="A1242" s="9" t="s">
        <v>877</v>
      </c>
      <c r="B1242" s="10">
        <v>44428</v>
      </c>
      <c r="C1242" s="11">
        <v>8</v>
      </c>
      <c r="D1242" s="12">
        <v>2021</v>
      </c>
      <c r="E1242" s="10" t="s">
        <v>2716</v>
      </c>
      <c r="F1242" s="10" t="s">
        <v>2658</v>
      </c>
      <c r="G1242" s="10" t="s">
        <v>2668</v>
      </c>
      <c r="H1242" s="9" t="s">
        <v>91</v>
      </c>
      <c r="I1242" s="9" t="s">
        <v>9</v>
      </c>
      <c r="J1242" s="9" t="s">
        <v>3</v>
      </c>
      <c r="K1242" s="9" t="s">
        <v>10</v>
      </c>
      <c r="L1242" s="9" t="s">
        <v>11</v>
      </c>
      <c r="M1242" s="13">
        <v>0.34</v>
      </c>
      <c r="N1242" s="13">
        <f t="shared" si="57"/>
        <v>15.422400000000001</v>
      </c>
      <c r="O1242" s="11">
        <v>27700</v>
      </c>
      <c r="P1242" s="11">
        <f t="shared" si="58"/>
        <v>9418</v>
      </c>
      <c r="Q1242" s="9" t="s">
        <v>878</v>
      </c>
      <c r="R1242" s="37">
        <f t="shared" si="59"/>
        <v>27699.999999999996</v>
      </c>
    </row>
    <row r="1243" spans="1:18" x14ac:dyDescent="0.25">
      <c r="A1243" s="9" t="s">
        <v>877</v>
      </c>
      <c r="B1243" s="10">
        <v>44428</v>
      </c>
      <c r="C1243" s="11">
        <v>8</v>
      </c>
      <c r="D1243" s="12">
        <v>2021</v>
      </c>
      <c r="E1243" s="10" t="s">
        <v>2716</v>
      </c>
      <c r="F1243" s="10" t="s">
        <v>2658</v>
      </c>
      <c r="G1243" s="10" t="s">
        <v>2668</v>
      </c>
      <c r="H1243" s="9" t="s">
        <v>91</v>
      </c>
      <c r="I1243" s="9" t="s">
        <v>9</v>
      </c>
      <c r="J1243" s="9" t="s">
        <v>3</v>
      </c>
      <c r="K1243" s="9" t="s">
        <v>10</v>
      </c>
      <c r="L1243" s="9" t="s">
        <v>11</v>
      </c>
      <c r="M1243" s="13">
        <v>3.32</v>
      </c>
      <c r="N1243" s="13">
        <f t="shared" si="57"/>
        <v>150.59519999999998</v>
      </c>
      <c r="O1243" s="11">
        <v>27700</v>
      </c>
      <c r="P1243" s="11">
        <f t="shared" si="58"/>
        <v>91964</v>
      </c>
      <c r="Q1243" s="9" t="s">
        <v>878</v>
      </c>
      <c r="R1243" s="37">
        <f t="shared" si="59"/>
        <v>27700</v>
      </c>
    </row>
    <row r="1244" spans="1:18" x14ac:dyDescent="0.25">
      <c r="A1244" s="9" t="s">
        <v>879</v>
      </c>
      <c r="B1244" s="10">
        <v>44428</v>
      </c>
      <c r="C1244" s="11">
        <v>8</v>
      </c>
      <c r="D1244" s="12">
        <v>2021</v>
      </c>
      <c r="E1244" s="10" t="s">
        <v>2716</v>
      </c>
      <c r="F1244" s="10" t="s">
        <v>2658</v>
      </c>
      <c r="G1244" s="10" t="s">
        <v>2668</v>
      </c>
      <c r="H1244" s="9" t="s">
        <v>36</v>
      </c>
      <c r="I1244" s="9" t="s">
        <v>159</v>
      </c>
      <c r="J1244" s="9" t="s">
        <v>3</v>
      </c>
      <c r="K1244" s="9" t="s">
        <v>160</v>
      </c>
      <c r="L1244" s="9" t="s">
        <v>161</v>
      </c>
      <c r="M1244" s="13">
        <v>5.09</v>
      </c>
      <c r="N1244" s="13">
        <f t="shared" si="57"/>
        <v>230.88239999999999</v>
      </c>
      <c r="O1244" s="11">
        <v>24500</v>
      </c>
      <c r="P1244" s="11">
        <f t="shared" si="58"/>
        <v>124705</v>
      </c>
      <c r="Q1244" s="9" t="s">
        <v>880</v>
      </c>
      <c r="R1244" s="37">
        <f t="shared" si="59"/>
        <v>24500</v>
      </c>
    </row>
    <row r="1245" spans="1:18" x14ac:dyDescent="0.25">
      <c r="A1245" s="9" t="s">
        <v>879</v>
      </c>
      <c r="B1245" s="10">
        <v>44428</v>
      </c>
      <c r="C1245" s="11">
        <v>8</v>
      </c>
      <c r="D1245" s="12">
        <v>2021</v>
      </c>
      <c r="E1245" s="10" t="s">
        <v>2716</v>
      </c>
      <c r="F1245" s="10" t="s">
        <v>2658</v>
      </c>
      <c r="G1245" s="10" t="s">
        <v>2668</v>
      </c>
      <c r="H1245" s="9" t="s">
        <v>36</v>
      </c>
      <c r="I1245" s="9" t="s">
        <v>159</v>
      </c>
      <c r="J1245" s="9" t="s">
        <v>3</v>
      </c>
      <c r="K1245" s="9" t="s">
        <v>160</v>
      </c>
      <c r="L1245" s="9" t="s">
        <v>161</v>
      </c>
      <c r="M1245" s="13">
        <v>15.47</v>
      </c>
      <c r="N1245" s="13">
        <f t="shared" si="57"/>
        <v>701.7192</v>
      </c>
      <c r="O1245" s="11">
        <v>24500</v>
      </c>
      <c r="P1245" s="11">
        <f t="shared" si="58"/>
        <v>379015</v>
      </c>
      <c r="Q1245" s="9" t="s">
        <v>880</v>
      </c>
      <c r="R1245" s="37">
        <f t="shared" si="59"/>
        <v>24500</v>
      </c>
    </row>
    <row r="1246" spans="1:18" x14ac:dyDescent="0.25">
      <c r="A1246" s="9" t="s">
        <v>879</v>
      </c>
      <c r="B1246" s="10">
        <v>44428</v>
      </c>
      <c r="C1246" s="11">
        <v>8</v>
      </c>
      <c r="D1246" s="12">
        <v>2021</v>
      </c>
      <c r="E1246" s="10" t="s">
        <v>2716</v>
      </c>
      <c r="F1246" s="10" t="s">
        <v>2658</v>
      </c>
      <c r="G1246" s="10" t="s">
        <v>2668</v>
      </c>
      <c r="H1246" s="9" t="s">
        <v>36</v>
      </c>
      <c r="I1246" s="9" t="s">
        <v>159</v>
      </c>
      <c r="J1246" s="9" t="s">
        <v>3</v>
      </c>
      <c r="K1246" s="9" t="s">
        <v>160</v>
      </c>
      <c r="L1246" s="9" t="s">
        <v>161</v>
      </c>
      <c r="M1246" s="13">
        <v>21.4</v>
      </c>
      <c r="N1246" s="13">
        <f t="shared" si="57"/>
        <v>970.70399999999995</v>
      </c>
      <c r="O1246" s="11">
        <v>24500</v>
      </c>
      <c r="P1246" s="11">
        <f t="shared" si="58"/>
        <v>524300</v>
      </c>
      <c r="Q1246" s="9" t="s">
        <v>880</v>
      </c>
      <c r="R1246" s="37">
        <f t="shared" si="59"/>
        <v>24500</v>
      </c>
    </row>
    <row r="1247" spans="1:18" x14ac:dyDescent="0.25">
      <c r="A1247" s="9" t="s">
        <v>879</v>
      </c>
      <c r="B1247" s="10">
        <v>44428</v>
      </c>
      <c r="C1247" s="11">
        <v>8</v>
      </c>
      <c r="D1247" s="12">
        <v>2021</v>
      </c>
      <c r="E1247" s="10" t="s">
        <v>2716</v>
      </c>
      <c r="F1247" s="10" t="s">
        <v>2658</v>
      </c>
      <c r="G1247" s="10" t="s">
        <v>2668</v>
      </c>
      <c r="H1247" s="9" t="s">
        <v>36</v>
      </c>
      <c r="I1247" s="9" t="s">
        <v>159</v>
      </c>
      <c r="J1247" s="9" t="s">
        <v>3</v>
      </c>
      <c r="K1247" s="9" t="s">
        <v>160</v>
      </c>
      <c r="L1247" s="9" t="s">
        <v>161</v>
      </c>
      <c r="M1247" s="13">
        <v>6.1</v>
      </c>
      <c r="N1247" s="13">
        <f t="shared" si="57"/>
        <v>276.69599999999997</v>
      </c>
      <c r="O1247" s="11">
        <v>24500</v>
      </c>
      <c r="P1247" s="11">
        <f t="shared" si="58"/>
        <v>149450</v>
      </c>
      <c r="Q1247" s="9" t="s">
        <v>880</v>
      </c>
      <c r="R1247" s="37">
        <f t="shared" si="59"/>
        <v>24500</v>
      </c>
    </row>
    <row r="1248" spans="1:18" x14ac:dyDescent="0.25">
      <c r="A1248" s="9" t="s">
        <v>881</v>
      </c>
      <c r="B1248" s="10">
        <v>44428</v>
      </c>
      <c r="C1248" s="11">
        <v>8</v>
      </c>
      <c r="D1248" s="12">
        <v>2021</v>
      </c>
      <c r="E1248" s="10" t="s">
        <v>2716</v>
      </c>
      <c r="F1248" s="10" t="s">
        <v>2658</v>
      </c>
      <c r="G1248" s="10" t="s">
        <v>2668</v>
      </c>
      <c r="H1248" s="9" t="s">
        <v>36</v>
      </c>
      <c r="I1248" s="9" t="s">
        <v>159</v>
      </c>
      <c r="J1248" s="9" t="s">
        <v>3</v>
      </c>
      <c r="K1248" s="9" t="s">
        <v>160</v>
      </c>
      <c r="L1248" s="9" t="s">
        <v>161</v>
      </c>
      <c r="M1248" s="13">
        <v>1.94</v>
      </c>
      <c r="N1248" s="13">
        <f t="shared" si="57"/>
        <v>87.99839999999999</v>
      </c>
      <c r="O1248" s="11">
        <v>24500</v>
      </c>
      <c r="P1248" s="11">
        <f t="shared" si="58"/>
        <v>47530</v>
      </c>
      <c r="Q1248" s="9" t="s">
        <v>882</v>
      </c>
      <c r="R1248" s="37">
        <f t="shared" si="59"/>
        <v>24500</v>
      </c>
    </row>
    <row r="1249" spans="1:18" x14ac:dyDescent="0.25">
      <c r="A1249" s="9" t="s">
        <v>883</v>
      </c>
      <c r="B1249" s="10">
        <v>44428</v>
      </c>
      <c r="C1249" s="11">
        <v>8</v>
      </c>
      <c r="D1249" s="12">
        <v>2021</v>
      </c>
      <c r="E1249" s="10" t="s">
        <v>2716</v>
      </c>
      <c r="F1249" s="10" t="s">
        <v>2658</v>
      </c>
      <c r="G1249" s="10" t="s">
        <v>2668</v>
      </c>
      <c r="H1249" s="9" t="s">
        <v>170</v>
      </c>
      <c r="I1249" s="9" t="s">
        <v>9</v>
      </c>
      <c r="J1249" s="9" t="s">
        <v>3</v>
      </c>
      <c r="K1249" s="9" t="s">
        <v>10</v>
      </c>
      <c r="L1249" s="9" t="s">
        <v>11</v>
      </c>
      <c r="M1249" s="13">
        <v>35</v>
      </c>
      <c r="N1249" s="13">
        <f t="shared" si="57"/>
        <v>1587.6</v>
      </c>
      <c r="O1249" s="11">
        <v>26800</v>
      </c>
      <c r="P1249" s="11">
        <f t="shared" si="58"/>
        <v>938000</v>
      </c>
      <c r="Q1249" s="9" t="s">
        <v>884</v>
      </c>
      <c r="R1249" s="37">
        <f t="shared" si="59"/>
        <v>26800</v>
      </c>
    </row>
    <row r="1250" spans="1:18" x14ac:dyDescent="0.25">
      <c r="A1250" s="9" t="s">
        <v>885</v>
      </c>
      <c r="B1250" s="10">
        <v>44428</v>
      </c>
      <c r="C1250" s="11">
        <v>8</v>
      </c>
      <c r="D1250" s="12">
        <v>2021</v>
      </c>
      <c r="E1250" s="10" t="s">
        <v>2716</v>
      </c>
      <c r="F1250" s="10" t="s">
        <v>2658</v>
      </c>
      <c r="G1250" s="10" t="s">
        <v>2668</v>
      </c>
      <c r="H1250" s="9" t="s">
        <v>8</v>
      </c>
      <c r="I1250" s="9" t="s">
        <v>9</v>
      </c>
      <c r="J1250" s="9" t="s">
        <v>3</v>
      </c>
      <c r="K1250" s="9" t="s">
        <v>10</v>
      </c>
      <c r="L1250" s="9" t="s">
        <v>11</v>
      </c>
      <c r="M1250" s="13">
        <v>40</v>
      </c>
      <c r="N1250" s="13">
        <f t="shared" si="57"/>
        <v>1814.4</v>
      </c>
      <c r="O1250" s="11">
        <v>26400</v>
      </c>
      <c r="P1250" s="11">
        <f t="shared" si="58"/>
        <v>1056000</v>
      </c>
      <c r="Q1250" s="9" t="s">
        <v>886</v>
      </c>
      <c r="R1250" s="37">
        <f t="shared" si="59"/>
        <v>26400</v>
      </c>
    </row>
    <row r="1251" spans="1:18" x14ac:dyDescent="0.25">
      <c r="A1251" s="9" t="s">
        <v>887</v>
      </c>
      <c r="B1251" s="10">
        <v>44428</v>
      </c>
      <c r="C1251" s="11">
        <v>8</v>
      </c>
      <c r="D1251" s="12">
        <v>2021</v>
      </c>
      <c r="E1251" s="10" t="s">
        <v>2716</v>
      </c>
      <c r="F1251" s="10" t="s">
        <v>2658</v>
      </c>
      <c r="G1251" s="10" t="s">
        <v>2668</v>
      </c>
      <c r="H1251" s="9" t="s">
        <v>8</v>
      </c>
      <c r="I1251" s="9" t="s">
        <v>110</v>
      </c>
      <c r="J1251" s="9" t="s">
        <v>3</v>
      </c>
      <c r="K1251" s="9" t="s">
        <v>111</v>
      </c>
      <c r="L1251" s="9" t="s">
        <v>112</v>
      </c>
      <c r="M1251" s="13">
        <v>100</v>
      </c>
      <c r="N1251" s="13">
        <f t="shared" si="57"/>
        <v>4536</v>
      </c>
      <c r="O1251" s="11">
        <v>24500</v>
      </c>
      <c r="P1251" s="11">
        <f t="shared" si="58"/>
        <v>2450000</v>
      </c>
      <c r="Q1251" s="9" t="s">
        <v>888</v>
      </c>
      <c r="R1251" s="37">
        <f t="shared" si="59"/>
        <v>24500</v>
      </c>
    </row>
    <row r="1252" spans="1:18" x14ac:dyDescent="0.25">
      <c r="A1252" s="9" t="s">
        <v>889</v>
      </c>
      <c r="B1252" s="10">
        <v>44428</v>
      </c>
      <c r="C1252" s="11">
        <v>8</v>
      </c>
      <c r="D1252" s="12">
        <v>2021</v>
      </c>
      <c r="E1252" s="10" t="s">
        <v>2716</v>
      </c>
      <c r="F1252" s="10" t="s">
        <v>2658</v>
      </c>
      <c r="G1252" s="10" t="s">
        <v>2668</v>
      </c>
      <c r="H1252" s="9" t="s">
        <v>8</v>
      </c>
      <c r="I1252" s="9" t="s">
        <v>110</v>
      </c>
      <c r="J1252" s="9" t="s">
        <v>3</v>
      </c>
      <c r="K1252" s="9" t="s">
        <v>111</v>
      </c>
      <c r="L1252" s="9" t="s">
        <v>112</v>
      </c>
      <c r="M1252" s="13">
        <v>100</v>
      </c>
      <c r="N1252" s="13">
        <f t="shared" si="57"/>
        <v>4536</v>
      </c>
      <c r="O1252" s="11">
        <v>24500</v>
      </c>
      <c r="P1252" s="11">
        <f t="shared" si="58"/>
        <v>2450000</v>
      </c>
      <c r="Q1252" s="9" t="s">
        <v>890</v>
      </c>
      <c r="R1252" s="37">
        <f t="shared" si="59"/>
        <v>24500</v>
      </c>
    </row>
    <row r="1253" spans="1:18" x14ac:dyDescent="0.25">
      <c r="A1253" s="9" t="s">
        <v>861</v>
      </c>
      <c r="B1253" s="10">
        <v>44431</v>
      </c>
      <c r="C1253" s="11">
        <v>8</v>
      </c>
      <c r="D1253" s="12">
        <v>2021</v>
      </c>
      <c r="E1253" s="10" t="s">
        <v>2716</v>
      </c>
      <c r="F1253" s="10" t="s">
        <v>2658</v>
      </c>
      <c r="G1253" s="10" t="s">
        <v>2668</v>
      </c>
      <c r="H1253" s="9" t="s">
        <v>8</v>
      </c>
      <c r="I1253" s="9" t="s">
        <v>9</v>
      </c>
      <c r="J1253" s="9" t="s">
        <v>3</v>
      </c>
      <c r="K1253" s="9" t="s">
        <v>10</v>
      </c>
      <c r="L1253" s="9" t="s">
        <v>11</v>
      </c>
      <c r="M1253" s="13">
        <v>50</v>
      </c>
      <c r="N1253" s="13">
        <f t="shared" si="57"/>
        <v>2268</v>
      </c>
      <c r="O1253" s="11">
        <v>26400</v>
      </c>
      <c r="P1253" s="11">
        <f t="shared" si="58"/>
        <v>1320000</v>
      </c>
      <c r="Q1253" s="9" t="s">
        <v>862</v>
      </c>
      <c r="R1253" s="37">
        <f t="shared" si="59"/>
        <v>26400</v>
      </c>
    </row>
    <row r="1254" spans="1:18" x14ac:dyDescent="0.25">
      <c r="A1254" s="9" t="s">
        <v>863</v>
      </c>
      <c r="B1254" s="10">
        <v>44431</v>
      </c>
      <c r="C1254" s="11">
        <v>8</v>
      </c>
      <c r="D1254" s="12">
        <v>2021</v>
      </c>
      <c r="E1254" s="10" t="s">
        <v>2716</v>
      </c>
      <c r="F1254" s="10" t="s">
        <v>2658</v>
      </c>
      <c r="G1254" s="10" t="s">
        <v>2668</v>
      </c>
      <c r="H1254" s="9" t="s">
        <v>170</v>
      </c>
      <c r="I1254" s="9" t="s">
        <v>9</v>
      </c>
      <c r="J1254" s="9" t="s">
        <v>3</v>
      </c>
      <c r="K1254" s="9" t="s">
        <v>10</v>
      </c>
      <c r="L1254" s="9" t="s">
        <v>11</v>
      </c>
      <c r="M1254" s="13">
        <v>15</v>
      </c>
      <c r="N1254" s="13">
        <f t="shared" si="57"/>
        <v>680.4</v>
      </c>
      <c r="O1254" s="11">
        <v>26800</v>
      </c>
      <c r="P1254" s="11">
        <f t="shared" si="58"/>
        <v>402000</v>
      </c>
      <c r="Q1254" s="9" t="s">
        <v>864</v>
      </c>
      <c r="R1254" s="37">
        <f t="shared" si="59"/>
        <v>26800</v>
      </c>
    </row>
    <row r="1255" spans="1:18" x14ac:dyDescent="0.25">
      <c r="A1255" s="9" t="s">
        <v>865</v>
      </c>
      <c r="B1255" s="10">
        <v>44431</v>
      </c>
      <c r="C1255" s="11">
        <v>8</v>
      </c>
      <c r="D1255" s="12">
        <v>2021</v>
      </c>
      <c r="E1255" s="10" t="s">
        <v>2716</v>
      </c>
      <c r="F1255" s="10" t="s">
        <v>2658</v>
      </c>
      <c r="G1255" s="10" t="s">
        <v>2668</v>
      </c>
      <c r="H1255" s="9" t="s">
        <v>170</v>
      </c>
      <c r="I1255" s="9" t="s">
        <v>9</v>
      </c>
      <c r="J1255" s="9" t="s">
        <v>3</v>
      </c>
      <c r="K1255" s="9" t="s">
        <v>10</v>
      </c>
      <c r="L1255" s="9" t="s">
        <v>11</v>
      </c>
      <c r="M1255" s="13">
        <v>40</v>
      </c>
      <c r="N1255" s="13">
        <f t="shared" si="57"/>
        <v>1814.4</v>
      </c>
      <c r="O1255" s="11">
        <v>26500</v>
      </c>
      <c r="P1255" s="11">
        <f t="shared" si="58"/>
        <v>1060000</v>
      </c>
      <c r="Q1255" s="9" t="s">
        <v>866</v>
      </c>
      <c r="R1255" s="37">
        <f t="shared" si="59"/>
        <v>26500</v>
      </c>
    </row>
    <row r="1256" spans="1:18" x14ac:dyDescent="0.25">
      <c r="A1256" s="9" t="s">
        <v>867</v>
      </c>
      <c r="B1256" s="10">
        <v>44431</v>
      </c>
      <c r="C1256" s="11">
        <v>8</v>
      </c>
      <c r="D1256" s="12">
        <v>2021</v>
      </c>
      <c r="E1256" s="10" t="s">
        <v>2716</v>
      </c>
      <c r="F1256" s="10" t="s">
        <v>2658</v>
      </c>
      <c r="G1256" s="10" t="s">
        <v>2668</v>
      </c>
      <c r="H1256" s="9" t="s">
        <v>298</v>
      </c>
      <c r="I1256" s="9" t="s">
        <v>37</v>
      </c>
      <c r="J1256" s="9" t="s">
        <v>3</v>
      </c>
      <c r="K1256" s="9" t="s">
        <v>38</v>
      </c>
      <c r="L1256" s="9" t="s">
        <v>39</v>
      </c>
      <c r="M1256" s="13">
        <v>50</v>
      </c>
      <c r="N1256" s="13">
        <f t="shared" si="57"/>
        <v>2268</v>
      </c>
      <c r="O1256" s="11">
        <v>20500</v>
      </c>
      <c r="P1256" s="11">
        <f t="shared" si="58"/>
        <v>1025000</v>
      </c>
      <c r="Q1256" s="9" t="s">
        <v>868</v>
      </c>
      <c r="R1256" s="37">
        <f t="shared" si="59"/>
        <v>20500</v>
      </c>
    </row>
    <row r="1257" spans="1:18" x14ac:dyDescent="0.25">
      <c r="A1257" s="9" t="s">
        <v>869</v>
      </c>
      <c r="B1257" s="10">
        <v>44431</v>
      </c>
      <c r="C1257" s="11">
        <v>8</v>
      </c>
      <c r="D1257" s="12">
        <v>2021</v>
      </c>
      <c r="E1257" s="10" t="s">
        <v>2716</v>
      </c>
      <c r="F1257" s="10" t="s">
        <v>2658</v>
      </c>
      <c r="G1257" s="10" t="s">
        <v>2668</v>
      </c>
      <c r="H1257" s="9" t="s">
        <v>36</v>
      </c>
      <c r="I1257" s="9" t="s">
        <v>37</v>
      </c>
      <c r="J1257" s="9" t="s">
        <v>3</v>
      </c>
      <c r="K1257" s="9" t="s">
        <v>38</v>
      </c>
      <c r="L1257" s="9" t="s">
        <v>39</v>
      </c>
      <c r="M1257" s="13">
        <v>4</v>
      </c>
      <c r="N1257" s="13">
        <f t="shared" si="57"/>
        <v>181.44</v>
      </c>
      <c r="O1257" s="11">
        <v>24700</v>
      </c>
      <c r="P1257" s="11">
        <f t="shared" si="58"/>
        <v>98800</v>
      </c>
      <c r="Q1257" s="9" t="s">
        <v>870</v>
      </c>
      <c r="R1257" s="37">
        <f t="shared" si="59"/>
        <v>24700</v>
      </c>
    </row>
    <row r="1258" spans="1:18" x14ac:dyDescent="0.25">
      <c r="A1258" s="9" t="s">
        <v>871</v>
      </c>
      <c r="B1258" s="10">
        <v>44431</v>
      </c>
      <c r="C1258" s="11">
        <v>8</v>
      </c>
      <c r="D1258" s="12">
        <v>2021</v>
      </c>
      <c r="E1258" s="10" t="s">
        <v>2716</v>
      </c>
      <c r="F1258" s="10" t="s">
        <v>2658</v>
      </c>
      <c r="G1258" s="10" t="s">
        <v>2668</v>
      </c>
      <c r="H1258" s="9" t="s">
        <v>36</v>
      </c>
      <c r="I1258" s="9" t="s">
        <v>37</v>
      </c>
      <c r="J1258" s="9" t="s">
        <v>3</v>
      </c>
      <c r="K1258" s="9" t="s">
        <v>38</v>
      </c>
      <c r="L1258" s="9" t="s">
        <v>39</v>
      </c>
      <c r="M1258" s="13">
        <v>46</v>
      </c>
      <c r="N1258" s="13">
        <f t="shared" si="57"/>
        <v>2086.56</v>
      </c>
      <c r="O1258" s="11">
        <v>24700</v>
      </c>
      <c r="P1258" s="11">
        <f t="shared" si="58"/>
        <v>1136200</v>
      </c>
      <c r="Q1258" s="9" t="s">
        <v>872</v>
      </c>
      <c r="R1258" s="37">
        <f t="shared" si="59"/>
        <v>24700</v>
      </c>
    </row>
    <row r="1259" spans="1:18" x14ac:dyDescent="0.25">
      <c r="A1259" s="9" t="s">
        <v>2637</v>
      </c>
      <c r="B1259" s="10">
        <v>44431</v>
      </c>
      <c r="C1259" s="11">
        <v>8</v>
      </c>
      <c r="D1259" s="12">
        <v>2021</v>
      </c>
      <c r="E1259" s="10" t="s">
        <v>2716</v>
      </c>
      <c r="F1259" s="10" t="s">
        <v>2658</v>
      </c>
      <c r="G1259" s="10" t="s">
        <v>2668</v>
      </c>
      <c r="H1259" s="9" t="s">
        <v>36</v>
      </c>
      <c r="I1259" s="9" t="s">
        <v>37</v>
      </c>
      <c r="J1259" s="9" t="s">
        <v>2627</v>
      </c>
      <c r="K1259" s="9" t="s">
        <v>38</v>
      </c>
      <c r="L1259" s="9" t="s">
        <v>39</v>
      </c>
      <c r="M1259" s="13">
        <v>-109</v>
      </c>
      <c r="N1259" s="13">
        <f t="shared" si="57"/>
        <v>-4944.24</v>
      </c>
      <c r="O1259" s="11">
        <v>24700</v>
      </c>
      <c r="P1259" s="11">
        <f t="shared" si="58"/>
        <v>-2692300</v>
      </c>
      <c r="Q1259" s="9" t="s">
        <v>944</v>
      </c>
      <c r="R1259" s="37">
        <f t="shared" si="59"/>
        <v>24700</v>
      </c>
    </row>
    <row r="1260" spans="1:18" x14ac:dyDescent="0.25">
      <c r="A1260" s="9" t="s">
        <v>844</v>
      </c>
      <c r="B1260" s="10">
        <v>44432</v>
      </c>
      <c r="C1260" s="11">
        <v>8</v>
      </c>
      <c r="D1260" s="12">
        <v>2021</v>
      </c>
      <c r="E1260" s="10" t="s">
        <v>2716</v>
      </c>
      <c r="F1260" s="10" t="s">
        <v>2658</v>
      </c>
      <c r="G1260" s="10" t="s">
        <v>2668</v>
      </c>
      <c r="H1260" s="9" t="s">
        <v>63</v>
      </c>
      <c r="I1260" s="9" t="s">
        <v>58</v>
      </c>
      <c r="J1260" s="9" t="s">
        <v>3</v>
      </c>
      <c r="K1260" s="9" t="s">
        <v>59</v>
      </c>
      <c r="L1260" s="9" t="s">
        <v>60</v>
      </c>
      <c r="M1260" s="13">
        <v>7.39</v>
      </c>
      <c r="N1260" s="13">
        <f t="shared" si="57"/>
        <v>335.21039999999999</v>
      </c>
      <c r="O1260" s="11">
        <v>17500</v>
      </c>
      <c r="P1260" s="11">
        <f t="shared" si="58"/>
        <v>129325</v>
      </c>
      <c r="Q1260" s="9" t="s">
        <v>845</v>
      </c>
      <c r="R1260" s="37">
        <f t="shared" si="59"/>
        <v>17500</v>
      </c>
    </row>
    <row r="1261" spans="1:18" x14ac:dyDescent="0.25">
      <c r="A1261" s="9" t="s">
        <v>844</v>
      </c>
      <c r="B1261" s="10">
        <v>44432</v>
      </c>
      <c r="C1261" s="11">
        <v>8</v>
      </c>
      <c r="D1261" s="12">
        <v>2021</v>
      </c>
      <c r="E1261" s="10" t="s">
        <v>2716</v>
      </c>
      <c r="F1261" s="10" t="s">
        <v>2658</v>
      </c>
      <c r="G1261" s="10" t="s">
        <v>2668</v>
      </c>
      <c r="H1261" s="9" t="s">
        <v>63</v>
      </c>
      <c r="I1261" s="9" t="s">
        <v>58</v>
      </c>
      <c r="J1261" s="9" t="s">
        <v>3</v>
      </c>
      <c r="K1261" s="9" t="s">
        <v>59</v>
      </c>
      <c r="L1261" s="9" t="s">
        <v>60</v>
      </c>
      <c r="M1261" s="13">
        <v>20.61</v>
      </c>
      <c r="N1261" s="13">
        <f t="shared" si="57"/>
        <v>934.86959999999999</v>
      </c>
      <c r="O1261" s="11">
        <v>17500</v>
      </c>
      <c r="P1261" s="11">
        <f t="shared" si="58"/>
        <v>360675</v>
      </c>
      <c r="Q1261" s="9" t="s">
        <v>845</v>
      </c>
      <c r="R1261" s="37">
        <f t="shared" si="59"/>
        <v>17500</v>
      </c>
    </row>
    <row r="1262" spans="1:18" x14ac:dyDescent="0.25">
      <c r="A1262" s="9" t="s">
        <v>846</v>
      </c>
      <c r="B1262" s="10">
        <v>44432</v>
      </c>
      <c r="C1262" s="11">
        <v>8</v>
      </c>
      <c r="D1262" s="12">
        <v>2021</v>
      </c>
      <c r="E1262" s="10" t="s">
        <v>2716</v>
      </c>
      <c r="F1262" s="10" t="s">
        <v>2658</v>
      </c>
      <c r="G1262" s="10" t="s">
        <v>2668</v>
      </c>
      <c r="H1262" s="9" t="s">
        <v>63</v>
      </c>
      <c r="I1262" s="9" t="s">
        <v>58</v>
      </c>
      <c r="J1262" s="9" t="s">
        <v>3</v>
      </c>
      <c r="K1262" s="9" t="s">
        <v>59</v>
      </c>
      <c r="L1262" s="9" t="s">
        <v>60</v>
      </c>
      <c r="M1262" s="13">
        <v>5</v>
      </c>
      <c r="N1262" s="13">
        <f t="shared" si="57"/>
        <v>226.8</v>
      </c>
      <c r="O1262" s="11">
        <v>17500</v>
      </c>
      <c r="P1262" s="11">
        <f t="shared" si="58"/>
        <v>87500</v>
      </c>
      <c r="Q1262" s="9" t="s">
        <v>847</v>
      </c>
      <c r="R1262" s="37">
        <f t="shared" si="59"/>
        <v>17500</v>
      </c>
    </row>
    <row r="1263" spans="1:18" x14ac:dyDescent="0.25">
      <c r="A1263" s="9" t="s">
        <v>848</v>
      </c>
      <c r="B1263" s="10">
        <v>44432</v>
      </c>
      <c r="C1263" s="11">
        <v>8</v>
      </c>
      <c r="D1263" s="12">
        <v>2021</v>
      </c>
      <c r="E1263" s="10" t="s">
        <v>2716</v>
      </c>
      <c r="F1263" s="10" t="s">
        <v>2658</v>
      </c>
      <c r="G1263" s="10" t="s">
        <v>2668</v>
      </c>
      <c r="H1263" s="9" t="s">
        <v>849</v>
      </c>
      <c r="I1263" s="9" t="s">
        <v>58</v>
      </c>
      <c r="J1263" s="9" t="s">
        <v>3</v>
      </c>
      <c r="K1263" s="9" t="s">
        <v>59</v>
      </c>
      <c r="L1263" s="9" t="s">
        <v>60</v>
      </c>
      <c r="M1263" s="13">
        <v>1.48</v>
      </c>
      <c r="N1263" s="13">
        <f t="shared" si="57"/>
        <v>67.132800000000003</v>
      </c>
      <c r="O1263" s="11">
        <v>16700</v>
      </c>
      <c r="P1263" s="11">
        <f t="shared" si="58"/>
        <v>24716</v>
      </c>
      <c r="Q1263" s="9" t="s">
        <v>850</v>
      </c>
      <c r="R1263" s="37">
        <f t="shared" si="59"/>
        <v>16700</v>
      </c>
    </row>
    <row r="1264" spans="1:18" x14ac:dyDescent="0.25">
      <c r="A1264" s="9" t="s">
        <v>848</v>
      </c>
      <c r="B1264" s="10">
        <v>44432</v>
      </c>
      <c r="C1264" s="11">
        <v>8</v>
      </c>
      <c r="D1264" s="12">
        <v>2021</v>
      </c>
      <c r="E1264" s="10" t="s">
        <v>2716</v>
      </c>
      <c r="F1264" s="10" t="s">
        <v>2658</v>
      </c>
      <c r="G1264" s="10" t="s">
        <v>2668</v>
      </c>
      <c r="H1264" s="9" t="s">
        <v>849</v>
      </c>
      <c r="I1264" s="9" t="s">
        <v>58</v>
      </c>
      <c r="J1264" s="9" t="s">
        <v>3</v>
      </c>
      <c r="K1264" s="9" t="s">
        <v>59</v>
      </c>
      <c r="L1264" s="9" t="s">
        <v>60</v>
      </c>
      <c r="M1264" s="13">
        <v>68.52</v>
      </c>
      <c r="N1264" s="13">
        <f t="shared" si="57"/>
        <v>3108.0672</v>
      </c>
      <c r="O1264" s="11">
        <v>16700</v>
      </c>
      <c r="P1264" s="11">
        <f t="shared" si="58"/>
        <v>1144284</v>
      </c>
      <c r="Q1264" s="9" t="s">
        <v>850</v>
      </c>
      <c r="R1264" s="37">
        <f t="shared" si="59"/>
        <v>16700</v>
      </c>
    </row>
    <row r="1265" spans="1:18" x14ac:dyDescent="0.25">
      <c r="A1265" s="9" t="s">
        <v>851</v>
      </c>
      <c r="B1265" s="10">
        <v>44432</v>
      </c>
      <c r="C1265" s="11">
        <v>8</v>
      </c>
      <c r="D1265" s="12">
        <v>2021</v>
      </c>
      <c r="E1265" s="10" t="s">
        <v>2716</v>
      </c>
      <c r="F1265" s="10" t="s">
        <v>2658</v>
      </c>
      <c r="G1265" s="10" t="s">
        <v>2668</v>
      </c>
      <c r="H1265" s="9" t="s">
        <v>298</v>
      </c>
      <c r="I1265" s="9" t="s">
        <v>319</v>
      </c>
      <c r="J1265" s="9" t="s">
        <v>3</v>
      </c>
      <c r="K1265" s="9" t="s">
        <v>172</v>
      </c>
      <c r="L1265" s="9" t="s">
        <v>173</v>
      </c>
      <c r="M1265" s="13">
        <v>15</v>
      </c>
      <c r="N1265" s="13">
        <f t="shared" si="57"/>
        <v>680.4</v>
      </c>
      <c r="O1265" s="11">
        <v>20350</v>
      </c>
      <c r="P1265" s="11">
        <f t="shared" si="58"/>
        <v>305250</v>
      </c>
      <c r="Q1265" s="9" t="s">
        <v>852</v>
      </c>
      <c r="R1265" s="37">
        <f t="shared" si="59"/>
        <v>20350</v>
      </c>
    </row>
    <row r="1266" spans="1:18" x14ac:dyDescent="0.25">
      <c r="A1266" s="9" t="s">
        <v>853</v>
      </c>
      <c r="B1266" s="10">
        <v>44432</v>
      </c>
      <c r="C1266" s="11">
        <v>8</v>
      </c>
      <c r="D1266" s="12">
        <v>2021</v>
      </c>
      <c r="E1266" s="10" t="s">
        <v>2716</v>
      </c>
      <c r="F1266" s="10" t="s">
        <v>2658</v>
      </c>
      <c r="G1266" s="10" t="s">
        <v>2668</v>
      </c>
      <c r="H1266" s="9" t="s">
        <v>57</v>
      </c>
      <c r="I1266" s="9" t="s">
        <v>58</v>
      </c>
      <c r="J1266" s="9" t="s">
        <v>3</v>
      </c>
      <c r="K1266" s="9" t="s">
        <v>59</v>
      </c>
      <c r="L1266" s="9" t="s">
        <v>60</v>
      </c>
      <c r="M1266" s="13">
        <v>1</v>
      </c>
      <c r="N1266" s="13">
        <f t="shared" si="57"/>
        <v>45.36</v>
      </c>
      <c r="O1266" s="11">
        <v>18400</v>
      </c>
      <c r="P1266" s="11">
        <f t="shared" si="58"/>
        <v>18400</v>
      </c>
      <c r="Q1266" s="9" t="s">
        <v>854</v>
      </c>
      <c r="R1266" s="37">
        <f t="shared" si="59"/>
        <v>18400</v>
      </c>
    </row>
    <row r="1267" spans="1:18" x14ac:dyDescent="0.25">
      <c r="A1267" s="9" t="s">
        <v>855</v>
      </c>
      <c r="B1267" s="10">
        <v>44432</v>
      </c>
      <c r="C1267" s="11">
        <v>8</v>
      </c>
      <c r="D1267" s="12">
        <v>2021</v>
      </c>
      <c r="E1267" s="10" t="s">
        <v>2716</v>
      </c>
      <c r="F1267" s="10" t="s">
        <v>2658</v>
      </c>
      <c r="G1267" s="10" t="s">
        <v>2668</v>
      </c>
      <c r="H1267" s="9" t="s">
        <v>856</v>
      </c>
      <c r="I1267" s="9" t="s">
        <v>58</v>
      </c>
      <c r="J1267" s="9" t="s">
        <v>3</v>
      </c>
      <c r="K1267" s="9" t="s">
        <v>59</v>
      </c>
      <c r="L1267" s="9" t="s">
        <v>60</v>
      </c>
      <c r="M1267" s="13">
        <v>1</v>
      </c>
      <c r="N1267" s="13">
        <f t="shared" si="57"/>
        <v>45.36</v>
      </c>
      <c r="O1267" s="11">
        <v>13800</v>
      </c>
      <c r="P1267" s="11">
        <f t="shared" si="58"/>
        <v>13800</v>
      </c>
      <c r="Q1267" s="9" t="s">
        <v>857</v>
      </c>
      <c r="R1267" s="37">
        <f t="shared" si="59"/>
        <v>13800</v>
      </c>
    </row>
    <row r="1268" spans="1:18" x14ac:dyDescent="0.25">
      <c r="A1268" s="9" t="s">
        <v>858</v>
      </c>
      <c r="B1268" s="10">
        <v>44432</v>
      </c>
      <c r="C1268" s="11">
        <v>8</v>
      </c>
      <c r="D1268" s="12">
        <v>2021</v>
      </c>
      <c r="E1268" s="10" t="s">
        <v>2716</v>
      </c>
      <c r="F1268" s="10" t="s">
        <v>2658</v>
      </c>
      <c r="G1268" s="10" t="s">
        <v>2668</v>
      </c>
      <c r="H1268" s="9" t="s">
        <v>859</v>
      </c>
      <c r="I1268" s="9" t="s">
        <v>58</v>
      </c>
      <c r="J1268" s="9" t="s">
        <v>3</v>
      </c>
      <c r="K1268" s="9" t="s">
        <v>59</v>
      </c>
      <c r="L1268" s="9" t="s">
        <v>60</v>
      </c>
      <c r="M1268" s="13">
        <v>1</v>
      </c>
      <c r="N1268" s="13">
        <f t="shared" si="57"/>
        <v>45.36</v>
      </c>
      <c r="O1268" s="11">
        <v>14300</v>
      </c>
      <c r="P1268" s="11">
        <f t="shared" si="58"/>
        <v>14300</v>
      </c>
      <c r="Q1268" s="9" t="s">
        <v>860</v>
      </c>
      <c r="R1268" s="37">
        <f t="shared" si="59"/>
        <v>14300</v>
      </c>
    </row>
    <row r="1269" spans="1:18" x14ac:dyDescent="0.25">
      <c r="A1269" s="9" t="s">
        <v>842</v>
      </c>
      <c r="B1269" s="10">
        <v>44433</v>
      </c>
      <c r="C1269" s="11">
        <v>8</v>
      </c>
      <c r="D1269" s="12">
        <v>2021</v>
      </c>
      <c r="E1269" s="10" t="s">
        <v>2716</v>
      </c>
      <c r="F1269" s="10" t="s">
        <v>2658</v>
      </c>
      <c r="G1269" s="10" t="s">
        <v>2668</v>
      </c>
      <c r="H1269" s="9" t="s">
        <v>8</v>
      </c>
      <c r="I1269" s="9" t="s">
        <v>9</v>
      </c>
      <c r="J1269" s="9" t="s">
        <v>3</v>
      </c>
      <c r="K1269" s="9" t="s">
        <v>10</v>
      </c>
      <c r="L1269" s="9" t="s">
        <v>11</v>
      </c>
      <c r="M1269" s="13">
        <v>16.38</v>
      </c>
      <c r="N1269" s="13">
        <f t="shared" si="57"/>
        <v>742.99679999999989</v>
      </c>
      <c r="O1269" s="11">
        <v>26400</v>
      </c>
      <c r="P1269" s="11">
        <f t="shared" si="58"/>
        <v>432432</v>
      </c>
      <c r="Q1269" s="9" t="s">
        <v>843</v>
      </c>
      <c r="R1269" s="37">
        <f t="shared" si="59"/>
        <v>26400</v>
      </c>
    </row>
    <row r="1270" spans="1:18" x14ac:dyDescent="0.25">
      <c r="A1270" s="9" t="s">
        <v>842</v>
      </c>
      <c r="B1270" s="10">
        <v>44433</v>
      </c>
      <c r="C1270" s="11">
        <v>8</v>
      </c>
      <c r="D1270" s="12">
        <v>2021</v>
      </c>
      <c r="E1270" s="10" t="s">
        <v>2716</v>
      </c>
      <c r="F1270" s="10" t="s">
        <v>2658</v>
      </c>
      <c r="G1270" s="10" t="s">
        <v>2668</v>
      </c>
      <c r="H1270" s="9" t="s">
        <v>8</v>
      </c>
      <c r="I1270" s="9" t="s">
        <v>9</v>
      </c>
      <c r="J1270" s="9" t="s">
        <v>3</v>
      </c>
      <c r="K1270" s="9" t="s">
        <v>10</v>
      </c>
      <c r="L1270" s="9" t="s">
        <v>11</v>
      </c>
      <c r="M1270" s="13">
        <v>23.62</v>
      </c>
      <c r="N1270" s="13">
        <f t="shared" si="57"/>
        <v>1071.4032</v>
      </c>
      <c r="O1270" s="11">
        <v>26400</v>
      </c>
      <c r="P1270" s="11">
        <f t="shared" si="58"/>
        <v>623568</v>
      </c>
      <c r="Q1270" s="9" t="s">
        <v>843</v>
      </c>
      <c r="R1270" s="37">
        <f t="shared" si="59"/>
        <v>26400</v>
      </c>
    </row>
    <row r="1271" spans="1:18" x14ac:dyDescent="0.25">
      <c r="A1271" s="9" t="s">
        <v>838</v>
      </c>
      <c r="B1271" s="10">
        <v>44434</v>
      </c>
      <c r="C1271" s="11">
        <v>8</v>
      </c>
      <c r="D1271" s="12">
        <v>2021</v>
      </c>
      <c r="E1271" s="10" t="s">
        <v>2716</v>
      </c>
      <c r="F1271" s="10" t="s">
        <v>2658</v>
      </c>
      <c r="G1271" s="10" t="s">
        <v>2668</v>
      </c>
      <c r="H1271" s="9" t="s">
        <v>36</v>
      </c>
      <c r="I1271" s="9" t="s">
        <v>159</v>
      </c>
      <c r="J1271" s="9" t="s">
        <v>3</v>
      </c>
      <c r="K1271" s="9" t="s">
        <v>160</v>
      </c>
      <c r="L1271" s="9" t="s">
        <v>161</v>
      </c>
      <c r="M1271" s="13">
        <v>0.94</v>
      </c>
      <c r="N1271" s="13">
        <f t="shared" si="57"/>
        <v>42.638399999999997</v>
      </c>
      <c r="O1271" s="11">
        <v>24500</v>
      </c>
      <c r="P1271" s="11">
        <f t="shared" si="58"/>
        <v>23030</v>
      </c>
      <c r="Q1271" s="9" t="s">
        <v>839</v>
      </c>
      <c r="R1271" s="37">
        <f t="shared" si="59"/>
        <v>24500</v>
      </c>
    </row>
    <row r="1272" spans="1:18" x14ac:dyDescent="0.25">
      <c r="A1272" s="9" t="s">
        <v>838</v>
      </c>
      <c r="B1272" s="10">
        <v>44434</v>
      </c>
      <c r="C1272" s="11">
        <v>8</v>
      </c>
      <c r="D1272" s="12">
        <v>2021</v>
      </c>
      <c r="E1272" s="10" t="s">
        <v>2716</v>
      </c>
      <c r="F1272" s="10" t="s">
        <v>2658</v>
      </c>
      <c r="G1272" s="10" t="s">
        <v>2668</v>
      </c>
      <c r="H1272" s="9" t="s">
        <v>36</v>
      </c>
      <c r="I1272" s="9" t="s">
        <v>159</v>
      </c>
      <c r="J1272" s="9" t="s">
        <v>3</v>
      </c>
      <c r="K1272" s="9" t="s">
        <v>160</v>
      </c>
      <c r="L1272" s="9" t="s">
        <v>161</v>
      </c>
      <c r="M1272" s="13">
        <v>49.06</v>
      </c>
      <c r="N1272" s="13">
        <f t="shared" si="57"/>
        <v>2225.3616000000002</v>
      </c>
      <c r="O1272" s="11">
        <v>24500</v>
      </c>
      <c r="P1272" s="11">
        <f t="shared" si="58"/>
        <v>1201970</v>
      </c>
      <c r="Q1272" s="9" t="s">
        <v>839</v>
      </c>
      <c r="R1272" s="37">
        <f t="shared" si="59"/>
        <v>24500</v>
      </c>
    </row>
    <row r="1273" spans="1:18" x14ac:dyDescent="0.25">
      <c r="A1273" s="9" t="s">
        <v>840</v>
      </c>
      <c r="B1273" s="10">
        <v>44434</v>
      </c>
      <c r="C1273" s="11">
        <v>8</v>
      </c>
      <c r="D1273" s="12">
        <v>2021</v>
      </c>
      <c r="E1273" s="10" t="s">
        <v>2716</v>
      </c>
      <c r="F1273" s="10" t="s">
        <v>2658</v>
      </c>
      <c r="G1273" s="10" t="s">
        <v>2668</v>
      </c>
      <c r="H1273" s="9" t="s">
        <v>26</v>
      </c>
      <c r="I1273" s="9" t="s">
        <v>530</v>
      </c>
      <c r="J1273" s="9" t="s">
        <v>3</v>
      </c>
      <c r="K1273" s="9" t="s">
        <v>357</v>
      </c>
      <c r="L1273" s="9" t="s">
        <v>358</v>
      </c>
      <c r="M1273" s="13">
        <v>50</v>
      </c>
      <c r="N1273" s="13">
        <f t="shared" si="57"/>
        <v>2268</v>
      </c>
      <c r="O1273" s="11">
        <v>17800</v>
      </c>
      <c r="P1273" s="11">
        <f t="shared" si="58"/>
        <v>890000</v>
      </c>
      <c r="Q1273" s="9" t="s">
        <v>841</v>
      </c>
      <c r="R1273" s="37">
        <f t="shared" si="59"/>
        <v>17800</v>
      </c>
    </row>
    <row r="1274" spans="1:18" x14ac:dyDescent="0.25">
      <c r="A1274" s="9" t="s">
        <v>828</v>
      </c>
      <c r="B1274" s="10">
        <v>44435</v>
      </c>
      <c r="C1274" s="11">
        <v>8</v>
      </c>
      <c r="D1274" s="12">
        <v>2021</v>
      </c>
      <c r="E1274" s="10" t="s">
        <v>2716</v>
      </c>
      <c r="F1274" s="10" t="s">
        <v>2658</v>
      </c>
      <c r="G1274" s="10" t="s">
        <v>2668</v>
      </c>
      <c r="H1274" s="9" t="s">
        <v>63</v>
      </c>
      <c r="I1274" s="9" t="s">
        <v>64</v>
      </c>
      <c r="J1274" s="9" t="s">
        <v>3</v>
      </c>
      <c r="K1274" s="9" t="s">
        <v>829</v>
      </c>
      <c r="L1274" s="9" t="s">
        <v>830</v>
      </c>
      <c r="M1274" s="13">
        <v>9.6300000000000008</v>
      </c>
      <c r="N1274" s="13">
        <f t="shared" si="57"/>
        <v>436.81680000000006</v>
      </c>
      <c r="O1274" s="11">
        <v>22000</v>
      </c>
      <c r="P1274" s="11">
        <f t="shared" si="58"/>
        <v>211860.00000000003</v>
      </c>
      <c r="Q1274" s="9" t="s">
        <v>831</v>
      </c>
      <c r="R1274" s="37">
        <f t="shared" si="59"/>
        <v>22000</v>
      </c>
    </row>
    <row r="1275" spans="1:18" x14ac:dyDescent="0.25">
      <c r="A1275" s="9" t="s">
        <v>828</v>
      </c>
      <c r="B1275" s="10">
        <v>44435</v>
      </c>
      <c r="C1275" s="11">
        <v>8</v>
      </c>
      <c r="D1275" s="12">
        <v>2021</v>
      </c>
      <c r="E1275" s="10" t="s">
        <v>2716</v>
      </c>
      <c r="F1275" s="10" t="s">
        <v>2658</v>
      </c>
      <c r="G1275" s="10" t="s">
        <v>2668</v>
      </c>
      <c r="H1275" s="9" t="s">
        <v>63</v>
      </c>
      <c r="I1275" s="9" t="s">
        <v>64</v>
      </c>
      <c r="J1275" s="9" t="s">
        <v>3</v>
      </c>
      <c r="K1275" s="9" t="s">
        <v>829</v>
      </c>
      <c r="L1275" s="9" t="s">
        <v>830</v>
      </c>
      <c r="M1275" s="13">
        <v>15.89</v>
      </c>
      <c r="N1275" s="13">
        <f t="shared" si="57"/>
        <v>720.7704</v>
      </c>
      <c r="O1275" s="11">
        <v>22000</v>
      </c>
      <c r="P1275" s="11">
        <f t="shared" si="58"/>
        <v>349580</v>
      </c>
      <c r="Q1275" s="9" t="s">
        <v>831</v>
      </c>
      <c r="R1275" s="37">
        <f t="shared" si="59"/>
        <v>22000</v>
      </c>
    </row>
    <row r="1276" spans="1:18" x14ac:dyDescent="0.25">
      <c r="A1276" s="9" t="s">
        <v>828</v>
      </c>
      <c r="B1276" s="10">
        <v>44435</v>
      </c>
      <c r="C1276" s="11">
        <v>8</v>
      </c>
      <c r="D1276" s="12">
        <v>2021</v>
      </c>
      <c r="E1276" s="10" t="s">
        <v>2716</v>
      </c>
      <c r="F1276" s="10" t="s">
        <v>2658</v>
      </c>
      <c r="G1276" s="10" t="s">
        <v>2668</v>
      </c>
      <c r="H1276" s="9" t="s">
        <v>63</v>
      </c>
      <c r="I1276" s="9" t="s">
        <v>64</v>
      </c>
      <c r="J1276" s="9" t="s">
        <v>3</v>
      </c>
      <c r="K1276" s="9" t="s">
        <v>829</v>
      </c>
      <c r="L1276" s="9" t="s">
        <v>830</v>
      </c>
      <c r="M1276" s="13">
        <v>84.48</v>
      </c>
      <c r="N1276" s="13">
        <f t="shared" si="57"/>
        <v>3832.0128</v>
      </c>
      <c r="O1276" s="11">
        <v>22000</v>
      </c>
      <c r="P1276" s="11">
        <f t="shared" si="58"/>
        <v>1858560</v>
      </c>
      <c r="Q1276" s="9" t="s">
        <v>831</v>
      </c>
      <c r="R1276" s="37">
        <f t="shared" si="59"/>
        <v>22000</v>
      </c>
    </row>
    <row r="1277" spans="1:18" x14ac:dyDescent="0.25">
      <c r="A1277" s="9" t="s">
        <v>832</v>
      </c>
      <c r="B1277" s="10">
        <v>44435</v>
      </c>
      <c r="C1277" s="11">
        <v>8</v>
      </c>
      <c r="D1277" s="12">
        <v>2021</v>
      </c>
      <c r="E1277" s="10" t="s">
        <v>2716</v>
      </c>
      <c r="F1277" s="10" t="s">
        <v>2658</v>
      </c>
      <c r="G1277" s="10" t="s">
        <v>2668</v>
      </c>
      <c r="H1277" s="9" t="s">
        <v>57</v>
      </c>
      <c r="I1277" s="9" t="s">
        <v>64</v>
      </c>
      <c r="J1277" s="9" t="s">
        <v>3</v>
      </c>
      <c r="K1277" s="9" t="s">
        <v>829</v>
      </c>
      <c r="L1277" s="9" t="s">
        <v>830</v>
      </c>
      <c r="M1277" s="13">
        <v>39.68</v>
      </c>
      <c r="N1277" s="13">
        <f t="shared" si="57"/>
        <v>1799.8848</v>
      </c>
      <c r="O1277" s="11">
        <v>22000</v>
      </c>
      <c r="P1277" s="11">
        <f t="shared" si="58"/>
        <v>872960</v>
      </c>
      <c r="Q1277" s="9" t="s">
        <v>833</v>
      </c>
      <c r="R1277" s="37">
        <f t="shared" si="59"/>
        <v>22000</v>
      </c>
    </row>
    <row r="1278" spans="1:18" x14ac:dyDescent="0.25">
      <c r="A1278" s="9" t="s">
        <v>832</v>
      </c>
      <c r="B1278" s="10">
        <v>44435</v>
      </c>
      <c r="C1278" s="11">
        <v>8</v>
      </c>
      <c r="D1278" s="12">
        <v>2021</v>
      </c>
      <c r="E1278" s="10" t="s">
        <v>2716</v>
      </c>
      <c r="F1278" s="10" t="s">
        <v>2658</v>
      </c>
      <c r="G1278" s="10" t="s">
        <v>2668</v>
      </c>
      <c r="H1278" s="9" t="s">
        <v>57</v>
      </c>
      <c r="I1278" s="9" t="s">
        <v>64</v>
      </c>
      <c r="J1278" s="9" t="s">
        <v>3</v>
      </c>
      <c r="K1278" s="9" t="s">
        <v>829</v>
      </c>
      <c r="L1278" s="9" t="s">
        <v>830</v>
      </c>
      <c r="M1278" s="13">
        <v>25.32</v>
      </c>
      <c r="N1278" s="13">
        <f t="shared" si="57"/>
        <v>1148.5152</v>
      </c>
      <c r="O1278" s="11">
        <v>22000</v>
      </c>
      <c r="P1278" s="11">
        <f t="shared" si="58"/>
        <v>557040</v>
      </c>
      <c r="Q1278" s="9" t="s">
        <v>833</v>
      </c>
      <c r="R1278" s="37">
        <f t="shared" si="59"/>
        <v>22000</v>
      </c>
    </row>
    <row r="1279" spans="1:18" x14ac:dyDescent="0.25">
      <c r="A1279" s="9" t="s">
        <v>834</v>
      </c>
      <c r="B1279" s="10">
        <v>44435</v>
      </c>
      <c r="C1279" s="11">
        <v>8</v>
      </c>
      <c r="D1279" s="12">
        <v>2021</v>
      </c>
      <c r="E1279" s="10" t="s">
        <v>2716</v>
      </c>
      <c r="F1279" s="10" t="s">
        <v>2658</v>
      </c>
      <c r="G1279" s="10" t="s">
        <v>2668</v>
      </c>
      <c r="H1279" s="9" t="s">
        <v>57</v>
      </c>
      <c r="I1279" s="9" t="s">
        <v>64</v>
      </c>
      <c r="J1279" s="9" t="s">
        <v>3</v>
      </c>
      <c r="K1279" s="9" t="s">
        <v>829</v>
      </c>
      <c r="L1279" s="9" t="s">
        <v>830</v>
      </c>
      <c r="M1279" s="13">
        <v>1.1399999999999999</v>
      </c>
      <c r="N1279" s="13">
        <f t="shared" si="57"/>
        <v>51.710399999999993</v>
      </c>
      <c r="O1279" s="11">
        <v>22000</v>
      </c>
      <c r="P1279" s="11">
        <f t="shared" si="58"/>
        <v>25079.999999999996</v>
      </c>
      <c r="Q1279" s="9" t="s">
        <v>835</v>
      </c>
      <c r="R1279" s="37">
        <f t="shared" si="59"/>
        <v>22000</v>
      </c>
    </row>
    <row r="1280" spans="1:18" x14ac:dyDescent="0.25">
      <c r="A1280" s="9" t="s">
        <v>836</v>
      </c>
      <c r="B1280" s="10">
        <v>44435</v>
      </c>
      <c r="C1280" s="11">
        <v>8</v>
      </c>
      <c r="D1280" s="12">
        <v>2021</v>
      </c>
      <c r="E1280" s="10" t="s">
        <v>2716</v>
      </c>
      <c r="F1280" s="10" t="s">
        <v>2658</v>
      </c>
      <c r="G1280" s="10" t="s">
        <v>2668</v>
      </c>
      <c r="H1280" s="9" t="s">
        <v>164</v>
      </c>
      <c r="I1280" s="9" t="s">
        <v>159</v>
      </c>
      <c r="J1280" s="9" t="s">
        <v>3</v>
      </c>
      <c r="K1280" s="9" t="s">
        <v>160</v>
      </c>
      <c r="L1280" s="9" t="s">
        <v>161</v>
      </c>
      <c r="M1280" s="13">
        <v>17.71</v>
      </c>
      <c r="N1280" s="13">
        <f t="shared" si="57"/>
        <v>803.32560000000001</v>
      </c>
      <c r="O1280" s="11">
        <v>27000</v>
      </c>
      <c r="P1280" s="11">
        <f t="shared" si="58"/>
        <v>478170</v>
      </c>
      <c r="Q1280" s="9" t="s">
        <v>837</v>
      </c>
      <c r="R1280" s="37">
        <f t="shared" si="59"/>
        <v>27000</v>
      </c>
    </row>
    <row r="1281" spans="1:18" x14ac:dyDescent="0.25">
      <c r="A1281" s="9" t="s">
        <v>836</v>
      </c>
      <c r="B1281" s="10">
        <v>44435</v>
      </c>
      <c r="C1281" s="11">
        <v>8</v>
      </c>
      <c r="D1281" s="12">
        <v>2021</v>
      </c>
      <c r="E1281" s="10" t="s">
        <v>2716</v>
      </c>
      <c r="F1281" s="10" t="s">
        <v>2658</v>
      </c>
      <c r="G1281" s="10" t="s">
        <v>2668</v>
      </c>
      <c r="H1281" s="9" t="s">
        <v>164</v>
      </c>
      <c r="I1281" s="9" t="s">
        <v>159</v>
      </c>
      <c r="J1281" s="9" t="s">
        <v>3</v>
      </c>
      <c r="K1281" s="9" t="s">
        <v>160</v>
      </c>
      <c r="L1281" s="9" t="s">
        <v>161</v>
      </c>
      <c r="M1281" s="13">
        <v>22.29</v>
      </c>
      <c r="N1281" s="13">
        <f t="shared" si="57"/>
        <v>1011.0744</v>
      </c>
      <c r="O1281" s="11">
        <v>27000</v>
      </c>
      <c r="P1281" s="11">
        <f t="shared" si="58"/>
        <v>601830</v>
      </c>
      <c r="Q1281" s="9" t="s">
        <v>837</v>
      </c>
      <c r="R1281" s="37">
        <f t="shared" si="59"/>
        <v>27000</v>
      </c>
    </row>
    <row r="1282" spans="1:18" x14ac:dyDescent="0.25">
      <c r="A1282" s="9" t="s">
        <v>820</v>
      </c>
      <c r="B1282" s="10">
        <v>44436</v>
      </c>
      <c r="C1282" s="11">
        <v>8</v>
      </c>
      <c r="D1282" s="12">
        <v>2021</v>
      </c>
      <c r="E1282" s="10" t="s">
        <v>2716</v>
      </c>
      <c r="F1282" s="10" t="s">
        <v>2658</v>
      </c>
      <c r="G1282" s="10" t="s">
        <v>2668</v>
      </c>
      <c r="H1282" s="9" t="s">
        <v>8</v>
      </c>
      <c r="I1282" s="9" t="s">
        <v>9</v>
      </c>
      <c r="J1282" s="9" t="s">
        <v>3</v>
      </c>
      <c r="K1282" s="9" t="s">
        <v>10</v>
      </c>
      <c r="L1282" s="9" t="s">
        <v>11</v>
      </c>
      <c r="M1282" s="13">
        <v>56.79</v>
      </c>
      <c r="N1282" s="13">
        <f t="shared" si="57"/>
        <v>2575.9944</v>
      </c>
      <c r="O1282" s="11">
        <v>26400</v>
      </c>
      <c r="P1282" s="11">
        <f t="shared" si="58"/>
        <v>1499256</v>
      </c>
      <c r="Q1282" s="9" t="s">
        <v>821</v>
      </c>
      <c r="R1282" s="37">
        <f t="shared" si="59"/>
        <v>26400</v>
      </c>
    </row>
    <row r="1283" spans="1:18" x14ac:dyDescent="0.25">
      <c r="A1283" s="9" t="s">
        <v>820</v>
      </c>
      <c r="B1283" s="10">
        <v>44436</v>
      </c>
      <c r="C1283" s="11">
        <v>8</v>
      </c>
      <c r="D1283" s="12">
        <v>2021</v>
      </c>
      <c r="E1283" s="10" t="s">
        <v>2716</v>
      </c>
      <c r="F1283" s="10" t="s">
        <v>2658</v>
      </c>
      <c r="G1283" s="10" t="s">
        <v>2668</v>
      </c>
      <c r="H1283" s="9" t="s">
        <v>8</v>
      </c>
      <c r="I1283" s="9" t="s">
        <v>9</v>
      </c>
      <c r="J1283" s="9" t="s">
        <v>3</v>
      </c>
      <c r="K1283" s="9" t="s">
        <v>10</v>
      </c>
      <c r="L1283" s="9" t="s">
        <v>11</v>
      </c>
      <c r="M1283" s="13">
        <v>3.21</v>
      </c>
      <c r="N1283" s="13">
        <f t="shared" si="57"/>
        <v>145.60560000000001</v>
      </c>
      <c r="O1283" s="11">
        <v>26400</v>
      </c>
      <c r="P1283" s="11">
        <f t="shared" si="58"/>
        <v>84744</v>
      </c>
      <c r="Q1283" s="9" t="s">
        <v>821</v>
      </c>
      <c r="R1283" s="37">
        <f t="shared" si="59"/>
        <v>26400</v>
      </c>
    </row>
    <row r="1284" spans="1:18" x14ac:dyDescent="0.25">
      <c r="A1284" s="9" t="s">
        <v>822</v>
      </c>
      <c r="B1284" s="10">
        <v>44436</v>
      </c>
      <c r="C1284" s="11">
        <v>8</v>
      </c>
      <c r="D1284" s="12">
        <v>2021</v>
      </c>
      <c r="E1284" s="10" t="s">
        <v>2716</v>
      </c>
      <c r="F1284" s="10" t="s">
        <v>2658</v>
      </c>
      <c r="G1284" s="10" t="s">
        <v>2668</v>
      </c>
      <c r="H1284" s="9" t="s">
        <v>235</v>
      </c>
      <c r="I1284" s="9" t="s">
        <v>33</v>
      </c>
      <c r="J1284" s="9" t="s">
        <v>3</v>
      </c>
      <c r="K1284" s="9" t="s">
        <v>16</v>
      </c>
      <c r="L1284" s="9" t="s">
        <v>17</v>
      </c>
      <c r="M1284" s="13">
        <v>20.97</v>
      </c>
      <c r="N1284" s="13">
        <f t="shared" si="57"/>
        <v>951.19919999999991</v>
      </c>
      <c r="O1284" s="11">
        <v>15200</v>
      </c>
      <c r="P1284" s="11">
        <f t="shared" si="58"/>
        <v>318744</v>
      </c>
      <c r="Q1284" s="9" t="s">
        <v>823</v>
      </c>
      <c r="R1284" s="37">
        <f t="shared" si="59"/>
        <v>15200</v>
      </c>
    </row>
    <row r="1285" spans="1:18" x14ac:dyDescent="0.25">
      <c r="A1285" s="9" t="s">
        <v>822</v>
      </c>
      <c r="B1285" s="10">
        <v>44436</v>
      </c>
      <c r="C1285" s="11">
        <v>8</v>
      </c>
      <c r="D1285" s="12">
        <v>2021</v>
      </c>
      <c r="E1285" s="10" t="s">
        <v>2716</v>
      </c>
      <c r="F1285" s="10" t="s">
        <v>2658</v>
      </c>
      <c r="G1285" s="10" t="s">
        <v>2668</v>
      </c>
      <c r="H1285" s="9" t="s">
        <v>235</v>
      </c>
      <c r="I1285" s="9" t="s">
        <v>33</v>
      </c>
      <c r="J1285" s="9" t="s">
        <v>3</v>
      </c>
      <c r="K1285" s="9" t="s">
        <v>16</v>
      </c>
      <c r="L1285" s="9" t="s">
        <v>17</v>
      </c>
      <c r="M1285" s="13">
        <v>22.57</v>
      </c>
      <c r="N1285" s="13">
        <f t="shared" si="57"/>
        <v>1023.7752</v>
      </c>
      <c r="O1285" s="11">
        <v>15200</v>
      </c>
      <c r="P1285" s="11">
        <f t="shared" si="58"/>
        <v>343064</v>
      </c>
      <c r="Q1285" s="9" t="s">
        <v>823</v>
      </c>
      <c r="R1285" s="37">
        <f t="shared" si="59"/>
        <v>15200</v>
      </c>
    </row>
    <row r="1286" spans="1:18" x14ac:dyDescent="0.25">
      <c r="A1286" s="9" t="s">
        <v>824</v>
      </c>
      <c r="B1286" s="10">
        <v>44436</v>
      </c>
      <c r="C1286" s="11">
        <v>8</v>
      </c>
      <c r="D1286" s="12">
        <v>2021</v>
      </c>
      <c r="E1286" s="10" t="s">
        <v>2716</v>
      </c>
      <c r="F1286" s="10" t="s">
        <v>2658</v>
      </c>
      <c r="G1286" s="10" t="s">
        <v>2668</v>
      </c>
      <c r="H1286" s="9" t="s">
        <v>57</v>
      </c>
      <c r="I1286" s="9" t="s">
        <v>58</v>
      </c>
      <c r="J1286" s="9" t="s">
        <v>3</v>
      </c>
      <c r="K1286" s="9" t="s">
        <v>59</v>
      </c>
      <c r="L1286" s="9" t="s">
        <v>60</v>
      </c>
      <c r="M1286" s="13">
        <v>8</v>
      </c>
      <c r="N1286" s="13">
        <f t="shared" ref="N1286:N1349" si="60">M1286*45.36</f>
        <v>362.88</v>
      </c>
      <c r="O1286" s="11">
        <v>18000</v>
      </c>
      <c r="P1286" s="11">
        <f t="shared" ref="P1286:P1349" si="61">M1286*O1286</f>
        <v>144000</v>
      </c>
      <c r="Q1286" s="9" t="s">
        <v>825</v>
      </c>
      <c r="R1286" s="37">
        <f t="shared" si="59"/>
        <v>18000</v>
      </c>
    </row>
    <row r="1287" spans="1:18" x14ac:dyDescent="0.25">
      <c r="A1287" s="9" t="s">
        <v>826</v>
      </c>
      <c r="B1287" s="10">
        <v>44436</v>
      </c>
      <c r="C1287" s="11">
        <v>8</v>
      </c>
      <c r="D1287" s="12">
        <v>2021</v>
      </c>
      <c r="E1287" s="10" t="s">
        <v>2716</v>
      </c>
      <c r="F1287" s="10" t="s">
        <v>2658</v>
      </c>
      <c r="G1287" s="10" t="s">
        <v>2668</v>
      </c>
      <c r="H1287" s="9" t="s">
        <v>57</v>
      </c>
      <c r="I1287" s="9" t="s">
        <v>58</v>
      </c>
      <c r="J1287" s="9" t="s">
        <v>3</v>
      </c>
      <c r="K1287" s="9" t="s">
        <v>59</v>
      </c>
      <c r="L1287" s="9" t="s">
        <v>60</v>
      </c>
      <c r="M1287" s="13">
        <v>92</v>
      </c>
      <c r="N1287" s="13">
        <f t="shared" si="60"/>
        <v>4173.12</v>
      </c>
      <c r="O1287" s="11">
        <v>18000</v>
      </c>
      <c r="P1287" s="11">
        <f t="shared" si="61"/>
        <v>1656000</v>
      </c>
      <c r="Q1287" s="9" t="s">
        <v>827</v>
      </c>
      <c r="R1287" s="37">
        <f t="shared" ref="R1287:R1350" si="62">P1287/M1287</f>
        <v>18000</v>
      </c>
    </row>
    <row r="1288" spans="1:18" x14ac:dyDescent="0.25">
      <c r="A1288" s="9" t="s">
        <v>814</v>
      </c>
      <c r="B1288" s="10">
        <v>44437</v>
      </c>
      <c r="C1288" s="11">
        <v>8</v>
      </c>
      <c r="D1288" s="12">
        <v>2021</v>
      </c>
      <c r="E1288" s="10" t="s">
        <v>2716</v>
      </c>
      <c r="F1288" s="10" t="s">
        <v>2658</v>
      </c>
      <c r="G1288" s="10" t="s">
        <v>2668</v>
      </c>
      <c r="H1288" s="9" t="s">
        <v>815</v>
      </c>
      <c r="I1288" s="9" t="s">
        <v>58</v>
      </c>
      <c r="J1288" s="9" t="s">
        <v>3</v>
      </c>
      <c r="K1288" s="9" t="s">
        <v>59</v>
      </c>
      <c r="L1288" s="9" t="s">
        <v>60</v>
      </c>
      <c r="M1288" s="13">
        <v>27</v>
      </c>
      <c r="N1288" s="13">
        <f t="shared" si="60"/>
        <v>1224.72</v>
      </c>
      <c r="O1288" s="11">
        <v>17200</v>
      </c>
      <c r="P1288" s="11">
        <f t="shared" si="61"/>
        <v>464400</v>
      </c>
      <c r="Q1288" s="9" t="s">
        <v>816</v>
      </c>
      <c r="R1288" s="37">
        <f t="shared" si="62"/>
        <v>17200</v>
      </c>
    </row>
    <row r="1289" spans="1:18" x14ac:dyDescent="0.25">
      <c r="A1289" s="9" t="s">
        <v>817</v>
      </c>
      <c r="B1289" s="10">
        <v>44437</v>
      </c>
      <c r="C1289" s="11">
        <v>8</v>
      </c>
      <c r="D1289" s="12">
        <v>2021</v>
      </c>
      <c r="E1289" s="10" t="s">
        <v>2716</v>
      </c>
      <c r="F1289" s="10" t="s">
        <v>2658</v>
      </c>
      <c r="G1289" s="10" t="s">
        <v>2668</v>
      </c>
      <c r="H1289" s="9" t="s">
        <v>818</v>
      </c>
      <c r="I1289" s="9" t="s">
        <v>58</v>
      </c>
      <c r="J1289" s="9" t="s">
        <v>3</v>
      </c>
      <c r="K1289" s="9" t="s">
        <v>59</v>
      </c>
      <c r="L1289" s="9" t="s">
        <v>60</v>
      </c>
      <c r="M1289" s="13">
        <v>35</v>
      </c>
      <c r="N1289" s="13">
        <f t="shared" si="60"/>
        <v>1587.6</v>
      </c>
      <c r="O1289" s="11">
        <v>14300</v>
      </c>
      <c r="P1289" s="11">
        <f t="shared" si="61"/>
        <v>500500</v>
      </c>
      <c r="Q1289" s="9" t="s">
        <v>819</v>
      </c>
      <c r="R1289" s="37">
        <f t="shared" si="62"/>
        <v>14300</v>
      </c>
    </row>
    <row r="1290" spans="1:18" x14ac:dyDescent="0.25">
      <c r="A1290" s="9" t="s">
        <v>802</v>
      </c>
      <c r="B1290" s="10">
        <v>44438</v>
      </c>
      <c r="C1290" s="11">
        <v>8</v>
      </c>
      <c r="D1290" s="12">
        <v>2021</v>
      </c>
      <c r="E1290" s="10" t="s">
        <v>2716</v>
      </c>
      <c r="F1290" s="10" t="s">
        <v>2658</v>
      </c>
      <c r="G1290" s="10" t="s">
        <v>2668</v>
      </c>
      <c r="H1290" s="9" t="s">
        <v>298</v>
      </c>
      <c r="I1290" s="9" t="s">
        <v>110</v>
      </c>
      <c r="J1290" s="9" t="s">
        <v>3</v>
      </c>
      <c r="K1290" s="9" t="s">
        <v>111</v>
      </c>
      <c r="L1290" s="9" t="s">
        <v>112</v>
      </c>
      <c r="M1290" s="13">
        <v>1.97</v>
      </c>
      <c r="N1290" s="13">
        <f t="shared" si="60"/>
        <v>89.359200000000001</v>
      </c>
      <c r="O1290" s="11">
        <v>22600</v>
      </c>
      <c r="P1290" s="11">
        <f t="shared" si="61"/>
        <v>44522</v>
      </c>
      <c r="Q1290" s="9" t="s">
        <v>803</v>
      </c>
      <c r="R1290" s="37">
        <f t="shared" si="62"/>
        <v>22600</v>
      </c>
    </row>
    <row r="1291" spans="1:18" x14ac:dyDescent="0.25">
      <c r="A1291" s="9" t="s">
        <v>802</v>
      </c>
      <c r="B1291" s="10">
        <v>44438</v>
      </c>
      <c r="C1291" s="11">
        <v>8</v>
      </c>
      <c r="D1291" s="12">
        <v>2021</v>
      </c>
      <c r="E1291" s="10" t="s">
        <v>2716</v>
      </c>
      <c r="F1291" s="10" t="s">
        <v>2658</v>
      </c>
      <c r="G1291" s="10" t="s">
        <v>2668</v>
      </c>
      <c r="H1291" s="9" t="s">
        <v>298</v>
      </c>
      <c r="I1291" s="9" t="s">
        <v>110</v>
      </c>
      <c r="J1291" s="9" t="s">
        <v>3</v>
      </c>
      <c r="K1291" s="9" t="s">
        <v>111</v>
      </c>
      <c r="L1291" s="9" t="s">
        <v>112</v>
      </c>
      <c r="M1291" s="13">
        <v>1.35</v>
      </c>
      <c r="N1291" s="13">
        <f t="shared" si="60"/>
        <v>61.236000000000004</v>
      </c>
      <c r="O1291" s="11">
        <v>22600</v>
      </c>
      <c r="P1291" s="11">
        <f t="shared" si="61"/>
        <v>30510.000000000004</v>
      </c>
      <c r="Q1291" s="9" t="s">
        <v>803</v>
      </c>
      <c r="R1291" s="37">
        <f t="shared" si="62"/>
        <v>22600</v>
      </c>
    </row>
    <row r="1292" spans="1:18" x14ac:dyDescent="0.25">
      <c r="A1292" s="9" t="s">
        <v>802</v>
      </c>
      <c r="B1292" s="10">
        <v>44438</v>
      </c>
      <c r="C1292" s="11">
        <v>8</v>
      </c>
      <c r="D1292" s="12">
        <v>2021</v>
      </c>
      <c r="E1292" s="10" t="s">
        <v>2716</v>
      </c>
      <c r="F1292" s="10" t="s">
        <v>2658</v>
      </c>
      <c r="G1292" s="10" t="s">
        <v>2668</v>
      </c>
      <c r="H1292" s="9" t="s">
        <v>298</v>
      </c>
      <c r="I1292" s="9" t="s">
        <v>110</v>
      </c>
      <c r="J1292" s="9" t="s">
        <v>3</v>
      </c>
      <c r="K1292" s="9" t="s">
        <v>111</v>
      </c>
      <c r="L1292" s="9" t="s">
        <v>112</v>
      </c>
      <c r="M1292" s="13">
        <v>34.200000000000003</v>
      </c>
      <c r="N1292" s="13">
        <f t="shared" si="60"/>
        <v>1551.3120000000001</v>
      </c>
      <c r="O1292" s="11">
        <v>22600</v>
      </c>
      <c r="P1292" s="11">
        <f t="shared" si="61"/>
        <v>772920.00000000012</v>
      </c>
      <c r="Q1292" s="9" t="s">
        <v>803</v>
      </c>
      <c r="R1292" s="37">
        <f t="shared" si="62"/>
        <v>22600</v>
      </c>
    </row>
    <row r="1293" spans="1:18" x14ac:dyDescent="0.25">
      <c r="A1293" s="9" t="s">
        <v>802</v>
      </c>
      <c r="B1293" s="10">
        <v>44438</v>
      </c>
      <c r="C1293" s="11">
        <v>8</v>
      </c>
      <c r="D1293" s="12">
        <v>2021</v>
      </c>
      <c r="E1293" s="10" t="s">
        <v>2716</v>
      </c>
      <c r="F1293" s="10" t="s">
        <v>2658</v>
      </c>
      <c r="G1293" s="10" t="s">
        <v>2668</v>
      </c>
      <c r="H1293" s="9" t="s">
        <v>298</v>
      </c>
      <c r="I1293" s="9" t="s">
        <v>110</v>
      </c>
      <c r="J1293" s="9" t="s">
        <v>3</v>
      </c>
      <c r="K1293" s="9" t="s">
        <v>111</v>
      </c>
      <c r="L1293" s="9" t="s">
        <v>112</v>
      </c>
      <c r="M1293" s="13">
        <v>38.25</v>
      </c>
      <c r="N1293" s="13">
        <f t="shared" si="60"/>
        <v>1735.02</v>
      </c>
      <c r="O1293" s="11">
        <v>22600</v>
      </c>
      <c r="P1293" s="11">
        <f t="shared" si="61"/>
        <v>864450</v>
      </c>
      <c r="Q1293" s="9" t="s">
        <v>803</v>
      </c>
      <c r="R1293" s="37">
        <f t="shared" si="62"/>
        <v>22600</v>
      </c>
    </row>
    <row r="1294" spans="1:18" x14ac:dyDescent="0.25">
      <c r="A1294" s="9" t="s">
        <v>802</v>
      </c>
      <c r="B1294" s="10">
        <v>44438</v>
      </c>
      <c r="C1294" s="11">
        <v>8</v>
      </c>
      <c r="D1294" s="12">
        <v>2021</v>
      </c>
      <c r="E1294" s="10" t="s">
        <v>2716</v>
      </c>
      <c r="F1294" s="10" t="s">
        <v>2658</v>
      </c>
      <c r="G1294" s="10" t="s">
        <v>2668</v>
      </c>
      <c r="H1294" s="9" t="s">
        <v>298</v>
      </c>
      <c r="I1294" s="9" t="s">
        <v>110</v>
      </c>
      <c r="J1294" s="9" t="s">
        <v>3</v>
      </c>
      <c r="K1294" s="9" t="s">
        <v>111</v>
      </c>
      <c r="L1294" s="9" t="s">
        <v>112</v>
      </c>
      <c r="M1294" s="13">
        <v>24.23</v>
      </c>
      <c r="N1294" s="13">
        <f t="shared" si="60"/>
        <v>1099.0727999999999</v>
      </c>
      <c r="O1294" s="11">
        <v>22600</v>
      </c>
      <c r="P1294" s="11">
        <f t="shared" si="61"/>
        <v>547598</v>
      </c>
      <c r="Q1294" s="9" t="s">
        <v>803</v>
      </c>
      <c r="R1294" s="37">
        <f t="shared" si="62"/>
        <v>22600</v>
      </c>
    </row>
    <row r="1295" spans="1:18" x14ac:dyDescent="0.25">
      <c r="A1295" s="9" t="s">
        <v>804</v>
      </c>
      <c r="B1295" s="10">
        <v>44438</v>
      </c>
      <c r="C1295" s="11">
        <v>8</v>
      </c>
      <c r="D1295" s="12">
        <v>2021</v>
      </c>
      <c r="E1295" s="10" t="s">
        <v>2716</v>
      </c>
      <c r="F1295" s="10" t="s">
        <v>2658</v>
      </c>
      <c r="G1295" s="10" t="s">
        <v>2668</v>
      </c>
      <c r="H1295" s="9" t="s">
        <v>733</v>
      </c>
      <c r="I1295" s="9" t="s">
        <v>734</v>
      </c>
      <c r="J1295" s="9" t="s">
        <v>3</v>
      </c>
      <c r="K1295" s="9" t="s">
        <v>735</v>
      </c>
      <c r="L1295" s="9" t="s">
        <v>736</v>
      </c>
      <c r="M1295" s="13">
        <v>50</v>
      </c>
      <c r="N1295" s="13">
        <f t="shared" si="60"/>
        <v>2268</v>
      </c>
      <c r="O1295" s="11">
        <v>19200</v>
      </c>
      <c r="P1295" s="11">
        <f t="shared" si="61"/>
        <v>960000</v>
      </c>
      <c r="Q1295" s="9" t="s">
        <v>805</v>
      </c>
      <c r="R1295" s="37">
        <f t="shared" si="62"/>
        <v>19200</v>
      </c>
    </row>
    <row r="1296" spans="1:18" x14ac:dyDescent="0.25">
      <c r="A1296" s="9" t="s">
        <v>806</v>
      </c>
      <c r="B1296" s="10">
        <v>44438</v>
      </c>
      <c r="C1296" s="11">
        <v>8</v>
      </c>
      <c r="D1296" s="12">
        <v>2021</v>
      </c>
      <c r="E1296" s="10" t="s">
        <v>2716</v>
      </c>
      <c r="F1296" s="10" t="s">
        <v>2658</v>
      </c>
      <c r="G1296" s="10" t="s">
        <v>2668</v>
      </c>
      <c r="H1296" s="9" t="s">
        <v>298</v>
      </c>
      <c r="I1296" s="9" t="s">
        <v>319</v>
      </c>
      <c r="J1296" s="9" t="s">
        <v>3</v>
      </c>
      <c r="K1296" s="9" t="s">
        <v>172</v>
      </c>
      <c r="L1296" s="9" t="s">
        <v>173</v>
      </c>
      <c r="M1296" s="13">
        <v>25</v>
      </c>
      <c r="N1296" s="13">
        <f t="shared" si="60"/>
        <v>1134</v>
      </c>
      <c r="O1296" s="11">
        <v>20350</v>
      </c>
      <c r="P1296" s="11">
        <f t="shared" si="61"/>
        <v>508750</v>
      </c>
      <c r="Q1296" s="9" t="s">
        <v>807</v>
      </c>
      <c r="R1296" s="37">
        <f t="shared" si="62"/>
        <v>20350</v>
      </c>
    </row>
    <row r="1297" spans="1:18" x14ac:dyDescent="0.25">
      <c r="A1297" s="9" t="s">
        <v>808</v>
      </c>
      <c r="B1297" s="10">
        <v>44438</v>
      </c>
      <c r="C1297" s="11">
        <v>8</v>
      </c>
      <c r="D1297" s="12">
        <v>2021</v>
      </c>
      <c r="E1297" s="10" t="s">
        <v>2716</v>
      </c>
      <c r="F1297" s="10" t="s">
        <v>2658</v>
      </c>
      <c r="G1297" s="10" t="s">
        <v>2668</v>
      </c>
      <c r="H1297" s="9" t="s">
        <v>8</v>
      </c>
      <c r="I1297" s="9" t="s">
        <v>110</v>
      </c>
      <c r="J1297" s="9" t="s">
        <v>3</v>
      </c>
      <c r="K1297" s="9" t="s">
        <v>111</v>
      </c>
      <c r="L1297" s="9" t="s">
        <v>112</v>
      </c>
      <c r="M1297" s="13">
        <v>24</v>
      </c>
      <c r="N1297" s="13">
        <f t="shared" si="60"/>
        <v>1088.6399999999999</v>
      </c>
      <c r="O1297" s="11">
        <v>24500</v>
      </c>
      <c r="P1297" s="11">
        <f t="shared" si="61"/>
        <v>588000</v>
      </c>
      <c r="Q1297" s="9" t="s">
        <v>809</v>
      </c>
      <c r="R1297" s="37">
        <f t="shared" si="62"/>
        <v>24500</v>
      </c>
    </row>
    <row r="1298" spans="1:18" x14ac:dyDescent="0.25">
      <c r="A1298" s="9" t="s">
        <v>810</v>
      </c>
      <c r="B1298" s="10">
        <v>44438</v>
      </c>
      <c r="C1298" s="11">
        <v>8</v>
      </c>
      <c r="D1298" s="12">
        <v>2021</v>
      </c>
      <c r="E1298" s="10" t="s">
        <v>2716</v>
      </c>
      <c r="F1298" s="10" t="s">
        <v>2658</v>
      </c>
      <c r="G1298" s="10" t="s">
        <v>2668</v>
      </c>
      <c r="H1298" s="9" t="s">
        <v>8</v>
      </c>
      <c r="I1298" s="9" t="s">
        <v>110</v>
      </c>
      <c r="J1298" s="9" t="s">
        <v>3</v>
      </c>
      <c r="K1298" s="9" t="s">
        <v>111</v>
      </c>
      <c r="L1298" s="9" t="s">
        <v>112</v>
      </c>
      <c r="M1298" s="13">
        <v>33</v>
      </c>
      <c r="N1298" s="13">
        <f t="shared" si="60"/>
        <v>1496.8799999999999</v>
      </c>
      <c r="O1298" s="11">
        <v>24500</v>
      </c>
      <c r="P1298" s="11">
        <f t="shared" si="61"/>
        <v>808500</v>
      </c>
      <c r="Q1298" s="9" t="s">
        <v>811</v>
      </c>
      <c r="R1298" s="37">
        <f t="shared" si="62"/>
        <v>24500</v>
      </c>
    </row>
    <row r="1299" spans="1:18" x14ac:dyDescent="0.25">
      <c r="A1299" s="9" t="s">
        <v>812</v>
      </c>
      <c r="B1299" s="10">
        <v>44438</v>
      </c>
      <c r="C1299" s="11">
        <v>8</v>
      </c>
      <c r="D1299" s="12">
        <v>2021</v>
      </c>
      <c r="E1299" s="10" t="s">
        <v>2716</v>
      </c>
      <c r="F1299" s="10" t="s">
        <v>2658</v>
      </c>
      <c r="G1299" s="10" t="s">
        <v>2668</v>
      </c>
      <c r="H1299" s="9" t="s">
        <v>8</v>
      </c>
      <c r="I1299" s="9" t="s">
        <v>110</v>
      </c>
      <c r="J1299" s="9" t="s">
        <v>3</v>
      </c>
      <c r="K1299" s="9" t="s">
        <v>111</v>
      </c>
      <c r="L1299" s="9" t="s">
        <v>112</v>
      </c>
      <c r="M1299" s="13">
        <v>20.96</v>
      </c>
      <c r="N1299" s="13">
        <f t="shared" si="60"/>
        <v>950.74560000000008</v>
      </c>
      <c r="O1299" s="11">
        <v>24500</v>
      </c>
      <c r="P1299" s="11">
        <f t="shared" si="61"/>
        <v>513520</v>
      </c>
      <c r="Q1299" s="9" t="s">
        <v>813</v>
      </c>
      <c r="R1299" s="37">
        <f t="shared" si="62"/>
        <v>24500</v>
      </c>
    </row>
    <row r="1300" spans="1:18" x14ac:dyDescent="0.25">
      <c r="A1300" s="9" t="s">
        <v>812</v>
      </c>
      <c r="B1300" s="10">
        <v>44438</v>
      </c>
      <c r="C1300" s="11">
        <v>8</v>
      </c>
      <c r="D1300" s="12">
        <v>2021</v>
      </c>
      <c r="E1300" s="10" t="s">
        <v>2716</v>
      </c>
      <c r="F1300" s="10" t="s">
        <v>2658</v>
      </c>
      <c r="G1300" s="10" t="s">
        <v>2668</v>
      </c>
      <c r="H1300" s="9" t="s">
        <v>8</v>
      </c>
      <c r="I1300" s="9" t="s">
        <v>110</v>
      </c>
      <c r="J1300" s="9" t="s">
        <v>3</v>
      </c>
      <c r="K1300" s="9" t="s">
        <v>111</v>
      </c>
      <c r="L1300" s="9" t="s">
        <v>112</v>
      </c>
      <c r="M1300" s="13">
        <v>79.040000000000006</v>
      </c>
      <c r="N1300" s="13">
        <f t="shared" si="60"/>
        <v>3585.2544000000003</v>
      </c>
      <c r="O1300" s="11">
        <v>24500</v>
      </c>
      <c r="P1300" s="11">
        <f t="shared" si="61"/>
        <v>1936480.0000000002</v>
      </c>
      <c r="Q1300" s="9" t="s">
        <v>813</v>
      </c>
      <c r="R1300" s="37">
        <f t="shared" si="62"/>
        <v>24500</v>
      </c>
    </row>
    <row r="1301" spans="1:18" x14ac:dyDescent="0.25">
      <c r="A1301" s="9" t="s">
        <v>788</v>
      </c>
      <c r="B1301" s="10">
        <v>44439</v>
      </c>
      <c r="C1301" s="11">
        <v>8</v>
      </c>
      <c r="D1301" s="12">
        <v>2021</v>
      </c>
      <c r="E1301" s="10" t="s">
        <v>2716</v>
      </c>
      <c r="F1301" s="10" t="s">
        <v>2658</v>
      </c>
      <c r="G1301" s="10" t="s">
        <v>2668</v>
      </c>
      <c r="H1301" s="9" t="s">
        <v>78</v>
      </c>
      <c r="I1301" s="9" t="s">
        <v>37</v>
      </c>
      <c r="J1301" s="9" t="s">
        <v>3</v>
      </c>
      <c r="K1301" s="9" t="s">
        <v>38</v>
      </c>
      <c r="L1301" s="9" t="s">
        <v>39</v>
      </c>
      <c r="M1301" s="13">
        <v>13.1</v>
      </c>
      <c r="N1301" s="13">
        <f t="shared" si="60"/>
        <v>594.21600000000001</v>
      </c>
      <c r="O1301" s="11">
        <v>22400</v>
      </c>
      <c r="P1301" s="11">
        <f t="shared" si="61"/>
        <v>293440</v>
      </c>
      <c r="Q1301" s="9" t="s">
        <v>789</v>
      </c>
      <c r="R1301" s="37">
        <f t="shared" si="62"/>
        <v>22400</v>
      </c>
    </row>
    <row r="1302" spans="1:18" x14ac:dyDescent="0.25">
      <c r="A1302" s="9" t="s">
        <v>788</v>
      </c>
      <c r="B1302" s="10">
        <v>44439</v>
      </c>
      <c r="C1302" s="11">
        <v>8</v>
      </c>
      <c r="D1302" s="12">
        <v>2021</v>
      </c>
      <c r="E1302" s="10" t="s">
        <v>2716</v>
      </c>
      <c r="F1302" s="10" t="s">
        <v>2658</v>
      </c>
      <c r="G1302" s="10" t="s">
        <v>2668</v>
      </c>
      <c r="H1302" s="9" t="s">
        <v>78</v>
      </c>
      <c r="I1302" s="9" t="s">
        <v>37</v>
      </c>
      <c r="J1302" s="9" t="s">
        <v>3</v>
      </c>
      <c r="K1302" s="9" t="s">
        <v>38</v>
      </c>
      <c r="L1302" s="9" t="s">
        <v>39</v>
      </c>
      <c r="M1302" s="13">
        <v>6.27</v>
      </c>
      <c r="N1302" s="13">
        <f t="shared" si="60"/>
        <v>284.40719999999999</v>
      </c>
      <c r="O1302" s="11">
        <v>22400</v>
      </c>
      <c r="P1302" s="11">
        <f t="shared" si="61"/>
        <v>140448</v>
      </c>
      <c r="Q1302" s="9" t="s">
        <v>789</v>
      </c>
      <c r="R1302" s="37">
        <f t="shared" si="62"/>
        <v>22400</v>
      </c>
    </row>
    <row r="1303" spans="1:18" x14ac:dyDescent="0.25">
      <c r="A1303" s="9" t="s">
        <v>788</v>
      </c>
      <c r="B1303" s="10">
        <v>44439</v>
      </c>
      <c r="C1303" s="11">
        <v>8</v>
      </c>
      <c r="D1303" s="12">
        <v>2021</v>
      </c>
      <c r="E1303" s="10" t="s">
        <v>2716</v>
      </c>
      <c r="F1303" s="10" t="s">
        <v>2658</v>
      </c>
      <c r="G1303" s="10" t="s">
        <v>2668</v>
      </c>
      <c r="H1303" s="9" t="s">
        <v>78</v>
      </c>
      <c r="I1303" s="9" t="s">
        <v>37</v>
      </c>
      <c r="J1303" s="9" t="s">
        <v>3</v>
      </c>
      <c r="K1303" s="9" t="s">
        <v>38</v>
      </c>
      <c r="L1303" s="9" t="s">
        <v>39</v>
      </c>
      <c r="M1303" s="13">
        <v>28.16</v>
      </c>
      <c r="N1303" s="13">
        <f t="shared" si="60"/>
        <v>1277.3376000000001</v>
      </c>
      <c r="O1303" s="11">
        <v>22400</v>
      </c>
      <c r="P1303" s="11">
        <f t="shared" si="61"/>
        <v>630784</v>
      </c>
      <c r="Q1303" s="9" t="s">
        <v>789</v>
      </c>
      <c r="R1303" s="37">
        <f t="shared" si="62"/>
        <v>22400</v>
      </c>
    </row>
    <row r="1304" spans="1:18" x14ac:dyDescent="0.25">
      <c r="A1304" s="9" t="s">
        <v>788</v>
      </c>
      <c r="B1304" s="10">
        <v>44439</v>
      </c>
      <c r="C1304" s="11">
        <v>8</v>
      </c>
      <c r="D1304" s="12">
        <v>2021</v>
      </c>
      <c r="E1304" s="10" t="s">
        <v>2716</v>
      </c>
      <c r="F1304" s="10" t="s">
        <v>2658</v>
      </c>
      <c r="G1304" s="10" t="s">
        <v>2668</v>
      </c>
      <c r="H1304" s="9" t="s">
        <v>78</v>
      </c>
      <c r="I1304" s="9" t="s">
        <v>37</v>
      </c>
      <c r="J1304" s="9" t="s">
        <v>3</v>
      </c>
      <c r="K1304" s="9" t="s">
        <v>38</v>
      </c>
      <c r="L1304" s="9" t="s">
        <v>39</v>
      </c>
      <c r="M1304" s="13">
        <v>2.4700000000000002</v>
      </c>
      <c r="N1304" s="13">
        <f t="shared" si="60"/>
        <v>112.03920000000001</v>
      </c>
      <c r="O1304" s="11">
        <v>22400</v>
      </c>
      <c r="P1304" s="11">
        <f t="shared" si="61"/>
        <v>55328.000000000007</v>
      </c>
      <c r="Q1304" s="9" t="s">
        <v>789</v>
      </c>
      <c r="R1304" s="37">
        <f t="shared" si="62"/>
        <v>22400</v>
      </c>
    </row>
    <row r="1305" spans="1:18" x14ac:dyDescent="0.25">
      <c r="A1305" s="9" t="s">
        <v>790</v>
      </c>
      <c r="B1305" s="10">
        <v>44439</v>
      </c>
      <c r="C1305" s="11">
        <v>8</v>
      </c>
      <c r="D1305" s="12">
        <v>2021</v>
      </c>
      <c r="E1305" s="10" t="s">
        <v>2716</v>
      </c>
      <c r="F1305" s="10" t="s">
        <v>2658</v>
      </c>
      <c r="G1305" s="10" t="s">
        <v>2668</v>
      </c>
      <c r="H1305" s="9" t="s">
        <v>8</v>
      </c>
      <c r="I1305" s="9" t="s">
        <v>9</v>
      </c>
      <c r="J1305" s="9" t="s">
        <v>3</v>
      </c>
      <c r="K1305" s="9" t="s">
        <v>10</v>
      </c>
      <c r="L1305" s="9" t="s">
        <v>11</v>
      </c>
      <c r="M1305" s="13">
        <v>59.82</v>
      </c>
      <c r="N1305" s="13">
        <f t="shared" si="60"/>
        <v>2713.4351999999999</v>
      </c>
      <c r="O1305" s="11">
        <v>26400</v>
      </c>
      <c r="P1305" s="11">
        <f t="shared" si="61"/>
        <v>1579248</v>
      </c>
      <c r="Q1305" s="9" t="s">
        <v>791</v>
      </c>
      <c r="R1305" s="37">
        <f t="shared" si="62"/>
        <v>26400</v>
      </c>
    </row>
    <row r="1306" spans="1:18" x14ac:dyDescent="0.25">
      <c r="A1306" s="9" t="s">
        <v>790</v>
      </c>
      <c r="B1306" s="10">
        <v>44439</v>
      </c>
      <c r="C1306" s="11">
        <v>8</v>
      </c>
      <c r="D1306" s="12">
        <v>2021</v>
      </c>
      <c r="E1306" s="10" t="s">
        <v>2716</v>
      </c>
      <c r="F1306" s="10" t="s">
        <v>2658</v>
      </c>
      <c r="G1306" s="10" t="s">
        <v>2668</v>
      </c>
      <c r="H1306" s="9" t="s">
        <v>8</v>
      </c>
      <c r="I1306" s="9" t="s">
        <v>9</v>
      </c>
      <c r="J1306" s="9" t="s">
        <v>3</v>
      </c>
      <c r="K1306" s="9" t="s">
        <v>10</v>
      </c>
      <c r="L1306" s="9" t="s">
        <v>11</v>
      </c>
      <c r="M1306" s="13">
        <v>40.18</v>
      </c>
      <c r="N1306" s="13">
        <f t="shared" si="60"/>
        <v>1822.5647999999999</v>
      </c>
      <c r="O1306" s="11">
        <v>26400</v>
      </c>
      <c r="P1306" s="11">
        <f t="shared" si="61"/>
        <v>1060752</v>
      </c>
      <c r="Q1306" s="9" t="s">
        <v>791</v>
      </c>
      <c r="R1306" s="37">
        <f t="shared" si="62"/>
        <v>26400</v>
      </c>
    </row>
    <row r="1307" spans="1:18" x14ac:dyDescent="0.25">
      <c r="A1307" s="9" t="s">
        <v>792</v>
      </c>
      <c r="B1307" s="10">
        <v>44439</v>
      </c>
      <c r="C1307" s="11">
        <v>8</v>
      </c>
      <c r="D1307" s="12">
        <v>2021</v>
      </c>
      <c r="E1307" s="10" t="s">
        <v>2716</v>
      </c>
      <c r="F1307" s="10" t="s">
        <v>2658</v>
      </c>
      <c r="G1307" s="10" t="s">
        <v>2668</v>
      </c>
      <c r="H1307" s="9" t="s">
        <v>91</v>
      </c>
      <c r="I1307" s="9" t="s">
        <v>9</v>
      </c>
      <c r="J1307" s="9" t="s">
        <v>3</v>
      </c>
      <c r="K1307" s="9" t="s">
        <v>10</v>
      </c>
      <c r="L1307" s="9" t="s">
        <v>11</v>
      </c>
      <c r="M1307" s="13">
        <v>13.54</v>
      </c>
      <c r="N1307" s="13">
        <f t="shared" si="60"/>
        <v>614.17439999999999</v>
      </c>
      <c r="O1307" s="11">
        <v>29100</v>
      </c>
      <c r="P1307" s="11">
        <f t="shared" si="61"/>
        <v>394014</v>
      </c>
      <c r="Q1307" s="9" t="s">
        <v>793</v>
      </c>
      <c r="R1307" s="37">
        <f t="shared" si="62"/>
        <v>29100.000000000004</v>
      </c>
    </row>
    <row r="1308" spans="1:18" x14ac:dyDescent="0.25">
      <c r="A1308" s="9" t="s">
        <v>792</v>
      </c>
      <c r="B1308" s="10">
        <v>44439</v>
      </c>
      <c r="C1308" s="11">
        <v>8</v>
      </c>
      <c r="D1308" s="12">
        <v>2021</v>
      </c>
      <c r="E1308" s="10" t="s">
        <v>2716</v>
      </c>
      <c r="F1308" s="10" t="s">
        <v>2658</v>
      </c>
      <c r="G1308" s="10" t="s">
        <v>2668</v>
      </c>
      <c r="H1308" s="9" t="s">
        <v>91</v>
      </c>
      <c r="I1308" s="9" t="s">
        <v>9</v>
      </c>
      <c r="J1308" s="9" t="s">
        <v>3</v>
      </c>
      <c r="K1308" s="9" t="s">
        <v>10</v>
      </c>
      <c r="L1308" s="9" t="s">
        <v>11</v>
      </c>
      <c r="M1308" s="13">
        <v>36.46</v>
      </c>
      <c r="N1308" s="13">
        <f t="shared" si="60"/>
        <v>1653.8256000000001</v>
      </c>
      <c r="O1308" s="11">
        <v>29100</v>
      </c>
      <c r="P1308" s="11">
        <f t="shared" si="61"/>
        <v>1060986</v>
      </c>
      <c r="Q1308" s="9" t="s">
        <v>793</v>
      </c>
      <c r="R1308" s="37">
        <f t="shared" si="62"/>
        <v>29100</v>
      </c>
    </row>
    <row r="1309" spans="1:18" x14ac:dyDescent="0.25">
      <c r="A1309" s="9" t="s">
        <v>794</v>
      </c>
      <c r="B1309" s="10">
        <v>44439</v>
      </c>
      <c r="C1309" s="11">
        <v>8</v>
      </c>
      <c r="D1309" s="12">
        <v>2021</v>
      </c>
      <c r="E1309" s="10" t="s">
        <v>2716</v>
      </c>
      <c r="F1309" s="10" t="s">
        <v>2658</v>
      </c>
      <c r="G1309" s="10" t="s">
        <v>2668</v>
      </c>
      <c r="H1309" s="9" t="s">
        <v>170</v>
      </c>
      <c r="I1309" s="9" t="s">
        <v>9</v>
      </c>
      <c r="J1309" s="9" t="s">
        <v>3</v>
      </c>
      <c r="K1309" s="9" t="s">
        <v>10</v>
      </c>
      <c r="L1309" s="9" t="s">
        <v>11</v>
      </c>
      <c r="M1309" s="13">
        <v>40</v>
      </c>
      <c r="N1309" s="13">
        <f t="shared" si="60"/>
        <v>1814.4</v>
      </c>
      <c r="O1309" s="11">
        <v>29800</v>
      </c>
      <c r="P1309" s="11">
        <f t="shared" si="61"/>
        <v>1192000</v>
      </c>
      <c r="Q1309" s="9" t="s">
        <v>795</v>
      </c>
      <c r="R1309" s="37">
        <f t="shared" si="62"/>
        <v>29800</v>
      </c>
    </row>
    <row r="1310" spans="1:18" x14ac:dyDescent="0.25">
      <c r="A1310" s="9" t="s">
        <v>796</v>
      </c>
      <c r="B1310" s="10">
        <v>44439</v>
      </c>
      <c r="C1310" s="11">
        <v>8</v>
      </c>
      <c r="D1310" s="12">
        <v>2021</v>
      </c>
      <c r="E1310" s="10" t="s">
        <v>2716</v>
      </c>
      <c r="F1310" s="10" t="s">
        <v>2658</v>
      </c>
      <c r="G1310" s="10" t="s">
        <v>2668</v>
      </c>
      <c r="H1310" s="9" t="s">
        <v>298</v>
      </c>
      <c r="I1310" s="9" t="s">
        <v>319</v>
      </c>
      <c r="J1310" s="9" t="s">
        <v>3</v>
      </c>
      <c r="K1310" s="9" t="s">
        <v>172</v>
      </c>
      <c r="L1310" s="9" t="s">
        <v>173</v>
      </c>
      <c r="M1310" s="13">
        <v>60</v>
      </c>
      <c r="N1310" s="13">
        <f t="shared" si="60"/>
        <v>2721.6</v>
      </c>
      <c r="O1310" s="11">
        <v>20350</v>
      </c>
      <c r="P1310" s="11">
        <f t="shared" si="61"/>
        <v>1221000</v>
      </c>
      <c r="Q1310" s="9" t="s">
        <v>797</v>
      </c>
      <c r="R1310" s="37">
        <f t="shared" si="62"/>
        <v>20350</v>
      </c>
    </row>
    <row r="1311" spans="1:18" x14ac:dyDescent="0.25">
      <c r="A1311" s="9" t="s">
        <v>798</v>
      </c>
      <c r="B1311" s="10">
        <v>44439</v>
      </c>
      <c r="C1311" s="11">
        <v>8</v>
      </c>
      <c r="D1311" s="12">
        <v>2021</v>
      </c>
      <c r="E1311" s="10" t="s">
        <v>2716</v>
      </c>
      <c r="F1311" s="10" t="s">
        <v>2658</v>
      </c>
      <c r="G1311" s="10" t="s">
        <v>2668</v>
      </c>
      <c r="H1311" s="9" t="s">
        <v>315</v>
      </c>
      <c r="I1311" s="9" t="s">
        <v>367</v>
      </c>
      <c r="J1311" s="9" t="s">
        <v>3</v>
      </c>
      <c r="K1311" s="9" t="s">
        <v>368</v>
      </c>
      <c r="L1311" s="9" t="s">
        <v>369</v>
      </c>
      <c r="M1311" s="13">
        <v>92.98</v>
      </c>
      <c r="N1311" s="13">
        <f t="shared" si="60"/>
        <v>4217.5727999999999</v>
      </c>
      <c r="O1311" s="11">
        <v>25000</v>
      </c>
      <c r="P1311" s="11">
        <f t="shared" si="61"/>
        <v>2324500</v>
      </c>
      <c r="Q1311" s="9" t="s">
        <v>799</v>
      </c>
      <c r="R1311" s="37">
        <f t="shared" si="62"/>
        <v>25000</v>
      </c>
    </row>
    <row r="1312" spans="1:18" x14ac:dyDescent="0.25">
      <c r="A1312" s="9" t="s">
        <v>798</v>
      </c>
      <c r="B1312" s="10">
        <v>44439</v>
      </c>
      <c r="C1312" s="11">
        <v>8</v>
      </c>
      <c r="D1312" s="12">
        <v>2021</v>
      </c>
      <c r="E1312" s="10" t="s">
        <v>2716</v>
      </c>
      <c r="F1312" s="10" t="s">
        <v>2658</v>
      </c>
      <c r="G1312" s="10" t="s">
        <v>2668</v>
      </c>
      <c r="H1312" s="9" t="s">
        <v>315</v>
      </c>
      <c r="I1312" s="9" t="s">
        <v>367</v>
      </c>
      <c r="J1312" s="9" t="s">
        <v>3</v>
      </c>
      <c r="K1312" s="9" t="s">
        <v>368</v>
      </c>
      <c r="L1312" s="9" t="s">
        <v>369</v>
      </c>
      <c r="M1312" s="13">
        <v>15.4</v>
      </c>
      <c r="N1312" s="13">
        <f t="shared" si="60"/>
        <v>698.54399999999998</v>
      </c>
      <c r="O1312" s="11">
        <v>25000</v>
      </c>
      <c r="P1312" s="11">
        <f t="shared" si="61"/>
        <v>385000</v>
      </c>
      <c r="Q1312" s="9" t="s">
        <v>799</v>
      </c>
      <c r="R1312" s="37">
        <f t="shared" si="62"/>
        <v>25000</v>
      </c>
    </row>
    <row r="1313" spans="1:18" x14ac:dyDescent="0.25">
      <c r="A1313" s="9" t="s">
        <v>800</v>
      </c>
      <c r="B1313" s="10">
        <v>44439</v>
      </c>
      <c r="C1313" s="11">
        <v>8</v>
      </c>
      <c r="D1313" s="12">
        <v>2021</v>
      </c>
      <c r="E1313" s="10" t="s">
        <v>2716</v>
      </c>
      <c r="F1313" s="10" t="s">
        <v>2658</v>
      </c>
      <c r="G1313" s="10" t="s">
        <v>2668</v>
      </c>
      <c r="H1313" s="9" t="s">
        <v>315</v>
      </c>
      <c r="I1313" s="9" t="s">
        <v>367</v>
      </c>
      <c r="J1313" s="9" t="s">
        <v>3</v>
      </c>
      <c r="K1313" s="9" t="s">
        <v>368</v>
      </c>
      <c r="L1313" s="9" t="s">
        <v>369</v>
      </c>
      <c r="M1313" s="13">
        <v>21.62</v>
      </c>
      <c r="N1313" s="13">
        <f t="shared" si="60"/>
        <v>980.68320000000006</v>
      </c>
      <c r="O1313" s="11">
        <v>25000</v>
      </c>
      <c r="P1313" s="11">
        <f t="shared" si="61"/>
        <v>540500</v>
      </c>
      <c r="Q1313" s="9" t="s">
        <v>801</v>
      </c>
      <c r="R1313" s="37">
        <f t="shared" si="62"/>
        <v>25000</v>
      </c>
    </row>
    <row r="1314" spans="1:18" x14ac:dyDescent="0.25">
      <c r="A1314" s="9" t="s">
        <v>2636</v>
      </c>
      <c r="B1314" s="10">
        <v>44439</v>
      </c>
      <c r="C1314" s="11">
        <v>8</v>
      </c>
      <c r="D1314" s="12">
        <v>2021</v>
      </c>
      <c r="E1314" s="10" t="s">
        <v>2716</v>
      </c>
      <c r="F1314" s="10" t="s">
        <v>2658</v>
      </c>
      <c r="G1314" s="10" t="s">
        <v>2668</v>
      </c>
      <c r="H1314" s="9" t="s">
        <v>36</v>
      </c>
      <c r="I1314" s="9" t="s">
        <v>37</v>
      </c>
      <c r="J1314" s="9" t="s">
        <v>2627</v>
      </c>
      <c r="K1314" s="9" t="s">
        <v>38</v>
      </c>
      <c r="L1314" s="9" t="s">
        <v>39</v>
      </c>
      <c r="M1314" s="13">
        <v>-46</v>
      </c>
      <c r="N1314" s="13">
        <f t="shared" si="60"/>
        <v>-2086.56</v>
      </c>
      <c r="O1314" s="11">
        <v>24700</v>
      </c>
      <c r="P1314" s="11">
        <f t="shared" si="61"/>
        <v>-1136200</v>
      </c>
      <c r="Q1314" s="9" t="s">
        <v>872</v>
      </c>
      <c r="R1314" s="37">
        <f t="shared" si="62"/>
        <v>24700</v>
      </c>
    </row>
    <row r="1315" spans="1:18" x14ac:dyDescent="0.25">
      <c r="A1315" s="9" t="s">
        <v>784</v>
      </c>
      <c r="B1315" s="10">
        <v>44440</v>
      </c>
      <c r="C1315" s="11">
        <v>9</v>
      </c>
      <c r="D1315" s="12">
        <v>2021</v>
      </c>
      <c r="E1315" s="10" t="s">
        <v>2717</v>
      </c>
      <c r="F1315" s="10" t="s">
        <v>2658</v>
      </c>
      <c r="G1315" s="10" t="s">
        <v>2668</v>
      </c>
      <c r="H1315" s="9" t="s">
        <v>36</v>
      </c>
      <c r="I1315" s="9" t="s">
        <v>159</v>
      </c>
      <c r="J1315" s="9" t="s">
        <v>3</v>
      </c>
      <c r="K1315" s="9" t="s">
        <v>160</v>
      </c>
      <c r="L1315" s="9" t="s">
        <v>161</v>
      </c>
      <c r="M1315" s="13">
        <v>70</v>
      </c>
      <c r="N1315" s="13">
        <f t="shared" si="60"/>
        <v>3175.2</v>
      </c>
      <c r="O1315" s="11">
        <v>24500</v>
      </c>
      <c r="P1315" s="11">
        <f t="shared" si="61"/>
        <v>1715000</v>
      </c>
      <c r="Q1315" s="9" t="s">
        <v>785</v>
      </c>
      <c r="R1315" s="37">
        <f t="shared" si="62"/>
        <v>24500</v>
      </c>
    </row>
    <row r="1316" spans="1:18" x14ac:dyDescent="0.25">
      <c r="A1316" s="9" t="s">
        <v>786</v>
      </c>
      <c r="B1316" s="10">
        <v>44440</v>
      </c>
      <c r="C1316" s="11">
        <v>9</v>
      </c>
      <c r="D1316" s="12">
        <v>2021</v>
      </c>
      <c r="E1316" s="10" t="s">
        <v>2717</v>
      </c>
      <c r="F1316" s="10" t="s">
        <v>2658</v>
      </c>
      <c r="G1316" s="10" t="s">
        <v>2668</v>
      </c>
      <c r="H1316" s="9" t="s">
        <v>22</v>
      </c>
      <c r="I1316" s="9" t="s">
        <v>23</v>
      </c>
      <c r="J1316" s="9" t="s">
        <v>3</v>
      </c>
      <c r="K1316" s="9" t="s">
        <v>16</v>
      </c>
      <c r="L1316" s="9" t="s">
        <v>17</v>
      </c>
      <c r="M1316" s="13">
        <v>101</v>
      </c>
      <c r="N1316" s="13">
        <f t="shared" si="60"/>
        <v>4581.3599999999997</v>
      </c>
      <c r="O1316" s="11">
        <v>23000</v>
      </c>
      <c r="P1316" s="11">
        <f t="shared" si="61"/>
        <v>2323000</v>
      </c>
      <c r="Q1316" s="9" t="s">
        <v>787</v>
      </c>
      <c r="R1316" s="37">
        <f t="shared" si="62"/>
        <v>23000</v>
      </c>
    </row>
    <row r="1317" spans="1:18" x14ac:dyDescent="0.25">
      <c r="A1317" s="9" t="s">
        <v>780</v>
      </c>
      <c r="B1317" s="10">
        <v>44441</v>
      </c>
      <c r="C1317" s="11">
        <v>9</v>
      </c>
      <c r="D1317" s="12">
        <v>2021</v>
      </c>
      <c r="E1317" s="10" t="s">
        <v>2717</v>
      </c>
      <c r="F1317" s="10" t="s">
        <v>2658</v>
      </c>
      <c r="G1317" s="10" t="s">
        <v>2668</v>
      </c>
      <c r="H1317" s="9" t="s">
        <v>8</v>
      </c>
      <c r="I1317" s="9" t="s">
        <v>9</v>
      </c>
      <c r="J1317" s="9" t="s">
        <v>3</v>
      </c>
      <c r="K1317" s="9" t="s">
        <v>10</v>
      </c>
      <c r="L1317" s="9" t="s">
        <v>11</v>
      </c>
      <c r="M1317" s="13">
        <v>40</v>
      </c>
      <c r="N1317" s="13">
        <f t="shared" si="60"/>
        <v>1814.4</v>
      </c>
      <c r="O1317" s="11">
        <v>26400</v>
      </c>
      <c r="P1317" s="11">
        <f t="shared" si="61"/>
        <v>1056000</v>
      </c>
      <c r="Q1317" s="9" t="s">
        <v>781</v>
      </c>
      <c r="R1317" s="37">
        <f t="shared" si="62"/>
        <v>26400</v>
      </c>
    </row>
    <row r="1318" spans="1:18" x14ac:dyDescent="0.25">
      <c r="A1318" s="9" t="s">
        <v>782</v>
      </c>
      <c r="B1318" s="10">
        <v>44441</v>
      </c>
      <c r="C1318" s="11">
        <v>9</v>
      </c>
      <c r="D1318" s="12">
        <v>2021</v>
      </c>
      <c r="E1318" s="10" t="s">
        <v>2717</v>
      </c>
      <c r="F1318" s="10" t="s">
        <v>2658</v>
      </c>
      <c r="G1318" s="10" t="s">
        <v>2668</v>
      </c>
      <c r="H1318" s="9" t="s">
        <v>298</v>
      </c>
      <c r="I1318" s="9" t="s">
        <v>319</v>
      </c>
      <c r="J1318" s="9" t="s">
        <v>3</v>
      </c>
      <c r="K1318" s="9" t="s">
        <v>172</v>
      </c>
      <c r="L1318" s="9" t="s">
        <v>173</v>
      </c>
      <c r="M1318" s="13">
        <v>53</v>
      </c>
      <c r="N1318" s="13">
        <f t="shared" si="60"/>
        <v>2404.08</v>
      </c>
      <c r="O1318" s="11">
        <v>20350</v>
      </c>
      <c r="P1318" s="11">
        <f t="shared" si="61"/>
        <v>1078550</v>
      </c>
      <c r="Q1318" s="9" t="s">
        <v>783</v>
      </c>
      <c r="R1318" s="37">
        <f t="shared" si="62"/>
        <v>20350</v>
      </c>
    </row>
    <row r="1319" spans="1:18" x14ac:dyDescent="0.25">
      <c r="A1319" s="9" t="s">
        <v>770</v>
      </c>
      <c r="B1319" s="10">
        <v>44442</v>
      </c>
      <c r="C1319" s="11">
        <v>9</v>
      </c>
      <c r="D1319" s="12">
        <v>2021</v>
      </c>
      <c r="E1319" s="10" t="s">
        <v>2717</v>
      </c>
      <c r="F1319" s="10" t="s">
        <v>2658</v>
      </c>
      <c r="G1319" s="10" t="s">
        <v>2668</v>
      </c>
      <c r="H1319" s="9" t="s">
        <v>26</v>
      </c>
      <c r="I1319" s="9" t="s">
        <v>530</v>
      </c>
      <c r="J1319" s="9" t="s">
        <v>3</v>
      </c>
      <c r="K1319" s="9" t="s">
        <v>357</v>
      </c>
      <c r="L1319" s="9" t="s">
        <v>358</v>
      </c>
      <c r="M1319" s="13">
        <v>100</v>
      </c>
      <c r="N1319" s="13">
        <f t="shared" si="60"/>
        <v>4536</v>
      </c>
      <c r="O1319" s="11">
        <v>17800</v>
      </c>
      <c r="P1319" s="11">
        <f t="shared" si="61"/>
        <v>1780000</v>
      </c>
      <c r="Q1319" s="9" t="s">
        <v>771</v>
      </c>
      <c r="R1319" s="37">
        <f t="shared" si="62"/>
        <v>17800</v>
      </c>
    </row>
    <row r="1320" spans="1:18" x14ac:dyDescent="0.25">
      <c r="A1320" s="9" t="s">
        <v>772</v>
      </c>
      <c r="B1320" s="10">
        <v>44442</v>
      </c>
      <c r="C1320" s="11">
        <v>9</v>
      </c>
      <c r="D1320" s="12">
        <v>2021</v>
      </c>
      <c r="E1320" s="10" t="s">
        <v>2717</v>
      </c>
      <c r="F1320" s="10" t="s">
        <v>2658</v>
      </c>
      <c r="G1320" s="10" t="s">
        <v>2668</v>
      </c>
      <c r="H1320" s="9" t="s">
        <v>26</v>
      </c>
      <c r="I1320" s="9" t="s">
        <v>326</v>
      </c>
      <c r="J1320" s="9" t="s">
        <v>3</v>
      </c>
      <c r="K1320" s="9" t="s">
        <v>111</v>
      </c>
      <c r="L1320" s="9" t="s">
        <v>112</v>
      </c>
      <c r="M1320" s="13">
        <v>35.56</v>
      </c>
      <c r="N1320" s="13">
        <f t="shared" si="60"/>
        <v>1613.0016000000001</v>
      </c>
      <c r="O1320" s="11">
        <v>20000</v>
      </c>
      <c r="P1320" s="11">
        <f t="shared" si="61"/>
        <v>711200</v>
      </c>
      <c r="Q1320" s="9" t="s">
        <v>773</v>
      </c>
      <c r="R1320" s="37">
        <f t="shared" si="62"/>
        <v>20000</v>
      </c>
    </row>
    <row r="1321" spans="1:18" x14ac:dyDescent="0.25">
      <c r="A1321" s="9" t="s">
        <v>772</v>
      </c>
      <c r="B1321" s="10">
        <v>44442</v>
      </c>
      <c r="C1321" s="11">
        <v>9</v>
      </c>
      <c r="D1321" s="12">
        <v>2021</v>
      </c>
      <c r="E1321" s="10" t="s">
        <v>2717</v>
      </c>
      <c r="F1321" s="10" t="s">
        <v>2658</v>
      </c>
      <c r="G1321" s="10" t="s">
        <v>2668</v>
      </c>
      <c r="H1321" s="9" t="s">
        <v>26</v>
      </c>
      <c r="I1321" s="9" t="s">
        <v>326</v>
      </c>
      <c r="J1321" s="9" t="s">
        <v>3</v>
      </c>
      <c r="K1321" s="9" t="s">
        <v>111</v>
      </c>
      <c r="L1321" s="9" t="s">
        <v>112</v>
      </c>
      <c r="M1321" s="13">
        <v>21.71</v>
      </c>
      <c r="N1321" s="13">
        <f t="shared" si="60"/>
        <v>984.76560000000006</v>
      </c>
      <c r="O1321" s="11">
        <v>20000</v>
      </c>
      <c r="P1321" s="11">
        <f t="shared" si="61"/>
        <v>434200</v>
      </c>
      <c r="Q1321" s="9" t="s">
        <v>773</v>
      </c>
      <c r="R1321" s="37">
        <f t="shared" si="62"/>
        <v>20000</v>
      </c>
    </row>
    <row r="1322" spans="1:18" x14ac:dyDescent="0.25">
      <c r="A1322" s="9" t="s">
        <v>772</v>
      </c>
      <c r="B1322" s="10">
        <v>44442</v>
      </c>
      <c r="C1322" s="11">
        <v>9</v>
      </c>
      <c r="D1322" s="12">
        <v>2021</v>
      </c>
      <c r="E1322" s="10" t="s">
        <v>2717</v>
      </c>
      <c r="F1322" s="10" t="s">
        <v>2658</v>
      </c>
      <c r="G1322" s="10" t="s">
        <v>2668</v>
      </c>
      <c r="H1322" s="9" t="s">
        <v>26</v>
      </c>
      <c r="I1322" s="9" t="s">
        <v>326</v>
      </c>
      <c r="J1322" s="9" t="s">
        <v>3</v>
      </c>
      <c r="K1322" s="9" t="s">
        <v>111</v>
      </c>
      <c r="L1322" s="9" t="s">
        <v>112</v>
      </c>
      <c r="M1322" s="13">
        <v>12</v>
      </c>
      <c r="N1322" s="13">
        <f t="shared" si="60"/>
        <v>544.31999999999994</v>
      </c>
      <c r="O1322" s="11">
        <v>20000</v>
      </c>
      <c r="P1322" s="11">
        <f t="shared" si="61"/>
        <v>240000</v>
      </c>
      <c r="Q1322" s="9" t="s">
        <v>773</v>
      </c>
      <c r="R1322" s="37">
        <f t="shared" si="62"/>
        <v>20000</v>
      </c>
    </row>
    <row r="1323" spans="1:18" x14ac:dyDescent="0.25">
      <c r="A1323" s="9" t="s">
        <v>772</v>
      </c>
      <c r="B1323" s="10">
        <v>44442</v>
      </c>
      <c r="C1323" s="11">
        <v>9</v>
      </c>
      <c r="D1323" s="12">
        <v>2021</v>
      </c>
      <c r="E1323" s="10" t="s">
        <v>2717</v>
      </c>
      <c r="F1323" s="10" t="s">
        <v>2658</v>
      </c>
      <c r="G1323" s="10" t="s">
        <v>2668</v>
      </c>
      <c r="H1323" s="9" t="s">
        <v>26</v>
      </c>
      <c r="I1323" s="9" t="s">
        <v>326</v>
      </c>
      <c r="J1323" s="9" t="s">
        <v>3</v>
      </c>
      <c r="K1323" s="9" t="s">
        <v>111</v>
      </c>
      <c r="L1323" s="9" t="s">
        <v>112</v>
      </c>
      <c r="M1323" s="13">
        <v>37.729999999999997</v>
      </c>
      <c r="N1323" s="13">
        <f t="shared" si="60"/>
        <v>1711.4327999999998</v>
      </c>
      <c r="O1323" s="11">
        <v>20000</v>
      </c>
      <c r="P1323" s="11">
        <f t="shared" si="61"/>
        <v>754599.99999999988</v>
      </c>
      <c r="Q1323" s="9" t="s">
        <v>773</v>
      </c>
      <c r="R1323" s="37">
        <f t="shared" si="62"/>
        <v>20000</v>
      </c>
    </row>
    <row r="1324" spans="1:18" x14ac:dyDescent="0.25">
      <c r="A1324" s="9" t="s">
        <v>774</v>
      </c>
      <c r="B1324" s="10">
        <v>44442</v>
      </c>
      <c r="C1324" s="11">
        <v>9</v>
      </c>
      <c r="D1324" s="12">
        <v>2021</v>
      </c>
      <c r="E1324" s="10" t="s">
        <v>2717</v>
      </c>
      <c r="F1324" s="10" t="s">
        <v>2658</v>
      </c>
      <c r="G1324" s="10" t="s">
        <v>2668</v>
      </c>
      <c r="H1324" s="9" t="s">
        <v>57</v>
      </c>
      <c r="I1324" s="9" t="s">
        <v>58</v>
      </c>
      <c r="J1324" s="9" t="s">
        <v>3</v>
      </c>
      <c r="K1324" s="9" t="s">
        <v>59</v>
      </c>
      <c r="L1324" s="9" t="s">
        <v>60</v>
      </c>
      <c r="M1324" s="13">
        <v>20</v>
      </c>
      <c r="N1324" s="13">
        <f t="shared" si="60"/>
        <v>907.2</v>
      </c>
      <c r="O1324" s="11">
        <v>18000</v>
      </c>
      <c r="P1324" s="11">
        <f t="shared" si="61"/>
        <v>360000</v>
      </c>
      <c r="Q1324" s="9" t="s">
        <v>775</v>
      </c>
      <c r="R1324" s="37">
        <f t="shared" si="62"/>
        <v>18000</v>
      </c>
    </row>
    <row r="1325" spans="1:18" x14ac:dyDescent="0.25">
      <c r="A1325" s="9" t="s">
        <v>776</v>
      </c>
      <c r="B1325" s="10">
        <v>44442</v>
      </c>
      <c r="C1325" s="11">
        <v>9</v>
      </c>
      <c r="D1325" s="12">
        <v>2021</v>
      </c>
      <c r="E1325" s="10" t="s">
        <v>2717</v>
      </c>
      <c r="F1325" s="10" t="s">
        <v>2658</v>
      </c>
      <c r="G1325" s="10" t="s">
        <v>2668</v>
      </c>
      <c r="H1325" s="9" t="s">
        <v>63</v>
      </c>
      <c r="I1325" s="9" t="s">
        <v>58</v>
      </c>
      <c r="J1325" s="9" t="s">
        <v>3</v>
      </c>
      <c r="K1325" s="9" t="s">
        <v>59</v>
      </c>
      <c r="L1325" s="9" t="s">
        <v>60</v>
      </c>
      <c r="M1325" s="13">
        <v>20</v>
      </c>
      <c r="N1325" s="13">
        <f t="shared" si="60"/>
        <v>907.2</v>
      </c>
      <c r="O1325" s="11">
        <v>17500</v>
      </c>
      <c r="P1325" s="11">
        <f t="shared" si="61"/>
        <v>350000</v>
      </c>
      <c r="Q1325" s="9" t="s">
        <v>777</v>
      </c>
      <c r="R1325" s="37">
        <f t="shared" si="62"/>
        <v>17500</v>
      </c>
    </row>
    <row r="1326" spans="1:18" x14ac:dyDescent="0.25">
      <c r="A1326" s="9" t="s">
        <v>778</v>
      </c>
      <c r="B1326" s="10">
        <v>44442</v>
      </c>
      <c r="C1326" s="11">
        <v>9</v>
      </c>
      <c r="D1326" s="12">
        <v>2021</v>
      </c>
      <c r="E1326" s="10" t="s">
        <v>2717</v>
      </c>
      <c r="F1326" s="10" t="s">
        <v>2658</v>
      </c>
      <c r="G1326" s="10" t="s">
        <v>2668</v>
      </c>
      <c r="H1326" s="9" t="s">
        <v>8</v>
      </c>
      <c r="I1326" s="9" t="s">
        <v>9</v>
      </c>
      <c r="J1326" s="9" t="s">
        <v>3</v>
      </c>
      <c r="K1326" s="9" t="s">
        <v>10</v>
      </c>
      <c r="L1326" s="9" t="s">
        <v>11</v>
      </c>
      <c r="M1326" s="13">
        <v>20</v>
      </c>
      <c r="N1326" s="13">
        <f t="shared" si="60"/>
        <v>907.2</v>
      </c>
      <c r="O1326" s="11">
        <v>26400</v>
      </c>
      <c r="P1326" s="11">
        <f t="shared" si="61"/>
        <v>528000</v>
      </c>
      <c r="Q1326" s="9" t="s">
        <v>779</v>
      </c>
      <c r="R1326" s="37">
        <f t="shared" si="62"/>
        <v>26400</v>
      </c>
    </row>
    <row r="1327" spans="1:18" x14ac:dyDescent="0.25">
      <c r="A1327" s="9" t="s">
        <v>756</v>
      </c>
      <c r="B1327" s="10">
        <v>44443</v>
      </c>
      <c r="C1327" s="11">
        <v>9</v>
      </c>
      <c r="D1327" s="12">
        <v>2021</v>
      </c>
      <c r="E1327" s="10" t="s">
        <v>2717</v>
      </c>
      <c r="F1327" s="10" t="s">
        <v>2658</v>
      </c>
      <c r="G1327" s="10" t="s">
        <v>2668</v>
      </c>
      <c r="H1327" s="9" t="s">
        <v>170</v>
      </c>
      <c r="I1327" s="9" t="s">
        <v>9</v>
      </c>
      <c r="J1327" s="9" t="s">
        <v>3</v>
      </c>
      <c r="K1327" s="9" t="s">
        <v>10</v>
      </c>
      <c r="L1327" s="9" t="s">
        <v>11</v>
      </c>
      <c r="M1327" s="13">
        <v>25.85</v>
      </c>
      <c r="N1327" s="13">
        <f t="shared" si="60"/>
        <v>1172.556</v>
      </c>
      <c r="O1327" s="11">
        <v>29800</v>
      </c>
      <c r="P1327" s="11">
        <f t="shared" si="61"/>
        <v>770330</v>
      </c>
      <c r="Q1327" s="9" t="s">
        <v>757</v>
      </c>
      <c r="R1327" s="37">
        <f t="shared" si="62"/>
        <v>29800</v>
      </c>
    </row>
    <row r="1328" spans="1:18" x14ac:dyDescent="0.25">
      <c r="A1328" s="9" t="s">
        <v>758</v>
      </c>
      <c r="B1328" s="10">
        <v>44443</v>
      </c>
      <c r="C1328" s="11">
        <v>9</v>
      </c>
      <c r="D1328" s="12">
        <v>2021</v>
      </c>
      <c r="E1328" s="10" t="s">
        <v>2717</v>
      </c>
      <c r="F1328" s="10" t="s">
        <v>2658</v>
      </c>
      <c r="G1328" s="10" t="s">
        <v>2668</v>
      </c>
      <c r="H1328" s="9" t="s">
        <v>170</v>
      </c>
      <c r="I1328" s="9" t="s">
        <v>9</v>
      </c>
      <c r="J1328" s="9" t="s">
        <v>3</v>
      </c>
      <c r="K1328" s="9" t="s">
        <v>10</v>
      </c>
      <c r="L1328" s="9" t="s">
        <v>11</v>
      </c>
      <c r="M1328" s="13">
        <v>14.15</v>
      </c>
      <c r="N1328" s="13">
        <f t="shared" si="60"/>
        <v>641.84400000000005</v>
      </c>
      <c r="O1328" s="11">
        <v>29800</v>
      </c>
      <c r="P1328" s="11">
        <f t="shared" si="61"/>
        <v>421670</v>
      </c>
      <c r="Q1328" s="9" t="s">
        <v>759</v>
      </c>
      <c r="R1328" s="37">
        <f t="shared" si="62"/>
        <v>29800</v>
      </c>
    </row>
    <row r="1329" spans="1:18" x14ac:dyDescent="0.25">
      <c r="A1329" s="9" t="s">
        <v>760</v>
      </c>
      <c r="B1329" s="10">
        <v>44443</v>
      </c>
      <c r="C1329" s="11">
        <v>9</v>
      </c>
      <c r="D1329" s="12">
        <v>2021</v>
      </c>
      <c r="E1329" s="10" t="s">
        <v>2717</v>
      </c>
      <c r="F1329" s="10" t="s">
        <v>2658</v>
      </c>
      <c r="G1329" s="10" t="s">
        <v>2668</v>
      </c>
      <c r="H1329" s="9" t="s">
        <v>733</v>
      </c>
      <c r="I1329" s="9" t="s">
        <v>734</v>
      </c>
      <c r="J1329" s="9" t="s">
        <v>3</v>
      </c>
      <c r="K1329" s="9" t="s">
        <v>735</v>
      </c>
      <c r="L1329" s="9" t="s">
        <v>736</v>
      </c>
      <c r="M1329" s="13">
        <v>50</v>
      </c>
      <c r="N1329" s="13">
        <f t="shared" si="60"/>
        <v>2268</v>
      </c>
      <c r="O1329" s="11">
        <v>19200</v>
      </c>
      <c r="P1329" s="11">
        <f t="shared" si="61"/>
        <v>960000</v>
      </c>
      <c r="Q1329" s="9" t="s">
        <v>761</v>
      </c>
      <c r="R1329" s="37">
        <f t="shared" si="62"/>
        <v>19200</v>
      </c>
    </row>
    <row r="1330" spans="1:18" x14ac:dyDescent="0.25">
      <c r="A1330" s="9" t="s">
        <v>762</v>
      </c>
      <c r="B1330" s="10">
        <v>44443</v>
      </c>
      <c r="C1330" s="11">
        <v>9</v>
      </c>
      <c r="D1330" s="12">
        <v>2021</v>
      </c>
      <c r="E1330" s="10" t="s">
        <v>2717</v>
      </c>
      <c r="F1330" s="10" t="s">
        <v>2658</v>
      </c>
      <c r="G1330" s="10" t="s">
        <v>2668</v>
      </c>
      <c r="H1330" s="9" t="s">
        <v>350</v>
      </c>
      <c r="I1330" s="9" t="s">
        <v>289</v>
      </c>
      <c r="J1330" s="9" t="s">
        <v>3</v>
      </c>
      <c r="K1330" s="9" t="s">
        <v>290</v>
      </c>
      <c r="L1330" s="9" t="s">
        <v>291</v>
      </c>
      <c r="M1330" s="13">
        <v>36.89</v>
      </c>
      <c r="N1330" s="13">
        <f t="shared" si="60"/>
        <v>1673.3304000000001</v>
      </c>
      <c r="O1330" s="11">
        <v>28000</v>
      </c>
      <c r="P1330" s="11">
        <f t="shared" si="61"/>
        <v>1032920</v>
      </c>
      <c r="Q1330" s="9" t="s">
        <v>763</v>
      </c>
      <c r="R1330" s="37">
        <f t="shared" si="62"/>
        <v>28000</v>
      </c>
    </row>
    <row r="1331" spans="1:18" x14ac:dyDescent="0.25">
      <c r="A1331" s="9" t="s">
        <v>764</v>
      </c>
      <c r="B1331" s="10">
        <v>44443</v>
      </c>
      <c r="C1331" s="11">
        <v>9</v>
      </c>
      <c r="D1331" s="12">
        <v>2021</v>
      </c>
      <c r="E1331" s="10" t="s">
        <v>2717</v>
      </c>
      <c r="F1331" s="10" t="s">
        <v>2658</v>
      </c>
      <c r="G1331" s="10" t="s">
        <v>2668</v>
      </c>
      <c r="H1331" s="9" t="s">
        <v>36</v>
      </c>
      <c r="I1331" s="9" t="s">
        <v>289</v>
      </c>
      <c r="J1331" s="9" t="s">
        <v>3</v>
      </c>
      <c r="K1331" s="9" t="s">
        <v>290</v>
      </c>
      <c r="L1331" s="9" t="s">
        <v>291</v>
      </c>
      <c r="M1331" s="13">
        <v>100</v>
      </c>
      <c r="N1331" s="13">
        <f t="shared" si="60"/>
        <v>4536</v>
      </c>
      <c r="O1331" s="11">
        <v>24500</v>
      </c>
      <c r="P1331" s="11">
        <f t="shared" si="61"/>
        <v>2450000</v>
      </c>
      <c r="Q1331" s="9" t="s">
        <v>765</v>
      </c>
      <c r="R1331" s="37">
        <f t="shared" si="62"/>
        <v>24500</v>
      </c>
    </row>
    <row r="1332" spans="1:18" x14ac:dyDescent="0.25">
      <c r="A1332" s="9" t="s">
        <v>766</v>
      </c>
      <c r="B1332" s="10">
        <v>44443</v>
      </c>
      <c r="C1332" s="11">
        <v>9</v>
      </c>
      <c r="D1332" s="12">
        <v>2021</v>
      </c>
      <c r="E1332" s="10" t="s">
        <v>2717</v>
      </c>
      <c r="F1332" s="10" t="s">
        <v>2658</v>
      </c>
      <c r="G1332" s="10" t="s">
        <v>2668</v>
      </c>
      <c r="H1332" s="9" t="s">
        <v>350</v>
      </c>
      <c r="I1332" s="9" t="s">
        <v>289</v>
      </c>
      <c r="J1332" s="9" t="s">
        <v>3</v>
      </c>
      <c r="K1332" s="9" t="s">
        <v>290</v>
      </c>
      <c r="L1332" s="9" t="s">
        <v>291</v>
      </c>
      <c r="M1332" s="13">
        <v>13.11</v>
      </c>
      <c r="N1332" s="13">
        <f t="shared" si="60"/>
        <v>594.66959999999995</v>
      </c>
      <c r="O1332" s="11">
        <v>28000</v>
      </c>
      <c r="P1332" s="11">
        <f t="shared" si="61"/>
        <v>367080</v>
      </c>
      <c r="Q1332" s="9" t="s">
        <v>767</v>
      </c>
      <c r="R1332" s="37">
        <f t="shared" si="62"/>
        <v>28000</v>
      </c>
    </row>
    <row r="1333" spans="1:18" x14ac:dyDescent="0.25">
      <c r="A1333" s="9" t="s">
        <v>768</v>
      </c>
      <c r="B1333" s="10">
        <v>44443</v>
      </c>
      <c r="C1333" s="11">
        <v>9</v>
      </c>
      <c r="D1333" s="12">
        <v>2021</v>
      </c>
      <c r="E1333" s="10" t="s">
        <v>2717</v>
      </c>
      <c r="F1333" s="10" t="s">
        <v>2658</v>
      </c>
      <c r="G1333" s="10" t="s">
        <v>2668</v>
      </c>
      <c r="H1333" s="9" t="s">
        <v>350</v>
      </c>
      <c r="I1333" s="9" t="s">
        <v>289</v>
      </c>
      <c r="J1333" s="9" t="s">
        <v>3</v>
      </c>
      <c r="K1333" s="9" t="s">
        <v>290</v>
      </c>
      <c r="L1333" s="9" t="s">
        <v>291</v>
      </c>
      <c r="M1333" s="13">
        <v>50</v>
      </c>
      <c r="N1333" s="13">
        <f t="shared" si="60"/>
        <v>2268</v>
      </c>
      <c r="O1333" s="11">
        <v>28500</v>
      </c>
      <c r="P1333" s="11">
        <f t="shared" si="61"/>
        <v>1425000</v>
      </c>
      <c r="Q1333" s="9" t="s">
        <v>769</v>
      </c>
      <c r="R1333" s="37">
        <f t="shared" si="62"/>
        <v>28500</v>
      </c>
    </row>
    <row r="1334" spans="1:18" x14ac:dyDescent="0.25">
      <c r="A1334" s="9" t="s">
        <v>752</v>
      </c>
      <c r="B1334" s="10">
        <v>44444</v>
      </c>
      <c r="C1334" s="11">
        <v>9</v>
      </c>
      <c r="D1334" s="12">
        <v>2021</v>
      </c>
      <c r="E1334" s="10" t="s">
        <v>2717</v>
      </c>
      <c r="F1334" s="10" t="s">
        <v>2658</v>
      </c>
      <c r="G1334" s="10" t="s">
        <v>2668</v>
      </c>
      <c r="H1334" s="9" t="s">
        <v>63</v>
      </c>
      <c r="I1334" s="9" t="s">
        <v>58</v>
      </c>
      <c r="J1334" s="9" t="s">
        <v>3</v>
      </c>
      <c r="K1334" s="9" t="s">
        <v>59</v>
      </c>
      <c r="L1334" s="9" t="s">
        <v>60</v>
      </c>
      <c r="M1334" s="13">
        <v>30</v>
      </c>
      <c r="N1334" s="13">
        <f t="shared" si="60"/>
        <v>1360.8</v>
      </c>
      <c r="O1334" s="11">
        <v>17500</v>
      </c>
      <c r="P1334" s="11">
        <f t="shared" si="61"/>
        <v>525000</v>
      </c>
      <c r="Q1334" s="9" t="s">
        <v>753</v>
      </c>
      <c r="R1334" s="37">
        <f t="shared" si="62"/>
        <v>17500</v>
      </c>
    </row>
    <row r="1335" spans="1:18" x14ac:dyDescent="0.25">
      <c r="A1335" s="9" t="s">
        <v>754</v>
      </c>
      <c r="B1335" s="10">
        <v>44444</v>
      </c>
      <c r="C1335" s="11">
        <v>9</v>
      </c>
      <c r="D1335" s="12">
        <v>2021</v>
      </c>
      <c r="E1335" s="10" t="s">
        <v>2717</v>
      </c>
      <c r="F1335" s="10" t="s">
        <v>2658</v>
      </c>
      <c r="G1335" s="10" t="s">
        <v>2668</v>
      </c>
      <c r="H1335" s="9" t="s">
        <v>57</v>
      </c>
      <c r="I1335" s="9" t="s">
        <v>58</v>
      </c>
      <c r="J1335" s="9" t="s">
        <v>3</v>
      </c>
      <c r="K1335" s="9" t="s">
        <v>59</v>
      </c>
      <c r="L1335" s="9" t="s">
        <v>60</v>
      </c>
      <c r="M1335" s="13">
        <v>30</v>
      </c>
      <c r="N1335" s="13">
        <f t="shared" si="60"/>
        <v>1360.8</v>
      </c>
      <c r="O1335" s="11">
        <v>18000</v>
      </c>
      <c r="P1335" s="11">
        <f t="shared" si="61"/>
        <v>540000</v>
      </c>
      <c r="Q1335" s="9" t="s">
        <v>755</v>
      </c>
      <c r="R1335" s="37">
        <f t="shared" si="62"/>
        <v>18000</v>
      </c>
    </row>
    <row r="1336" spans="1:18" x14ac:dyDescent="0.25">
      <c r="A1336" s="9" t="s">
        <v>746</v>
      </c>
      <c r="B1336" s="10">
        <v>44445</v>
      </c>
      <c r="C1336" s="11">
        <v>9</v>
      </c>
      <c r="D1336" s="12">
        <v>2021</v>
      </c>
      <c r="E1336" s="10" t="s">
        <v>2717</v>
      </c>
      <c r="F1336" s="10" t="s">
        <v>2658</v>
      </c>
      <c r="G1336" s="10" t="s">
        <v>2668</v>
      </c>
      <c r="H1336" s="9" t="s">
        <v>8</v>
      </c>
      <c r="I1336" s="9" t="s">
        <v>9</v>
      </c>
      <c r="J1336" s="9" t="s">
        <v>3</v>
      </c>
      <c r="K1336" s="9" t="s">
        <v>10</v>
      </c>
      <c r="L1336" s="9" t="s">
        <v>11</v>
      </c>
      <c r="M1336" s="13">
        <v>25</v>
      </c>
      <c r="N1336" s="13">
        <f t="shared" si="60"/>
        <v>1134</v>
      </c>
      <c r="O1336" s="11">
        <v>26750</v>
      </c>
      <c r="P1336" s="11">
        <f t="shared" si="61"/>
        <v>668750</v>
      </c>
      <c r="Q1336" s="9" t="s">
        <v>747</v>
      </c>
      <c r="R1336" s="37">
        <f t="shared" si="62"/>
        <v>26750</v>
      </c>
    </row>
    <row r="1337" spans="1:18" x14ac:dyDescent="0.25">
      <c r="A1337" s="9" t="s">
        <v>748</v>
      </c>
      <c r="B1337" s="10">
        <v>44445</v>
      </c>
      <c r="C1337" s="11">
        <v>9</v>
      </c>
      <c r="D1337" s="12">
        <v>2021</v>
      </c>
      <c r="E1337" s="10" t="s">
        <v>2717</v>
      </c>
      <c r="F1337" s="10" t="s">
        <v>2658</v>
      </c>
      <c r="G1337" s="10" t="s">
        <v>2668</v>
      </c>
      <c r="H1337" s="9" t="s">
        <v>8</v>
      </c>
      <c r="I1337" s="9" t="s">
        <v>9</v>
      </c>
      <c r="J1337" s="9" t="s">
        <v>3</v>
      </c>
      <c r="K1337" s="9" t="s">
        <v>10</v>
      </c>
      <c r="L1337" s="9" t="s">
        <v>11</v>
      </c>
      <c r="M1337" s="13">
        <v>75</v>
      </c>
      <c r="N1337" s="13">
        <f t="shared" si="60"/>
        <v>3402</v>
      </c>
      <c r="O1337" s="11">
        <v>26750</v>
      </c>
      <c r="P1337" s="11">
        <f t="shared" si="61"/>
        <v>2006250</v>
      </c>
      <c r="Q1337" s="9" t="s">
        <v>749</v>
      </c>
      <c r="R1337" s="37">
        <f t="shared" si="62"/>
        <v>26750</v>
      </c>
    </row>
    <row r="1338" spans="1:18" x14ac:dyDescent="0.25">
      <c r="A1338" s="9" t="s">
        <v>750</v>
      </c>
      <c r="B1338" s="10">
        <v>44445</v>
      </c>
      <c r="C1338" s="11">
        <v>9</v>
      </c>
      <c r="D1338" s="12">
        <v>2021</v>
      </c>
      <c r="E1338" s="10" t="s">
        <v>2717</v>
      </c>
      <c r="F1338" s="10" t="s">
        <v>2658</v>
      </c>
      <c r="G1338" s="10" t="s">
        <v>2668</v>
      </c>
      <c r="H1338" s="9" t="s">
        <v>170</v>
      </c>
      <c r="I1338" s="9" t="s">
        <v>9</v>
      </c>
      <c r="J1338" s="9" t="s">
        <v>3</v>
      </c>
      <c r="K1338" s="9" t="s">
        <v>10</v>
      </c>
      <c r="L1338" s="9" t="s">
        <v>11</v>
      </c>
      <c r="M1338" s="13">
        <v>70</v>
      </c>
      <c r="N1338" s="13">
        <f t="shared" si="60"/>
        <v>3175.2</v>
      </c>
      <c r="O1338" s="11">
        <v>29800</v>
      </c>
      <c r="P1338" s="11">
        <f t="shared" si="61"/>
        <v>2086000</v>
      </c>
      <c r="Q1338" s="9" t="s">
        <v>751</v>
      </c>
      <c r="R1338" s="37">
        <f t="shared" si="62"/>
        <v>29800</v>
      </c>
    </row>
    <row r="1339" spans="1:18" x14ac:dyDescent="0.25">
      <c r="A1339" s="9" t="s">
        <v>744</v>
      </c>
      <c r="B1339" s="10">
        <v>44446</v>
      </c>
      <c r="C1339" s="11">
        <v>9</v>
      </c>
      <c r="D1339" s="12">
        <v>2021</v>
      </c>
      <c r="E1339" s="10" t="s">
        <v>2717</v>
      </c>
      <c r="F1339" s="10" t="s">
        <v>2658</v>
      </c>
      <c r="G1339" s="10" t="s">
        <v>2668</v>
      </c>
      <c r="H1339" s="9" t="s">
        <v>733</v>
      </c>
      <c r="I1339" s="9" t="s">
        <v>734</v>
      </c>
      <c r="J1339" s="9" t="s">
        <v>3</v>
      </c>
      <c r="K1339" s="9" t="s">
        <v>735</v>
      </c>
      <c r="L1339" s="9" t="s">
        <v>736</v>
      </c>
      <c r="M1339" s="13">
        <v>100</v>
      </c>
      <c r="N1339" s="13">
        <f t="shared" si="60"/>
        <v>4536</v>
      </c>
      <c r="O1339" s="11">
        <v>19200</v>
      </c>
      <c r="P1339" s="11">
        <f t="shared" si="61"/>
        <v>1920000</v>
      </c>
      <c r="Q1339" s="9" t="s">
        <v>745</v>
      </c>
      <c r="R1339" s="37">
        <f t="shared" si="62"/>
        <v>19200</v>
      </c>
    </row>
    <row r="1340" spans="1:18" x14ac:dyDescent="0.25">
      <c r="A1340" s="9" t="s">
        <v>740</v>
      </c>
      <c r="B1340" s="10">
        <v>44447</v>
      </c>
      <c r="C1340" s="11">
        <v>9</v>
      </c>
      <c r="D1340" s="12">
        <v>2021</v>
      </c>
      <c r="E1340" s="10" t="s">
        <v>2717</v>
      </c>
      <c r="F1340" s="10" t="s">
        <v>2658</v>
      </c>
      <c r="G1340" s="10" t="s">
        <v>2668</v>
      </c>
      <c r="H1340" s="9" t="s">
        <v>8</v>
      </c>
      <c r="I1340" s="9" t="s">
        <v>9</v>
      </c>
      <c r="J1340" s="9" t="s">
        <v>3</v>
      </c>
      <c r="K1340" s="9" t="s">
        <v>10</v>
      </c>
      <c r="L1340" s="9" t="s">
        <v>11</v>
      </c>
      <c r="M1340" s="13">
        <v>75</v>
      </c>
      <c r="N1340" s="13">
        <f t="shared" si="60"/>
        <v>3402</v>
      </c>
      <c r="O1340" s="11">
        <v>26750</v>
      </c>
      <c r="P1340" s="11">
        <f t="shared" si="61"/>
        <v>2006250</v>
      </c>
      <c r="Q1340" s="9" t="s">
        <v>741</v>
      </c>
      <c r="R1340" s="37">
        <f t="shared" si="62"/>
        <v>26750</v>
      </c>
    </row>
    <row r="1341" spans="1:18" x14ac:dyDescent="0.25">
      <c r="A1341" s="9" t="s">
        <v>742</v>
      </c>
      <c r="B1341" s="10">
        <v>44447</v>
      </c>
      <c r="C1341" s="11">
        <v>9</v>
      </c>
      <c r="D1341" s="12">
        <v>2021</v>
      </c>
      <c r="E1341" s="10" t="s">
        <v>2717</v>
      </c>
      <c r="F1341" s="10" t="s">
        <v>2658</v>
      </c>
      <c r="G1341" s="10" t="s">
        <v>2668</v>
      </c>
      <c r="H1341" s="9" t="s">
        <v>22</v>
      </c>
      <c r="I1341" s="9" t="s">
        <v>23</v>
      </c>
      <c r="J1341" s="9" t="s">
        <v>3</v>
      </c>
      <c r="K1341" s="9" t="s">
        <v>16</v>
      </c>
      <c r="L1341" s="9" t="s">
        <v>17</v>
      </c>
      <c r="M1341" s="13">
        <v>9.69</v>
      </c>
      <c r="N1341" s="13">
        <f t="shared" si="60"/>
        <v>439.53839999999997</v>
      </c>
      <c r="O1341" s="11">
        <v>23000</v>
      </c>
      <c r="P1341" s="11">
        <f t="shared" si="61"/>
        <v>222870</v>
      </c>
      <c r="Q1341" s="9" t="s">
        <v>743</v>
      </c>
      <c r="R1341" s="37">
        <f t="shared" si="62"/>
        <v>23000</v>
      </c>
    </row>
    <row r="1342" spans="1:18" x14ac:dyDescent="0.25">
      <c r="A1342" s="9" t="s">
        <v>742</v>
      </c>
      <c r="B1342" s="10">
        <v>44447</v>
      </c>
      <c r="C1342" s="11">
        <v>9</v>
      </c>
      <c r="D1342" s="12">
        <v>2021</v>
      </c>
      <c r="E1342" s="10" t="s">
        <v>2717</v>
      </c>
      <c r="F1342" s="10" t="s">
        <v>2658</v>
      </c>
      <c r="G1342" s="10" t="s">
        <v>2668</v>
      </c>
      <c r="H1342" s="9" t="s">
        <v>22</v>
      </c>
      <c r="I1342" s="9" t="s">
        <v>23</v>
      </c>
      <c r="J1342" s="9" t="s">
        <v>3</v>
      </c>
      <c r="K1342" s="9" t="s">
        <v>16</v>
      </c>
      <c r="L1342" s="9" t="s">
        <v>17</v>
      </c>
      <c r="M1342" s="13">
        <v>109</v>
      </c>
      <c r="N1342" s="13">
        <f t="shared" si="60"/>
        <v>4944.24</v>
      </c>
      <c r="O1342" s="11">
        <v>23000</v>
      </c>
      <c r="P1342" s="11">
        <f t="shared" si="61"/>
        <v>2507000</v>
      </c>
      <c r="Q1342" s="9" t="s">
        <v>743</v>
      </c>
      <c r="R1342" s="37">
        <f t="shared" si="62"/>
        <v>23000</v>
      </c>
    </row>
    <row r="1343" spans="1:18" x14ac:dyDescent="0.25">
      <c r="A1343" s="9" t="s">
        <v>742</v>
      </c>
      <c r="B1343" s="10">
        <v>44447</v>
      </c>
      <c r="C1343" s="11">
        <v>9</v>
      </c>
      <c r="D1343" s="12">
        <v>2021</v>
      </c>
      <c r="E1343" s="10" t="s">
        <v>2717</v>
      </c>
      <c r="F1343" s="10" t="s">
        <v>2658</v>
      </c>
      <c r="G1343" s="10" t="s">
        <v>2668</v>
      </c>
      <c r="H1343" s="9" t="s">
        <v>22</v>
      </c>
      <c r="I1343" s="9" t="s">
        <v>23</v>
      </c>
      <c r="J1343" s="9" t="s">
        <v>3</v>
      </c>
      <c r="K1343" s="9" t="s">
        <v>16</v>
      </c>
      <c r="L1343" s="9" t="s">
        <v>17</v>
      </c>
      <c r="M1343" s="13">
        <v>4.9800000000000004</v>
      </c>
      <c r="N1343" s="13">
        <f t="shared" si="60"/>
        <v>225.89280000000002</v>
      </c>
      <c r="O1343" s="11">
        <v>23000</v>
      </c>
      <c r="P1343" s="11">
        <f t="shared" si="61"/>
        <v>114540.00000000001</v>
      </c>
      <c r="Q1343" s="9" t="s">
        <v>743</v>
      </c>
      <c r="R1343" s="37">
        <f t="shared" si="62"/>
        <v>23000</v>
      </c>
    </row>
    <row r="1344" spans="1:18" x14ac:dyDescent="0.25">
      <c r="A1344" s="9" t="s">
        <v>742</v>
      </c>
      <c r="B1344" s="10">
        <v>44447</v>
      </c>
      <c r="C1344" s="11">
        <v>9</v>
      </c>
      <c r="D1344" s="12">
        <v>2021</v>
      </c>
      <c r="E1344" s="10" t="s">
        <v>2717</v>
      </c>
      <c r="F1344" s="10" t="s">
        <v>2658</v>
      </c>
      <c r="G1344" s="10" t="s">
        <v>2668</v>
      </c>
      <c r="H1344" s="9" t="s">
        <v>22</v>
      </c>
      <c r="I1344" s="9" t="s">
        <v>23</v>
      </c>
      <c r="J1344" s="9" t="s">
        <v>3</v>
      </c>
      <c r="K1344" s="9" t="s">
        <v>16</v>
      </c>
      <c r="L1344" s="9" t="s">
        <v>17</v>
      </c>
      <c r="M1344" s="13">
        <v>6.33</v>
      </c>
      <c r="N1344" s="13">
        <f t="shared" si="60"/>
        <v>287.12880000000001</v>
      </c>
      <c r="O1344" s="11">
        <v>23000</v>
      </c>
      <c r="P1344" s="11">
        <f t="shared" si="61"/>
        <v>145590</v>
      </c>
      <c r="Q1344" s="9" t="s">
        <v>743</v>
      </c>
      <c r="R1344" s="37">
        <f t="shared" si="62"/>
        <v>23000</v>
      </c>
    </row>
    <row r="1345" spans="1:18" x14ac:dyDescent="0.25">
      <c r="A1345" s="9" t="s">
        <v>716</v>
      </c>
      <c r="B1345" s="10">
        <v>44450</v>
      </c>
      <c r="C1345" s="11">
        <v>9</v>
      </c>
      <c r="D1345" s="12">
        <v>2021</v>
      </c>
      <c r="E1345" s="10" t="s">
        <v>2717</v>
      </c>
      <c r="F1345" s="10" t="s">
        <v>2658</v>
      </c>
      <c r="G1345" s="10" t="s">
        <v>2668</v>
      </c>
      <c r="H1345" s="9" t="s">
        <v>170</v>
      </c>
      <c r="I1345" s="9" t="s">
        <v>9</v>
      </c>
      <c r="J1345" s="9" t="s">
        <v>3</v>
      </c>
      <c r="K1345" s="9" t="s">
        <v>10</v>
      </c>
      <c r="L1345" s="9" t="s">
        <v>11</v>
      </c>
      <c r="M1345" s="13">
        <v>30</v>
      </c>
      <c r="N1345" s="13">
        <f t="shared" si="60"/>
        <v>1360.8</v>
      </c>
      <c r="O1345" s="11">
        <v>31000</v>
      </c>
      <c r="P1345" s="11">
        <f t="shared" si="61"/>
        <v>930000</v>
      </c>
      <c r="Q1345" s="9" t="s">
        <v>717</v>
      </c>
      <c r="R1345" s="37">
        <f t="shared" si="62"/>
        <v>31000</v>
      </c>
    </row>
    <row r="1346" spans="1:18" x14ac:dyDescent="0.25">
      <c r="A1346" s="9" t="s">
        <v>718</v>
      </c>
      <c r="B1346" s="10">
        <v>44450</v>
      </c>
      <c r="C1346" s="11">
        <v>9</v>
      </c>
      <c r="D1346" s="12">
        <v>2021</v>
      </c>
      <c r="E1346" s="10" t="s">
        <v>2717</v>
      </c>
      <c r="F1346" s="10" t="s">
        <v>2658</v>
      </c>
      <c r="G1346" s="10" t="s">
        <v>2668</v>
      </c>
      <c r="H1346" s="9" t="s">
        <v>298</v>
      </c>
      <c r="I1346" s="9" t="s">
        <v>333</v>
      </c>
      <c r="J1346" s="9" t="s">
        <v>3</v>
      </c>
      <c r="K1346" s="9" t="s">
        <v>500</v>
      </c>
      <c r="L1346" s="9" t="s">
        <v>501</v>
      </c>
      <c r="M1346" s="13">
        <v>80</v>
      </c>
      <c r="N1346" s="13">
        <f t="shared" si="60"/>
        <v>3628.8</v>
      </c>
      <c r="O1346" s="11">
        <v>22500</v>
      </c>
      <c r="P1346" s="11">
        <f t="shared" si="61"/>
        <v>1800000</v>
      </c>
      <c r="Q1346" s="9" t="s">
        <v>719</v>
      </c>
      <c r="R1346" s="37">
        <f t="shared" si="62"/>
        <v>22500</v>
      </c>
    </row>
    <row r="1347" spans="1:18" x14ac:dyDescent="0.25">
      <c r="A1347" s="9" t="s">
        <v>720</v>
      </c>
      <c r="B1347" s="10">
        <v>44450</v>
      </c>
      <c r="C1347" s="11">
        <v>9</v>
      </c>
      <c r="D1347" s="12">
        <v>2021</v>
      </c>
      <c r="E1347" s="10" t="s">
        <v>2717</v>
      </c>
      <c r="F1347" s="10" t="s">
        <v>2658</v>
      </c>
      <c r="G1347" s="10" t="s">
        <v>2668</v>
      </c>
      <c r="H1347" s="9" t="s">
        <v>22</v>
      </c>
      <c r="I1347" s="9" t="s">
        <v>333</v>
      </c>
      <c r="J1347" s="9" t="s">
        <v>3</v>
      </c>
      <c r="K1347" s="9" t="s">
        <v>500</v>
      </c>
      <c r="L1347" s="9" t="s">
        <v>501</v>
      </c>
      <c r="M1347" s="13">
        <v>100</v>
      </c>
      <c r="N1347" s="13">
        <f t="shared" si="60"/>
        <v>4536</v>
      </c>
      <c r="O1347" s="11">
        <v>23500</v>
      </c>
      <c r="P1347" s="11">
        <f t="shared" si="61"/>
        <v>2350000</v>
      </c>
      <c r="Q1347" s="9" t="s">
        <v>721</v>
      </c>
      <c r="R1347" s="37">
        <f t="shared" si="62"/>
        <v>23500</v>
      </c>
    </row>
    <row r="1348" spans="1:18" x14ac:dyDescent="0.25">
      <c r="A1348" s="9" t="s">
        <v>722</v>
      </c>
      <c r="B1348" s="10">
        <v>44450</v>
      </c>
      <c r="C1348" s="11">
        <v>9</v>
      </c>
      <c r="D1348" s="12">
        <v>2021</v>
      </c>
      <c r="E1348" s="10" t="s">
        <v>2717</v>
      </c>
      <c r="F1348" s="10" t="s">
        <v>2658</v>
      </c>
      <c r="G1348" s="10" t="s">
        <v>2668</v>
      </c>
      <c r="H1348" s="9" t="s">
        <v>603</v>
      </c>
      <c r="I1348" s="9" t="s">
        <v>58</v>
      </c>
      <c r="J1348" s="9" t="s">
        <v>3</v>
      </c>
      <c r="K1348" s="9" t="s">
        <v>59</v>
      </c>
      <c r="L1348" s="9" t="s">
        <v>60</v>
      </c>
      <c r="M1348" s="13">
        <v>120</v>
      </c>
      <c r="N1348" s="13">
        <f t="shared" si="60"/>
        <v>5443.2</v>
      </c>
      <c r="O1348" s="11">
        <v>22800</v>
      </c>
      <c r="P1348" s="11">
        <f t="shared" si="61"/>
        <v>2736000</v>
      </c>
      <c r="Q1348" s="9" t="s">
        <v>723</v>
      </c>
      <c r="R1348" s="37">
        <f t="shared" si="62"/>
        <v>22800</v>
      </c>
    </row>
    <row r="1349" spans="1:18" x14ac:dyDescent="0.25">
      <c r="A1349" s="9" t="s">
        <v>724</v>
      </c>
      <c r="B1349" s="10">
        <v>44450</v>
      </c>
      <c r="C1349" s="11">
        <v>9</v>
      </c>
      <c r="D1349" s="12">
        <v>2021</v>
      </c>
      <c r="E1349" s="10" t="s">
        <v>2717</v>
      </c>
      <c r="F1349" s="10" t="s">
        <v>2658</v>
      </c>
      <c r="G1349" s="10" t="s">
        <v>2668</v>
      </c>
      <c r="H1349" s="9" t="s">
        <v>186</v>
      </c>
      <c r="I1349" s="9" t="s">
        <v>58</v>
      </c>
      <c r="J1349" s="9" t="s">
        <v>3</v>
      </c>
      <c r="K1349" s="9" t="s">
        <v>59</v>
      </c>
      <c r="L1349" s="9" t="s">
        <v>60</v>
      </c>
      <c r="M1349" s="13">
        <v>7</v>
      </c>
      <c r="N1349" s="13">
        <f t="shared" si="60"/>
        <v>317.52</v>
      </c>
      <c r="O1349" s="11">
        <v>20700</v>
      </c>
      <c r="P1349" s="11">
        <f t="shared" si="61"/>
        <v>144900</v>
      </c>
      <c r="Q1349" s="9" t="s">
        <v>725</v>
      </c>
      <c r="R1349" s="37">
        <f t="shared" si="62"/>
        <v>20700</v>
      </c>
    </row>
    <row r="1350" spans="1:18" x14ac:dyDescent="0.25">
      <c r="A1350" s="9" t="s">
        <v>726</v>
      </c>
      <c r="B1350" s="10">
        <v>44450</v>
      </c>
      <c r="C1350" s="11">
        <v>9</v>
      </c>
      <c r="D1350" s="12">
        <v>2021</v>
      </c>
      <c r="E1350" s="10" t="s">
        <v>2717</v>
      </c>
      <c r="F1350" s="10" t="s">
        <v>2658</v>
      </c>
      <c r="G1350" s="10" t="s">
        <v>2668</v>
      </c>
      <c r="H1350" s="9" t="s">
        <v>727</v>
      </c>
      <c r="I1350" s="9" t="s">
        <v>58</v>
      </c>
      <c r="J1350" s="9" t="s">
        <v>3</v>
      </c>
      <c r="K1350" s="9" t="s">
        <v>59</v>
      </c>
      <c r="L1350" s="9" t="s">
        <v>60</v>
      </c>
      <c r="M1350" s="13">
        <v>11.34</v>
      </c>
      <c r="N1350" s="13">
        <f t="shared" ref="N1350:N1413" si="63">M1350*45.36</f>
        <v>514.38239999999996</v>
      </c>
      <c r="O1350" s="11">
        <v>19800</v>
      </c>
      <c r="P1350" s="11">
        <f t="shared" ref="P1350:P1413" si="64">M1350*O1350</f>
        <v>224532</v>
      </c>
      <c r="Q1350" s="9" t="s">
        <v>728</v>
      </c>
      <c r="R1350" s="37">
        <f t="shared" si="62"/>
        <v>19800</v>
      </c>
    </row>
    <row r="1351" spans="1:18" x14ac:dyDescent="0.25">
      <c r="A1351" s="9" t="s">
        <v>726</v>
      </c>
      <c r="B1351" s="10">
        <v>44450</v>
      </c>
      <c r="C1351" s="11">
        <v>9</v>
      </c>
      <c r="D1351" s="12">
        <v>2021</v>
      </c>
      <c r="E1351" s="10" t="s">
        <v>2717</v>
      </c>
      <c r="F1351" s="10" t="s">
        <v>2658</v>
      </c>
      <c r="G1351" s="10" t="s">
        <v>2668</v>
      </c>
      <c r="H1351" s="9" t="s">
        <v>729</v>
      </c>
      <c r="I1351" s="9" t="s">
        <v>58</v>
      </c>
      <c r="J1351" s="9" t="s">
        <v>3</v>
      </c>
      <c r="K1351" s="9" t="s">
        <v>59</v>
      </c>
      <c r="L1351" s="9" t="s">
        <v>60</v>
      </c>
      <c r="M1351" s="13">
        <v>3.66</v>
      </c>
      <c r="N1351" s="13">
        <f t="shared" si="63"/>
        <v>166.01760000000002</v>
      </c>
      <c r="O1351" s="11">
        <v>19800</v>
      </c>
      <c r="P1351" s="11">
        <f t="shared" si="64"/>
        <v>72468</v>
      </c>
      <c r="Q1351" s="9" t="s">
        <v>728</v>
      </c>
      <c r="R1351" s="37">
        <f t="shared" ref="R1351:R1414" si="65">P1351/M1351</f>
        <v>19800</v>
      </c>
    </row>
    <row r="1352" spans="1:18" x14ac:dyDescent="0.25">
      <c r="A1352" s="9" t="s">
        <v>730</v>
      </c>
      <c r="B1352" s="10">
        <v>44450</v>
      </c>
      <c r="C1352" s="11">
        <v>9</v>
      </c>
      <c r="D1352" s="12">
        <v>2021</v>
      </c>
      <c r="E1352" s="10" t="s">
        <v>2717</v>
      </c>
      <c r="F1352" s="10" t="s">
        <v>2658</v>
      </c>
      <c r="G1352" s="10" t="s">
        <v>2668</v>
      </c>
      <c r="H1352" s="9" t="s">
        <v>36</v>
      </c>
      <c r="I1352" s="9" t="s">
        <v>159</v>
      </c>
      <c r="J1352" s="9" t="s">
        <v>3</v>
      </c>
      <c r="K1352" s="9" t="s">
        <v>160</v>
      </c>
      <c r="L1352" s="9" t="s">
        <v>161</v>
      </c>
      <c r="M1352" s="13">
        <v>70</v>
      </c>
      <c r="N1352" s="13">
        <f t="shared" si="63"/>
        <v>3175.2</v>
      </c>
      <c r="O1352" s="11">
        <v>24500</v>
      </c>
      <c r="P1352" s="11">
        <f t="shared" si="64"/>
        <v>1715000</v>
      </c>
      <c r="Q1352" s="9" t="s">
        <v>731</v>
      </c>
      <c r="R1352" s="37">
        <f t="shared" si="65"/>
        <v>24500</v>
      </c>
    </row>
    <row r="1353" spans="1:18" x14ac:dyDescent="0.25">
      <c r="A1353" s="9" t="s">
        <v>732</v>
      </c>
      <c r="B1353" s="10">
        <v>44450</v>
      </c>
      <c r="C1353" s="11">
        <v>9</v>
      </c>
      <c r="D1353" s="12">
        <v>2021</v>
      </c>
      <c r="E1353" s="10" t="s">
        <v>2717</v>
      </c>
      <c r="F1353" s="10" t="s">
        <v>2658</v>
      </c>
      <c r="G1353" s="10" t="s">
        <v>2668</v>
      </c>
      <c r="H1353" s="9" t="s">
        <v>733</v>
      </c>
      <c r="I1353" s="9" t="s">
        <v>734</v>
      </c>
      <c r="J1353" s="9" t="s">
        <v>3</v>
      </c>
      <c r="K1353" s="9" t="s">
        <v>735</v>
      </c>
      <c r="L1353" s="9" t="s">
        <v>736</v>
      </c>
      <c r="M1353" s="13">
        <v>112.71</v>
      </c>
      <c r="N1353" s="13">
        <f t="shared" si="63"/>
        <v>5112.5255999999999</v>
      </c>
      <c r="O1353" s="11">
        <v>19200</v>
      </c>
      <c r="P1353" s="11">
        <f t="shared" si="64"/>
        <v>2164032</v>
      </c>
      <c r="Q1353" s="9" t="s">
        <v>737</v>
      </c>
      <c r="R1353" s="37">
        <f t="shared" si="65"/>
        <v>19200</v>
      </c>
    </row>
    <row r="1354" spans="1:18" x14ac:dyDescent="0.25">
      <c r="A1354" s="9" t="s">
        <v>732</v>
      </c>
      <c r="B1354" s="10">
        <v>44450</v>
      </c>
      <c r="C1354" s="11">
        <v>9</v>
      </c>
      <c r="D1354" s="12">
        <v>2021</v>
      </c>
      <c r="E1354" s="10" t="s">
        <v>2717</v>
      </c>
      <c r="F1354" s="10" t="s">
        <v>2658</v>
      </c>
      <c r="G1354" s="10" t="s">
        <v>2668</v>
      </c>
      <c r="H1354" s="9" t="s">
        <v>733</v>
      </c>
      <c r="I1354" s="9" t="s">
        <v>734</v>
      </c>
      <c r="J1354" s="9" t="s">
        <v>3</v>
      </c>
      <c r="K1354" s="9" t="s">
        <v>735</v>
      </c>
      <c r="L1354" s="9" t="s">
        <v>736</v>
      </c>
      <c r="M1354" s="13">
        <v>1.36</v>
      </c>
      <c r="N1354" s="13">
        <f t="shared" si="63"/>
        <v>61.689600000000006</v>
      </c>
      <c r="O1354" s="11">
        <v>19200</v>
      </c>
      <c r="P1354" s="11">
        <f t="shared" si="64"/>
        <v>26112.000000000004</v>
      </c>
      <c r="Q1354" s="9" t="s">
        <v>737</v>
      </c>
      <c r="R1354" s="37">
        <f t="shared" si="65"/>
        <v>19200</v>
      </c>
    </row>
    <row r="1355" spans="1:18" x14ac:dyDescent="0.25">
      <c r="A1355" s="9" t="s">
        <v>738</v>
      </c>
      <c r="B1355" s="10">
        <v>44450</v>
      </c>
      <c r="C1355" s="11">
        <v>9</v>
      </c>
      <c r="D1355" s="12">
        <v>2021</v>
      </c>
      <c r="E1355" s="10" t="s">
        <v>2717</v>
      </c>
      <c r="F1355" s="10" t="s">
        <v>2658</v>
      </c>
      <c r="G1355" s="10" t="s">
        <v>2668</v>
      </c>
      <c r="H1355" s="9" t="s">
        <v>733</v>
      </c>
      <c r="I1355" s="9" t="s">
        <v>734</v>
      </c>
      <c r="J1355" s="9" t="s">
        <v>3</v>
      </c>
      <c r="K1355" s="9" t="s">
        <v>735</v>
      </c>
      <c r="L1355" s="9" t="s">
        <v>736</v>
      </c>
      <c r="M1355" s="13">
        <v>8.93</v>
      </c>
      <c r="N1355" s="13">
        <f t="shared" si="63"/>
        <v>405.06479999999999</v>
      </c>
      <c r="O1355" s="11">
        <v>19200</v>
      </c>
      <c r="P1355" s="11">
        <f t="shared" si="64"/>
        <v>171456</v>
      </c>
      <c r="Q1355" s="9" t="s">
        <v>739</v>
      </c>
      <c r="R1355" s="37">
        <f t="shared" si="65"/>
        <v>19200</v>
      </c>
    </row>
    <row r="1356" spans="1:18" x14ac:dyDescent="0.25">
      <c r="A1356" s="9" t="s">
        <v>712</v>
      </c>
      <c r="B1356" s="10">
        <v>44452</v>
      </c>
      <c r="C1356" s="11">
        <v>9</v>
      </c>
      <c r="D1356" s="12">
        <v>2021</v>
      </c>
      <c r="E1356" s="10" t="s">
        <v>2717</v>
      </c>
      <c r="F1356" s="10" t="s">
        <v>2658</v>
      </c>
      <c r="G1356" s="10" t="s">
        <v>2668</v>
      </c>
      <c r="H1356" s="9" t="s">
        <v>8</v>
      </c>
      <c r="I1356" s="9" t="s">
        <v>9</v>
      </c>
      <c r="J1356" s="9" t="s">
        <v>3</v>
      </c>
      <c r="K1356" s="9" t="s">
        <v>10</v>
      </c>
      <c r="L1356" s="9" t="s">
        <v>11</v>
      </c>
      <c r="M1356" s="13">
        <v>45</v>
      </c>
      <c r="N1356" s="13">
        <f t="shared" si="63"/>
        <v>2041.2</v>
      </c>
      <c r="O1356" s="11">
        <v>26750</v>
      </c>
      <c r="P1356" s="11">
        <f t="shared" si="64"/>
        <v>1203750</v>
      </c>
      <c r="Q1356" s="9" t="s">
        <v>713</v>
      </c>
      <c r="R1356" s="37">
        <f t="shared" si="65"/>
        <v>26750</v>
      </c>
    </row>
    <row r="1357" spans="1:18" x14ac:dyDescent="0.25">
      <c r="A1357" s="9" t="s">
        <v>714</v>
      </c>
      <c r="B1357" s="10">
        <v>44452</v>
      </c>
      <c r="C1357" s="11">
        <v>9</v>
      </c>
      <c r="D1357" s="12">
        <v>2021</v>
      </c>
      <c r="E1357" s="10" t="s">
        <v>2717</v>
      </c>
      <c r="F1357" s="10" t="s">
        <v>2658</v>
      </c>
      <c r="G1357" s="10" t="s">
        <v>2668</v>
      </c>
      <c r="H1357" s="9" t="s">
        <v>8</v>
      </c>
      <c r="I1357" s="9" t="s">
        <v>9</v>
      </c>
      <c r="J1357" s="9" t="s">
        <v>3</v>
      </c>
      <c r="K1357" s="9" t="s">
        <v>10</v>
      </c>
      <c r="L1357" s="9" t="s">
        <v>11</v>
      </c>
      <c r="M1357" s="13">
        <v>55</v>
      </c>
      <c r="N1357" s="13">
        <f t="shared" si="63"/>
        <v>2494.8000000000002</v>
      </c>
      <c r="O1357" s="11">
        <v>26750</v>
      </c>
      <c r="P1357" s="11">
        <f t="shared" si="64"/>
        <v>1471250</v>
      </c>
      <c r="Q1357" s="9" t="s">
        <v>715</v>
      </c>
      <c r="R1357" s="37">
        <f t="shared" si="65"/>
        <v>26750</v>
      </c>
    </row>
    <row r="1358" spans="1:18" x14ac:dyDescent="0.25">
      <c r="A1358" s="9" t="s">
        <v>706</v>
      </c>
      <c r="B1358" s="10">
        <v>44453</v>
      </c>
      <c r="C1358" s="11">
        <v>9</v>
      </c>
      <c r="D1358" s="12">
        <v>2021</v>
      </c>
      <c r="E1358" s="10" t="s">
        <v>2717</v>
      </c>
      <c r="F1358" s="10" t="s">
        <v>2658</v>
      </c>
      <c r="G1358" s="10" t="s">
        <v>2668</v>
      </c>
      <c r="H1358" s="9" t="s">
        <v>164</v>
      </c>
      <c r="I1358" s="9" t="s">
        <v>289</v>
      </c>
      <c r="J1358" s="9" t="s">
        <v>3</v>
      </c>
      <c r="K1358" s="9" t="s">
        <v>290</v>
      </c>
      <c r="L1358" s="9" t="s">
        <v>291</v>
      </c>
      <c r="M1358" s="13">
        <v>3.92</v>
      </c>
      <c r="N1358" s="13">
        <f t="shared" si="63"/>
        <v>177.81119999999999</v>
      </c>
      <c r="O1358" s="11">
        <v>27500</v>
      </c>
      <c r="P1358" s="11">
        <f t="shared" si="64"/>
        <v>107800</v>
      </c>
      <c r="Q1358" s="9" t="s">
        <v>707</v>
      </c>
      <c r="R1358" s="37">
        <f t="shared" si="65"/>
        <v>27500</v>
      </c>
    </row>
    <row r="1359" spans="1:18" x14ac:dyDescent="0.25">
      <c r="A1359" s="9" t="s">
        <v>706</v>
      </c>
      <c r="B1359" s="10">
        <v>44453</v>
      </c>
      <c r="C1359" s="11">
        <v>9</v>
      </c>
      <c r="D1359" s="12">
        <v>2021</v>
      </c>
      <c r="E1359" s="10" t="s">
        <v>2717</v>
      </c>
      <c r="F1359" s="10" t="s">
        <v>2658</v>
      </c>
      <c r="G1359" s="10" t="s">
        <v>2668</v>
      </c>
      <c r="H1359" s="9" t="s">
        <v>164</v>
      </c>
      <c r="I1359" s="9" t="s">
        <v>289</v>
      </c>
      <c r="J1359" s="9" t="s">
        <v>3</v>
      </c>
      <c r="K1359" s="9" t="s">
        <v>290</v>
      </c>
      <c r="L1359" s="9" t="s">
        <v>291</v>
      </c>
      <c r="M1359" s="13">
        <v>41.4</v>
      </c>
      <c r="N1359" s="13">
        <f t="shared" si="63"/>
        <v>1877.904</v>
      </c>
      <c r="O1359" s="11">
        <v>27500</v>
      </c>
      <c r="P1359" s="11">
        <f t="shared" si="64"/>
        <v>1138500</v>
      </c>
      <c r="Q1359" s="9" t="s">
        <v>707</v>
      </c>
      <c r="R1359" s="37">
        <f t="shared" si="65"/>
        <v>27500</v>
      </c>
    </row>
    <row r="1360" spans="1:18" x14ac:dyDescent="0.25">
      <c r="A1360" s="9" t="s">
        <v>706</v>
      </c>
      <c r="B1360" s="10">
        <v>44453</v>
      </c>
      <c r="C1360" s="11">
        <v>9</v>
      </c>
      <c r="D1360" s="12">
        <v>2021</v>
      </c>
      <c r="E1360" s="10" t="s">
        <v>2717</v>
      </c>
      <c r="F1360" s="10" t="s">
        <v>2658</v>
      </c>
      <c r="G1360" s="10" t="s">
        <v>2668</v>
      </c>
      <c r="H1360" s="9" t="s">
        <v>164</v>
      </c>
      <c r="I1360" s="9" t="s">
        <v>289</v>
      </c>
      <c r="J1360" s="9" t="s">
        <v>3</v>
      </c>
      <c r="K1360" s="9" t="s">
        <v>290</v>
      </c>
      <c r="L1360" s="9" t="s">
        <v>291</v>
      </c>
      <c r="M1360" s="13">
        <v>4.68</v>
      </c>
      <c r="N1360" s="13">
        <f t="shared" si="63"/>
        <v>212.28479999999999</v>
      </c>
      <c r="O1360" s="11">
        <v>27500</v>
      </c>
      <c r="P1360" s="11">
        <f t="shared" si="64"/>
        <v>128699.99999999999</v>
      </c>
      <c r="Q1360" s="9" t="s">
        <v>707</v>
      </c>
      <c r="R1360" s="37">
        <f t="shared" si="65"/>
        <v>27500</v>
      </c>
    </row>
    <row r="1361" spans="1:18" x14ac:dyDescent="0.25">
      <c r="A1361" s="9" t="s">
        <v>708</v>
      </c>
      <c r="B1361" s="10">
        <v>44453</v>
      </c>
      <c r="C1361" s="11">
        <v>9</v>
      </c>
      <c r="D1361" s="12">
        <v>2021</v>
      </c>
      <c r="E1361" s="10" t="s">
        <v>2717</v>
      </c>
      <c r="F1361" s="10" t="s">
        <v>2658</v>
      </c>
      <c r="G1361" s="10" t="s">
        <v>2668</v>
      </c>
      <c r="H1361" s="9" t="s">
        <v>8</v>
      </c>
      <c r="I1361" s="9" t="s">
        <v>23</v>
      </c>
      <c r="J1361" s="9" t="s">
        <v>3</v>
      </c>
      <c r="K1361" s="9" t="s">
        <v>16</v>
      </c>
      <c r="L1361" s="9" t="s">
        <v>17</v>
      </c>
      <c r="M1361" s="13">
        <v>150</v>
      </c>
      <c r="N1361" s="13">
        <f t="shared" si="63"/>
        <v>6804</v>
      </c>
      <c r="O1361" s="11">
        <v>27000</v>
      </c>
      <c r="P1361" s="11">
        <f t="shared" si="64"/>
        <v>4050000</v>
      </c>
      <c r="Q1361" s="9" t="s">
        <v>709</v>
      </c>
      <c r="R1361" s="37">
        <f t="shared" si="65"/>
        <v>27000</v>
      </c>
    </row>
    <row r="1362" spans="1:18" x14ac:dyDescent="0.25">
      <c r="A1362" s="9" t="s">
        <v>710</v>
      </c>
      <c r="B1362" s="10">
        <v>44453</v>
      </c>
      <c r="C1362" s="11">
        <v>9</v>
      </c>
      <c r="D1362" s="12">
        <v>2021</v>
      </c>
      <c r="E1362" s="10" t="s">
        <v>2717</v>
      </c>
      <c r="F1362" s="10" t="s">
        <v>2658</v>
      </c>
      <c r="G1362" s="10" t="s">
        <v>2668</v>
      </c>
      <c r="H1362" s="9" t="s">
        <v>355</v>
      </c>
      <c r="I1362" s="9" t="s">
        <v>356</v>
      </c>
      <c r="J1362" s="9" t="s">
        <v>3</v>
      </c>
      <c r="K1362" s="9" t="s">
        <v>357</v>
      </c>
      <c r="L1362" s="9" t="s">
        <v>358</v>
      </c>
      <c r="M1362" s="13">
        <v>50</v>
      </c>
      <c r="N1362" s="13">
        <f t="shared" si="63"/>
        <v>2268</v>
      </c>
      <c r="O1362" s="11">
        <v>13500</v>
      </c>
      <c r="P1362" s="11">
        <f t="shared" si="64"/>
        <v>675000</v>
      </c>
      <c r="Q1362" s="9" t="s">
        <v>711</v>
      </c>
      <c r="R1362" s="37">
        <f t="shared" si="65"/>
        <v>13500</v>
      </c>
    </row>
    <row r="1363" spans="1:18" x14ac:dyDescent="0.25">
      <c r="A1363" s="9" t="s">
        <v>700</v>
      </c>
      <c r="B1363" s="10">
        <v>44454</v>
      </c>
      <c r="C1363" s="11">
        <v>9</v>
      </c>
      <c r="D1363" s="12">
        <v>2021</v>
      </c>
      <c r="E1363" s="10" t="s">
        <v>2717</v>
      </c>
      <c r="F1363" s="10" t="s">
        <v>2658</v>
      </c>
      <c r="G1363" s="10" t="s">
        <v>2668</v>
      </c>
      <c r="H1363" s="9" t="s">
        <v>8</v>
      </c>
      <c r="I1363" s="9" t="s">
        <v>9</v>
      </c>
      <c r="J1363" s="9" t="s">
        <v>3</v>
      </c>
      <c r="K1363" s="9" t="s">
        <v>10</v>
      </c>
      <c r="L1363" s="9" t="s">
        <v>11</v>
      </c>
      <c r="M1363" s="13">
        <v>50</v>
      </c>
      <c r="N1363" s="13">
        <f t="shared" si="63"/>
        <v>2268</v>
      </c>
      <c r="O1363" s="11">
        <v>26750</v>
      </c>
      <c r="P1363" s="11">
        <f t="shared" si="64"/>
        <v>1337500</v>
      </c>
      <c r="Q1363" s="9" t="s">
        <v>701</v>
      </c>
      <c r="R1363" s="37">
        <f t="shared" si="65"/>
        <v>26750</v>
      </c>
    </row>
    <row r="1364" spans="1:18" x14ac:dyDescent="0.25">
      <c r="A1364" s="9" t="s">
        <v>702</v>
      </c>
      <c r="B1364" s="10">
        <v>44454</v>
      </c>
      <c r="C1364" s="11">
        <v>9</v>
      </c>
      <c r="D1364" s="12">
        <v>2021</v>
      </c>
      <c r="E1364" s="10" t="s">
        <v>2717</v>
      </c>
      <c r="F1364" s="10" t="s">
        <v>2658</v>
      </c>
      <c r="G1364" s="10" t="s">
        <v>2668</v>
      </c>
      <c r="H1364" s="9" t="s">
        <v>603</v>
      </c>
      <c r="I1364" s="9" t="s">
        <v>58</v>
      </c>
      <c r="J1364" s="9" t="s">
        <v>3</v>
      </c>
      <c r="K1364" s="9" t="s">
        <v>59</v>
      </c>
      <c r="L1364" s="9" t="s">
        <v>60</v>
      </c>
      <c r="M1364" s="13">
        <v>84</v>
      </c>
      <c r="N1364" s="13">
        <f t="shared" si="63"/>
        <v>3810.24</v>
      </c>
      <c r="O1364" s="11">
        <v>22800</v>
      </c>
      <c r="P1364" s="11">
        <f t="shared" si="64"/>
        <v>1915200</v>
      </c>
      <c r="Q1364" s="9" t="s">
        <v>703</v>
      </c>
      <c r="R1364" s="37">
        <f t="shared" si="65"/>
        <v>22800</v>
      </c>
    </row>
    <row r="1365" spans="1:18" x14ac:dyDescent="0.25">
      <c r="A1365" s="9" t="s">
        <v>704</v>
      </c>
      <c r="B1365" s="10">
        <v>44454</v>
      </c>
      <c r="C1365" s="11">
        <v>9</v>
      </c>
      <c r="D1365" s="12">
        <v>2021</v>
      </c>
      <c r="E1365" s="10" t="s">
        <v>2717</v>
      </c>
      <c r="F1365" s="10" t="s">
        <v>2658</v>
      </c>
      <c r="G1365" s="10" t="s">
        <v>2668</v>
      </c>
      <c r="H1365" s="9" t="s">
        <v>8</v>
      </c>
      <c r="I1365" s="9" t="s">
        <v>9</v>
      </c>
      <c r="J1365" s="9" t="s">
        <v>3</v>
      </c>
      <c r="K1365" s="9" t="s">
        <v>10</v>
      </c>
      <c r="L1365" s="9" t="s">
        <v>11</v>
      </c>
      <c r="M1365" s="13">
        <v>7.51</v>
      </c>
      <c r="N1365" s="13">
        <f t="shared" si="63"/>
        <v>340.65359999999998</v>
      </c>
      <c r="O1365" s="11">
        <v>26750</v>
      </c>
      <c r="P1365" s="11">
        <f t="shared" si="64"/>
        <v>200892.5</v>
      </c>
      <c r="Q1365" s="9" t="s">
        <v>705</v>
      </c>
      <c r="R1365" s="37">
        <f t="shared" si="65"/>
        <v>26750</v>
      </c>
    </row>
    <row r="1366" spans="1:18" x14ac:dyDescent="0.25">
      <c r="A1366" s="9" t="s">
        <v>704</v>
      </c>
      <c r="B1366" s="10">
        <v>44454</v>
      </c>
      <c r="C1366" s="11">
        <v>9</v>
      </c>
      <c r="D1366" s="12">
        <v>2021</v>
      </c>
      <c r="E1366" s="10" t="s">
        <v>2717</v>
      </c>
      <c r="F1366" s="10" t="s">
        <v>2658</v>
      </c>
      <c r="G1366" s="10" t="s">
        <v>2668</v>
      </c>
      <c r="H1366" s="9" t="s">
        <v>8</v>
      </c>
      <c r="I1366" s="9" t="s">
        <v>9</v>
      </c>
      <c r="J1366" s="9" t="s">
        <v>3</v>
      </c>
      <c r="K1366" s="9" t="s">
        <v>10</v>
      </c>
      <c r="L1366" s="9" t="s">
        <v>11</v>
      </c>
      <c r="M1366" s="13">
        <v>17.489999999999998</v>
      </c>
      <c r="N1366" s="13">
        <f t="shared" si="63"/>
        <v>793.3463999999999</v>
      </c>
      <c r="O1366" s="11">
        <v>26750</v>
      </c>
      <c r="P1366" s="11">
        <f t="shared" si="64"/>
        <v>467857.49999999994</v>
      </c>
      <c r="Q1366" s="9" t="s">
        <v>705</v>
      </c>
      <c r="R1366" s="37">
        <f t="shared" si="65"/>
        <v>26750</v>
      </c>
    </row>
    <row r="1367" spans="1:18" x14ac:dyDescent="0.25">
      <c r="A1367" s="9" t="s">
        <v>692</v>
      </c>
      <c r="B1367" s="10">
        <v>44455</v>
      </c>
      <c r="C1367" s="11">
        <v>9</v>
      </c>
      <c r="D1367" s="12">
        <v>2021</v>
      </c>
      <c r="E1367" s="10" t="s">
        <v>2717</v>
      </c>
      <c r="F1367" s="10" t="s">
        <v>2658</v>
      </c>
      <c r="G1367" s="10" t="s">
        <v>2668</v>
      </c>
      <c r="H1367" s="9" t="s">
        <v>186</v>
      </c>
      <c r="I1367" s="9" t="s">
        <v>58</v>
      </c>
      <c r="J1367" s="9" t="s">
        <v>3</v>
      </c>
      <c r="K1367" s="9" t="s">
        <v>59</v>
      </c>
      <c r="L1367" s="9" t="s">
        <v>60</v>
      </c>
      <c r="M1367" s="13">
        <v>40</v>
      </c>
      <c r="N1367" s="13">
        <f t="shared" si="63"/>
        <v>1814.4</v>
      </c>
      <c r="O1367" s="11">
        <v>20700</v>
      </c>
      <c r="P1367" s="11">
        <f t="shared" si="64"/>
        <v>828000</v>
      </c>
      <c r="Q1367" s="9" t="s">
        <v>693</v>
      </c>
      <c r="R1367" s="37">
        <f t="shared" si="65"/>
        <v>20700</v>
      </c>
    </row>
    <row r="1368" spans="1:18" x14ac:dyDescent="0.25">
      <c r="A1368" s="9" t="s">
        <v>694</v>
      </c>
      <c r="B1368" s="10">
        <v>44455</v>
      </c>
      <c r="C1368" s="11">
        <v>9</v>
      </c>
      <c r="D1368" s="12">
        <v>2021</v>
      </c>
      <c r="E1368" s="10" t="s">
        <v>2717</v>
      </c>
      <c r="F1368" s="10" t="s">
        <v>2658</v>
      </c>
      <c r="G1368" s="10" t="s">
        <v>2668</v>
      </c>
      <c r="H1368" s="9" t="s">
        <v>603</v>
      </c>
      <c r="I1368" s="9" t="s">
        <v>58</v>
      </c>
      <c r="J1368" s="9" t="s">
        <v>3</v>
      </c>
      <c r="K1368" s="9" t="s">
        <v>59</v>
      </c>
      <c r="L1368" s="9" t="s">
        <v>60</v>
      </c>
      <c r="M1368" s="13">
        <v>122.19</v>
      </c>
      <c r="N1368" s="13">
        <f t="shared" si="63"/>
        <v>5542.5383999999995</v>
      </c>
      <c r="O1368" s="11">
        <v>22800</v>
      </c>
      <c r="P1368" s="11">
        <f t="shared" si="64"/>
        <v>2785932</v>
      </c>
      <c r="Q1368" s="9" t="s">
        <v>695</v>
      </c>
      <c r="R1368" s="37">
        <f t="shared" si="65"/>
        <v>22800</v>
      </c>
    </row>
    <row r="1369" spans="1:18" x14ac:dyDescent="0.25">
      <c r="A1369" s="9" t="s">
        <v>694</v>
      </c>
      <c r="B1369" s="10">
        <v>44455</v>
      </c>
      <c r="C1369" s="11">
        <v>9</v>
      </c>
      <c r="D1369" s="12">
        <v>2021</v>
      </c>
      <c r="E1369" s="10" t="s">
        <v>2717</v>
      </c>
      <c r="F1369" s="10" t="s">
        <v>2658</v>
      </c>
      <c r="G1369" s="10" t="s">
        <v>2668</v>
      </c>
      <c r="H1369" s="9" t="s">
        <v>603</v>
      </c>
      <c r="I1369" s="9" t="s">
        <v>58</v>
      </c>
      <c r="J1369" s="9" t="s">
        <v>3</v>
      </c>
      <c r="K1369" s="9" t="s">
        <v>59</v>
      </c>
      <c r="L1369" s="9" t="s">
        <v>60</v>
      </c>
      <c r="M1369" s="13">
        <v>37.81</v>
      </c>
      <c r="N1369" s="13">
        <f t="shared" si="63"/>
        <v>1715.0616</v>
      </c>
      <c r="O1369" s="11">
        <v>22800</v>
      </c>
      <c r="P1369" s="11">
        <f t="shared" si="64"/>
        <v>862068</v>
      </c>
      <c r="Q1369" s="9" t="s">
        <v>695</v>
      </c>
      <c r="R1369" s="37">
        <f t="shared" si="65"/>
        <v>22800</v>
      </c>
    </row>
    <row r="1370" spans="1:18" x14ac:dyDescent="0.25">
      <c r="A1370" s="9" t="s">
        <v>696</v>
      </c>
      <c r="B1370" s="10">
        <v>44455</v>
      </c>
      <c r="C1370" s="11">
        <v>9</v>
      </c>
      <c r="D1370" s="12">
        <v>2021</v>
      </c>
      <c r="E1370" s="10" t="s">
        <v>2717</v>
      </c>
      <c r="F1370" s="10" t="s">
        <v>2658</v>
      </c>
      <c r="G1370" s="10" t="s">
        <v>2668</v>
      </c>
      <c r="H1370" s="9" t="s">
        <v>170</v>
      </c>
      <c r="I1370" s="9" t="s">
        <v>9</v>
      </c>
      <c r="J1370" s="9" t="s">
        <v>3</v>
      </c>
      <c r="K1370" s="9" t="s">
        <v>10</v>
      </c>
      <c r="L1370" s="9" t="s">
        <v>11</v>
      </c>
      <c r="M1370" s="13">
        <v>25.42</v>
      </c>
      <c r="N1370" s="13">
        <f t="shared" si="63"/>
        <v>1153.0512000000001</v>
      </c>
      <c r="O1370" s="11">
        <v>31000</v>
      </c>
      <c r="P1370" s="11">
        <f t="shared" si="64"/>
        <v>788020</v>
      </c>
      <c r="Q1370" s="9" t="s">
        <v>697</v>
      </c>
      <c r="R1370" s="37">
        <f t="shared" si="65"/>
        <v>30999.999999999996</v>
      </c>
    </row>
    <row r="1371" spans="1:18" x14ac:dyDescent="0.25">
      <c r="A1371" s="9" t="s">
        <v>696</v>
      </c>
      <c r="B1371" s="10">
        <v>44455</v>
      </c>
      <c r="C1371" s="11">
        <v>9</v>
      </c>
      <c r="D1371" s="12">
        <v>2021</v>
      </c>
      <c r="E1371" s="10" t="s">
        <v>2717</v>
      </c>
      <c r="F1371" s="10" t="s">
        <v>2658</v>
      </c>
      <c r="G1371" s="10" t="s">
        <v>2668</v>
      </c>
      <c r="H1371" s="9" t="s">
        <v>170</v>
      </c>
      <c r="I1371" s="9" t="s">
        <v>9</v>
      </c>
      <c r="J1371" s="9" t="s">
        <v>3</v>
      </c>
      <c r="K1371" s="9" t="s">
        <v>10</v>
      </c>
      <c r="L1371" s="9" t="s">
        <v>11</v>
      </c>
      <c r="M1371" s="13">
        <v>24.58</v>
      </c>
      <c r="N1371" s="13">
        <f t="shared" si="63"/>
        <v>1114.9487999999999</v>
      </c>
      <c r="O1371" s="11">
        <v>31000</v>
      </c>
      <c r="P1371" s="11">
        <f t="shared" si="64"/>
        <v>761980</v>
      </c>
      <c r="Q1371" s="9" t="s">
        <v>697</v>
      </c>
      <c r="R1371" s="37">
        <f t="shared" si="65"/>
        <v>31000.000000000004</v>
      </c>
    </row>
    <row r="1372" spans="1:18" x14ac:dyDescent="0.25">
      <c r="A1372" s="9" t="s">
        <v>698</v>
      </c>
      <c r="B1372" s="10">
        <v>44455</v>
      </c>
      <c r="C1372" s="11">
        <v>9</v>
      </c>
      <c r="D1372" s="12">
        <v>2021</v>
      </c>
      <c r="E1372" s="10" t="s">
        <v>2717</v>
      </c>
      <c r="F1372" s="10" t="s">
        <v>2658</v>
      </c>
      <c r="G1372" s="10" t="s">
        <v>2668</v>
      </c>
      <c r="H1372" s="9" t="s">
        <v>36</v>
      </c>
      <c r="I1372" s="9" t="s">
        <v>289</v>
      </c>
      <c r="J1372" s="9" t="s">
        <v>3</v>
      </c>
      <c r="K1372" s="9" t="s">
        <v>290</v>
      </c>
      <c r="L1372" s="9" t="s">
        <v>291</v>
      </c>
      <c r="M1372" s="13">
        <v>100</v>
      </c>
      <c r="N1372" s="13">
        <f t="shared" si="63"/>
        <v>4536</v>
      </c>
      <c r="O1372" s="11">
        <v>24500</v>
      </c>
      <c r="P1372" s="11">
        <f t="shared" si="64"/>
        <v>2450000</v>
      </c>
      <c r="Q1372" s="9" t="s">
        <v>699</v>
      </c>
      <c r="R1372" s="37">
        <f t="shared" si="65"/>
        <v>24500</v>
      </c>
    </row>
    <row r="1373" spans="1:18" x14ac:dyDescent="0.25">
      <c r="A1373" s="9" t="s">
        <v>2632</v>
      </c>
      <c r="B1373" s="10">
        <v>44455</v>
      </c>
      <c r="C1373" s="11">
        <v>9</v>
      </c>
      <c r="D1373" s="12">
        <v>2021</v>
      </c>
      <c r="E1373" s="10" t="s">
        <v>2717</v>
      </c>
      <c r="F1373" s="10" t="s">
        <v>2658</v>
      </c>
      <c r="G1373" s="10" t="s">
        <v>2668</v>
      </c>
      <c r="H1373" s="9" t="s">
        <v>57</v>
      </c>
      <c r="I1373" s="9" t="s">
        <v>58</v>
      </c>
      <c r="J1373" s="9" t="s">
        <v>2627</v>
      </c>
      <c r="K1373" s="9" t="s">
        <v>59</v>
      </c>
      <c r="L1373" s="9" t="s">
        <v>60</v>
      </c>
      <c r="M1373" s="13">
        <v>-92</v>
      </c>
      <c r="N1373" s="13">
        <f t="shared" si="63"/>
        <v>-4173.12</v>
      </c>
      <c r="O1373" s="11">
        <v>18000</v>
      </c>
      <c r="P1373" s="11">
        <f t="shared" si="64"/>
        <v>-1656000</v>
      </c>
      <c r="Q1373" s="9" t="s">
        <v>827</v>
      </c>
      <c r="R1373" s="37">
        <f t="shared" si="65"/>
        <v>18000</v>
      </c>
    </row>
    <row r="1374" spans="1:18" x14ac:dyDescent="0.25">
      <c r="A1374" s="9" t="s">
        <v>2633</v>
      </c>
      <c r="B1374" s="10">
        <v>44455</v>
      </c>
      <c r="C1374" s="11">
        <v>9</v>
      </c>
      <c r="D1374" s="12">
        <v>2021</v>
      </c>
      <c r="E1374" s="10" t="s">
        <v>2717</v>
      </c>
      <c r="F1374" s="10" t="s">
        <v>2658</v>
      </c>
      <c r="G1374" s="10" t="s">
        <v>2668</v>
      </c>
      <c r="H1374" s="9" t="s">
        <v>63</v>
      </c>
      <c r="I1374" s="9" t="s">
        <v>58</v>
      </c>
      <c r="J1374" s="9" t="s">
        <v>2627</v>
      </c>
      <c r="K1374" s="9" t="s">
        <v>59</v>
      </c>
      <c r="L1374" s="9" t="s">
        <v>60</v>
      </c>
      <c r="M1374" s="13">
        <v>-88</v>
      </c>
      <c r="N1374" s="13">
        <f t="shared" si="63"/>
        <v>-3991.68</v>
      </c>
      <c r="O1374" s="11">
        <v>17500</v>
      </c>
      <c r="P1374" s="11">
        <f t="shared" si="64"/>
        <v>-1540000</v>
      </c>
      <c r="Q1374" s="9" t="s">
        <v>918</v>
      </c>
      <c r="R1374" s="37">
        <f t="shared" si="65"/>
        <v>17500</v>
      </c>
    </row>
    <row r="1375" spans="1:18" x14ac:dyDescent="0.25">
      <c r="A1375" s="9" t="s">
        <v>2634</v>
      </c>
      <c r="B1375" s="10">
        <v>44455</v>
      </c>
      <c r="C1375" s="11">
        <v>9</v>
      </c>
      <c r="D1375" s="12">
        <v>2021</v>
      </c>
      <c r="E1375" s="10" t="s">
        <v>2717</v>
      </c>
      <c r="F1375" s="10" t="s">
        <v>2658</v>
      </c>
      <c r="G1375" s="10" t="s">
        <v>2668</v>
      </c>
      <c r="H1375" s="9" t="s">
        <v>63</v>
      </c>
      <c r="I1375" s="9" t="s">
        <v>58</v>
      </c>
      <c r="J1375" s="9" t="s">
        <v>2627</v>
      </c>
      <c r="K1375" s="9" t="s">
        <v>59</v>
      </c>
      <c r="L1375" s="9" t="s">
        <v>60</v>
      </c>
      <c r="M1375" s="13">
        <v>-180</v>
      </c>
      <c r="N1375" s="13">
        <f t="shared" si="63"/>
        <v>-8164.8</v>
      </c>
      <c r="O1375" s="11">
        <v>17500</v>
      </c>
      <c r="P1375" s="11">
        <f t="shared" si="64"/>
        <v>-3150000</v>
      </c>
      <c r="Q1375" s="9" t="s">
        <v>938</v>
      </c>
      <c r="R1375" s="37">
        <f t="shared" si="65"/>
        <v>17500</v>
      </c>
    </row>
    <row r="1376" spans="1:18" x14ac:dyDescent="0.25">
      <c r="A1376" s="9" t="s">
        <v>2635</v>
      </c>
      <c r="B1376" s="10">
        <v>44455</v>
      </c>
      <c r="C1376" s="11">
        <v>9</v>
      </c>
      <c r="D1376" s="12">
        <v>2021</v>
      </c>
      <c r="E1376" s="10" t="s">
        <v>2717</v>
      </c>
      <c r="F1376" s="10" t="s">
        <v>2658</v>
      </c>
      <c r="G1376" s="10" t="s">
        <v>2668</v>
      </c>
      <c r="H1376" s="9" t="s">
        <v>63</v>
      </c>
      <c r="I1376" s="9" t="s">
        <v>58</v>
      </c>
      <c r="J1376" s="9" t="s">
        <v>2627</v>
      </c>
      <c r="K1376" s="9" t="s">
        <v>59</v>
      </c>
      <c r="L1376" s="9" t="s">
        <v>60</v>
      </c>
      <c r="M1376" s="13">
        <v>-20</v>
      </c>
      <c r="N1376" s="13">
        <f t="shared" si="63"/>
        <v>-907.2</v>
      </c>
      <c r="O1376" s="11">
        <v>17500</v>
      </c>
      <c r="P1376" s="11">
        <f t="shared" si="64"/>
        <v>-350000</v>
      </c>
      <c r="Q1376" s="9" t="s">
        <v>958</v>
      </c>
      <c r="R1376" s="37">
        <f t="shared" si="65"/>
        <v>17500</v>
      </c>
    </row>
    <row r="1377" spans="1:18" x14ac:dyDescent="0.25">
      <c r="A1377" s="9" t="s">
        <v>690</v>
      </c>
      <c r="B1377" s="10">
        <v>44456</v>
      </c>
      <c r="C1377" s="11">
        <v>9</v>
      </c>
      <c r="D1377" s="12">
        <v>2021</v>
      </c>
      <c r="E1377" s="10" t="s">
        <v>2717</v>
      </c>
      <c r="F1377" s="10" t="s">
        <v>2658</v>
      </c>
      <c r="G1377" s="10" t="s">
        <v>2668</v>
      </c>
      <c r="H1377" s="9" t="s">
        <v>26</v>
      </c>
      <c r="I1377" s="9" t="s">
        <v>326</v>
      </c>
      <c r="J1377" s="9" t="s">
        <v>3</v>
      </c>
      <c r="K1377" s="9" t="s">
        <v>111</v>
      </c>
      <c r="L1377" s="9" t="s">
        <v>112</v>
      </c>
      <c r="M1377" s="13">
        <v>10.3</v>
      </c>
      <c r="N1377" s="13">
        <f t="shared" si="63"/>
        <v>467.20800000000003</v>
      </c>
      <c r="O1377" s="11">
        <v>20000</v>
      </c>
      <c r="P1377" s="11">
        <f t="shared" si="64"/>
        <v>206000</v>
      </c>
      <c r="Q1377" s="9" t="s">
        <v>691</v>
      </c>
      <c r="R1377" s="37">
        <f t="shared" si="65"/>
        <v>20000</v>
      </c>
    </row>
    <row r="1378" spans="1:18" x14ac:dyDescent="0.25">
      <c r="A1378" s="9" t="s">
        <v>690</v>
      </c>
      <c r="B1378" s="10">
        <v>44456</v>
      </c>
      <c r="C1378" s="11">
        <v>9</v>
      </c>
      <c r="D1378" s="12">
        <v>2021</v>
      </c>
      <c r="E1378" s="10" t="s">
        <v>2717</v>
      </c>
      <c r="F1378" s="10" t="s">
        <v>2658</v>
      </c>
      <c r="G1378" s="10" t="s">
        <v>2668</v>
      </c>
      <c r="H1378" s="9" t="s">
        <v>26</v>
      </c>
      <c r="I1378" s="9" t="s">
        <v>326</v>
      </c>
      <c r="J1378" s="9" t="s">
        <v>3</v>
      </c>
      <c r="K1378" s="9" t="s">
        <v>111</v>
      </c>
      <c r="L1378" s="9" t="s">
        <v>112</v>
      </c>
      <c r="M1378" s="13">
        <v>7.04</v>
      </c>
      <c r="N1378" s="13">
        <f t="shared" si="63"/>
        <v>319.33440000000002</v>
      </c>
      <c r="O1378" s="11">
        <v>20000</v>
      </c>
      <c r="P1378" s="11">
        <f t="shared" si="64"/>
        <v>140800</v>
      </c>
      <c r="Q1378" s="9" t="s">
        <v>691</v>
      </c>
      <c r="R1378" s="37">
        <f t="shared" si="65"/>
        <v>20000</v>
      </c>
    </row>
    <row r="1379" spans="1:18" x14ac:dyDescent="0.25">
      <c r="A1379" s="9" t="s">
        <v>690</v>
      </c>
      <c r="B1379" s="10">
        <v>44456</v>
      </c>
      <c r="C1379" s="11">
        <v>9</v>
      </c>
      <c r="D1379" s="12">
        <v>2021</v>
      </c>
      <c r="E1379" s="10" t="s">
        <v>2717</v>
      </c>
      <c r="F1379" s="10" t="s">
        <v>2658</v>
      </c>
      <c r="G1379" s="10" t="s">
        <v>2668</v>
      </c>
      <c r="H1379" s="9" t="s">
        <v>26</v>
      </c>
      <c r="I1379" s="9" t="s">
        <v>326</v>
      </c>
      <c r="J1379" s="9" t="s">
        <v>3</v>
      </c>
      <c r="K1379" s="9" t="s">
        <v>111</v>
      </c>
      <c r="L1379" s="9" t="s">
        <v>112</v>
      </c>
      <c r="M1379" s="13">
        <v>30.98</v>
      </c>
      <c r="N1379" s="13">
        <f t="shared" si="63"/>
        <v>1405.2528</v>
      </c>
      <c r="O1379" s="11">
        <v>20000</v>
      </c>
      <c r="P1379" s="11">
        <f t="shared" si="64"/>
        <v>619600</v>
      </c>
      <c r="Q1379" s="9" t="s">
        <v>691</v>
      </c>
      <c r="R1379" s="37">
        <f t="shared" si="65"/>
        <v>20000</v>
      </c>
    </row>
    <row r="1380" spans="1:18" x14ac:dyDescent="0.25">
      <c r="A1380" s="9" t="s">
        <v>690</v>
      </c>
      <c r="B1380" s="10">
        <v>44456</v>
      </c>
      <c r="C1380" s="11">
        <v>9</v>
      </c>
      <c r="D1380" s="12">
        <v>2021</v>
      </c>
      <c r="E1380" s="10" t="s">
        <v>2717</v>
      </c>
      <c r="F1380" s="10" t="s">
        <v>2658</v>
      </c>
      <c r="G1380" s="10" t="s">
        <v>2668</v>
      </c>
      <c r="H1380" s="9" t="s">
        <v>26</v>
      </c>
      <c r="I1380" s="9" t="s">
        <v>326</v>
      </c>
      <c r="J1380" s="9" t="s">
        <v>3</v>
      </c>
      <c r="K1380" s="9" t="s">
        <v>111</v>
      </c>
      <c r="L1380" s="9" t="s">
        <v>112</v>
      </c>
      <c r="M1380" s="13">
        <v>0.64</v>
      </c>
      <c r="N1380" s="13">
        <f t="shared" si="63"/>
        <v>29.0304</v>
      </c>
      <c r="O1380" s="11">
        <v>20000</v>
      </c>
      <c r="P1380" s="11">
        <f t="shared" si="64"/>
        <v>12800</v>
      </c>
      <c r="Q1380" s="9" t="s">
        <v>691</v>
      </c>
      <c r="R1380" s="37">
        <f t="shared" si="65"/>
        <v>20000</v>
      </c>
    </row>
    <row r="1381" spans="1:18" x14ac:dyDescent="0.25">
      <c r="A1381" s="9" t="s">
        <v>690</v>
      </c>
      <c r="B1381" s="10">
        <v>44456</v>
      </c>
      <c r="C1381" s="11">
        <v>9</v>
      </c>
      <c r="D1381" s="12">
        <v>2021</v>
      </c>
      <c r="E1381" s="10" t="s">
        <v>2717</v>
      </c>
      <c r="F1381" s="10" t="s">
        <v>2658</v>
      </c>
      <c r="G1381" s="10" t="s">
        <v>2668</v>
      </c>
      <c r="H1381" s="9" t="s">
        <v>26</v>
      </c>
      <c r="I1381" s="9" t="s">
        <v>326</v>
      </c>
      <c r="J1381" s="9" t="s">
        <v>3</v>
      </c>
      <c r="K1381" s="9" t="s">
        <v>111</v>
      </c>
      <c r="L1381" s="9" t="s">
        <v>112</v>
      </c>
      <c r="M1381" s="13">
        <v>40.31</v>
      </c>
      <c r="N1381" s="13">
        <f t="shared" si="63"/>
        <v>1828.4616000000001</v>
      </c>
      <c r="O1381" s="11">
        <v>20000</v>
      </c>
      <c r="P1381" s="11">
        <f t="shared" si="64"/>
        <v>806200</v>
      </c>
      <c r="Q1381" s="9" t="s">
        <v>691</v>
      </c>
      <c r="R1381" s="37">
        <f t="shared" si="65"/>
        <v>20000</v>
      </c>
    </row>
    <row r="1382" spans="1:18" x14ac:dyDescent="0.25">
      <c r="A1382" s="9" t="s">
        <v>690</v>
      </c>
      <c r="B1382" s="10">
        <v>44456</v>
      </c>
      <c r="C1382" s="11">
        <v>9</v>
      </c>
      <c r="D1382" s="12">
        <v>2021</v>
      </c>
      <c r="E1382" s="10" t="s">
        <v>2717</v>
      </c>
      <c r="F1382" s="10" t="s">
        <v>2658</v>
      </c>
      <c r="G1382" s="10" t="s">
        <v>2668</v>
      </c>
      <c r="H1382" s="9" t="s">
        <v>26</v>
      </c>
      <c r="I1382" s="9" t="s">
        <v>326</v>
      </c>
      <c r="J1382" s="9" t="s">
        <v>3</v>
      </c>
      <c r="K1382" s="9" t="s">
        <v>111</v>
      </c>
      <c r="L1382" s="9" t="s">
        <v>112</v>
      </c>
      <c r="M1382" s="13">
        <v>10.73</v>
      </c>
      <c r="N1382" s="13">
        <f t="shared" si="63"/>
        <v>486.71280000000002</v>
      </c>
      <c r="O1382" s="11">
        <v>20000</v>
      </c>
      <c r="P1382" s="11">
        <f t="shared" si="64"/>
        <v>214600</v>
      </c>
      <c r="Q1382" s="9" t="s">
        <v>691</v>
      </c>
      <c r="R1382" s="37">
        <f t="shared" si="65"/>
        <v>20000</v>
      </c>
    </row>
    <row r="1383" spans="1:18" x14ac:dyDescent="0.25">
      <c r="A1383" s="9" t="s">
        <v>670</v>
      </c>
      <c r="B1383" s="10">
        <v>44457</v>
      </c>
      <c r="C1383" s="11">
        <v>9</v>
      </c>
      <c r="D1383" s="12">
        <v>2021</v>
      </c>
      <c r="E1383" s="10" t="s">
        <v>2717</v>
      </c>
      <c r="F1383" s="10" t="s">
        <v>2658</v>
      </c>
      <c r="G1383" s="10" t="s">
        <v>2668</v>
      </c>
      <c r="H1383" s="9" t="s">
        <v>22</v>
      </c>
      <c r="I1383" s="9" t="s">
        <v>283</v>
      </c>
      <c r="J1383" s="9" t="s">
        <v>3</v>
      </c>
      <c r="K1383" s="9" t="s">
        <v>16</v>
      </c>
      <c r="L1383" s="9" t="s">
        <v>17</v>
      </c>
      <c r="M1383" s="13">
        <v>13.93</v>
      </c>
      <c r="N1383" s="13">
        <f t="shared" si="63"/>
        <v>631.86479999999995</v>
      </c>
      <c r="O1383" s="11">
        <v>23700</v>
      </c>
      <c r="P1383" s="11">
        <f t="shared" si="64"/>
        <v>330141</v>
      </c>
      <c r="Q1383" s="9" t="s">
        <v>671</v>
      </c>
      <c r="R1383" s="37">
        <f t="shared" si="65"/>
        <v>23700</v>
      </c>
    </row>
    <row r="1384" spans="1:18" x14ac:dyDescent="0.25">
      <c r="A1384" s="9" t="s">
        <v>670</v>
      </c>
      <c r="B1384" s="10">
        <v>44457</v>
      </c>
      <c r="C1384" s="11">
        <v>9</v>
      </c>
      <c r="D1384" s="12">
        <v>2021</v>
      </c>
      <c r="E1384" s="10" t="s">
        <v>2717</v>
      </c>
      <c r="F1384" s="10" t="s">
        <v>2658</v>
      </c>
      <c r="G1384" s="10" t="s">
        <v>2668</v>
      </c>
      <c r="H1384" s="9" t="s">
        <v>22</v>
      </c>
      <c r="I1384" s="9" t="s">
        <v>283</v>
      </c>
      <c r="J1384" s="9" t="s">
        <v>3</v>
      </c>
      <c r="K1384" s="9" t="s">
        <v>16</v>
      </c>
      <c r="L1384" s="9" t="s">
        <v>17</v>
      </c>
      <c r="M1384" s="13">
        <v>136.07</v>
      </c>
      <c r="N1384" s="13">
        <f t="shared" si="63"/>
        <v>6172.1351999999997</v>
      </c>
      <c r="O1384" s="11">
        <v>23700</v>
      </c>
      <c r="P1384" s="11">
        <f t="shared" si="64"/>
        <v>3224859</v>
      </c>
      <c r="Q1384" s="9" t="s">
        <v>671</v>
      </c>
      <c r="R1384" s="37">
        <f t="shared" si="65"/>
        <v>23700</v>
      </c>
    </row>
    <row r="1385" spans="1:18" x14ac:dyDescent="0.25">
      <c r="A1385" s="9" t="s">
        <v>672</v>
      </c>
      <c r="B1385" s="10">
        <v>44457</v>
      </c>
      <c r="C1385" s="11">
        <v>9</v>
      </c>
      <c r="D1385" s="12">
        <v>2021</v>
      </c>
      <c r="E1385" s="10" t="s">
        <v>2717</v>
      </c>
      <c r="F1385" s="10" t="s">
        <v>2658</v>
      </c>
      <c r="G1385" s="10" t="s">
        <v>2668</v>
      </c>
      <c r="H1385" s="9" t="s">
        <v>78</v>
      </c>
      <c r="I1385" s="9" t="s">
        <v>283</v>
      </c>
      <c r="J1385" s="9" t="s">
        <v>3</v>
      </c>
      <c r="K1385" s="9" t="s">
        <v>16</v>
      </c>
      <c r="L1385" s="9" t="s">
        <v>17</v>
      </c>
      <c r="M1385" s="13">
        <v>4.1900000000000004</v>
      </c>
      <c r="N1385" s="13">
        <f t="shared" si="63"/>
        <v>190.05840000000001</v>
      </c>
      <c r="O1385" s="11">
        <v>21700</v>
      </c>
      <c r="P1385" s="11">
        <f t="shared" si="64"/>
        <v>90923.000000000015</v>
      </c>
      <c r="Q1385" s="9" t="s">
        <v>673</v>
      </c>
      <c r="R1385" s="37">
        <f t="shared" si="65"/>
        <v>21700</v>
      </c>
    </row>
    <row r="1386" spans="1:18" x14ac:dyDescent="0.25">
      <c r="A1386" s="9" t="s">
        <v>672</v>
      </c>
      <c r="B1386" s="10">
        <v>44457</v>
      </c>
      <c r="C1386" s="11">
        <v>9</v>
      </c>
      <c r="D1386" s="12">
        <v>2021</v>
      </c>
      <c r="E1386" s="10" t="s">
        <v>2717</v>
      </c>
      <c r="F1386" s="10" t="s">
        <v>2658</v>
      </c>
      <c r="G1386" s="10" t="s">
        <v>2668</v>
      </c>
      <c r="H1386" s="9" t="s">
        <v>78</v>
      </c>
      <c r="I1386" s="9" t="s">
        <v>283</v>
      </c>
      <c r="J1386" s="9" t="s">
        <v>3</v>
      </c>
      <c r="K1386" s="9" t="s">
        <v>16</v>
      </c>
      <c r="L1386" s="9" t="s">
        <v>17</v>
      </c>
      <c r="M1386" s="13">
        <v>5.21</v>
      </c>
      <c r="N1386" s="13">
        <f t="shared" si="63"/>
        <v>236.32560000000001</v>
      </c>
      <c r="O1386" s="11">
        <v>21700</v>
      </c>
      <c r="P1386" s="11">
        <f t="shared" si="64"/>
        <v>113057</v>
      </c>
      <c r="Q1386" s="9" t="s">
        <v>673</v>
      </c>
      <c r="R1386" s="37">
        <f t="shared" si="65"/>
        <v>21700</v>
      </c>
    </row>
    <row r="1387" spans="1:18" x14ac:dyDescent="0.25">
      <c r="A1387" s="9" t="s">
        <v>672</v>
      </c>
      <c r="B1387" s="10">
        <v>44457</v>
      </c>
      <c r="C1387" s="11">
        <v>9</v>
      </c>
      <c r="D1387" s="12">
        <v>2021</v>
      </c>
      <c r="E1387" s="10" t="s">
        <v>2717</v>
      </c>
      <c r="F1387" s="10" t="s">
        <v>2658</v>
      </c>
      <c r="G1387" s="10" t="s">
        <v>2668</v>
      </c>
      <c r="H1387" s="9" t="s">
        <v>78</v>
      </c>
      <c r="I1387" s="9" t="s">
        <v>283</v>
      </c>
      <c r="J1387" s="9" t="s">
        <v>3</v>
      </c>
      <c r="K1387" s="9" t="s">
        <v>16</v>
      </c>
      <c r="L1387" s="9" t="s">
        <v>17</v>
      </c>
      <c r="M1387" s="13">
        <v>5.15</v>
      </c>
      <c r="N1387" s="13">
        <f t="shared" si="63"/>
        <v>233.60400000000001</v>
      </c>
      <c r="O1387" s="11">
        <v>21700</v>
      </c>
      <c r="P1387" s="11">
        <f t="shared" si="64"/>
        <v>111755.00000000001</v>
      </c>
      <c r="Q1387" s="9" t="s">
        <v>673</v>
      </c>
      <c r="R1387" s="37">
        <f t="shared" si="65"/>
        <v>21700</v>
      </c>
    </row>
    <row r="1388" spans="1:18" x14ac:dyDescent="0.25">
      <c r="A1388" s="9" t="s">
        <v>672</v>
      </c>
      <c r="B1388" s="10">
        <v>44457</v>
      </c>
      <c r="C1388" s="11">
        <v>9</v>
      </c>
      <c r="D1388" s="12">
        <v>2021</v>
      </c>
      <c r="E1388" s="10" t="s">
        <v>2717</v>
      </c>
      <c r="F1388" s="10" t="s">
        <v>2658</v>
      </c>
      <c r="G1388" s="10" t="s">
        <v>2668</v>
      </c>
      <c r="H1388" s="9" t="s">
        <v>78</v>
      </c>
      <c r="I1388" s="9" t="s">
        <v>283</v>
      </c>
      <c r="J1388" s="9" t="s">
        <v>3</v>
      </c>
      <c r="K1388" s="9" t="s">
        <v>16</v>
      </c>
      <c r="L1388" s="9" t="s">
        <v>17</v>
      </c>
      <c r="M1388" s="13">
        <v>24.95</v>
      </c>
      <c r="N1388" s="13">
        <f t="shared" si="63"/>
        <v>1131.732</v>
      </c>
      <c r="O1388" s="11">
        <v>21700</v>
      </c>
      <c r="P1388" s="11">
        <f t="shared" si="64"/>
        <v>541415</v>
      </c>
      <c r="Q1388" s="9" t="s">
        <v>673</v>
      </c>
      <c r="R1388" s="37">
        <f t="shared" si="65"/>
        <v>21700</v>
      </c>
    </row>
    <row r="1389" spans="1:18" x14ac:dyDescent="0.25">
      <c r="A1389" s="9" t="s">
        <v>672</v>
      </c>
      <c r="B1389" s="10">
        <v>44457</v>
      </c>
      <c r="C1389" s="11">
        <v>9</v>
      </c>
      <c r="D1389" s="12">
        <v>2021</v>
      </c>
      <c r="E1389" s="10" t="s">
        <v>2717</v>
      </c>
      <c r="F1389" s="10" t="s">
        <v>2658</v>
      </c>
      <c r="G1389" s="10" t="s">
        <v>2668</v>
      </c>
      <c r="H1389" s="9" t="s">
        <v>78</v>
      </c>
      <c r="I1389" s="9" t="s">
        <v>283</v>
      </c>
      <c r="J1389" s="9" t="s">
        <v>3</v>
      </c>
      <c r="K1389" s="9" t="s">
        <v>16</v>
      </c>
      <c r="L1389" s="9" t="s">
        <v>17</v>
      </c>
      <c r="M1389" s="13">
        <v>10.5</v>
      </c>
      <c r="N1389" s="13">
        <f t="shared" si="63"/>
        <v>476.28</v>
      </c>
      <c r="O1389" s="11">
        <v>21700</v>
      </c>
      <c r="P1389" s="11">
        <f t="shared" si="64"/>
        <v>227850</v>
      </c>
      <c r="Q1389" s="9" t="s">
        <v>673</v>
      </c>
      <c r="R1389" s="37">
        <f t="shared" si="65"/>
        <v>21700</v>
      </c>
    </row>
    <row r="1390" spans="1:18" x14ac:dyDescent="0.25">
      <c r="A1390" s="9" t="s">
        <v>674</v>
      </c>
      <c r="B1390" s="10">
        <v>44457</v>
      </c>
      <c r="C1390" s="11">
        <v>9</v>
      </c>
      <c r="D1390" s="12">
        <v>2021</v>
      </c>
      <c r="E1390" s="10" t="s">
        <v>2717</v>
      </c>
      <c r="F1390" s="10" t="s">
        <v>2658</v>
      </c>
      <c r="G1390" s="10" t="s">
        <v>2668</v>
      </c>
      <c r="H1390" s="9" t="s">
        <v>36</v>
      </c>
      <c r="I1390" s="9" t="s">
        <v>159</v>
      </c>
      <c r="J1390" s="9" t="s">
        <v>3</v>
      </c>
      <c r="K1390" s="9" t="s">
        <v>160</v>
      </c>
      <c r="L1390" s="9" t="s">
        <v>161</v>
      </c>
      <c r="M1390" s="13">
        <v>100</v>
      </c>
      <c r="N1390" s="13">
        <f t="shared" si="63"/>
        <v>4536</v>
      </c>
      <c r="O1390" s="11">
        <v>24500</v>
      </c>
      <c r="P1390" s="11">
        <f t="shared" si="64"/>
        <v>2450000</v>
      </c>
      <c r="Q1390" s="9" t="s">
        <v>675</v>
      </c>
      <c r="R1390" s="37">
        <f t="shared" si="65"/>
        <v>24500</v>
      </c>
    </row>
    <row r="1391" spans="1:18" x14ac:dyDescent="0.25">
      <c r="A1391" s="9" t="s">
        <v>676</v>
      </c>
      <c r="B1391" s="10">
        <v>44457</v>
      </c>
      <c r="C1391" s="11">
        <v>9</v>
      </c>
      <c r="D1391" s="12">
        <v>2021</v>
      </c>
      <c r="E1391" s="10" t="s">
        <v>2717</v>
      </c>
      <c r="F1391" s="10" t="s">
        <v>2658</v>
      </c>
      <c r="G1391" s="10" t="s">
        <v>2668</v>
      </c>
      <c r="H1391" s="9" t="s">
        <v>186</v>
      </c>
      <c r="I1391" s="9" t="s">
        <v>58</v>
      </c>
      <c r="J1391" s="9" t="s">
        <v>3</v>
      </c>
      <c r="K1391" s="9" t="s">
        <v>59</v>
      </c>
      <c r="L1391" s="9" t="s">
        <v>60</v>
      </c>
      <c r="M1391" s="13">
        <v>3</v>
      </c>
      <c r="N1391" s="13">
        <f t="shared" si="63"/>
        <v>136.07999999999998</v>
      </c>
      <c r="O1391" s="11">
        <v>20700</v>
      </c>
      <c r="P1391" s="11">
        <f t="shared" si="64"/>
        <v>62100</v>
      </c>
      <c r="Q1391" s="9" t="s">
        <v>677</v>
      </c>
      <c r="R1391" s="37">
        <f t="shared" si="65"/>
        <v>20700</v>
      </c>
    </row>
    <row r="1392" spans="1:18" x14ac:dyDescent="0.25">
      <c r="A1392" s="9" t="s">
        <v>678</v>
      </c>
      <c r="B1392" s="10">
        <v>44457</v>
      </c>
      <c r="C1392" s="11">
        <v>9</v>
      </c>
      <c r="D1392" s="12">
        <v>2021</v>
      </c>
      <c r="E1392" s="10" t="s">
        <v>2717</v>
      </c>
      <c r="F1392" s="10" t="s">
        <v>2658</v>
      </c>
      <c r="G1392" s="10" t="s">
        <v>2668</v>
      </c>
      <c r="H1392" s="9" t="s">
        <v>91</v>
      </c>
      <c r="I1392" s="9" t="s">
        <v>9</v>
      </c>
      <c r="J1392" s="9" t="s">
        <v>3</v>
      </c>
      <c r="K1392" s="9" t="s">
        <v>10</v>
      </c>
      <c r="L1392" s="9" t="s">
        <v>11</v>
      </c>
      <c r="M1392" s="13">
        <v>2.46</v>
      </c>
      <c r="N1392" s="13">
        <f t="shared" si="63"/>
        <v>111.5856</v>
      </c>
      <c r="O1392" s="11">
        <v>29100</v>
      </c>
      <c r="P1392" s="11">
        <f t="shared" si="64"/>
        <v>71586</v>
      </c>
      <c r="Q1392" s="9" t="s">
        <v>679</v>
      </c>
      <c r="R1392" s="37">
        <f t="shared" si="65"/>
        <v>29100</v>
      </c>
    </row>
    <row r="1393" spans="1:18" x14ac:dyDescent="0.25">
      <c r="A1393" s="9" t="s">
        <v>678</v>
      </c>
      <c r="B1393" s="10">
        <v>44457</v>
      </c>
      <c r="C1393" s="11">
        <v>9</v>
      </c>
      <c r="D1393" s="12">
        <v>2021</v>
      </c>
      <c r="E1393" s="10" t="s">
        <v>2717</v>
      </c>
      <c r="F1393" s="10" t="s">
        <v>2658</v>
      </c>
      <c r="G1393" s="10" t="s">
        <v>2668</v>
      </c>
      <c r="H1393" s="9" t="s">
        <v>91</v>
      </c>
      <c r="I1393" s="9" t="s">
        <v>9</v>
      </c>
      <c r="J1393" s="9" t="s">
        <v>3</v>
      </c>
      <c r="K1393" s="9" t="s">
        <v>10</v>
      </c>
      <c r="L1393" s="9" t="s">
        <v>11</v>
      </c>
      <c r="M1393" s="13">
        <v>16</v>
      </c>
      <c r="N1393" s="13">
        <f t="shared" si="63"/>
        <v>725.76</v>
      </c>
      <c r="O1393" s="11">
        <v>29100</v>
      </c>
      <c r="P1393" s="11">
        <f t="shared" si="64"/>
        <v>465600</v>
      </c>
      <c r="Q1393" s="9" t="s">
        <v>679</v>
      </c>
      <c r="R1393" s="37">
        <f t="shared" si="65"/>
        <v>29100</v>
      </c>
    </row>
    <row r="1394" spans="1:18" x14ac:dyDescent="0.25">
      <c r="A1394" s="9" t="s">
        <v>678</v>
      </c>
      <c r="B1394" s="10">
        <v>44457</v>
      </c>
      <c r="C1394" s="11">
        <v>9</v>
      </c>
      <c r="D1394" s="12">
        <v>2021</v>
      </c>
      <c r="E1394" s="10" t="s">
        <v>2717</v>
      </c>
      <c r="F1394" s="10" t="s">
        <v>2658</v>
      </c>
      <c r="G1394" s="10" t="s">
        <v>2668</v>
      </c>
      <c r="H1394" s="9" t="s">
        <v>91</v>
      </c>
      <c r="I1394" s="9" t="s">
        <v>9</v>
      </c>
      <c r="J1394" s="9" t="s">
        <v>3</v>
      </c>
      <c r="K1394" s="9" t="s">
        <v>10</v>
      </c>
      <c r="L1394" s="9" t="s">
        <v>11</v>
      </c>
      <c r="M1394" s="13">
        <v>26.54</v>
      </c>
      <c r="N1394" s="13">
        <f t="shared" si="63"/>
        <v>1203.8543999999999</v>
      </c>
      <c r="O1394" s="11">
        <v>29100</v>
      </c>
      <c r="P1394" s="11">
        <f t="shared" si="64"/>
        <v>772314</v>
      </c>
      <c r="Q1394" s="9" t="s">
        <v>679</v>
      </c>
      <c r="R1394" s="37">
        <f t="shared" si="65"/>
        <v>29100</v>
      </c>
    </row>
    <row r="1395" spans="1:18" x14ac:dyDescent="0.25">
      <c r="A1395" s="9" t="s">
        <v>680</v>
      </c>
      <c r="B1395" s="10">
        <v>44457</v>
      </c>
      <c r="C1395" s="11">
        <v>9</v>
      </c>
      <c r="D1395" s="12">
        <v>2021</v>
      </c>
      <c r="E1395" s="10" t="s">
        <v>2717</v>
      </c>
      <c r="F1395" s="10" t="s">
        <v>2658</v>
      </c>
      <c r="G1395" s="10" t="s">
        <v>2668</v>
      </c>
      <c r="H1395" s="9" t="s">
        <v>36</v>
      </c>
      <c r="I1395" s="9" t="s">
        <v>37</v>
      </c>
      <c r="J1395" s="9" t="s">
        <v>3</v>
      </c>
      <c r="K1395" s="9" t="s">
        <v>38</v>
      </c>
      <c r="L1395" s="9" t="s">
        <v>39</v>
      </c>
      <c r="M1395" s="13">
        <v>40</v>
      </c>
      <c r="N1395" s="13">
        <f t="shared" si="63"/>
        <v>1814.4</v>
      </c>
      <c r="O1395" s="11">
        <v>24700</v>
      </c>
      <c r="P1395" s="11">
        <f t="shared" si="64"/>
        <v>988000</v>
      </c>
      <c r="Q1395" s="9" t="s">
        <v>681</v>
      </c>
      <c r="R1395" s="37">
        <f t="shared" si="65"/>
        <v>24700</v>
      </c>
    </row>
    <row r="1396" spans="1:18" x14ac:dyDescent="0.25">
      <c r="A1396" s="9" t="s">
        <v>682</v>
      </c>
      <c r="B1396" s="10">
        <v>44457</v>
      </c>
      <c r="C1396" s="11">
        <v>9</v>
      </c>
      <c r="D1396" s="12">
        <v>2021</v>
      </c>
      <c r="E1396" s="10" t="s">
        <v>2717</v>
      </c>
      <c r="F1396" s="10" t="s">
        <v>2658</v>
      </c>
      <c r="G1396" s="10" t="s">
        <v>2668</v>
      </c>
      <c r="H1396" s="9" t="s">
        <v>8</v>
      </c>
      <c r="I1396" s="9" t="s">
        <v>110</v>
      </c>
      <c r="J1396" s="9" t="s">
        <v>3</v>
      </c>
      <c r="K1396" s="9" t="s">
        <v>111</v>
      </c>
      <c r="L1396" s="9" t="s">
        <v>112</v>
      </c>
      <c r="M1396" s="13">
        <v>100</v>
      </c>
      <c r="N1396" s="13">
        <f t="shared" si="63"/>
        <v>4536</v>
      </c>
      <c r="O1396" s="11">
        <v>24500</v>
      </c>
      <c r="P1396" s="11">
        <f t="shared" si="64"/>
        <v>2450000</v>
      </c>
      <c r="Q1396" s="9" t="s">
        <v>683</v>
      </c>
      <c r="R1396" s="37">
        <f t="shared" si="65"/>
        <v>24500</v>
      </c>
    </row>
    <row r="1397" spans="1:18" x14ac:dyDescent="0.25">
      <c r="A1397" s="9" t="s">
        <v>684</v>
      </c>
      <c r="B1397" s="10">
        <v>44457</v>
      </c>
      <c r="C1397" s="11">
        <v>9</v>
      </c>
      <c r="D1397" s="12">
        <v>2021</v>
      </c>
      <c r="E1397" s="10" t="s">
        <v>2717</v>
      </c>
      <c r="F1397" s="10" t="s">
        <v>2658</v>
      </c>
      <c r="G1397" s="10" t="s">
        <v>2668</v>
      </c>
      <c r="H1397" s="9" t="s">
        <v>298</v>
      </c>
      <c r="I1397" s="9" t="s">
        <v>333</v>
      </c>
      <c r="J1397" s="9" t="s">
        <v>3</v>
      </c>
      <c r="K1397" s="9" t="s">
        <v>500</v>
      </c>
      <c r="L1397" s="9" t="s">
        <v>501</v>
      </c>
      <c r="M1397" s="13">
        <v>120</v>
      </c>
      <c r="N1397" s="13">
        <f t="shared" si="63"/>
        <v>5443.2</v>
      </c>
      <c r="O1397" s="11">
        <v>22500</v>
      </c>
      <c r="P1397" s="11">
        <f t="shared" si="64"/>
        <v>2700000</v>
      </c>
      <c r="Q1397" s="9" t="s">
        <v>685</v>
      </c>
      <c r="R1397" s="37">
        <f t="shared" si="65"/>
        <v>22500</v>
      </c>
    </row>
    <row r="1398" spans="1:18" x14ac:dyDescent="0.25">
      <c r="A1398" s="9" t="s">
        <v>686</v>
      </c>
      <c r="B1398" s="10">
        <v>44457</v>
      </c>
      <c r="C1398" s="11">
        <v>9</v>
      </c>
      <c r="D1398" s="12">
        <v>2021</v>
      </c>
      <c r="E1398" s="10" t="s">
        <v>2717</v>
      </c>
      <c r="F1398" s="10" t="s">
        <v>2658</v>
      </c>
      <c r="G1398" s="10" t="s">
        <v>2668</v>
      </c>
      <c r="H1398" s="9" t="s">
        <v>22</v>
      </c>
      <c r="I1398" s="9" t="s">
        <v>333</v>
      </c>
      <c r="J1398" s="9" t="s">
        <v>3</v>
      </c>
      <c r="K1398" s="9" t="s">
        <v>500</v>
      </c>
      <c r="L1398" s="9" t="s">
        <v>501</v>
      </c>
      <c r="M1398" s="13">
        <v>120</v>
      </c>
      <c r="N1398" s="13">
        <f t="shared" si="63"/>
        <v>5443.2</v>
      </c>
      <c r="O1398" s="11">
        <v>23500</v>
      </c>
      <c r="P1398" s="11">
        <f t="shared" si="64"/>
        <v>2820000</v>
      </c>
      <c r="Q1398" s="9" t="s">
        <v>687</v>
      </c>
      <c r="R1398" s="37">
        <f t="shared" si="65"/>
        <v>23500</v>
      </c>
    </row>
    <row r="1399" spans="1:18" x14ac:dyDescent="0.25">
      <c r="A1399" s="9" t="s">
        <v>688</v>
      </c>
      <c r="B1399" s="10">
        <v>44457</v>
      </c>
      <c r="C1399" s="11">
        <v>9</v>
      </c>
      <c r="D1399" s="12">
        <v>2021</v>
      </c>
      <c r="E1399" s="10" t="s">
        <v>2717</v>
      </c>
      <c r="F1399" s="10" t="s">
        <v>2658</v>
      </c>
      <c r="G1399" s="10" t="s">
        <v>2668</v>
      </c>
      <c r="H1399" s="9" t="s">
        <v>298</v>
      </c>
      <c r="I1399" s="9" t="s">
        <v>37</v>
      </c>
      <c r="J1399" s="9" t="s">
        <v>3</v>
      </c>
      <c r="K1399" s="9" t="s">
        <v>38</v>
      </c>
      <c r="L1399" s="9" t="s">
        <v>39</v>
      </c>
      <c r="M1399" s="13">
        <v>50</v>
      </c>
      <c r="N1399" s="13">
        <f t="shared" si="63"/>
        <v>2268</v>
      </c>
      <c r="O1399" s="11">
        <v>20500</v>
      </c>
      <c r="P1399" s="11">
        <f t="shared" si="64"/>
        <v>1025000</v>
      </c>
      <c r="Q1399" s="9" t="s">
        <v>689</v>
      </c>
      <c r="R1399" s="37">
        <f t="shared" si="65"/>
        <v>20500</v>
      </c>
    </row>
    <row r="1400" spans="1:18" x14ac:dyDescent="0.25">
      <c r="A1400" s="9" t="s">
        <v>664</v>
      </c>
      <c r="B1400" s="10">
        <v>44459</v>
      </c>
      <c r="C1400" s="11">
        <v>9</v>
      </c>
      <c r="D1400" s="12">
        <v>2021</v>
      </c>
      <c r="E1400" s="10" t="s">
        <v>2717</v>
      </c>
      <c r="F1400" s="10" t="s">
        <v>2658</v>
      </c>
      <c r="G1400" s="10" t="s">
        <v>2668</v>
      </c>
      <c r="H1400" s="9" t="s">
        <v>36</v>
      </c>
      <c r="I1400" s="9" t="s">
        <v>159</v>
      </c>
      <c r="J1400" s="9" t="s">
        <v>3</v>
      </c>
      <c r="K1400" s="9" t="s">
        <v>160</v>
      </c>
      <c r="L1400" s="9" t="s">
        <v>161</v>
      </c>
      <c r="M1400" s="13">
        <v>100</v>
      </c>
      <c r="N1400" s="13">
        <f t="shared" si="63"/>
        <v>4536</v>
      </c>
      <c r="O1400" s="11">
        <v>24500</v>
      </c>
      <c r="P1400" s="11">
        <f t="shared" si="64"/>
        <v>2450000</v>
      </c>
      <c r="Q1400" s="9" t="s">
        <v>665</v>
      </c>
      <c r="R1400" s="37">
        <f t="shared" si="65"/>
        <v>24500</v>
      </c>
    </row>
    <row r="1401" spans="1:18" x14ac:dyDescent="0.25">
      <c r="A1401" s="9" t="s">
        <v>666</v>
      </c>
      <c r="B1401" s="10">
        <v>44459</v>
      </c>
      <c r="C1401" s="11">
        <v>9</v>
      </c>
      <c r="D1401" s="12">
        <v>2021</v>
      </c>
      <c r="E1401" s="10" t="s">
        <v>2717</v>
      </c>
      <c r="F1401" s="10" t="s">
        <v>2658</v>
      </c>
      <c r="G1401" s="10" t="s">
        <v>2668</v>
      </c>
      <c r="H1401" s="9" t="s">
        <v>170</v>
      </c>
      <c r="I1401" s="9" t="s">
        <v>9</v>
      </c>
      <c r="J1401" s="9" t="s">
        <v>3</v>
      </c>
      <c r="K1401" s="9" t="s">
        <v>10</v>
      </c>
      <c r="L1401" s="9" t="s">
        <v>11</v>
      </c>
      <c r="M1401" s="13">
        <v>40</v>
      </c>
      <c r="N1401" s="13">
        <f t="shared" si="63"/>
        <v>1814.4</v>
      </c>
      <c r="O1401" s="11">
        <v>31000</v>
      </c>
      <c r="P1401" s="11">
        <f t="shared" si="64"/>
        <v>1240000</v>
      </c>
      <c r="Q1401" s="9" t="s">
        <v>667</v>
      </c>
      <c r="R1401" s="37">
        <f t="shared" si="65"/>
        <v>31000</v>
      </c>
    </row>
    <row r="1402" spans="1:18" x14ac:dyDescent="0.25">
      <c r="A1402" s="9" t="s">
        <v>668</v>
      </c>
      <c r="B1402" s="10">
        <v>44459</v>
      </c>
      <c r="C1402" s="11">
        <v>9</v>
      </c>
      <c r="D1402" s="12">
        <v>2021</v>
      </c>
      <c r="E1402" s="10" t="s">
        <v>2717</v>
      </c>
      <c r="F1402" s="10" t="s">
        <v>2658</v>
      </c>
      <c r="G1402" s="10" t="s">
        <v>2668</v>
      </c>
      <c r="H1402" s="9" t="s">
        <v>8</v>
      </c>
      <c r="I1402" s="9" t="s">
        <v>9</v>
      </c>
      <c r="J1402" s="9" t="s">
        <v>3</v>
      </c>
      <c r="K1402" s="9" t="s">
        <v>10</v>
      </c>
      <c r="L1402" s="9" t="s">
        <v>11</v>
      </c>
      <c r="M1402" s="13">
        <v>100</v>
      </c>
      <c r="N1402" s="13">
        <f t="shared" si="63"/>
        <v>4536</v>
      </c>
      <c r="O1402" s="11">
        <v>27800</v>
      </c>
      <c r="P1402" s="11">
        <f t="shared" si="64"/>
        <v>2780000</v>
      </c>
      <c r="Q1402" s="9" t="s">
        <v>669</v>
      </c>
      <c r="R1402" s="37">
        <f t="shared" si="65"/>
        <v>27800</v>
      </c>
    </row>
    <row r="1403" spans="1:18" x14ac:dyDescent="0.25">
      <c r="A1403" s="9" t="s">
        <v>2631</v>
      </c>
      <c r="B1403" s="10">
        <v>44459</v>
      </c>
      <c r="C1403" s="11">
        <v>9</v>
      </c>
      <c r="D1403" s="12">
        <v>2021</v>
      </c>
      <c r="E1403" s="10" t="s">
        <v>2717</v>
      </c>
      <c r="F1403" s="10" t="s">
        <v>2658</v>
      </c>
      <c r="G1403" s="10" t="s">
        <v>2668</v>
      </c>
      <c r="H1403" s="9" t="s">
        <v>818</v>
      </c>
      <c r="I1403" s="9" t="s">
        <v>58</v>
      </c>
      <c r="J1403" s="9" t="s">
        <v>2627</v>
      </c>
      <c r="K1403" s="9" t="s">
        <v>59</v>
      </c>
      <c r="L1403" s="9" t="s">
        <v>60</v>
      </c>
      <c r="M1403" s="13">
        <v>-35</v>
      </c>
      <c r="N1403" s="13">
        <f t="shared" si="63"/>
        <v>-1587.6</v>
      </c>
      <c r="O1403" s="11">
        <v>14300</v>
      </c>
      <c r="P1403" s="11">
        <f t="shared" si="64"/>
        <v>-500500</v>
      </c>
      <c r="Q1403" s="9" t="s">
        <v>819</v>
      </c>
      <c r="R1403" s="37">
        <f t="shared" si="65"/>
        <v>14300</v>
      </c>
    </row>
    <row r="1404" spans="1:18" x14ac:dyDescent="0.25">
      <c r="A1404" s="9" t="s">
        <v>656</v>
      </c>
      <c r="B1404" s="10">
        <v>44460</v>
      </c>
      <c r="C1404" s="11">
        <v>9</v>
      </c>
      <c r="D1404" s="12">
        <v>2021</v>
      </c>
      <c r="E1404" s="10" t="s">
        <v>2717</v>
      </c>
      <c r="F1404" s="10" t="s">
        <v>2658</v>
      </c>
      <c r="G1404" s="10" t="s">
        <v>2668</v>
      </c>
      <c r="H1404" s="9" t="s">
        <v>8</v>
      </c>
      <c r="I1404" s="9" t="s">
        <v>50</v>
      </c>
      <c r="J1404" s="9" t="s">
        <v>3</v>
      </c>
      <c r="K1404" s="9" t="s">
        <v>51</v>
      </c>
      <c r="L1404" s="9" t="s">
        <v>52</v>
      </c>
      <c r="M1404" s="13">
        <v>200</v>
      </c>
      <c r="N1404" s="13">
        <f t="shared" si="63"/>
        <v>9072</v>
      </c>
      <c r="O1404" s="11">
        <v>26000</v>
      </c>
      <c r="P1404" s="11">
        <f t="shared" si="64"/>
        <v>5200000</v>
      </c>
      <c r="Q1404" s="9" t="s">
        <v>657</v>
      </c>
      <c r="R1404" s="37">
        <f t="shared" si="65"/>
        <v>26000</v>
      </c>
    </row>
    <row r="1405" spans="1:18" x14ac:dyDescent="0.25">
      <c r="A1405" s="9" t="s">
        <v>658</v>
      </c>
      <c r="B1405" s="10">
        <v>44460</v>
      </c>
      <c r="C1405" s="11">
        <v>9</v>
      </c>
      <c r="D1405" s="12">
        <v>2021</v>
      </c>
      <c r="E1405" s="10" t="s">
        <v>2717</v>
      </c>
      <c r="F1405" s="10" t="s">
        <v>2658</v>
      </c>
      <c r="G1405" s="10" t="s">
        <v>2668</v>
      </c>
      <c r="H1405" s="9" t="s">
        <v>8</v>
      </c>
      <c r="I1405" s="9" t="s">
        <v>110</v>
      </c>
      <c r="J1405" s="9" t="s">
        <v>3</v>
      </c>
      <c r="K1405" s="9" t="s">
        <v>111</v>
      </c>
      <c r="L1405" s="9" t="s">
        <v>112</v>
      </c>
      <c r="M1405" s="13">
        <v>61</v>
      </c>
      <c r="N1405" s="13">
        <f t="shared" si="63"/>
        <v>2766.96</v>
      </c>
      <c r="O1405" s="11">
        <v>24500</v>
      </c>
      <c r="P1405" s="11">
        <f t="shared" si="64"/>
        <v>1494500</v>
      </c>
      <c r="Q1405" s="9" t="s">
        <v>659</v>
      </c>
      <c r="R1405" s="37">
        <f t="shared" si="65"/>
        <v>24500</v>
      </c>
    </row>
    <row r="1406" spans="1:18" x14ac:dyDescent="0.25">
      <c r="A1406" s="9" t="s">
        <v>660</v>
      </c>
      <c r="B1406" s="10">
        <v>44460</v>
      </c>
      <c r="C1406" s="11">
        <v>9</v>
      </c>
      <c r="D1406" s="12">
        <v>2021</v>
      </c>
      <c r="E1406" s="10" t="s">
        <v>2717</v>
      </c>
      <c r="F1406" s="10" t="s">
        <v>2658</v>
      </c>
      <c r="G1406" s="10" t="s">
        <v>2668</v>
      </c>
      <c r="H1406" s="9" t="s">
        <v>22</v>
      </c>
      <c r="I1406" s="9" t="s">
        <v>333</v>
      </c>
      <c r="J1406" s="9" t="s">
        <v>3</v>
      </c>
      <c r="K1406" s="9" t="s">
        <v>500</v>
      </c>
      <c r="L1406" s="9" t="s">
        <v>501</v>
      </c>
      <c r="M1406" s="13">
        <v>70</v>
      </c>
      <c r="N1406" s="13">
        <f t="shared" si="63"/>
        <v>3175.2</v>
      </c>
      <c r="O1406" s="11">
        <v>23500</v>
      </c>
      <c r="P1406" s="11">
        <f t="shared" si="64"/>
        <v>1645000</v>
      </c>
      <c r="Q1406" s="9" t="s">
        <v>661</v>
      </c>
      <c r="R1406" s="37">
        <f t="shared" si="65"/>
        <v>23500</v>
      </c>
    </row>
    <row r="1407" spans="1:18" x14ac:dyDescent="0.25">
      <c r="A1407" s="9" t="s">
        <v>662</v>
      </c>
      <c r="B1407" s="10">
        <v>44460</v>
      </c>
      <c r="C1407" s="11">
        <v>9</v>
      </c>
      <c r="D1407" s="12">
        <v>2021</v>
      </c>
      <c r="E1407" s="10" t="s">
        <v>2717</v>
      </c>
      <c r="F1407" s="10" t="s">
        <v>2658</v>
      </c>
      <c r="G1407" s="10" t="s">
        <v>2668</v>
      </c>
      <c r="H1407" s="9" t="s">
        <v>36</v>
      </c>
      <c r="I1407" s="9" t="s">
        <v>289</v>
      </c>
      <c r="J1407" s="9" t="s">
        <v>3</v>
      </c>
      <c r="K1407" s="9" t="s">
        <v>290</v>
      </c>
      <c r="L1407" s="9" t="s">
        <v>291</v>
      </c>
      <c r="M1407" s="13">
        <v>200</v>
      </c>
      <c r="N1407" s="13">
        <f t="shared" si="63"/>
        <v>9072</v>
      </c>
      <c r="O1407" s="11">
        <v>24500</v>
      </c>
      <c r="P1407" s="11">
        <f t="shared" si="64"/>
        <v>4900000</v>
      </c>
      <c r="Q1407" s="9" t="s">
        <v>663</v>
      </c>
      <c r="R1407" s="37">
        <f t="shared" si="65"/>
        <v>24500</v>
      </c>
    </row>
    <row r="1408" spans="1:18" x14ac:dyDescent="0.25">
      <c r="A1408" s="9" t="s">
        <v>648</v>
      </c>
      <c r="B1408" s="10">
        <v>44462</v>
      </c>
      <c r="C1408" s="11">
        <v>9</v>
      </c>
      <c r="D1408" s="12">
        <v>2021</v>
      </c>
      <c r="E1408" s="10" t="s">
        <v>2717</v>
      </c>
      <c r="F1408" s="10" t="s">
        <v>2658</v>
      </c>
      <c r="G1408" s="10" t="s">
        <v>2668</v>
      </c>
      <c r="H1408" s="9" t="s">
        <v>91</v>
      </c>
      <c r="I1408" s="9" t="s">
        <v>9</v>
      </c>
      <c r="J1408" s="9" t="s">
        <v>3</v>
      </c>
      <c r="K1408" s="9" t="s">
        <v>10</v>
      </c>
      <c r="L1408" s="9" t="s">
        <v>11</v>
      </c>
      <c r="M1408" s="13">
        <v>0.64</v>
      </c>
      <c r="N1408" s="13">
        <f t="shared" si="63"/>
        <v>29.0304</v>
      </c>
      <c r="O1408" s="11">
        <v>28900</v>
      </c>
      <c r="P1408" s="11">
        <f t="shared" si="64"/>
        <v>18496</v>
      </c>
      <c r="Q1408" s="9" t="s">
        <v>649</v>
      </c>
      <c r="R1408" s="37">
        <f t="shared" si="65"/>
        <v>28900</v>
      </c>
    </row>
    <row r="1409" spans="1:18" x14ac:dyDescent="0.25">
      <c r="A1409" s="9" t="s">
        <v>648</v>
      </c>
      <c r="B1409" s="10">
        <v>44462</v>
      </c>
      <c r="C1409" s="11">
        <v>9</v>
      </c>
      <c r="D1409" s="12">
        <v>2021</v>
      </c>
      <c r="E1409" s="10" t="s">
        <v>2717</v>
      </c>
      <c r="F1409" s="10" t="s">
        <v>2658</v>
      </c>
      <c r="G1409" s="10" t="s">
        <v>2668</v>
      </c>
      <c r="H1409" s="9" t="s">
        <v>91</v>
      </c>
      <c r="I1409" s="9" t="s">
        <v>9</v>
      </c>
      <c r="J1409" s="9" t="s">
        <v>3</v>
      </c>
      <c r="K1409" s="9" t="s">
        <v>10</v>
      </c>
      <c r="L1409" s="9" t="s">
        <v>11</v>
      </c>
      <c r="M1409" s="13">
        <v>8.24</v>
      </c>
      <c r="N1409" s="13">
        <f t="shared" si="63"/>
        <v>373.76640000000003</v>
      </c>
      <c r="O1409" s="11">
        <v>28900</v>
      </c>
      <c r="P1409" s="11">
        <f t="shared" si="64"/>
        <v>238136</v>
      </c>
      <c r="Q1409" s="9" t="s">
        <v>649</v>
      </c>
      <c r="R1409" s="37">
        <f t="shared" si="65"/>
        <v>28900</v>
      </c>
    </row>
    <row r="1410" spans="1:18" x14ac:dyDescent="0.25">
      <c r="A1410" s="9" t="s">
        <v>648</v>
      </c>
      <c r="B1410" s="10">
        <v>44462</v>
      </c>
      <c r="C1410" s="11">
        <v>9</v>
      </c>
      <c r="D1410" s="12">
        <v>2021</v>
      </c>
      <c r="E1410" s="10" t="s">
        <v>2717</v>
      </c>
      <c r="F1410" s="10" t="s">
        <v>2658</v>
      </c>
      <c r="G1410" s="10" t="s">
        <v>2668</v>
      </c>
      <c r="H1410" s="9" t="s">
        <v>91</v>
      </c>
      <c r="I1410" s="9" t="s">
        <v>9</v>
      </c>
      <c r="J1410" s="9" t="s">
        <v>3</v>
      </c>
      <c r="K1410" s="9" t="s">
        <v>10</v>
      </c>
      <c r="L1410" s="9" t="s">
        <v>11</v>
      </c>
      <c r="M1410" s="13">
        <v>7.94</v>
      </c>
      <c r="N1410" s="13">
        <f t="shared" si="63"/>
        <v>360.15840000000003</v>
      </c>
      <c r="O1410" s="11">
        <v>28900</v>
      </c>
      <c r="P1410" s="11">
        <f t="shared" si="64"/>
        <v>229466</v>
      </c>
      <c r="Q1410" s="9" t="s">
        <v>649</v>
      </c>
      <c r="R1410" s="37">
        <f t="shared" si="65"/>
        <v>28900</v>
      </c>
    </row>
    <row r="1411" spans="1:18" x14ac:dyDescent="0.25">
      <c r="A1411" s="9" t="s">
        <v>648</v>
      </c>
      <c r="B1411" s="10">
        <v>44462</v>
      </c>
      <c r="C1411" s="11">
        <v>9</v>
      </c>
      <c r="D1411" s="12">
        <v>2021</v>
      </c>
      <c r="E1411" s="10" t="s">
        <v>2717</v>
      </c>
      <c r="F1411" s="10" t="s">
        <v>2658</v>
      </c>
      <c r="G1411" s="10" t="s">
        <v>2668</v>
      </c>
      <c r="H1411" s="9" t="s">
        <v>91</v>
      </c>
      <c r="I1411" s="9" t="s">
        <v>9</v>
      </c>
      <c r="J1411" s="9" t="s">
        <v>3</v>
      </c>
      <c r="K1411" s="9" t="s">
        <v>10</v>
      </c>
      <c r="L1411" s="9" t="s">
        <v>11</v>
      </c>
      <c r="M1411" s="13">
        <v>1.77</v>
      </c>
      <c r="N1411" s="13">
        <f t="shared" si="63"/>
        <v>80.287199999999999</v>
      </c>
      <c r="O1411" s="11">
        <v>28900</v>
      </c>
      <c r="P1411" s="11">
        <f t="shared" si="64"/>
        <v>51153</v>
      </c>
      <c r="Q1411" s="9" t="s">
        <v>649</v>
      </c>
      <c r="R1411" s="37">
        <f t="shared" si="65"/>
        <v>28900</v>
      </c>
    </row>
    <row r="1412" spans="1:18" x14ac:dyDescent="0.25">
      <c r="A1412" s="9" t="s">
        <v>648</v>
      </c>
      <c r="B1412" s="10">
        <v>44462</v>
      </c>
      <c r="C1412" s="11">
        <v>9</v>
      </c>
      <c r="D1412" s="12">
        <v>2021</v>
      </c>
      <c r="E1412" s="10" t="s">
        <v>2717</v>
      </c>
      <c r="F1412" s="10" t="s">
        <v>2658</v>
      </c>
      <c r="G1412" s="10" t="s">
        <v>2668</v>
      </c>
      <c r="H1412" s="9" t="s">
        <v>91</v>
      </c>
      <c r="I1412" s="9" t="s">
        <v>9</v>
      </c>
      <c r="J1412" s="9" t="s">
        <v>3</v>
      </c>
      <c r="K1412" s="9" t="s">
        <v>10</v>
      </c>
      <c r="L1412" s="9" t="s">
        <v>11</v>
      </c>
      <c r="M1412" s="13">
        <v>6.7</v>
      </c>
      <c r="N1412" s="13">
        <f t="shared" si="63"/>
        <v>303.91199999999998</v>
      </c>
      <c r="O1412" s="11">
        <v>28900</v>
      </c>
      <c r="P1412" s="11">
        <f t="shared" si="64"/>
        <v>193630</v>
      </c>
      <c r="Q1412" s="9" t="s">
        <v>649</v>
      </c>
      <c r="R1412" s="37">
        <f t="shared" si="65"/>
        <v>28900</v>
      </c>
    </row>
    <row r="1413" spans="1:18" x14ac:dyDescent="0.25">
      <c r="A1413" s="9" t="s">
        <v>648</v>
      </c>
      <c r="B1413" s="10">
        <v>44462</v>
      </c>
      <c r="C1413" s="11">
        <v>9</v>
      </c>
      <c r="D1413" s="12">
        <v>2021</v>
      </c>
      <c r="E1413" s="10" t="s">
        <v>2717</v>
      </c>
      <c r="F1413" s="10" t="s">
        <v>2658</v>
      </c>
      <c r="G1413" s="10" t="s">
        <v>2668</v>
      </c>
      <c r="H1413" s="9" t="s">
        <v>91</v>
      </c>
      <c r="I1413" s="9" t="s">
        <v>9</v>
      </c>
      <c r="J1413" s="9" t="s">
        <v>3</v>
      </c>
      <c r="K1413" s="9" t="s">
        <v>10</v>
      </c>
      <c r="L1413" s="9" t="s">
        <v>11</v>
      </c>
      <c r="M1413" s="13">
        <v>19.71</v>
      </c>
      <c r="N1413" s="13">
        <f t="shared" si="63"/>
        <v>894.04560000000004</v>
      </c>
      <c r="O1413" s="11">
        <v>28900</v>
      </c>
      <c r="P1413" s="11">
        <f t="shared" si="64"/>
        <v>569619</v>
      </c>
      <c r="Q1413" s="9" t="s">
        <v>649</v>
      </c>
      <c r="R1413" s="37">
        <f t="shared" si="65"/>
        <v>28900</v>
      </c>
    </row>
    <row r="1414" spans="1:18" x14ac:dyDescent="0.25">
      <c r="A1414" s="9" t="s">
        <v>650</v>
      </c>
      <c r="B1414" s="10">
        <v>44462</v>
      </c>
      <c r="C1414" s="11">
        <v>9</v>
      </c>
      <c r="D1414" s="12">
        <v>2021</v>
      </c>
      <c r="E1414" s="10" t="s">
        <v>2717</v>
      </c>
      <c r="F1414" s="10" t="s">
        <v>2658</v>
      </c>
      <c r="G1414" s="10" t="s">
        <v>2668</v>
      </c>
      <c r="H1414" s="9" t="s">
        <v>8</v>
      </c>
      <c r="I1414" s="9" t="s">
        <v>9</v>
      </c>
      <c r="J1414" s="9" t="s">
        <v>3</v>
      </c>
      <c r="K1414" s="9" t="s">
        <v>10</v>
      </c>
      <c r="L1414" s="9" t="s">
        <v>11</v>
      </c>
      <c r="M1414" s="13">
        <v>46</v>
      </c>
      <c r="N1414" s="13">
        <f t="shared" ref="N1414:N1477" si="66">M1414*45.36</f>
        <v>2086.56</v>
      </c>
      <c r="O1414" s="11">
        <v>27800</v>
      </c>
      <c r="P1414" s="11">
        <f t="shared" ref="P1414:P1477" si="67">M1414*O1414</f>
        <v>1278800</v>
      </c>
      <c r="Q1414" s="9" t="s">
        <v>651</v>
      </c>
      <c r="R1414" s="37">
        <f t="shared" si="65"/>
        <v>27800</v>
      </c>
    </row>
    <row r="1415" spans="1:18" x14ac:dyDescent="0.25">
      <c r="A1415" s="9" t="s">
        <v>652</v>
      </c>
      <c r="B1415" s="10">
        <v>44462</v>
      </c>
      <c r="C1415" s="11">
        <v>9</v>
      </c>
      <c r="D1415" s="12">
        <v>2021</v>
      </c>
      <c r="E1415" s="10" t="s">
        <v>2717</v>
      </c>
      <c r="F1415" s="10" t="s">
        <v>2658</v>
      </c>
      <c r="G1415" s="10" t="s">
        <v>2668</v>
      </c>
      <c r="H1415" s="9" t="s">
        <v>91</v>
      </c>
      <c r="I1415" s="9" t="s">
        <v>9</v>
      </c>
      <c r="J1415" s="9" t="s">
        <v>3</v>
      </c>
      <c r="K1415" s="9" t="s">
        <v>10</v>
      </c>
      <c r="L1415" s="9" t="s">
        <v>11</v>
      </c>
      <c r="M1415" s="13">
        <v>5</v>
      </c>
      <c r="N1415" s="13">
        <f t="shared" si="66"/>
        <v>226.8</v>
      </c>
      <c r="O1415" s="11">
        <v>29100</v>
      </c>
      <c r="P1415" s="11">
        <f t="shared" si="67"/>
        <v>145500</v>
      </c>
      <c r="Q1415" s="9" t="s">
        <v>653</v>
      </c>
      <c r="R1415" s="37">
        <f t="shared" ref="R1415:R1478" si="68">P1415/M1415</f>
        <v>29100</v>
      </c>
    </row>
    <row r="1416" spans="1:18" x14ac:dyDescent="0.25">
      <c r="A1416" s="9" t="s">
        <v>654</v>
      </c>
      <c r="B1416" s="10">
        <v>44462</v>
      </c>
      <c r="C1416" s="11">
        <v>9</v>
      </c>
      <c r="D1416" s="12">
        <v>2021</v>
      </c>
      <c r="E1416" s="10" t="s">
        <v>2717</v>
      </c>
      <c r="F1416" s="10" t="s">
        <v>2658</v>
      </c>
      <c r="G1416" s="10" t="s">
        <v>2668</v>
      </c>
      <c r="H1416" s="9" t="s">
        <v>298</v>
      </c>
      <c r="I1416" s="9" t="s">
        <v>319</v>
      </c>
      <c r="J1416" s="9" t="s">
        <v>3</v>
      </c>
      <c r="K1416" s="9" t="s">
        <v>172</v>
      </c>
      <c r="L1416" s="9" t="s">
        <v>173</v>
      </c>
      <c r="M1416" s="13">
        <v>5</v>
      </c>
      <c r="N1416" s="13">
        <f t="shared" si="66"/>
        <v>226.8</v>
      </c>
      <c r="O1416" s="11">
        <v>24500</v>
      </c>
      <c r="P1416" s="11">
        <f t="shared" si="67"/>
        <v>122500</v>
      </c>
      <c r="Q1416" s="9" t="s">
        <v>655</v>
      </c>
      <c r="R1416" s="37">
        <f t="shared" si="68"/>
        <v>24500</v>
      </c>
    </row>
    <row r="1417" spans="1:18" x14ac:dyDescent="0.25">
      <c r="A1417" s="9" t="s">
        <v>642</v>
      </c>
      <c r="B1417" s="10">
        <v>44463</v>
      </c>
      <c r="C1417" s="11">
        <v>9</v>
      </c>
      <c r="D1417" s="12">
        <v>2021</v>
      </c>
      <c r="E1417" s="10" t="s">
        <v>2717</v>
      </c>
      <c r="F1417" s="10" t="s">
        <v>2658</v>
      </c>
      <c r="G1417" s="10" t="s">
        <v>2668</v>
      </c>
      <c r="H1417" s="9" t="s">
        <v>298</v>
      </c>
      <c r="I1417" s="9" t="s">
        <v>37</v>
      </c>
      <c r="J1417" s="9" t="s">
        <v>3</v>
      </c>
      <c r="K1417" s="9" t="s">
        <v>38</v>
      </c>
      <c r="L1417" s="9" t="s">
        <v>39</v>
      </c>
      <c r="M1417" s="13">
        <v>50</v>
      </c>
      <c r="N1417" s="13">
        <f t="shared" si="66"/>
        <v>2268</v>
      </c>
      <c r="O1417" s="11">
        <v>20500</v>
      </c>
      <c r="P1417" s="11">
        <f t="shared" si="67"/>
        <v>1025000</v>
      </c>
      <c r="Q1417" s="9" t="s">
        <v>643</v>
      </c>
      <c r="R1417" s="37">
        <f t="shared" si="68"/>
        <v>20500</v>
      </c>
    </row>
    <row r="1418" spans="1:18" x14ac:dyDescent="0.25">
      <c r="A1418" s="9" t="s">
        <v>644</v>
      </c>
      <c r="B1418" s="10">
        <v>44463</v>
      </c>
      <c r="C1418" s="11">
        <v>9</v>
      </c>
      <c r="D1418" s="12">
        <v>2021</v>
      </c>
      <c r="E1418" s="10" t="s">
        <v>2717</v>
      </c>
      <c r="F1418" s="10" t="s">
        <v>2658</v>
      </c>
      <c r="G1418" s="10" t="s">
        <v>2668</v>
      </c>
      <c r="H1418" s="9" t="s">
        <v>603</v>
      </c>
      <c r="I1418" s="9" t="s">
        <v>58</v>
      </c>
      <c r="J1418" s="9" t="s">
        <v>3</v>
      </c>
      <c r="K1418" s="9" t="s">
        <v>59</v>
      </c>
      <c r="L1418" s="9" t="s">
        <v>60</v>
      </c>
      <c r="M1418" s="13">
        <v>150</v>
      </c>
      <c r="N1418" s="13">
        <f t="shared" si="66"/>
        <v>6804</v>
      </c>
      <c r="O1418" s="11">
        <v>22800</v>
      </c>
      <c r="P1418" s="11">
        <f t="shared" si="67"/>
        <v>3420000</v>
      </c>
      <c r="Q1418" s="9" t="s">
        <v>645</v>
      </c>
      <c r="R1418" s="37">
        <f t="shared" si="68"/>
        <v>22800</v>
      </c>
    </row>
    <row r="1419" spans="1:18" x14ac:dyDescent="0.25">
      <c r="A1419" s="9" t="s">
        <v>646</v>
      </c>
      <c r="B1419" s="10">
        <v>44463</v>
      </c>
      <c r="C1419" s="11">
        <v>9</v>
      </c>
      <c r="D1419" s="12">
        <v>2021</v>
      </c>
      <c r="E1419" s="10" t="s">
        <v>2717</v>
      </c>
      <c r="F1419" s="10" t="s">
        <v>2658</v>
      </c>
      <c r="G1419" s="10" t="s">
        <v>2668</v>
      </c>
      <c r="H1419" s="9" t="s">
        <v>603</v>
      </c>
      <c r="I1419" s="9" t="s">
        <v>58</v>
      </c>
      <c r="J1419" s="9" t="s">
        <v>3</v>
      </c>
      <c r="K1419" s="9" t="s">
        <v>59</v>
      </c>
      <c r="L1419" s="9" t="s">
        <v>60</v>
      </c>
      <c r="M1419" s="13">
        <v>48</v>
      </c>
      <c r="N1419" s="13">
        <f t="shared" si="66"/>
        <v>2177.2799999999997</v>
      </c>
      <c r="O1419" s="11">
        <v>22800</v>
      </c>
      <c r="P1419" s="11">
        <f t="shared" si="67"/>
        <v>1094400</v>
      </c>
      <c r="Q1419" s="9" t="s">
        <v>647</v>
      </c>
      <c r="R1419" s="37">
        <f t="shared" si="68"/>
        <v>22800</v>
      </c>
    </row>
    <row r="1420" spans="1:18" x14ac:dyDescent="0.25">
      <c r="A1420" s="9" t="s">
        <v>2630</v>
      </c>
      <c r="B1420" s="10">
        <v>44463</v>
      </c>
      <c r="C1420" s="11">
        <v>9</v>
      </c>
      <c r="D1420" s="12">
        <v>2021</v>
      </c>
      <c r="E1420" s="10" t="s">
        <v>2717</v>
      </c>
      <c r="F1420" s="10" t="s">
        <v>2658</v>
      </c>
      <c r="G1420" s="10" t="s">
        <v>2668</v>
      </c>
      <c r="H1420" s="9" t="s">
        <v>63</v>
      </c>
      <c r="I1420" s="9" t="s">
        <v>58</v>
      </c>
      <c r="J1420" s="9" t="s">
        <v>2627</v>
      </c>
      <c r="K1420" s="9" t="s">
        <v>59</v>
      </c>
      <c r="L1420" s="9" t="s">
        <v>60</v>
      </c>
      <c r="M1420" s="13">
        <v>-5</v>
      </c>
      <c r="N1420" s="13">
        <f t="shared" si="66"/>
        <v>-226.8</v>
      </c>
      <c r="O1420" s="11">
        <v>17500</v>
      </c>
      <c r="P1420" s="11">
        <f t="shared" si="67"/>
        <v>-87500</v>
      </c>
      <c r="Q1420" s="9" t="s">
        <v>847</v>
      </c>
      <c r="R1420" s="37">
        <f t="shared" si="68"/>
        <v>17500</v>
      </c>
    </row>
    <row r="1421" spans="1:18" x14ac:dyDescent="0.25">
      <c r="A1421" s="9" t="s">
        <v>634</v>
      </c>
      <c r="B1421" s="10">
        <v>44466</v>
      </c>
      <c r="C1421" s="11">
        <v>9</v>
      </c>
      <c r="D1421" s="12">
        <v>2021</v>
      </c>
      <c r="E1421" s="10" t="s">
        <v>2717</v>
      </c>
      <c r="F1421" s="10" t="s">
        <v>2658</v>
      </c>
      <c r="G1421" s="10" t="s">
        <v>2668</v>
      </c>
      <c r="H1421" s="9" t="s">
        <v>8</v>
      </c>
      <c r="I1421" s="9" t="s">
        <v>9</v>
      </c>
      <c r="J1421" s="9" t="s">
        <v>3</v>
      </c>
      <c r="K1421" s="9" t="s">
        <v>10</v>
      </c>
      <c r="L1421" s="9" t="s">
        <v>11</v>
      </c>
      <c r="M1421" s="13">
        <v>70</v>
      </c>
      <c r="N1421" s="13">
        <f t="shared" si="66"/>
        <v>3175.2</v>
      </c>
      <c r="O1421" s="11">
        <v>27800</v>
      </c>
      <c r="P1421" s="11">
        <f t="shared" si="67"/>
        <v>1946000</v>
      </c>
      <c r="Q1421" s="9" t="s">
        <v>635</v>
      </c>
      <c r="R1421" s="37">
        <f t="shared" si="68"/>
        <v>27800</v>
      </c>
    </row>
    <row r="1422" spans="1:18" x14ac:dyDescent="0.25">
      <c r="A1422" s="9" t="s">
        <v>636</v>
      </c>
      <c r="B1422" s="10">
        <v>44466</v>
      </c>
      <c r="C1422" s="11">
        <v>9</v>
      </c>
      <c r="D1422" s="12">
        <v>2021</v>
      </c>
      <c r="E1422" s="10" t="s">
        <v>2717</v>
      </c>
      <c r="F1422" s="10" t="s">
        <v>2658</v>
      </c>
      <c r="G1422" s="10" t="s">
        <v>2668</v>
      </c>
      <c r="H1422" s="9" t="s">
        <v>8</v>
      </c>
      <c r="I1422" s="9" t="s">
        <v>9</v>
      </c>
      <c r="J1422" s="9" t="s">
        <v>3</v>
      </c>
      <c r="K1422" s="9" t="s">
        <v>10</v>
      </c>
      <c r="L1422" s="9" t="s">
        <v>11</v>
      </c>
      <c r="M1422" s="13">
        <v>30</v>
      </c>
      <c r="N1422" s="13">
        <f t="shared" si="66"/>
        <v>1360.8</v>
      </c>
      <c r="O1422" s="11">
        <v>27800</v>
      </c>
      <c r="P1422" s="11">
        <f t="shared" si="67"/>
        <v>834000</v>
      </c>
      <c r="Q1422" s="9" t="s">
        <v>637</v>
      </c>
      <c r="R1422" s="37">
        <f t="shared" si="68"/>
        <v>27800</v>
      </c>
    </row>
    <row r="1423" spans="1:18" x14ac:dyDescent="0.25">
      <c r="A1423" s="9" t="s">
        <v>638</v>
      </c>
      <c r="B1423" s="10">
        <v>44466</v>
      </c>
      <c r="C1423" s="11">
        <v>9</v>
      </c>
      <c r="D1423" s="12">
        <v>2021</v>
      </c>
      <c r="E1423" s="10" t="s">
        <v>2717</v>
      </c>
      <c r="F1423" s="10" t="s">
        <v>2658</v>
      </c>
      <c r="G1423" s="10" t="s">
        <v>2668</v>
      </c>
      <c r="H1423" s="9" t="s">
        <v>355</v>
      </c>
      <c r="I1423" s="9" t="s">
        <v>356</v>
      </c>
      <c r="J1423" s="9" t="s">
        <v>3</v>
      </c>
      <c r="K1423" s="9" t="s">
        <v>357</v>
      </c>
      <c r="L1423" s="9" t="s">
        <v>358</v>
      </c>
      <c r="M1423" s="13">
        <v>35.83</v>
      </c>
      <c r="N1423" s="13">
        <f t="shared" si="66"/>
        <v>1625.2487999999998</v>
      </c>
      <c r="O1423" s="11">
        <v>13500</v>
      </c>
      <c r="P1423" s="11">
        <f t="shared" si="67"/>
        <v>483705</v>
      </c>
      <c r="Q1423" s="9" t="s">
        <v>639</v>
      </c>
      <c r="R1423" s="37">
        <f t="shared" si="68"/>
        <v>13500</v>
      </c>
    </row>
    <row r="1424" spans="1:18" x14ac:dyDescent="0.25">
      <c r="A1424" s="9" t="s">
        <v>640</v>
      </c>
      <c r="B1424" s="10">
        <v>44466</v>
      </c>
      <c r="C1424" s="11">
        <v>9</v>
      </c>
      <c r="D1424" s="12">
        <v>2021</v>
      </c>
      <c r="E1424" s="10" t="s">
        <v>2717</v>
      </c>
      <c r="F1424" s="10" t="s">
        <v>2658</v>
      </c>
      <c r="G1424" s="10" t="s">
        <v>2668</v>
      </c>
      <c r="H1424" s="9" t="s">
        <v>355</v>
      </c>
      <c r="I1424" s="9" t="s">
        <v>356</v>
      </c>
      <c r="J1424" s="9" t="s">
        <v>3</v>
      </c>
      <c r="K1424" s="9" t="s">
        <v>357</v>
      </c>
      <c r="L1424" s="9" t="s">
        <v>358</v>
      </c>
      <c r="M1424" s="13">
        <v>64.17</v>
      </c>
      <c r="N1424" s="13">
        <f t="shared" si="66"/>
        <v>2910.7512000000002</v>
      </c>
      <c r="O1424" s="11">
        <v>13500</v>
      </c>
      <c r="P1424" s="11">
        <f t="shared" si="67"/>
        <v>866295</v>
      </c>
      <c r="Q1424" s="9" t="s">
        <v>641</v>
      </c>
      <c r="R1424" s="37">
        <f t="shared" si="68"/>
        <v>13500</v>
      </c>
    </row>
    <row r="1425" spans="1:18" x14ac:dyDescent="0.25">
      <c r="A1425" s="9" t="s">
        <v>630</v>
      </c>
      <c r="B1425" s="10">
        <v>44468</v>
      </c>
      <c r="C1425" s="11">
        <v>9</v>
      </c>
      <c r="D1425" s="12">
        <v>2021</v>
      </c>
      <c r="E1425" s="10" t="s">
        <v>2717</v>
      </c>
      <c r="F1425" s="10" t="s">
        <v>2658</v>
      </c>
      <c r="G1425" s="10" t="s">
        <v>2668</v>
      </c>
      <c r="H1425" s="9" t="s">
        <v>8</v>
      </c>
      <c r="I1425" s="9" t="s">
        <v>50</v>
      </c>
      <c r="J1425" s="9" t="s">
        <v>3</v>
      </c>
      <c r="K1425" s="9" t="s">
        <v>51</v>
      </c>
      <c r="L1425" s="9" t="s">
        <v>52</v>
      </c>
      <c r="M1425" s="13">
        <v>162</v>
      </c>
      <c r="N1425" s="13">
        <f t="shared" si="66"/>
        <v>7348.32</v>
      </c>
      <c r="O1425" s="11">
        <v>26000</v>
      </c>
      <c r="P1425" s="11">
        <f t="shared" si="67"/>
        <v>4212000</v>
      </c>
      <c r="Q1425" s="9" t="s">
        <v>631</v>
      </c>
      <c r="R1425" s="37">
        <f t="shared" si="68"/>
        <v>26000</v>
      </c>
    </row>
    <row r="1426" spans="1:18" x14ac:dyDescent="0.25">
      <c r="A1426" s="9" t="s">
        <v>632</v>
      </c>
      <c r="B1426" s="10">
        <v>44468</v>
      </c>
      <c r="C1426" s="11">
        <v>9</v>
      </c>
      <c r="D1426" s="12">
        <v>2021</v>
      </c>
      <c r="E1426" s="10" t="s">
        <v>2717</v>
      </c>
      <c r="F1426" s="10" t="s">
        <v>2658</v>
      </c>
      <c r="G1426" s="10" t="s">
        <v>2668</v>
      </c>
      <c r="H1426" s="9" t="s">
        <v>235</v>
      </c>
      <c r="I1426" s="9" t="s">
        <v>33</v>
      </c>
      <c r="J1426" s="9" t="s">
        <v>3</v>
      </c>
      <c r="K1426" s="9" t="s">
        <v>16</v>
      </c>
      <c r="L1426" s="9" t="s">
        <v>17</v>
      </c>
      <c r="M1426" s="13">
        <v>58.976410000000001</v>
      </c>
      <c r="N1426" s="13">
        <f t="shared" si="66"/>
        <v>2675.1699576000001</v>
      </c>
      <c r="O1426" s="11">
        <v>15200.09</v>
      </c>
      <c r="P1426" s="11">
        <f t="shared" si="67"/>
        <v>896446.73987689998</v>
      </c>
      <c r="Q1426" s="9" t="s">
        <v>633</v>
      </c>
      <c r="R1426" s="37">
        <f t="shared" si="68"/>
        <v>15200.09</v>
      </c>
    </row>
    <row r="1427" spans="1:18" x14ac:dyDescent="0.25">
      <c r="A1427" s="9" t="s">
        <v>632</v>
      </c>
      <c r="B1427" s="10">
        <v>44468</v>
      </c>
      <c r="C1427" s="11">
        <v>9</v>
      </c>
      <c r="D1427" s="12">
        <v>2021</v>
      </c>
      <c r="E1427" s="10" t="s">
        <v>2717</v>
      </c>
      <c r="F1427" s="10" t="s">
        <v>2658</v>
      </c>
      <c r="G1427" s="10" t="s">
        <v>2668</v>
      </c>
      <c r="H1427" s="9" t="s">
        <v>235</v>
      </c>
      <c r="I1427" s="9" t="s">
        <v>33</v>
      </c>
      <c r="J1427" s="9" t="s">
        <v>3</v>
      </c>
      <c r="K1427" s="9" t="s">
        <v>16</v>
      </c>
      <c r="L1427" s="9" t="s">
        <v>17</v>
      </c>
      <c r="M1427" s="13">
        <v>7.5837700000000003</v>
      </c>
      <c r="N1427" s="13">
        <f t="shared" si="66"/>
        <v>343.99980720000002</v>
      </c>
      <c r="O1427" s="11">
        <v>15200.08</v>
      </c>
      <c r="P1427" s="11">
        <f t="shared" si="67"/>
        <v>115273.91070160001</v>
      </c>
      <c r="Q1427" s="9" t="s">
        <v>633</v>
      </c>
      <c r="R1427" s="37">
        <f t="shared" si="68"/>
        <v>15200.08</v>
      </c>
    </row>
    <row r="1428" spans="1:18" x14ac:dyDescent="0.25">
      <c r="A1428" s="9" t="s">
        <v>632</v>
      </c>
      <c r="B1428" s="10">
        <v>44468</v>
      </c>
      <c r="C1428" s="11">
        <v>9</v>
      </c>
      <c r="D1428" s="12">
        <v>2021</v>
      </c>
      <c r="E1428" s="10" t="s">
        <v>2717</v>
      </c>
      <c r="F1428" s="10" t="s">
        <v>2658</v>
      </c>
      <c r="G1428" s="10" t="s">
        <v>2668</v>
      </c>
      <c r="H1428" s="9" t="s">
        <v>235</v>
      </c>
      <c r="I1428" s="9" t="s">
        <v>33</v>
      </c>
      <c r="J1428" s="9" t="s">
        <v>3</v>
      </c>
      <c r="K1428" s="9" t="s">
        <v>16</v>
      </c>
      <c r="L1428" s="9" t="s">
        <v>17</v>
      </c>
      <c r="M1428" s="13">
        <v>2.8167900000000001</v>
      </c>
      <c r="N1428" s="13">
        <f t="shared" si="66"/>
        <v>127.7695944</v>
      </c>
      <c r="O1428" s="11">
        <v>15200.08</v>
      </c>
      <c r="P1428" s="11">
        <f t="shared" si="67"/>
        <v>42815.433343199998</v>
      </c>
      <c r="Q1428" s="9" t="s">
        <v>633</v>
      </c>
      <c r="R1428" s="37">
        <f t="shared" si="68"/>
        <v>15200.079999999998</v>
      </c>
    </row>
    <row r="1429" spans="1:18" x14ac:dyDescent="0.25">
      <c r="A1429" s="9" t="s">
        <v>628</v>
      </c>
      <c r="B1429" s="10">
        <v>44469</v>
      </c>
      <c r="C1429" s="11">
        <v>9</v>
      </c>
      <c r="D1429" s="12">
        <v>2021</v>
      </c>
      <c r="E1429" s="10" t="s">
        <v>2717</v>
      </c>
      <c r="F1429" s="10" t="s">
        <v>2658</v>
      </c>
      <c r="G1429" s="10" t="s">
        <v>2668</v>
      </c>
      <c r="H1429" s="9" t="s">
        <v>36</v>
      </c>
      <c r="I1429" s="9" t="s">
        <v>159</v>
      </c>
      <c r="J1429" s="9" t="s">
        <v>3</v>
      </c>
      <c r="K1429" s="9" t="s">
        <v>160</v>
      </c>
      <c r="L1429" s="9" t="s">
        <v>161</v>
      </c>
      <c r="M1429" s="13">
        <v>80</v>
      </c>
      <c r="N1429" s="13">
        <f t="shared" si="66"/>
        <v>3628.8</v>
      </c>
      <c r="O1429" s="11">
        <v>24500</v>
      </c>
      <c r="P1429" s="11">
        <f t="shared" si="67"/>
        <v>1960000</v>
      </c>
      <c r="Q1429" s="9" t="s">
        <v>629</v>
      </c>
      <c r="R1429" s="37">
        <f t="shared" si="68"/>
        <v>24500</v>
      </c>
    </row>
    <row r="1430" spans="1:18" x14ac:dyDescent="0.25">
      <c r="A1430" s="9" t="s">
        <v>626</v>
      </c>
      <c r="B1430" s="10">
        <v>44470</v>
      </c>
      <c r="C1430" s="11">
        <v>10</v>
      </c>
      <c r="D1430" s="12">
        <v>2021</v>
      </c>
      <c r="E1430" s="10" t="s">
        <v>2718</v>
      </c>
      <c r="F1430" s="10" t="s">
        <v>2658</v>
      </c>
      <c r="G1430" s="10" t="s">
        <v>2669</v>
      </c>
      <c r="H1430" s="9" t="s">
        <v>36</v>
      </c>
      <c r="I1430" s="9" t="s">
        <v>289</v>
      </c>
      <c r="J1430" s="9" t="s">
        <v>3</v>
      </c>
      <c r="K1430" s="9" t="s">
        <v>290</v>
      </c>
      <c r="L1430" s="9" t="s">
        <v>291</v>
      </c>
      <c r="M1430" s="13">
        <v>200</v>
      </c>
      <c r="N1430" s="13">
        <f t="shared" si="66"/>
        <v>9072</v>
      </c>
      <c r="O1430" s="11">
        <v>26500</v>
      </c>
      <c r="P1430" s="11">
        <f t="shared" si="67"/>
        <v>5300000</v>
      </c>
      <c r="Q1430" s="9" t="s">
        <v>627</v>
      </c>
      <c r="R1430" s="37">
        <f t="shared" si="68"/>
        <v>26500</v>
      </c>
    </row>
    <row r="1431" spans="1:18" x14ac:dyDescent="0.25">
      <c r="A1431" s="9" t="s">
        <v>624</v>
      </c>
      <c r="B1431" s="10">
        <v>44471</v>
      </c>
      <c r="C1431" s="11">
        <v>10</v>
      </c>
      <c r="D1431" s="12">
        <v>2021</v>
      </c>
      <c r="E1431" s="10" t="s">
        <v>2718</v>
      </c>
      <c r="F1431" s="10" t="s">
        <v>2658</v>
      </c>
      <c r="G1431" s="10" t="s">
        <v>2669</v>
      </c>
      <c r="H1431" s="9" t="s">
        <v>164</v>
      </c>
      <c r="I1431" s="9" t="s">
        <v>159</v>
      </c>
      <c r="J1431" s="9" t="s">
        <v>3</v>
      </c>
      <c r="K1431" s="9" t="s">
        <v>160</v>
      </c>
      <c r="L1431" s="9" t="s">
        <v>161</v>
      </c>
      <c r="M1431" s="13">
        <v>60</v>
      </c>
      <c r="N1431" s="13">
        <f t="shared" si="66"/>
        <v>2721.6</v>
      </c>
      <c r="O1431" s="11">
        <v>27000</v>
      </c>
      <c r="P1431" s="11">
        <f t="shared" si="67"/>
        <v>1620000</v>
      </c>
      <c r="Q1431" s="9" t="s">
        <v>625</v>
      </c>
      <c r="R1431" s="37">
        <f t="shared" si="68"/>
        <v>27000</v>
      </c>
    </row>
    <row r="1432" spans="1:18" x14ac:dyDescent="0.25">
      <c r="A1432" s="9" t="s">
        <v>607</v>
      </c>
      <c r="B1432" s="10">
        <v>44473</v>
      </c>
      <c r="C1432" s="11">
        <v>10</v>
      </c>
      <c r="D1432" s="12">
        <v>2021</v>
      </c>
      <c r="E1432" s="10" t="s">
        <v>2718</v>
      </c>
      <c r="F1432" s="10" t="s">
        <v>2658</v>
      </c>
      <c r="G1432" s="10" t="s">
        <v>2669</v>
      </c>
      <c r="H1432" s="9" t="s">
        <v>303</v>
      </c>
      <c r="I1432" s="9" t="s">
        <v>608</v>
      </c>
      <c r="J1432" s="9" t="s">
        <v>3</v>
      </c>
      <c r="K1432" s="9" t="s">
        <v>609</v>
      </c>
      <c r="L1432" s="9" t="s">
        <v>610</v>
      </c>
      <c r="M1432" s="13">
        <v>43.39</v>
      </c>
      <c r="N1432" s="13">
        <f t="shared" si="66"/>
        <v>1968.1704</v>
      </c>
      <c r="O1432" s="11">
        <v>19276.330000000002</v>
      </c>
      <c r="P1432" s="11">
        <f t="shared" si="67"/>
        <v>836399.95870000008</v>
      </c>
      <c r="Q1432" s="9" t="s">
        <v>611</v>
      </c>
      <c r="R1432" s="37">
        <f t="shared" si="68"/>
        <v>19276.330000000002</v>
      </c>
    </row>
    <row r="1433" spans="1:18" x14ac:dyDescent="0.25">
      <c r="A1433" s="9" t="s">
        <v>612</v>
      </c>
      <c r="B1433" s="10">
        <v>44473</v>
      </c>
      <c r="C1433" s="11">
        <v>10</v>
      </c>
      <c r="D1433" s="12">
        <v>2021</v>
      </c>
      <c r="E1433" s="10" t="s">
        <v>2718</v>
      </c>
      <c r="F1433" s="10" t="s">
        <v>2658</v>
      </c>
      <c r="G1433" s="10" t="s">
        <v>2669</v>
      </c>
      <c r="H1433" s="9" t="s">
        <v>8</v>
      </c>
      <c r="I1433" s="9" t="s">
        <v>9</v>
      </c>
      <c r="J1433" s="9" t="s">
        <v>3</v>
      </c>
      <c r="K1433" s="9" t="s">
        <v>10</v>
      </c>
      <c r="L1433" s="9" t="s">
        <v>11</v>
      </c>
      <c r="M1433" s="13">
        <v>6.84</v>
      </c>
      <c r="N1433" s="13">
        <f t="shared" si="66"/>
        <v>310.26240000000001</v>
      </c>
      <c r="O1433" s="11">
        <v>26750</v>
      </c>
      <c r="P1433" s="11">
        <f t="shared" si="67"/>
        <v>182970</v>
      </c>
      <c r="Q1433" s="9" t="s">
        <v>613</v>
      </c>
      <c r="R1433" s="37">
        <f t="shared" si="68"/>
        <v>26750</v>
      </c>
    </row>
    <row r="1434" spans="1:18" x14ac:dyDescent="0.25">
      <c r="A1434" s="9" t="s">
        <v>612</v>
      </c>
      <c r="B1434" s="10">
        <v>44473</v>
      </c>
      <c r="C1434" s="11">
        <v>10</v>
      </c>
      <c r="D1434" s="12">
        <v>2021</v>
      </c>
      <c r="E1434" s="10" t="s">
        <v>2718</v>
      </c>
      <c r="F1434" s="10" t="s">
        <v>2658</v>
      </c>
      <c r="G1434" s="10" t="s">
        <v>2669</v>
      </c>
      <c r="H1434" s="9" t="s">
        <v>8</v>
      </c>
      <c r="I1434" s="9" t="s">
        <v>9</v>
      </c>
      <c r="J1434" s="9" t="s">
        <v>3</v>
      </c>
      <c r="K1434" s="9" t="s">
        <v>10</v>
      </c>
      <c r="L1434" s="9" t="s">
        <v>11</v>
      </c>
      <c r="M1434" s="13">
        <v>17.5</v>
      </c>
      <c r="N1434" s="13">
        <f t="shared" si="66"/>
        <v>793.8</v>
      </c>
      <c r="O1434" s="11">
        <v>26750</v>
      </c>
      <c r="P1434" s="11">
        <f t="shared" si="67"/>
        <v>468125</v>
      </c>
      <c r="Q1434" s="9" t="s">
        <v>613</v>
      </c>
      <c r="R1434" s="37">
        <f t="shared" si="68"/>
        <v>26750</v>
      </c>
    </row>
    <row r="1435" spans="1:18" x14ac:dyDescent="0.25">
      <c r="A1435" s="9" t="s">
        <v>612</v>
      </c>
      <c r="B1435" s="10">
        <v>44473</v>
      </c>
      <c r="C1435" s="11">
        <v>10</v>
      </c>
      <c r="D1435" s="12">
        <v>2021</v>
      </c>
      <c r="E1435" s="10" t="s">
        <v>2718</v>
      </c>
      <c r="F1435" s="10" t="s">
        <v>2658</v>
      </c>
      <c r="G1435" s="10" t="s">
        <v>2669</v>
      </c>
      <c r="H1435" s="9" t="s">
        <v>8</v>
      </c>
      <c r="I1435" s="9" t="s">
        <v>9</v>
      </c>
      <c r="J1435" s="9" t="s">
        <v>3</v>
      </c>
      <c r="K1435" s="9" t="s">
        <v>10</v>
      </c>
      <c r="L1435" s="9" t="s">
        <v>11</v>
      </c>
      <c r="M1435" s="13">
        <v>4.7699999999999996</v>
      </c>
      <c r="N1435" s="13">
        <f t="shared" si="66"/>
        <v>216.36719999999997</v>
      </c>
      <c r="O1435" s="11">
        <v>26750</v>
      </c>
      <c r="P1435" s="11">
        <f t="shared" si="67"/>
        <v>127597.49999999999</v>
      </c>
      <c r="Q1435" s="9" t="s">
        <v>613</v>
      </c>
      <c r="R1435" s="37">
        <f t="shared" si="68"/>
        <v>26750</v>
      </c>
    </row>
    <row r="1436" spans="1:18" x14ac:dyDescent="0.25">
      <c r="A1436" s="9" t="s">
        <v>614</v>
      </c>
      <c r="B1436" s="10">
        <v>44473</v>
      </c>
      <c r="C1436" s="11">
        <v>10</v>
      </c>
      <c r="D1436" s="12">
        <v>2021</v>
      </c>
      <c r="E1436" s="10" t="s">
        <v>2718</v>
      </c>
      <c r="F1436" s="10" t="s">
        <v>2658</v>
      </c>
      <c r="G1436" s="10" t="s">
        <v>2669</v>
      </c>
      <c r="H1436" s="9" t="s">
        <v>8</v>
      </c>
      <c r="I1436" s="9" t="s">
        <v>9</v>
      </c>
      <c r="J1436" s="9" t="s">
        <v>3</v>
      </c>
      <c r="K1436" s="9" t="s">
        <v>10</v>
      </c>
      <c r="L1436" s="9" t="s">
        <v>11</v>
      </c>
      <c r="M1436" s="13">
        <v>20.89</v>
      </c>
      <c r="N1436" s="13">
        <f t="shared" si="66"/>
        <v>947.57040000000006</v>
      </c>
      <c r="O1436" s="11">
        <v>26750</v>
      </c>
      <c r="P1436" s="11">
        <f t="shared" si="67"/>
        <v>558807.5</v>
      </c>
      <c r="Q1436" s="9" t="s">
        <v>615</v>
      </c>
      <c r="R1436" s="37">
        <f t="shared" si="68"/>
        <v>26750</v>
      </c>
    </row>
    <row r="1437" spans="1:18" x14ac:dyDescent="0.25">
      <c r="A1437" s="9" t="s">
        <v>616</v>
      </c>
      <c r="B1437" s="10">
        <v>44473</v>
      </c>
      <c r="C1437" s="11">
        <v>10</v>
      </c>
      <c r="D1437" s="12">
        <v>2021</v>
      </c>
      <c r="E1437" s="10" t="s">
        <v>2718</v>
      </c>
      <c r="F1437" s="10" t="s">
        <v>2658</v>
      </c>
      <c r="G1437" s="10" t="s">
        <v>2669</v>
      </c>
      <c r="H1437" s="9" t="s">
        <v>78</v>
      </c>
      <c r="I1437" s="9" t="s">
        <v>23</v>
      </c>
      <c r="J1437" s="9" t="s">
        <v>3</v>
      </c>
      <c r="K1437" s="9" t="s">
        <v>16</v>
      </c>
      <c r="L1437" s="9" t="s">
        <v>17</v>
      </c>
      <c r="M1437" s="13">
        <v>74.569999999999993</v>
      </c>
      <c r="N1437" s="13">
        <f t="shared" si="66"/>
        <v>3382.4951999999998</v>
      </c>
      <c r="O1437" s="11">
        <v>24200</v>
      </c>
      <c r="P1437" s="11">
        <f t="shared" si="67"/>
        <v>1804593.9999999998</v>
      </c>
      <c r="Q1437" s="9" t="s">
        <v>617</v>
      </c>
      <c r="R1437" s="37">
        <f t="shared" si="68"/>
        <v>24200</v>
      </c>
    </row>
    <row r="1438" spans="1:18" x14ac:dyDescent="0.25">
      <c r="A1438" s="9" t="s">
        <v>616</v>
      </c>
      <c r="B1438" s="10">
        <v>44473</v>
      </c>
      <c r="C1438" s="11">
        <v>10</v>
      </c>
      <c r="D1438" s="12">
        <v>2021</v>
      </c>
      <c r="E1438" s="10" t="s">
        <v>2718</v>
      </c>
      <c r="F1438" s="10" t="s">
        <v>2658</v>
      </c>
      <c r="G1438" s="10" t="s">
        <v>2669</v>
      </c>
      <c r="H1438" s="9" t="s">
        <v>78</v>
      </c>
      <c r="I1438" s="9" t="s">
        <v>23</v>
      </c>
      <c r="J1438" s="9" t="s">
        <v>3</v>
      </c>
      <c r="K1438" s="9" t="s">
        <v>16</v>
      </c>
      <c r="L1438" s="9" t="s">
        <v>17</v>
      </c>
      <c r="M1438" s="13">
        <v>12.15</v>
      </c>
      <c r="N1438" s="13">
        <f t="shared" si="66"/>
        <v>551.12400000000002</v>
      </c>
      <c r="O1438" s="11">
        <v>24200</v>
      </c>
      <c r="P1438" s="11">
        <f t="shared" si="67"/>
        <v>294030</v>
      </c>
      <c r="Q1438" s="9" t="s">
        <v>617</v>
      </c>
      <c r="R1438" s="37">
        <f t="shared" si="68"/>
        <v>24200</v>
      </c>
    </row>
    <row r="1439" spans="1:18" x14ac:dyDescent="0.25">
      <c r="A1439" s="9" t="s">
        <v>616</v>
      </c>
      <c r="B1439" s="10">
        <v>44473</v>
      </c>
      <c r="C1439" s="11">
        <v>10</v>
      </c>
      <c r="D1439" s="12">
        <v>2021</v>
      </c>
      <c r="E1439" s="10" t="s">
        <v>2718</v>
      </c>
      <c r="F1439" s="10" t="s">
        <v>2658</v>
      </c>
      <c r="G1439" s="10" t="s">
        <v>2669</v>
      </c>
      <c r="H1439" s="9" t="s">
        <v>78</v>
      </c>
      <c r="I1439" s="9" t="s">
        <v>23</v>
      </c>
      <c r="J1439" s="9" t="s">
        <v>3</v>
      </c>
      <c r="K1439" s="9" t="s">
        <v>16</v>
      </c>
      <c r="L1439" s="9" t="s">
        <v>17</v>
      </c>
      <c r="M1439" s="13">
        <v>13.28</v>
      </c>
      <c r="N1439" s="13">
        <f t="shared" si="66"/>
        <v>602.38079999999991</v>
      </c>
      <c r="O1439" s="11">
        <v>24200</v>
      </c>
      <c r="P1439" s="11">
        <f t="shared" si="67"/>
        <v>321376</v>
      </c>
      <c r="Q1439" s="9" t="s">
        <v>617</v>
      </c>
      <c r="R1439" s="37">
        <f t="shared" si="68"/>
        <v>24200</v>
      </c>
    </row>
    <row r="1440" spans="1:18" x14ac:dyDescent="0.25">
      <c r="A1440" s="9" t="s">
        <v>618</v>
      </c>
      <c r="B1440" s="10">
        <v>44473</v>
      </c>
      <c r="C1440" s="11">
        <v>10</v>
      </c>
      <c r="D1440" s="12">
        <v>2021</v>
      </c>
      <c r="E1440" s="10" t="s">
        <v>2718</v>
      </c>
      <c r="F1440" s="10" t="s">
        <v>2658</v>
      </c>
      <c r="G1440" s="10" t="s">
        <v>2669</v>
      </c>
      <c r="H1440" s="9" t="s">
        <v>22</v>
      </c>
      <c r="I1440" s="9" t="s">
        <v>23</v>
      </c>
      <c r="J1440" s="9" t="s">
        <v>3</v>
      </c>
      <c r="K1440" s="9" t="s">
        <v>16</v>
      </c>
      <c r="L1440" s="9" t="s">
        <v>17</v>
      </c>
      <c r="M1440" s="13">
        <v>22.12</v>
      </c>
      <c r="N1440" s="13">
        <f t="shared" si="66"/>
        <v>1003.3632</v>
      </c>
      <c r="O1440" s="11">
        <v>23000</v>
      </c>
      <c r="P1440" s="11">
        <f t="shared" si="67"/>
        <v>508760</v>
      </c>
      <c r="Q1440" s="9" t="s">
        <v>619</v>
      </c>
      <c r="R1440" s="37">
        <f t="shared" si="68"/>
        <v>23000</v>
      </c>
    </row>
    <row r="1441" spans="1:18" x14ac:dyDescent="0.25">
      <c r="A1441" s="9" t="s">
        <v>618</v>
      </c>
      <c r="B1441" s="10">
        <v>44473</v>
      </c>
      <c r="C1441" s="11">
        <v>10</v>
      </c>
      <c r="D1441" s="12">
        <v>2021</v>
      </c>
      <c r="E1441" s="10" t="s">
        <v>2718</v>
      </c>
      <c r="F1441" s="10" t="s">
        <v>2658</v>
      </c>
      <c r="G1441" s="10" t="s">
        <v>2669</v>
      </c>
      <c r="H1441" s="9" t="s">
        <v>22</v>
      </c>
      <c r="I1441" s="9" t="s">
        <v>23</v>
      </c>
      <c r="J1441" s="9" t="s">
        <v>3</v>
      </c>
      <c r="K1441" s="9" t="s">
        <v>16</v>
      </c>
      <c r="L1441" s="9" t="s">
        <v>17</v>
      </c>
      <c r="M1441" s="13">
        <v>54.99</v>
      </c>
      <c r="N1441" s="13">
        <f t="shared" si="66"/>
        <v>2494.3463999999999</v>
      </c>
      <c r="O1441" s="11">
        <v>23000</v>
      </c>
      <c r="P1441" s="11">
        <f t="shared" si="67"/>
        <v>1264770</v>
      </c>
      <c r="Q1441" s="9" t="s">
        <v>619</v>
      </c>
      <c r="R1441" s="37">
        <f t="shared" si="68"/>
        <v>23000</v>
      </c>
    </row>
    <row r="1442" spans="1:18" x14ac:dyDescent="0.25">
      <c r="A1442" s="9" t="s">
        <v>618</v>
      </c>
      <c r="B1442" s="10">
        <v>44473</v>
      </c>
      <c r="C1442" s="11">
        <v>10</v>
      </c>
      <c r="D1442" s="12">
        <v>2021</v>
      </c>
      <c r="E1442" s="10" t="s">
        <v>2718</v>
      </c>
      <c r="F1442" s="10" t="s">
        <v>2658</v>
      </c>
      <c r="G1442" s="10" t="s">
        <v>2669</v>
      </c>
      <c r="H1442" s="9" t="s">
        <v>22</v>
      </c>
      <c r="I1442" s="9" t="s">
        <v>23</v>
      </c>
      <c r="J1442" s="9" t="s">
        <v>3</v>
      </c>
      <c r="K1442" s="9" t="s">
        <v>16</v>
      </c>
      <c r="L1442" s="9" t="s">
        <v>17</v>
      </c>
      <c r="M1442" s="13">
        <v>22.89</v>
      </c>
      <c r="N1442" s="13">
        <f t="shared" si="66"/>
        <v>1038.2904000000001</v>
      </c>
      <c r="O1442" s="11">
        <v>23000</v>
      </c>
      <c r="P1442" s="11">
        <f t="shared" si="67"/>
        <v>526470</v>
      </c>
      <c r="Q1442" s="9" t="s">
        <v>619</v>
      </c>
      <c r="R1442" s="37">
        <f t="shared" si="68"/>
        <v>23000</v>
      </c>
    </row>
    <row r="1443" spans="1:18" x14ac:dyDescent="0.25">
      <c r="A1443" s="9" t="s">
        <v>620</v>
      </c>
      <c r="B1443" s="10">
        <v>44473</v>
      </c>
      <c r="C1443" s="11">
        <v>10</v>
      </c>
      <c r="D1443" s="12">
        <v>2021</v>
      </c>
      <c r="E1443" s="10" t="s">
        <v>2718</v>
      </c>
      <c r="F1443" s="10" t="s">
        <v>2658</v>
      </c>
      <c r="G1443" s="10" t="s">
        <v>2669</v>
      </c>
      <c r="H1443" s="9" t="s">
        <v>57</v>
      </c>
      <c r="I1443" s="9" t="s">
        <v>64</v>
      </c>
      <c r="J1443" s="9" t="s">
        <v>3</v>
      </c>
      <c r="K1443" s="9" t="s">
        <v>609</v>
      </c>
      <c r="L1443" s="9" t="s">
        <v>610</v>
      </c>
      <c r="M1443" s="13">
        <v>127.95</v>
      </c>
      <c r="N1443" s="13">
        <f t="shared" si="66"/>
        <v>5803.8119999999999</v>
      </c>
      <c r="O1443" s="11">
        <v>22000</v>
      </c>
      <c r="P1443" s="11">
        <f t="shared" si="67"/>
        <v>2814900</v>
      </c>
      <c r="Q1443" s="9" t="s">
        <v>621</v>
      </c>
      <c r="R1443" s="37">
        <f t="shared" si="68"/>
        <v>22000</v>
      </c>
    </row>
    <row r="1444" spans="1:18" x14ac:dyDescent="0.25">
      <c r="A1444" s="9" t="s">
        <v>622</v>
      </c>
      <c r="B1444" s="10">
        <v>44473</v>
      </c>
      <c r="C1444" s="11">
        <v>10</v>
      </c>
      <c r="D1444" s="12">
        <v>2021</v>
      </c>
      <c r="E1444" s="10" t="s">
        <v>2718</v>
      </c>
      <c r="F1444" s="10" t="s">
        <v>2658</v>
      </c>
      <c r="G1444" s="10" t="s">
        <v>2669</v>
      </c>
      <c r="H1444" s="9" t="s">
        <v>63</v>
      </c>
      <c r="I1444" s="9" t="s">
        <v>58</v>
      </c>
      <c r="J1444" s="9" t="s">
        <v>3</v>
      </c>
      <c r="K1444" s="9" t="s">
        <v>59</v>
      </c>
      <c r="L1444" s="9" t="s">
        <v>60</v>
      </c>
      <c r="M1444" s="13">
        <v>5</v>
      </c>
      <c r="N1444" s="13">
        <f t="shared" si="66"/>
        <v>226.8</v>
      </c>
      <c r="O1444" s="11">
        <v>17500</v>
      </c>
      <c r="P1444" s="11">
        <f t="shared" si="67"/>
        <v>87500</v>
      </c>
      <c r="Q1444" s="9" t="s">
        <v>623</v>
      </c>
      <c r="R1444" s="37">
        <f t="shared" si="68"/>
        <v>17500</v>
      </c>
    </row>
    <row r="1445" spans="1:18" x14ac:dyDescent="0.25">
      <c r="A1445" s="9" t="s">
        <v>596</v>
      </c>
      <c r="B1445" s="10">
        <v>44474</v>
      </c>
      <c r="C1445" s="11">
        <v>10</v>
      </c>
      <c r="D1445" s="12">
        <v>2021</v>
      </c>
      <c r="E1445" s="10" t="s">
        <v>2718</v>
      </c>
      <c r="F1445" s="10" t="s">
        <v>2658</v>
      </c>
      <c r="G1445" s="10" t="s">
        <v>2669</v>
      </c>
      <c r="H1445" s="9" t="s">
        <v>298</v>
      </c>
      <c r="I1445" s="9" t="s">
        <v>37</v>
      </c>
      <c r="J1445" s="9" t="s">
        <v>3</v>
      </c>
      <c r="K1445" s="9" t="s">
        <v>38</v>
      </c>
      <c r="L1445" s="9" t="s">
        <v>39</v>
      </c>
      <c r="M1445" s="13">
        <v>100</v>
      </c>
      <c r="N1445" s="13">
        <f t="shared" si="66"/>
        <v>4536</v>
      </c>
      <c r="O1445" s="11">
        <v>20500</v>
      </c>
      <c r="P1445" s="11">
        <f t="shared" si="67"/>
        <v>2050000</v>
      </c>
      <c r="Q1445" s="9" t="s">
        <v>597</v>
      </c>
      <c r="R1445" s="37">
        <f t="shared" si="68"/>
        <v>20500</v>
      </c>
    </row>
    <row r="1446" spans="1:18" x14ac:dyDescent="0.25">
      <c r="A1446" s="9" t="s">
        <v>598</v>
      </c>
      <c r="B1446" s="10">
        <v>44474</v>
      </c>
      <c r="C1446" s="11">
        <v>10</v>
      </c>
      <c r="D1446" s="12">
        <v>2021</v>
      </c>
      <c r="E1446" s="10" t="s">
        <v>2718</v>
      </c>
      <c r="F1446" s="10" t="s">
        <v>2658</v>
      </c>
      <c r="G1446" s="10" t="s">
        <v>2669</v>
      </c>
      <c r="H1446" s="9" t="s">
        <v>150</v>
      </c>
      <c r="I1446" s="9" t="s">
        <v>58</v>
      </c>
      <c r="J1446" s="9" t="s">
        <v>3</v>
      </c>
      <c r="K1446" s="9" t="s">
        <v>59</v>
      </c>
      <c r="L1446" s="9" t="s">
        <v>60</v>
      </c>
      <c r="M1446" s="13">
        <v>10</v>
      </c>
      <c r="N1446" s="13">
        <f t="shared" si="66"/>
        <v>453.6</v>
      </c>
      <c r="O1446" s="11">
        <v>19200</v>
      </c>
      <c r="P1446" s="11">
        <f t="shared" si="67"/>
        <v>192000</v>
      </c>
      <c r="Q1446" s="9" t="s">
        <v>599</v>
      </c>
      <c r="R1446" s="37">
        <f t="shared" si="68"/>
        <v>19200</v>
      </c>
    </row>
    <row r="1447" spans="1:18" x14ac:dyDescent="0.25">
      <c r="A1447" s="9" t="s">
        <v>600</v>
      </c>
      <c r="B1447" s="10">
        <v>44474</v>
      </c>
      <c r="C1447" s="11">
        <v>10</v>
      </c>
      <c r="D1447" s="12">
        <v>2021</v>
      </c>
      <c r="E1447" s="10" t="s">
        <v>2718</v>
      </c>
      <c r="F1447" s="10" t="s">
        <v>2658</v>
      </c>
      <c r="G1447" s="10" t="s">
        <v>2669</v>
      </c>
      <c r="H1447" s="9" t="s">
        <v>186</v>
      </c>
      <c r="I1447" s="9" t="s">
        <v>58</v>
      </c>
      <c r="J1447" s="9" t="s">
        <v>3</v>
      </c>
      <c r="K1447" s="9" t="s">
        <v>59</v>
      </c>
      <c r="L1447" s="9" t="s">
        <v>60</v>
      </c>
      <c r="M1447" s="13">
        <v>60</v>
      </c>
      <c r="N1447" s="13">
        <f t="shared" si="66"/>
        <v>2721.6</v>
      </c>
      <c r="O1447" s="11">
        <v>21000</v>
      </c>
      <c r="P1447" s="11">
        <f t="shared" si="67"/>
        <v>1260000</v>
      </c>
      <c r="Q1447" s="9" t="s">
        <v>601</v>
      </c>
      <c r="R1447" s="37">
        <f t="shared" si="68"/>
        <v>21000</v>
      </c>
    </row>
    <row r="1448" spans="1:18" x14ac:dyDescent="0.25">
      <c r="A1448" s="9" t="s">
        <v>602</v>
      </c>
      <c r="B1448" s="10">
        <v>44474</v>
      </c>
      <c r="C1448" s="11">
        <v>10</v>
      </c>
      <c r="D1448" s="12">
        <v>2021</v>
      </c>
      <c r="E1448" s="10" t="s">
        <v>2718</v>
      </c>
      <c r="F1448" s="10" t="s">
        <v>2658</v>
      </c>
      <c r="G1448" s="10" t="s">
        <v>2669</v>
      </c>
      <c r="H1448" s="9" t="s">
        <v>603</v>
      </c>
      <c r="I1448" s="9" t="s">
        <v>58</v>
      </c>
      <c r="J1448" s="9" t="s">
        <v>3</v>
      </c>
      <c r="K1448" s="9" t="s">
        <v>59</v>
      </c>
      <c r="L1448" s="9" t="s">
        <v>60</v>
      </c>
      <c r="M1448" s="13">
        <v>58.09</v>
      </c>
      <c r="N1448" s="13">
        <f t="shared" si="66"/>
        <v>2634.9624000000003</v>
      </c>
      <c r="O1448" s="11">
        <v>22800</v>
      </c>
      <c r="P1448" s="11">
        <f t="shared" si="67"/>
        <v>1324452</v>
      </c>
      <c r="Q1448" s="9" t="s">
        <v>604</v>
      </c>
      <c r="R1448" s="37">
        <f t="shared" si="68"/>
        <v>22800</v>
      </c>
    </row>
    <row r="1449" spans="1:18" x14ac:dyDescent="0.25">
      <c r="A1449" s="9" t="s">
        <v>605</v>
      </c>
      <c r="B1449" s="10">
        <v>44474</v>
      </c>
      <c r="C1449" s="11">
        <v>10</v>
      </c>
      <c r="D1449" s="12">
        <v>2021</v>
      </c>
      <c r="E1449" s="10" t="s">
        <v>2718</v>
      </c>
      <c r="F1449" s="10" t="s">
        <v>2658</v>
      </c>
      <c r="G1449" s="10" t="s">
        <v>2669</v>
      </c>
      <c r="H1449" s="9" t="s">
        <v>603</v>
      </c>
      <c r="I1449" s="9" t="s">
        <v>58</v>
      </c>
      <c r="J1449" s="9" t="s">
        <v>3</v>
      </c>
      <c r="K1449" s="9" t="s">
        <v>59</v>
      </c>
      <c r="L1449" s="9" t="s">
        <v>60</v>
      </c>
      <c r="M1449" s="13">
        <v>22.91</v>
      </c>
      <c r="N1449" s="13">
        <f t="shared" si="66"/>
        <v>1039.1976</v>
      </c>
      <c r="O1449" s="11">
        <v>22800</v>
      </c>
      <c r="P1449" s="11">
        <f t="shared" si="67"/>
        <v>522348</v>
      </c>
      <c r="Q1449" s="9" t="s">
        <v>606</v>
      </c>
      <c r="R1449" s="37">
        <f t="shared" si="68"/>
        <v>22800</v>
      </c>
    </row>
    <row r="1450" spans="1:18" x14ac:dyDescent="0.25">
      <c r="A1450" s="9" t="s">
        <v>592</v>
      </c>
      <c r="B1450" s="10">
        <v>44475</v>
      </c>
      <c r="C1450" s="11">
        <v>10</v>
      </c>
      <c r="D1450" s="12">
        <v>2021</v>
      </c>
      <c r="E1450" s="10" t="s">
        <v>2718</v>
      </c>
      <c r="F1450" s="10" t="s">
        <v>2658</v>
      </c>
      <c r="G1450" s="10" t="s">
        <v>2669</v>
      </c>
      <c r="H1450" s="9" t="s">
        <v>8</v>
      </c>
      <c r="I1450" s="9" t="s">
        <v>110</v>
      </c>
      <c r="J1450" s="9" t="s">
        <v>3</v>
      </c>
      <c r="K1450" s="9" t="s">
        <v>111</v>
      </c>
      <c r="L1450" s="9" t="s">
        <v>112</v>
      </c>
      <c r="M1450" s="13">
        <v>174</v>
      </c>
      <c r="N1450" s="13">
        <f t="shared" si="66"/>
        <v>7892.64</v>
      </c>
      <c r="O1450" s="11">
        <v>24500</v>
      </c>
      <c r="P1450" s="11">
        <f t="shared" si="67"/>
        <v>4263000</v>
      </c>
      <c r="Q1450" s="9" t="s">
        <v>593</v>
      </c>
      <c r="R1450" s="37">
        <f t="shared" si="68"/>
        <v>24500</v>
      </c>
    </row>
    <row r="1451" spans="1:18" x14ac:dyDescent="0.25">
      <c r="A1451" s="9" t="s">
        <v>594</v>
      </c>
      <c r="B1451" s="10">
        <v>44475</v>
      </c>
      <c r="C1451" s="11">
        <v>10</v>
      </c>
      <c r="D1451" s="12">
        <v>2021</v>
      </c>
      <c r="E1451" s="10" t="s">
        <v>2718</v>
      </c>
      <c r="F1451" s="10" t="s">
        <v>2658</v>
      </c>
      <c r="G1451" s="10" t="s">
        <v>2669</v>
      </c>
      <c r="H1451" s="9" t="s">
        <v>63</v>
      </c>
      <c r="I1451" s="9" t="s">
        <v>64</v>
      </c>
      <c r="J1451" s="9" t="s">
        <v>3</v>
      </c>
      <c r="K1451" s="9" t="s">
        <v>85</v>
      </c>
      <c r="L1451" s="9" t="s">
        <v>86</v>
      </c>
      <c r="M1451" s="13">
        <v>100</v>
      </c>
      <c r="N1451" s="13">
        <f t="shared" si="66"/>
        <v>4536</v>
      </c>
      <c r="O1451" s="11">
        <v>22864.6855</v>
      </c>
      <c r="P1451" s="11">
        <f t="shared" si="67"/>
        <v>2286468.5499999998</v>
      </c>
      <c r="Q1451" s="9" t="s">
        <v>595</v>
      </c>
      <c r="R1451" s="37">
        <f t="shared" si="68"/>
        <v>22864.6855</v>
      </c>
    </row>
    <row r="1452" spans="1:18" x14ac:dyDescent="0.25">
      <c r="A1452" s="9" t="s">
        <v>582</v>
      </c>
      <c r="B1452" s="10">
        <v>44477</v>
      </c>
      <c r="C1452" s="11">
        <v>10</v>
      </c>
      <c r="D1452" s="12">
        <v>2021</v>
      </c>
      <c r="E1452" s="10" t="s">
        <v>2718</v>
      </c>
      <c r="F1452" s="10" t="s">
        <v>2658</v>
      </c>
      <c r="G1452" s="10" t="s">
        <v>2669</v>
      </c>
      <c r="H1452" s="9" t="s">
        <v>36</v>
      </c>
      <c r="I1452" s="9" t="s">
        <v>159</v>
      </c>
      <c r="J1452" s="9" t="s">
        <v>3</v>
      </c>
      <c r="K1452" s="9" t="s">
        <v>160</v>
      </c>
      <c r="L1452" s="9" t="s">
        <v>161</v>
      </c>
      <c r="M1452" s="13">
        <v>65</v>
      </c>
      <c r="N1452" s="13">
        <f t="shared" si="66"/>
        <v>2948.4</v>
      </c>
      <c r="O1452" s="11">
        <v>24500</v>
      </c>
      <c r="P1452" s="11">
        <f t="shared" si="67"/>
        <v>1592500</v>
      </c>
      <c r="Q1452" s="9" t="s">
        <v>583</v>
      </c>
      <c r="R1452" s="37">
        <f t="shared" si="68"/>
        <v>24500</v>
      </c>
    </row>
    <row r="1453" spans="1:18" x14ac:dyDescent="0.25">
      <c r="A1453" s="9" t="s">
        <v>584</v>
      </c>
      <c r="B1453" s="10">
        <v>44477</v>
      </c>
      <c r="C1453" s="11">
        <v>10</v>
      </c>
      <c r="D1453" s="12">
        <v>2021</v>
      </c>
      <c r="E1453" s="10" t="s">
        <v>2718</v>
      </c>
      <c r="F1453" s="10" t="s">
        <v>2658</v>
      </c>
      <c r="G1453" s="10" t="s">
        <v>2669</v>
      </c>
      <c r="H1453" s="9" t="s">
        <v>8</v>
      </c>
      <c r="I1453" s="9" t="s">
        <v>9</v>
      </c>
      <c r="J1453" s="9" t="s">
        <v>3</v>
      </c>
      <c r="K1453" s="9" t="s">
        <v>10</v>
      </c>
      <c r="L1453" s="9" t="s">
        <v>11</v>
      </c>
      <c r="M1453" s="13">
        <v>20</v>
      </c>
      <c r="N1453" s="13">
        <f t="shared" si="66"/>
        <v>907.2</v>
      </c>
      <c r="O1453" s="11">
        <v>27000</v>
      </c>
      <c r="P1453" s="11">
        <f t="shared" si="67"/>
        <v>540000</v>
      </c>
      <c r="Q1453" s="9" t="s">
        <v>585</v>
      </c>
      <c r="R1453" s="37">
        <f t="shared" si="68"/>
        <v>27000</v>
      </c>
    </row>
    <row r="1454" spans="1:18" x14ac:dyDescent="0.25">
      <c r="A1454" s="9" t="s">
        <v>586</v>
      </c>
      <c r="B1454" s="10">
        <v>44477</v>
      </c>
      <c r="C1454" s="11">
        <v>10</v>
      </c>
      <c r="D1454" s="12">
        <v>2021</v>
      </c>
      <c r="E1454" s="10" t="s">
        <v>2718</v>
      </c>
      <c r="F1454" s="10" t="s">
        <v>2658</v>
      </c>
      <c r="G1454" s="10" t="s">
        <v>2669</v>
      </c>
      <c r="H1454" s="9" t="s">
        <v>8</v>
      </c>
      <c r="I1454" s="9" t="s">
        <v>9</v>
      </c>
      <c r="J1454" s="9" t="s">
        <v>3</v>
      </c>
      <c r="K1454" s="9" t="s">
        <v>10</v>
      </c>
      <c r="L1454" s="9" t="s">
        <v>11</v>
      </c>
      <c r="M1454" s="13">
        <v>55</v>
      </c>
      <c r="N1454" s="13">
        <f t="shared" si="66"/>
        <v>2494.8000000000002</v>
      </c>
      <c r="O1454" s="11">
        <v>27000</v>
      </c>
      <c r="P1454" s="11">
        <f t="shared" si="67"/>
        <v>1485000</v>
      </c>
      <c r="Q1454" s="9" t="s">
        <v>587</v>
      </c>
      <c r="R1454" s="37">
        <f t="shared" si="68"/>
        <v>27000</v>
      </c>
    </row>
    <row r="1455" spans="1:18" x14ac:dyDescent="0.25">
      <c r="A1455" s="9" t="s">
        <v>588</v>
      </c>
      <c r="B1455" s="10">
        <v>44477</v>
      </c>
      <c r="C1455" s="11">
        <v>10</v>
      </c>
      <c r="D1455" s="12">
        <v>2021</v>
      </c>
      <c r="E1455" s="10" t="s">
        <v>2718</v>
      </c>
      <c r="F1455" s="10" t="s">
        <v>2658</v>
      </c>
      <c r="G1455" s="10" t="s">
        <v>2669</v>
      </c>
      <c r="H1455" s="9" t="s">
        <v>8</v>
      </c>
      <c r="I1455" s="9" t="s">
        <v>9</v>
      </c>
      <c r="J1455" s="9" t="s">
        <v>3</v>
      </c>
      <c r="K1455" s="9" t="s">
        <v>10</v>
      </c>
      <c r="L1455" s="9" t="s">
        <v>11</v>
      </c>
      <c r="M1455" s="13">
        <v>125</v>
      </c>
      <c r="N1455" s="13">
        <f t="shared" si="66"/>
        <v>5670</v>
      </c>
      <c r="O1455" s="11">
        <v>27000</v>
      </c>
      <c r="P1455" s="11">
        <f t="shared" si="67"/>
        <v>3375000</v>
      </c>
      <c r="Q1455" s="9" t="s">
        <v>589</v>
      </c>
      <c r="R1455" s="37">
        <f t="shared" si="68"/>
        <v>27000</v>
      </c>
    </row>
    <row r="1456" spans="1:18" x14ac:dyDescent="0.25">
      <c r="A1456" s="9" t="s">
        <v>590</v>
      </c>
      <c r="B1456" s="10">
        <v>44477</v>
      </c>
      <c r="C1456" s="11">
        <v>10</v>
      </c>
      <c r="D1456" s="12">
        <v>2021</v>
      </c>
      <c r="E1456" s="10" t="s">
        <v>2718</v>
      </c>
      <c r="F1456" s="10" t="s">
        <v>2658</v>
      </c>
      <c r="G1456" s="10" t="s">
        <v>2669</v>
      </c>
      <c r="H1456" s="9" t="s">
        <v>355</v>
      </c>
      <c r="I1456" s="9" t="s">
        <v>356</v>
      </c>
      <c r="J1456" s="9" t="s">
        <v>3</v>
      </c>
      <c r="K1456" s="9" t="s">
        <v>357</v>
      </c>
      <c r="L1456" s="9" t="s">
        <v>358</v>
      </c>
      <c r="M1456" s="13">
        <v>100</v>
      </c>
      <c r="N1456" s="13">
        <f t="shared" si="66"/>
        <v>4536</v>
      </c>
      <c r="O1456" s="11">
        <v>13500</v>
      </c>
      <c r="P1456" s="11">
        <f t="shared" si="67"/>
        <v>1350000</v>
      </c>
      <c r="Q1456" s="9" t="s">
        <v>591</v>
      </c>
      <c r="R1456" s="37">
        <f t="shared" si="68"/>
        <v>13500</v>
      </c>
    </row>
    <row r="1457" spans="1:18" x14ac:dyDescent="0.25">
      <c r="A1457" s="9" t="s">
        <v>576</v>
      </c>
      <c r="B1457" s="10">
        <v>44478</v>
      </c>
      <c r="C1457" s="11">
        <v>10</v>
      </c>
      <c r="D1457" s="12">
        <v>2021</v>
      </c>
      <c r="E1457" s="10" t="s">
        <v>2718</v>
      </c>
      <c r="F1457" s="10" t="s">
        <v>2658</v>
      </c>
      <c r="G1457" s="10" t="s">
        <v>2669</v>
      </c>
      <c r="H1457" s="9" t="s">
        <v>36</v>
      </c>
      <c r="I1457" s="9" t="s">
        <v>37</v>
      </c>
      <c r="J1457" s="9" t="s">
        <v>3</v>
      </c>
      <c r="K1457" s="9" t="s">
        <v>38</v>
      </c>
      <c r="L1457" s="9" t="s">
        <v>39</v>
      </c>
      <c r="M1457" s="13">
        <v>130</v>
      </c>
      <c r="N1457" s="13">
        <f t="shared" si="66"/>
        <v>5896.8</v>
      </c>
      <c r="O1457" s="11">
        <v>24700</v>
      </c>
      <c r="P1457" s="11">
        <f t="shared" si="67"/>
        <v>3211000</v>
      </c>
      <c r="Q1457" s="9" t="s">
        <v>577</v>
      </c>
      <c r="R1457" s="37">
        <f t="shared" si="68"/>
        <v>24700</v>
      </c>
    </row>
    <row r="1458" spans="1:18" x14ac:dyDescent="0.25">
      <c r="A1458" s="9" t="s">
        <v>578</v>
      </c>
      <c r="B1458" s="10">
        <v>44478</v>
      </c>
      <c r="C1458" s="11">
        <v>10</v>
      </c>
      <c r="D1458" s="12">
        <v>2021</v>
      </c>
      <c r="E1458" s="10" t="s">
        <v>2718</v>
      </c>
      <c r="F1458" s="10" t="s">
        <v>2658</v>
      </c>
      <c r="G1458" s="10" t="s">
        <v>2669</v>
      </c>
      <c r="H1458" s="9" t="s">
        <v>186</v>
      </c>
      <c r="I1458" s="9" t="s">
        <v>58</v>
      </c>
      <c r="J1458" s="9" t="s">
        <v>3</v>
      </c>
      <c r="K1458" s="9" t="s">
        <v>59</v>
      </c>
      <c r="L1458" s="9" t="s">
        <v>60</v>
      </c>
      <c r="M1458" s="13">
        <v>100</v>
      </c>
      <c r="N1458" s="13">
        <f t="shared" si="66"/>
        <v>4536</v>
      </c>
      <c r="O1458" s="11">
        <v>21000</v>
      </c>
      <c r="P1458" s="11">
        <f t="shared" si="67"/>
        <v>2100000</v>
      </c>
      <c r="Q1458" s="9" t="s">
        <v>579</v>
      </c>
      <c r="R1458" s="37">
        <f t="shared" si="68"/>
        <v>21000</v>
      </c>
    </row>
    <row r="1459" spans="1:18" x14ac:dyDescent="0.25">
      <c r="A1459" s="9" t="s">
        <v>580</v>
      </c>
      <c r="B1459" s="10">
        <v>44478</v>
      </c>
      <c r="C1459" s="11">
        <v>10</v>
      </c>
      <c r="D1459" s="12">
        <v>2021</v>
      </c>
      <c r="E1459" s="10" t="s">
        <v>2718</v>
      </c>
      <c r="F1459" s="10" t="s">
        <v>2658</v>
      </c>
      <c r="G1459" s="10" t="s">
        <v>2669</v>
      </c>
      <c r="H1459" s="9" t="s">
        <v>150</v>
      </c>
      <c r="I1459" s="9" t="s">
        <v>58</v>
      </c>
      <c r="J1459" s="9" t="s">
        <v>3</v>
      </c>
      <c r="K1459" s="9" t="s">
        <v>59</v>
      </c>
      <c r="L1459" s="9" t="s">
        <v>60</v>
      </c>
      <c r="M1459" s="13">
        <v>65</v>
      </c>
      <c r="N1459" s="13">
        <f t="shared" si="66"/>
        <v>2948.4</v>
      </c>
      <c r="O1459" s="11">
        <v>19200</v>
      </c>
      <c r="P1459" s="11">
        <f t="shared" si="67"/>
        <v>1248000</v>
      </c>
      <c r="Q1459" s="9" t="s">
        <v>581</v>
      </c>
      <c r="R1459" s="37">
        <f t="shared" si="68"/>
        <v>19200</v>
      </c>
    </row>
    <row r="1460" spans="1:18" x14ac:dyDescent="0.25">
      <c r="A1460" s="9" t="s">
        <v>574</v>
      </c>
      <c r="B1460" s="10">
        <v>44479</v>
      </c>
      <c r="C1460" s="11">
        <v>10</v>
      </c>
      <c r="D1460" s="12">
        <v>2021</v>
      </c>
      <c r="E1460" s="10" t="s">
        <v>2718</v>
      </c>
      <c r="F1460" s="10" t="s">
        <v>2658</v>
      </c>
      <c r="G1460" s="10" t="s">
        <v>2669</v>
      </c>
      <c r="H1460" s="9" t="s">
        <v>78</v>
      </c>
      <c r="I1460" s="9" t="s">
        <v>23</v>
      </c>
      <c r="J1460" s="9" t="s">
        <v>3</v>
      </c>
      <c r="K1460" s="9" t="s">
        <v>16</v>
      </c>
      <c r="L1460" s="9" t="s">
        <v>17</v>
      </c>
      <c r="M1460" s="13">
        <v>9.2200000000000006</v>
      </c>
      <c r="N1460" s="13">
        <f t="shared" si="66"/>
        <v>418.2192</v>
      </c>
      <c r="O1460" s="11">
        <v>24200</v>
      </c>
      <c r="P1460" s="11">
        <f t="shared" si="67"/>
        <v>223124.00000000003</v>
      </c>
      <c r="Q1460" s="9" t="s">
        <v>575</v>
      </c>
      <c r="R1460" s="37">
        <f t="shared" si="68"/>
        <v>24200</v>
      </c>
    </row>
    <row r="1461" spans="1:18" x14ac:dyDescent="0.25">
      <c r="A1461" s="9" t="s">
        <v>574</v>
      </c>
      <c r="B1461" s="10">
        <v>44479</v>
      </c>
      <c r="C1461" s="11">
        <v>10</v>
      </c>
      <c r="D1461" s="12">
        <v>2021</v>
      </c>
      <c r="E1461" s="10" t="s">
        <v>2718</v>
      </c>
      <c r="F1461" s="10" t="s">
        <v>2658</v>
      </c>
      <c r="G1461" s="10" t="s">
        <v>2669</v>
      </c>
      <c r="H1461" s="9" t="s">
        <v>78</v>
      </c>
      <c r="I1461" s="9" t="s">
        <v>23</v>
      </c>
      <c r="J1461" s="9" t="s">
        <v>3</v>
      </c>
      <c r="K1461" s="9" t="s">
        <v>16</v>
      </c>
      <c r="L1461" s="9" t="s">
        <v>17</v>
      </c>
      <c r="M1461" s="13">
        <v>12.15</v>
      </c>
      <c r="N1461" s="13">
        <f t="shared" si="66"/>
        <v>551.12400000000002</v>
      </c>
      <c r="O1461" s="11">
        <v>24200</v>
      </c>
      <c r="P1461" s="11">
        <f t="shared" si="67"/>
        <v>294030</v>
      </c>
      <c r="Q1461" s="9" t="s">
        <v>575</v>
      </c>
      <c r="R1461" s="37">
        <f t="shared" si="68"/>
        <v>24200</v>
      </c>
    </row>
    <row r="1462" spans="1:18" x14ac:dyDescent="0.25">
      <c r="A1462" s="9" t="s">
        <v>574</v>
      </c>
      <c r="B1462" s="10">
        <v>44479</v>
      </c>
      <c r="C1462" s="11">
        <v>10</v>
      </c>
      <c r="D1462" s="12">
        <v>2021</v>
      </c>
      <c r="E1462" s="10" t="s">
        <v>2718</v>
      </c>
      <c r="F1462" s="10" t="s">
        <v>2658</v>
      </c>
      <c r="G1462" s="10" t="s">
        <v>2669</v>
      </c>
      <c r="H1462" s="9" t="s">
        <v>78</v>
      </c>
      <c r="I1462" s="9" t="s">
        <v>23</v>
      </c>
      <c r="J1462" s="9" t="s">
        <v>3</v>
      </c>
      <c r="K1462" s="9" t="s">
        <v>16</v>
      </c>
      <c r="L1462" s="9" t="s">
        <v>17</v>
      </c>
      <c r="M1462" s="13">
        <v>22.5</v>
      </c>
      <c r="N1462" s="13">
        <f t="shared" si="66"/>
        <v>1020.6</v>
      </c>
      <c r="O1462" s="11">
        <v>24200</v>
      </c>
      <c r="P1462" s="11">
        <f t="shared" si="67"/>
        <v>544500</v>
      </c>
      <c r="Q1462" s="9" t="s">
        <v>575</v>
      </c>
      <c r="R1462" s="37">
        <f t="shared" si="68"/>
        <v>24200</v>
      </c>
    </row>
    <row r="1463" spans="1:18" x14ac:dyDescent="0.25">
      <c r="A1463" s="9" t="s">
        <v>574</v>
      </c>
      <c r="B1463" s="10">
        <v>44479</v>
      </c>
      <c r="C1463" s="11">
        <v>10</v>
      </c>
      <c r="D1463" s="12">
        <v>2021</v>
      </c>
      <c r="E1463" s="10" t="s">
        <v>2718</v>
      </c>
      <c r="F1463" s="10" t="s">
        <v>2658</v>
      </c>
      <c r="G1463" s="10" t="s">
        <v>2669</v>
      </c>
      <c r="H1463" s="9" t="s">
        <v>78</v>
      </c>
      <c r="I1463" s="9" t="s">
        <v>23</v>
      </c>
      <c r="J1463" s="9" t="s">
        <v>3</v>
      </c>
      <c r="K1463" s="9" t="s">
        <v>16</v>
      </c>
      <c r="L1463" s="9" t="s">
        <v>17</v>
      </c>
      <c r="M1463" s="13">
        <v>75.16</v>
      </c>
      <c r="N1463" s="13">
        <f t="shared" si="66"/>
        <v>3409.2575999999999</v>
      </c>
      <c r="O1463" s="11">
        <v>24200</v>
      </c>
      <c r="P1463" s="11">
        <f t="shared" si="67"/>
        <v>1818872</v>
      </c>
      <c r="Q1463" s="9" t="s">
        <v>575</v>
      </c>
      <c r="R1463" s="37">
        <f t="shared" si="68"/>
        <v>24200</v>
      </c>
    </row>
    <row r="1464" spans="1:18" x14ac:dyDescent="0.25">
      <c r="A1464" s="9" t="s">
        <v>574</v>
      </c>
      <c r="B1464" s="10">
        <v>44479</v>
      </c>
      <c r="C1464" s="11">
        <v>10</v>
      </c>
      <c r="D1464" s="12">
        <v>2021</v>
      </c>
      <c r="E1464" s="10" t="s">
        <v>2718</v>
      </c>
      <c r="F1464" s="10" t="s">
        <v>2658</v>
      </c>
      <c r="G1464" s="10" t="s">
        <v>2669</v>
      </c>
      <c r="H1464" s="9" t="s">
        <v>78</v>
      </c>
      <c r="I1464" s="9" t="s">
        <v>23</v>
      </c>
      <c r="J1464" s="9" t="s">
        <v>3</v>
      </c>
      <c r="K1464" s="9" t="s">
        <v>16</v>
      </c>
      <c r="L1464" s="9" t="s">
        <v>17</v>
      </c>
      <c r="M1464" s="13">
        <v>22.5</v>
      </c>
      <c r="N1464" s="13">
        <f t="shared" si="66"/>
        <v>1020.6</v>
      </c>
      <c r="O1464" s="11">
        <v>24200</v>
      </c>
      <c r="P1464" s="11">
        <f t="shared" si="67"/>
        <v>544500</v>
      </c>
      <c r="Q1464" s="9" t="s">
        <v>575</v>
      </c>
      <c r="R1464" s="37">
        <f t="shared" si="68"/>
        <v>24200</v>
      </c>
    </row>
    <row r="1465" spans="1:18" x14ac:dyDescent="0.25">
      <c r="A1465" s="9" t="s">
        <v>574</v>
      </c>
      <c r="B1465" s="10">
        <v>44479</v>
      </c>
      <c r="C1465" s="11">
        <v>10</v>
      </c>
      <c r="D1465" s="12">
        <v>2021</v>
      </c>
      <c r="E1465" s="10" t="s">
        <v>2718</v>
      </c>
      <c r="F1465" s="10" t="s">
        <v>2658</v>
      </c>
      <c r="G1465" s="10" t="s">
        <v>2669</v>
      </c>
      <c r="H1465" s="9" t="s">
        <v>78</v>
      </c>
      <c r="I1465" s="9" t="s">
        <v>23</v>
      </c>
      <c r="J1465" s="9" t="s">
        <v>3</v>
      </c>
      <c r="K1465" s="9" t="s">
        <v>16</v>
      </c>
      <c r="L1465" s="9" t="s">
        <v>17</v>
      </c>
      <c r="M1465" s="13">
        <v>8.4700000000000006</v>
      </c>
      <c r="N1465" s="13">
        <f t="shared" si="66"/>
        <v>384.19920000000002</v>
      </c>
      <c r="O1465" s="11">
        <v>24200</v>
      </c>
      <c r="P1465" s="11">
        <f t="shared" si="67"/>
        <v>204974.00000000003</v>
      </c>
      <c r="Q1465" s="9" t="s">
        <v>575</v>
      </c>
      <c r="R1465" s="37">
        <f t="shared" si="68"/>
        <v>24200</v>
      </c>
    </row>
    <row r="1466" spans="1:18" x14ac:dyDescent="0.25">
      <c r="A1466" s="9" t="s">
        <v>568</v>
      </c>
      <c r="B1466" s="10">
        <v>44480</v>
      </c>
      <c r="C1466" s="11">
        <v>10</v>
      </c>
      <c r="D1466" s="12">
        <v>2021</v>
      </c>
      <c r="E1466" s="10" t="s">
        <v>2718</v>
      </c>
      <c r="F1466" s="10" t="s">
        <v>2658</v>
      </c>
      <c r="G1466" s="10" t="s">
        <v>2669</v>
      </c>
      <c r="H1466" s="9" t="s">
        <v>8</v>
      </c>
      <c r="I1466" s="9" t="s">
        <v>50</v>
      </c>
      <c r="J1466" s="9" t="s">
        <v>3</v>
      </c>
      <c r="K1466" s="9" t="s">
        <v>51</v>
      </c>
      <c r="L1466" s="9" t="s">
        <v>52</v>
      </c>
      <c r="M1466" s="13">
        <v>200</v>
      </c>
      <c r="N1466" s="13">
        <f t="shared" si="66"/>
        <v>9072</v>
      </c>
      <c r="O1466" s="11">
        <v>26000</v>
      </c>
      <c r="P1466" s="11">
        <f t="shared" si="67"/>
        <v>5200000</v>
      </c>
      <c r="Q1466" s="9" t="s">
        <v>569</v>
      </c>
      <c r="R1466" s="37">
        <f t="shared" si="68"/>
        <v>26000</v>
      </c>
    </row>
    <row r="1467" spans="1:18" x14ac:dyDescent="0.25">
      <c r="A1467" s="9" t="s">
        <v>570</v>
      </c>
      <c r="B1467" s="10">
        <v>44480</v>
      </c>
      <c r="C1467" s="11">
        <v>10</v>
      </c>
      <c r="D1467" s="12">
        <v>2021</v>
      </c>
      <c r="E1467" s="10" t="s">
        <v>2718</v>
      </c>
      <c r="F1467" s="10" t="s">
        <v>2658</v>
      </c>
      <c r="G1467" s="10" t="s">
        <v>2669</v>
      </c>
      <c r="H1467" s="9" t="s">
        <v>298</v>
      </c>
      <c r="I1467" s="9" t="s">
        <v>37</v>
      </c>
      <c r="J1467" s="9" t="s">
        <v>3</v>
      </c>
      <c r="K1467" s="9" t="s">
        <v>38</v>
      </c>
      <c r="L1467" s="9" t="s">
        <v>39</v>
      </c>
      <c r="M1467" s="13">
        <v>100</v>
      </c>
      <c r="N1467" s="13">
        <f t="shared" si="66"/>
        <v>4536</v>
      </c>
      <c r="O1467" s="11">
        <v>20500</v>
      </c>
      <c r="P1467" s="11">
        <f t="shared" si="67"/>
        <v>2050000</v>
      </c>
      <c r="Q1467" s="9" t="s">
        <v>571</v>
      </c>
      <c r="R1467" s="37">
        <f t="shared" si="68"/>
        <v>20500</v>
      </c>
    </row>
    <row r="1468" spans="1:18" x14ac:dyDescent="0.25">
      <c r="A1468" s="9" t="s">
        <v>572</v>
      </c>
      <c r="B1468" s="10">
        <v>44480</v>
      </c>
      <c r="C1468" s="11">
        <v>10</v>
      </c>
      <c r="D1468" s="12">
        <v>2021</v>
      </c>
      <c r="E1468" s="10" t="s">
        <v>2718</v>
      </c>
      <c r="F1468" s="10" t="s">
        <v>2658</v>
      </c>
      <c r="G1468" s="10" t="s">
        <v>2669</v>
      </c>
      <c r="H1468" s="9" t="s">
        <v>8</v>
      </c>
      <c r="I1468" s="9" t="s">
        <v>9</v>
      </c>
      <c r="J1468" s="9" t="s">
        <v>3</v>
      </c>
      <c r="K1468" s="9" t="s">
        <v>10</v>
      </c>
      <c r="L1468" s="9" t="s">
        <v>11</v>
      </c>
      <c r="M1468" s="13">
        <v>115</v>
      </c>
      <c r="N1468" s="13">
        <f t="shared" si="66"/>
        <v>5216.3999999999996</v>
      </c>
      <c r="O1468" s="11">
        <v>27800</v>
      </c>
      <c r="P1468" s="11">
        <f t="shared" si="67"/>
        <v>3197000</v>
      </c>
      <c r="Q1468" s="9" t="s">
        <v>573</v>
      </c>
      <c r="R1468" s="37">
        <f t="shared" si="68"/>
        <v>27800</v>
      </c>
    </row>
    <row r="1469" spans="1:18" x14ac:dyDescent="0.25">
      <c r="A1469" s="9" t="s">
        <v>564</v>
      </c>
      <c r="B1469" s="10">
        <v>44481</v>
      </c>
      <c r="C1469" s="11">
        <v>10</v>
      </c>
      <c r="D1469" s="12">
        <v>2021</v>
      </c>
      <c r="E1469" s="10" t="s">
        <v>2718</v>
      </c>
      <c r="F1469" s="10" t="s">
        <v>2658</v>
      </c>
      <c r="G1469" s="10" t="s">
        <v>2669</v>
      </c>
      <c r="H1469" s="9" t="s">
        <v>150</v>
      </c>
      <c r="I1469" s="9" t="s">
        <v>58</v>
      </c>
      <c r="J1469" s="9" t="s">
        <v>3</v>
      </c>
      <c r="K1469" s="9" t="s">
        <v>59</v>
      </c>
      <c r="L1469" s="9" t="s">
        <v>60</v>
      </c>
      <c r="M1469" s="13">
        <v>35</v>
      </c>
      <c r="N1469" s="13">
        <f t="shared" si="66"/>
        <v>1587.6</v>
      </c>
      <c r="O1469" s="11">
        <v>19200</v>
      </c>
      <c r="P1469" s="11">
        <f t="shared" si="67"/>
        <v>672000</v>
      </c>
      <c r="Q1469" s="9" t="s">
        <v>565</v>
      </c>
      <c r="R1469" s="37">
        <f t="shared" si="68"/>
        <v>19200</v>
      </c>
    </row>
    <row r="1470" spans="1:18" x14ac:dyDescent="0.25">
      <c r="A1470" s="9" t="s">
        <v>566</v>
      </c>
      <c r="B1470" s="10">
        <v>44481</v>
      </c>
      <c r="C1470" s="11">
        <v>10</v>
      </c>
      <c r="D1470" s="12">
        <v>2021</v>
      </c>
      <c r="E1470" s="10" t="s">
        <v>2718</v>
      </c>
      <c r="F1470" s="10" t="s">
        <v>2658</v>
      </c>
      <c r="G1470" s="10" t="s">
        <v>2669</v>
      </c>
      <c r="H1470" s="9" t="s">
        <v>186</v>
      </c>
      <c r="I1470" s="9" t="s">
        <v>58</v>
      </c>
      <c r="J1470" s="9" t="s">
        <v>3</v>
      </c>
      <c r="K1470" s="9" t="s">
        <v>59</v>
      </c>
      <c r="L1470" s="9" t="s">
        <v>60</v>
      </c>
      <c r="M1470" s="13">
        <v>35</v>
      </c>
      <c r="N1470" s="13">
        <f t="shared" si="66"/>
        <v>1587.6</v>
      </c>
      <c r="O1470" s="11">
        <v>21000</v>
      </c>
      <c r="P1470" s="11">
        <f t="shared" si="67"/>
        <v>735000</v>
      </c>
      <c r="Q1470" s="9" t="s">
        <v>567</v>
      </c>
      <c r="R1470" s="37">
        <f t="shared" si="68"/>
        <v>21000</v>
      </c>
    </row>
    <row r="1471" spans="1:18" x14ac:dyDescent="0.25">
      <c r="A1471" s="9" t="s">
        <v>558</v>
      </c>
      <c r="B1471" s="10">
        <v>44483</v>
      </c>
      <c r="C1471" s="11">
        <v>10</v>
      </c>
      <c r="D1471" s="12">
        <v>2021</v>
      </c>
      <c r="E1471" s="10" t="s">
        <v>2718</v>
      </c>
      <c r="F1471" s="10" t="s">
        <v>2658</v>
      </c>
      <c r="G1471" s="10" t="s">
        <v>2669</v>
      </c>
      <c r="H1471" s="9" t="s">
        <v>8</v>
      </c>
      <c r="I1471" s="9" t="s">
        <v>9</v>
      </c>
      <c r="J1471" s="9" t="s">
        <v>3</v>
      </c>
      <c r="K1471" s="9" t="s">
        <v>10</v>
      </c>
      <c r="L1471" s="9" t="s">
        <v>11</v>
      </c>
      <c r="M1471" s="13">
        <v>60</v>
      </c>
      <c r="N1471" s="13">
        <f t="shared" si="66"/>
        <v>2721.6</v>
      </c>
      <c r="O1471" s="11">
        <v>27000</v>
      </c>
      <c r="P1471" s="11">
        <f t="shared" si="67"/>
        <v>1620000</v>
      </c>
      <c r="Q1471" s="9" t="s">
        <v>559</v>
      </c>
      <c r="R1471" s="37">
        <f t="shared" si="68"/>
        <v>27000</v>
      </c>
    </row>
    <row r="1472" spans="1:18" x14ac:dyDescent="0.25">
      <c r="A1472" s="9" t="s">
        <v>560</v>
      </c>
      <c r="B1472" s="10">
        <v>44483</v>
      </c>
      <c r="C1472" s="11">
        <v>10</v>
      </c>
      <c r="D1472" s="12">
        <v>2021</v>
      </c>
      <c r="E1472" s="10" t="s">
        <v>2718</v>
      </c>
      <c r="F1472" s="10" t="s">
        <v>2658</v>
      </c>
      <c r="G1472" s="10" t="s">
        <v>2669</v>
      </c>
      <c r="H1472" s="9" t="s">
        <v>298</v>
      </c>
      <c r="I1472" s="9" t="s">
        <v>333</v>
      </c>
      <c r="J1472" s="9" t="s">
        <v>3</v>
      </c>
      <c r="K1472" s="9" t="s">
        <v>500</v>
      </c>
      <c r="L1472" s="9" t="s">
        <v>501</v>
      </c>
      <c r="M1472" s="13">
        <v>18.79</v>
      </c>
      <c r="N1472" s="13">
        <f t="shared" si="66"/>
        <v>852.31439999999998</v>
      </c>
      <c r="O1472" s="11">
        <v>22500</v>
      </c>
      <c r="P1472" s="11">
        <f t="shared" si="67"/>
        <v>422775</v>
      </c>
      <c r="Q1472" s="9" t="s">
        <v>561</v>
      </c>
      <c r="R1472" s="37">
        <f t="shared" si="68"/>
        <v>22500</v>
      </c>
    </row>
    <row r="1473" spans="1:18" x14ac:dyDescent="0.25">
      <c r="A1473" s="9" t="s">
        <v>562</v>
      </c>
      <c r="B1473" s="10">
        <v>44483</v>
      </c>
      <c r="C1473" s="11">
        <v>10</v>
      </c>
      <c r="D1473" s="12">
        <v>2021</v>
      </c>
      <c r="E1473" s="10" t="s">
        <v>2718</v>
      </c>
      <c r="F1473" s="10" t="s">
        <v>2658</v>
      </c>
      <c r="G1473" s="10" t="s">
        <v>2669</v>
      </c>
      <c r="H1473" s="9" t="s">
        <v>298</v>
      </c>
      <c r="I1473" s="9" t="s">
        <v>333</v>
      </c>
      <c r="J1473" s="9" t="s">
        <v>3</v>
      </c>
      <c r="K1473" s="9" t="s">
        <v>500</v>
      </c>
      <c r="L1473" s="9" t="s">
        <v>501</v>
      </c>
      <c r="M1473" s="13">
        <v>61.21</v>
      </c>
      <c r="N1473" s="13">
        <f t="shared" si="66"/>
        <v>2776.4856</v>
      </c>
      <c r="O1473" s="11">
        <v>22500</v>
      </c>
      <c r="P1473" s="11">
        <f t="shared" si="67"/>
        <v>1377225</v>
      </c>
      <c r="Q1473" s="9" t="s">
        <v>563</v>
      </c>
      <c r="R1473" s="37">
        <f t="shared" si="68"/>
        <v>22500</v>
      </c>
    </row>
    <row r="1474" spans="1:18" x14ac:dyDescent="0.25">
      <c r="A1474" s="9" t="s">
        <v>550</v>
      </c>
      <c r="B1474" s="10">
        <v>44485</v>
      </c>
      <c r="C1474" s="11">
        <v>10</v>
      </c>
      <c r="D1474" s="12">
        <v>2021</v>
      </c>
      <c r="E1474" s="10" t="s">
        <v>2718</v>
      </c>
      <c r="F1474" s="10" t="s">
        <v>2658</v>
      </c>
      <c r="G1474" s="10" t="s">
        <v>2669</v>
      </c>
      <c r="H1474" s="9" t="s">
        <v>150</v>
      </c>
      <c r="I1474" s="9" t="s">
        <v>58</v>
      </c>
      <c r="J1474" s="9" t="s">
        <v>3</v>
      </c>
      <c r="K1474" s="9" t="s">
        <v>59</v>
      </c>
      <c r="L1474" s="9" t="s">
        <v>60</v>
      </c>
      <c r="M1474" s="13">
        <v>45</v>
      </c>
      <c r="N1474" s="13">
        <f t="shared" si="66"/>
        <v>2041.2</v>
      </c>
      <c r="O1474" s="11">
        <v>19200</v>
      </c>
      <c r="P1474" s="11">
        <f t="shared" si="67"/>
        <v>864000</v>
      </c>
      <c r="Q1474" s="9" t="s">
        <v>551</v>
      </c>
      <c r="R1474" s="37">
        <f t="shared" si="68"/>
        <v>19200</v>
      </c>
    </row>
    <row r="1475" spans="1:18" x14ac:dyDescent="0.25">
      <c r="A1475" s="9" t="s">
        <v>552</v>
      </c>
      <c r="B1475" s="10">
        <v>44485</v>
      </c>
      <c r="C1475" s="11">
        <v>10</v>
      </c>
      <c r="D1475" s="12">
        <v>2021</v>
      </c>
      <c r="E1475" s="10" t="s">
        <v>2718</v>
      </c>
      <c r="F1475" s="10" t="s">
        <v>2658</v>
      </c>
      <c r="G1475" s="10" t="s">
        <v>2669</v>
      </c>
      <c r="H1475" s="9" t="s">
        <v>186</v>
      </c>
      <c r="I1475" s="9" t="s">
        <v>58</v>
      </c>
      <c r="J1475" s="9" t="s">
        <v>3</v>
      </c>
      <c r="K1475" s="9" t="s">
        <v>59</v>
      </c>
      <c r="L1475" s="9" t="s">
        <v>60</v>
      </c>
      <c r="M1475" s="13">
        <v>110</v>
      </c>
      <c r="N1475" s="13">
        <f t="shared" si="66"/>
        <v>4989.6000000000004</v>
      </c>
      <c r="O1475" s="11">
        <v>21000</v>
      </c>
      <c r="P1475" s="11">
        <f t="shared" si="67"/>
        <v>2310000</v>
      </c>
      <c r="Q1475" s="9" t="s">
        <v>553</v>
      </c>
      <c r="R1475" s="37">
        <f t="shared" si="68"/>
        <v>21000</v>
      </c>
    </row>
    <row r="1476" spans="1:18" x14ac:dyDescent="0.25">
      <c r="A1476" s="9" t="s">
        <v>554</v>
      </c>
      <c r="B1476" s="10">
        <v>44485</v>
      </c>
      <c r="C1476" s="11">
        <v>10</v>
      </c>
      <c r="D1476" s="12">
        <v>2021</v>
      </c>
      <c r="E1476" s="10" t="s">
        <v>2718</v>
      </c>
      <c r="F1476" s="10" t="s">
        <v>2658</v>
      </c>
      <c r="G1476" s="10" t="s">
        <v>2669</v>
      </c>
      <c r="H1476" s="9" t="s">
        <v>63</v>
      </c>
      <c r="I1476" s="9" t="s">
        <v>58</v>
      </c>
      <c r="J1476" s="9" t="s">
        <v>3</v>
      </c>
      <c r="K1476" s="9" t="s">
        <v>59</v>
      </c>
      <c r="L1476" s="9" t="s">
        <v>60</v>
      </c>
      <c r="M1476" s="13">
        <v>20</v>
      </c>
      <c r="N1476" s="13">
        <f t="shared" si="66"/>
        <v>907.2</v>
      </c>
      <c r="O1476" s="11">
        <v>17500</v>
      </c>
      <c r="P1476" s="11">
        <f t="shared" si="67"/>
        <v>350000</v>
      </c>
      <c r="Q1476" s="9" t="s">
        <v>555</v>
      </c>
      <c r="R1476" s="37">
        <f t="shared" si="68"/>
        <v>17500</v>
      </c>
    </row>
    <row r="1477" spans="1:18" x14ac:dyDescent="0.25">
      <c r="A1477" s="9" t="s">
        <v>556</v>
      </c>
      <c r="B1477" s="10">
        <v>44485</v>
      </c>
      <c r="C1477" s="11">
        <v>10</v>
      </c>
      <c r="D1477" s="12">
        <v>2021</v>
      </c>
      <c r="E1477" s="10" t="s">
        <v>2718</v>
      </c>
      <c r="F1477" s="10" t="s">
        <v>2658</v>
      </c>
      <c r="G1477" s="10" t="s">
        <v>2669</v>
      </c>
      <c r="H1477" s="9" t="s">
        <v>36</v>
      </c>
      <c r="I1477" s="9" t="s">
        <v>159</v>
      </c>
      <c r="J1477" s="9" t="s">
        <v>3</v>
      </c>
      <c r="K1477" s="9" t="s">
        <v>160</v>
      </c>
      <c r="L1477" s="9" t="s">
        <v>161</v>
      </c>
      <c r="M1477" s="13">
        <v>100</v>
      </c>
      <c r="N1477" s="13">
        <f t="shared" si="66"/>
        <v>4536</v>
      </c>
      <c r="O1477" s="11">
        <v>24500</v>
      </c>
      <c r="P1477" s="11">
        <f t="shared" si="67"/>
        <v>2450000</v>
      </c>
      <c r="Q1477" s="9" t="s">
        <v>557</v>
      </c>
      <c r="R1477" s="37">
        <f t="shared" si="68"/>
        <v>24500</v>
      </c>
    </row>
    <row r="1478" spans="1:18" x14ac:dyDescent="0.25">
      <c r="A1478" s="9" t="s">
        <v>546</v>
      </c>
      <c r="B1478" s="10">
        <v>44487</v>
      </c>
      <c r="C1478" s="11">
        <v>10</v>
      </c>
      <c r="D1478" s="12">
        <v>2021</v>
      </c>
      <c r="E1478" s="10" t="s">
        <v>2718</v>
      </c>
      <c r="F1478" s="10" t="s">
        <v>2658</v>
      </c>
      <c r="G1478" s="10" t="s">
        <v>2669</v>
      </c>
      <c r="H1478" s="9" t="s">
        <v>91</v>
      </c>
      <c r="I1478" s="9" t="s">
        <v>9</v>
      </c>
      <c r="J1478" s="9" t="s">
        <v>3</v>
      </c>
      <c r="K1478" s="9" t="s">
        <v>10</v>
      </c>
      <c r="L1478" s="9" t="s">
        <v>11</v>
      </c>
      <c r="M1478" s="13">
        <v>20.07</v>
      </c>
      <c r="N1478" s="13">
        <f t="shared" ref="N1478:N1541" si="69">M1478*45.36</f>
        <v>910.37519999999995</v>
      </c>
      <c r="O1478" s="11">
        <v>28900</v>
      </c>
      <c r="P1478" s="11">
        <f t="shared" ref="P1478:P1541" si="70">M1478*O1478</f>
        <v>580023</v>
      </c>
      <c r="Q1478" s="9" t="s">
        <v>547</v>
      </c>
      <c r="R1478" s="37">
        <f t="shared" si="68"/>
        <v>28900</v>
      </c>
    </row>
    <row r="1479" spans="1:18" x14ac:dyDescent="0.25">
      <c r="A1479" s="9" t="s">
        <v>546</v>
      </c>
      <c r="B1479" s="10">
        <v>44487</v>
      </c>
      <c r="C1479" s="11">
        <v>10</v>
      </c>
      <c r="D1479" s="12">
        <v>2021</v>
      </c>
      <c r="E1479" s="10" t="s">
        <v>2718</v>
      </c>
      <c r="F1479" s="10" t="s">
        <v>2658</v>
      </c>
      <c r="G1479" s="10" t="s">
        <v>2669</v>
      </c>
      <c r="H1479" s="9" t="s">
        <v>91</v>
      </c>
      <c r="I1479" s="9" t="s">
        <v>9</v>
      </c>
      <c r="J1479" s="9" t="s">
        <v>3</v>
      </c>
      <c r="K1479" s="9" t="s">
        <v>10</v>
      </c>
      <c r="L1479" s="9" t="s">
        <v>11</v>
      </c>
      <c r="M1479" s="13">
        <v>4.93</v>
      </c>
      <c r="N1479" s="13">
        <f t="shared" si="69"/>
        <v>223.62479999999999</v>
      </c>
      <c r="O1479" s="11">
        <v>28900</v>
      </c>
      <c r="P1479" s="11">
        <f t="shared" si="70"/>
        <v>142477</v>
      </c>
      <c r="Q1479" s="9" t="s">
        <v>547</v>
      </c>
      <c r="R1479" s="37">
        <f t="shared" ref="R1479:R1542" si="71">P1479/M1479</f>
        <v>28900</v>
      </c>
    </row>
    <row r="1480" spans="1:18" x14ac:dyDescent="0.25">
      <c r="A1480" s="9" t="s">
        <v>548</v>
      </c>
      <c r="B1480" s="10">
        <v>44487</v>
      </c>
      <c r="C1480" s="11">
        <v>10</v>
      </c>
      <c r="D1480" s="12">
        <v>2021</v>
      </c>
      <c r="E1480" s="10" t="s">
        <v>2718</v>
      </c>
      <c r="F1480" s="10" t="s">
        <v>2658</v>
      </c>
      <c r="G1480" s="10" t="s">
        <v>2669</v>
      </c>
      <c r="H1480" s="9" t="s">
        <v>8</v>
      </c>
      <c r="I1480" s="9" t="s">
        <v>9</v>
      </c>
      <c r="J1480" s="9" t="s">
        <v>3</v>
      </c>
      <c r="K1480" s="9" t="s">
        <v>10</v>
      </c>
      <c r="L1480" s="9" t="s">
        <v>11</v>
      </c>
      <c r="M1480" s="13">
        <v>75</v>
      </c>
      <c r="N1480" s="13">
        <f t="shared" si="69"/>
        <v>3402</v>
      </c>
      <c r="O1480" s="11">
        <v>27800</v>
      </c>
      <c r="P1480" s="11">
        <f t="shared" si="70"/>
        <v>2085000</v>
      </c>
      <c r="Q1480" s="9" t="s">
        <v>549</v>
      </c>
      <c r="R1480" s="37">
        <f t="shared" si="71"/>
        <v>27800</v>
      </c>
    </row>
    <row r="1481" spans="1:18" x14ac:dyDescent="0.25">
      <c r="A1481" s="9" t="s">
        <v>532</v>
      </c>
      <c r="B1481" s="10">
        <v>44489</v>
      </c>
      <c r="C1481" s="11">
        <v>10</v>
      </c>
      <c r="D1481" s="12">
        <v>2021</v>
      </c>
      <c r="E1481" s="10" t="s">
        <v>2718</v>
      </c>
      <c r="F1481" s="10" t="s">
        <v>2658</v>
      </c>
      <c r="G1481" s="10" t="s">
        <v>2669</v>
      </c>
      <c r="H1481" s="9" t="s">
        <v>36</v>
      </c>
      <c r="I1481" s="9" t="s">
        <v>37</v>
      </c>
      <c r="J1481" s="9" t="s">
        <v>3</v>
      </c>
      <c r="K1481" s="9" t="s">
        <v>38</v>
      </c>
      <c r="L1481" s="9" t="s">
        <v>39</v>
      </c>
      <c r="M1481" s="13">
        <v>130</v>
      </c>
      <c r="N1481" s="13">
        <f t="shared" si="69"/>
        <v>5896.8</v>
      </c>
      <c r="O1481" s="11">
        <v>24700</v>
      </c>
      <c r="P1481" s="11">
        <f t="shared" si="70"/>
        <v>3211000</v>
      </c>
      <c r="Q1481" s="9" t="s">
        <v>533</v>
      </c>
      <c r="R1481" s="37">
        <f t="shared" si="71"/>
        <v>24700</v>
      </c>
    </row>
    <row r="1482" spans="1:18" x14ac:dyDescent="0.25">
      <c r="A1482" s="9" t="s">
        <v>534</v>
      </c>
      <c r="B1482" s="10">
        <v>44489</v>
      </c>
      <c r="C1482" s="11">
        <v>10</v>
      </c>
      <c r="D1482" s="12">
        <v>2021</v>
      </c>
      <c r="E1482" s="10" t="s">
        <v>2718</v>
      </c>
      <c r="F1482" s="10" t="s">
        <v>2658</v>
      </c>
      <c r="G1482" s="10" t="s">
        <v>2669</v>
      </c>
      <c r="H1482" s="9" t="s">
        <v>63</v>
      </c>
      <c r="I1482" s="9" t="s">
        <v>58</v>
      </c>
      <c r="J1482" s="9" t="s">
        <v>3</v>
      </c>
      <c r="K1482" s="9" t="s">
        <v>59</v>
      </c>
      <c r="L1482" s="9" t="s">
        <v>60</v>
      </c>
      <c r="M1482" s="13">
        <v>40</v>
      </c>
      <c r="N1482" s="13">
        <f t="shared" si="69"/>
        <v>1814.4</v>
      </c>
      <c r="O1482" s="11">
        <v>17500</v>
      </c>
      <c r="P1482" s="11">
        <f t="shared" si="70"/>
        <v>700000</v>
      </c>
      <c r="Q1482" s="9" t="s">
        <v>535</v>
      </c>
      <c r="R1482" s="37">
        <f t="shared" si="71"/>
        <v>17500</v>
      </c>
    </row>
    <row r="1483" spans="1:18" x14ac:dyDescent="0.25">
      <c r="A1483" s="9" t="s">
        <v>536</v>
      </c>
      <c r="B1483" s="10">
        <v>44489</v>
      </c>
      <c r="C1483" s="11">
        <v>10</v>
      </c>
      <c r="D1483" s="12">
        <v>2021</v>
      </c>
      <c r="E1483" s="10" t="s">
        <v>2718</v>
      </c>
      <c r="F1483" s="10" t="s">
        <v>2658</v>
      </c>
      <c r="G1483" s="10" t="s">
        <v>2669</v>
      </c>
      <c r="H1483" s="9" t="s">
        <v>186</v>
      </c>
      <c r="I1483" s="9" t="s">
        <v>58</v>
      </c>
      <c r="J1483" s="9" t="s">
        <v>3</v>
      </c>
      <c r="K1483" s="9" t="s">
        <v>59</v>
      </c>
      <c r="L1483" s="9" t="s">
        <v>60</v>
      </c>
      <c r="M1483" s="13">
        <v>55</v>
      </c>
      <c r="N1483" s="13">
        <f t="shared" si="69"/>
        <v>2494.8000000000002</v>
      </c>
      <c r="O1483" s="11">
        <v>21000</v>
      </c>
      <c r="P1483" s="11">
        <f t="shared" si="70"/>
        <v>1155000</v>
      </c>
      <c r="Q1483" s="9" t="s">
        <v>537</v>
      </c>
      <c r="R1483" s="37">
        <f t="shared" si="71"/>
        <v>21000</v>
      </c>
    </row>
    <row r="1484" spans="1:18" x14ac:dyDescent="0.25">
      <c r="A1484" s="9" t="s">
        <v>538</v>
      </c>
      <c r="B1484" s="10">
        <v>44489</v>
      </c>
      <c r="C1484" s="11">
        <v>10</v>
      </c>
      <c r="D1484" s="12">
        <v>2021</v>
      </c>
      <c r="E1484" s="10" t="s">
        <v>2718</v>
      </c>
      <c r="F1484" s="10" t="s">
        <v>2658</v>
      </c>
      <c r="G1484" s="10" t="s">
        <v>2669</v>
      </c>
      <c r="H1484" s="9" t="s">
        <v>150</v>
      </c>
      <c r="I1484" s="9" t="s">
        <v>58</v>
      </c>
      <c r="J1484" s="9" t="s">
        <v>3</v>
      </c>
      <c r="K1484" s="9" t="s">
        <v>59</v>
      </c>
      <c r="L1484" s="9" t="s">
        <v>60</v>
      </c>
      <c r="M1484" s="13">
        <v>35</v>
      </c>
      <c r="N1484" s="13">
        <f t="shared" si="69"/>
        <v>1587.6</v>
      </c>
      <c r="O1484" s="11">
        <v>19200</v>
      </c>
      <c r="P1484" s="11">
        <f t="shared" si="70"/>
        <v>672000</v>
      </c>
      <c r="Q1484" s="9" t="s">
        <v>539</v>
      </c>
      <c r="R1484" s="37">
        <f t="shared" si="71"/>
        <v>19200</v>
      </c>
    </row>
    <row r="1485" spans="1:18" x14ac:dyDescent="0.25">
      <c r="A1485" s="9" t="s">
        <v>540</v>
      </c>
      <c r="B1485" s="10">
        <v>44489</v>
      </c>
      <c r="C1485" s="11">
        <v>10</v>
      </c>
      <c r="D1485" s="12">
        <v>2021</v>
      </c>
      <c r="E1485" s="10" t="s">
        <v>2718</v>
      </c>
      <c r="F1485" s="10" t="s">
        <v>2658</v>
      </c>
      <c r="G1485" s="10" t="s">
        <v>2669</v>
      </c>
      <c r="H1485" s="9" t="s">
        <v>186</v>
      </c>
      <c r="I1485" s="9" t="s">
        <v>58</v>
      </c>
      <c r="J1485" s="9" t="s">
        <v>3</v>
      </c>
      <c r="K1485" s="9" t="s">
        <v>59</v>
      </c>
      <c r="L1485" s="9" t="s">
        <v>60</v>
      </c>
      <c r="M1485" s="13">
        <v>20</v>
      </c>
      <c r="N1485" s="13">
        <f t="shared" si="69"/>
        <v>907.2</v>
      </c>
      <c r="O1485" s="11">
        <v>21000</v>
      </c>
      <c r="P1485" s="11">
        <f t="shared" si="70"/>
        <v>420000</v>
      </c>
      <c r="Q1485" s="9" t="s">
        <v>541</v>
      </c>
      <c r="R1485" s="37">
        <f t="shared" si="71"/>
        <v>21000</v>
      </c>
    </row>
    <row r="1486" spans="1:18" x14ac:dyDescent="0.25">
      <c r="A1486" s="9" t="s">
        <v>542</v>
      </c>
      <c r="B1486" s="10">
        <v>44489</v>
      </c>
      <c r="C1486" s="11">
        <v>10</v>
      </c>
      <c r="D1486" s="12">
        <v>2021</v>
      </c>
      <c r="E1486" s="10" t="s">
        <v>2718</v>
      </c>
      <c r="F1486" s="10" t="s">
        <v>2658</v>
      </c>
      <c r="G1486" s="10" t="s">
        <v>2669</v>
      </c>
      <c r="H1486" s="9" t="s">
        <v>150</v>
      </c>
      <c r="I1486" s="9" t="s">
        <v>58</v>
      </c>
      <c r="J1486" s="9" t="s">
        <v>3</v>
      </c>
      <c r="K1486" s="9" t="s">
        <v>59</v>
      </c>
      <c r="L1486" s="9" t="s">
        <v>60</v>
      </c>
      <c r="M1486" s="13">
        <v>10</v>
      </c>
      <c r="N1486" s="13">
        <f t="shared" si="69"/>
        <v>453.6</v>
      </c>
      <c r="O1486" s="11">
        <v>19200</v>
      </c>
      <c r="P1486" s="11">
        <f t="shared" si="70"/>
        <v>192000</v>
      </c>
      <c r="Q1486" s="9" t="s">
        <v>543</v>
      </c>
      <c r="R1486" s="37">
        <f t="shared" si="71"/>
        <v>19200</v>
      </c>
    </row>
    <row r="1487" spans="1:18" x14ac:dyDescent="0.25">
      <c r="A1487" s="9" t="s">
        <v>544</v>
      </c>
      <c r="B1487" s="10">
        <v>44489</v>
      </c>
      <c r="C1487" s="11">
        <v>10</v>
      </c>
      <c r="D1487" s="12">
        <v>2021</v>
      </c>
      <c r="E1487" s="10" t="s">
        <v>2718</v>
      </c>
      <c r="F1487" s="10" t="s">
        <v>2658</v>
      </c>
      <c r="G1487" s="10" t="s">
        <v>2669</v>
      </c>
      <c r="H1487" s="9" t="s">
        <v>8</v>
      </c>
      <c r="I1487" s="9" t="s">
        <v>23</v>
      </c>
      <c r="J1487" s="9" t="s">
        <v>3</v>
      </c>
      <c r="K1487" s="9" t="s">
        <v>16</v>
      </c>
      <c r="L1487" s="9" t="s">
        <v>17</v>
      </c>
      <c r="M1487" s="13">
        <v>200</v>
      </c>
      <c r="N1487" s="13">
        <f t="shared" si="69"/>
        <v>9072</v>
      </c>
      <c r="O1487" s="11">
        <v>27000</v>
      </c>
      <c r="P1487" s="11">
        <f t="shared" si="70"/>
        <v>5400000</v>
      </c>
      <c r="Q1487" s="9" t="s">
        <v>545</v>
      </c>
      <c r="R1487" s="37">
        <f t="shared" si="71"/>
        <v>27000</v>
      </c>
    </row>
    <row r="1488" spans="1:18" x14ac:dyDescent="0.25">
      <c r="A1488" s="9" t="s">
        <v>527</v>
      </c>
      <c r="B1488" s="10">
        <v>44491</v>
      </c>
      <c r="C1488" s="11">
        <v>10</v>
      </c>
      <c r="D1488" s="12">
        <v>2021</v>
      </c>
      <c r="E1488" s="10" t="s">
        <v>2718</v>
      </c>
      <c r="F1488" s="10" t="s">
        <v>2658</v>
      </c>
      <c r="G1488" s="10" t="s">
        <v>2669</v>
      </c>
      <c r="H1488" s="9" t="s">
        <v>36</v>
      </c>
      <c r="I1488" s="9" t="s">
        <v>159</v>
      </c>
      <c r="J1488" s="9" t="s">
        <v>3</v>
      </c>
      <c r="K1488" s="9" t="s">
        <v>160</v>
      </c>
      <c r="L1488" s="9" t="s">
        <v>161</v>
      </c>
      <c r="M1488" s="13">
        <v>100</v>
      </c>
      <c r="N1488" s="13">
        <f t="shared" si="69"/>
        <v>4536</v>
      </c>
      <c r="O1488" s="11">
        <v>24500</v>
      </c>
      <c r="P1488" s="11">
        <f t="shared" si="70"/>
        <v>2450000</v>
      </c>
      <c r="Q1488" s="9" t="s">
        <v>528</v>
      </c>
      <c r="R1488" s="37">
        <f t="shared" si="71"/>
        <v>24500</v>
      </c>
    </row>
    <row r="1489" spans="1:18" x14ac:dyDescent="0.25">
      <c r="A1489" s="9" t="s">
        <v>529</v>
      </c>
      <c r="B1489" s="10">
        <v>44491</v>
      </c>
      <c r="C1489" s="11">
        <v>10</v>
      </c>
      <c r="D1489" s="12">
        <v>2021</v>
      </c>
      <c r="E1489" s="10" t="s">
        <v>2718</v>
      </c>
      <c r="F1489" s="10" t="s">
        <v>2658</v>
      </c>
      <c r="G1489" s="10" t="s">
        <v>2669</v>
      </c>
      <c r="H1489" s="9" t="s">
        <v>26</v>
      </c>
      <c r="I1489" s="9" t="s">
        <v>530</v>
      </c>
      <c r="J1489" s="9" t="s">
        <v>3</v>
      </c>
      <c r="K1489" s="9" t="s">
        <v>357</v>
      </c>
      <c r="L1489" s="9" t="s">
        <v>358</v>
      </c>
      <c r="M1489" s="13">
        <v>10</v>
      </c>
      <c r="N1489" s="13">
        <f t="shared" si="69"/>
        <v>453.6</v>
      </c>
      <c r="O1489" s="11">
        <v>17800</v>
      </c>
      <c r="P1489" s="11">
        <f t="shared" si="70"/>
        <v>178000</v>
      </c>
      <c r="Q1489" s="9" t="s">
        <v>531</v>
      </c>
      <c r="R1489" s="37">
        <f t="shared" si="71"/>
        <v>17800</v>
      </c>
    </row>
    <row r="1490" spans="1:18" x14ac:dyDescent="0.25">
      <c r="A1490" s="9" t="s">
        <v>521</v>
      </c>
      <c r="B1490" s="10">
        <v>44492</v>
      </c>
      <c r="C1490" s="11">
        <v>10</v>
      </c>
      <c r="D1490" s="12">
        <v>2021</v>
      </c>
      <c r="E1490" s="10" t="s">
        <v>2718</v>
      </c>
      <c r="F1490" s="10" t="s">
        <v>2658</v>
      </c>
      <c r="G1490" s="10" t="s">
        <v>2669</v>
      </c>
      <c r="H1490" s="9" t="s">
        <v>22</v>
      </c>
      <c r="I1490" s="9" t="s">
        <v>333</v>
      </c>
      <c r="J1490" s="9" t="s">
        <v>3</v>
      </c>
      <c r="K1490" s="9" t="s">
        <v>500</v>
      </c>
      <c r="L1490" s="9" t="s">
        <v>501</v>
      </c>
      <c r="M1490" s="13">
        <v>17.61</v>
      </c>
      <c r="N1490" s="13">
        <f t="shared" si="69"/>
        <v>798.78959999999995</v>
      </c>
      <c r="O1490" s="11">
        <v>23500</v>
      </c>
      <c r="P1490" s="11">
        <f t="shared" si="70"/>
        <v>413835</v>
      </c>
      <c r="Q1490" s="9" t="s">
        <v>522</v>
      </c>
      <c r="R1490" s="37">
        <f t="shared" si="71"/>
        <v>23500</v>
      </c>
    </row>
    <row r="1491" spans="1:18" x14ac:dyDescent="0.25">
      <c r="A1491" s="9" t="s">
        <v>521</v>
      </c>
      <c r="B1491" s="10">
        <v>44492</v>
      </c>
      <c r="C1491" s="11">
        <v>10</v>
      </c>
      <c r="D1491" s="12">
        <v>2021</v>
      </c>
      <c r="E1491" s="10" t="s">
        <v>2718</v>
      </c>
      <c r="F1491" s="10" t="s">
        <v>2658</v>
      </c>
      <c r="G1491" s="10" t="s">
        <v>2669</v>
      </c>
      <c r="H1491" s="9" t="s">
        <v>22</v>
      </c>
      <c r="I1491" s="9" t="s">
        <v>333</v>
      </c>
      <c r="J1491" s="9" t="s">
        <v>3</v>
      </c>
      <c r="K1491" s="9" t="s">
        <v>500</v>
      </c>
      <c r="L1491" s="9" t="s">
        <v>501</v>
      </c>
      <c r="M1491" s="13">
        <v>82.39</v>
      </c>
      <c r="N1491" s="13">
        <f t="shared" si="69"/>
        <v>3737.2103999999999</v>
      </c>
      <c r="O1491" s="11">
        <v>23500</v>
      </c>
      <c r="P1491" s="11">
        <f t="shared" si="70"/>
        <v>1936165</v>
      </c>
      <c r="Q1491" s="9" t="s">
        <v>522</v>
      </c>
      <c r="R1491" s="37">
        <f t="shared" si="71"/>
        <v>23500</v>
      </c>
    </row>
    <row r="1492" spans="1:18" x14ac:dyDescent="0.25">
      <c r="A1492" s="9" t="s">
        <v>523</v>
      </c>
      <c r="B1492" s="10">
        <v>44492</v>
      </c>
      <c r="C1492" s="11">
        <v>10</v>
      </c>
      <c r="D1492" s="12">
        <v>2021</v>
      </c>
      <c r="E1492" s="10" t="s">
        <v>2718</v>
      </c>
      <c r="F1492" s="10" t="s">
        <v>2658</v>
      </c>
      <c r="G1492" s="10" t="s">
        <v>2669</v>
      </c>
      <c r="H1492" s="9" t="s">
        <v>26</v>
      </c>
      <c r="I1492" s="9" t="s">
        <v>326</v>
      </c>
      <c r="J1492" s="9" t="s">
        <v>3</v>
      </c>
      <c r="K1492" s="9" t="s">
        <v>111</v>
      </c>
      <c r="L1492" s="9" t="s">
        <v>112</v>
      </c>
      <c r="M1492" s="13">
        <v>18.600000000000001</v>
      </c>
      <c r="N1492" s="13">
        <f t="shared" si="69"/>
        <v>843.69600000000003</v>
      </c>
      <c r="O1492" s="11">
        <v>20000</v>
      </c>
      <c r="P1492" s="11">
        <f t="shared" si="70"/>
        <v>372000</v>
      </c>
      <c r="Q1492" s="9" t="s">
        <v>524</v>
      </c>
      <c r="R1492" s="37">
        <f t="shared" si="71"/>
        <v>20000</v>
      </c>
    </row>
    <row r="1493" spans="1:18" x14ac:dyDescent="0.25">
      <c r="A1493" s="9" t="s">
        <v>523</v>
      </c>
      <c r="B1493" s="10">
        <v>44492</v>
      </c>
      <c r="C1493" s="11">
        <v>10</v>
      </c>
      <c r="D1493" s="12">
        <v>2021</v>
      </c>
      <c r="E1493" s="10" t="s">
        <v>2718</v>
      </c>
      <c r="F1493" s="10" t="s">
        <v>2658</v>
      </c>
      <c r="G1493" s="10" t="s">
        <v>2669</v>
      </c>
      <c r="H1493" s="9" t="s">
        <v>26</v>
      </c>
      <c r="I1493" s="9" t="s">
        <v>326</v>
      </c>
      <c r="J1493" s="9" t="s">
        <v>3</v>
      </c>
      <c r="K1493" s="9" t="s">
        <v>111</v>
      </c>
      <c r="L1493" s="9" t="s">
        <v>112</v>
      </c>
      <c r="M1493" s="13">
        <v>11.75</v>
      </c>
      <c r="N1493" s="13">
        <f t="shared" si="69"/>
        <v>532.98</v>
      </c>
      <c r="O1493" s="11">
        <v>20000</v>
      </c>
      <c r="P1493" s="11">
        <f t="shared" si="70"/>
        <v>235000</v>
      </c>
      <c r="Q1493" s="9" t="s">
        <v>524</v>
      </c>
      <c r="R1493" s="37">
        <f t="shared" si="71"/>
        <v>20000</v>
      </c>
    </row>
    <row r="1494" spans="1:18" x14ac:dyDescent="0.25">
      <c r="A1494" s="9" t="s">
        <v>523</v>
      </c>
      <c r="B1494" s="10">
        <v>44492</v>
      </c>
      <c r="C1494" s="11">
        <v>10</v>
      </c>
      <c r="D1494" s="12">
        <v>2021</v>
      </c>
      <c r="E1494" s="10" t="s">
        <v>2718</v>
      </c>
      <c r="F1494" s="10" t="s">
        <v>2658</v>
      </c>
      <c r="G1494" s="10" t="s">
        <v>2669</v>
      </c>
      <c r="H1494" s="9" t="s">
        <v>26</v>
      </c>
      <c r="I1494" s="9" t="s">
        <v>326</v>
      </c>
      <c r="J1494" s="9" t="s">
        <v>3</v>
      </c>
      <c r="K1494" s="9" t="s">
        <v>111</v>
      </c>
      <c r="L1494" s="9" t="s">
        <v>112</v>
      </c>
      <c r="M1494" s="13">
        <v>12.65</v>
      </c>
      <c r="N1494" s="13">
        <f t="shared" si="69"/>
        <v>573.80399999999997</v>
      </c>
      <c r="O1494" s="11">
        <v>20000</v>
      </c>
      <c r="P1494" s="11">
        <f t="shared" si="70"/>
        <v>253000</v>
      </c>
      <c r="Q1494" s="9" t="s">
        <v>524</v>
      </c>
      <c r="R1494" s="37">
        <f t="shared" si="71"/>
        <v>20000</v>
      </c>
    </row>
    <row r="1495" spans="1:18" s="7" customFormat="1" x14ac:dyDescent="0.25">
      <c r="A1495" s="9" t="s">
        <v>525</v>
      </c>
      <c r="B1495" s="10">
        <v>44492</v>
      </c>
      <c r="C1495" s="11">
        <v>10</v>
      </c>
      <c r="D1495" s="12">
        <v>2021</v>
      </c>
      <c r="E1495" s="10" t="s">
        <v>2718</v>
      </c>
      <c r="F1495" s="10" t="s">
        <v>2658</v>
      </c>
      <c r="G1495" s="10" t="s">
        <v>2669</v>
      </c>
      <c r="H1495" s="9" t="s">
        <v>22</v>
      </c>
      <c r="I1495" s="9" t="s">
        <v>23</v>
      </c>
      <c r="J1495" s="9" t="s">
        <v>3</v>
      </c>
      <c r="K1495" s="9" t="s">
        <v>16</v>
      </c>
      <c r="L1495" s="9" t="s">
        <v>17</v>
      </c>
      <c r="M1495" s="13">
        <v>100</v>
      </c>
      <c r="N1495" s="13">
        <f t="shared" si="69"/>
        <v>4536</v>
      </c>
      <c r="O1495" s="11">
        <v>23000</v>
      </c>
      <c r="P1495" s="11">
        <f t="shared" si="70"/>
        <v>2300000</v>
      </c>
      <c r="Q1495" s="9" t="s">
        <v>526</v>
      </c>
      <c r="R1495" s="37">
        <f t="shared" si="71"/>
        <v>23000</v>
      </c>
    </row>
    <row r="1496" spans="1:18" s="7" customFormat="1" x14ac:dyDescent="0.25">
      <c r="A1496" s="9" t="s">
        <v>517</v>
      </c>
      <c r="B1496" s="10">
        <v>44494</v>
      </c>
      <c r="C1496" s="11">
        <v>10</v>
      </c>
      <c r="D1496" s="12">
        <v>2021</v>
      </c>
      <c r="E1496" s="10" t="s">
        <v>2718</v>
      </c>
      <c r="F1496" s="10" t="s">
        <v>2658</v>
      </c>
      <c r="G1496" s="10" t="s">
        <v>2669</v>
      </c>
      <c r="H1496" s="9" t="s">
        <v>8</v>
      </c>
      <c r="I1496" s="9" t="s">
        <v>23</v>
      </c>
      <c r="J1496" s="9" t="s">
        <v>3</v>
      </c>
      <c r="K1496" s="9" t="s">
        <v>16</v>
      </c>
      <c r="L1496" s="9" t="s">
        <v>17</v>
      </c>
      <c r="M1496" s="13">
        <v>4.63</v>
      </c>
      <c r="N1496" s="13">
        <f t="shared" si="69"/>
        <v>210.01679999999999</v>
      </c>
      <c r="O1496" s="11">
        <v>27000</v>
      </c>
      <c r="P1496" s="11">
        <f t="shared" si="70"/>
        <v>125010</v>
      </c>
      <c r="Q1496" s="9" t="s">
        <v>518</v>
      </c>
      <c r="R1496" s="37">
        <f t="shared" si="71"/>
        <v>27000</v>
      </c>
    </row>
    <row r="1497" spans="1:18" x14ac:dyDescent="0.25">
      <c r="A1497" s="9" t="s">
        <v>517</v>
      </c>
      <c r="B1497" s="10">
        <v>44494</v>
      </c>
      <c r="C1497" s="11">
        <v>10</v>
      </c>
      <c r="D1497" s="12">
        <v>2021</v>
      </c>
      <c r="E1497" s="10" t="s">
        <v>2718</v>
      </c>
      <c r="F1497" s="10" t="s">
        <v>2658</v>
      </c>
      <c r="G1497" s="10" t="s">
        <v>2669</v>
      </c>
      <c r="H1497" s="9" t="s">
        <v>8</v>
      </c>
      <c r="I1497" s="9" t="s">
        <v>23</v>
      </c>
      <c r="J1497" s="9" t="s">
        <v>3</v>
      </c>
      <c r="K1497" s="9" t="s">
        <v>16</v>
      </c>
      <c r="L1497" s="9" t="s">
        <v>17</v>
      </c>
      <c r="M1497" s="13">
        <v>76.709999999999994</v>
      </c>
      <c r="N1497" s="13">
        <f t="shared" si="69"/>
        <v>3479.5655999999994</v>
      </c>
      <c r="O1497" s="11">
        <v>27000</v>
      </c>
      <c r="P1497" s="11">
        <f t="shared" si="70"/>
        <v>2071169.9999999998</v>
      </c>
      <c r="Q1497" s="9" t="s">
        <v>518</v>
      </c>
      <c r="R1497" s="37">
        <f t="shared" si="71"/>
        <v>27000</v>
      </c>
    </row>
    <row r="1498" spans="1:18" s="7" customFormat="1" x14ac:dyDescent="0.25">
      <c r="A1498" s="9" t="s">
        <v>517</v>
      </c>
      <c r="B1498" s="10">
        <v>44494</v>
      </c>
      <c r="C1498" s="11">
        <v>10</v>
      </c>
      <c r="D1498" s="12">
        <v>2021</v>
      </c>
      <c r="E1498" s="10" t="s">
        <v>2718</v>
      </c>
      <c r="F1498" s="10" t="s">
        <v>2658</v>
      </c>
      <c r="G1498" s="10" t="s">
        <v>2669</v>
      </c>
      <c r="H1498" s="9" t="s">
        <v>8</v>
      </c>
      <c r="I1498" s="9" t="s">
        <v>23</v>
      </c>
      <c r="J1498" s="9" t="s">
        <v>3</v>
      </c>
      <c r="K1498" s="9" t="s">
        <v>16</v>
      </c>
      <c r="L1498" s="9" t="s">
        <v>17</v>
      </c>
      <c r="M1498" s="13">
        <v>67</v>
      </c>
      <c r="N1498" s="13">
        <f t="shared" si="69"/>
        <v>3039.12</v>
      </c>
      <c r="O1498" s="11">
        <v>27000</v>
      </c>
      <c r="P1498" s="11">
        <f t="shared" si="70"/>
        <v>1809000</v>
      </c>
      <c r="Q1498" s="9" t="s">
        <v>518</v>
      </c>
      <c r="R1498" s="37">
        <f t="shared" si="71"/>
        <v>27000</v>
      </c>
    </row>
    <row r="1499" spans="1:18" x14ac:dyDescent="0.25">
      <c r="A1499" s="9" t="s">
        <v>517</v>
      </c>
      <c r="B1499" s="10">
        <v>44494</v>
      </c>
      <c r="C1499" s="11">
        <v>10</v>
      </c>
      <c r="D1499" s="12">
        <v>2021</v>
      </c>
      <c r="E1499" s="10" t="s">
        <v>2718</v>
      </c>
      <c r="F1499" s="10" t="s">
        <v>2658</v>
      </c>
      <c r="G1499" s="10" t="s">
        <v>2669</v>
      </c>
      <c r="H1499" s="9" t="s">
        <v>8</v>
      </c>
      <c r="I1499" s="9" t="s">
        <v>23</v>
      </c>
      <c r="J1499" s="9" t="s">
        <v>3</v>
      </c>
      <c r="K1499" s="9" t="s">
        <v>16</v>
      </c>
      <c r="L1499" s="9" t="s">
        <v>17</v>
      </c>
      <c r="M1499" s="13">
        <v>76</v>
      </c>
      <c r="N1499" s="13">
        <f t="shared" si="69"/>
        <v>3447.36</v>
      </c>
      <c r="O1499" s="11">
        <v>27000</v>
      </c>
      <c r="P1499" s="11">
        <f t="shared" si="70"/>
        <v>2052000</v>
      </c>
      <c r="Q1499" s="9" t="s">
        <v>518</v>
      </c>
      <c r="R1499" s="37">
        <f t="shared" si="71"/>
        <v>27000</v>
      </c>
    </row>
    <row r="1500" spans="1:18" x14ac:dyDescent="0.25">
      <c r="A1500" s="9" t="s">
        <v>517</v>
      </c>
      <c r="B1500" s="10">
        <v>44494</v>
      </c>
      <c r="C1500" s="11">
        <v>10</v>
      </c>
      <c r="D1500" s="12">
        <v>2021</v>
      </c>
      <c r="E1500" s="10" t="s">
        <v>2718</v>
      </c>
      <c r="F1500" s="10" t="s">
        <v>2658</v>
      </c>
      <c r="G1500" s="10" t="s">
        <v>2669</v>
      </c>
      <c r="H1500" s="9" t="s">
        <v>8</v>
      </c>
      <c r="I1500" s="9" t="s">
        <v>23</v>
      </c>
      <c r="J1500" s="9" t="s">
        <v>3</v>
      </c>
      <c r="K1500" s="9" t="s">
        <v>16</v>
      </c>
      <c r="L1500" s="9" t="s">
        <v>17</v>
      </c>
      <c r="M1500" s="13">
        <v>175.66</v>
      </c>
      <c r="N1500" s="13">
        <f t="shared" si="69"/>
        <v>7967.9375999999993</v>
      </c>
      <c r="O1500" s="11">
        <v>27000</v>
      </c>
      <c r="P1500" s="11">
        <f t="shared" si="70"/>
        <v>4742820</v>
      </c>
      <c r="Q1500" s="9" t="s">
        <v>518</v>
      </c>
      <c r="R1500" s="37">
        <f t="shared" si="71"/>
        <v>27000</v>
      </c>
    </row>
    <row r="1501" spans="1:18" s="7" customFormat="1" x14ac:dyDescent="0.25">
      <c r="A1501" s="9" t="s">
        <v>519</v>
      </c>
      <c r="B1501" s="10">
        <v>44494</v>
      </c>
      <c r="C1501" s="11">
        <v>10</v>
      </c>
      <c r="D1501" s="12">
        <v>2021</v>
      </c>
      <c r="E1501" s="10" t="s">
        <v>2718</v>
      </c>
      <c r="F1501" s="10" t="s">
        <v>2658</v>
      </c>
      <c r="G1501" s="10" t="s">
        <v>2669</v>
      </c>
      <c r="H1501" s="9" t="s">
        <v>8</v>
      </c>
      <c r="I1501" s="9" t="s">
        <v>50</v>
      </c>
      <c r="J1501" s="9" t="s">
        <v>3</v>
      </c>
      <c r="K1501" s="9" t="s">
        <v>51</v>
      </c>
      <c r="L1501" s="9" t="s">
        <v>52</v>
      </c>
      <c r="M1501" s="13">
        <v>200</v>
      </c>
      <c r="N1501" s="13">
        <f t="shared" si="69"/>
        <v>9072</v>
      </c>
      <c r="O1501" s="11">
        <v>26000</v>
      </c>
      <c r="P1501" s="11">
        <f t="shared" si="70"/>
        <v>5200000</v>
      </c>
      <c r="Q1501" s="9" t="s">
        <v>520</v>
      </c>
      <c r="R1501" s="37">
        <f t="shared" si="71"/>
        <v>26000</v>
      </c>
    </row>
    <row r="1502" spans="1:18" x14ac:dyDescent="0.25">
      <c r="A1502" s="9" t="s">
        <v>513</v>
      </c>
      <c r="B1502" s="10">
        <v>44495</v>
      </c>
      <c r="C1502" s="11">
        <v>10</v>
      </c>
      <c r="D1502" s="12">
        <v>2021</v>
      </c>
      <c r="E1502" s="10" t="s">
        <v>2718</v>
      </c>
      <c r="F1502" s="10" t="s">
        <v>2658</v>
      </c>
      <c r="G1502" s="10" t="s">
        <v>2669</v>
      </c>
      <c r="H1502" s="9" t="s">
        <v>8</v>
      </c>
      <c r="I1502" s="9" t="s">
        <v>110</v>
      </c>
      <c r="J1502" s="9" t="s">
        <v>3</v>
      </c>
      <c r="K1502" s="9" t="s">
        <v>111</v>
      </c>
      <c r="L1502" s="9" t="s">
        <v>112</v>
      </c>
      <c r="M1502" s="13">
        <v>87.86</v>
      </c>
      <c r="N1502" s="13">
        <f t="shared" si="69"/>
        <v>3985.3296</v>
      </c>
      <c r="O1502" s="11">
        <v>24500</v>
      </c>
      <c r="P1502" s="11">
        <f t="shared" si="70"/>
        <v>2152570</v>
      </c>
      <c r="Q1502" s="9" t="s">
        <v>514</v>
      </c>
      <c r="R1502" s="37">
        <f t="shared" si="71"/>
        <v>24500</v>
      </c>
    </row>
    <row r="1503" spans="1:18" x14ac:dyDescent="0.25">
      <c r="A1503" s="9" t="s">
        <v>515</v>
      </c>
      <c r="B1503" s="10">
        <v>44495</v>
      </c>
      <c r="C1503" s="11">
        <v>10</v>
      </c>
      <c r="D1503" s="12">
        <v>2021</v>
      </c>
      <c r="E1503" s="10" t="s">
        <v>2718</v>
      </c>
      <c r="F1503" s="10" t="s">
        <v>2658</v>
      </c>
      <c r="G1503" s="10" t="s">
        <v>2669</v>
      </c>
      <c r="H1503" s="9" t="s">
        <v>8</v>
      </c>
      <c r="I1503" s="9" t="s">
        <v>110</v>
      </c>
      <c r="J1503" s="9" t="s">
        <v>3</v>
      </c>
      <c r="K1503" s="9" t="s">
        <v>111</v>
      </c>
      <c r="L1503" s="9" t="s">
        <v>112</v>
      </c>
      <c r="M1503" s="13">
        <v>12.14</v>
      </c>
      <c r="N1503" s="13">
        <f t="shared" si="69"/>
        <v>550.67039999999997</v>
      </c>
      <c r="O1503" s="11">
        <v>24500</v>
      </c>
      <c r="P1503" s="11">
        <f t="shared" si="70"/>
        <v>297430</v>
      </c>
      <c r="Q1503" s="9" t="s">
        <v>516</v>
      </c>
      <c r="R1503" s="37">
        <f t="shared" si="71"/>
        <v>24500</v>
      </c>
    </row>
    <row r="1504" spans="1:18" s="7" customFormat="1" x14ac:dyDescent="0.25">
      <c r="A1504" s="9" t="s">
        <v>509</v>
      </c>
      <c r="B1504" s="10">
        <v>44496</v>
      </c>
      <c r="C1504" s="11">
        <v>10</v>
      </c>
      <c r="D1504" s="12">
        <v>2021</v>
      </c>
      <c r="E1504" s="10" t="s">
        <v>2718</v>
      </c>
      <c r="F1504" s="10" t="s">
        <v>2658</v>
      </c>
      <c r="G1504" s="10" t="s">
        <v>2669</v>
      </c>
      <c r="H1504" s="9" t="s">
        <v>63</v>
      </c>
      <c r="I1504" s="9" t="s">
        <v>64</v>
      </c>
      <c r="J1504" s="9" t="s">
        <v>3</v>
      </c>
      <c r="K1504" s="9" t="s">
        <v>65</v>
      </c>
      <c r="L1504" s="9" t="s">
        <v>66</v>
      </c>
      <c r="M1504" s="13">
        <v>317.47000000000003</v>
      </c>
      <c r="N1504" s="13">
        <f t="shared" si="69"/>
        <v>14400.439200000001</v>
      </c>
      <c r="O1504" s="11">
        <v>17081.93</v>
      </c>
      <c r="P1504" s="11">
        <f t="shared" si="70"/>
        <v>5423000.3171000006</v>
      </c>
      <c r="Q1504" s="9" t="s">
        <v>510</v>
      </c>
      <c r="R1504" s="37">
        <f t="shared" si="71"/>
        <v>17081.93</v>
      </c>
    </row>
    <row r="1505" spans="1:18" x14ac:dyDescent="0.25">
      <c r="A1505" s="9" t="s">
        <v>511</v>
      </c>
      <c r="B1505" s="10">
        <v>44496</v>
      </c>
      <c r="C1505" s="11">
        <v>10</v>
      </c>
      <c r="D1505" s="12">
        <v>2021</v>
      </c>
      <c r="E1505" s="10" t="s">
        <v>2718</v>
      </c>
      <c r="F1505" s="10" t="s">
        <v>2658</v>
      </c>
      <c r="G1505" s="10" t="s">
        <v>2669</v>
      </c>
      <c r="H1505" s="9" t="s">
        <v>63</v>
      </c>
      <c r="I1505" s="9" t="s">
        <v>64</v>
      </c>
      <c r="J1505" s="9" t="s">
        <v>3</v>
      </c>
      <c r="K1505" s="9" t="s">
        <v>65</v>
      </c>
      <c r="L1505" s="9" t="s">
        <v>66</v>
      </c>
      <c r="M1505" s="13">
        <v>173.53</v>
      </c>
      <c r="N1505" s="13">
        <f t="shared" si="69"/>
        <v>7871.3207999999995</v>
      </c>
      <c r="O1505" s="11">
        <v>17081.93</v>
      </c>
      <c r="P1505" s="11">
        <f t="shared" si="70"/>
        <v>2964227.3129000003</v>
      </c>
      <c r="Q1505" s="9" t="s">
        <v>512</v>
      </c>
      <c r="R1505" s="37">
        <f t="shared" si="71"/>
        <v>17081.93</v>
      </c>
    </row>
    <row r="1506" spans="1:18" x14ac:dyDescent="0.25">
      <c r="A1506" s="9" t="s">
        <v>497</v>
      </c>
      <c r="B1506" s="10">
        <v>44497</v>
      </c>
      <c r="C1506" s="11">
        <v>10</v>
      </c>
      <c r="D1506" s="12">
        <v>2021</v>
      </c>
      <c r="E1506" s="10" t="s">
        <v>2718</v>
      </c>
      <c r="F1506" s="10" t="s">
        <v>2658</v>
      </c>
      <c r="G1506" s="10" t="s">
        <v>2669</v>
      </c>
      <c r="H1506" s="9" t="s">
        <v>355</v>
      </c>
      <c r="I1506" s="9" t="s">
        <v>356</v>
      </c>
      <c r="J1506" s="9" t="s">
        <v>3</v>
      </c>
      <c r="K1506" s="9" t="s">
        <v>357</v>
      </c>
      <c r="L1506" s="9" t="s">
        <v>358</v>
      </c>
      <c r="M1506" s="13">
        <v>75</v>
      </c>
      <c r="N1506" s="13">
        <f t="shared" si="69"/>
        <v>3402</v>
      </c>
      <c r="O1506" s="11">
        <v>13500</v>
      </c>
      <c r="P1506" s="11">
        <f t="shared" si="70"/>
        <v>1012500</v>
      </c>
      <c r="Q1506" s="9" t="s">
        <v>498</v>
      </c>
      <c r="R1506" s="37">
        <f t="shared" si="71"/>
        <v>13500</v>
      </c>
    </row>
    <row r="1507" spans="1:18" x14ac:dyDescent="0.25">
      <c r="A1507" s="9" t="s">
        <v>499</v>
      </c>
      <c r="B1507" s="10">
        <v>44497</v>
      </c>
      <c r="C1507" s="11">
        <v>10</v>
      </c>
      <c r="D1507" s="12">
        <v>2021</v>
      </c>
      <c r="E1507" s="10" t="s">
        <v>2718</v>
      </c>
      <c r="F1507" s="10" t="s">
        <v>2658</v>
      </c>
      <c r="G1507" s="10" t="s">
        <v>2669</v>
      </c>
      <c r="H1507" s="9" t="s">
        <v>22</v>
      </c>
      <c r="I1507" s="9" t="s">
        <v>333</v>
      </c>
      <c r="J1507" s="9" t="s">
        <v>3</v>
      </c>
      <c r="K1507" s="9" t="s">
        <v>500</v>
      </c>
      <c r="L1507" s="9" t="s">
        <v>501</v>
      </c>
      <c r="M1507" s="13">
        <v>98.66</v>
      </c>
      <c r="N1507" s="13">
        <f t="shared" si="69"/>
        <v>4475.2175999999999</v>
      </c>
      <c r="O1507" s="11">
        <v>23500</v>
      </c>
      <c r="P1507" s="11">
        <f t="shared" si="70"/>
        <v>2318510</v>
      </c>
      <c r="Q1507" s="9" t="s">
        <v>502</v>
      </c>
      <c r="R1507" s="37">
        <f t="shared" si="71"/>
        <v>23500</v>
      </c>
    </row>
    <row r="1508" spans="1:18" x14ac:dyDescent="0.25">
      <c r="A1508" s="9" t="s">
        <v>499</v>
      </c>
      <c r="B1508" s="10">
        <v>44497</v>
      </c>
      <c r="C1508" s="11">
        <v>10</v>
      </c>
      <c r="D1508" s="12">
        <v>2021</v>
      </c>
      <c r="E1508" s="10" t="s">
        <v>2718</v>
      </c>
      <c r="F1508" s="10" t="s">
        <v>2658</v>
      </c>
      <c r="G1508" s="10" t="s">
        <v>2669</v>
      </c>
      <c r="H1508" s="9" t="s">
        <v>22</v>
      </c>
      <c r="I1508" s="9" t="s">
        <v>333</v>
      </c>
      <c r="J1508" s="9" t="s">
        <v>3</v>
      </c>
      <c r="K1508" s="9" t="s">
        <v>500</v>
      </c>
      <c r="L1508" s="9" t="s">
        <v>501</v>
      </c>
      <c r="M1508" s="13">
        <v>61.34</v>
      </c>
      <c r="N1508" s="13">
        <f t="shared" si="69"/>
        <v>2782.3824</v>
      </c>
      <c r="O1508" s="11">
        <v>23500</v>
      </c>
      <c r="P1508" s="11">
        <f t="shared" si="70"/>
        <v>1441490</v>
      </c>
      <c r="Q1508" s="9" t="s">
        <v>502</v>
      </c>
      <c r="R1508" s="37">
        <f t="shared" si="71"/>
        <v>23500</v>
      </c>
    </row>
    <row r="1509" spans="1:18" x14ac:dyDescent="0.25">
      <c r="A1509" s="9" t="s">
        <v>503</v>
      </c>
      <c r="B1509" s="10">
        <v>44497</v>
      </c>
      <c r="C1509" s="11">
        <v>10</v>
      </c>
      <c r="D1509" s="12">
        <v>2021</v>
      </c>
      <c r="E1509" s="10" t="s">
        <v>2718</v>
      </c>
      <c r="F1509" s="10" t="s">
        <v>2658</v>
      </c>
      <c r="G1509" s="10" t="s">
        <v>2669</v>
      </c>
      <c r="H1509" s="9" t="s">
        <v>63</v>
      </c>
      <c r="I1509" s="9" t="s">
        <v>58</v>
      </c>
      <c r="J1509" s="9" t="s">
        <v>3</v>
      </c>
      <c r="K1509" s="9" t="s">
        <v>59</v>
      </c>
      <c r="L1509" s="9" t="s">
        <v>60</v>
      </c>
      <c r="M1509" s="13">
        <v>48.88</v>
      </c>
      <c r="N1509" s="13">
        <f t="shared" si="69"/>
        <v>2217.1968000000002</v>
      </c>
      <c r="O1509" s="11">
        <v>17500</v>
      </c>
      <c r="P1509" s="11">
        <f t="shared" si="70"/>
        <v>855400</v>
      </c>
      <c r="Q1509" s="9" t="s">
        <v>504</v>
      </c>
      <c r="R1509" s="37">
        <f t="shared" si="71"/>
        <v>17500</v>
      </c>
    </row>
    <row r="1510" spans="1:18" x14ac:dyDescent="0.25">
      <c r="A1510" s="9" t="s">
        <v>503</v>
      </c>
      <c r="B1510" s="10">
        <v>44497</v>
      </c>
      <c r="C1510" s="11">
        <v>10</v>
      </c>
      <c r="D1510" s="12">
        <v>2021</v>
      </c>
      <c r="E1510" s="10" t="s">
        <v>2718</v>
      </c>
      <c r="F1510" s="10" t="s">
        <v>2658</v>
      </c>
      <c r="G1510" s="10" t="s">
        <v>2669</v>
      </c>
      <c r="H1510" s="9" t="s">
        <v>63</v>
      </c>
      <c r="I1510" s="9" t="s">
        <v>58</v>
      </c>
      <c r="J1510" s="9" t="s">
        <v>3</v>
      </c>
      <c r="K1510" s="9" t="s">
        <v>59</v>
      </c>
      <c r="L1510" s="9" t="s">
        <v>60</v>
      </c>
      <c r="M1510" s="13">
        <v>125.51</v>
      </c>
      <c r="N1510" s="13">
        <f t="shared" si="69"/>
        <v>5693.1336000000001</v>
      </c>
      <c r="O1510" s="11">
        <v>17500</v>
      </c>
      <c r="P1510" s="11">
        <f t="shared" si="70"/>
        <v>2196425</v>
      </c>
      <c r="Q1510" s="9" t="s">
        <v>504</v>
      </c>
      <c r="R1510" s="37">
        <f t="shared" si="71"/>
        <v>17500</v>
      </c>
    </row>
    <row r="1511" spans="1:18" s="7" customFormat="1" x14ac:dyDescent="0.25">
      <c r="A1511" s="9" t="s">
        <v>505</v>
      </c>
      <c r="B1511" s="10">
        <v>44497</v>
      </c>
      <c r="C1511" s="11">
        <v>10</v>
      </c>
      <c r="D1511" s="12">
        <v>2021</v>
      </c>
      <c r="E1511" s="10" t="s">
        <v>2718</v>
      </c>
      <c r="F1511" s="10" t="s">
        <v>2658</v>
      </c>
      <c r="G1511" s="10" t="s">
        <v>2669</v>
      </c>
      <c r="H1511" s="9" t="s">
        <v>63</v>
      </c>
      <c r="I1511" s="9" t="s">
        <v>58</v>
      </c>
      <c r="J1511" s="9" t="s">
        <v>3</v>
      </c>
      <c r="K1511" s="9" t="s">
        <v>59</v>
      </c>
      <c r="L1511" s="9" t="s">
        <v>60</v>
      </c>
      <c r="M1511" s="13">
        <v>25.61</v>
      </c>
      <c r="N1511" s="13">
        <f t="shared" si="69"/>
        <v>1161.6695999999999</v>
      </c>
      <c r="O1511" s="11">
        <v>17500</v>
      </c>
      <c r="P1511" s="11">
        <f t="shared" si="70"/>
        <v>448175</v>
      </c>
      <c r="Q1511" s="9" t="s">
        <v>506</v>
      </c>
      <c r="R1511" s="37">
        <f t="shared" si="71"/>
        <v>17500</v>
      </c>
    </row>
    <row r="1512" spans="1:18" x14ac:dyDescent="0.25">
      <c r="A1512" s="9" t="s">
        <v>507</v>
      </c>
      <c r="B1512" s="10">
        <v>44497</v>
      </c>
      <c r="C1512" s="11">
        <v>10</v>
      </c>
      <c r="D1512" s="12">
        <v>2021</v>
      </c>
      <c r="E1512" s="10" t="s">
        <v>2718</v>
      </c>
      <c r="F1512" s="10" t="s">
        <v>2658</v>
      </c>
      <c r="G1512" s="10" t="s">
        <v>2669</v>
      </c>
      <c r="H1512" s="9" t="s">
        <v>186</v>
      </c>
      <c r="I1512" s="9" t="s">
        <v>58</v>
      </c>
      <c r="J1512" s="9" t="s">
        <v>3</v>
      </c>
      <c r="K1512" s="9" t="s">
        <v>59</v>
      </c>
      <c r="L1512" s="9" t="s">
        <v>60</v>
      </c>
      <c r="M1512" s="13">
        <v>44.07</v>
      </c>
      <c r="N1512" s="13">
        <f t="shared" si="69"/>
        <v>1999.0152</v>
      </c>
      <c r="O1512" s="11">
        <v>21000</v>
      </c>
      <c r="P1512" s="11">
        <f t="shared" si="70"/>
        <v>925470</v>
      </c>
      <c r="Q1512" s="9" t="s">
        <v>508</v>
      </c>
      <c r="R1512" s="37">
        <f t="shared" si="71"/>
        <v>21000</v>
      </c>
    </row>
    <row r="1513" spans="1:18" x14ac:dyDescent="0.25">
      <c r="A1513" s="9" t="s">
        <v>507</v>
      </c>
      <c r="B1513" s="10">
        <v>44497</v>
      </c>
      <c r="C1513" s="11">
        <v>10</v>
      </c>
      <c r="D1513" s="12">
        <v>2021</v>
      </c>
      <c r="E1513" s="10" t="s">
        <v>2718</v>
      </c>
      <c r="F1513" s="10" t="s">
        <v>2658</v>
      </c>
      <c r="G1513" s="10" t="s">
        <v>2669</v>
      </c>
      <c r="H1513" s="9" t="s">
        <v>186</v>
      </c>
      <c r="I1513" s="9" t="s">
        <v>58</v>
      </c>
      <c r="J1513" s="9" t="s">
        <v>3</v>
      </c>
      <c r="K1513" s="9" t="s">
        <v>59</v>
      </c>
      <c r="L1513" s="9" t="s">
        <v>60</v>
      </c>
      <c r="M1513" s="13">
        <v>3.39</v>
      </c>
      <c r="N1513" s="13">
        <f t="shared" si="69"/>
        <v>153.7704</v>
      </c>
      <c r="O1513" s="11">
        <v>21000</v>
      </c>
      <c r="P1513" s="11">
        <f t="shared" si="70"/>
        <v>71190</v>
      </c>
      <c r="Q1513" s="9" t="s">
        <v>508</v>
      </c>
      <c r="R1513" s="37">
        <f t="shared" si="71"/>
        <v>21000</v>
      </c>
    </row>
    <row r="1514" spans="1:18" x14ac:dyDescent="0.25">
      <c r="A1514" s="9" t="s">
        <v>507</v>
      </c>
      <c r="B1514" s="10">
        <v>44497</v>
      </c>
      <c r="C1514" s="11">
        <v>10</v>
      </c>
      <c r="D1514" s="12">
        <v>2021</v>
      </c>
      <c r="E1514" s="10" t="s">
        <v>2718</v>
      </c>
      <c r="F1514" s="10" t="s">
        <v>2658</v>
      </c>
      <c r="G1514" s="10" t="s">
        <v>2669</v>
      </c>
      <c r="H1514" s="9" t="s">
        <v>186</v>
      </c>
      <c r="I1514" s="9" t="s">
        <v>58</v>
      </c>
      <c r="J1514" s="9" t="s">
        <v>3</v>
      </c>
      <c r="K1514" s="9" t="s">
        <v>59</v>
      </c>
      <c r="L1514" s="9" t="s">
        <v>60</v>
      </c>
      <c r="M1514" s="13">
        <v>22.54</v>
      </c>
      <c r="N1514" s="13">
        <f t="shared" si="69"/>
        <v>1022.4144</v>
      </c>
      <c r="O1514" s="11">
        <v>21000</v>
      </c>
      <c r="P1514" s="11">
        <f t="shared" si="70"/>
        <v>473340</v>
      </c>
      <c r="Q1514" s="9" t="s">
        <v>508</v>
      </c>
      <c r="R1514" s="37">
        <f t="shared" si="71"/>
        <v>21000</v>
      </c>
    </row>
    <row r="1515" spans="1:18" x14ac:dyDescent="0.25">
      <c r="A1515" s="9" t="s">
        <v>493</v>
      </c>
      <c r="B1515" s="10">
        <v>44498</v>
      </c>
      <c r="C1515" s="11">
        <v>10</v>
      </c>
      <c r="D1515" s="12">
        <v>2021</v>
      </c>
      <c r="E1515" s="10" t="s">
        <v>2718</v>
      </c>
      <c r="F1515" s="10" t="s">
        <v>2658</v>
      </c>
      <c r="G1515" s="10" t="s">
        <v>2669</v>
      </c>
      <c r="H1515" s="9" t="s">
        <v>235</v>
      </c>
      <c r="I1515" s="9" t="s">
        <v>33</v>
      </c>
      <c r="J1515" s="9" t="s">
        <v>3</v>
      </c>
      <c r="K1515" s="9" t="s">
        <v>494</v>
      </c>
      <c r="L1515" s="9" t="s">
        <v>495</v>
      </c>
      <c r="M1515" s="13">
        <v>8.8182999999999997E-2</v>
      </c>
      <c r="N1515" s="13">
        <f t="shared" si="69"/>
        <v>3.9999808799999998</v>
      </c>
      <c r="O1515" s="11">
        <v>29710</v>
      </c>
      <c r="P1515" s="11">
        <f t="shared" si="70"/>
        <v>2619.9169299999999</v>
      </c>
      <c r="Q1515" s="9" t="s">
        <v>496</v>
      </c>
      <c r="R1515" s="37">
        <f t="shared" si="71"/>
        <v>29710</v>
      </c>
    </row>
    <row r="1516" spans="1:18" x14ac:dyDescent="0.25">
      <c r="A1516" s="9" t="s">
        <v>489</v>
      </c>
      <c r="B1516" s="10">
        <v>44499</v>
      </c>
      <c r="C1516" s="11">
        <v>10</v>
      </c>
      <c r="D1516" s="12">
        <v>2021</v>
      </c>
      <c r="E1516" s="10" t="s">
        <v>2718</v>
      </c>
      <c r="F1516" s="10" t="s">
        <v>2658</v>
      </c>
      <c r="G1516" s="10" t="s">
        <v>2669</v>
      </c>
      <c r="H1516" s="9" t="s">
        <v>22</v>
      </c>
      <c r="I1516" s="9" t="s">
        <v>23</v>
      </c>
      <c r="J1516" s="9" t="s">
        <v>3</v>
      </c>
      <c r="K1516" s="9" t="s">
        <v>16</v>
      </c>
      <c r="L1516" s="9" t="s">
        <v>17</v>
      </c>
      <c r="M1516" s="13">
        <v>1.6</v>
      </c>
      <c r="N1516" s="13">
        <f t="shared" si="69"/>
        <v>72.576000000000008</v>
      </c>
      <c r="O1516" s="11">
        <v>26400</v>
      </c>
      <c r="P1516" s="11">
        <f t="shared" si="70"/>
        <v>42240</v>
      </c>
      <c r="Q1516" s="9" t="s">
        <v>490</v>
      </c>
      <c r="R1516" s="37">
        <f t="shared" si="71"/>
        <v>26400</v>
      </c>
    </row>
    <row r="1517" spans="1:18" x14ac:dyDescent="0.25">
      <c r="A1517" s="9" t="s">
        <v>489</v>
      </c>
      <c r="B1517" s="10">
        <v>44499</v>
      </c>
      <c r="C1517" s="11">
        <v>10</v>
      </c>
      <c r="D1517" s="12">
        <v>2021</v>
      </c>
      <c r="E1517" s="10" t="s">
        <v>2718</v>
      </c>
      <c r="F1517" s="10" t="s">
        <v>2658</v>
      </c>
      <c r="G1517" s="10" t="s">
        <v>2669</v>
      </c>
      <c r="H1517" s="9" t="s">
        <v>22</v>
      </c>
      <c r="I1517" s="9" t="s">
        <v>23</v>
      </c>
      <c r="J1517" s="9" t="s">
        <v>3</v>
      </c>
      <c r="K1517" s="9" t="s">
        <v>16</v>
      </c>
      <c r="L1517" s="9" t="s">
        <v>17</v>
      </c>
      <c r="M1517" s="13">
        <v>35.4</v>
      </c>
      <c r="N1517" s="13">
        <f t="shared" si="69"/>
        <v>1605.7439999999999</v>
      </c>
      <c r="O1517" s="11">
        <v>26400</v>
      </c>
      <c r="P1517" s="11">
        <f t="shared" si="70"/>
        <v>934560</v>
      </c>
      <c r="Q1517" s="9" t="s">
        <v>490</v>
      </c>
      <c r="R1517" s="37">
        <f t="shared" si="71"/>
        <v>26400</v>
      </c>
    </row>
    <row r="1518" spans="1:18" x14ac:dyDescent="0.25">
      <c r="A1518" s="9" t="s">
        <v>491</v>
      </c>
      <c r="B1518" s="10">
        <v>44499</v>
      </c>
      <c r="C1518" s="11">
        <v>10</v>
      </c>
      <c r="D1518" s="12">
        <v>2021</v>
      </c>
      <c r="E1518" s="10" t="s">
        <v>2718</v>
      </c>
      <c r="F1518" s="10" t="s">
        <v>2658</v>
      </c>
      <c r="G1518" s="10" t="s">
        <v>2669</v>
      </c>
      <c r="H1518" s="9" t="s">
        <v>22</v>
      </c>
      <c r="I1518" s="9" t="s">
        <v>23</v>
      </c>
      <c r="J1518" s="9" t="s">
        <v>3</v>
      </c>
      <c r="K1518" s="9" t="s">
        <v>16</v>
      </c>
      <c r="L1518" s="9" t="s">
        <v>17</v>
      </c>
      <c r="M1518" s="13">
        <v>26.72</v>
      </c>
      <c r="N1518" s="13">
        <f t="shared" si="69"/>
        <v>1212.0192</v>
      </c>
      <c r="O1518" s="11">
        <v>23000</v>
      </c>
      <c r="P1518" s="11">
        <f t="shared" si="70"/>
        <v>614560</v>
      </c>
      <c r="Q1518" s="9" t="s">
        <v>492</v>
      </c>
      <c r="R1518" s="37">
        <f t="shared" si="71"/>
        <v>23000</v>
      </c>
    </row>
    <row r="1519" spans="1:18" x14ac:dyDescent="0.25">
      <c r="A1519" s="9" t="s">
        <v>491</v>
      </c>
      <c r="B1519" s="10">
        <v>44499</v>
      </c>
      <c r="C1519" s="11">
        <v>10</v>
      </c>
      <c r="D1519" s="12">
        <v>2021</v>
      </c>
      <c r="E1519" s="10" t="s">
        <v>2718</v>
      </c>
      <c r="F1519" s="10" t="s">
        <v>2658</v>
      </c>
      <c r="G1519" s="10" t="s">
        <v>2669</v>
      </c>
      <c r="H1519" s="9" t="s">
        <v>22</v>
      </c>
      <c r="I1519" s="9" t="s">
        <v>23</v>
      </c>
      <c r="J1519" s="9" t="s">
        <v>3</v>
      </c>
      <c r="K1519" s="9" t="s">
        <v>16</v>
      </c>
      <c r="L1519" s="9" t="s">
        <v>17</v>
      </c>
      <c r="M1519" s="13">
        <v>36.28</v>
      </c>
      <c r="N1519" s="13">
        <f t="shared" si="69"/>
        <v>1645.6608000000001</v>
      </c>
      <c r="O1519" s="11">
        <v>23000</v>
      </c>
      <c r="P1519" s="11">
        <f t="shared" si="70"/>
        <v>834440</v>
      </c>
      <c r="Q1519" s="9" t="s">
        <v>492</v>
      </c>
      <c r="R1519" s="37">
        <f t="shared" si="71"/>
        <v>23000</v>
      </c>
    </row>
    <row r="1520" spans="1:18" x14ac:dyDescent="0.25">
      <c r="A1520" s="9" t="s">
        <v>479</v>
      </c>
      <c r="B1520" s="10">
        <v>44501</v>
      </c>
      <c r="C1520" s="11">
        <v>11</v>
      </c>
      <c r="D1520" s="12">
        <v>2021</v>
      </c>
      <c r="E1520" s="10" t="s">
        <v>2719</v>
      </c>
      <c r="F1520" s="10" t="s">
        <v>2658</v>
      </c>
      <c r="G1520" s="10" t="s">
        <v>2669</v>
      </c>
      <c r="H1520" s="9" t="s">
        <v>91</v>
      </c>
      <c r="I1520" s="9" t="s">
        <v>9</v>
      </c>
      <c r="J1520" s="9" t="s">
        <v>3</v>
      </c>
      <c r="K1520" s="9" t="s">
        <v>10</v>
      </c>
      <c r="L1520" s="9" t="s">
        <v>11</v>
      </c>
      <c r="M1520" s="13">
        <v>26.93</v>
      </c>
      <c r="N1520" s="13">
        <f t="shared" si="69"/>
        <v>1221.5447999999999</v>
      </c>
      <c r="O1520" s="11">
        <v>28900</v>
      </c>
      <c r="P1520" s="11">
        <f t="shared" si="70"/>
        <v>778277</v>
      </c>
      <c r="Q1520" s="9" t="s">
        <v>480</v>
      </c>
      <c r="R1520" s="37">
        <f t="shared" si="71"/>
        <v>28900</v>
      </c>
    </row>
    <row r="1521" spans="1:18" x14ac:dyDescent="0.25">
      <c r="A1521" s="9" t="s">
        <v>479</v>
      </c>
      <c r="B1521" s="10">
        <v>44501</v>
      </c>
      <c r="C1521" s="11">
        <v>11</v>
      </c>
      <c r="D1521" s="12">
        <v>2021</v>
      </c>
      <c r="E1521" s="10" t="s">
        <v>2719</v>
      </c>
      <c r="F1521" s="10" t="s">
        <v>2658</v>
      </c>
      <c r="G1521" s="10" t="s">
        <v>2669</v>
      </c>
      <c r="H1521" s="9" t="s">
        <v>91</v>
      </c>
      <c r="I1521" s="9" t="s">
        <v>9</v>
      </c>
      <c r="J1521" s="9" t="s">
        <v>3</v>
      </c>
      <c r="K1521" s="9" t="s">
        <v>10</v>
      </c>
      <c r="L1521" s="9" t="s">
        <v>11</v>
      </c>
      <c r="M1521" s="13">
        <v>23.07</v>
      </c>
      <c r="N1521" s="13">
        <f t="shared" si="69"/>
        <v>1046.4552000000001</v>
      </c>
      <c r="O1521" s="11">
        <v>28900</v>
      </c>
      <c r="P1521" s="11">
        <f t="shared" si="70"/>
        <v>666723</v>
      </c>
      <c r="Q1521" s="9" t="s">
        <v>480</v>
      </c>
      <c r="R1521" s="37">
        <f t="shared" si="71"/>
        <v>28900</v>
      </c>
    </row>
    <row r="1522" spans="1:18" x14ac:dyDescent="0.25">
      <c r="A1522" s="9" t="s">
        <v>481</v>
      </c>
      <c r="B1522" s="10">
        <v>44501</v>
      </c>
      <c r="C1522" s="11">
        <v>11</v>
      </c>
      <c r="D1522" s="12">
        <v>2021</v>
      </c>
      <c r="E1522" s="10" t="s">
        <v>2719</v>
      </c>
      <c r="F1522" s="10" t="s">
        <v>2658</v>
      </c>
      <c r="G1522" s="10" t="s">
        <v>2669</v>
      </c>
      <c r="H1522" s="9" t="s">
        <v>8</v>
      </c>
      <c r="I1522" s="9" t="s">
        <v>9</v>
      </c>
      <c r="J1522" s="9" t="s">
        <v>3</v>
      </c>
      <c r="K1522" s="9" t="s">
        <v>10</v>
      </c>
      <c r="L1522" s="9" t="s">
        <v>11</v>
      </c>
      <c r="M1522" s="13">
        <v>20</v>
      </c>
      <c r="N1522" s="13">
        <f t="shared" si="69"/>
        <v>907.2</v>
      </c>
      <c r="O1522" s="11">
        <v>27800</v>
      </c>
      <c r="P1522" s="11">
        <f t="shared" si="70"/>
        <v>556000</v>
      </c>
      <c r="Q1522" s="9" t="s">
        <v>482</v>
      </c>
      <c r="R1522" s="37">
        <f t="shared" si="71"/>
        <v>27800</v>
      </c>
    </row>
    <row r="1523" spans="1:18" x14ac:dyDescent="0.25">
      <c r="A1523" s="9" t="s">
        <v>483</v>
      </c>
      <c r="B1523" s="10">
        <v>44501</v>
      </c>
      <c r="C1523" s="11">
        <v>11</v>
      </c>
      <c r="D1523" s="12">
        <v>2021</v>
      </c>
      <c r="E1523" s="10" t="s">
        <v>2719</v>
      </c>
      <c r="F1523" s="10" t="s">
        <v>2658</v>
      </c>
      <c r="G1523" s="10" t="s">
        <v>2669</v>
      </c>
      <c r="H1523" s="9" t="s">
        <v>8</v>
      </c>
      <c r="I1523" s="9" t="s">
        <v>9</v>
      </c>
      <c r="J1523" s="9" t="s">
        <v>3</v>
      </c>
      <c r="K1523" s="9" t="s">
        <v>10</v>
      </c>
      <c r="L1523" s="9" t="s">
        <v>11</v>
      </c>
      <c r="M1523" s="13">
        <v>20</v>
      </c>
      <c r="N1523" s="13">
        <f t="shared" si="69"/>
        <v>907.2</v>
      </c>
      <c r="O1523" s="11">
        <v>27800</v>
      </c>
      <c r="P1523" s="11">
        <f t="shared" si="70"/>
        <v>556000</v>
      </c>
      <c r="Q1523" s="9" t="s">
        <v>484</v>
      </c>
      <c r="R1523" s="37">
        <f t="shared" si="71"/>
        <v>27800</v>
      </c>
    </row>
    <row r="1524" spans="1:18" x14ac:dyDescent="0.25">
      <c r="A1524" s="9" t="s">
        <v>485</v>
      </c>
      <c r="B1524" s="10">
        <v>44501</v>
      </c>
      <c r="C1524" s="11">
        <v>11</v>
      </c>
      <c r="D1524" s="12">
        <v>2021</v>
      </c>
      <c r="E1524" s="10" t="s">
        <v>2719</v>
      </c>
      <c r="F1524" s="10" t="s">
        <v>2658</v>
      </c>
      <c r="G1524" s="10" t="s">
        <v>2669</v>
      </c>
      <c r="H1524" s="9" t="s">
        <v>26</v>
      </c>
      <c r="I1524" s="9" t="s">
        <v>326</v>
      </c>
      <c r="J1524" s="9" t="s">
        <v>3</v>
      </c>
      <c r="K1524" s="9" t="s">
        <v>111</v>
      </c>
      <c r="L1524" s="9" t="s">
        <v>112</v>
      </c>
      <c r="M1524" s="13">
        <v>50</v>
      </c>
      <c r="N1524" s="13">
        <f t="shared" si="69"/>
        <v>2268</v>
      </c>
      <c r="O1524" s="11">
        <v>21600</v>
      </c>
      <c r="P1524" s="11">
        <f t="shared" si="70"/>
        <v>1080000</v>
      </c>
      <c r="Q1524" s="9" t="s">
        <v>486</v>
      </c>
      <c r="R1524" s="37">
        <f t="shared" si="71"/>
        <v>21600</v>
      </c>
    </row>
    <row r="1525" spans="1:18" x14ac:dyDescent="0.25">
      <c r="A1525" s="9" t="s">
        <v>487</v>
      </c>
      <c r="B1525" s="10">
        <v>44501</v>
      </c>
      <c r="C1525" s="11">
        <v>11</v>
      </c>
      <c r="D1525" s="12">
        <v>2021</v>
      </c>
      <c r="E1525" s="10" t="s">
        <v>2719</v>
      </c>
      <c r="F1525" s="10" t="s">
        <v>2658</v>
      </c>
      <c r="G1525" s="10" t="s">
        <v>2669</v>
      </c>
      <c r="H1525" s="9" t="s">
        <v>235</v>
      </c>
      <c r="I1525" s="9" t="s">
        <v>33</v>
      </c>
      <c r="J1525" s="9" t="s">
        <v>3</v>
      </c>
      <c r="K1525" s="9" t="s">
        <v>16</v>
      </c>
      <c r="L1525" s="9" t="s">
        <v>17</v>
      </c>
      <c r="M1525" s="13">
        <v>0.24250440000000001</v>
      </c>
      <c r="N1525" s="13">
        <f t="shared" si="69"/>
        <v>10.999999584000001</v>
      </c>
      <c r="O1525" s="11">
        <v>19600.11</v>
      </c>
      <c r="P1525" s="11">
        <f t="shared" si="70"/>
        <v>4753.112915484</v>
      </c>
      <c r="Q1525" s="9" t="s">
        <v>488</v>
      </c>
      <c r="R1525" s="37">
        <f t="shared" si="71"/>
        <v>19600.11</v>
      </c>
    </row>
    <row r="1526" spans="1:18" x14ac:dyDescent="0.25">
      <c r="A1526" s="9" t="s">
        <v>487</v>
      </c>
      <c r="B1526" s="10">
        <v>44501</v>
      </c>
      <c r="C1526" s="11">
        <v>11</v>
      </c>
      <c r="D1526" s="12">
        <v>2021</v>
      </c>
      <c r="E1526" s="10" t="s">
        <v>2719</v>
      </c>
      <c r="F1526" s="10" t="s">
        <v>2658</v>
      </c>
      <c r="G1526" s="10" t="s">
        <v>2669</v>
      </c>
      <c r="H1526" s="9" t="s">
        <v>235</v>
      </c>
      <c r="I1526" s="9" t="s">
        <v>33</v>
      </c>
      <c r="J1526" s="9" t="s">
        <v>3</v>
      </c>
      <c r="K1526" s="9" t="s">
        <v>16</v>
      </c>
      <c r="L1526" s="9" t="s">
        <v>17</v>
      </c>
      <c r="M1526" s="13">
        <v>4.4973545100000001</v>
      </c>
      <c r="N1526" s="13">
        <f t="shared" si="69"/>
        <v>204.0000005736</v>
      </c>
      <c r="O1526" s="11">
        <v>19600.11</v>
      </c>
      <c r="P1526" s="11">
        <f t="shared" si="70"/>
        <v>88148.64310499611</v>
      </c>
      <c r="Q1526" s="9" t="s">
        <v>488</v>
      </c>
      <c r="R1526" s="37">
        <f t="shared" si="71"/>
        <v>19600.11</v>
      </c>
    </row>
    <row r="1527" spans="1:18" x14ac:dyDescent="0.25">
      <c r="A1527" s="9" t="s">
        <v>487</v>
      </c>
      <c r="B1527" s="10">
        <v>44501</v>
      </c>
      <c r="C1527" s="11">
        <v>11</v>
      </c>
      <c r="D1527" s="12">
        <v>2021</v>
      </c>
      <c r="E1527" s="10" t="s">
        <v>2719</v>
      </c>
      <c r="F1527" s="10" t="s">
        <v>2658</v>
      </c>
      <c r="G1527" s="10" t="s">
        <v>2669</v>
      </c>
      <c r="H1527" s="9" t="s">
        <v>235</v>
      </c>
      <c r="I1527" s="9" t="s">
        <v>33</v>
      </c>
      <c r="J1527" s="9" t="s">
        <v>3</v>
      </c>
      <c r="K1527" s="9" t="s">
        <v>16</v>
      </c>
      <c r="L1527" s="9" t="s">
        <v>17</v>
      </c>
      <c r="M1527" s="13">
        <v>6.5476190000000001</v>
      </c>
      <c r="N1527" s="13">
        <f t="shared" si="69"/>
        <v>296.99999783999999</v>
      </c>
      <c r="O1527" s="11">
        <v>19600.11</v>
      </c>
      <c r="P1527" s="11">
        <f t="shared" si="70"/>
        <v>128334.05263809001</v>
      </c>
      <c r="Q1527" s="9" t="s">
        <v>488</v>
      </c>
      <c r="R1527" s="37">
        <f t="shared" si="71"/>
        <v>19600.11</v>
      </c>
    </row>
    <row r="1528" spans="1:18" x14ac:dyDescent="0.25">
      <c r="A1528" s="9" t="s">
        <v>487</v>
      </c>
      <c r="B1528" s="10">
        <v>44501</v>
      </c>
      <c r="C1528" s="11">
        <v>11</v>
      </c>
      <c r="D1528" s="12">
        <v>2021</v>
      </c>
      <c r="E1528" s="10" t="s">
        <v>2719</v>
      </c>
      <c r="F1528" s="10" t="s">
        <v>2658</v>
      </c>
      <c r="G1528" s="10" t="s">
        <v>2669</v>
      </c>
      <c r="H1528" s="9" t="s">
        <v>235</v>
      </c>
      <c r="I1528" s="9" t="s">
        <v>33</v>
      </c>
      <c r="J1528" s="9" t="s">
        <v>3</v>
      </c>
      <c r="K1528" s="9" t="s">
        <v>16</v>
      </c>
      <c r="L1528" s="9" t="s">
        <v>17</v>
      </c>
      <c r="M1528" s="13">
        <v>0.39682539999999999</v>
      </c>
      <c r="N1528" s="13">
        <f t="shared" si="69"/>
        <v>18.000000144000001</v>
      </c>
      <c r="O1528" s="11">
        <v>19600.11</v>
      </c>
      <c r="P1528" s="11">
        <f t="shared" si="70"/>
        <v>7777.8214907940001</v>
      </c>
      <c r="Q1528" s="9" t="s">
        <v>488</v>
      </c>
      <c r="R1528" s="37">
        <f t="shared" si="71"/>
        <v>19600.11</v>
      </c>
    </row>
    <row r="1529" spans="1:18" x14ac:dyDescent="0.25">
      <c r="A1529" s="9" t="s">
        <v>487</v>
      </c>
      <c r="B1529" s="10">
        <v>44501</v>
      </c>
      <c r="C1529" s="11">
        <v>11</v>
      </c>
      <c r="D1529" s="12">
        <v>2021</v>
      </c>
      <c r="E1529" s="10" t="s">
        <v>2719</v>
      </c>
      <c r="F1529" s="10" t="s">
        <v>2658</v>
      </c>
      <c r="G1529" s="10" t="s">
        <v>2669</v>
      </c>
      <c r="H1529" s="9" t="s">
        <v>235</v>
      </c>
      <c r="I1529" s="9" t="s">
        <v>33</v>
      </c>
      <c r="J1529" s="9" t="s">
        <v>3</v>
      </c>
      <c r="K1529" s="9" t="s">
        <v>16</v>
      </c>
      <c r="L1529" s="9" t="s">
        <v>17</v>
      </c>
      <c r="M1529" s="13">
        <v>32.042549999999999</v>
      </c>
      <c r="N1529" s="13">
        <f t="shared" si="69"/>
        <v>1453.4500679999999</v>
      </c>
      <c r="O1529" s="11">
        <v>19600.11</v>
      </c>
      <c r="P1529" s="11">
        <f t="shared" si="70"/>
        <v>628037.50468050002</v>
      </c>
      <c r="Q1529" s="9" t="s">
        <v>488</v>
      </c>
      <c r="R1529" s="37">
        <f t="shared" si="71"/>
        <v>19600.11</v>
      </c>
    </row>
    <row r="1530" spans="1:18" x14ac:dyDescent="0.25">
      <c r="A1530" s="9" t="s">
        <v>477</v>
      </c>
      <c r="B1530" s="10">
        <v>44502</v>
      </c>
      <c r="C1530" s="11">
        <v>11</v>
      </c>
      <c r="D1530" s="12">
        <v>2021</v>
      </c>
      <c r="E1530" s="10" t="s">
        <v>2719</v>
      </c>
      <c r="F1530" s="10" t="s">
        <v>2658</v>
      </c>
      <c r="G1530" s="10" t="s">
        <v>2669</v>
      </c>
      <c r="H1530" s="9" t="s">
        <v>350</v>
      </c>
      <c r="I1530" s="9" t="s">
        <v>289</v>
      </c>
      <c r="J1530" s="9" t="s">
        <v>3</v>
      </c>
      <c r="K1530" s="9" t="s">
        <v>290</v>
      </c>
      <c r="L1530" s="9" t="s">
        <v>291</v>
      </c>
      <c r="M1530" s="13">
        <v>97.75</v>
      </c>
      <c r="N1530" s="13">
        <f t="shared" si="69"/>
        <v>4433.9399999999996</v>
      </c>
      <c r="O1530" s="11">
        <v>30000</v>
      </c>
      <c r="P1530" s="11">
        <f t="shared" si="70"/>
        <v>2932500</v>
      </c>
      <c r="Q1530" s="9" t="s">
        <v>478</v>
      </c>
      <c r="R1530" s="37">
        <f t="shared" si="71"/>
        <v>30000</v>
      </c>
    </row>
    <row r="1531" spans="1:18" x14ac:dyDescent="0.25">
      <c r="A1531" s="9" t="s">
        <v>477</v>
      </c>
      <c r="B1531" s="10">
        <v>44502</v>
      </c>
      <c r="C1531" s="11">
        <v>11</v>
      </c>
      <c r="D1531" s="12">
        <v>2021</v>
      </c>
      <c r="E1531" s="10" t="s">
        <v>2719</v>
      </c>
      <c r="F1531" s="10" t="s">
        <v>2658</v>
      </c>
      <c r="G1531" s="10" t="s">
        <v>2669</v>
      </c>
      <c r="H1531" s="9" t="s">
        <v>350</v>
      </c>
      <c r="I1531" s="9" t="s">
        <v>289</v>
      </c>
      <c r="J1531" s="9" t="s">
        <v>3</v>
      </c>
      <c r="K1531" s="9" t="s">
        <v>290</v>
      </c>
      <c r="L1531" s="9" t="s">
        <v>291</v>
      </c>
      <c r="M1531" s="13">
        <v>2.25</v>
      </c>
      <c r="N1531" s="13">
        <f t="shared" si="69"/>
        <v>102.06</v>
      </c>
      <c r="O1531" s="11">
        <v>30000</v>
      </c>
      <c r="P1531" s="11">
        <f t="shared" si="70"/>
        <v>67500</v>
      </c>
      <c r="Q1531" s="9" t="s">
        <v>478</v>
      </c>
      <c r="R1531" s="37">
        <f t="shared" si="71"/>
        <v>30000</v>
      </c>
    </row>
    <row r="1532" spans="1:18" x14ac:dyDescent="0.25">
      <c r="A1532" s="9" t="s">
        <v>477</v>
      </c>
      <c r="B1532" s="10">
        <v>44502</v>
      </c>
      <c r="C1532" s="11">
        <v>11</v>
      </c>
      <c r="D1532" s="12">
        <v>2021</v>
      </c>
      <c r="E1532" s="10" t="s">
        <v>2719</v>
      </c>
      <c r="F1532" s="10" t="s">
        <v>2658</v>
      </c>
      <c r="G1532" s="10" t="s">
        <v>2669</v>
      </c>
      <c r="H1532" s="9" t="s">
        <v>350</v>
      </c>
      <c r="I1532" s="9" t="s">
        <v>289</v>
      </c>
      <c r="J1532" s="9" t="s">
        <v>3</v>
      </c>
      <c r="K1532" s="9" t="s">
        <v>290</v>
      </c>
      <c r="L1532" s="9" t="s">
        <v>291</v>
      </c>
      <c r="M1532" s="13">
        <v>47.48</v>
      </c>
      <c r="N1532" s="13">
        <f t="shared" si="69"/>
        <v>2153.6927999999998</v>
      </c>
      <c r="O1532" s="11">
        <v>28500</v>
      </c>
      <c r="P1532" s="11">
        <f t="shared" si="70"/>
        <v>1353180</v>
      </c>
      <c r="Q1532" s="9" t="s">
        <v>478</v>
      </c>
      <c r="R1532" s="37">
        <f t="shared" si="71"/>
        <v>28500.000000000004</v>
      </c>
    </row>
    <row r="1533" spans="1:18" x14ac:dyDescent="0.25">
      <c r="A1533" s="9" t="s">
        <v>477</v>
      </c>
      <c r="B1533" s="10">
        <v>44502</v>
      </c>
      <c r="C1533" s="11">
        <v>11</v>
      </c>
      <c r="D1533" s="12">
        <v>2021</v>
      </c>
      <c r="E1533" s="10" t="s">
        <v>2719</v>
      </c>
      <c r="F1533" s="10" t="s">
        <v>2658</v>
      </c>
      <c r="G1533" s="10" t="s">
        <v>2669</v>
      </c>
      <c r="H1533" s="9" t="s">
        <v>350</v>
      </c>
      <c r="I1533" s="9" t="s">
        <v>289</v>
      </c>
      <c r="J1533" s="9" t="s">
        <v>3</v>
      </c>
      <c r="K1533" s="9" t="s">
        <v>290</v>
      </c>
      <c r="L1533" s="9" t="s">
        <v>291</v>
      </c>
      <c r="M1533" s="13">
        <v>2.52</v>
      </c>
      <c r="N1533" s="13">
        <f t="shared" si="69"/>
        <v>114.30719999999999</v>
      </c>
      <c r="O1533" s="11">
        <v>28500</v>
      </c>
      <c r="P1533" s="11">
        <f t="shared" si="70"/>
        <v>71820</v>
      </c>
      <c r="Q1533" s="9" t="s">
        <v>478</v>
      </c>
      <c r="R1533" s="37">
        <f t="shared" si="71"/>
        <v>28500</v>
      </c>
    </row>
    <row r="1534" spans="1:18" x14ac:dyDescent="0.25">
      <c r="A1534" s="9" t="s">
        <v>469</v>
      </c>
      <c r="B1534" s="10">
        <v>44503</v>
      </c>
      <c r="C1534" s="11">
        <v>11</v>
      </c>
      <c r="D1534" s="12">
        <v>2021</v>
      </c>
      <c r="E1534" s="10" t="s">
        <v>2719</v>
      </c>
      <c r="F1534" s="10" t="s">
        <v>2658</v>
      </c>
      <c r="G1534" s="10" t="s">
        <v>2669</v>
      </c>
      <c r="H1534" s="9" t="s">
        <v>91</v>
      </c>
      <c r="I1534" s="9" t="s">
        <v>9</v>
      </c>
      <c r="J1534" s="9" t="s">
        <v>3</v>
      </c>
      <c r="K1534" s="9" t="s">
        <v>10</v>
      </c>
      <c r="L1534" s="9" t="s">
        <v>11</v>
      </c>
      <c r="M1534" s="13">
        <v>40</v>
      </c>
      <c r="N1534" s="13">
        <f t="shared" si="69"/>
        <v>1814.4</v>
      </c>
      <c r="O1534" s="11">
        <v>28900</v>
      </c>
      <c r="P1534" s="11">
        <f t="shared" si="70"/>
        <v>1156000</v>
      </c>
      <c r="Q1534" s="9" t="s">
        <v>470</v>
      </c>
      <c r="R1534" s="37">
        <f t="shared" si="71"/>
        <v>28900</v>
      </c>
    </row>
    <row r="1535" spans="1:18" x14ac:dyDescent="0.25">
      <c r="A1535" s="9" t="s">
        <v>471</v>
      </c>
      <c r="B1535" s="10">
        <v>44503</v>
      </c>
      <c r="C1535" s="11">
        <v>11</v>
      </c>
      <c r="D1535" s="12">
        <v>2021</v>
      </c>
      <c r="E1535" s="10" t="s">
        <v>2719</v>
      </c>
      <c r="F1535" s="10" t="s">
        <v>2658</v>
      </c>
      <c r="G1535" s="10" t="s">
        <v>2669</v>
      </c>
      <c r="H1535" s="9" t="s">
        <v>8</v>
      </c>
      <c r="I1535" s="9" t="s">
        <v>110</v>
      </c>
      <c r="J1535" s="9" t="s">
        <v>3</v>
      </c>
      <c r="K1535" s="9" t="s">
        <v>111</v>
      </c>
      <c r="L1535" s="9" t="s">
        <v>112</v>
      </c>
      <c r="M1535" s="13">
        <v>108</v>
      </c>
      <c r="N1535" s="13">
        <f t="shared" si="69"/>
        <v>4898.88</v>
      </c>
      <c r="O1535" s="11">
        <v>24500</v>
      </c>
      <c r="P1535" s="11">
        <f t="shared" si="70"/>
        <v>2646000</v>
      </c>
      <c r="Q1535" s="9" t="s">
        <v>472</v>
      </c>
      <c r="R1535" s="37">
        <f t="shared" si="71"/>
        <v>24500</v>
      </c>
    </row>
    <row r="1536" spans="1:18" x14ac:dyDescent="0.25">
      <c r="A1536" s="9" t="s">
        <v>473</v>
      </c>
      <c r="B1536" s="10">
        <v>44503</v>
      </c>
      <c r="C1536" s="11">
        <v>11</v>
      </c>
      <c r="D1536" s="12">
        <v>2021</v>
      </c>
      <c r="E1536" s="10" t="s">
        <v>2719</v>
      </c>
      <c r="F1536" s="10" t="s">
        <v>2658</v>
      </c>
      <c r="G1536" s="10" t="s">
        <v>2669</v>
      </c>
      <c r="H1536" s="9" t="s">
        <v>474</v>
      </c>
      <c r="I1536" s="9" t="s">
        <v>475</v>
      </c>
      <c r="J1536" s="9" t="s">
        <v>3</v>
      </c>
      <c r="K1536" s="9" t="s">
        <v>16</v>
      </c>
      <c r="L1536" s="9" t="s">
        <v>17</v>
      </c>
      <c r="M1536" s="13">
        <v>134</v>
      </c>
      <c r="N1536" s="13">
        <f t="shared" si="69"/>
        <v>6078.24</v>
      </c>
      <c r="O1536" s="11">
        <v>24000</v>
      </c>
      <c r="P1536" s="11">
        <f t="shared" si="70"/>
        <v>3216000</v>
      </c>
      <c r="Q1536" s="9" t="s">
        <v>476</v>
      </c>
      <c r="R1536" s="37">
        <f t="shared" si="71"/>
        <v>24000</v>
      </c>
    </row>
    <row r="1537" spans="1:18" x14ac:dyDescent="0.25">
      <c r="A1537" s="9" t="s">
        <v>463</v>
      </c>
      <c r="B1537" s="10">
        <v>44504</v>
      </c>
      <c r="C1537" s="11">
        <v>11</v>
      </c>
      <c r="D1537" s="12">
        <v>2021</v>
      </c>
      <c r="E1537" s="10" t="s">
        <v>2719</v>
      </c>
      <c r="F1537" s="10" t="s">
        <v>2658</v>
      </c>
      <c r="G1537" s="10" t="s">
        <v>2669</v>
      </c>
      <c r="H1537" s="9" t="s">
        <v>315</v>
      </c>
      <c r="I1537" s="9" t="s">
        <v>367</v>
      </c>
      <c r="J1537" s="9" t="s">
        <v>3</v>
      </c>
      <c r="K1537" s="9" t="s">
        <v>368</v>
      </c>
      <c r="L1537" s="9" t="s">
        <v>369</v>
      </c>
      <c r="M1537" s="13">
        <v>150</v>
      </c>
      <c r="N1537" s="13">
        <f t="shared" si="69"/>
        <v>6804</v>
      </c>
      <c r="O1537" s="11">
        <v>29500</v>
      </c>
      <c r="P1537" s="11">
        <f t="shared" si="70"/>
        <v>4425000</v>
      </c>
      <c r="Q1537" s="9" t="s">
        <v>464</v>
      </c>
      <c r="R1537" s="37">
        <f t="shared" si="71"/>
        <v>29500</v>
      </c>
    </row>
    <row r="1538" spans="1:18" x14ac:dyDescent="0.25">
      <c r="A1538" s="9" t="s">
        <v>465</v>
      </c>
      <c r="B1538" s="10">
        <v>44504</v>
      </c>
      <c r="C1538" s="11">
        <v>11</v>
      </c>
      <c r="D1538" s="12">
        <v>2021</v>
      </c>
      <c r="E1538" s="10" t="s">
        <v>2719</v>
      </c>
      <c r="F1538" s="10" t="s">
        <v>2658</v>
      </c>
      <c r="G1538" s="10" t="s">
        <v>2669</v>
      </c>
      <c r="H1538" s="9" t="s">
        <v>8</v>
      </c>
      <c r="I1538" s="9" t="s">
        <v>9</v>
      </c>
      <c r="J1538" s="9" t="s">
        <v>3</v>
      </c>
      <c r="K1538" s="9" t="s">
        <v>10</v>
      </c>
      <c r="L1538" s="9" t="s">
        <v>11</v>
      </c>
      <c r="M1538" s="13">
        <v>20</v>
      </c>
      <c r="N1538" s="13">
        <f t="shared" si="69"/>
        <v>907.2</v>
      </c>
      <c r="O1538" s="11">
        <v>27800</v>
      </c>
      <c r="P1538" s="11">
        <f t="shared" si="70"/>
        <v>556000</v>
      </c>
      <c r="Q1538" s="9" t="s">
        <v>466</v>
      </c>
      <c r="R1538" s="37">
        <f t="shared" si="71"/>
        <v>27800</v>
      </c>
    </row>
    <row r="1539" spans="1:18" x14ac:dyDescent="0.25">
      <c r="A1539" s="9" t="s">
        <v>467</v>
      </c>
      <c r="B1539" s="10">
        <v>44504</v>
      </c>
      <c r="C1539" s="11">
        <v>11</v>
      </c>
      <c r="D1539" s="12">
        <v>2021</v>
      </c>
      <c r="E1539" s="10" t="s">
        <v>2719</v>
      </c>
      <c r="F1539" s="10" t="s">
        <v>2658</v>
      </c>
      <c r="G1539" s="10" t="s">
        <v>2669</v>
      </c>
      <c r="H1539" s="9" t="s">
        <v>8</v>
      </c>
      <c r="I1539" s="9" t="s">
        <v>9</v>
      </c>
      <c r="J1539" s="9" t="s">
        <v>3</v>
      </c>
      <c r="K1539" s="9" t="s">
        <v>10</v>
      </c>
      <c r="L1539" s="9" t="s">
        <v>11</v>
      </c>
      <c r="M1539" s="13">
        <v>104</v>
      </c>
      <c r="N1539" s="13">
        <f t="shared" si="69"/>
        <v>4717.4399999999996</v>
      </c>
      <c r="O1539" s="11">
        <v>27800</v>
      </c>
      <c r="P1539" s="11">
        <f t="shared" si="70"/>
        <v>2891200</v>
      </c>
      <c r="Q1539" s="9" t="s">
        <v>468</v>
      </c>
      <c r="R1539" s="37">
        <f t="shared" si="71"/>
        <v>27800</v>
      </c>
    </row>
    <row r="1540" spans="1:18" x14ac:dyDescent="0.25">
      <c r="A1540" s="9" t="s">
        <v>453</v>
      </c>
      <c r="B1540" s="10">
        <v>44506</v>
      </c>
      <c r="C1540" s="11">
        <v>11</v>
      </c>
      <c r="D1540" s="12">
        <v>2021</v>
      </c>
      <c r="E1540" s="10" t="s">
        <v>2719</v>
      </c>
      <c r="F1540" s="10" t="s">
        <v>2658</v>
      </c>
      <c r="G1540" s="10" t="s">
        <v>2669</v>
      </c>
      <c r="H1540" s="9" t="s">
        <v>91</v>
      </c>
      <c r="I1540" s="9" t="s">
        <v>9</v>
      </c>
      <c r="J1540" s="9" t="s">
        <v>3</v>
      </c>
      <c r="K1540" s="9" t="s">
        <v>10</v>
      </c>
      <c r="L1540" s="9" t="s">
        <v>11</v>
      </c>
      <c r="M1540" s="13">
        <v>40</v>
      </c>
      <c r="N1540" s="13">
        <f t="shared" si="69"/>
        <v>1814.4</v>
      </c>
      <c r="O1540" s="11">
        <v>28900</v>
      </c>
      <c r="P1540" s="11">
        <f t="shared" si="70"/>
        <v>1156000</v>
      </c>
      <c r="Q1540" s="9" t="s">
        <v>454</v>
      </c>
      <c r="R1540" s="37">
        <f t="shared" si="71"/>
        <v>28900</v>
      </c>
    </row>
    <row r="1541" spans="1:18" x14ac:dyDescent="0.25">
      <c r="A1541" s="9" t="s">
        <v>455</v>
      </c>
      <c r="B1541" s="10">
        <v>44506</v>
      </c>
      <c r="C1541" s="11">
        <v>11</v>
      </c>
      <c r="D1541" s="12">
        <v>2021</v>
      </c>
      <c r="E1541" s="10" t="s">
        <v>2719</v>
      </c>
      <c r="F1541" s="10" t="s">
        <v>2658</v>
      </c>
      <c r="G1541" s="10" t="s">
        <v>2669</v>
      </c>
      <c r="H1541" s="9" t="s">
        <v>8</v>
      </c>
      <c r="I1541" s="9" t="s">
        <v>9</v>
      </c>
      <c r="J1541" s="9" t="s">
        <v>3</v>
      </c>
      <c r="K1541" s="9" t="s">
        <v>10</v>
      </c>
      <c r="L1541" s="9" t="s">
        <v>11</v>
      </c>
      <c r="M1541" s="13">
        <v>50</v>
      </c>
      <c r="N1541" s="13">
        <f t="shared" si="69"/>
        <v>2268</v>
      </c>
      <c r="O1541" s="11">
        <v>27000</v>
      </c>
      <c r="P1541" s="11">
        <f t="shared" si="70"/>
        <v>1350000</v>
      </c>
      <c r="Q1541" s="9" t="s">
        <v>456</v>
      </c>
      <c r="R1541" s="37">
        <f t="shared" si="71"/>
        <v>27000</v>
      </c>
    </row>
    <row r="1542" spans="1:18" x14ac:dyDescent="0.25">
      <c r="A1542" s="9" t="s">
        <v>457</v>
      </c>
      <c r="B1542" s="10">
        <v>44506</v>
      </c>
      <c r="C1542" s="11">
        <v>11</v>
      </c>
      <c r="D1542" s="12">
        <v>2021</v>
      </c>
      <c r="E1542" s="10" t="s">
        <v>2719</v>
      </c>
      <c r="F1542" s="10" t="s">
        <v>2658</v>
      </c>
      <c r="G1542" s="10" t="s">
        <v>2669</v>
      </c>
      <c r="H1542" s="9" t="s">
        <v>57</v>
      </c>
      <c r="I1542" s="9" t="s">
        <v>64</v>
      </c>
      <c r="J1542" s="9" t="s">
        <v>3</v>
      </c>
      <c r="K1542" s="9" t="s">
        <v>458</v>
      </c>
      <c r="L1542" s="9" t="s">
        <v>459</v>
      </c>
      <c r="M1542" s="13">
        <v>432.82</v>
      </c>
      <c r="N1542" s="13">
        <f t="shared" ref="N1542:N1605" si="72">M1542*45.36</f>
        <v>19632.715199999999</v>
      </c>
      <c r="O1542" s="11">
        <v>19557.419999999998</v>
      </c>
      <c r="P1542" s="11">
        <f t="shared" ref="P1542:P1605" si="73">M1542*O1542</f>
        <v>8464842.5243999995</v>
      </c>
      <c r="Q1542" s="9" t="s">
        <v>460</v>
      </c>
      <c r="R1542" s="37">
        <f t="shared" si="71"/>
        <v>19557.419999999998</v>
      </c>
    </row>
    <row r="1543" spans="1:18" x14ac:dyDescent="0.25">
      <c r="A1543" s="9" t="s">
        <v>461</v>
      </c>
      <c r="B1543" s="10">
        <v>44506</v>
      </c>
      <c r="C1543" s="11">
        <v>11</v>
      </c>
      <c r="D1543" s="12">
        <v>2021</v>
      </c>
      <c r="E1543" s="10" t="s">
        <v>2719</v>
      </c>
      <c r="F1543" s="10" t="s">
        <v>2658</v>
      </c>
      <c r="G1543" s="10" t="s">
        <v>2669</v>
      </c>
      <c r="H1543" s="9" t="s">
        <v>57</v>
      </c>
      <c r="I1543" s="9" t="s">
        <v>64</v>
      </c>
      <c r="J1543" s="9" t="s">
        <v>3</v>
      </c>
      <c r="K1543" s="9" t="s">
        <v>458</v>
      </c>
      <c r="L1543" s="9" t="s">
        <v>459</v>
      </c>
      <c r="M1543" s="13">
        <v>35.96</v>
      </c>
      <c r="N1543" s="13">
        <f t="shared" si="72"/>
        <v>1631.1456000000001</v>
      </c>
      <c r="O1543" s="11">
        <v>19557.419999999998</v>
      </c>
      <c r="P1543" s="11">
        <f t="shared" si="73"/>
        <v>703284.82319999998</v>
      </c>
      <c r="Q1543" s="9" t="s">
        <v>462</v>
      </c>
      <c r="R1543" s="37">
        <f t="shared" ref="R1543:R1606" si="74">P1543/M1543</f>
        <v>19557.419999999998</v>
      </c>
    </row>
    <row r="1544" spans="1:18" x14ac:dyDescent="0.25">
      <c r="A1544" s="9" t="s">
        <v>449</v>
      </c>
      <c r="B1544" s="10">
        <v>44508</v>
      </c>
      <c r="C1544" s="11">
        <v>11</v>
      </c>
      <c r="D1544" s="12">
        <v>2021</v>
      </c>
      <c r="E1544" s="10" t="s">
        <v>2719</v>
      </c>
      <c r="F1544" s="10" t="s">
        <v>2658</v>
      </c>
      <c r="G1544" s="10" t="s">
        <v>2669</v>
      </c>
      <c r="H1544" s="9" t="s">
        <v>235</v>
      </c>
      <c r="I1544" s="9" t="s">
        <v>33</v>
      </c>
      <c r="J1544" s="9" t="s">
        <v>3</v>
      </c>
      <c r="K1544" s="9" t="s">
        <v>16</v>
      </c>
      <c r="L1544" s="9" t="s">
        <v>17</v>
      </c>
      <c r="M1544" s="13">
        <v>2.5033068699999999</v>
      </c>
      <c r="N1544" s="13">
        <f t="shared" si="72"/>
        <v>113.54999962319999</v>
      </c>
      <c r="O1544" s="11">
        <v>19600.13</v>
      </c>
      <c r="P1544" s="11">
        <f t="shared" si="73"/>
        <v>49065.1400818931</v>
      </c>
      <c r="Q1544" s="9" t="s">
        <v>450</v>
      </c>
      <c r="R1544" s="37">
        <f t="shared" si="74"/>
        <v>19600.13</v>
      </c>
    </row>
    <row r="1545" spans="1:18" x14ac:dyDescent="0.25">
      <c r="A1545" s="9" t="s">
        <v>449</v>
      </c>
      <c r="B1545" s="10">
        <v>44508</v>
      </c>
      <c r="C1545" s="11">
        <v>11</v>
      </c>
      <c r="D1545" s="12">
        <v>2021</v>
      </c>
      <c r="E1545" s="10" t="s">
        <v>2719</v>
      </c>
      <c r="F1545" s="10" t="s">
        <v>2658</v>
      </c>
      <c r="G1545" s="10" t="s">
        <v>2669</v>
      </c>
      <c r="H1545" s="9" t="s">
        <v>235</v>
      </c>
      <c r="I1545" s="9" t="s">
        <v>33</v>
      </c>
      <c r="J1545" s="9" t="s">
        <v>3</v>
      </c>
      <c r="K1545" s="9" t="s">
        <v>16</v>
      </c>
      <c r="L1545" s="9" t="s">
        <v>17</v>
      </c>
      <c r="M1545" s="13">
        <v>19.294311499999999</v>
      </c>
      <c r="N1545" s="13">
        <f t="shared" si="72"/>
        <v>875.18996963999996</v>
      </c>
      <c r="O1545" s="11">
        <v>19600.13</v>
      </c>
      <c r="P1545" s="11">
        <f t="shared" si="73"/>
        <v>378171.01366049499</v>
      </c>
      <c r="Q1545" s="9" t="s">
        <v>450</v>
      </c>
      <c r="R1545" s="37">
        <f t="shared" si="74"/>
        <v>19600.13</v>
      </c>
    </row>
    <row r="1546" spans="1:18" x14ac:dyDescent="0.25">
      <c r="A1546" s="9" t="s">
        <v>449</v>
      </c>
      <c r="B1546" s="10">
        <v>44508</v>
      </c>
      <c r="C1546" s="11">
        <v>11</v>
      </c>
      <c r="D1546" s="12">
        <v>2021</v>
      </c>
      <c r="E1546" s="10" t="s">
        <v>2719</v>
      </c>
      <c r="F1546" s="10" t="s">
        <v>2658</v>
      </c>
      <c r="G1546" s="10" t="s">
        <v>2669</v>
      </c>
      <c r="H1546" s="9" t="s">
        <v>235</v>
      </c>
      <c r="I1546" s="9" t="s">
        <v>33</v>
      </c>
      <c r="J1546" s="9" t="s">
        <v>3</v>
      </c>
      <c r="K1546" s="9" t="s">
        <v>16</v>
      </c>
      <c r="L1546" s="9" t="s">
        <v>17</v>
      </c>
      <c r="M1546" s="13">
        <v>26.609348300000001</v>
      </c>
      <c r="N1546" s="13">
        <f t="shared" si="72"/>
        <v>1207.0000388880001</v>
      </c>
      <c r="O1546" s="11">
        <v>19600.13</v>
      </c>
      <c r="P1546" s="11">
        <f t="shared" si="73"/>
        <v>521546.68589527905</v>
      </c>
      <c r="Q1546" s="9" t="s">
        <v>450</v>
      </c>
      <c r="R1546" s="37">
        <f t="shared" si="74"/>
        <v>19600.13</v>
      </c>
    </row>
    <row r="1547" spans="1:18" x14ac:dyDescent="0.25">
      <c r="A1547" s="9" t="s">
        <v>451</v>
      </c>
      <c r="B1547" s="10">
        <v>44508</v>
      </c>
      <c r="C1547" s="11">
        <v>11</v>
      </c>
      <c r="D1547" s="12">
        <v>2021</v>
      </c>
      <c r="E1547" s="10" t="s">
        <v>2719</v>
      </c>
      <c r="F1547" s="10" t="s">
        <v>2658</v>
      </c>
      <c r="G1547" s="10" t="s">
        <v>2669</v>
      </c>
      <c r="H1547" s="9" t="s">
        <v>8</v>
      </c>
      <c r="I1547" s="9" t="s">
        <v>9</v>
      </c>
      <c r="J1547" s="9" t="s">
        <v>3</v>
      </c>
      <c r="K1547" s="9" t="s">
        <v>10</v>
      </c>
      <c r="L1547" s="9" t="s">
        <v>11</v>
      </c>
      <c r="M1547" s="13">
        <v>60</v>
      </c>
      <c r="N1547" s="13">
        <f t="shared" si="72"/>
        <v>2721.6</v>
      </c>
      <c r="O1547" s="11">
        <v>27000</v>
      </c>
      <c r="P1547" s="11">
        <f t="shared" si="73"/>
        <v>1620000</v>
      </c>
      <c r="Q1547" s="9" t="s">
        <v>452</v>
      </c>
      <c r="R1547" s="37">
        <f t="shared" si="74"/>
        <v>27000</v>
      </c>
    </row>
    <row r="1548" spans="1:18" x14ac:dyDescent="0.25">
      <c r="A1548" s="9" t="s">
        <v>445</v>
      </c>
      <c r="B1548" s="10">
        <v>44509</v>
      </c>
      <c r="C1548" s="11">
        <v>11</v>
      </c>
      <c r="D1548" s="12">
        <v>2021</v>
      </c>
      <c r="E1548" s="10" t="s">
        <v>2719</v>
      </c>
      <c r="F1548" s="10" t="s">
        <v>2658</v>
      </c>
      <c r="G1548" s="10" t="s">
        <v>2669</v>
      </c>
      <c r="H1548" s="9" t="s">
        <v>22</v>
      </c>
      <c r="I1548" s="9" t="s">
        <v>23</v>
      </c>
      <c r="J1548" s="9" t="s">
        <v>3</v>
      </c>
      <c r="K1548" s="9" t="s">
        <v>16</v>
      </c>
      <c r="L1548" s="9" t="s">
        <v>17</v>
      </c>
      <c r="M1548" s="13">
        <v>103.26</v>
      </c>
      <c r="N1548" s="13">
        <f t="shared" si="72"/>
        <v>4683.8735999999999</v>
      </c>
      <c r="O1548" s="11">
        <v>26400</v>
      </c>
      <c r="P1548" s="11">
        <f t="shared" si="73"/>
        <v>2726064</v>
      </c>
      <c r="Q1548" s="9" t="s">
        <v>446</v>
      </c>
      <c r="R1548" s="37">
        <f t="shared" si="74"/>
        <v>26400</v>
      </c>
    </row>
    <row r="1549" spans="1:18" x14ac:dyDescent="0.25">
      <c r="A1549" s="9" t="s">
        <v>445</v>
      </c>
      <c r="B1549" s="10">
        <v>44509</v>
      </c>
      <c r="C1549" s="11">
        <v>11</v>
      </c>
      <c r="D1549" s="12">
        <v>2021</v>
      </c>
      <c r="E1549" s="10" t="s">
        <v>2719</v>
      </c>
      <c r="F1549" s="10" t="s">
        <v>2658</v>
      </c>
      <c r="G1549" s="10" t="s">
        <v>2669</v>
      </c>
      <c r="H1549" s="9" t="s">
        <v>22</v>
      </c>
      <c r="I1549" s="9" t="s">
        <v>23</v>
      </c>
      <c r="J1549" s="9" t="s">
        <v>3</v>
      </c>
      <c r="K1549" s="9" t="s">
        <v>16</v>
      </c>
      <c r="L1549" s="9" t="s">
        <v>17</v>
      </c>
      <c r="M1549" s="13">
        <v>19</v>
      </c>
      <c r="N1549" s="13">
        <f t="shared" si="72"/>
        <v>861.84</v>
      </c>
      <c r="O1549" s="11">
        <v>26400</v>
      </c>
      <c r="P1549" s="11">
        <f t="shared" si="73"/>
        <v>501600</v>
      </c>
      <c r="Q1549" s="9" t="s">
        <v>446</v>
      </c>
      <c r="R1549" s="37">
        <f t="shared" si="74"/>
        <v>26400</v>
      </c>
    </row>
    <row r="1550" spans="1:18" x14ac:dyDescent="0.25">
      <c r="A1550" s="9" t="s">
        <v>445</v>
      </c>
      <c r="B1550" s="10">
        <v>44509</v>
      </c>
      <c r="C1550" s="11">
        <v>11</v>
      </c>
      <c r="D1550" s="12">
        <v>2021</v>
      </c>
      <c r="E1550" s="10" t="s">
        <v>2719</v>
      </c>
      <c r="F1550" s="10" t="s">
        <v>2658</v>
      </c>
      <c r="G1550" s="10" t="s">
        <v>2669</v>
      </c>
      <c r="H1550" s="9" t="s">
        <v>22</v>
      </c>
      <c r="I1550" s="9" t="s">
        <v>23</v>
      </c>
      <c r="J1550" s="9" t="s">
        <v>3</v>
      </c>
      <c r="K1550" s="9" t="s">
        <v>16</v>
      </c>
      <c r="L1550" s="9" t="s">
        <v>17</v>
      </c>
      <c r="M1550" s="13">
        <v>7.74</v>
      </c>
      <c r="N1550" s="13">
        <f t="shared" si="72"/>
        <v>351.08640000000003</v>
      </c>
      <c r="O1550" s="11">
        <v>26400</v>
      </c>
      <c r="P1550" s="11">
        <f t="shared" si="73"/>
        <v>204336</v>
      </c>
      <c r="Q1550" s="9" t="s">
        <v>446</v>
      </c>
      <c r="R1550" s="37">
        <f t="shared" si="74"/>
        <v>26400</v>
      </c>
    </row>
    <row r="1551" spans="1:18" x14ac:dyDescent="0.25">
      <c r="A1551" s="9" t="s">
        <v>447</v>
      </c>
      <c r="B1551" s="10">
        <v>44509</v>
      </c>
      <c r="C1551" s="11">
        <v>11</v>
      </c>
      <c r="D1551" s="12">
        <v>2021</v>
      </c>
      <c r="E1551" s="10" t="s">
        <v>2719</v>
      </c>
      <c r="F1551" s="10" t="s">
        <v>2658</v>
      </c>
      <c r="G1551" s="10" t="s">
        <v>2669</v>
      </c>
      <c r="H1551" s="9" t="s">
        <v>26</v>
      </c>
      <c r="I1551" s="9" t="s">
        <v>326</v>
      </c>
      <c r="J1551" s="9" t="s">
        <v>3</v>
      </c>
      <c r="K1551" s="9" t="s">
        <v>111</v>
      </c>
      <c r="L1551" s="9" t="s">
        <v>112</v>
      </c>
      <c r="M1551" s="13">
        <v>9.86</v>
      </c>
      <c r="N1551" s="13">
        <f t="shared" si="72"/>
        <v>447.24959999999999</v>
      </c>
      <c r="O1551" s="11">
        <v>21600</v>
      </c>
      <c r="P1551" s="11">
        <f t="shared" si="73"/>
        <v>212976</v>
      </c>
      <c r="Q1551" s="9" t="s">
        <v>448</v>
      </c>
      <c r="R1551" s="37">
        <f t="shared" si="74"/>
        <v>21600</v>
      </c>
    </row>
    <row r="1552" spans="1:18" x14ac:dyDescent="0.25">
      <c r="A1552" s="9" t="s">
        <v>447</v>
      </c>
      <c r="B1552" s="10">
        <v>44509</v>
      </c>
      <c r="C1552" s="11">
        <v>11</v>
      </c>
      <c r="D1552" s="12">
        <v>2021</v>
      </c>
      <c r="E1552" s="10" t="s">
        <v>2719</v>
      </c>
      <c r="F1552" s="10" t="s">
        <v>2658</v>
      </c>
      <c r="G1552" s="10" t="s">
        <v>2669</v>
      </c>
      <c r="H1552" s="9" t="s">
        <v>26</v>
      </c>
      <c r="I1552" s="9" t="s">
        <v>326</v>
      </c>
      <c r="J1552" s="9" t="s">
        <v>3</v>
      </c>
      <c r="K1552" s="9" t="s">
        <v>111</v>
      </c>
      <c r="L1552" s="9" t="s">
        <v>112</v>
      </c>
      <c r="M1552" s="13">
        <v>40.14</v>
      </c>
      <c r="N1552" s="13">
        <f t="shared" si="72"/>
        <v>1820.7503999999999</v>
      </c>
      <c r="O1552" s="11">
        <v>21600</v>
      </c>
      <c r="P1552" s="11">
        <f t="shared" si="73"/>
        <v>867024</v>
      </c>
      <c r="Q1552" s="9" t="s">
        <v>448</v>
      </c>
      <c r="R1552" s="37">
        <f t="shared" si="74"/>
        <v>21600</v>
      </c>
    </row>
    <row r="1553" spans="1:18" x14ac:dyDescent="0.25">
      <c r="A1553" s="9" t="s">
        <v>439</v>
      </c>
      <c r="B1553" s="10">
        <v>44510</v>
      </c>
      <c r="C1553" s="11">
        <v>11</v>
      </c>
      <c r="D1553" s="12">
        <v>2021</v>
      </c>
      <c r="E1553" s="10" t="s">
        <v>2719</v>
      </c>
      <c r="F1553" s="10" t="s">
        <v>2658</v>
      </c>
      <c r="G1553" s="10" t="s">
        <v>2669</v>
      </c>
      <c r="H1553" s="9" t="s">
        <v>91</v>
      </c>
      <c r="I1553" s="9" t="s">
        <v>9</v>
      </c>
      <c r="J1553" s="9" t="s">
        <v>3</v>
      </c>
      <c r="K1553" s="9" t="s">
        <v>10</v>
      </c>
      <c r="L1553" s="9" t="s">
        <v>11</v>
      </c>
      <c r="M1553" s="13">
        <v>1.46</v>
      </c>
      <c r="N1553" s="13">
        <f t="shared" si="72"/>
        <v>66.2256</v>
      </c>
      <c r="O1553" s="11">
        <v>28900</v>
      </c>
      <c r="P1553" s="11">
        <f t="shared" si="73"/>
        <v>42194</v>
      </c>
      <c r="Q1553" s="9" t="s">
        <v>440</v>
      </c>
      <c r="R1553" s="37">
        <f t="shared" si="74"/>
        <v>28900</v>
      </c>
    </row>
    <row r="1554" spans="1:18" x14ac:dyDescent="0.25">
      <c r="A1554" s="9" t="s">
        <v>439</v>
      </c>
      <c r="B1554" s="10">
        <v>44510</v>
      </c>
      <c r="C1554" s="11">
        <v>11</v>
      </c>
      <c r="D1554" s="12">
        <v>2021</v>
      </c>
      <c r="E1554" s="10" t="s">
        <v>2719</v>
      </c>
      <c r="F1554" s="10" t="s">
        <v>2658</v>
      </c>
      <c r="G1554" s="10" t="s">
        <v>2669</v>
      </c>
      <c r="H1554" s="9" t="s">
        <v>91</v>
      </c>
      <c r="I1554" s="9" t="s">
        <v>9</v>
      </c>
      <c r="J1554" s="9" t="s">
        <v>3</v>
      </c>
      <c r="K1554" s="9" t="s">
        <v>10</v>
      </c>
      <c r="L1554" s="9" t="s">
        <v>11</v>
      </c>
      <c r="M1554" s="13">
        <v>0.3</v>
      </c>
      <c r="N1554" s="13">
        <f t="shared" si="72"/>
        <v>13.607999999999999</v>
      </c>
      <c r="O1554" s="11">
        <v>28900</v>
      </c>
      <c r="P1554" s="11">
        <f t="shared" si="73"/>
        <v>8670</v>
      </c>
      <c r="Q1554" s="9" t="s">
        <v>440</v>
      </c>
      <c r="R1554" s="37">
        <f t="shared" si="74"/>
        <v>28900</v>
      </c>
    </row>
    <row r="1555" spans="1:18" x14ac:dyDescent="0.25">
      <c r="A1555" s="9" t="s">
        <v>439</v>
      </c>
      <c r="B1555" s="10">
        <v>44510</v>
      </c>
      <c r="C1555" s="11">
        <v>11</v>
      </c>
      <c r="D1555" s="12">
        <v>2021</v>
      </c>
      <c r="E1555" s="10" t="s">
        <v>2719</v>
      </c>
      <c r="F1555" s="10" t="s">
        <v>2658</v>
      </c>
      <c r="G1555" s="10" t="s">
        <v>2669</v>
      </c>
      <c r="H1555" s="9" t="s">
        <v>91</v>
      </c>
      <c r="I1555" s="9" t="s">
        <v>9</v>
      </c>
      <c r="J1555" s="9" t="s">
        <v>3</v>
      </c>
      <c r="K1555" s="9" t="s">
        <v>10</v>
      </c>
      <c r="L1555" s="9" t="s">
        <v>11</v>
      </c>
      <c r="M1555" s="13">
        <v>1.46</v>
      </c>
      <c r="N1555" s="13">
        <f t="shared" si="72"/>
        <v>66.2256</v>
      </c>
      <c r="O1555" s="11">
        <v>28900</v>
      </c>
      <c r="P1555" s="11">
        <f t="shared" si="73"/>
        <v>42194</v>
      </c>
      <c r="Q1555" s="9" t="s">
        <v>440</v>
      </c>
      <c r="R1555" s="37">
        <f t="shared" si="74"/>
        <v>28900</v>
      </c>
    </row>
    <row r="1556" spans="1:18" x14ac:dyDescent="0.25">
      <c r="A1556" s="9" t="s">
        <v>439</v>
      </c>
      <c r="B1556" s="10">
        <v>44510</v>
      </c>
      <c r="C1556" s="11">
        <v>11</v>
      </c>
      <c r="D1556" s="12">
        <v>2021</v>
      </c>
      <c r="E1556" s="10" t="s">
        <v>2719</v>
      </c>
      <c r="F1556" s="10" t="s">
        <v>2658</v>
      </c>
      <c r="G1556" s="10" t="s">
        <v>2669</v>
      </c>
      <c r="H1556" s="9" t="s">
        <v>91</v>
      </c>
      <c r="I1556" s="9" t="s">
        <v>9</v>
      </c>
      <c r="J1556" s="9" t="s">
        <v>3</v>
      </c>
      <c r="K1556" s="9" t="s">
        <v>10</v>
      </c>
      <c r="L1556" s="9" t="s">
        <v>11</v>
      </c>
      <c r="M1556" s="13">
        <v>4.9800000000000004</v>
      </c>
      <c r="N1556" s="13">
        <f t="shared" si="72"/>
        <v>225.89280000000002</v>
      </c>
      <c r="O1556" s="11">
        <v>28900</v>
      </c>
      <c r="P1556" s="11">
        <f t="shared" si="73"/>
        <v>143922</v>
      </c>
      <c r="Q1556" s="9" t="s">
        <v>440</v>
      </c>
      <c r="R1556" s="37">
        <f t="shared" si="74"/>
        <v>28899.999999999996</v>
      </c>
    </row>
    <row r="1557" spans="1:18" x14ac:dyDescent="0.25">
      <c r="A1557" s="9" t="s">
        <v>439</v>
      </c>
      <c r="B1557" s="10">
        <v>44510</v>
      </c>
      <c r="C1557" s="11">
        <v>11</v>
      </c>
      <c r="D1557" s="12">
        <v>2021</v>
      </c>
      <c r="E1557" s="10" t="s">
        <v>2719</v>
      </c>
      <c r="F1557" s="10" t="s">
        <v>2658</v>
      </c>
      <c r="G1557" s="10" t="s">
        <v>2669</v>
      </c>
      <c r="H1557" s="9" t="s">
        <v>91</v>
      </c>
      <c r="I1557" s="9" t="s">
        <v>9</v>
      </c>
      <c r="J1557" s="9" t="s">
        <v>3</v>
      </c>
      <c r="K1557" s="9" t="s">
        <v>10</v>
      </c>
      <c r="L1557" s="9" t="s">
        <v>11</v>
      </c>
      <c r="M1557" s="13">
        <v>0.9</v>
      </c>
      <c r="N1557" s="13">
        <f t="shared" si="72"/>
        <v>40.823999999999998</v>
      </c>
      <c r="O1557" s="11">
        <v>28900</v>
      </c>
      <c r="P1557" s="11">
        <f t="shared" si="73"/>
        <v>26010</v>
      </c>
      <c r="Q1557" s="9" t="s">
        <v>440</v>
      </c>
      <c r="R1557" s="37">
        <f t="shared" si="74"/>
        <v>28900</v>
      </c>
    </row>
    <row r="1558" spans="1:18" x14ac:dyDescent="0.25">
      <c r="A1558" s="9" t="s">
        <v>439</v>
      </c>
      <c r="B1558" s="10">
        <v>44510</v>
      </c>
      <c r="C1558" s="11">
        <v>11</v>
      </c>
      <c r="D1558" s="12">
        <v>2021</v>
      </c>
      <c r="E1558" s="10" t="s">
        <v>2719</v>
      </c>
      <c r="F1558" s="10" t="s">
        <v>2658</v>
      </c>
      <c r="G1558" s="10" t="s">
        <v>2669</v>
      </c>
      <c r="H1558" s="9" t="s">
        <v>91</v>
      </c>
      <c r="I1558" s="9" t="s">
        <v>9</v>
      </c>
      <c r="J1558" s="9" t="s">
        <v>3</v>
      </c>
      <c r="K1558" s="9" t="s">
        <v>10</v>
      </c>
      <c r="L1558" s="9" t="s">
        <v>11</v>
      </c>
      <c r="M1558" s="13">
        <v>6</v>
      </c>
      <c r="N1558" s="13">
        <f t="shared" si="72"/>
        <v>272.15999999999997</v>
      </c>
      <c r="O1558" s="11">
        <v>28900</v>
      </c>
      <c r="P1558" s="11">
        <f t="shared" si="73"/>
        <v>173400</v>
      </c>
      <c r="Q1558" s="9" t="s">
        <v>440</v>
      </c>
      <c r="R1558" s="37">
        <f t="shared" si="74"/>
        <v>28900</v>
      </c>
    </row>
    <row r="1559" spans="1:18" x14ac:dyDescent="0.25">
      <c r="A1559" s="9" t="s">
        <v>439</v>
      </c>
      <c r="B1559" s="10">
        <v>44510</v>
      </c>
      <c r="C1559" s="11">
        <v>11</v>
      </c>
      <c r="D1559" s="12">
        <v>2021</v>
      </c>
      <c r="E1559" s="10" t="s">
        <v>2719</v>
      </c>
      <c r="F1559" s="10" t="s">
        <v>2658</v>
      </c>
      <c r="G1559" s="10" t="s">
        <v>2669</v>
      </c>
      <c r="H1559" s="9" t="s">
        <v>91</v>
      </c>
      <c r="I1559" s="9" t="s">
        <v>9</v>
      </c>
      <c r="J1559" s="9" t="s">
        <v>3</v>
      </c>
      <c r="K1559" s="9" t="s">
        <v>10</v>
      </c>
      <c r="L1559" s="9" t="s">
        <v>11</v>
      </c>
      <c r="M1559" s="13">
        <v>33.93</v>
      </c>
      <c r="N1559" s="13">
        <f t="shared" si="72"/>
        <v>1539.0647999999999</v>
      </c>
      <c r="O1559" s="11">
        <v>28900</v>
      </c>
      <c r="P1559" s="11">
        <f t="shared" si="73"/>
        <v>980577</v>
      </c>
      <c r="Q1559" s="9" t="s">
        <v>440</v>
      </c>
      <c r="R1559" s="37">
        <f t="shared" si="74"/>
        <v>28900</v>
      </c>
    </row>
    <row r="1560" spans="1:18" x14ac:dyDescent="0.25">
      <c r="A1560" s="9" t="s">
        <v>441</v>
      </c>
      <c r="B1560" s="10">
        <v>44510</v>
      </c>
      <c r="C1560" s="11">
        <v>11</v>
      </c>
      <c r="D1560" s="12">
        <v>2021</v>
      </c>
      <c r="E1560" s="10" t="s">
        <v>2719</v>
      </c>
      <c r="F1560" s="10" t="s">
        <v>2658</v>
      </c>
      <c r="G1560" s="10" t="s">
        <v>2669</v>
      </c>
      <c r="H1560" s="9" t="s">
        <v>91</v>
      </c>
      <c r="I1560" s="9" t="s">
        <v>9</v>
      </c>
      <c r="J1560" s="9" t="s">
        <v>3</v>
      </c>
      <c r="K1560" s="9" t="s">
        <v>10</v>
      </c>
      <c r="L1560" s="9" t="s">
        <v>11</v>
      </c>
      <c r="M1560" s="13">
        <v>0.97</v>
      </c>
      <c r="N1560" s="13">
        <f t="shared" si="72"/>
        <v>43.999199999999995</v>
      </c>
      <c r="O1560" s="11">
        <v>28900</v>
      </c>
      <c r="P1560" s="11">
        <f t="shared" si="73"/>
        <v>28033</v>
      </c>
      <c r="Q1560" s="9" t="s">
        <v>442</v>
      </c>
      <c r="R1560" s="37">
        <f t="shared" si="74"/>
        <v>28900</v>
      </c>
    </row>
    <row r="1561" spans="1:18" x14ac:dyDescent="0.25">
      <c r="A1561" s="9" t="s">
        <v>443</v>
      </c>
      <c r="B1561" s="10">
        <v>44510</v>
      </c>
      <c r="C1561" s="11">
        <v>11</v>
      </c>
      <c r="D1561" s="12">
        <v>2021</v>
      </c>
      <c r="E1561" s="10" t="s">
        <v>2719</v>
      </c>
      <c r="F1561" s="10" t="s">
        <v>2658</v>
      </c>
      <c r="G1561" s="10" t="s">
        <v>2669</v>
      </c>
      <c r="H1561" s="9" t="s">
        <v>36</v>
      </c>
      <c r="I1561" s="9" t="s">
        <v>289</v>
      </c>
      <c r="J1561" s="9" t="s">
        <v>3</v>
      </c>
      <c r="K1561" s="9" t="s">
        <v>290</v>
      </c>
      <c r="L1561" s="9" t="s">
        <v>291</v>
      </c>
      <c r="M1561" s="13">
        <v>100</v>
      </c>
      <c r="N1561" s="13">
        <f t="shared" si="72"/>
        <v>4536</v>
      </c>
      <c r="O1561" s="11">
        <v>26500</v>
      </c>
      <c r="P1561" s="11">
        <f t="shared" si="73"/>
        <v>2650000</v>
      </c>
      <c r="Q1561" s="9" t="s">
        <v>444</v>
      </c>
      <c r="R1561" s="37">
        <f t="shared" si="74"/>
        <v>26500</v>
      </c>
    </row>
    <row r="1562" spans="1:18" x14ac:dyDescent="0.25">
      <c r="A1562" s="9" t="s">
        <v>435</v>
      </c>
      <c r="B1562" s="10">
        <v>44513</v>
      </c>
      <c r="C1562" s="11">
        <v>11</v>
      </c>
      <c r="D1562" s="12">
        <v>2021</v>
      </c>
      <c r="E1562" s="10" t="s">
        <v>2719</v>
      </c>
      <c r="F1562" s="10" t="s">
        <v>2658</v>
      </c>
      <c r="G1562" s="10" t="s">
        <v>2669</v>
      </c>
      <c r="H1562" s="9" t="s">
        <v>8</v>
      </c>
      <c r="I1562" s="9" t="s">
        <v>9</v>
      </c>
      <c r="J1562" s="9" t="s">
        <v>3</v>
      </c>
      <c r="K1562" s="9" t="s">
        <v>10</v>
      </c>
      <c r="L1562" s="9" t="s">
        <v>11</v>
      </c>
      <c r="M1562" s="13">
        <v>2.0499999999999998</v>
      </c>
      <c r="N1562" s="13">
        <f t="shared" si="72"/>
        <v>92.987999999999985</v>
      </c>
      <c r="O1562" s="11">
        <v>27000</v>
      </c>
      <c r="P1562" s="11">
        <f t="shared" si="73"/>
        <v>55349.999999999993</v>
      </c>
      <c r="Q1562" s="9" t="s">
        <v>436</v>
      </c>
      <c r="R1562" s="37">
        <f t="shared" si="74"/>
        <v>27000</v>
      </c>
    </row>
    <row r="1563" spans="1:18" x14ac:dyDescent="0.25">
      <c r="A1563" s="9" t="s">
        <v>435</v>
      </c>
      <c r="B1563" s="10">
        <v>44513</v>
      </c>
      <c r="C1563" s="11">
        <v>11</v>
      </c>
      <c r="D1563" s="12">
        <v>2021</v>
      </c>
      <c r="E1563" s="10" t="s">
        <v>2719</v>
      </c>
      <c r="F1563" s="10" t="s">
        <v>2658</v>
      </c>
      <c r="G1563" s="10" t="s">
        <v>2669</v>
      </c>
      <c r="H1563" s="9" t="s">
        <v>8</v>
      </c>
      <c r="I1563" s="9" t="s">
        <v>9</v>
      </c>
      <c r="J1563" s="9" t="s">
        <v>3</v>
      </c>
      <c r="K1563" s="9" t="s">
        <v>10</v>
      </c>
      <c r="L1563" s="9" t="s">
        <v>11</v>
      </c>
      <c r="M1563" s="13">
        <v>22.95</v>
      </c>
      <c r="N1563" s="13">
        <f t="shared" si="72"/>
        <v>1041.0119999999999</v>
      </c>
      <c r="O1563" s="11">
        <v>27000</v>
      </c>
      <c r="P1563" s="11">
        <f t="shared" si="73"/>
        <v>619650</v>
      </c>
      <c r="Q1563" s="9" t="s">
        <v>436</v>
      </c>
      <c r="R1563" s="37">
        <f t="shared" si="74"/>
        <v>27000</v>
      </c>
    </row>
    <row r="1564" spans="1:18" x14ac:dyDescent="0.25">
      <c r="A1564" s="9" t="s">
        <v>437</v>
      </c>
      <c r="B1564" s="10">
        <v>44513</v>
      </c>
      <c r="C1564" s="11">
        <v>11</v>
      </c>
      <c r="D1564" s="12">
        <v>2021</v>
      </c>
      <c r="E1564" s="10" t="s">
        <v>2719</v>
      </c>
      <c r="F1564" s="10" t="s">
        <v>2658</v>
      </c>
      <c r="G1564" s="10" t="s">
        <v>2669</v>
      </c>
      <c r="H1564" s="9" t="s">
        <v>8</v>
      </c>
      <c r="I1564" s="9" t="s">
        <v>9</v>
      </c>
      <c r="J1564" s="9" t="s">
        <v>3</v>
      </c>
      <c r="K1564" s="9" t="s">
        <v>10</v>
      </c>
      <c r="L1564" s="9" t="s">
        <v>11</v>
      </c>
      <c r="M1564" s="13">
        <v>90</v>
      </c>
      <c r="N1564" s="13">
        <f t="shared" si="72"/>
        <v>4082.4</v>
      </c>
      <c r="O1564" s="11">
        <v>27000</v>
      </c>
      <c r="P1564" s="11">
        <f t="shared" si="73"/>
        <v>2430000</v>
      </c>
      <c r="Q1564" s="9" t="s">
        <v>438</v>
      </c>
      <c r="R1564" s="37">
        <f t="shared" si="74"/>
        <v>27000</v>
      </c>
    </row>
    <row r="1565" spans="1:18" x14ac:dyDescent="0.25">
      <c r="A1565" s="9" t="s">
        <v>433</v>
      </c>
      <c r="B1565" s="10">
        <v>44515</v>
      </c>
      <c r="C1565" s="11">
        <v>11</v>
      </c>
      <c r="D1565" s="12">
        <v>2021</v>
      </c>
      <c r="E1565" s="10" t="s">
        <v>2719</v>
      </c>
      <c r="F1565" s="10" t="s">
        <v>2658</v>
      </c>
      <c r="G1565" s="10" t="s">
        <v>2669</v>
      </c>
      <c r="H1565" s="9" t="s">
        <v>26</v>
      </c>
      <c r="I1565" s="9" t="s">
        <v>326</v>
      </c>
      <c r="J1565" s="9" t="s">
        <v>3</v>
      </c>
      <c r="K1565" s="9" t="s">
        <v>111</v>
      </c>
      <c r="L1565" s="9" t="s">
        <v>112</v>
      </c>
      <c r="M1565" s="13">
        <v>10.09</v>
      </c>
      <c r="N1565" s="13">
        <f t="shared" si="72"/>
        <v>457.68239999999997</v>
      </c>
      <c r="O1565" s="11">
        <v>21600</v>
      </c>
      <c r="P1565" s="11">
        <f t="shared" si="73"/>
        <v>217944</v>
      </c>
      <c r="Q1565" s="9" t="s">
        <v>434</v>
      </c>
      <c r="R1565" s="37">
        <f t="shared" si="74"/>
        <v>21600</v>
      </c>
    </row>
    <row r="1566" spans="1:18" x14ac:dyDescent="0.25">
      <c r="A1566" s="9" t="s">
        <v>433</v>
      </c>
      <c r="B1566" s="10">
        <v>44515</v>
      </c>
      <c r="C1566" s="11">
        <v>11</v>
      </c>
      <c r="D1566" s="12">
        <v>2021</v>
      </c>
      <c r="E1566" s="10" t="s">
        <v>2719</v>
      </c>
      <c r="F1566" s="10" t="s">
        <v>2658</v>
      </c>
      <c r="G1566" s="10" t="s">
        <v>2669</v>
      </c>
      <c r="H1566" s="9" t="s">
        <v>26</v>
      </c>
      <c r="I1566" s="9" t="s">
        <v>326</v>
      </c>
      <c r="J1566" s="9" t="s">
        <v>3</v>
      </c>
      <c r="K1566" s="9" t="s">
        <v>111</v>
      </c>
      <c r="L1566" s="9" t="s">
        <v>112</v>
      </c>
      <c r="M1566" s="13">
        <v>41.71</v>
      </c>
      <c r="N1566" s="13">
        <f t="shared" si="72"/>
        <v>1891.9656</v>
      </c>
      <c r="O1566" s="11">
        <v>21600</v>
      </c>
      <c r="P1566" s="11">
        <f t="shared" si="73"/>
        <v>900936</v>
      </c>
      <c r="Q1566" s="9" t="s">
        <v>434</v>
      </c>
      <c r="R1566" s="37">
        <f t="shared" si="74"/>
        <v>21600</v>
      </c>
    </row>
    <row r="1567" spans="1:18" x14ac:dyDescent="0.25">
      <c r="A1567" s="9" t="s">
        <v>433</v>
      </c>
      <c r="B1567" s="10">
        <v>44515</v>
      </c>
      <c r="C1567" s="11">
        <v>11</v>
      </c>
      <c r="D1567" s="12">
        <v>2021</v>
      </c>
      <c r="E1567" s="10" t="s">
        <v>2719</v>
      </c>
      <c r="F1567" s="10" t="s">
        <v>2658</v>
      </c>
      <c r="G1567" s="10" t="s">
        <v>2669</v>
      </c>
      <c r="H1567" s="9" t="s">
        <v>26</v>
      </c>
      <c r="I1567" s="9" t="s">
        <v>326</v>
      </c>
      <c r="J1567" s="9" t="s">
        <v>3</v>
      </c>
      <c r="K1567" s="9" t="s">
        <v>111</v>
      </c>
      <c r="L1567" s="9" t="s">
        <v>112</v>
      </c>
      <c r="M1567" s="13">
        <v>48.2</v>
      </c>
      <c r="N1567" s="13">
        <f t="shared" si="72"/>
        <v>2186.3520000000003</v>
      </c>
      <c r="O1567" s="11">
        <v>21600</v>
      </c>
      <c r="P1567" s="11">
        <f t="shared" si="73"/>
        <v>1041120.0000000001</v>
      </c>
      <c r="Q1567" s="9" t="s">
        <v>434</v>
      </c>
      <c r="R1567" s="37">
        <f t="shared" si="74"/>
        <v>21600</v>
      </c>
    </row>
    <row r="1568" spans="1:18" x14ac:dyDescent="0.25">
      <c r="A1568" s="9" t="s">
        <v>431</v>
      </c>
      <c r="B1568" s="10">
        <v>44516</v>
      </c>
      <c r="C1568" s="11">
        <v>11</v>
      </c>
      <c r="D1568" s="12">
        <v>2021</v>
      </c>
      <c r="E1568" s="10" t="s">
        <v>2719</v>
      </c>
      <c r="F1568" s="10" t="s">
        <v>2658</v>
      </c>
      <c r="G1568" s="10" t="s">
        <v>2669</v>
      </c>
      <c r="H1568" s="9" t="s">
        <v>22</v>
      </c>
      <c r="I1568" s="9" t="s">
        <v>23</v>
      </c>
      <c r="J1568" s="9" t="s">
        <v>3</v>
      </c>
      <c r="K1568" s="9" t="s">
        <v>16</v>
      </c>
      <c r="L1568" s="9" t="s">
        <v>17</v>
      </c>
      <c r="M1568" s="13">
        <v>124.16</v>
      </c>
      <c r="N1568" s="13">
        <f t="shared" si="72"/>
        <v>5631.8975999999993</v>
      </c>
      <c r="O1568" s="11">
        <v>26400</v>
      </c>
      <c r="P1568" s="11">
        <f t="shared" si="73"/>
        <v>3277824</v>
      </c>
      <c r="Q1568" s="9" t="s">
        <v>432</v>
      </c>
      <c r="R1568" s="37">
        <f t="shared" si="74"/>
        <v>26400</v>
      </c>
    </row>
    <row r="1569" spans="1:18" x14ac:dyDescent="0.25">
      <c r="A1569" s="9" t="s">
        <v>431</v>
      </c>
      <c r="B1569" s="10">
        <v>44516</v>
      </c>
      <c r="C1569" s="11">
        <v>11</v>
      </c>
      <c r="D1569" s="12">
        <v>2021</v>
      </c>
      <c r="E1569" s="10" t="s">
        <v>2719</v>
      </c>
      <c r="F1569" s="10" t="s">
        <v>2658</v>
      </c>
      <c r="G1569" s="10" t="s">
        <v>2669</v>
      </c>
      <c r="H1569" s="9" t="s">
        <v>22</v>
      </c>
      <c r="I1569" s="9" t="s">
        <v>23</v>
      </c>
      <c r="J1569" s="9" t="s">
        <v>3</v>
      </c>
      <c r="K1569" s="9" t="s">
        <v>16</v>
      </c>
      <c r="L1569" s="9" t="s">
        <v>17</v>
      </c>
      <c r="M1569" s="13">
        <v>25.84</v>
      </c>
      <c r="N1569" s="13">
        <f t="shared" si="72"/>
        <v>1172.1024</v>
      </c>
      <c r="O1569" s="11">
        <v>26400</v>
      </c>
      <c r="P1569" s="11">
        <f t="shared" si="73"/>
        <v>682176</v>
      </c>
      <c r="Q1569" s="9" t="s">
        <v>432</v>
      </c>
      <c r="R1569" s="37">
        <f t="shared" si="74"/>
        <v>26400</v>
      </c>
    </row>
    <row r="1570" spans="1:18" x14ac:dyDescent="0.25">
      <c r="A1570" s="9" t="s">
        <v>423</v>
      </c>
      <c r="B1570" s="10">
        <v>44517</v>
      </c>
      <c r="C1570" s="11">
        <v>11</v>
      </c>
      <c r="D1570" s="12">
        <v>2021</v>
      </c>
      <c r="E1570" s="10" t="s">
        <v>2719</v>
      </c>
      <c r="F1570" s="10" t="s">
        <v>2658</v>
      </c>
      <c r="G1570" s="10" t="s">
        <v>2669</v>
      </c>
      <c r="H1570" s="9" t="s">
        <v>235</v>
      </c>
      <c r="I1570" s="9" t="s">
        <v>33</v>
      </c>
      <c r="J1570" s="9" t="s">
        <v>3</v>
      </c>
      <c r="K1570" s="9" t="s">
        <v>16</v>
      </c>
      <c r="L1570" s="9" t="s">
        <v>17</v>
      </c>
      <c r="M1570" s="13">
        <v>10.097002</v>
      </c>
      <c r="N1570" s="13">
        <f t="shared" si="72"/>
        <v>458.00001071999998</v>
      </c>
      <c r="O1570" s="11">
        <v>19600.14</v>
      </c>
      <c r="P1570" s="11">
        <f t="shared" si="73"/>
        <v>197902.65278027998</v>
      </c>
      <c r="Q1570" s="9" t="s">
        <v>424</v>
      </c>
      <c r="R1570" s="37">
        <f t="shared" si="74"/>
        <v>19600.14</v>
      </c>
    </row>
    <row r="1571" spans="1:18" x14ac:dyDescent="0.25">
      <c r="A1571" s="9" t="s">
        <v>423</v>
      </c>
      <c r="B1571" s="10">
        <v>44517</v>
      </c>
      <c r="C1571" s="11">
        <v>11</v>
      </c>
      <c r="D1571" s="12">
        <v>2021</v>
      </c>
      <c r="E1571" s="10" t="s">
        <v>2719</v>
      </c>
      <c r="F1571" s="10" t="s">
        <v>2658</v>
      </c>
      <c r="G1571" s="10" t="s">
        <v>2669</v>
      </c>
      <c r="H1571" s="9" t="s">
        <v>235</v>
      </c>
      <c r="I1571" s="9" t="s">
        <v>33</v>
      </c>
      <c r="J1571" s="9" t="s">
        <v>3</v>
      </c>
      <c r="K1571" s="9" t="s">
        <v>16</v>
      </c>
      <c r="L1571" s="9" t="s">
        <v>17</v>
      </c>
      <c r="M1571" s="13">
        <v>20.9435635</v>
      </c>
      <c r="N1571" s="13">
        <f t="shared" si="72"/>
        <v>950.00004035999996</v>
      </c>
      <c r="O1571" s="11">
        <v>19600.14</v>
      </c>
      <c r="P1571" s="11">
        <f t="shared" si="73"/>
        <v>410496.77669888997</v>
      </c>
      <c r="Q1571" s="9" t="s">
        <v>424</v>
      </c>
      <c r="R1571" s="37">
        <f t="shared" si="74"/>
        <v>19600.14</v>
      </c>
    </row>
    <row r="1572" spans="1:18" x14ac:dyDescent="0.25">
      <c r="A1572" s="9" t="s">
        <v>423</v>
      </c>
      <c r="B1572" s="10">
        <v>44517</v>
      </c>
      <c r="C1572" s="11">
        <v>11</v>
      </c>
      <c r="D1572" s="12">
        <v>2021</v>
      </c>
      <c r="E1572" s="10" t="s">
        <v>2719</v>
      </c>
      <c r="F1572" s="10" t="s">
        <v>2658</v>
      </c>
      <c r="G1572" s="10" t="s">
        <v>2669</v>
      </c>
      <c r="H1572" s="9" t="s">
        <v>235</v>
      </c>
      <c r="I1572" s="9" t="s">
        <v>33</v>
      </c>
      <c r="J1572" s="9" t="s">
        <v>3</v>
      </c>
      <c r="K1572" s="9" t="s">
        <v>16</v>
      </c>
      <c r="L1572" s="9" t="s">
        <v>17</v>
      </c>
      <c r="M1572" s="13">
        <v>12.572751</v>
      </c>
      <c r="N1572" s="13">
        <f t="shared" si="72"/>
        <v>570.29998536000005</v>
      </c>
      <c r="O1572" s="11">
        <v>19600.12</v>
      </c>
      <c r="P1572" s="11">
        <f t="shared" si="73"/>
        <v>246427.42833011999</v>
      </c>
      <c r="Q1572" s="9" t="s">
        <v>424</v>
      </c>
      <c r="R1572" s="37">
        <f t="shared" si="74"/>
        <v>19600.12</v>
      </c>
    </row>
    <row r="1573" spans="1:18" x14ac:dyDescent="0.25">
      <c r="A1573" s="9" t="s">
        <v>425</v>
      </c>
      <c r="B1573" s="10">
        <v>44517</v>
      </c>
      <c r="C1573" s="11">
        <v>11</v>
      </c>
      <c r="D1573" s="12">
        <v>2021</v>
      </c>
      <c r="E1573" s="10" t="s">
        <v>2719</v>
      </c>
      <c r="F1573" s="10" t="s">
        <v>2658</v>
      </c>
      <c r="G1573" s="10" t="s">
        <v>2669</v>
      </c>
      <c r="H1573" s="9" t="s">
        <v>36</v>
      </c>
      <c r="I1573" s="9" t="s">
        <v>159</v>
      </c>
      <c r="J1573" s="9" t="s">
        <v>3</v>
      </c>
      <c r="K1573" s="9" t="s">
        <v>160</v>
      </c>
      <c r="L1573" s="9" t="s">
        <v>161</v>
      </c>
      <c r="M1573" s="13">
        <v>100</v>
      </c>
      <c r="N1573" s="13">
        <f t="shared" si="72"/>
        <v>4536</v>
      </c>
      <c r="O1573" s="11">
        <v>24500</v>
      </c>
      <c r="P1573" s="11">
        <f t="shared" si="73"/>
        <v>2450000</v>
      </c>
      <c r="Q1573" s="9" t="s">
        <v>426</v>
      </c>
      <c r="R1573" s="37">
        <f t="shared" si="74"/>
        <v>24500</v>
      </c>
    </row>
    <row r="1574" spans="1:18" x14ac:dyDescent="0.25">
      <c r="A1574" s="9" t="s">
        <v>427</v>
      </c>
      <c r="B1574" s="10">
        <v>44517</v>
      </c>
      <c r="C1574" s="11">
        <v>11</v>
      </c>
      <c r="D1574" s="12">
        <v>2021</v>
      </c>
      <c r="E1574" s="10" t="s">
        <v>2719</v>
      </c>
      <c r="F1574" s="10" t="s">
        <v>2658</v>
      </c>
      <c r="G1574" s="10" t="s">
        <v>2669</v>
      </c>
      <c r="H1574" s="9" t="s">
        <v>298</v>
      </c>
      <c r="I1574" s="9" t="s">
        <v>367</v>
      </c>
      <c r="J1574" s="9" t="s">
        <v>3</v>
      </c>
      <c r="K1574" s="9" t="s">
        <v>368</v>
      </c>
      <c r="L1574" s="9" t="s">
        <v>369</v>
      </c>
      <c r="M1574" s="13">
        <v>5.68</v>
      </c>
      <c r="N1574" s="13">
        <f t="shared" si="72"/>
        <v>257.64479999999998</v>
      </c>
      <c r="O1574" s="11">
        <v>26200</v>
      </c>
      <c r="P1574" s="11">
        <f t="shared" si="73"/>
        <v>148816</v>
      </c>
      <c r="Q1574" s="9" t="s">
        <v>428</v>
      </c>
      <c r="R1574" s="37">
        <f t="shared" si="74"/>
        <v>26200</v>
      </c>
    </row>
    <row r="1575" spans="1:18" x14ac:dyDescent="0.25">
      <c r="A1575" s="9" t="s">
        <v>427</v>
      </c>
      <c r="B1575" s="10">
        <v>44517</v>
      </c>
      <c r="C1575" s="11">
        <v>11</v>
      </c>
      <c r="D1575" s="12">
        <v>2021</v>
      </c>
      <c r="E1575" s="10" t="s">
        <v>2719</v>
      </c>
      <c r="F1575" s="10" t="s">
        <v>2658</v>
      </c>
      <c r="G1575" s="10" t="s">
        <v>2669</v>
      </c>
      <c r="H1575" s="9" t="s">
        <v>298</v>
      </c>
      <c r="I1575" s="9" t="s">
        <v>367</v>
      </c>
      <c r="J1575" s="9" t="s">
        <v>3</v>
      </c>
      <c r="K1575" s="9" t="s">
        <v>368</v>
      </c>
      <c r="L1575" s="9" t="s">
        <v>369</v>
      </c>
      <c r="M1575" s="13">
        <v>8.07</v>
      </c>
      <c r="N1575" s="13">
        <f t="shared" si="72"/>
        <v>366.05520000000001</v>
      </c>
      <c r="O1575" s="11">
        <v>26200</v>
      </c>
      <c r="P1575" s="11">
        <f t="shared" si="73"/>
        <v>211434</v>
      </c>
      <c r="Q1575" s="9" t="s">
        <v>428</v>
      </c>
      <c r="R1575" s="37">
        <f t="shared" si="74"/>
        <v>26200</v>
      </c>
    </row>
    <row r="1576" spans="1:18" x14ac:dyDescent="0.25">
      <c r="A1576" s="9" t="s">
        <v>427</v>
      </c>
      <c r="B1576" s="10">
        <v>44517</v>
      </c>
      <c r="C1576" s="11">
        <v>11</v>
      </c>
      <c r="D1576" s="12">
        <v>2021</v>
      </c>
      <c r="E1576" s="10" t="s">
        <v>2719</v>
      </c>
      <c r="F1576" s="10" t="s">
        <v>2658</v>
      </c>
      <c r="G1576" s="10" t="s">
        <v>2669</v>
      </c>
      <c r="H1576" s="9" t="s">
        <v>298</v>
      </c>
      <c r="I1576" s="9" t="s">
        <v>367</v>
      </c>
      <c r="J1576" s="9" t="s">
        <v>3</v>
      </c>
      <c r="K1576" s="9" t="s">
        <v>368</v>
      </c>
      <c r="L1576" s="9" t="s">
        <v>369</v>
      </c>
      <c r="M1576" s="13">
        <v>16.25</v>
      </c>
      <c r="N1576" s="13">
        <f t="shared" si="72"/>
        <v>737.1</v>
      </c>
      <c r="O1576" s="11">
        <v>26200</v>
      </c>
      <c r="P1576" s="11">
        <f t="shared" si="73"/>
        <v>425750</v>
      </c>
      <c r="Q1576" s="9" t="s">
        <v>428</v>
      </c>
      <c r="R1576" s="37">
        <f t="shared" si="74"/>
        <v>26200</v>
      </c>
    </row>
    <row r="1577" spans="1:18" x14ac:dyDescent="0.25">
      <c r="A1577" s="9" t="s">
        <v>429</v>
      </c>
      <c r="B1577" s="10">
        <v>44517</v>
      </c>
      <c r="C1577" s="11">
        <v>11</v>
      </c>
      <c r="D1577" s="12">
        <v>2021</v>
      </c>
      <c r="E1577" s="10" t="s">
        <v>2719</v>
      </c>
      <c r="F1577" s="10" t="s">
        <v>2658</v>
      </c>
      <c r="G1577" s="10" t="s">
        <v>2669</v>
      </c>
      <c r="H1577" s="9" t="s">
        <v>8</v>
      </c>
      <c r="I1577" s="9" t="s">
        <v>9</v>
      </c>
      <c r="J1577" s="9" t="s">
        <v>3</v>
      </c>
      <c r="K1577" s="9" t="s">
        <v>10</v>
      </c>
      <c r="L1577" s="9" t="s">
        <v>11</v>
      </c>
      <c r="M1577" s="13">
        <v>125</v>
      </c>
      <c r="N1577" s="13">
        <f t="shared" si="72"/>
        <v>5670</v>
      </c>
      <c r="O1577" s="11">
        <v>27000</v>
      </c>
      <c r="P1577" s="11">
        <f t="shared" si="73"/>
        <v>3375000</v>
      </c>
      <c r="Q1577" s="9" t="s">
        <v>430</v>
      </c>
      <c r="R1577" s="37">
        <f t="shared" si="74"/>
        <v>27000</v>
      </c>
    </row>
    <row r="1578" spans="1:18" x14ac:dyDescent="0.25">
      <c r="A1578" s="9" t="s">
        <v>417</v>
      </c>
      <c r="B1578" s="10">
        <v>44518</v>
      </c>
      <c r="C1578" s="11">
        <v>11</v>
      </c>
      <c r="D1578" s="12">
        <v>2021</v>
      </c>
      <c r="E1578" s="10" t="s">
        <v>2719</v>
      </c>
      <c r="F1578" s="10" t="s">
        <v>2658</v>
      </c>
      <c r="G1578" s="10" t="s">
        <v>2669</v>
      </c>
      <c r="H1578" s="9" t="s">
        <v>36</v>
      </c>
      <c r="I1578" s="9" t="s">
        <v>289</v>
      </c>
      <c r="J1578" s="9" t="s">
        <v>3</v>
      </c>
      <c r="K1578" s="9" t="s">
        <v>290</v>
      </c>
      <c r="L1578" s="9" t="s">
        <v>291</v>
      </c>
      <c r="M1578" s="13">
        <v>200</v>
      </c>
      <c r="N1578" s="13">
        <f t="shared" si="72"/>
        <v>9072</v>
      </c>
      <c r="O1578" s="11">
        <v>26500</v>
      </c>
      <c r="P1578" s="11">
        <f t="shared" si="73"/>
        <v>5300000</v>
      </c>
      <c r="Q1578" s="9" t="s">
        <v>418</v>
      </c>
      <c r="R1578" s="37">
        <f t="shared" si="74"/>
        <v>26500</v>
      </c>
    </row>
    <row r="1579" spans="1:18" x14ac:dyDescent="0.25">
      <c r="A1579" s="9" t="s">
        <v>419</v>
      </c>
      <c r="B1579" s="10">
        <v>44518</v>
      </c>
      <c r="C1579" s="11">
        <v>11</v>
      </c>
      <c r="D1579" s="12">
        <v>2021</v>
      </c>
      <c r="E1579" s="10" t="s">
        <v>2719</v>
      </c>
      <c r="F1579" s="10" t="s">
        <v>2658</v>
      </c>
      <c r="G1579" s="10" t="s">
        <v>2669</v>
      </c>
      <c r="H1579" s="9" t="s">
        <v>350</v>
      </c>
      <c r="I1579" s="9" t="s">
        <v>289</v>
      </c>
      <c r="J1579" s="9" t="s">
        <v>3</v>
      </c>
      <c r="K1579" s="9" t="s">
        <v>290</v>
      </c>
      <c r="L1579" s="9" t="s">
        <v>291</v>
      </c>
      <c r="M1579" s="13">
        <v>1.81</v>
      </c>
      <c r="N1579" s="13">
        <f t="shared" si="72"/>
        <v>82.101600000000005</v>
      </c>
      <c r="O1579" s="11">
        <v>30000</v>
      </c>
      <c r="P1579" s="11">
        <f t="shared" si="73"/>
        <v>54300</v>
      </c>
      <c r="Q1579" s="9" t="s">
        <v>420</v>
      </c>
      <c r="R1579" s="37">
        <f t="shared" si="74"/>
        <v>30000</v>
      </c>
    </row>
    <row r="1580" spans="1:18" x14ac:dyDescent="0.25">
      <c r="A1580" s="9" t="s">
        <v>421</v>
      </c>
      <c r="B1580" s="10">
        <v>44518</v>
      </c>
      <c r="C1580" s="11">
        <v>11</v>
      </c>
      <c r="D1580" s="12">
        <v>2021</v>
      </c>
      <c r="E1580" s="10" t="s">
        <v>2719</v>
      </c>
      <c r="F1580" s="10" t="s">
        <v>2658</v>
      </c>
      <c r="G1580" s="10" t="s">
        <v>2669</v>
      </c>
      <c r="H1580" s="9" t="s">
        <v>350</v>
      </c>
      <c r="I1580" s="9" t="s">
        <v>289</v>
      </c>
      <c r="J1580" s="9" t="s">
        <v>3</v>
      </c>
      <c r="K1580" s="9" t="s">
        <v>290</v>
      </c>
      <c r="L1580" s="9" t="s">
        <v>291</v>
      </c>
      <c r="M1580" s="13">
        <v>98.19</v>
      </c>
      <c r="N1580" s="13">
        <f t="shared" si="72"/>
        <v>4453.8984</v>
      </c>
      <c r="O1580" s="11">
        <v>30000</v>
      </c>
      <c r="P1580" s="11">
        <f t="shared" si="73"/>
        <v>2945700</v>
      </c>
      <c r="Q1580" s="9" t="s">
        <v>422</v>
      </c>
      <c r="R1580" s="37">
        <f t="shared" si="74"/>
        <v>30000</v>
      </c>
    </row>
    <row r="1581" spans="1:18" x14ac:dyDescent="0.25">
      <c r="A1581" s="9" t="s">
        <v>413</v>
      </c>
      <c r="B1581" s="10">
        <v>44519</v>
      </c>
      <c r="C1581" s="11">
        <v>11</v>
      </c>
      <c r="D1581" s="12">
        <v>2021</v>
      </c>
      <c r="E1581" s="10" t="s">
        <v>2719</v>
      </c>
      <c r="F1581" s="10" t="s">
        <v>2658</v>
      </c>
      <c r="G1581" s="10" t="s">
        <v>2669</v>
      </c>
      <c r="H1581" s="9" t="s">
        <v>8</v>
      </c>
      <c r="I1581" s="9" t="s">
        <v>23</v>
      </c>
      <c r="J1581" s="9" t="s">
        <v>3</v>
      </c>
      <c r="K1581" s="9" t="s">
        <v>16</v>
      </c>
      <c r="L1581" s="9" t="s">
        <v>17</v>
      </c>
      <c r="M1581" s="13">
        <v>25.49</v>
      </c>
      <c r="N1581" s="13">
        <f t="shared" si="72"/>
        <v>1156.2264</v>
      </c>
      <c r="O1581" s="11">
        <v>27000</v>
      </c>
      <c r="P1581" s="11">
        <f t="shared" si="73"/>
        <v>688230</v>
      </c>
      <c r="Q1581" s="9" t="s">
        <v>414</v>
      </c>
      <c r="R1581" s="37">
        <f t="shared" si="74"/>
        <v>27000</v>
      </c>
    </row>
    <row r="1582" spans="1:18" x14ac:dyDescent="0.25">
      <c r="A1582" s="9" t="s">
        <v>413</v>
      </c>
      <c r="B1582" s="10">
        <v>44519</v>
      </c>
      <c r="C1582" s="11">
        <v>11</v>
      </c>
      <c r="D1582" s="12">
        <v>2021</v>
      </c>
      <c r="E1582" s="10" t="s">
        <v>2719</v>
      </c>
      <c r="F1582" s="10" t="s">
        <v>2658</v>
      </c>
      <c r="G1582" s="10" t="s">
        <v>2669</v>
      </c>
      <c r="H1582" s="9" t="s">
        <v>8</v>
      </c>
      <c r="I1582" s="9" t="s">
        <v>23</v>
      </c>
      <c r="J1582" s="9" t="s">
        <v>3</v>
      </c>
      <c r="K1582" s="9" t="s">
        <v>16</v>
      </c>
      <c r="L1582" s="9" t="s">
        <v>17</v>
      </c>
      <c r="M1582" s="13">
        <v>26.94</v>
      </c>
      <c r="N1582" s="13">
        <f t="shared" si="72"/>
        <v>1221.9983999999999</v>
      </c>
      <c r="O1582" s="11">
        <v>27000</v>
      </c>
      <c r="P1582" s="11">
        <f t="shared" si="73"/>
        <v>727380</v>
      </c>
      <c r="Q1582" s="9" t="s">
        <v>414</v>
      </c>
      <c r="R1582" s="37">
        <f t="shared" si="74"/>
        <v>27000</v>
      </c>
    </row>
    <row r="1583" spans="1:18" x14ac:dyDescent="0.25">
      <c r="A1583" s="9" t="s">
        <v>413</v>
      </c>
      <c r="B1583" s="10">
        <v>44519</v>
      </c>
      <c r="C1583" s="11">
        <v>11</v>
      </c>
      <c r="D1583" s="12">
        <v>2021</v>
      </c>
      <c r="E1583" s="10" t="s">
        <v>2719</v>
      </c>
      <c r="F1583" s="10" t="s">
        <v>2658</v>
      </c>
      <c r="G1583" s="10" t="s">
        <v>2669</v>
      </c>
      <c r="H1583" s="9" t="s">
        <v>8</v>
      </c>
      <c r="I1583" s="9" t="s">
        <v>23</v>
      </c>
      <c r="J1583" s="9" t="s">
        <v>3</v>
      </c>
      <c r="K1583" s="9" t="s">
        <v>16</v>
      </c>
      <c r="L1583" s="9" t="s">
        <v>17</v>
      </c>
      <c r="M1583" s="13">
        <v>181.29</v>
      </c>
      <c r="N1583" s="13">
        <f t="shared" si="72"/>
        <v>8223.3143999999993</v>
      </c>
      <c r="O1583" s="11">
        <v>27000</v>
      </c>
      <c r="P1583" s="11">
        <f t="shared" si="73"/>
        <v>4894830</v>
      </c>
      <c r="Q1583" s="9" t="s">
        <v>414</v>
      </c>
      <c r="R1583" s="37">
        <f t="shared" si="74"/>
        <v>27000</v>
      </c>
    </row>
    <row r="1584" spans="1:18" x14ac:dyDescent="0.25">
      <c r="A1584" s="9" t="s">
        <v>415</v>
      </c>
      <c r="B1584" s="10">
        <v>44519</v>
      </c>
      <c r="C1584" s="11">
        <v>11</v>
      </c>
      <c r="D1584" s="12">
        <v>2021</v>
      </c>
      <c r="E1584" s="10" t="s">
        <v>2719</v>
      </c>
      <c r="F1584" s="10" t="s">
        <v>2658</v>
      </c>
      <c r="G1584" s="10" t="s">
        <v>2669</v>
      </c>
      <c r="H1584" s="9" t="s">
        <v>8</v>
      </c>
      <c r="I1584" s="9" t="s">
        <v>23</v>
      </c>
      <c r="J1584" s="9" t="s">
        <v>3</v>
      </c>
      <c r="K1584" s="9" t="s">
        <v>16</v>
      </c>
      <c r="L1584" s="9" t="s">
        <v>17</v>
      </c>
      <c r="M1584" s="13">
        <v>16.28</v>
      </c>
      <c r="N1584" s="13">
        <f t="shared" si="72"/>
        <v>738.46080000000006</v>
      </c>
      <c r="O1584" s="11">
        <v>27000</v>
      </c>
      <c r="P1584" s="11">
        <f t="shared" si="73"/>
        <v>439560.00000000006</v>
      </c>
      <c r="Q1584" s="9" t="s">
        <v>416</v>
      </c>
      <c r="R1584" s="37">
        <f t="shared" si="74"/>
        <v>27000</v>
      </c>
    </row>
    <row r="1585" spans="1:18" x14ac:dyDescent="0.25">
      <c r="A1585" s="9" t="s">
        <v>409</v>
      </c>
      <c r="B1585" s="10">
        <v>44520</v>
      </c>
      <c r="C1585" s="11">
        <v>11</v>
      </c>
      <c r="D1585" s="12">
        <v>2021</v>
      </c>
      <c r="E1585" s="10" t="s">
        <v>2719</v>
      </c>
      <c r="F1585" s="10" t="s">
        <v>2658</v>
      </c>
      <c r="G1585" s="10" t="s">
        <v>2669</v>
      </c>
      <c r="H1585" s="9" t="s">
        <v>8</v>
      </c>
      <c r="I1585" s="9" t="s">
        <v>9</v>
      </c>
      <c r="J1585" s="9" t="s">
        <v>3</v>
      </c>
      <c r="K1585" s="9" t="s">
        <v>10</v>
      </c>
      <c r="L1585" s="9" t="s">
        <v>11</v>
      </c>
      <c r="M1585" s="13">
        <v>30</v>
      </c>
      <c r="N1585" s="13">
        <f t="shared" si="72"/>
        <v>1360.8</v>
      </c>
      <c r="O1585" s="11">
        <v>27000</v>
      </c>
      <c r="P1585" s="11">
        <f t="shared" si="73"/>
        <v>810000</v>
      </c>
      <c r="Q1585" s="9" t="s">
        <v>410</v>
      </c>
      <c r="R1585" s="37">
        <f t="shared" si="74"/>
        <v>27000</v>
      </c>
    </row>
    <row r="1586" spans="1:18" x14ac:dyDescent="0.25">
      <c r="A1586" s="9" t="s">
        <v>411</v>
      </c>
      <c r="B1586" s="10">
        <v>44520</v>
      </c>
      <c r="C1586" s="11">
        <v>11</v>
      </c>
      <c r="D1586" s="12">
        <v>2021</v>
      </c>
      <c r="E1586" s="10" t="s">
        <v>2719</v>
      </c>
      <c r="F1586" s="10" t="s">
        <v>2658</v>
      </c>
      <c r="G1586" s="10" t="s">
        <v>2669</v>
      </c>
      <c r="H1586" s="9" t="s">
        <v>8</v>
      </c>
      <c r="I1586" s="9" t="s">
        <v>9</v>
      </c>
      <c r="J1586" s="9" t="s">
        <v>3</v>
      </c>
      <c r="K1586" s="9" t="s">
        <v>10</v>
      </c>
      <c r="L1586" s="9" t="s">
        <v>11</v>
      </c>
      <c r="M1586" s="13">
        <v>10</v>
      </c>
      <c r="N1586" s="13">
        <f t="shared" si="72"/>
        <v>453.6</v>
      </c>
      <c r="O1586" s="11">
        <v>27000</v>
      </c>
      <c r="P1586" s="11">
        <f t="shared" si="73"/>
        <v>270000</v>
      </c>
      <c r="Q1586" s="9" t="s">
        <v>412</v>
      </c>
      <c r="R1586" s="37">
        <f t="shared" si="74"/>
        <v>27000</v>
      </c>
    </row>
    <row r="1587" spans="1:18" x14ac:dyDescent="0.25">
      <c r="A1587" s="9" t="s">
        <v>405</v>
      </c>
      <c r="B1587" s="10">
        <v>44522</v>
      </c>
      <c r="C1587" s="11">
        <v>11</v>
      </c>
      <c r="D1587" s="12">
        <v>2021</v>
      </c>
      <c r="E1587" s="10" t="s">
        <v>2719</v>
      </c>
      <c r="F1587" s="10" t="s">
        <v>2658</v>
      </c>
      <c r="G1587" s="10" t="s">
        <v>2669</v>
      </c>
      <c r="H1587" s="9" t="s">
        <v>8</v>
      </c>
      <c r="I1587" s="9" t="s">
        <v>9</v>
      </c>
      <c r="J1587" s="9" t="s">
        <v>3</v>
      </c>
      <c r="K1587" s="9" t="s">
        <v>10</v>
      </c>
      <c r="L1587" s="9" t="s">
        <v>11</v>
      </c>
      <c r="M1587" s="13">
        <v>50</v>
      </c>
      <c r="N1587" s="13">
        <f t="shared" si="72"/>
        <v>2268</v>
      </c>
      <c r="O1587" s="11">
        <v>27000</v>
      </c>
      <c r="P1587" s="11">
        <f t="shared" si="73"/>
        <v>1350000</v>
      </c>
      <c r="Q1587" s="9" t="s">
        <v>406</v>
      </c>
      <c r="R1587" s="37">
        <f t="shared" si="74"/>
        <v>27000</v>
      </c>
    </row>
    <row r="1588" spans="1:18" x14ac:dyDescent="0.25">
      <c r="A1588" s="9" t="s">
        <v>407</v>
      </c>
      <c r="B1588" s="10">
        <v>44522</v>
      </c>
      <c r="C1588" s="11">
        <v>11</v>
      </c>
      <c r="D1588" s="12">
        <v>2021</v>
      </c>
      <c r="E1588" s="10" t="s">
        <v>2719</v>
      </c>
      <c r="F1588" s="10" t="s">
        <v>2658</v>
      </c>
      <c r="G1588" s="10" t="s">
        <v>2669</v>
      </c>
      <c r="H1588" s="9" t="s">
        <v>26</v>
      </c>
      <c r="I1588" s="9" t="s">
        <v>326</v>
      </c>
      <c r="J1588" s="9" t="s">
        <v>3</v>
      </c>
      <c r="K1588" s="9" t="s">
        <v>111</v>
      </c>
      <c r="L1588" s="9" t="s">
        <v>112</v>
      </c>
      <c r="M1588" s="13">
        <v>18.760000000000002</v>
      </c>
      <c r="N1588" s="13">
        <f t="shared" si="72"/>
        <v>850.95360000000005</v>
      </c>
      <c r="O1588" s="11">
        <v>21600</v>
      </c>
      <c r="P1588" s="11">
        <f t="shared" si="73"/>
        <v>405216.00000000006</v>
      </c>
      <c r="Q1588" s="9" t="s">
        <v>408</v>
      </c>
      <c r="R1588" s="37">
        <f t="shared" si="74"/>
        <v>21600</v>
      </c>
    </row>
    <row r="1589" spans="1:18" s="7" customFormat="1" x14ac:dyDescent="0.25">
      <c r="A1589" s="9" t="s">
        <v>407</v>
      </c>
      <c r="B1589" s="10">
        <v>44522</v>
      </c>
      <c r="C1589" s="11">
        <v>11</v>
      </c>
      <c r="D1589" s="12">
        <v>2021</v>
      </c>
      <c r="E1589" s="10" t="s">
        <v>2719</v>
      </c>
      <c r="F1589" s="10" t="s">
        <v>2658</v>
      </c>
      <c r="G1589" s="10" t="s">
        <v>2669</v>
      </c>
      <c r="H1589" s="9" t="s">
        <v>26</v>
      </c>
      <c r="I1589" s="9" t="s">
        <v>326</v>
      </c>
      <c r="J1589" s="9" t="s">
        <v>3</v>
      </c>
      <c r="K1589" s="9" t="s">
        <v>111</v>
      </c>
      <c r="L1589" s="9" t="s">
        <v>112</v>
      </c>
      <c r="M1589" s="13">
        <v>31.24</v>
      </c>
      <c r="N1589" s="13">
        <f t="shared" si="72"/>
        <v>1417.0463999999999</v>
      </c>
      <c r="O1589" s="11">
        <v>21600</v>
      </c>
      <c r="P1589" s="11">
        <f t="shared" si="73"/>
        <v>674784</v>
      </c>
      <c r="Q1589" s="9" t="s">
        <v>408</v>
      </c>
      <c r="R1589" s="37">
        <f t="shared" si="74"/>
        <v>21600</v>
      </c>
    </row>
    <row r="1590" spans="1:18" x14ac:dyDescent="0.25">
      <c r="A1590" s="9" t="s">
        <v>2629</v>
      </c>
      <c r="B1590" s="10">
        <v>44522</v>
      </c>
      <c r="C1590" s="11">
        <v>11</v>
      </c>
      <c r="D1590" s="12">
        <v>2021</v>
      </c>
      <c r="E1590" s="10" t="s">
        <v>2719</v>
      </c>
      <c r="F1590" s="10" t="s">
        <v>2658</v>
      </c>
      <c r="G1590" s="10" t="s">
        <v>2669</v>
      </c>
      <c r="H1590" s="9" t="s">
        <v>63</v>
      </c>
      <c r="I1590" s="9" t="s">
        <v>64</v>
      </c>
      <c r="J1590" s="9" t="s">
        <v>2627</v>
      </c>
      <c r="K1590" s="9" t="s">
        <v>85</v>
      </c>
      <c r="L1590" s="9" t="s">
        <v>86</v>
      </c>
      <c r="M1590" s="13">
        <v>-100</v>
      </c>
      <c r="N1590" s="13">
        <f t="shared" si="72"/>
        <v>-4536</v>
      </c>
      <c r="O1590" s="11">
        <v>22864.6855</v>
      </c>
      <c r="P1590" s="11">
        <f t="shared" si="73"/>
        <v>-2286468.5499999998</v>
      </c>
      <c r="Q1590" s="9" t="s">
        <v>595</v>
      </c>
      <c r="R1590" s="37">
        <f t="shared" si="74"/>
        <v>22864.6855</v>
      </c>
    </row>
    <row r="1591" spans="1:18" x14ac:dyDescent="0.25">
      <c r="A1591" s="9" t="s">
        <v>401</v>
      </c>
      <c r="B1591" s="10">
        <v>44524</v>
      </c>
      <c r="C1591" s="11">
        <v>11</v>
      </c>
      <c r="D1591" s="12">
        <v>2021</v>
      </c>
      <c r="E1591" s="10" t="s">
        <v>2719</v>
      </c>
      <c r="F1591" s="10" t="s">
        <v>2658</v>
      </c>
      <c r="G1591" s="10" t="s">
        <v>2669</v>
      </c>
      <c r="H1591" s="9" t="s">
        <v>8</v>
      </c>
      <c r="I1591" s="9" t="s">
        <v>50</v>
      </c>
      <c r="J1591" s="9" t="s">
        <v>3</v>
      </c>
      <c r="K1591" s="9" t="s">
        <v>51</v>
      </c>
      <c r="L1591" s="9" t="s">
        <v>52</v>
      </c>
      <c r="M1591" s="13">
        <v>173.05</v>
      </c>
      <c r="N1591" s="13">
        <f t="shared" si="72"/>
        <v>7849.5480000000007</v>
      </c>
      <c r="O1591" s="11">
        <v>26000</v>
      </c>
      <c r="P1591" s="11">
        <f t="shared" si="73"/>
        <v>4499300</v>
      </c>
      <c r="Q1591" s="9" t="s">
        <v>402</v>
      </c>
      <c r="R1591" s="37">
        <f t="shared" si="74"/>
        <v>26000</v>
      </c>
    </row>
    <row r="1592" spans="1:18" x14ac:dyDescent="0.25">
      <c r="A1592" s="9" t="s">
        <v>403</v>
      </c>
      <c r="B1592" s="10">
        <v>44524</v>
      </c>
      <c r="C1592" s="11">
        <v>11</v>
      </c>
      <c r="D1592" s="12">
        <v>2021</v>
      </c>
      <c r="E1592" s="10" t="s">
        <v>2719</v>
      </c>
      <c r="F1592" s="10" t="s">
        <v>2658</v>
      </c>
      <c r="G1592" s="10" t="s">
        <v>2669</v>
      </c>
      <c r="H1592" s="9" t="s">
        <v>8</v>
      </c>
      <c r="I1592" s="9" t="s">
        <v>50</v>
      </c>
      <c r="J1592" s="9" t="s">
        <v>3</v>
      </c>
      <c r="K1592" s="9" t="s">
        <v>51</v>
      </c>
      <c r="L1592" s="9" t="s">
        <v>52</v>
      </c>
      <c r="M1592" s="13">
        <v>26.95</v>
      </c>
      <c r="N1592" s="13">
        <f t="shared" si="72"/>
        <v>1222.452</v>
      </c>
      <c r="O1592" s="11">
        <v>26000</v>
      </c>
      <c r="P1592" s="11">
        <f t="shared" si="73"/>
        <v>700700</v>
      </c>
      <c r="Q1592" s="9" t="s">
        <v>404</v>
      </c>
      <c r="R1592" s="37">
        <f t="shared" si="74"/>
        <v>26000</v>
      </c>
    </row>
    <row r="1593" spans="1:18" x14ac:dyDescent="0.25">
      <c r="A1593" s="9" t="s">
        <v>397</v>
      </c>
      <c r="B1593" s="10">
        <v>44525</v>
      </c>
      <c r="C1593" s="11">
        <v>11</v>
      </c>
      <c r="D1593" s="12">
        <v>2021</v>
      </c>
      <c r="E1593" s="10" t="s">
        <v>2719</v>
      </c>
      <c r="F1593" s="10" t="s">
        <v>2658</v>
      </c>
      <c r="G1593" s="10" t="s">
        <v>2669</v>
      </c>
      <c r="H1593" s="9" t="s">
        <v>8</v>
      </c>
      <c r="I1593" s="9" t="s">
        <v>9</v>
      </c>
      <c r="J1593" s="9" t="s">
        <v>3</v>
      </c>
      <c r="K1593" s="9" t="s">
        <v>10</v>
      </c>
      <c r="L1593" s="9" t="s">
        <v>11</v>
      </c>
      <c r="M1593" s="13">
        <v>50</v>
      </c>
      <c r="N1593" s="13">
        <f t="shared" si="72"/>
        <v>2268</v>
      </c>
      <c r="O1593" s="11">
        <v>27000</v>
      </c>
      <c r="P1593" s="11">
        <f t="shared" si="73"/>
        <v>1350000</v>
      </c>
      <c r="Q1593" s="9" t="s">
        <v>398</v>
      </c>
      <c r="R1593" s="37">
        <f t="shared" si="74"/>
        <v>27000</v>
      </c>
    </row>
    <row r="1594" spans="1:18" x14ac:dyDescent="0.25">
      <c r="A1594" s="9" t="s">
        <v>399</v>
      </c>
      <c r="B1594" s="10">
        <v>44525</v>
      </c>
      <c r="C1594" s="11">
        <v>11</v>
      </c>
      <c r="D1594" s="12">
        <v>2021</v>
      </c>
      <c r="E1594" s="10" t="s">
        <v>2719</v>
      </c>
      <c r="F1594" s="10" t="s">
        <v>2658</v>
      </c>
      <c r="G1594" s="10" t="s">
        <v>2669</v>
      </c>
      <c r="H1594" s="9" t="s">
        <v>26</v>
      </c>
      <c r="I1594" s="9" t="s">
        <v>326</v>
      </c>
      <c r="J1594" s="9" t="s">
        <v>3</v>
      </c>
      <c r="K1594" s="9" t="s">
        <v>111</v>
      </c>
      <c r="L1594" s="9" t="s">
        <v>112</v>
      </c>
      <c r="M1594" s="13">
        <v>19.36</v>
      </c>
      <c r="N1594" s="13">
        <f t="shared" si="72"/>
        <v>878.16959999999995</v>
      </c>
      <c r="O1594" s="11">
        <v>21600</v>
      </c>
      <c r="P1594" s="11">
        <f t="shared" si="73"/>
        <v>418176</v>
      </c>
      <c r="Q1594" s="9" t="s">
        <v>400</v>
      </c>
      <c r="R1594" s="37">
        <f t="shared" si="74"/>
        <v>21600</v>
      </c>
    </row>
    <row r="1595" spans="1:18" x14ac:dyDescent="0.25">
      <c r="A1595" s="9" t="s">
        <v>399</v>
      </c>
      <c r="B1595" s="10">
        <v>44525</v>
      </c>
      <c r="C1595" s="11">
        <v>11</v>
      </c>
      <c r="D1595" s="12">
        <v>2021</v>
      </c>
      <c r="E1595" s="10" t="s">
        <v>2719</v>
      </c>
      <c r="F1595" s="10" t="s">
        <v>2658</v>
      </c>
      <c r="G1595" s="10" t="s">
        <v>2669</v>
      </c>
      <c r="H1595" s="9" t="s">
        <v>26</v>
      </c>
      <c r="I1595" s="9" t="s">
        <v>326</v>
      </c>
      <c r="J1595" s="9" t="s">
        <v>3</v>
      </c>
      <c r="K1595" s="9" t="s">
        <v>111</v>
      </c>
      <c r="L1595" s="9" t="s">
        <v>112</v>
      </c>
      <c r="M1595" s="13">
        <v>25.29</v>
      </c>
      <c r="N1595" s="13">
        <f t="shared" si="72"/>
        <v>1147.1543999999999</v>
      </c>
      <c r="O1595" s="11">
        <v>21600</v>
      </c>
      <c r="P1595" s="11">
        <f t="shared" si="73"/>
        <v>546264</v>
      </c>
      <c r="Q1595" s="9" t="s">
        <v>400</v>
      </c>
      <c r="R1595" s="37">
        <f t="shared" si="74"/>
        <v>21600</v>
      </c>
    </row>
    <row r="1596" spans="1:18" x14ac:dyDescent="0.25">
      <c r="A1596" s="9" t="s">
        <v>399</v>
      </c>
      <c r="B1596" s="10">
        <v>44525</v>
      </c>
      <c r="C1596" s="11">
        <v>11</v>
      </c>
      <c r="D1596" s="12">
        <v>2021</v>
      </c>
      <c r="E1596" s="10" t="s">
        <v>2719</v>
      </c>
      <c r="F1596" s="10" t="s">
        <v>2658</v>
      </c>
      <c r="G1596" s="10" t="s">
        <v>2669</v>
      </c>
      <c r="H1596" s="9" t="s">
        <v>26</v>
      </c>
      <c r="I1596" s="9" t="s">
        <v>326</v>
      </c>
      <c r="J1596" s="9" t="s">
        <v>3</v>
      </c>
      <c r="K1596" s="9" t="s">
        <v>111</v>
      </c>
      <c r="L1596" s="9" t="s">
        <v>112</v>
      </c>
      <c r="M1596" s="13">
        <v>5.35</v>
      </c>
      <c r="N1596" s="13">
        <f t="shared" si="72"/>
        <v>242.67599999999999</v>
      </c>
      <c r="O1596" s="11">
        <v>21600</v>
      </c>
      <c r="P1596" s="11">
        <f t="shared" si="73"/>
        <v>115559.99999999999</v>
      </c>
      <c r="Q1596" s="9" t="s">
        <v>400</v>
      </c>
      <c r="R1596" s="37">
        <f t="shared" si="74"/>
        <v>21600</v>
      </c>
    </row>
    <row r="1597" spans="1:18" x14ac:dyDescent="0.25">
      <c r="A1597" s="9" t="s">
        <v>395</v>
      </c>
      <c r="B1597" s="10">
        <v>44529</v>
      </c>
      <c r="C1597" s="11">
        <v>11</v>
      </c>
      <c r="D1597" s="12">
        <v>2021</v>
      </c>
      <c r="E1597" s="10" t="s">
        <v>2719</v>
      </c>
      <c r="F1597" s="10" t="s">
        <v>2658</v>
      </c>
      <c r="G1597" s="10" t="s">
        <v>2669</v>
      </c>
      <c r="H1597" s="9" t="s">
        <v>303</v>
      </c>
      <c r="I1597" s="9" t="s">
        <v>58</v>
      </c>
      <c r="J1597" s="9" t="s">
        <v>3</v>
      </c>
      <c r="K1597" s="9" t="s">
        <v>59</v>
      </c>
      <c r="L1597" s="9" t="s">
        <v>60</v>
      </c>
      <c r="M1597" s="13">
        <v>19</v>
      </c>
      <c r="N1597" s="13">
        <f t="shared" si="72"/>
        <v>861.84</v>
      </c>
      <c r="O1597" s="11">
        <v>14300</v>
      </c>
      <c r="P1597" s="11">
        <f t="shared" si="73"/>
        <v>271700</v>
      </c>
      <c r="Q1597" s="9" t="s">
        <v>396</v>
      </c>
      <c r="R1597" s="37">
        <f t="shared" si="74"/>
        <v>14300</v>
      </c>
    </row>
    <row r="1598" spans="1:18" x14ac:dyDescent="0.25">
      <c r="A1598" s="9" t="s">
        <v>393</v>
      </c>
      <c r="B1598" s="10">
        <v>44530</v>
      </c>
      <c r="C1598" s="11">
        <v>11</v>
      </c>
      <c r="D1598" s="12">
        <v>2021</v>
      </c>
      <c r="E1598" s="10" t="s">
        <v>2719</v>
      </c>
      <c r="F1598" s="10" t="s">
        <v>2658</v>
      </c>
      <c r="G1598" s="10" t="s">
        <v>2669</v>
      </c>
      <c r="H1598" s="9" t="s">
        <v>8</v>
      </c>
      <c r="I1598" s="9" t="s">
        <v>9</v>
      </c>
      <c r="J1598" s="9" t="s">
        <v>3</v>
      </c>
      <c r="K1598" s="9" t="s">
        <v>10</v>
      </c>
      <c r="L1598" s="9" t="s">
        <v>11</v>
      </c>
      <c r="M1598" s="13">
        <v>100</v>
      </c>
      <c r="N1598" s="13">
        <f t="shared" si="72"/>
        <v>4536</v>
      </c>
      <c r="O1598" s="11">
        <v>27000</v>
      </c>
      <c r="P1598" s="11">
        <f t="shared" si="73"/>
        <v>2700000</v>
      </c>
      <c r="Q1598" s="9" t="s">
        <v>394</v>
      </c>
      <c r="R1598" s="37">
        <f t="shared" si="74"/>
        <v>27000</v>
      </c>
    </row>
    <row r="1599" spans="1:18" x14ac:dyDescent="0.25">
      <c r="A1599" s="9" t="s">
        <v>389</v>
      </c>
      <c r="B1599" s="10">
        <v>44531</v>
      </c>
      <c r="C1599" s="11">
        <v>12</v>
      </c>
      <c r="D1599" s="12">
        <v>2021</v>
      </c>
      <c r="E1599" s="10" t="s">
        <v>2720</v>
      </c>
      <c r="F1599" s="10" t="s">
        <v>2658</v>
      </c>
      <c r="G1599" s="10" t="s">
        <v>2669</v>
      </c>
      <c r="H1599" s="9" t="s">
        <v>22</v>
      </c>
      <c r="I1599" s="9" t="s">
        <v>23</v>
      </c>
      <c r="J1599" s="9" t="s">
        <v>3</v>
      </c>
      <c r="K1599" s="9" t="s">
        <v>16</v>
      </c>
      <c r="L1599" s="9" t="s">
        <v>17</v>
      </c>
      <c r="M1599" s="13">
        <v>17</v>
      </c>
      <c r="N1599" s="13">
        <f t="shared" si="72"/>
        <v>771.12</v>
      </c>
      <c r="O1599" s="11">
        <v>26400</v>
      </c>
      <c r="P1599" s="11">
        <f t="shared" si="73"/>
        <v>448800</v>
      </c>
      <c r="Q1599" s="9" t="s">
        <v>390</v>
      </c>
      <c r="R1599" s="37">
        <f t="shared" si="74"/>
        <v>26400</v>
      </c>
    </row>
    <row r="1600" spans="1:18" x14ac:dyDescent="0.25">
      <c r="A1600" s="9" t="s">
        <v>391</v>
      </c>
      <c r="B1600" s="10">
        <v>44531</v>
      </c>
      <c r="C1600" s="11">
        <v>12</v>
      </c>
      <c r="D1600" s="12">
        <v>2021</v>
      </c>
      <c r="E1600" s="10" t="s">
        <v>2720</v>
      </c>
      <c r="F1600" s="10" t="s">
        <v>2658</v>
      </c>
      <c r="G1600" s="10" t="s">
        <v>2669</v>
      </c>
      <c r="H1600" s="9" t="s">
        <v>22</v>
      </c>
      <c r="I1600" s="9" t="s">
        <v>23</v>
      </c>
      <c r="J1600" s="9" t="s">
        <v>3</v>
      </c>
      <c r="K1600" s="9" t="s">
        <v>16</v>
      </c>
      <c r="L1600" s="9" t="s">
        <v>17</v>
      </c>
      <c r="M1600" s="13">
        <v>55.92</v>
      </c>
      <c r="N1600" s="13">
        <f t="shared" si="72"/>
        <v>2536.5311999999999</v>
      </c>
      <c r="O1600" s="11">
        <v>26400</v>
      </c>
      <c r="P1600" s="11">
        <f t="shared" si="73"/>
        <v>1476288</v>
      </c>
      <c r="Q1600" s="9" t="s">
        <v>392</v>
      </c>
      <c r="R1600" s="37">
        <f t="shared" si="74"/>
        <v>26400</v>
      </c>
    </row>
    <row r="1601" spans="1:18" x14ac:dyDescent="0.25">
      <c r="A1601" s="9" t="s">
        <v>391</v>
      </c>
      <c r="B1601" s="10">
        <v>44531</v>
      </c>
      <c r="C1601" s="11">
        <v>12</v>
      </c>
      <c r="D1601" s="12">
        <v>2021</v>
      </c>
      <c r="E1601" s="10" t="s">
        <v>2720</v>
      </c>
      <c r="F1601" s="10" t="s">
        <v>2658</v>
      </c>
      <c r="G1601" s="10" t="s">
        <v>2669</v>
      </c>
      <c r="H1601" s="9" t="s">
        <v>22</v>
      </c>
      <c r="I1601" s="9" t="s">
        <v>23</v>
      </c>
      <c r="J1601" s="9" t="s">
        <v>3</v>
      </c>
      <c r="K1601" s="9" t="s">
        <v>16</v>
      </c>
      <c r="L1601" s="9" t="s">
        <v>17</v>
      </c>
      <c r="M1601" s="13">
        <v>27.08</v>
      </c>
      <c r="N1601" s="13">
        <f t="shared" si="72"/>
        <v>1228.3488</v>
      </c>
      <c r="O1601" s="11">
        <v>26400</v>
      </c>
      <c r="P1601" s="11">
        <f t="shared" si="73"/>
        <v>714912</v>
      </c>
      <c r="Q1601" s="9" t="s">
        <v>392</v>
      </c>
      <c r="R1601" s="37">
        <f t="shared" si="74"/>
        <v>26400</v>
      </c>
    </row>
    <row r="1602" spans="1:18" x14ac:dyDescent="0.25">
      <c r="A1602" s="9" t="s">
        <v>385</v>
      </c>
      <c r="B1602" s="10">
        <v>44532</v>
      </c>
      <c r="C1602" s="11">
        <v>12</v>
      </c>
      <c r="D1602" s="12">
        <v>2021</v>
      </c>
      <c r="E1602" s="10" t="s">
        <v>2720</v>
      </c>
      <c r="F1602" s="10" t="s">
        <v>2658</v>
      </c>
      <c r="G1602" s="10" t="s">
        <v>2669</v>
      </c>
      <c r="H1602" s="9" t="s">
        <v>298</v>
      </c>
      <c r="I1602" s="9" t="s">
        <v>367</v>
      </c>
      <c r="J1602" s="9" t="s">
        <v>3</v>
      </c>
      <c r="K1602" s="9" t="s">
        <v>368</v>
      </c>
      <c r="L1602" s="9" t="s">
        <v>369</v>
      </c>
      <c r="M1602" s="13">
        <v>13.29</v>
      </c>
      <c r="N1602" s="13">
        <f t="shared" si="72"/>
        <v>602.83439999999996</v>
      </c>
      <c r="O1602" s="11">
        <v>26200</v>
      </c>
      <c r="P1602" s="11">
        <f t="shared" si="73"/>
        <v>348198</v>
      </c>
      <c r="Q1602" s="9" t="s">
        <v>386</v>
      </c>
      <c r="R1602" s="37">
        <f t="shared" si="74"/>
        <v>26200</v>
      </c>
    </row>
    <row r="1603" spans="1:18" x14ac:dyDescent="0.25">
      <c r="A1603" s="9" t="s">
        <v>385</v>
      </c>
      <c r="B1603" s="10">
        <v>44532</v>
      </c>
      <c r="C1603" s="11">
        <v>12</v>
      </c>
      <c r="D1603" s="12">
        <v>2021</v>
      </c>
      <c r="E1603" s="10" t="s">
        <v>2720</v>
      </c>
      <c r="F1603" s="10" t="s">
        <v>2658</v>
      </c>
      <c r="G1603" s="10" t="s">
        <v>2669</v>
      </c>
      <c r="H1603" s="9" t="s">
        <v>298</v>
      </c>
      <c r="I1603" s="9" t="s">
        <v>367</v>
      </c>
      <c r="J1603" s="9" t="s">
        <v>3</v>
      </c>
      <c r="K1603" s="9" t="s">
        <v>368</v>
      </c>
      <c r="L1603" s="9" t="s">
        <v>369</v>
      </c>
      <c r="M1603" s="13">
        <v>2.52</v>
      </c>
      <c r="N1603" s="13">
        <f t="shared" si="72"/>
        <v>114.30719999999999</v>
      </c>
      <c r="O1603" s="11">
        <v>26200</v>
      </c>
      <c r="P1603" s="11">
        <f t="shared" si="73"/>
        <v>66024</v>
      </c>
      <c r="Q1603" s="9" t="s">
        <v>386</v>
      </c>
      <c r="R1603" s="37">
        <f t="shared" si="74"/>
        <v>26200</v>
      </c>
    </row>
    <row r="1604" spans="1:18" x14ac:dyDescent="0.25">
      <c r="A1604" s="9" t="s">
        <v>385</v>
      </c>
      <c r="B1604" s="10">
        <v>44532</v>
      </c>
      <c r="C1604" s="11">
        <v>12</v>
      </c>
      <c r="D1604" s="12">
        <v>2021</v>
      </c>
      <c r="E1604" s="10" t="s">
        <v>2720</v>
      </c>
      <c r="F1604" s="10" t="s">
        <v>2658</v>
      </c>
      <c r="G1604" s="10" t="s">
        <v>2669</v>
      </c>
      <c r="H1604" s="9" t="s">
        <v>298</v>
      </c>
      <c r="I1604" s="9" t="s">
        <v>367</v>
      </c>
      <c r="J1604" s="9" t="s">
        <v>3</v>
      </c>
      <c r="K1604" s="9" t="s">
        <v>368</v>
      </c>
      <c r="L1604" s="9" t="s">
        <v>369</v>
      </c>
      <c r="M1604" s="13">
        <v>4.6399999999999997</v>
      </c>
      <c r="N1604" s="13">
        <f t="shared" si="72"/>
        <v>210.47039999999998</v>
      </c>
      <c r="O1604" s="11">
        <v>26200</v>
      </c>
      <c r="P1604" s="11">
        <f t="shared" si="73"/>
        <v>121567.99999999999</v>
      </c>
      <c r="Q1604" s="9" t="s">
        <v>386</v>
      </c>
      <c r="R1604" s="37">
        <f t="shared" si="74"/>
        <v>26200</v>
      </c>
    </row>
    <row r="1605" spans="1:18" x14ac:dyDescent="0.25">
      <c r="A1605" s="9" t="s">
        <v>387</v>
      </c>
      <c r="B1605" s="10">
        <v>44532</v>
      </c>
      <c r="C1605" s="11">
        <v>12</v>
      </c>
      <c r="D1605" s="12">
        <v>2021</v>
      </c>
      <c r="E1605" s="10" t="s">
        <v>2720</v>
      </c>
      <c r="F1605" s="10" t="s">
        <v>2658</v>
      </c>
      <c r="G1605" s="10" t="s">
        <v>2669</v>
      </c>
      <c r="H1605" s="9" t="s">
        <v>298</v>
      </c>
      <c r="I1605" s="9" t="s">
        <v>367</v>
      </c>
      <c r="J1605" s="9" t="s">
        <v>3</v>
      </c>
      <c r="K1605" s="9" t="s">
        <v>368</v>
      </c>
      <c r="L1605" s="9" t="s">
        <v>369</v>
      </c>
      <c r="M1605" s="13">
        <v>14.55</v>
      </c>
      <c r="N1605" s="13">
        <f t="shared" si="72"/>
        <v>659.98800000000006</v>
      </c>
      <c r="O1605" s="11">
        <v>26200</v>
      </c>
      <c r="P1605" s="11">
        <f t="shared" si="73"/>
        <v>381210</v>
      </c>
      <c r="Q1605" s="9" t="s">
        <v>388</v>
      </c>
      <c r="R1605" s="37">
        <f t="shared" si="74"/>
        <v>26200</v>
      </c>
    </row>
    <row r="1606" spans="1:18" x14ac:dyDescent="0.25">
      <c r="A1606" s="9" t="s">
        <v>383</v>
      </c>
      <c r="B1606" s="10">
        <v>44534</v>
      </c>
      <c r="C1606" s="11">
        <v>12</v>
      </c>
      <c r="D1606" s="12">
        <v>2021</v>
      </c>
      <c r="E1606" s="10" t="s">
        <v>2720</v>
      </c>
      <c r="F1606" s="10" t="s">
        <v>2658</v>
      </c>
      <c r="G1606" s="10" t="s">
        <v>2669</v>
      </c>
      <c r="H1606" s="9" t="s">
        <v>26</v>
      </c>
      <c r="I1606" s="9" t="s">
        <v>326</v>
      </c>
      <c r="J1606" s="9" t="s">
        <v>3</v>
      </c>
      <c r="K1606" s="9" t="s">
        <v>111</v>
      </c>
      <c r="L1606" s="9" t="s">
        <v>112</v>
      </c>
      <c r="M1606" s="13">
        <v>17.16</v>
      </c>
      <c r="N1606" s="13">
        <f t="shared" ref="N1606:N1669" si="75">M1606*45.36</f>
        <v>778.37760000000003</v>
      </c>
      <c r="O1606" s="11">
        <v>22000</v>
      </c>
      <c r="P1606" s="11">
        <f t="shared" ref="P1606:P1669" si="76">M1606*O1606</f>
        <v>377520</v>
      </c>
      <c r="Q1606" s="9" t="s">
        <v>384</v>
      </c>
      <c r="R1606" s="37">
        <f t="shared" si="74"/>
        <v>22000</v>
      </c>
    </row>
    <row r="1607" spans="1:18" x14ac:dyDescent="0.25">
      <c r="A1607" s="9" t="s">
        <v>383</v>
      </c>
      <c r="B1607" s="10">
        <v>44534</v>
      </c>
      <c r="C1607" s="11">
        <v>12</v>
      </c>
      <c r="D1607" s="12">
        <v>2021</v>
      </c>
      <c r="E1607" s="10" t="s">
        <v>2720</v>
      </c>
      <c r="F1607" s="10" t="s">
        <v>2658</v>
      </c>
      <c r="G1607" s="10" t="s">
        <v>2669</v>
      </c>
      <c r="H1607" s="9" t="s">
        <v>26</v>
      </c>
      <c r="I1607" s="9" t="s">
        <v>326</v>
      </c>
      <c r="J1607" s="9" t="s">
        <v>3</v>
      </c>
      <c r="K1607" s="9" t="s">
        <v>111</v>
      </c>
      <c r="L1607" s="9" t="s">
        <v>112</v>
      </c>
      <c r="M1607" s="13">
        <v>32.840000000000003</v>
      </c>
      <c r="N1607" s="13">
        <f t="shared" si="75"/>
        <v>1489.6224000000002</v>
      </c>
      <c r="O1607" s="11">
        <v>22000</v>
      </c>
      <c r="P1607" s="11">
        <f t="shared" si="76"/>
        <v>722480.00000000012</v>
      </c>
      <c r="Q1607" s="9" t="s">
        <v>384</v>
      </c>
      <c r="R1607" s="37">
        <f t="shared" ref="R1607:R1670" si="77">P1607/M1607</f>
        <v>22000</v>
      </c>
    </row>
    <row r="1608" spans="1:18" x14ac:dyDescent="0.25">
      <c r="A1608" s="9" t="s">
        <v>381</v>
      </c>
      <c r="B1608" s="10">
        <v>44536</v>
      </c>
      <c r="C1608" s="11">
        <v>12</v>
      </c>
      <c r="D1608" s="12">
        <v>2021</v>
      </c>
      <c r="E1608" s="10" t="s">
        <v>2720</v>
      </c>
      <c r="F1608" s="10" t="s">
        <v>2658</v>
      </c>
      <c r="G1608" s="10" t="s">
        <v>2669</v>
      </c>
      <c r="H1608" s="9" t="s">
        <v>36</v>
      </c>
      <c r="I1608" s="9" t="s">
        <v>159</v>
      </c>
      <c r="J1608" s="9" t="s">
        <v>3</v>
      </c>
      <c r="K1608" s="9" t="s">
        <v>160</v>
      </c>
      <c r="L1608" s="9" t="s">
        <v>161</v>
      </c>
      <c r="M1608" s="13">
        <v>67.75</v>
      </c>
      <c r="N1608" s="13">
        <f t="shared" si="75"/>
        <v>3073.14</v>
      </c>
      <c r="O1608" s="11">
        <v>24500</v>
      </c>
      <c r="P1608" s="11">
        <f t="shared" si="76"/>
        <v>1659875</v>
      </c>
      <c r="Q1608" s="9" t="s">
        <v>382</v>
      </c>
      <c r="R1608" s="37">
        <f t="shared" si="77"/>
        <v>24500</v>
      </c>
    </row>
    <row r="1609" spans="1:18" x14ac:dyDescent="0.25">
      <c r="A1609" s="9" t="s">
        <v>381</v>
      </c>
      <c r="B1609" s="10">
        <v>44536</v>
      </c>
      <c r="C1609" s="11">
        <v>12</v>
      </c>
      <c r="D1609" s="12">
        <v>2021</v>
      </c>
      <c r="E1609" s="10" t="s">
        <v>2720</v>
      </c>
      <c r="F1609" s="10" t="s">
        <v>2658</v>
      </c>
      <c r="G1609" s="10" t="s">
        <v>2669</v>
      </c>
      <c r="H1609" s="9" t="s">
        <v>36</v>
      </c>
      <c r="I1609" s="9" t="s">
        <v>159</v>
      </c>
      <c r="J1609" s="9" t="s">
        <v>3</v>
      </c>
      <c r="K1609" s="9" t="s">
        <v>160</v>
      </c>
      <c r="L1609" s="9" t="s">
        <v>161</v>
      </c>
      <c r="M1609" s="13">
        <v>47.25</v>
      </c>
      <c r="N1609" s="13">
        <f t="shared" si="75"/>
        <v>2143.2599999999998</v>
      </c>
      <c r="O1609" s="11">
        <v>24500</v>
      </c>
      <c r="P1609" s="11">
        <f t="shared" si="76"/>
        <v>1157625</v>
      </c>
      <c r="Q1609" s="9" t="s">
        <v>382</v>
      </c>
      <c r="R1609" s="37">
        <f t="shared" si="77"/>
        <v>24500</v>
      </c>
    </row>
    <row r="1610" spans="1:18" x14ac:dyDescent="0.25">
      <c r="A1610" s="9" t="s">
        <v>377</v>
      </c>
      <c r="B1610" s="10">
        <v>44537</v>
      </c>
      <c r="C1610" s="11">
        <v>12</v>
      </c>
      <c r="D1610" s="12">
        <v>2021</v>
      </c>
      <c r="E1610" s="10" t="s">
        <v>2720</v>
      </c>
      <c r="F1610" s="10" t="s">
        <v>2658</v>
      </c>
      <c r="G1610" s="10" t="s">
        <v>2669</v>
      </c>
      <c r="H1610" s="9" t="s">
        <v>22</v>
      </c>
      <c r="I1610" s="9" t="s">
        <v>23</v>
      </c>
      <c r="J1610" s="9" t="s">
        <v>3</v>
      </c>
      <c r="K1610" s="9" t="s">
        <v>16</v>
      </c>
      <c r="L1610" s="9" t="s">
        <v>17</v>
      </c>
      <c r="M1610" s="13">
        <v>136.97</v>
      </c>
      <c r="N1610" s="13">
        <f t="shared" si="75"/>
        <v>6212.9592000000002</v>
      </c>
      <c r="O1610" s="11">
        <v>26400</v>
      </c>
      <c r="P1610" s="11">
        <f t="shared" si="76"/>
        <v>3616008</v>
      </c>
      <c r="Q1610" s="9" t="s">
        <v>378</v>
      </c>
      <c r="R1610" s="37">
        <f t="shared" si="77"/>
        <v>26400</v>
      </c>
    </row>
    <row r="1611" spans="1:18" x14ac:dyDescent="0.25">
      <c r="A1611" s="9" t="s">
        <v>377</v>
      </c>
      <c r="B1611" s="10">
        <v>44537</v>
      </c>
      <c r="C1611" s="11">
        <v>12</v>
      </c>
      <c r="D1611" s="12">
        <v>2021</v>
      </c>
      <c r="E1611" s="10" t="s">
        <v>2720</v>
      </c>
      <c r="F1611" s="10" t="s">
        <v>2658</v>
      </c>
      <c r="G1611" s="10" t="s">
        <v>2669</v>
      </c>
      <c r="H1611" s="9" t="s">
        <v>22</v>
      </c>
      <c r="I1611" s="9" t="s">
        <v>23</v>
      </c>
      <c r="J1611" s="9" t="s">
        <v>3</v>
      </c>
      <c r="K1611" s="9" t="s">
        <v>16</v>
      </c>
      <c r="L1611" s="9" t="s">
        <v>17</v>
      </c>
      <c r="M1611" s="13">
        <v>13.03</v>
      </c>
      <c r="N1611" s="13">
        <f t="shared" si="75"/>
        <v>591.04079999999999</v>
      </c>
      <c r="O1611" s="11">
        <v>26400</v>
      </c>
      <c r="P1611" s="11">
        <f t="shared" si="76"/>
        <v>343992</v>
      </c>
      <c r="Q1611" s="9" t="s">
        <v>378</v>
      </c>
      <c r="R1611" s="37">
        <f t="shared" si="77"/>
        <v>26400</v>
      </c>
    </row>
    <row r="1612" spans="1:18" x14ac:dyDescent="0.25">
      <c r="A1612" s="9" t="s">
        <v>379</v>
      </c>
      <c r="B1612" s="10">
        <v>44537</v>
      </c>
      <c r="C1612" s="11">
        <v>12</v>
      </c>
      <c r="D1612" s="12">
        <v>2021</v>
      </c>
      <c r="E1612" s="10" t="s">
        <v>2720</v>
      </c>
      <c r="F1612" s="10" t="s">
        <v>2658</v>
      </c>
      <c r="G1612" s="10" t="s">
        <v>2669</v>
      </c>
      <c r="H1612" s="9" t="s">
        <v>26</v>
      </c>
      <c r="I1612" s="9" t="s">
        <v>326</v>
      </c>
      <c r="J1612" s="9" t="s">
        <v>3</v>
      </c>
      <c r="K1612" s="9" t="s">
        <v>111</v>
      </c>
      <c r="L1612" s="9" t="s">
        <v>112</v>
      </c>
      <c r="M1612" s="13">
        <v>49.8</v>
      </c>
      <c r="N1612" s="13">
        <f t="shared" si="75"/>
        <v>2258.9279999999999</v>
      </c>
      <c r="O1612" s="11">
        <v>22000</v>
      </c>
      <c r="P1612" s="11">
        <f t="shared" si="76"/>
        <v>1095600</v>
      </c>
      <c r="Q1612" s="9" t="s">
        <v>380</v>
      </c>
      <c r="R1612" s="37">
        <f t="shared" si="77"/>
        <v>22000</v>
      </c>
    </row>
    <row r="1613" spans="1:18" x14ac:dyDescent="0.25">
      <c r="A1613" s="9" t="s">
        <v>379</v>
      </c>
      <c r="B1613" s="10">
        <v>44537</v>
      </c>
      <c r="C1613" s="11">
        <v>12</v>
      </c>
      <c r="D1613" s="12">
        <v>2021</v>
      </c>
      <c r="E1613" s="10" t="s">
        <v>2720</v>
      </c>
      <c r="F1613" s="10" t="s">
        <v>2658</v>
      </c>
      <c r="G1613" s="10" t="s">
        <v>2669</v>
      </c>
      <c r="H1613" s="9" t="s">
        <v>26</v>
      </c>
      <c r="I1613" s="9" t="s">
        <v>326</v>
      </c>
      <c r="J1613" s="9" t="s">
        <v>3</v>
      </c>
      <c r="K1613" s="9" t="s">
        <v>111</v>
      </c>
      <c r="L1613" s="9" t="s">
        <v>112</v>
      </c>
      <c r="M1613" s="13">
        <v>50.6</v>
      </c>
      <c r="N1613" s="13">
        <f t="shared" si="75"/>
        <v>2295.2159999999999</v>
      </c>
      <c r="O1613" s="11">
        <v>22000</v>
      </c>
      <c r="P1613" s="11">
        <f t="shared" si="76"/>
        <v>1113200</v>
      </c>
      <c r="Q1613" s="9" t="s">
        <v>380</v>
      </c>
      <c r="R1613" s="37">
        <f t="shared" si="77"/>
        <v>22000</v>
      </c>
    </row>
    <row r="1614" spans="1:18" x14ac:dyDescent="0.25">
      <c r="A1614" s="9" t="s">
        <v>379</v>
      </c>
      <c r="B1614" s="10">
        <v>44537</v>
      </c>
      <c r="C1614" s="11">
        <v>12</v>
      </c>
      <c r="D1614" s="12">
        <v>2021</v>
      </c>
      <c r="E1614" s="10" t="s">
        <v>2720</v>
      </c>
      <c r="F1614" s="10" t="s">
        <v>2658</v>
      </c>
      <c r="G1614" s="10" t="s">
        <v>2669</v>
      </c>
      <c r="H1614" s="9" t="s">
        <v>26</v>
      </c>
      <c r="I1614" s="9" t="s">
        <v>326</v>
      </c>
      <c r="J1614" s="9" t="s">
        <v>3</v>
      </c>
      <c r="K1614" s="9" t="s">
        <v>111</v>
      </c>
      <c r="L1614" s="9" t="s">
        <v>112</v>
      </c>
      <c r="M1614" s="13">
        <v>38.19</v>
      </c>
      <c r="N1614" s="13">
        <f t="shared" si="75"/>
        <v>1732.2983999999999</v>
      </c>
      <c r="O1614" s="11">
        <v>22000</v>
      </c>
      <c r="P1614" s="11">
        <f t="shared" si="76"/>
        <v>840180</v>
      </c>
      <c r="Q1614" s="9" t="s">
        <v>380</v>
      </c>
      <c r="R1614" s="37">
        <f t="shared" si="77"/>
        <v>22000</v>
      </c>
    </row>
    <row r="1615" spans="1:18" x14ac:dyDescent="0.25">
      <c r="A1615" s="9" t="s">
        <v>379</v>
      </c>
      <c r="B1615" s="10">
        <v>44537</v>
      </c>
      <c r="C1615" s="11">
        <v>12</v>
      </c>
      <c r="D1615" s="12">
        <v>2021</v>
      </c>
      <c r="E1615" s="10" t="s">
        <v>2720</v>
      </c>
      <c r="F1615" s="10" t="s">
        <v>2658</v>
      </c>
      <c r="G1615" s="10" t="s">
        <v>2669</v>
      </c>
      <c r="H1615" s="9" t="s">
        <v>26</v>
      </c>
      <c r="I1615" s="9" t="s">
        <v>326</v>
      </c>
      <c r="J1615" s="9" t="s">
        <v>3</v>
      </c>
      <c r="K1615" s="9" t="s">
        <v>111</v>
      </c>
      <c r="L1615" s="9" t="s">
        <v>112</v>
      </c>
      <c r="M1615" s="13">
        <v>8.11</v>
      </c>
      <c r="N1615" s="13">
        <f t="shared" si="75"/>
        <v>367.86959999999999</v>
      </c>
      <c r="O1615" s="11">
        <v>22000</v>
      </c>
      <c r="P1615" s="11">
        <f t="shared" si="76"/>
        <v>178420</v>
      </c>
      <c r="Q1615" s="9" t="s">
        <v>380</v>
      </c>
      <c r="R1615" s="37">
        <f t="shared" si="77"/>
        <v>22000</v>
      </c>
    </row>
    <row r="1616" spans="1:18" x14ac:dyDescent="0.25">
      <c r="A1616" s="9" t="s">
        <v>379</v>
      </c>
      <c r="B1616" s="10">
        <v>44537</v>
      </c>
      <c r="C1616" s="11">
        <v>12</v>
      </c>
      <c r="D1616" s="12">
        <v>2021</v>
      </c>
      <c r="E1616" s="10" t="s">
        <v>2720</v>
      </c>
      <c r="F1616" s="10" t="s">
        <v>2658</v>
      </c>
      <c r="G1616" s="10" t="s">
        <v>2669</v>
      </c>
      <c r="H1616" s="9" t="s">
        <v>26</v>
      </c>
      <c r="I1616" s="9" t="s">
        <v>326</v>
      </c>
      <c r="J1616" s="9" t="s">
        <v>3</v>
      </c>
      <c r="K1616" s="9" t="s">
        <v>111</v>
      </c>
      <c r="L1616" s="9" t="s">
        <v>112</v>
      </c>
      <c r="M1616" s="13">
        <v>25.3</v>
      </c>
      <c r="N1616" s="13">
        <f t="shared" si="75"/>
        <v>1147.6079999999999</v>
      </c>
      <c r="O1616" s="11">
        <v>22000</v>
      </c>
      <c r="P1616" s="11">
        <f t="shared" si="76"/>
        <v>556600</v>
      </c>
      <c r="Q1616" s="9" t="s">
        <v>380</v>
      </c>
      <c r="R1616" s="37">
        <f t="shared" si="77"/>
        <v>22000</v>
      </c>
    </row>
    <row r="1617" spans="1:18" x14ac:dyDescent="0.25">
      <c r="A1617" s="9" t="s">
        <v>373</v>
      </c>
      <c r="B1617" s="10">
        <v>44538</v>
      </c>
      <c r="C1617" s="11">
        <v>12</v>
      </c>
      <c r="D1617" s="12">
        <v>2021</v>
      </c>
      <c r="E1617" s="10" t="s">
        <v>2720</v>
      </c>
      <c r="F1617" s="10" t="s">
        <v>2658</v>
      </c>
      <c r="G1617" s="10" t="s">
        <v>2669</v>
      </c>
      <c r="H1617" s="9" t="s">
        <v>8</v>
      </c>
      <c r="I1617" s="9" t="s">
        <v>50</v>
      </c>
      <c r="J1617" s="9" t="s">
        <v>3</v>
      </c>
      <c r="K1617" s="9" t="s">
        <v>51</v>
      </c>
      <c r="L1617" s="9" t="s">
        <v>52</v>
      </c>
      <c r="M1617" s="13">
        <v>188</v>
      </c>
      <c r="N1617" s="13">
        <f t="shared" si="75"/>
        <v>8527.68</v>
      </c>
      <c r="O1617" s="11">
        <v>26000</v>
      </c>
      <c r="P1617" s="11">
        <f t="shared" si="76"/>
        <v>4888000</v>
      </c>
      <c r="Q1617" s="9" t="s">
        <v>374</v>
      </c>
      <c r="R1617" s="37">
        <f t="shared" si="77"/>
        <v>26000</v>
      </c>
    </row>
    <row r="1618" spans="1:18" x14ac:dyDescent="0.25">
      <c r="A1618" s="9" t="s">
        <v>375</v>
      </c>
      <c r="B1618" s="10">
        <v>44538</v>
      </c>
      <c r="C1618" s="11">
        <v>12</v>
      </c>
      <c r="D1618" s="12">
        <v>2021</v>
      </c>
      <c r="E1618" s="10" t="s">
        <v>2720</v>
      </c>
      <c r="F1618" s="10" t="s">
        <v>2658</v>
      </c>
      <c r="G1618" s="10" t="s">
        <v>2669</v>
      </c>
      <c r="H1618" s="9" t="s">
        <v>36</v>
      </c>
      <c r="I1618" s="9" t="s">
        <v>289</v>
      </c>
      <c r="J1618" s="9" t="s">
        <v>3</v>
      </c>
      <c r="K1618" s="9" t="s">
        <v>290</v>
      </c>
      <c r="L1618" s="9" t="s">
        <v>291</v>
      </c>
      <c r="M1618" s="13">
        <v>33.58</v>
      </c>
      <c r="N1618" s="13">
        <f t="shared" si="75"/>
        <v>1523.1887999999999</v>
      </c>
      <c r="O1618" s="11">
        <v>26500</v>
      </c>
      <c r="P1618" s="11">
        <f t="shared" si="76"/>
        <v>889870</v>
      </c>
      <c r="Q1618" s="9" t="s">
        <v>376</v>
      </c>
      <c r="R1618" s="37">
        <f t="shared" si="77"/>
        <v>26500</v>
      </c>
    </row>
    <row r="1619" spans="1:18" x14ac:dyDescent="0.25">
      <c r="A1619" s="9" t="s">
        <v>375</v>
      </c>
      <c r="B1619" s="10">
        <v>44538</v>
      </c>
      <c r="C1619" s="11">
        <v>12</v>
      </c>
      <c r="D1619" s="12">
        <v>2021</v>
      </c>
      <c r="E1619" s="10" t="s">
        <v>2720</v>
      </c>
      <c r="F1619" s="10" t="s">
        <v>2658</v>
      </c>
      <c r="G1619" s="10" t="s">
        <v>2669</v>
      </c>
      <c r="H1619" s="9" t="s">
        <v>36</v>
      </c>
      <c r="I1619" s="9" t="s">
        <v>289</v>
      </c>
      <c r="J1619" s="9" t="s">
        <v>3</v>
      </c>
      <c r="K1619" s="9" t="s">
        <v>290</v>
      </c>
      <c r="L1619" s="9" t="s">
        <v>291</v>
      </c>
      <c r="M1619" s="13">
        <v>16.420000000000002</v>
      </c>
      <c r="N1619" s="13">
        <f t="shared" si="75"/>
        <v>744.8112000000001</v>
      </c>
      <c r="O1619" s="11">
        <v>26500</v>
      </c>
      <c r="P1619" s="11">
        <f t="shared" si="76"/>
        <v>435130.00000000006</v>
      </c>
      <c r="Q1619" s="9" t="s">
        <v>376</v>
      </c>
      <c r="R1619" s="37">
        <f t="shared" si="77"/>
        <v>26500</v>
      </c>
    </row>
    <row r="1620" spans="1:18" x14ac:dyDescent="0.25">
      <c r="A1620" s="9" t="s">
        <v>366</v>
      </c>
      <c r="B1620" s="10">
        <v>44539</v>
      </c>
      <c r="C1620" s="11">
        <v>12</v>
      </c>
      <c r="D1620" s="12">
        <v>2021</v>
      </c>
      <c r="E1620" s="10" t="s">
        <v>2720</v>
      </c>
      <c r="F1620" s="10" t="s">
        <v>2658</v>
      </c>
      <c r="G1620" s="10" t="s">
        <v>2669</v>
      </c>
      <c r="H1620" s="9" t="s">
        <v>315</v>
      </c>
      <c r="I1620" s="9" t="s">
        <v>367</v>
      </c>
      <c r="J1620" s="9" t="s">
        <v>3</v>
      </c>
      <c r="K1620" s="9" t="s">
        <v>368</v>
      </c>
      <c r="L1620" s="9" t="s">
        <v>369</v>
      </c>
      <c r="M1620" s="13">
        <v>215</v>
      </c>
      <c r="N1620" s="13">
        <f t="shared" si="75"/>
        <v>9752.4</v>
      </c>
      <c r="O1620" s="11">
        <v>29500</v>
      </c>
      <c r="P1620" s="11">
        <f t="shared" si="76"/>
        <v>6342500</v>
      </c>
      <c r="Q1620" s="9" t="s">
        <v>370</v>
      </c>
      <c r="R1620" s="37">
        <f t="shared" si="77"/>
        <v>29500</v>
      </c>
    </row>
    <row r="1621" spans="1:18" x14ac:dyDescent="0.25">
      <c r="A1621" s="9" t="s">
        <v>371</v>
      </c>
      <c r="B1621" s="10">
        <v>44539</v>
      </c>
      <c r="C1621" s="11">
        <v>12</v>
      </c>
      <c r="D1621" s="12">
        <v>2021</v>
      </c>
      <c r="E1621" s="10" t="s">
        <v>2720</v>
      </c>
      <c r="F1621" s="10" t="s">
        <v>2658</v>
      </c>
      <c r="G1621" s="10" t="s">
        <v>2669</v>
      </c>
      <c r="H1621" s="9" t="s">
        <v>298</v>
      </c>
      <c r="I1621" s="9" t="s">
        <v>367</v>
      </c>
      <c r="J1621" s="9" t="s">
        <v>3</v>
      </c>
      <c r="K1621" s="9" t="s">
        <v>368</v>
      </c>
      <c r="L1621" s="9" t="s">
        <v>369</v>
      </c>
      <c r="M1621" s="13">
        <v>40</v>
      </c>
      <c r="N1621" s="13">
        <f t="shared" si="75"/>
        <v>1814.4</v>
      </c>
      <c r="O1621" s="11">
        <v>26200</v>
      </c>
      <c r="P1621" s="11">
        <f t="shared" si="76"/>
        <v>1048000</v>
      </c>
      <c r="Q1621" s="9" t="s">
        <v>372</v>
      </c>
      <c r="R1621" s="37">
        <f t="shared" si="77"/>
        <v>26200</v>
      </c>
    </row>
    <row r="1622" spans="1:18" x14ac:dyDescent="0.25">
      <c r="A1622" s="9" t="s">
        <v>354</v>
      </c>
      <c r="B1622" s="10">
        <v>44547</v>
      </c>
      <c r="C1622" s="11">
        <v>12</v>
      </c>
      <c r="D1622" s="12">
        <v>2021</v>
      </c>
      <c r="E1622" s="10" t="s">
        <v>2720</v>
      </c>
      <c r="F1622" s="10" t="s">
        <v>2658</v>
      </c>
      <c r="G1622" s="10" t="s">
        <v>2669</v>
      </c>
      <c r="H1622" s="9" t="s">
        <v>355</v>
      </c>
      <c r="I1622" s="9" t="s">
        <v>356</v>
      </c>
      <c r="J1622" s="9" t="s">
        <v>3</v>
      </c>
      <c r="K1622" s="9" t="s">
        <v>357</v>
      </c>
      <c r="L1622" s="9" t="s">
        <v>358</v>
      </c>
      <c r="M1622" s="13">
        <v>124</v>
      </c>
      <c r="N1622" s="13">
        <f t="shared" si="75"/>
        <v>5624.64</v>
      </c>
      <c r="O1622" s="11">
        <v>13500</v>
      </c>
      <c r="P1622" s="11">
        <f t="shared" si="76"/>
        <v>1674000</v>
      </c>
      <c r="Q1622" s="9" t="s">
        <v>359</v>
      </c>
      <c r="R1622" s="37">
        <f t="shared" si="77"/>
        <v>13500</v>
      </c>
    </row>
    <row r="1623" spans="1:18" x14ac:dyDescent="0.25">
      <c r="A1623" s="9" t="s">
        <v>360</v>
      </c>
      <c r="B1623" s="10">
        <v>44547</v>
      </c>
      <c r="C1623" s="11">
        <v>12</v>
      </c>
      <c r="D1623" s="12">
        <v>2021</v>
      </c>
      <c r="E1623" s="10" t="s">
        <v>2720</v>
      </c>
      <c r="F1623" s="10" t="s">
        <v>2658</v>
      </c>
      <c r="G1623" s="10" t="s">
        <v>2669</v>
      </c>
      <c r="H1623" s="9" t="s">
        <v>235</v>
      </c>
      <c r="I1623" s="9" t="s">
        <v>33</v>
      </c>
      <c r="J1623" s="9" t="s">
        <v>3</v>
      </c>
      <c r="K1623" s="9" t="s">
        <v>16</v>
      </c>
      <c r="L1623" s="9" t="s">
        <v>17</v>
      </c>
      <c r="M1623" s="13">
        <v>4.5789239999999998</v>
      </c>
      <c r="N1623" s="13">
        <f t="shared" si="75"/>
        <v>207.69999263999998</v>
      </c>
      <c r="O1623" s="11">
        <v>19600.09</v>
      </c>
      <c r="P1623" s="11">
        <f t="shared" si="76"/>
        <v>89747.322503160001</v>
      </c>
      <c r="Q1623" s="9" t="s">
        <v>361</v>
      </c>
      <c r="R1623" s="37">
        <f t="shared" si="77"/>
        <v>19600.09</v>
      </c>
    </row>
    <row r="1624" spans="1:18" x14ac:dyDescent="0.25">
      <c r="A1624" s="9" t="s">
        <v>360</v>
      </c>
      <c r="B1624" s="10">
        <v>44547</v>
      </c>
      <c r="C1624" s="11">
        <v>12</v>
      </c>
      <c r="D1624" s="12">
        <v>2021</v>
      </c>
      <c r="E1624" s="10" t="s">
        <v>2720</v>
      </c>
      <c r="F1624" s="10" t="s">
        <v>2658</v>
      </c>
      <c r="G1624" s="10" t="s">
        <v>2669</v>
      </c>
      <c r="H1624" s="9" t="s">
        <v>235</v>
      </c>
      <c r="I1624" s="9" t="s">
        <v>33</v>
      </c>
      <c r="J1624" s="9" t="s">
        <v>3</v>
      </c>
      <c r="K1624" s="9" t="s">
        <v>16</v>
      </c>
      <c r="L1624" s="9" t="s">
        <v>17</v>
      </c>
      <c r="M1624" s="13">
        <v>9.0013229999999993</v>
      </c>
      <c r="N1624" s="13">
        <f t="shared" si="75"/>
        <v>408.30001127999998</v>
      </c>
      <c r="O1624" s="11">
        <v>19600.09</v>
      </c>
      <c r="P1624" s="11">
        <f t="shared" si="76"/>
        <v>176426.74091907</v>
      </c>
      <c r="Q1624" s="9" t="s">
        <v>361</v>
      </c>
      <c r="R1624" s="37">
        <f t="shared" si="77"/>
        <v>19600.09</v>
      </c>
    </row>
    <row r="1625" spans="1:18" x14ac:dyDescent="0.25">
      <c r="A1625" s="9" t="s">
        <v>362</v>
      </c>
      <c r="B1625" s="10">
        <v>44547</v>
      </c>
      <c r="C1625" s="11">
        <v>12</v>
      </c>
      <c r="D1625" s="12">
        <v>2021</v>
      </c>
      <c r="E1625" s="10" t="s">
        <v>2720</v>
      </c>
      <c r="F1625" s="10" t="s">
        <v>2658</v>
      </c>
      <c r="G1625" s="10" t="s">
        <v>2669</v>
      </c>
      <c r="H1625" s="9" t="s">
        <v>235</v>
      </c>
      <c r="I1625" s="9" t="s">
        <v>33</v>
      </c>
      <c r="J1625" s="9" t="s">
        <v>3</v>
      </c>
      <c r="K1625" s="9" t="s">
        <v>16</v>
      </c>
      <c r="L1625" s="9" t="s">
        <v>17</v>
      </c>
      <c r="M1625" s="13">
        <v>20.789241799999999</v>
      </c>
      <c r="N1625" s="13">
        <f t="shared" si="75"/>
        <v>943.00000804799993</v>
      </c>
      <c r="O1625" s="11">
        <v>18700.14</v>
      </c>
      <c r="P1625" s="11">
        <f t="shared" si="76"/>
        <v>388761.73215385195</v>
      </c>
      <c r="Q1625" s="9" t="s">
        <v>363</v>
      </c>
      <c r="R1625" s="37">
        <f t="shared" si="77"/>
        <v>18700.14</v>
      </c>
    </row>
    <row r="1626" spans="1:18" x14ac:dyDescent="0.25">
      <c r="A1626" s="9" t="s">
        <v>362</v>
      </c>
      <c r="B1626" s="10">
        <v>44547</v>
      </c>
      <c r="C1626" s="11">
        <v>12</v>
      </c>
      <c r="D1626" s="12">
        <v>2021</v>
      </c>
      <c r="E1626" s="10" t="s">
        <v>2720</v>
      </c>
      <c r="F1626" s="10" t="s">
        <v>2658</v>
      </c>
      <c r="G1626" s="10" t="s">
        <v>2669</v>
      </c>
      <c r="H1626" s="9" t="s">
        <v>235</v>
      </c>
      <c r="I1626" s="9" t="s">
        <v>33</v>
      </c>
      <c r="J1626" s="9" t="s">
        <v>3</v>
      </c>
      <c r="K1626" s="9" t="s">
        <v>16</v>
      </c>
      <c r="L1626" s="9" t="s">
        <v>17</v>
      </c>
      <c r="M1626" s="13">
        <v>21.009699999999999</v>
      </c>
      <c r="N1626" s="13">
        <f t="shared" si="75"/>
        <v>952.99999199999991</v>
      </c>
      <c r="O1626" s="11">
        <v>18700.14</v>
      </c>
      <c r="P1626" s="11">
        <f t="shared" si="76"/>
        <v>392884.33135799994</v>
      </c>
      <c r="Q1626" s="9" t="s">
        <v>363</v>
      </c>
      <c r="R1626" s="37">
        <f t="shared" si="77"/>
        <v>18700.14</v>
      </c>
    </row>
    <row r="1627" spans="1:18" x14ac:dyDescent="0.25">
      <c r="A1627" s="9" t="s">
        <v>364</v>
      </c>
      <c r="B1627" s="10">
        <v>44547</v>
      </c>
      <c r="C1627" s="11">
        <v>12</v>
      </c>
      <c r="D1627" s="12">
        <v>2021</v>
      </c>
      <c r="E1627" s="10" t="s">
        <v>2720</v>
      </c>
      <c r="F1627" s="10" t="s">
        <v>2658</v>
      </c>
      <c r="G1627" s="10" t="s">
        <v>2669</v>
      </c>
      <c r="H1627" s="9" t="s">
        <v>235</v>
      </c>
      <c r="I1627" s="9" t="s">
        <v>33</v>
      </c>
      <c r="J1627" s="9" t="s">
        <v>3</v>
      </c>
      <c r="K1627" s="9" t="s">
        <v>16</v>
      </c>
      <c r="L1627" s="9" t="s">
        <v>17</v>
      </c>
      <c r="M1627" s="13">
        <v>6.3492064499999996</v>
      </c>
      <c r="N1627" s="13">
        <f t="shared" si="75"/>
        <v>288.00000457199997</v>
      </c>
      <c r="O1627" s="11">
        <v>18700.14</v>
      </c>
      <c r="P1627" s="11">
        <f t="shared" si="76"/>
        <v>118731.04950390299</v>
      </c>
      <c r="Q1627" s="9" t="s">
        <v>365</v>
      </c>
      <c r="R1627" s="37">
        <f t="shared" si="77"/>
        <v>18700.14</v>
      </c>
    </row>
    <row r="1628" spans="1:18" x14ac:dyDescent="0.25">
      <c r="A1628" s="9" t="s">
        <v>352</v>
      </c>
      <c r="B1628" s="10">
        <v>44554</v>
      </c>
      <c r="C1628" s="11">
        <v>12</v>
      </c>
      <c r="D1628" s="12">
        <v>2021</v>
      </c>
      <c r="E1628" s="10" t="s">
        <v>2720</v>
      </c>
      <c r="F1628" s="10" t="s">
        <v>2658</v>
      </c>
      <c r="G1628" s="10" t="s">
        <v>2669</v>
      </c>
      <c r="H1628" s="9" t="s">
        <v>145</v>
      </c>
      <c r="I1628" s="9" t="s">
        <v>27</v>
      </c>
      <c r="J1628" s="9" t="s">
        <v>3</v>
      </c>
      <c r="K1628" s="9" t="s">
        <v>28</v>
      </c>
      <c r="L1628" s="9" t="s">
        <v>29</v>
      </c>
      <c r="M1628" s="13">
        <v>150</v>
      </c>
      <c r="N1628" s="13">
        <f t="shared" si="75"/>
        <v>6804</v>
      </c>
      <c r="O1628" s="11">
        <v>21400</v>
      </c>
      <c r="P1628" s="11">
        <f t="shared" si="76"/>
        <v>3210000</v>
      </c>
      <c r="Q1628" s="9" t="s">
        <v>353</v>
      </c>
      <c r="R1628" s="37">
        <f t="shared" si="77"/>
        <v>21400</v>
      </c>
    </row>
    <row r="1629" spans="1:18" x14ac:dyDescent="0.25">
      <c r="A1629" s="9" t="s">
        <v>347</v>
      </c>
      <c r="B1629" s="10">
        <v>44569</v>
      </c>
      <c r="C1629" s="11">
        <v>1</v>
      </c>
      <c r="D1629" s="12">
        <v>2022</v>
      </c>
      <c r="E1629" s="10" t="s">
        <v>2721</v>
      </c>
      <c r="F1629" s="10" t="s">
        <v>2658</v>
      </c>
      <c r="G1629" s="10" t="s">
        <v>2670</v>
      </c>
      <c r="H1629" s="9" t="s">
        <v>36</v>
      </c>
      <c r="I1629" s="9" t="s">
        <v>289</v>
      </c>
      <c r="J1629" s="9" t="s">
        <v>3</v>
      </c>
      <c r="K1629" s="9" t="s">
        <v>290</v>
      </c>
      <c r="L1629" s="9" t="s">
        <v>291</v>
      </c>
      <c r="M1629" s="13">
        <v>200</v>
      </c>
      <c r="N1629" s="13">
        <f t="shared" si="75"/>
        <v>9072</v>
      </c>
      <c r="O1629" s="11">
        <v>26500</v>
      </c>
      <c r="P1629" s="11">
        <f t="shared" si="76"/>
        <v>5300000</v>
      </c>
      <c r="Q1629" s="9" t="s">
        <v>348</v>
      </c>
      <c r="R1629" s="37">
        <f t="shared" si="77"/>
        <v>26500</v>
      </c>
    </row>
    <row r="1630" spans="1:18" x14ac:dyDescent="0.25">
      <c r="A1630" s="9" t="s">
        <v>349</v>
      </c>
      <c r="B1630" s="10">
        <v>44569</v>
      </c>
      <c r="C1630" s="11">
        <v>1</v>
      </c>
      <c r="D1630" s="12">
        <v>2022</v>
      </c>
      <c r="E1630" s="10" t="s">
        <v>2721</v>
      </c>
      <c r="F1630" s="10" t="s">
        <v>2658</v>
      </c>
      <c r="G1630" s="10" t="s">
        <v>2670</v>
      </c>
      <c r="H1630" s="9" t="s">
        <v>350</v>
      </c>
      <c r="I1630" s="9" t="s">
        <v>289</v>
      </c>
      <c r="J1630" s="9" t="s">
        <v>3</v>
      </c>
      <c r="K1630" s="9" t="s">
        <v>290</v>
      </c>
      <c r="L1630" s="9" t="s">
        <v>291</v>
      </c>
      <c r="M1630" s="13">
        <v>100</v>
      </c>
      <c r="N1630" s="13">
        <f t="shared" si="75"/>
        <v>4536</v>
      </c>
      <c r="O1630" s="11">
        <v>30000</v>
      </c>
      <c r="P1630" s="11">
        <f t="shared" si="76"/>
        <v>3000000</v>
      </c>
      <c r="Q1630" s="9" t="s">
        <v>351</v>
      </c>
      <c r="R1630" s="37">
        <f t="shared" si="77"/>
        <v>30000</v>
      </c>
    </row>
    <row r="1631" spans="1:18" x14ac:dyDescent="0.25">
      <c r="A1631" s="9" t="s">
        <v>343</v>
      </c>
      <c r="B1631" s="10">
        <v>44579</v>
      </c>
      <c r="C1631" s="11">
        <v>1</v>
      </c>
      <c r="D1631" s="12">
        <v>2022</v>
      </c>
      <c r="E1631" s="10" t="s">
        <v>2721</v>
      </c>
      <c r="F1631" s="10" t="s">
        <v>2658</v>
      </c>
      <c r="G1631" s="10" t="s">
        <v>2670</v>
      </c>
      <c r="H1631" s="9" t="s">
        <v>36</v>
      </c>
      <c r="I1631" s="9" t="s">
        <v>159</v>
      </c>
      <c r="J1631" s="9" t="s">
        <v>3</v>
      </c>
      <c r="K1631" s="9" t="s">
        <v>160</v>
      </c>
      <c r="L1631" s="9" t="s">
        <v>161</v>
      </c>
      <c r="M1631" s="13">
        <v>100</v>
      </c>
      <c r="N1631" s="13">
        <f t="shared" si="75"/>
        <v>4536</v>
      </c>
      <c r="O1631" s="11">
        <v>26500</v>
      </c>
      <c r="P1631" s="11">
        <f t="shared" si="76"/>
        <v>2650000</v>
      </c>
      <c r="Q1631" s="9" t="s">
        <v>344</v>
      </c>
      <c r="R1631" s="37">
        <f t="shared" si="77"/>
        <v>26500</v>
      </c>
    </row>
    <row r="1632" spans="1:18" x14ac:dyDescent="0.25">
      <c r="A1632" s="9" t="s">
        <v>345</v>
      </c>
      <c r="B1632" s="10">
        <v>44579</v>
      </c>
      <c r="C1632" s="11">
        <v>1</v>
      </c>
      <c r="D1632" s="12">
        <v>2022</v>
      </c>
      <c r="E1632" s="10" t="s">
        <v>2721</v>
      </c>
      <c r="F1632" s="10" t="s">
        <v>2658</v>
      </c>
      <c r="G1632" s="10" t="s">
        <v>2670</v>
      </c>
      <c r="H1632" s="9" t="s">
        <v>298</v>
      </c>
      <c r="I1632" s="9" t="s">
        <v>319</v>
      </c>
      <c r="J1632" s="9" t="s">
        <v>3</v>
      </c>
      <c r="K1632" s="9" t="s">
        <v>172</v>
      </c>
      <c r="L1632" s="9" t="s">
        <v>173</v>
      </c>
      <c r="M1632" s="13">
        <v>25</v>
      </c>
      <c r="N1632" s="13">
        <f t="shared" si="75"/>
        <v>1134</v>
      </c>
      <c r="O1632" s="11">
        <v>28000</v>
      </c>
      <c r="P1632" s="11">
        <f t="shared" si="76"/>
        <v>700000</v>
      </c>
      <c r="Q1632" s="9" t="s">
        <v>346</v>
      </c>
      <c r="R1632" s="37">
        <f t="shared" si="77"/>
        <v>28000</v>
      </c>
    </row>
    <row r="1633" spans="1:18" x14ac:dyDescent="0.25">
      <c r="A1633" s="9" t="s">
        <v>341</v>
      </c>
      <c r="B1633" s="10">
        <v>44581</v>
      </c>
      <c r="C1633" s="11">
        <v>1</v>
      </c>
      <c r="D1633" s="12">
        <v>2022</v>
      </c>
      <c r="E1633" s="10" t="s">
        <v>2721</v>
      </c>
      <c r="F1633" s="10" t="s">
        <v>2658</v>
      </c>
      <c r="G1633" s="10" t="s">
        <v>2670</v>
      </c>
      <c r="H1633" s="9" t="s">
        <v>22</v>
      </c>
      <c r="I1633" s="9" t="s">
        <v>23</v>
      </c>
      <c r="J1633" s="9" t="s">
        <v>3</v>
      </c>
      <c r="K1633" s="9" t="s">
        <v>16</v>
      </c>
      <c r="L1633" s="9" t="s">
        <v>17</v>
      </c>
      <c r="M1633" s="13">
        <v>76.239999999999995</v>
      </c>
      <c r="N1633" s="13">
        <f t="shared" si="75"/>
        <v>3458.2463999999995</v>
      </c>
      <c r="O1633" s="11">
        <v>26400</v>
      </c>
      <c r="P1633" s="11">
        <f t="shared" si="76"/>
        <v>2012735.9999999998</v>
      </c>
      <c r="Q1633" s="9" t="s">
        <v>342</v>
      </c>
      <c r="R1633" s="37">
        <f t="shared" si="77"/>
        <v>26400</v>
      </c>
    </row>
    <row r="1634" spans="1:18" x14ac:dyDescent="0.25">
      <c r="A1634" s="9" t="s">
        <v>341</v>
      </c>
      <c r="B1634" s="10">
        <v>44581</v>
      </c>
      <c r="C1634" s="11">
        <v>1</v>
      </c>
      <c r="D1634" s="12">
        <v>2022</v>
      </c>
      <c r="E1634" s="10" t="s">
        <v>2721</v>
      </c>
      <c r="F1634" s="10" t="s">
        <v>2658</v>
      </c>
      <c r="G1634" s="10" t="s">
        <v>2670</v>
      </c>
      <c r="H1634" s="9" t="s">
        <v>22</v>
      </c>
      <c r="I1634" s="9" t="s">
        <v>23</v>
      </c>
      <c r="J1634" s="9" t="s">
        <v>3</v>
      </c>
      <c r="K1634" s="9" t="s">
        <v>16</v>
      </c>
      <c r="L1634" s="9" t="s">
        <v>17</v>
      </c>
      <c r="M1634" s="13">
        <v>123.76</v>
      </c>
      <c r="N1634" s="13">
        <f t="shared" si="75"/>
        <v>5613.7536</v>
      </c>
      <c r="O1634" s="11">
        <v>26400</v>
      </c>
      <c r="P1634" s="11">
        <f t="shared" si="76"/>
        <v>3267264</v>
      </c>
      <c r="Q1634" s="9" t="s">
        <v>342</v>
      </c>
      <c r="R1634" s="37">
        <f t="shared" si="77"/>
        <v>26400</v>
      </c>
    </row>
    <row r="1635" spans="1:18" x14ac:dyDescent="0.25">
      <c r="A1635" s="9" t="s">
        <v>339</v>
      </c>
      <c r="B1635" s="10">
        <v>44584</v>
      </c>
      <c r="C1635" s="11">
        <v>1</v>
      </c>
      <c r="D1635" s="12">
        <v>2022</v>
      </c>
      <c r="E1635" s="10" t="s">
        <v>2721</v>
      </c>
      <c r="F1635" s="10" t="s">
        <v>2658</v>
      </c>
      <c r="G1635" s="10" t="s">
        <v>2670</v>
      </c>
      <c r="H1635" s="9" t="s">
        <v>315</v>
      </c>
      <c r="I1635" s="9" t="s">
        <v>316</v>
      </c>
      <c r="J1635" s="9" t="s">
        <v>3</v>
      </c>
      <c r="K1635" s="9" t="s">
        <v>172</v>
      </c>
      <c r="L1635" s="9" t="s">
        <v>173</v>
      </c>
      <c r="M1635" s="13">
        <v>25</v>
      </c>
      <c r="N1635" s="13">
        <f t="shared" si="75"/>
        <v>1134</v>
      </c>
      <c r="O1635" s="11">
        <v>30800</v>
      </c>
      <c r="P1635" s="11">
        <f t="shared" si="76"/>
        <v>770000</v>
      </c>
      <c r="Q1635" s="9" t="s">
        <v>340</v>
      </c>
      <c r="R1635" s="37">
        <f t="shared" si="77"/>
        <v>30800</v>
      </c>
    </row>
    <row r="1636" spans="1:18" x14ac:dyDescent="0.25">
      <c r="A1636" s="9" t="s">
        <v>337</v>
      </c>
      <c r="B1636" s="10">
        <v>44585</v>
      </c>
      <c r="C1636" s="11">
        <v>1</v>
      </c>
      <c r="D1636" s="12">
        <v>2022</v>
      </c>
      <c r="E1636" s="10" t="s">
        <v>2721</v>
      </c>
      <c r="F1636" s="10" t="s">
        <v>2658</v>
      </c>
      <c r="G1636" s="10" t="s">
        <v>2670</v>
      </c>
      <c r="H1636" s="9" t="s">
        <v>315</v>
      </c>
      <c r="I1636" s="9" t="s">
        <v>316</v>
      </c>
      <c r="J1636" s="9" t="s">
        <v>3</v>
      </c>
      <c r="K1636" s="9" t="s">
        <v>172</v>
      </c>
      <c r="L1636" s="9" t="s">
        <v>173</v>
      </c>
      <c r="M1636" s="13">
        <v>35</v>
      </c>
      <c r="N1636" s="13">
        <f t="shared" si="75"/>
        <v>1587.6</v>
      </c>
      <c r="O1636" s="11">
        <v>30800</v>
      </c>
      <c r="P1636" s="11">
        <f t="shared" si="76"/>
        <v>1078000</v>
      </c>
      <c r="Q1636" s="9" t="s">
        <v>338</v>
      </c>
      <c r="R1636" s="37">
        <f t="shared" si="77"/>
        <v>30800</v>
      </c>
    </row>
    <row r="1637" spans="1:18" x14ac:dyDescent="0.25">
      <c r="A1637" s="9" t="s">
        <v>328</v>
      </c>
      <c r="B1637" s="10">
        <v>44587</v>
      </c>
      <c r="C1637" s="11">
        <v>1</v>
      </c>
      <c r="D1637" s="12">
        <v>2022</v>
      </c>
      <c r="E1637" s="10" t="s">
        <v>2721</v>
      </c>
      <c r="F1637" s="10" t="s">
        <v>2658</v>
      </c>
      <c r="G1637" s="10" t="s">
        <v>2670</v>
      </c>
      <c r="H1637" s="9" t="s">
        <v>36</v>
      </c>
      <c r="I1637" s="9" t="s">
        <v>289</v>
      </c>
      <c r="J1637" s="9" t="s">
        <v>3</v>
      </c>
      <c r="K1637" s="9" t="s">
        <v>290</v>
      </c>
      <c r="L1637" s="9" t="s">
        <v>291</v>
      </c>
      <c r="M1637" s="13">
        <v>100</v>
      </c>
      <c r="N1637" s="13">
        <f t="shared" si="75"/>
        <v>4536</v>
      </c>
      <c r="O1637" s="11">
        <v>26500</v>
      </c>
      <c r="P1637" s="11">
        <f t="shared" si="76"/>
        <v>2650000</v>
      </c>
      <c r="Q1637" s="9" t="s">
        <v>329</v>
      </c>
      <c r="R1637" s="37">
        <f t="shared" si="77"/>
        <v>26500</v>
      </c>
    </row>
    <row r="1638" spans="1:18" x14ac:dyDescent="0.25">
      <c r="A1638" s="9" t="s">
        <v>330</v>
      </c>
      <c r="B1638" s="10">
        <v>44587</v>
      </c>
      <c r="C1638" s="11">
        <v>1</v>
      </c>
      <c r="D1638" s="12">
        <v>2022</v>
      </c>
      <c r="E1638" s="10" t="s">
        <v>2721</v>
      </c>
      <c r="F1638" s="10" t="s">
        <v>2658</v>
      </c>
      <c r="G1638" s="10" t="s">
        <v>2670</v>
      </c>
      <c r="H1638" s="9" t="s">
        <v>235</v>
      </c>
      <c r="I1638" s="9" t="s">
        <v>33</v>
      </c>
      <c r="J1638" s="9" t="s">
        <v>3</v>
      </c>
      <c r="K1638" s="9" t="s">
        <v>16</v>
      </c>
      <c r="L1638" s="9" t="s">
        <v>17</v>
      </c>
      <c r="M1638" s="13">
        <v>43.610010000000003</v>
      </c>
      <c r="N1638" s="13">
        <f t="shared" si="75"/>
        <v>1978.1500536000001</v>
      </c>
      <c r="O1638" s="11">
        <v>19000</v>
      </c>
      <c r="P1638" s="11">
        <f t="shared" si="76"/>
        <v>828590.19000000006</v>
      </c>
      <c r="Q1638" s="9" t="s">
        <v>331</v>
      </c>
      <c r="R1638" s="37">
        <f t="shared" si="77"/>
        <v>19000</v>
      </c>
    </row>
    <row r="1639" spans="1:18" x14ac:dyDescent="0.25">
      <c r="A1639" s="9" t="s">
        <v>332</v>
      </c>
      <c r="B1639" s="10">
        <v>44587</v>
      </c>
      <c r="C1639" s="11">
        <v>1</v>
      </c>
      <c r="D1639" s="12">
        <v>2022</v>
      </c>
      <c r="E1639" s="10" t="s">
        <v>2721</v>
      </c>
      <c r="F1639" s="10" t="s">
        <v>2658</v>
      </c>
      <c r="G1639" s="10" t="s">
        <v>2670</v>
      </c>
      <c r="H1639" s="9" t="s">
        <v>22</v>
      </c>
      <c r="I1639" s="9" t="s">
        <v>333</v>
      </c>
      <c r="J1639" s="9" t="s">
        <v>3</v>
      </c>
      <c r="K1639" s="9" t="s">
        <v>16</v>
      </c>
      <c r="L1639" s="9" t="s">
        <v>17</v>
      </c>
      <c r="M1639" s="13">
        <v>45</v>
      </c>
      <c r="N1639" s="13">
        <f t="shared" si="75"/>
        <v>2041.2</v>
      </c>
      <c r="O1639" s="11">
        <v>30000</v>
      </c>
      <c r="P1639" s="11">
        <f t="shared" si="76"/>
        <v>1350000</v>
      </c>
      <c r="Q1639" s="9" t="s">
        <v>334</v>
      </c>
      <c r="R1639" s="37">
        <f t="shared" si="77"/>
        <v>30000</v>
      </c>
    </row>
    <row r="1640" spans="1:18" x14ac:dyDescent="0.25">
      <c r="A1640" s="9" t="s">
        <v>335</v>
      </c>
      <c r="B1640" s="10">
        <v>44587</v>
      </c>
      <c r="C1640" s="11">
        <v>1</v>
      </c>
      <c r="D1640" s="12">
        <v>2022</v>
      </c>
      <c r="E1640" s="10" t="s">
        <v>2721</v>
      </c>
      <c r="F1640" s="10" t="s">
        <v>2658</v>
      </c>
      <c r="G1640" s="10" t="s">
        <v>2670</v>
      </c>
      <c r="H1640" s="9" t="s">
        <v>8</v>
      </c>
      <c r="I1640" s="9" t="s">
        <v>50</v>
      </c>
      <c r="J1640" s="9" t="s">
        <v>3</v>
      </c>
      <c r="K1640" s="9" t="s">
        <v>51</v>
      </c>
      <c r="L1640" s="9" t="s">
        <v>52</v>
      </c>
      <c r="M1640" s="13">
        <v>200</v>
      </c>
      <c r="N1640" s="13">
        <f t="shared" si="75"/>
        <v>9072</v>
      </c>
      <c r="O1640" s="11">
        <v>28200</v>
      </c>
      <c r="P1640" s="11">
        <f t="shared" si="76"/>
        <v>5640000</v>
      </c>
      <c r="Q1640" s="9" t="s">
        <v>336</v>
      </c>
      <c r="R1640" s="37">
        <f t="shared" si="77"/>
        <v>28200</v>
      </c>
    </row>
    <row r="1641" spans="1:18" x14ac:dyDescent="0.25">
      <c r="A1641" s="9" t="s">
        <v>314</v>
      </c>
      <c r="B1641" s="10">
        <v>44588</v>
      </c>
      <c r="C1641" s="11">
        <v>1</v>
      </c>
      <c r="D1641" s="12">
        <v>2022</v>
      </c>
      <c r="E1641" s="10" t="s">
        <v>2721</v>
      </c>
      <c r="F1641" s="10" t="s">
        <v>2658</v>
      </c>
      <c r="G1641" s="10" t="s">
        <v>2670</v>
      </c>
      <c r="H1641" s="9" t="s">
        <v>315</v>
      </c>
      <c r="I1641" s="9" t="s">
        <v>316</v>
      </c>
      <c r="J1641" s="9" t="s">
        <v>3</v>
      </c>
      <c r="K1641" s="9" t="s">
        <v>172</v>
      </c>
      <c r="L1641" s="9" t="s">
        <v>173</v>
      </c>
      <c r="M1641" s="13">
        <v>70</v>
      </c>
      <c r="N1641" s="13">
        <f t="shared" si="75"/>
        <v>3175.2</v>
      </c>
      <c r="O1641" s="11">
        <v>30800</v>
      </c>
      <c r="P1641" s="11">
        <f t="shared" si="76"/>
        <v>2156000</v>
      </c>
      <c r="Q1641" s="9" t="s">
        <v>317</v>
      </c>
      <c r="R1641" s="37">
        <f t="shared" si="77"/>
        <v>30800</v>
      </c>
    </row>
    <row r="1642" spans="1:18" x14ac:dyDescent="0.25">
      <c r="A1642" s="9" t="s">
        <v>318</v>
      </c>
      <c r="B1642" s="10">
        <v>44588</v>
      </c>
      <c r="C1642" s="11">
        <v>1</v>
      </c>
      <c r="D1642" s="12">
        <v>2022</v>
      </c>
      <c r="E1642" s="10" t="s">
        <v>2721</v>
      </c>
      <c r="F1642" s="10" t="s">
        <v>2658</v>
      </c>
      <c r="G1642" s="10" t="s">
        <v>2670</v>
      </c>
      <c r="H1642" s="9" t="s">
        <v>298</v>
      </c>
      <c r="I1642" s="9" t="s">
        <v>319</v>
      </c>
      <c r="J1642" s="9" t="s">
        <v>3</v>
      </c>
      <c r="K1642" s="9" t="s">
        <v>172</v>
      </c>
      <c r="L1642" s="9" t="s">
        <v>173</v>
      </c>
      <c r="M1642" s="13">
        <v>45</v>
      </c>
      <c r="N1642" s="13">
        <f t="shared" si="75"/>
        <v>2041.2</v>
      </c>
      <c r="O1642" s="11">
        <v>28000</v>
      </c>
      <c r="P1642" s="11">
        <f t="shared" si="76"/>
        <v>1260000</v>
      </c>
      <c r="Q1642" s="9" t="s">
        <v>320</v>
      </c>
      <c r="R1642" s="37">
        <f t="shared" si="77"/>
        <v>28000</v>
      </c>
    </row>
    <row r="1643" spans="1:18" x14ac:dyDescent="0.25">
      <c r="A1643" s="9" t="s">
        <v>321</v>
      </c>
      <c r="B1643" s="10">
        <v>44588</v>
      </c>
      <c r="C1643" s="11">
        <v>1</v>
      </c>
      <c r="D1643" s="12">
        <v>2022</v>
      </c>
      <c r="E1643" s="10" t="s">
        <v>2721</v>
      </c>
      <c r="F1643" s="10" t="s">
        <v>2658</v>
      </c>
      <c r="G1643" s="10" t="s">
        <v>2670</v>
      </c>
      <c r="H1643" s="9" t="s">
        <v>315</v>
      </c>
      <c r="I1643" s="9" t="s">
        <v>316</v>
      </c>
      <c r="J1643" s="9" t="s">
        <v>3</v>
      </c>
      <c r="K1643" s="9" t="s">
        <v>172</v>
      </c>
      <c r="L1643" s="9" t="s">
        <v>173</v>
      </c>
      <c r="M1643" s="13">
        <v>30</v>
      </c>
      <c r="N1643" s="13">
        <f t="shared" si="75"/>
        <v>1360.8</v>
      </c>
      <c r="O1643" s="11">
        <v>30800</v>
      </c>
      <c r="P1643" s="11">
        <f t="shared" si="76"/>
        <v>924000</v>
      </c>
      <c r="Q1643" s="9" t="s">
        <v>322</v>
      </c>
      <c r="R1643" s="37">
        <f t="shared" si="77"/>
        <v>30800</v>
      </c>
    </row>
    <row r="1644" spans="1:18" x14ac:dyDescent="0.25">
      <c r="A1644" s="9" t="s">
        <v>323</v>
      </c>
      <c r="B1644" s="10">
        <v>44588</v>
      </c>
      <c r="C1644" s="11">
        <v>1</v>
      </c>
      <c r="D1644" s="12">
        <v>2022</v>
      </c>
      <c r="E1644" s="10" t="s">
        <v>2721</v>
      </c>
      <c r="F1644" s="10" t="s">
        <v>2658</v>
      </c>
      <c r="G1644" s="10" t="s">
        <v>2670</v>
      </c>
      <c r="H1644" s="9" t="s">
        <v>78</v>
      </c>
      <c r="I1644" s="9" t="s">
        <v>37</v>
      </c>
      <c r="J1644" s="9" t="s">
        <v>3</v>
      </c>
      <c r="K1644" s="9" t="s">
        <v>38</v>
      </c>
      <c r="L1644" s="9" t="s">
        <v>39</v>
      </c>
      <c r="M1644" s="13">
        <v>40</v>
      </c>
      <c r="N1644" s="13">
        <f t="shared" si="75"/>
        <v>1814.4</v>
      </c>
      <c r="O1644" s="11">
        <v>26500</v>
      </c>
      <c r="P1644" s="11">
        <f t="shared" si="76"/>
        <v>1060000</v>
      </c>
      <c r="Q1644" s="9" t="s">
        <v>324</v>
      </c>
      <c r="R1644" s="37">
        <f t="shared" si="77"/>
        <v>26500</v>
      </c>
    </row>
    <row r="1645" spans="1:18" x14ac:dyDescent="0.25">
      <c r="A1645" s="9" t="s">
        <v>325</v>
      </c>
      <c r="B1645" s="10">
        <v>44588</v>
      </c>
      <c r="C1645" s="11">
        <v>1</v>
      </c>
      <c r="D1645" s="12">
        <v>2022</v>
      </c>
      <c r="E1645" s="10" t="s">
        <v>2721</v>
      </c>
      <c r="F1645" s="10" t="s">
        <v>2658</v>
      </c>
      <c r="G1645" s="10" t="s">
        <v>2670</v>
      </c>
      <c r="H1645" s="9" t="s">
        <v>26</v>
      </c>
      <c r="I1645" s="9" t="s">
        <v>326</v>
      </c>
      <c r="J1645" s="9" t="s">
        <v>3</v>
      </c>
      <c r="K1645" s="9" t="s">
        <v>111</v>
      </c>
      <c r="L1645" s="9" t="s">
        <v>112</v>
      </c>
      <c r="M1645" s="13">
        <v>32.51</v>
      </c>
      <c r="N1645" s="13">
        <f t="shared" si="75"/>
        <v>1474.6535999999999</v>
      </c>
      <c r="O1645" s="11">
        <v>22000</v>
      </c>
      <c r="P1645" s="11">
        <f t="shared" si="76"/>
        <v>715220</v>
      </c>
      <c r="Q1645" s="9" t="s">
        <v>327</v>
      </c>
      <c r="R1645" s="37">
        <f t="shared" si="77"/>
        <v>22000</v>
      </c>
    </row>
    <row r="1646" spans="1:18" x14ac:dyDescent="0.25">
      <c r="A1646" s="9" t="s">
        <v>325</v>
      </c>
      <c r="B1646" s="10">
        <v>44588</v>
      </c>
      <c r="C1646" s="11">
        <v>1</v>
      </c>
      <c r="D1646" s="12">
        <v>2022</v>
      </c>
      <c r="E1646" s="10" t="s">
        <v>2721</v>
      </c>
      <c r="F1646" s="10" t="s">
        <v>2658</v>
      </c>
      <c r="G1646" s="10" t="s">
        <v>2670</v>
      </c>
      <c r="H1646" s="9" t="s">
        <v>26</v>
      </c>
      <c r="I1646" s="9" t="s">
        <v>326</v>
      </c>
      <c r="J1646" s="9" t="s">
        <v>3</v>
      </c>
      <c r="K1646" s="9" t="s">
        <v>111</v>
      </c>
      <c r="L1646" s="9" t="s">
        <v>112</v>
      </c>
      <c r="M1646" s="13">
        <v>43.09</v>
      </c>
      <c r="N1646" s="13">
        <f t="shared" si="75"/>
        <v>1954.5624</v>
      </c>
      <c r="O1646" s="11">
        <v>22000</v>
      </c>
      <c r="P1646" s="11">
        <f t="shared" si="76"/>
        <v>947980.00000000012</v>
      </c>
      <c r="Q1646" s="9" t="s">
        <v>327</v>
      </c>
      <c r="R1646" s="37">
        <f t="shared" si="77"/>
        <v>22000</v>
      </c>
    </row>
    <row r="1647" spans="1:18" x14ac:dyDescent="0.25">
      <c r="A1647" s="9" t="s">
        <v>325</v>
      </c>
      <c r="B1647" s="10">
        <v>44588</v>
      </c>
      <c r="C1647" s="11">
        <v>1</v>
      </c>
      <c r="D1647" s="12">
        <v>2022</v>
      </c>
      <c r="E1647" s="10" t="s">
        <v>2721</v>
      </c>
      <c r="F1647" s="10" t="s">
        <v>2658</v>
      </c>
      <c r="G1647" s="10" t="s">
        <v>2670</v>
      </c>
      <c r="H1647" s="9" t="s">
        <v>26</v>
      </c>
      <c r="I1647" s="9" t="s">
        <v>326</v>
      </c>
      <c r="J1647" s="9" t="s">
        <v>3</v>
      </c>
      <c r="K1647" s="9" t="s">
        <v>111</v>
      </c>
      <c r="L1647" s="9" t="s">
        <v>112</v>
      </c>
      <c r="M1647" s="13">
        <v>9.7100000000000009</v>
      </c>
      <c r="N1647" s="13">
        <f t="shared" si="75"/>
        <v>440.44560000000001</v>
      </c>
      <c r="O1647" s="11">
        <v>22000</v>
      </c>
      <c r="P1647" s="11">
        <f t="shared" si="76"/>
        <v>213620.00000000003</v>
      </c>
      <c r="Q1647" s="9" t="s">
        <v>327</v>
      </c>
      <c r="R1647" s="37">
        <f t="shared" si="77"/>
        <v>22000</v>
      </c>
    </row>
    <row r="1648" spans="1:18" x14ac:dyDescent="0.25">
      <c r="A1648" s="9" t="s">
        <v>325</v>
      </c>
      <c r="B1648" s="10">
        <v>44588</v>
      </c>
      <c r="C1648" s="11">
        <v>1</v>
      </c>
      <c r="D1648" s="12">
        <v>2022</v>
      </c>
      <c r="E1648" s="10" t="s">
        <v>2721</v>
      </c>
      <c r="F1648" s="10" t="s">
        <v>2658</v>
      </c>
      <c r="G1648" s="10" t="s">
        <v>2670</v>
      </c>
      <c r="H1648" s="9" t="s">
        <v>26</v>
      </c>
      <c r="I1648" s="9" t="s">
        <v>326</v>
      </c>
      <c r="J1648" s="9" t="s">
        <v>3</v>
      </c>
      <c r="K1648" s="9" t="s">
        <v>111</v>
      </c>
      <c r="L1648" s="9" t="s">
        <v>112</v>
      </c>
      <c r="M1648" s="13">
        <v>25.35</v>
      </c>
      <c r="N1648" s="13">
        <f t="shared" si="75"/>
        <v>1149.876</v>
      </c>
      <c r="O1648" s="11">
        <v>22000</v>
      </c>
      <c r="P1648" s="11">
        <f t="shared" si="76"/>
        <v>557700</v>
      </c>
      <c r="Q1648" s="9" t="s">
        <v>327</v>
      </c>
      <c r="R1648" s="37">
        <f t="shared" si="77"/>
        <v>22000</v>
      </c>
    </row>
    <row r="1649" spans="1:18" x14ac:dyDescent="0.25">
      <c r="A1649" s="9" t="s">
        <v>325</v>
      </c>
      <c r="B1649" s="10">
        <v>44588</v>
      </c>
      <c r="C1649" s="11">
        <v>1</v>
      </c>
      <c r="D1649" s="12">
        <v>2022</v>
      </c>
      <c r="E1649" s="10" t="s">
        <v>2721</v>
      </c>
      <c r="F1649" s="10" t="s">
        <v>2658</v>
      </c>
      <c r="G1649" s="10" t="s">
        <v>2670</v>
      </c>
      <c r="H1649" s="9" t="s">
        <v>26</v>
      </c>
      <c r="I1649" s="9" t="s">
        <v>326</v>
      </c>
      <c r="J1649" s="9" t="s">
        <v>3</v>
      </c>
      <c r="K1649" s="9" t="s">
        <v>111</v>
      </c>
      <c r="L1649" s="9" t="s">
        <v>112</v>
      </c>
      <c r="M1649" s="13">
        <v>10.3</v>
      </c>
      <c r="N1649" s="13">
        <f t="shared" si="75"/>
        <v>467.20800000000003</v>
      </c>
      <c r="O1649" s="11">
        <v>22000</v>
      </c>
      <c r="P1649" s="11">
        <f t="shared" si="76"/>
        <v>226600.00000000003</v>
      </c>
      <c r="Q1649" s="9" t="s">
        <v>327</v>
      </c>
      <c r="R1649" s="37">
        <f t="shared" si="77"/>
        <v>22000</v>
      </c>
    </row>
    <row r="1650" spans="1:18" x14ac:dyDescent="0.25">
      <c r="A1650" s="9" t="s">
        <v>325</v>
      </c>
      <c r="B1650" s="10">
        <v>44588</v>
      </c>
      <c r="C1650" s="11">
        <v>1</v>
      </c>
      <c r="D1650" s="12">
        <v>2022</v>
      </c>
      <c r="E1650" s="10" t="s">
        <v>2721</v>
      </c>
      <c r="F1650" s="10" t="s">
        <v>2658</v>
      </c>
      <c r="G1650" s="10" t="s">
        <v>2670</v>
      </c>
      <c r="H1650" s="9" t="s">
        <v>26</v>
      </c>
      <c r="I1650" s="9" t="s">
        <v>326</v>
      </c>
      <c r="J1650" s="9" t="s">
        <v>3</v>
      </c>
      <c r="K1650" s="9" t="s">
        <v>111</v>
      </c>
      <c r="L1650" s="9" t="s">
        <v>112</v>
      </c>
      <c r="M1650" s="13">
        <v>3.07</v>
      </c>
      <c r="N1650" s="13">
        <f t="shared" si="75"/>
        <v>139.2552</v>
      </c>
      <c r="O1650" s="11">
        <v>22000</v>
      </c>
      <c r="P1650" s="11">
        <f t="shared" si="76"/>
        <v>67540</v>
      </c>
      <c r="Q1650" s="9" t="s">
        <v>327</v>
      </c>
      <c r="R1650" s="37">
        <f t="shared" si="77"/>
        <v>22000</v>
      </c>
    </row>
    <row r="1651" spans="1:18" x14ac:dyDescent="0.25">
      <c r="A1651" s="9" t="s">
        <v>325</v>
      </c>
      <c r="B1651" s="10">
        <v>44588</v>
      </c>
      <c r="C1651" s="11">
        <v>1</v>
      </c>
      <c r="D1651" s="12">
        <v>2022</v>
      </c>
      <c r="E1651" s="10" t="s">
        <v>2721</v>
      </c>
      <c r="F1651" s="10" t="s">
        <v>2658</v>
      </c>
      <c r="G1651" s="10" t="s">
        <v>2670</v>
      </c>
      <c r="H1651" s="9" t="s">
        <v>26</v>
      </c>
      <c r="I1651" s="9" t="s">
        <v>326</v>
      </c>
      <c r="J1651" s="9" t="s">
        <v>3</v>
      </c>
      <c r="K1651" s="9" t="s">
        <v>111</v>
      </c>
      <c r="L1651" s="9" t="s">
        <v>112</v>
      </c>
      <c r="M1651" s="13">
        <v>3.97</v>
      </c>
      <c r="N1651" s="13">
        <f t="shared" si="75"/>
        <v>180.07920000000001</v>
      </c>
      <c r="O1651" s="11">
        <v>22000</v>
      </c>
      <c r="P1651" s="11">
        <f t="shared" si="76"/>
        <v>87340</v>
      </c>
      <c r="Q1651" s="9" t="s">
        <v>327</v>
      </c>
      <c r="R1651" s="37">
        <f t="shared" si="77"/>
        <v>22000</v>
      </c>
    </row>
    <row r="1652" spans="1:18" x14ac:dyDescent="0.25">
      <c r="A1652" s="9" t="s">
        <v>310</v>
      </c>
      <c r="B1652" s="10">
        <v>44593</v>
      </c>
      <c r="C1652" s="11">
        <v>2</v>
      </c>
      <c r="D1652" s="12">
        <v>2022</v>
      </c>
      <c r="E1652" s="10" t="s">
        <v>2722</v>
      </c>
      <c r="F1652" s="10" t="s">
        <v>2658</v>
      </c>
      <c r="G1652" s="10" t="s">
        <v>2670</v>
      </c>
      <c r="H1652" s="9" t="s">
        <v>57</v>
      </c>
      <c r="I1652" s="9" t="s">
        <v>58</v>
      </c>
      <c r="J1652" s="9" t="s">
        <v>3</v>
      </c>
      <c r="K1652" s="9" t="s">
        <v>59</v>
      </c>
      <c r="L1652" s="9" t="s">
        <v>60</v>
      </c>
      <c r="M1652" s="13">
        <v>20</v>
      </c>
      <c r="N1652" s="13">
        <f t="shared" si="75"/>
        <v>907.2</v>
      </c>
      <c r="O1652" s="11">
        <v>18000</v>
      </c>
      <c r="P1652" s="11">
        <f t="shared" si="76"/>
        <v>360000</v>
      </c>
      <c r="Q1652" s="9" t="s">
        <v>311</v>
      </c>
      <c r="R1652" s="37">
        <f t="shared" si="77"/>
        <v>18000</v>
      </c>
    </row>
    <row r="1653" spans="1:18" x14ac:dyDescent="0.25">
      <c r="A1653" s="9" t="s">
        <v>312</v>
      </c>
      <c r="B1653" s="10">
        <v>44593</v>
      </c>
      <c r="C1653" s="11">
        <v>2</v>
      </c>
      <c r="D1653" s="12">
        <v>2022</v>
      </c>
      <c r="E1653" s="10" t="s">
        <v>2722</v>
      </c>
      <c r="F1653" s="10" t="s">
        <v>2658</v>
      </c>
      <c r="G1653" s="10" t="s">
        <v>2670</v>
      </c>
      <c r="H1653" s="9" t="s">
        <v>57</v>
      </c>
      <c r="I1653" s="9" t="s">
        <v>58</v>
      </c>
      <c r="J1653" s="9" t="s">
        <v>3</v>
      </c>
      <c r="K1653" s="9" t="s">
        <v>59</v>
      </c>
      <c r="L1653" s="9" t="s">
        <v>60</v>
      </c>
      <c r="M1653" s="13">
        <v>26</v>
      </c>
      <c r="N1653" s="13">
        <f t="shared" si="75"/>
        <v>1179.3599999999999</v>
      </c>
      <c r="O1653" s="11">
        <v>18000</v>
      </c>
      <c r="P1653" s="11">
        <f t="shared" si="76"/>
        <v>468000</v>
      </c>
      <c r="Q1653" s="9" t="s">
        <v>313</v>
      </c>
      <c r="R1653" s="37">
        <f t="shared" si="77"/>
        <v>18000</v>
      </c>
    </row>
    <row r="1654" spans="1:18" x14ac:dyDescent="0.25">
      <c r="A1654" s="9" t="s">
        <v>304</v>
      </c>
      <c r="B1654" s="10">
        <v>44596</v>
      </c>
      <c r="C1654" s="11">
        <v>2</v>
      </c>
      <c r="D1654" s="12">
        <v>2022</v>
      </c>
      <c r="E1654" s="10" t="s">
        <v>2722</v>
      </c>
      <c r="F1654" s="10" t="s">
        <v>2658</v>
      </c>
      <c r="G1654" s="10" t="s">
        <v>2670</v>
      </c>
      <c r="H1654" s="9" t="s">
        <v>36</v>
      </c>
      <c r="I1654" s="9" t="s">
        <v>289</v>
      </c>
      <c r="J1654" s="9" t="s">
        <v>3</v>
      </c>
      <c r="K1654" s="9" t="s">
        <v>290</v>
      </c>
      <c r="L1654" s="9" t="s">
        <v>291</v>
      </c>
      <c r="M1654" s="13">
        <v>200</v>
      </c>
      <c r="N1654" s="13">
        <f t="shared" si="75"/>
        <v>9072</v>
      </c>
      <c r="O1654" s="11">
        <v>26500</v>
      </c>
      <c r="P1654" s="11">
        <f t="shared" si="76"/>
        <v>5300000</v>
      </c>
      <c r="Q1654" s="9" t="s">
        <v>305</v>
      </c>
      <c r="R1654" s="37">
        <f t="shared" si="77"/>
        <v>26500</v>
      </c>
    </row>
    <row r="1655" spans="1:18" x14ac:dyDescent="0.25">
      <c r="A1655" s="9" t="s">
        <v>306</v>
      </c>
      <c r="B1655" s="10">
        <v>44596</v>
      </c>
      <c r="C1655" s="11">
        <v>2</v>
      </c>
      <c r="D1655" s="12">
        <v>2022</v>
      </c>
      <c r="E1655" s="10" t="s">
        <v>2722</v>
      </c>
      <c r="F1655" s="10" t="s">
        <v>2658</v>
      </c>
      <c r="G1655" s="10" t="s">
        <v>2670</v>
      </c>
      <c r="H1655" s="9" t="s">
        <v>22</v>
      </c>
      <c r="I1655" s="9" t="s">
        <v>131</v>
      </c>
      <c r="J1655" s="9" t="s">
        <v>3</v>
      </c>
      <c r="K1655" s="9" t="s">
        <v>132</v>
      </c>
      <c r="L1655" s="9" t="s">
        <v>133</v>
      </c>
      <c r="M1655" s="13">
        <v>4</v>
      </c>
      <c r="N1655" s="13">
        <f t="shared" si="75"/>
        <v>181.44</v>
      </c>
      <c r="O1655" s="11">
        <v>27100</v>
      </c>
      <c r="P1655" s="11">
        <f t="shared" si="76"/>
        <v>108400</v>
      </c>
      <c r="Q1655" s="9" t="s">
        <v>307</v>
      </c>
      <c r="R1655" s="37">
        <f t="shared" si="77"/>
        <v>27100</v>
      </c>
    </row>
    <row r="1656" spans="1:18" x14ac:dyDescent="0.25">
      <c r="A1656" s="9" t="s">
        <v>308</v>
      </c>
      <c r="B1656" s="10">
        <v>44596</v>
      </c>
      <c r="C1656" s="11">
        <v>2</v>
      </c>
      <c r="D1656" s="12">
        <v>2022</v>
      </c>
      <c r="E1656" s="10" t="s">
        <v>2722</v>
      </c>
      <c r="F1656" s="10" t="s">
        <v>2658</v>
      </c>
      <c r="G1656" s="10" t="s">
        <v>2670</v>
      </c>
      <c r="H1656" s="9" t="s">
        <v>78</v>
      </c>
      <c r="I1656" s="9" t="s">
        <v>131</v>
      </c>
      <c r="J1656" s="9" t="s">
        <v>3</v>
      </c>
      <c r="K1656" s="9" t="s">
        <v>132</v>
      </c>
      <c r="L1656" s="9" t="s">
        <v>133</v>
      </c>
      <c r="M1656" s="13">
        <v>0.17</v>
      </c>
      <c r="N1656" s="13">
        <f t="shared" si="75"/>
        <v>7.7112000000000007</v>
      </c>
      <c r="O1656" s="11">
        <v>25100</v>
      </c>
      <c r="P1656" s="11">
        <f t="shared" si="76"/>
        <v>4267</v>
      </c>
      <c r="Q1656" s="9" t="s">
        <v>309</v>
      </c>
      <c r="R1656" s="37">
        <f t="shared" si="77"/>
        <v>25100</v>
      </c>
    </row>
    <row r="1657" spans="1:18" x14ac:dyDescent="0.25">
      <c r="A1657" s="9" t="s">
        <v>300</v>
      </c>
      <c r="B1657" s="10">
        <v>44599</v>
      </c>
      <c r="C1657" s="11">
        <v>2</v>
      </c>
      <c r="D1657" s="12">
        <v>2022</v>
      </c>
      <c r="E1657" s="10" t="s">
        <v>2722</v>
      </c>
      <c r="F1657" s="10" t="s">
        <v>2658</v>
      </c>
      <c r="G1657" s="10" t="s">
        <v>2670</v>
      </c>
      <c r="H1657" s="9" t="s">
        <v>14</v>
      </c>
      <c r="I1657" s="9" t="s">
        <v>301</v>
      </c>
      <c r="J1657" s="9" t="s">
        <v>3</v>
      </c>
      <c r="K1657" s="9" t="s">
        <v>16</v>
      </c>
      <c r="L1657" s="9" t="s">
        <v>17</v>
      </c>
      <c r="M1657" s="13">
        <v>2</v>
      </c>
      <c r="N1657" s="13">
        <f t="shared" si="75"/>
        <v>90.72</v>
      </c>
      <c r="O1657" s="11">
        <v>17000</v>
      </c>
      <c r="P1657" s="11">
        <f t="shared" si="76"/>
        <v>34000</v>
      </c>
      <c r="Q1657" s="9" t="s">
        <v>302</v>
      </c>
      <c r="R1657" s="37">
        <f t="shared" si="77"/>
        <v>17000</v>
      </c>
    </row>
    <row r="1658" spans="1:18" x14ac:dyDescent="0.25">
      <c r="A1658" s="9" t="s">
        <v>300</v>
      </c>
      <c r="B1658" s="10">
        <v>44599</v>
      </c>
      <c r="C1658" s="11">
        <v>2</v>
      </c>
      <c r="D1658" s="12">
        <v>2022</v>
      </c>
      <c r="E1658" s="10" t="s">
        <v>2722</v>
      </c>
      <c r="F1658" s="10" t="s">
        <v>2658</v>
      </c>
      <c r="G1658" s="10" t="s">
        <v>2670</v>
      </c>
      <c r="H1658" s="9" t="s">
        <v>303</v>
      </c>
      <c r="I1658" s="9" t="s">
        <v>301</v>
      </c>
      <c r="J1658" s="9" t="s">
        <v>3</v>
      </c>
      <c r="K1658" s="9" t="s">
        <v>16</v>
      </c>
      <c r="L1658" s="9" t="s">
        <v>17</v>
      </c>
      <c r="M1658" s="13">
        <v>2</v>
      </c>
      <c r="N1658" s="13">
        <f t="shared" si="75"/>
        <v>90.72</v>
      </c>
      <c r="O1658" s="11">
        <v>18000</v>
      </c>
      <c r="P1658" s="11">
        <f t="shared" si="76"/>
        <v>36000</v>
      </c>
      <c r="Q1658" s="9" t="s">
        <v>302</v>
      </c>
      <c r="R1658" s="37">
        <f t="shared" si="77"/>
        <v>18000</v>
      </c>
    </row>
    <row r="1659" spans="1:18" x14ac:dyDescent="0.25">
      <c r="A1659" s="9" t="s">
        <v>300</v>
      </c>
      <c r="B1659" s="10">
        <v>44599</v>
      </c>
      <c r="C1659" s="11">
        <v>2</v>
      </c>
      <c r="D1659" s="12">
        <v>2022</v>
      </c>
      <c r="E1659" s="10" t="s">
        <v>2722</v>
      </c>
      <c r="F1659" s="10" t="s">
        <v>2658</v>
      </c>
      <c r="G1659" s="10" t="s">
        <v>2670</v>
      </c>
      <c r="H1659" s="9" t="s">
        <v>69</v>
      </c>
      <c r="I1659" s="9" t="s">
        <v>301</v>
      </c>
      <c r="J1659" s="9" t="s">
        <v>3</v>
      </c>
      <c r="K1659" s="9" t="s">
        <v>16</v>
      </c>
      <c r="L1659" s="9" t="s">
        <v>17</v>
      </c>
      <c r="M1659" s="13">
        <v>2</v>
      </c>
      <c r="N1659" s="13">
        <f t="shared" si="75"/>
        <v>90.72</v>
      </c>
      <c r="O1659" s="11">
        <v>17000</v>
      </c>
      <c r="P1659" s="11">
        <f t="shared" si="76"/>
        <v>34000</v>
      </c>
      <c r="Q1659" s="9" t="s">
        <v>302</v>
      </c>
      <c r="R1659" s="37">
        <f t="shared" si="77"/>
        <v>17000</v>
      </c>
    </row>
    <row r="1660" spans="1:18" x14ac:dyDescent="0.25">
      <c r="A1660" s="9" t="s">
        <v>295</v>
      </c>
      <c r="B1660" s="10">
        <v>44601</v>
      </c>
      <c r="C1660" s="11">
        <v>2</v>
      </c>
      <c r="D1660" s="12">
        <v>2022</v>
      </c>
      <c r="E1660" s="10" t="s">
        <v>2722</v>
      </c>
      <c r="F1660" s="10" t="s">
        <v>2658</v>
      </c>
      <c r="G1660" s="10" t="s">
        <v>2670</v>
      </c>
      <c r="H1660" s="9" t="s">
        <v>78</v>
      </c>
      <c r="I1660" s="9" t="s">
        <v>23</v>
      </c>
      <c r="J1660" s="9" t="s">
        <v>3</v>
      </c>
      <c r="K1660" s="9" t="s">
        <v>16</v>
      </c>
      <c r="L1660" s="9" t="s">
        <v>17</v>
      </c>
      <c r="M1660" s="13">
        <v>150</v>
      </c>
      <c r="N1660" s="13">
        <f t="shared" si="75"/>
        <v>6804</v>
      </c>
      <c r="O1660" s="11">
        <v>26500</v>
      </c>
      <c r="P1660" s="11">
        <f t="shared" si="76"/>
        <v>3975000</v>
      </c>
      <c r="Q1660" s="9" t="s">
        <v>296</v>
      </c>
      <c r="R1660" s="37">
        <f t="shared" si="77"/>
        <v>26500</v>
      </c>
    </row>
    <row r="1661" spans="1:18" x14ac:dyDescent="0.25">
      <c r="A1661" s="9" t="s">
        <v>297</v>
      </c>
      <c r="B1661" s="10">
        <v>44601</v>
      </c>
      <c r="C1661" s="11">
        <v>2</v>
      </c>
      <c r="D1661" s="12">
        <v>2022</v>
      </c>
      <c r="E1661" s="10" t="s">
        <v>2722</v>
      </c>
      <c r="F1661" s="10" t="s">
        <v>2658</v>
      </c>
      <c r="G1661" s="10" t="s">
        <v>2670</v>
      </c>
      <c r="H1661" s="9" t="s">
        <v>298</v>
      </c>
      <c r="I1661" s="9" t="s">
        <v>37</v>
      </c>
      <c r="J1661" s="9" t="s">
        <v>3</v>
      </c>
      <c r="K1661" s="9" t="s">
        <v>38</v>
      </c>
      <c r="L1661" s="9" t="s">
        <v>39</v>
      </c>
      <c r="M1661" s="13">
        <v>60</v>
      </c>
      <c r="N1661" s="13">
        <f t="shared" si="75"/>
        <v>2721.6</v>
      </c>
      <c r="O1661" s="11">
        <v>20500</v>
      </c>
      <c r="P1661" s="11">
        <f t="shared" si="76"/>
        <v>1230000</v>
      </c>
      <c r="Q1661" s="9" t="s">
        <v>299</v>
      </c>
      <c r="R1661" s="37">
        <f t="shared" si="77"/>
        <v>20500</v>
      </c>
    </row>
    <row r="1662" spans="1:18" x14ac:dyDescent="0.25">
      <c r="A1662" s="9" t="s">
        <v>286</v>
      </c>
      <c r="B1662" s="10">
        <v>44603</v>
      </c>
      <c r="C1662" s="11">
        <v>2</v>
      </c>
      <c r="D1662" s="12">
        <v>2022</v>
      </c>
      <c r="E1662" s="10" t="s">
        <v>2722</v>
      </c>
      <c r="F1662" s="10" t="s">
        <v>2658</v>
      </c>
      <c r="G1662" s="10" t="s">
        <v>2670</v>
      </c>
      <c r="H1662" s="9" t="s">
        <v>170</v>
      </c>
      <c r="I1662" s="9" t="s">
        <v>9</v>
      </c>
      <c r="J1662" s="9" t="s">
        <v>3</v>
      </c>
      <c r="K1662" s="9" t="s">
        <v>10</v>
      </c>
      <c r="L1662" s="9" t="s">
        <v>11</v>
      </c>
      <c r="M1662" s="13">
        <v>50</v>
      </c>
      <c r="N1662" s="13">
        <f t="shared" si="75"/>
        <v>2268</v>
      </c>
      <c r="O1662" s="11">
        <v>36500</v>
      </c>
      <c r="P1662" s="11">
        <f t="shared" si="76"/>
        <v>1825000</v>
      </c>
      <c r="Q1662" s="9" t="s">
        <v>287</v>
      </c>
      <c r="R1662" s="37">
        <f t="shared" si="77"/>
        <v>36500</v>
      </c>
    </row>
    <row r="1663" spans="1:18" x14ac:dyDescent="0.25">
      <c r="A1663" s="9" t="s">
        <v>288</v>
      </c>
      <c r="B1663" s="10">
        <v>44603</v>
      </c>
      <c r="C1663" s="11">
        <v>2</v>
      </c>
      <c r="D1663" s="12">
        <v>2022</v>
      </c>
      <c r="E1663" s="10" t="s">
        <v>2722</v>
      </c>
      <c r="F1663" s="10" t="s">
        <v>2658</v>
      </c>
      <c r="G1663" s="10" t="s">
        <v>2670</v>
      </c>
      <c r="H1663" s="9" t="s">
        <v>36</v>
      </c>
      <c r="I1663" s="9" t="s">
        <v>289</v>
      </c>
      <c r="J1663" s="9" t="s">
        <v>3</v>
      </c>
      <c r="K1663" s="9" t="s">
        <v>290</v>
      </c>
      <c r="L1663" s="9" t="s">
        <v>291</v>
      </c>
      <c r="M1663" s="13">
        <v>150</v>
      </c>
      <c r="N1663" s="13">
        <f t="shared" si="75"/>
        <v>6804</v>
      </c>
      <c r="O1663" s="11">
        <v>26500</v>
      </c>
      <c r="P1663" s="11">
        <f t="shared" si="76"/>
        <v>3975000</v>
      </c>
      <c r="Q1663" s="9" t="s">
        <v>292</v>
      </c>
      <c r="R1663" s="37">
        <f t="shared" si="77"/>
        <v>26500</v>
      </c>
    </row>
    <row r="1664" spans="1:18" x14ac:dyDescent="0.25">
      <c r="A1664" s="9" t="s">
        <v>293</v>
      </c>
      <c r="B1664" s="10">
        <v>44603</v>
      </c>
      <c r="C1664" s="11">
        <v>2</v>
      </c>
      <c r="D1664" s="12">
        <v>2022</v>
      </c>
      <c r="E1664" s="10" t="s">
        <v>2722</v>
      </c>
      <c r="F1664" s="10" t="s">
        <v>2658</v>
      </c>
      <c r="G1664" s="10" t="s">
        <v>2670</v>
      </c>
      <c r="H1664" s="9" t="s">
        <v>36</v>
      </c>
      <c r="I1664" s="9" t="s">
        <v>159</v>
      </c>
      <c r="J1664" s="9" t="s">
        <v>3</v>
      </c>
      <c r="K1664" s="9" t="s">
        <v>160</v>
      </c>
      <c r="L1664" s="9" t="s">
        <v>161</v>
      </c>
      <c r="M1664" s="13">
        <v>100</v>
      </c>
      <c r="N1664" s="13">
        <f t="shared" si="75"/>
        <v>4536</v>
      </c>
      <c r="O1664" s="11">
        <v>26500</v>
      </c>
      <c r="P1664" s="11">
        <f t="shared" si="76"/>
        <v>2650000</v>
      </c>
      <c r="Q1664" s="9" t="s">
        <v>294</v>
      </c>
      <c r="R1664" s="37">
        <f t="shared" si="77"/>
        <v>26500</v>
      </c>
    </row>
    <row r="1665" spans="1:18" x14ac:dyDescent="0.25">
      <c r="A1665" s="9" t="s">
        <v>284</v>
      </c>
      <c r="B1665" s="10">
        <v>44606</v>
      </c>
      <c r="C1665" s="11">
        <v>2</v>
      </c>
      <c r="D1665" s="12">
        <v>2022</v>
      </c>
      <c r="E1665" s="10" t="s">
        <v>2722</v>
      </c>
      <c r="F1665" s="10" t="s">
        <v>2658</v>
      </c>
      <c r="G1665" s="10" t="s">
        <v>2670</v>
      </c>
      <c r="H1665" s="9" t="s">
        <v>8</v>
      </c>
      <c r="I1665" s="9" t="s">
        <v>50</v>
      </c>
      <c r="J1665" s="9" t="s">
        <v>3</v>
      </c>
      <c r="K1665" s="9" t="s">
        <v>51</v>
      </c>
      <c r="L1665" s="9" t="s">
        <v>52</v>
      </c>
      <c r="M1665" s="13">
        <v>200</v>
      </c>
      <c r="N1665" s="13">
        <f t="shared" si="75"/>
        <v>9072</v>
      </c>
      <c r="O1665" s="11">
        <v>28200</v>
      </c>
      <c r="P1665" s="11">
        <f t="shared" si="76"/>
        <v>5640000</v>
      </c>
      <c r="Q1665" s="9" t="s">
        <v>285</v>
      </c>
      <c r="R1665" s="37">
        <f t="shared" si="77"/>
        <v>28200</v>
      </c>
    </row>
    <row r="1666" spans="1:18" x14ac:dyDescent="0.25">
      <c r="A1666" s="9" t="s">
        <v>278</v>
      </c>
      <c r="B1666" s="10">
        <v>44608</v>
      </c>
      <c r="C1666" s="11">
        <v>2</v>
      </c>
      <c r="D1666" s="12">
        <v>2022</v>
      </c>
      <c r="E1666" s="10" t="s">
        <v>2722</v>
      </c>
      <c r="F1666" s="10" t="s">
        <v>2658</v>
      </c>
      <c r="G1666" s="10" t="s">
        <v>2670</v>
      </c>
      <c r="H1666" s="9" t="s">
        <v>145</v>
      </c>
      <c r="I1666" s="9" t="s">
        <v>279</v>
      </c>
      <c r="J1666" s="9" t="s">
        <v>3</v>
      </c>
      <c r="K1666" s="9" t="s">
        <v>280</v>
      </c>
      <c r="L1666" s="9" t="s">
        <v>281</v>
      </c>
      <c r="M1666" s="13">
        <v>15</v>
      </c>
      <c r="N1666" s="13">
        <f t="shared" si="75"/>
        <v>680.4</v>
      </c>
      <c r="O1666" s="11">
        <v>21900</v>
      </c>
      <c r="P1666" s="11">
        <f t="shared" si="76"/>
        <v>328500</v>
      </c>
      <c r="Q1666" s="9" t="s">
        <v>282</v>
      </c>
      <c r="R1666" s="37">
        <f t="shared" si="77"/>
        <v>21900</v>
      </c>
    </row>
    <row r="1667" spans="1:18" x14ac:dyDescent="0.25">
      <c r="A1667" s="9" t="s">
        <v>276</v>
      </c>
      <c r="B1667" s="10">
        <v>44610</v>
      </c>
      <c r="C1667" s="11">
        <v>2</v>
      </c>
      <c r="D1667" s="12">
        <v>2022</v>
      </c>
      <c r="E1667" s="10" t="s">
        <v>2722</v>
      </c>
      <c r="F1667" s="10" t="s">
        <v>2658</v>
      </c>
      <c r="G1667" s="10" t="s">
        <v>2670</v>
      </c>
      <c r="H1667" s="9" t="s">
        <v>145</v>
      </c>
      <c r="I1667" s="9" t="s">
        <v>27</v>
      </c>
      <c r="J1667" s="9" t="s">
        <v>3</v>
      </c>
      <c r="K1667" s="9" t="s">
        <v>28</v>
      </c>
      <c r="L1667" s="9" t="s">
        <v>29</v>
      </c>
      <c r="M1667" s="13">
        <v>5</v>
      </c>
      <c r="N1667" s="13">
        <f t="shared" si="75"/>
        <v>226.8</v>
      </c>
      <c r="O1667" s="11">
        <v>21900</v>
      </c>
      <c r="P1667" s="11">
        <f t="shared" si="76"/>
        <v>109500</v>
      </c>
      <c r="Q1667" s="9" t="s">
        <v>277</v>
      </c>
      <c r="R1667" s="37">
        <f t="shared" si="77"/>
        <v>21900</v>
      </c>
    </row>
    <row r="1668" spans="1:18" x14ac:dyDescent="0.25">
      <c r="A1668" s="9" t="s">
        <v>272</v>
      </c>
      <c r="B1668" s="10">
        <v>44611</v>
      </c>
      <c r="C1668" s="11">
        <v>2</v>
      </c>
      <c r="D1668" s="12">
        <v>2022</v>
      </c>
      <c r="E1668" s="10" t="s">
        <v>2722</v>
      </c>
      <c r="F1668" s="10" t="s">
        <v>2658</v>
      </c>
      <c r="G1668" s="10" t="s">
        <v>2670</v>
      </c>
      <c r="H1668" s="9" t="s">
        <v>78</v>
      </c>
      <c r="I1668" s="9" t="s">
        <v>178</v>
      </c>
      <c r="J1668" s="9" t="s">
        <v>3</v>
      </c>
      <c r="K1668" s="9" t="s">
        <v>179</v>
      </c>
      <c r="L1668" s="9" t="s">
        <v>180</v>
      </c>
      <c r="M1668" s="13">
        <v>100</v>
      </c>
      <c r="N1668" s="13">
        <f t="shared" si="75"/>
        <v>4536</v>
      </c>
      <c r="O1668" s="11">
        <v>24500</v>
      </c>
      <c r="P1668" s="11">
        <f t="shared" si="76"/>
        <v>2450000</v>
      </c>
      <c r="Q1668" s="9" t="s">
        <v>273</v>
      </c>
      <c r="R1668" s="37">
        <f t="shared" si="77"/>
        <v>24500</v>
      </c>
    </row>
    <row r="1669" spans="1:18" x14ac:dyDescent="0.25">
      <c r="A1669" s="9" t="s">
        <v>274</v>
      </c>
      <c r="B1669" s="10">
        <v>44611</v>
      </c>
      <c r="C1669" s="11">
        <v>2</v>
      </c>
      <c r="D1669" s="12">
        <v>2022</v>
      </c>
      <c r="E1669" s="10" t="s">
        <v>2722</v>
      </c>
      <c r="F1669" s="10" t="s">
        <v>2658</v>
      </c>
      <c r="G1669" s="10" t="s">
        <v>2670</v>
      </c>
      <c r="H1669" s="9" t="s">
        <v>78</v>
      </c>
      <c r="I1669" s="9" t="s">
        <v>23</v>
      </c>
      <c r="J1669" s="9" t="s">
        <v>3</v>
      </c>
      <c r="K1669" s="9" t="s">
        <v>16</v>
      </c>
      <c r="L1669" s="9" t="s">
        <v>17</v>
      </c>
      <c r="M1669" s="13">
        <v>100</v>
      </c>
      <c r="N1669" s="13">
        <f t="shared" si="75"/>
        <v>4536</v>
      </c>
      <c r="O1669" s="11">
        <v>28000</v>
      </c>
      <c r="P1669" s="11">
        <f t="shared" si="76"/>
        <v>2800000</v>
      </c>
      <c r="Q1669" s="9" t="s">
        <v>275</v>
      </c>
      <c r="R1669" s="37">
        <f t="shared" si="77"/>
        <v>28000</v>
      </c>
    </row>
    <row r="1670" spans="1:18" x14ac:dyDescent="0.25">
      <c r="A1670" s="9" t="s">
        <v>270</v>
      </c>
      <c r="B1670" s="10">
        <v>44614</v>
      </c>
      <c r="C1670" s="11">
        <v>2</v>
      </c>
      <c r="D1670" s="12">
        <v>2022</v>
      </c>
      <c r="E1670" s="10" t="s">
        <v>2722</v>
      </c>
      <c r="F1670" s="10" t="s">
        <v>2658</v>
      </c>
      <c r="G1670" s="10" t="s">
        <v>2670</v>
      </c>
      <c r="H1670" s="9" t="s">
        <v>22</v>
      </c>
      <c r="I1670" s="9" t="s">
        <v>23</v>
      </c>
      <c r="J1670" s="9" t="s">
        <v>3</v>
      </c>
      <c r="K1670" s="9" t="s">
        <v>16</v>
      </c>
      <c r="L1670" s="9" t="s">
        <v>17</v>
      </c>
      <c r="M1670" s="13">
        <v>175</v>
      </c>
      <c r="N1670" s="13">
        <f t="shared" ref="N1670:N1733" si="78">M1670*45.36</f>
        <v>7938</v>
      </c>
      <c r="O1670" s="11">
        <v>26400</v>
      </c>
      <c r="P1670" s="11">
        <f t="shared" ref="P1670:P1733" si="79">M1670*O1670</f>
        <v>4620000</v>
      </c>
      <c r="Q1670" s="9" t="s">
        <v>271</v>
      </c>
      <c r="R1670" s="37">
        <f t="shared" si="77"/>
        <v>26400</v>
      </c>
    </row>
    <row r="1671" spans="1:18" x14ac:dyDescent="0.25">
      <c r="A1671" s="9" t="s">
        <v>265</v>
      </c>
      <c r="B1671" s="10">
        <v>44616</v>
      </c>
      <c r="C1671" s="11">
        <v>2</v>
      </c>
      <c r="D1671" s="12">
        <v>2022</v>
      </c>
      <c r="E1671" s="10" t="s">
        <v>2722</v>
      </c>
      <c r="F1671" s="10" t="s">
        <v>2658</v>
      </c>
      <c r="G1671" s="10" t="s">
        <v>2670</v>
      </c>
      <c r="H1671" s="9" t="s">
        <v>186</v>
      </c>
      <c r="I1671" s="9" t="s">
        <v>266</v>
      </c>
      <c r="J1671" s="9" t="s">
        <v>3</v>
      </c>
      <c r="K1671" s="9" t="s">
        <v>16</v>
      </c>
      <c r="L1671" s="9" t="s">
        <v>17</v>
      </c>
      <c r="M1671" s="13">
        <v>0.84743999999999997</v>
      </c>
      <c r="N1671" s="13">
        <f t="shared" si="78"/>
        <v>38.439878399999998</v>
      </c>
      <c r="O1671" s="11">
        <v>21000</v>
      </c>
      <c r="P1671" s="11">
        <f t="shared" si="79"/>
        <v>17796.239999999998</v>
      </c>
      <c r="Q1671" s="9" t="s">
        <v>267</v>
      </c>
      <c r="R1671" s="37">
        <f t="shared" ref="R1671:R1734" si="80">P1671/M1671</f>
        <v>21000</v>
      </c>
    </row>
    <row r="1672" spans="1:18" x14ac:dyDescent="0.25">
      <c r="A1672" s="9" t="s">
        <v>268</v>
      </c>
      <c r="B1672" s="10">
        <v>44616</v>
      </c>
      <c r="C1672" s="11">
        <v>2</v>
      </c>
      <c r="D1672" s="12">
        <v>2022</v>
      </c>
      <c r="E1672" s="10" t="s">
        <v>2722</v>
      </c>
      <c r="F1672" s="10" t="s">
        <v>2658</v>
      </c>
      <c r="G1672" s="10" t="s">
        <v>2670</v>
      </c>
      <c r="H1672" s="9" t="s">
        <v>36</v>
      </c>
      <c r="I1672" s="9" t="s">
        <v>159</v>
      </c>
      <c r="J1672" s="9" t="s">
        <v>3</v>
      </c>
      <c r="K1672" s="9" t="s">
        <v>160</v>
      </c>
      <c r="L1672" s="9" t="s">
        <v>161</v>
      </c>
      <c r="M1672" s="13">
        <v>100</v>
      </c>
      <c r="N1672" s="13">
        <f t="shared" si="78"/>
        <v>4536</v>
      </c>
      <c r="O1672" s="11">
        <v>26500</v>
      </c>
      <c r="P1672" s="11">
        <f t="shared" si="79"/>
        <v>2650000</v>
      </c>
      <c r="Q1672" s="9" t="s">
        <v>269</v>
      </c>
      <c r="R1672" s="37">
        <f t="shared" si="80"/>
        <v>26500</v>
      </c>
    </row>
    <row r="1673" spans="1:18" x14ac:dyDescent="0.25">
      <c r="A1673" s="9" t="s">
        <v>261</v>
      </c>
      <c r="B1673" s="10">
        <v>44617</v>
      </c>
      <c r="C1673" s="11">
        <v>2</v>
      </c>
      <c r="D1673" s="12">
        <v>2022</v>
      </c>
      <c r="E1673" s="10" t="s">
        <v>2722</v>
      </c>
      <c r="F1673" s="10" t="s">
        <v>2658</v>
      </c>
      <c r="G1673" s="10" t="s">
        <v>2670</v>
      </c>
      <c r="H1673" s="9" t="s">
        <v>235</v>
      </c>
      <c r="I1673" s="9" t="s">
        <v>33</v>
      </c>
      <c r="J1673" s="9" t="s">
        <v>3</v>
      </c>
      <c r="K1673" s="9" t="s">
        <v>16</v>
      </c>
      <c r="L1673" s="9" t="s">
        <v>17</v>
      </c>
      <c r="M1673" s="13">
        <v>12.1434</v>
      </c>
      <c r="N1673" s="13">
        <f t="shared" si="78"/>
        <v>550.82462399999997</v>
      </c>
      <c r="O1673" s="11">
        <v>18900</v>
      </c>
      <c r="P1673" s="11">
        <f t="shared" si="79"/>
        <v>229510.26</v>
      </c>
      <c r="Q1673" s="9" t="s">
        <v>262</v>
      </c>
      <c r="R1673" s="37">
        <f t="shared" si="80"/>
        <v>18900</v>
      </c>
    </row>
    <row r="1674" spans="1:18" x14ac:dyDescent="0.25">
      <c r="A1674" s="9" t="s">
        <v>263</v>
      </c>
      <c r="B1674" s="10">
        <v>44617</v>
      </c>
      <c r="C1674" s="11">
        <v>2</v>
      </c>
      <c r="D1674" s="12">
        <v>2022</v>
      </c>
      <c r="E1674" s="10" t="s">
        <v>2722</v>
      </c>
      <c r="F1674" s="10" t="s">
        <v>2658</v>
      </c>
      <c r="G1674" s="10" t="s">
        <v>2670</v>
      </c>
      <c r="H1674" s="9" t="s">
        <v>170</v>
      </c>
      <c r="I1674" s="9" t="s">
        <v>9</v>
      </c>
      <c r="J1674" s="9" t="s">
        <v>3</v>
      </c>
      <c r="K1674" s="9" t="s">
        <v>10</v>
      </c>
      <c r="L1674" s="9" t="s">
        <v>11</v>
      </c>
      <c r="M1674" s="13">
        <v>38</v>
      </c>
      <c r="N1674" s="13">
        <f t="shared" si="78"/>
        <v>1723.68</v>
      </c>
      <c r="O1674" s="11">
        <v>36500</v>
      </c>
      <c r="P1674" s="11">
        <f t="shared" si="79"/>
        <v>1387000</v>
      </c>
      <c r="Q1674" s="9" t="s">
        <v>264</v>
      </c>
      <c r="R1674" s="37">
        <f t="shared" si="80"/>
        <v>36500</v>
      </c>
    </row>
    <row r="1675" spans="1:18" x14ac:dyDescent="0.25">
      <c r="A1675" s="9" t="s">
        <v>255</v>
      </c>
      <c r="B1675" s="10">
        <v>44618</v>
      </c>
      <c r="C1675" s="11">
        <v>2</v>
      </c>
      <c r="D1675" s="12">
        <v>2022</v>
      </c>
      <c r="E1675" s="10" t="s">
        <v>2722</v>
      </c>
      <c r="F1675" s="10" t="s">
        <v>2658</v>
      </c>
      <c r="G1675" s="10" t="s">
        <v>2670</v>
      </c>
      <c r="H1675" s="9" t="s">
        <v>26</v>
      </c>
      <c r="I1675" s="9" t="s">
        <v>27</v>
      </c>
      <c r="J1675" s="9" t="s">
        <v>3</v>
      </c>
      <c r="K1675" s="9" t="s">
        <v>28</v>
      </c>
      <c r="L1675" s="9" t="s">
        <v>29</v>
      </c>
      <c r="M1675" s="13">
        <v>100</v>
      </c>
      <c r="N1675" s="13">
        <f t="shared" si="78"/>
        <v>4536</v>
      </c>
      <c r="O1675" s="11">
        <v>24700</v>
      </c>
      <c r="P1675" s="11">
        <f t="shared" si="79"/>
        <v>2470000</v>
      </c>
      <c r="Q1675" s="9" t="s">
        <v>256</v>
      </c>
      <c r="R1675" s="37">
        <f t="shared" si="80"/>
        <v>24700</v>
      </c>
    </row>
    <row r="1676" spans="1:18" x14ac:dyDescent="0.25">
      <c r="A1676" s="9" t="s">
        <v>257</v>
      </c>
      <c r="B1676" s="10">
        <v>44618</v>
      </c>
      <c r="C1676" s="11">
        <v>2</v>
      </c>
      <c r="D1676" s="12">
        <v>2022</v>
      </c>
      <c r="E1676" s="10" t="s">
        <v>2722</v>
      </c>
      <c r="F1676" s="10" t="s">
        <v>2658</v>
      </c>
      <c r="G1676" s="10" t="s">
        <v>2670</v>
      </c>
      <c r="H1676" s="9" t="s">
        <v>22</v>
      </c>
      <c r="I1676" s="9" t="s">
        <v>23</v>
      </c>
      <c r="J1676" s="9" t="s">
        <v>3</v>
      </c>
      <c r="K1676" s="9" t="s">
        <v>16</v>
      </c>
      <c r="L1676" s="9" t="s">
        <v>17</v>
      </c>
      <c r="M1676" s="13">
        <v>100</v>
      </c>
      <c r="N1676" s="13">
        <f t="shared" si="78"/>
        <v>4536</v>
      </c>
      <c r="O1676" s="11">
        <v>30000</v>
      </c>
      <c r="P1676" s="11">
        <f t="shared" si="79"/>
        <v>3000000</v>
      </c>
      <c r="Q1676" s="9" t="s">
        <v>258</v>
      </c>
      <c r="R1676" s="37">
        <f t="shared" si="80"/>
        <v>30000</v>
      </c>
    </row>
    <row r="1677" spans="1:18" x14ac:dyDescent="0.25">
      <c r="A1677" s="9" t="s">
        <v>259</v>
      </c>
      <c r="B1677" s="10">
        <v>44618</v>
      </c>
      <c r="C1677" s="11">
        <v>2</v>
      </c>
      <c r="D1677" s="12">
        <v>2022</v>
      </c>
      <c r="E1677" s="10" t="s">
        <v>2722</v>
      </c>
      <c r="F1677" s="10" t="s">
        <v>2658</v>
      </c>
      <c r="G1677" s="10" t="s">
        <v>2670</v>
      </c>
      <c r="H1677" s="9" t="s">
        <v>78</v>
      </c>
      <c r="I1677" s="9" t="s">
        <v>23</v>
      </c>
      <c r="J1677" s="9" t="s">
        <v>3</v>
      </c>
      <c r="K1677" s="9" t="s">
        <v>16</v>
      </c>
      <c r="L1677" s="9" t="s">
        <v>17</v>
      </c>
      <c r="M1677" s="13">
        <v>100</v>
      </c>
      <c r="N1677" s="13">
        <f t="shared" si="78"/>
        <v>4536</v>
      </c>
      <c r="O1677" s="11">
        <v>28000</v>
      </c>
      <c r="P1677" s="11">
        <f t="shared" si="79"/>
        <v>2800000</v>
      </c>
      <c r="Q1677" s="9" t="s">
        <v>260</v>
      </c>
      <c r="R1677" s="37">
        <f t="shared" si="80"/>
        <v>28000</v>
      </c>
    </row>
    <row r="1678" spans="1:18" x14ac:dyDescent="0.25">
      <c r="A1678" s="9" t="s">
        <v>251</v>
      </c>
      <c r="B1678" s="10">
        <v>44620</v>
      </c>
      <c r="C1678" s="11">
        <v>2</v>
      </c>
      <c r="D1678" s="12">
        <v>2022</v>
      </c>
      <c r="E1678" s="10" t="s">
        <v>2722</v>
      </c>
      <c r="F1678" s="10" t="s">
        <v>2658</v>
      </c>
      <c r="G1678" s="10" t="s">
        <v>2670</v>
      </c>
      <c r="H1678" s="9" t="s">
        <v>170</v>
      </c>
      <c r="I1678" s="9" t="s">
        <v>9</v>
      </c>
      <c r="J1678" s="9" t="s">
        <v>3</v>
      </c>
      <c r="K1678" s="9" t="s">
        <v>10</v>
      </c>
      <c r="L1678" s="9" t="s">
        <v>11</v>
      </c>
      <c r="M1678" s="13">
        <v>12</v>
      </c>
      <c r="N1678" s="13">
        <f t="shared" si="78"/>
        <v>544.31999999999994</v>
      </c>
      <c r="O1678" s="11">
        <v>36500</v>
      </c>
      <c r="P1678" s="11">
        <f t="shared" si="79"/>
        <v>438000</v>
      </c>
      <c r="Q1678" s="9" t="s">
        <v>252</v>
      </c>
      <c r="R1678" s="37">
        <f t="shared" si="80"/>
        <v>36500</v>
      </c>
    </row>
    <row r="1679" spans="1:18" x14ac:dyDescent="0.25">
      <c r="A1679" s="9" t="s">
        <v>253</v>
      </c>
      <c r="B1679" s="10">
        <v>44620</v>
      </c>
      <c r="C1679" s="11">
        <v>2</v>
      </c>
      <c r="D1679" s="12">
        <v>2022</v>
      </c>
      <c r="E1679" s="10" t="s">
        <v>2722</v>
      </c>
      <c r="F1679" s="10" t="s">
        <v>2658</v>
      </c>
      <c r="G1679" s="10" t="s">
        <v>2670</v>
      </c>
      <c r="H1679" s="9" t="s">
        <v>235</v>
      </c>
      <c r="I1679" s="9" t="s">
        <v>33</v>
      </c>
      <c r="J1679" s="9" t="s">
        <v>3</v>
      </c>
      <c r="K1679" s="9" t="s">
        <v>16</v>
      </c>
      <c r="L1679" s="9" t="s">
        <v>17</v>
      </c>
      <c r="M1679" s="13">
        <v>12.7911</v>
      </c>
      <c r="N1679" s="13">
        <f t="shared" si="78"/>
        <v>580.204296</v>
      </c>
      <c r="O1679" s="11">
        <v>18900</v>
      </c>
      <c r="P1679" s="11">
        <f t="shared" si="79"/>
        <v>241751.79</v>
      </c>
      <c r="Q1679" s="9" t="s">
        <v>254</v>
      </c>
      <c r="R1679" s="37">
        <f t="shared" si="80"/>
        <v>18900</v>
      </c>
    </row>
    <row r="1680" spans="1:18" x14ac:dyDescent="0.25">
      <c r="A1680" s="9" t="s">
        <v>245</v>
      </c>
      <c r="B1680" s="10">
        <v>44622</v>
      </c>
      <c r="C1680" s="11">
        <v>3</v>
      </c>
      <c r="D1680" s="12">
        <v>2022</v>
      </c>
      <c r="E1680" s="10" t="s">
        <v>2723</v>
      </c>
      <c r="F1680" s="10" t="s">
        <v>2658</v>
      </c>
      <c r="G1680" s="10" t="s">
        <v>2670</v>
      </c>
      <c r="H1680" s="9" t="s">
        <v>22</v>
      </c>
      <c r="I1680" s="9" t="s">
        <v>23</v>
      </c>
      <c r="J1680" s="9" t="s">
        <v>3</v>
      </c>
      <c r="K1680" s="9" t="s">
        <v>16</v>
      </c>
      <c r="L1680" s="9" t="s">
        <v>17</v>
      </c>
      <c r="M1680" s="13">
        <v>158</v>
      </c>
      <c r="N1680" s="13">
        <f t="shared" si="78"/>
        <v>7166.88</v>
      </c>
      <c r="O1680" s="11">
        <v>30000</v>
      </c>
      <c r="P1680" s="11">
        <f t="shared" si="79"/>
        <v>4740000</v>
      </c>
      <c r="Q1680" s="9" t="s">
        <v>246</v>
      </c>
      <c r="R1680" s="37">
        <f t="shared" si="80"/>
        <v>30000</v>
      </c>
    </row>
    <row r="1681" spans="1:18" x14ac:dyDescent="0.25">
      <c r="A1681" s="9" t="s">
        <v>247</v>
      </c>
      <c r="B1681" s="10">
        <v>44622</v>
      </c>
      <c r="C1681" s="11">
        <v>3</v>
      </c>
      <c r="D1681" s="12">
        <v>2022</v>
      </c>
      <c r="E1681" s="10" t="s">
        <v>2723</v>
      </c>
      <c r="F1681" s="10" t="s">
        <v>2658</v>
      </c>
      <c r="G1681" s="10" t="s">
        <v>2670</v>
      </c>
      <c r="H1681" s="9" t="s">
        <v>8</v>
      </c>
      <c r="I1681" s="9" t="s">
        <v>50</v>
      </c>
      <c r="J1681" s="9" t="s">
        <v>3</v>
      </c>
      <c r="K1681" s="9" t="s">
        <v>51</v>
      </c>
      <c r="L1681" s="9" t="s">
        <v>52</v>
      </c>
      <c r="M1681" s="13">
        <v>160</v>
      </c>
      <c r="N1681" s="13">
        <f t="shared" si="78"/>
        <v>7257.6</v>
      </c>
      <c r="O1681" s="11">
        <v>28200</v>
      </c>
      <c r="P1681" s="11">
        <f t="shared" si="79"/>
        <v>4512000</v>
      </c>
      <c r="Q1681" s="9" t="s">
        <v>248</v>
      </c>
      <c r="R1681" s="37">
        <f t="shared" si="80"/>
        <v>28200</v>
      </c>
    </row>
    <row r="1682" spans="1:18" x14ac:dyDescent="0.25">
      <c r="A1682" s="9" t="s">
        <v>249</v>
      </c>
      <c r="B1682" s="10">
        <v>44622</v>
      </c>
      <c r="C1682" s="11">
        <v>3</v>
      </c>
      <c r="D1682" s="12">
        <v>2022</v>
      </c>
      <c r="E1682" s="10" t="s">
        <v>2723</v>
      </c>
      <c r="F1682" s="10" t="s">
        <v>2658</v>
      </c>
      <c r="G1682" s="10" t="s">
        <v>2670</v>
      </c>
      <c r="H1682" s="9" t="s">
        <v>57</v>
      </c>
      <c r="I1682" s="9" t="s">
        <v>58</v>
      </c>
      <c r="J1682" s="9" t="s">
        <v>3</v>
      </c>
      <c r="K1682" s="9" t="s">
        <v>59</v>
      </c>
      <c r="L1682" s="9" t="s">
        <v>60</v>
      </c>
      <c r="M1682" s="13">
        <v>25</v>
      </c>
      <c r="N1682" s="13">
        <f t="shared" si="78"/>
        <v>1134</v>
      </c>
      <c r="O1682" s="11">
        <v>18000</v>
      </c>
      <c r="P1682" s="11">
        <f t="shared" si="79"/>
        <v>450000</v>
      </c>
      <c r="Q1682" s="9" t="s">
        <v>250</v>
      </c>
      <c r="R1682" s="37">
        <f t="shared" si="80"/>
        <v>18000</v>
      </c>
    </row>
    <row r="1683" spans="1:18" x14ac:dyDescent="0.25">
      <c r="A1683" s="9" t="s">
        <v>239</v>
      </c>
      <c r="B1683" s="10">
        <v>44624</v>
      </c>
      <c r="C1683" s="11">
        <v>3</v>
      </c>
      <c r="D1683" s="12">
        <v>2022</v>
      </c>
      <c r="E1683" s="10" t="s">
        <v>2723</v>
      </c>
      <c r="F1683" s="10" t="s">
        <v>2658</v>
      </c>
      <c r="G1683" s="10" t="s">
        <v>2670</v>
      </c>
      <c r="H1683" s="9" t="s">
        <v>26</v>
      </c>
      <c r="I1683" s="9" t="s">
        <v>27</v>
      </c>
      <c r="J1683" s="9" t="s">
        <v>3</v>
      </c>
      <c r="K1683" s="9" t="s">
        <v>28</v>
      </c>
      <c r="L1683" s="9" t="s">
        <v>29</v>
      </c>
      <c r="M1683" s="13">
        <v>170</v>
      </c>
      <c r="N1683" s="13">
        <f t="shared" si="78"/>
        <v>7711.2</v>
      </c>
      <c r="O1683" s="11">
        <v>24700</v>
      </c>
      <c r="P1683" s="11">
        <f t="shared" si="79"/>
        <v>4199000</v>
      </c>
      <c r="Q1683" s="9" t="s">
        <v>240</v>
      </c>
      <c r="R1683" s="37">
        <f t="shared" si="80"/>
        <v>24700</v>
      </c>
    </row>
    <row r="1684" spans="1:18" x14ac:dyDescent="0.25">
      <c r="A1684" s="9" t="s">
        <v>241</v>
      </c>
      <c r="B1684" s="10">
        <v>44624</v>
      </c>
      <c r="C1684" s="11">
        <v>3</v>
      </c>
      <c r="D1684" s="12">
        <v>2022</v>
      </c>
      <c r="E1684" s="10" t="s">
        <v>2723</v>
      </c>
      <c r="F1684" s="10" t="s">
        <v>2658</v>
      </c>
      <c r="G1684" s="10" t="s">
        <v>2670</v>
      </c>
      <c r="H1684" s="9" t="s">
        <v>36</v>
      </c>
      <c r="I1684" s="9" t="s">
        <v>159</v>
      </c>
      <c r="J1684" s="9" t="s">
        <v>3</v>
      </c>
      <c r="K1684" s="9" t="s">
        <v>160</v>
      </c>
      <c r="L1684" s="9" t="s">
        <v>161</v>
      </c>
      <c r="M1684" s="13">
        <v>135</v>
      </c>
      <c r="N1684" s="13">
        <f t="shared" si="78"/>
        <v>6123.6</v>
      </c>
      <c r="O1684" s="11">
        <v>26500</v>
      </c>
      <c r="P1684" s="11">
        <f t="shared" si="79"/>
        <v>3577500</v>
      </c>
      <c r="Q1684" s="9" t="s">
        <v>242</v>
      </c>
      <c r="R1684" s="37">
        <f t="shared" si="80"/>
        <v>26500</v>
      </c>
    </row>
    <row r="1685" spans="1:18" x14ac:dyDescent="0.25">
      <c r="A1685" s="9" t="s">
        <v>243</v>
      </c>
      <c r="B1685" s="10">
        <v>44624</v>
      </c>
      <c r="C1685" s="11">
        <v>3</v>
      </c>
      <c r="D1685" s="12">
        <v>2022</v>
      </c>
      <c r="E1685" s="10" t="s">
        <v>2723</v>
      </c>
      <c r="F1685" s="10" t="s">
        <v>2658</v>
      </c>
      <c r="G1685" s="10" t="s">
        <v>2670</v>
      </c>
      <c r="H1685" s="9" t="s">
        <v>145</v>
      </c>
      <c r="I1685" s="9" t="s">
        <v>27</v>
      </c>
      <c r="J1685" s="9" t="s">
        <v>3</v>
      </c>
      <c r="K1685" s="9" t="s">
        <v>28</v>
      </c>
      <c r="L1685" s="9" t="s">
        <v>29</v>
      </c>
      <c r="M1685" s="13">
        <v>160</v>
      </c>
      <c r="N1685" s="13">
        <f t="shared" si="78"/>
        <v>7257.6</v>
      </c>
      <c r="O1685" s="11">
        <v>22500</v>
      </c>
      <c r="P1685" s="11">
        <f t="shared" si="79"/>
        <v>3600000</v>
      </c>
      <c r="Q1685" s="9" t="s">
        <v>244</v>
      </c>
      <c r="R1685" s="37">
        <f t="shared" si="80"/>
        <v>22500</v>
      </c>
    </row>
    <row r="1686" spans="1:18" x14ac:dyDescent="0.25">
      <c r="A1686" s="9" t="s">
        <v>237</v>
      </c>
      <c r="B1686" s="10">
        <v>44629</v>
      </c>
      <c r="C1686" s="11">
        <v>3</v>
      </c>
      <c r="D1686" s="12">
        <v>2022</v>
      </c>
      <c r="E1686" s="10" t="s">
        <v>2723</v>
      </c>
      <c r="F1686" s="10" t="s">
        <v>2658</v>
      </c>
      <c r="G1686" s="10" t="s">
        <v>2670</v>
      </c>
      <c r="H1686" s="9" t="s">
        <v>22</v>
      </c>
      <c r="I1686" s="9" t="s">
        <v>23</v>
      </c>
      <c r="J1686" s="9" t="s">
        <v>3</v>
      </c>
      <c r="K1686" s="9" t="s">
        <v>16</v>
      </c>
      <c r="L1686" s="9" t="s">
        <v>17</v>
      </c>
      <c r="M1686" s="13">
        <v>150</v>
      </c>
      <c r="N1686" s="13">
        <f t="shared" si="78"/>
        <v>6804</v>
      </c>
      <c r="O1686" s="11">
        <v>30000</v>
      </c>
      <c r="P1686" s="11">
        <f t="shared" si="79"/>
        <v>4500000</v>
      </c>
      <c r="Q1686" s="9" t="s">
        <v>238</v>
      </c>
      <c r="R1686" s="37">
        <f t="shared" si="80"/>
        <v>30000</v>
      </c>
    </row>
    <row r="1687" spans="1:18" x14ac:dyDescent="0.25">
      <c r="A1687" s="9" t="s">
        <v>232</v>
      </c>
      <c r="B1687" s="10">
        <v>44630</v>
      </c>
      <c r="C1687" s="11">
        <v>3</v>
      </c>
      <c r="D1687" s="12">
        <v>2022</v>
      </c>
      <c r="E1687" s="10" t="s">
        <v>2723</v>
      </c>
      <c r="F1687" s="10" t="s">
        <v>2658</v>
      </c>
      <c r="G1687" s="10" t="s">
        <v>2670</v>
      </c>
      <c r="H1687" s="9" t="s">
        <v>22</v>
      </c>
      <c r="I1687" s="9" t="s">
        <v>23</v>
      </c>
      <c r="J1687" s="9" t="s">
        <v>3</v>
      </c>
      <c r="K1687" s="9" t="s">
        <v>16</v>
      </c>
      <c r="L1687" s="9" t="s">
        <v>17</v>
      </c>
      <c r="M1687" s="13">
        <v>100</v>
      </c>
      <c r="N1687" s="13">
        <f t="shared" si="78"/>
        <v>4536</v>
      </c>
      <c r="O1687" s="11">
        <v>30000</v>
      </c>
      <c r="P1687" s="11">
        <f t="shared" si="79"/>
        <v>3000000</v>
      </c>
      <c r="Q1687" s="9" t="s">
        <v>233</v>
      </c>
      <c r="R1687" s="37">
        <f t="shared" si="80"/>
        <v>30000</v>
      </c>
    </row>
    <row r="1688" spans="1:18" x14ac:dyDescent="0.25">
      <c r="A1688" s="9" t="s">
        <v>234</v>
      </c>
      <c r="B1688" s="10">
        <v>44630</v>
      </c>
      <c r="C1688" s="11">
        <v>3</v>
      </c>
      <c r="D1688" s="12">
        <v>2022</v>
      </c>
      <c r="E1688" s="10" t="s">
        <v>2723</v>
      </c>
      <c r="F1688" s="10" t="s">
        <v>2658</v>
      </c>
      <c r="G1688" s="10" t="s">
        <v>2670</v>
      </c>
      <c r="H1688" s="9" t="s">
        <v>235</v>
      </c>
      <c r="I1688" s="9" t="s">
        <v>33</v>
      </c>
      <c r="J1688" s="9" t="s">
        <v>3</v>
      </c>
      <c r="K1688" s="9" t="s">
        <v>16</v>
      </c>
      <c r="L1688" s="9" t="s">
        <v>17</v>
      </c>
      <c r="M1688" s="13">
        <v>33.161815599999997</v>
      </c>
      <c r="N1688" s="13">
        <f t="shared" si="78"/>
        <v>1504.2199556159999</v>
      </c>
      <c r="O1688" s="11">
        <v>19200.099999999999</v>
      </c>
      <c r="P1688" s="11">
        <f t="shared" si="79"/>
        <v>636710.17570155987</v>
      </c>
      <c r="Q1688" s="9" t="s">
        <v>236</v>
      </c>
      <c r="R1688" s="37">
        <f t="shared" si="80"/>
        <v>19200.099999999999</v>
      </c>
    </row>
    <row r="1689" spans="1:18" x14ac:dyDescent="0.25">
      <c r="A1689" s="9" t="s">
        <v>228</v>
      </c>
      <c r="B1689" s="10">
        <v>44631</v>
      </c>
      <c r="C1689" s="11">
        <v>3</v>
      </c>
      <c r="D1689" s="12">
        <v>2022</v>
      </c>
      <c r="E1689" s="10" t="s">
        <v>2723</v>
      </c>
      <c r="F1689" s="10" t="s">
        <v>2658</v>
      </c>
      <c r="G1689" s="10" t="s">
        <v>2670</v>
      </c>
      <c r="H1689" s="9" t="s">
        <v>170</v>
      </c>
      <c r="I1689" s="9" t="s">
        <v>9</v>
      </c>
      <c r="J1689" s="9" t="s">
        <v>3</v>
      </c>
      <c r="K1689" s="9" t="s">
        <v>10</v>
      </c>
      <c r="L1689" s="9" t="s">
        <v>11</v>
      </c>
      <c r="M1689" s="13">
        <v>50</v>
      </c>
      <c r="N1689" s="13">
        <f t="shared" si="78"/>
        <v>2268</v>
      </c>
      <c r="O1689" s="11">
        <v>36000</v>
      </c>
      <c r="P1689" s="11">
        <f t="shared" si="79"/>
        <v>1800000</v>
      </c>
      <c r="Q1689" s="9" t="s">
        <v>229</v>
      </c>
      <c r="R1689" s="37">
        <f t="shared" si="80"/>
        <v>36000</v>
      </c>
    </row>
    <row r="1690" spans="1:18" x14ac:dyDescent="0.25">
      <c r="A1690" s="9" t="s">
        <v>230</v>
      </c>
      <c r="B1690" s="10">
        <v>44631</v>
      </c>
      <c r="C1690" s="11">
        <v>3</v>
      </c>
      <c r="D1690" s="12">
        <v>2022</v>
      </c>
      <c r="E1690" s="10" t="s">
        <v>2723</v>
      </c>
      <c r="F1690" s="10" t="s">
        <v>2658</v>
      </c>
      <c r="G1690" s="10" t="s">
        <v>2670</v>
      </c>
      <c r="H1690" s="9" t="s">
        <v>36</v>
      </c>
      <c r="I1690" s="9" t="s">
        <v>159</v>
      </c>
      <c r="J1690" s="9" t="s">
        <v>3</v>
      </c>
      <c r="K1690" s="9" t="s">
        <v>160</v>
      </c>
      <c r="L1690" s="9" t="s">
        <v>161</v>
      </c>
      <c r="M1690" s="13">
        <v>60</v>
      </c>
      <c r="N1690" s="13">
        <f t="shared" si="78"/>
        <v>2721.6</v>
      </c>
      <c r="O1690" s="11">
        <v>26500</v>
      </c>
      <c r="P1690" s="11">
        <f t="shared" si="79"/>
        <v>1590000</v>
      </c>
      <c r="Q1690" s="9" t="s">
        <v>231</v>
      </c>
      <c r="R1690" s="37">
        <f t="shared" si="80"/>
        <v>26500</v>
      </c>
    </row>
    <row r="1691" spans="1:18" x14ac:dyDescent="0.25">
      <c r="A1691" s="9" t="s">
        <v>226</v>
      </c>
      <c r="B1691" s="10">
        <v>44632</v>
      </c>
      <c r="C1691" s="11">
        <v>3</v>
      </c>
      <c r="D1691" s="12">
        <v>2022</v>
      </c>
      <c r="E1691" s="10" t="s">
        <v>2723</v>
      </c>
      <c r="F1691" s="10" t="s">
        <v>2658</v>
      </c>
      <c r="G1691" s="10" t="s">
        <v>2670</v>
      </c>
      <c r="H1691" s="9" t="s">
        <v>78</v>
      </c>
      <c r="I1691" s="9" t="s">
        <v>178</v>
      </c>
      <c r="J1691" s="9" t="s">
        <v>3</v>
      </c>
      <c r="K1691" s="9" t="s">
        <v>179</v>
      </c>
      <c r="L1691" s="9" t="s">
        <v>180</v>
      </c>
      <c r="M1691" s="13">
        <v>100</v>
      </c>
      <c r="N1691" s="13">
        <f t="shared" si="78"/>
        <v>4536</v>
      </c>
      <c r="O1691" s="11">
        <v>24500</v>
      </c>
      <c r="P1691" s="11">
        <f t="shared" si="79"/>
        <v>2450000</v>
      </c>
      <c r="Q1691" s="9" t="s">
        <v>227</v>
      </c>
      <c r="R1691" s="37">
        <f t="shared" si="80"/>
        <v>24500</v>
      </c>
    </row>
    <row r="1692" spans="1:18" x14ac:dyDescent="0.25">
      <c r="A1692" s="9" t="s">
        <v>220</v>
      </c>
      <c r="B1692" s="10">
        <v>44634</v>
      </c>
      <c r="C1692" s="11">
        <v>3</v>
      </c>
      <c r="D1692" s="12">
        <v>2022</v>
      </c>
      <c r="E1692" s="10" t="s">
        <v>2723</v>
      </c>
      <c r="F1692" s="10" t="s">
        <v>2658</v>
      </c>
      <c r="G1692" s="10" t="s">
        <v>2670</v>
      </c>
      <c r="H1692" s="9" t="s">
        <v>145</v>
      </c>
      <c r="I1692" s="9" t="s">
        <v>27</v>
      </c>
      <c r="J1692" s="9" t="s">
        <v>3</v>
      </c>
      <c r="K1692" s="9" t="s">
        <v>28</v>
      </c>
      <c r="L1692" s="9" t="s">
        <v>29</v>
      </c>
      <c r="M1692" s="13">
        <v>100</v>
      </c>
      <c r="N1692" s="13">
        <f t="shared" si="78"/>
        <v>4536</v>
      </c>
      <c r="O1692" s="11">
        <v>22400</v>
      </c>
      <c r="P1692" s="11">
        <f t="shared" si="79"/>
        <v>2240000</v>
      </c>
      <c r="Q1692" s="9" t="s">
        <v>221</v>
      </c>
      <c r="R1692" s="37">
        <f t="shared" si="80"/>
        <v>22400</v>
      </c>
    </row>
    <row r="1693" spans="1:18" x14ac:dyDescent="0.25">
      <c r="A1693" s="9" t="s">
        <v>222</v>
      </c>
      <c r="B1693" s="10">
        <v>44634</v>
      </c>
      <c r="C1693" s="11">
        <v>3</v>
      </c>
      <c r="D1693" s="12">
        <v>2022</v>
      </c>
      <c r="E1693" s="10" t="s">
        <v>2723</v>
      </c>
      <c r="F1693" s="10" t="s">
        <v>2658</v>
      </c>
      <c r="G1693" s="10" t="s">
        <v>2670</v>
      </c>
      <c r="H1693" s="9" t="s">
        <v>22</v>
      </c>
      <c r="I1693" s="9" t="s">
        <v>23</v>
      </c>
      <c r="J1693" s="9" t="s">
        <v>3</v>
      </c>
      <c r="K1693" s="9" t="s">
        <v>16</v>
      </c>
      <c r="L1693" s="9" t="s">
        <v>17</v>
      </c>
      <c r="M1693" s="13">
        <v>150</v>
      </c>
      <c r="N1693" s="13">
        <f t="shared" si="78"/>
        <v>6804</v>
      </c>
      <c r="O1693" s="11">
        <v>30000</v>
      </c>
      <c r="P1693" s="11">
        <f t="shared" si="79"/>
        <v>4500000</v>
      </c>
      <c r="Q1693" s="9" t="s">
        <v>223</v>
      </c>
      <c r="R1693" s="37">
        <f t="shared" si="80"/>
        <v>30000</v>
      </c>
    </row>
    <row r="1694" spans="1:18" x14ac:dyDescent="0.25">
      <c r="A1694" s="9" t="s">
        <v>224</v>
      </c>
      <c r="B1694" s="10">
        <v>44634</v>
      </c>
      <c r="C1694" s="11">
        <v>3</v>
      </c>
      <c r="D1694" s="12">
        <v>2022</v>
      </c>
      <c r="E1694" s="10" t="s">
        <v>2723</v>
      </c>
      <c r="F1694" s="10" t="s">
        <v>2658</v>
      </c>
      <c r="G1694" s="10" t="s">
        <v>2670</v>
      </c>
      <c r="H1694" s="9" t="s">
        <v>8</v>
      </c>
      <c r="I1694" s="9" t="s">
        <v>50</v>
      </c>
      <c r="J1694" s="9" t="s">
        <v>3</v>
      </c>
      <c r="K1694" s="9" t="s">
        <v>51</v>
      </c>
      <c r="L1694" s="9" t="s">
        <v>52</v>
      </c>
      <c r="M1694" s="13">
        <v>200</v>
      </c>
      <c r="N1694" s="13">
        <f t="shared" si="78"/>
        <v>9072</v>
      </c>
      <c r="O1694" s="11">
        <v>28200</v>
      </c>
      <c r="P1694" s="11">
        <f t="shared" si="79"/>
        <v>5640000</v>
      </c>
      <c r="Q1694" s="9" t="s">
        <v>225</v>
      </c>
      <c r="R1694" s="37">
        <f t="shared" si="80"/>
        <v>28200</v>
      </c>
    </row>
    <row r="1695" spans="1:18" x14ac:dyDescent="0.25">
      <c r="A1695" s="9" t="s">
        <v>218</v>
      </c>
      <c r="B1695" s="10">
        <v>44636</v>
      </c>
      <c r="C1695" s="11">
        <v>3</v>
      </c>
      <c r="D1695" s="12">
        <v>2022</v>
      </c>
      <c r="E1695" s="10" t="s">
        <v>2723</v>
      </c>
      <c r="F1695" s="10" t="s">
        <v>2658</v>
      </c>
      <c r="G1695" s="10" t="s">
        <v>2670</v>
      </c>
      <c r="H1695" s="9" t="s">
        <v>36</v>
      </c>
      <c r="I1695" s="9" t="s">
        <v>159</v>
      </c>
      <c r="J1695" s="9" t="s">
        <v>3</v>
      </c>
      <c r="K1695" s="9" t="s">
        <v>160</v>
      </c>
      <c r="L1695" s="9" t="s">
        <v>161</v>
      </c>
      <c r="M1695" s="13">
        <v>100</v>
      </c>
      <c r="N1695" s="13">
        <f t="shared" si="78"/>
        <v>4536</v>
      </c>
      <c r="O1695" s="11">
        <v>26500</v>
      </c>
      <c r="P1695" s="11">
        <f t="shared" si="79"/>
        <v>2650000</v>
      </c>
      <c r="Q1695" s="9" t="s">
        <v>219</v>
      </c>
      <c r="R1695" s="37">
        <f t="shared" si="80"/>
        <v>26500</v>
      </c>
    </row>
    <row r="1696" spans="1:18" x14ac:dyDescent="0.25">
      <c r="A1696" s="9" t="s">
        <v>216</v>
      </c>
      <c r="B1696" s="10">
        <v>44637</v>
      </c>
      <c r="C1696" s="11">
        <v>3</v>
      </c>
      <c r="D1696" s="12">
        <v>2022</v>
      </c>
      <c r="E1696" s="10" t="s">
        <v>2723</v>
      </c>
      <c r="F1696" s="10" t="s">
        <v>2658</v>
      </c>
      <c r="G1696" s="10" t="s">
        <v>2670</v>
      </c>
      <c r="H1696" s="9" t="s">
        <v>170</v>
      </c>
      <c r="I1696" s="9" t="s">
        <v>9</v>
      </c>
      <c r="J1696" s="9" t="s">
        <v>3</v>
      </c>
      <c r="K1696" s="9" t="s">
        <v>10</v>
      </c>
      <c r="L1696" s="9" t="s">
        <v>11</v>
      </c>
      <c r="M1696" s="13">
        <v>50</v>
      </c>
      <c r="N1696" s="13">
        <f t="shared" si="78"/>
        <v>2268</v>
      </c>
      <c r="O1696" s="11">
        <v>36000</v>
      </c>
      <c r="P1696" s="11">
        <f t="shared" si="79"/>
        <v>1800000</v>
      </c>
      <c r="Q1696" s="9" t="s">
        <v>217</v>
      </c>
      <c r="R1696" s="37">
        <f t="shared" si="80"/>
        <v>36000</v>
      </c>
    </row>
    <row r="1697" spans="1:18" x14ac:dyDescent="0.25">
      <c r="A1697" s="9" t="s">
        <v>214</v>
      </c>
      <c r="B1697" s="10">
        <v>44639</v>
      </c>
      <c r="C1697" s="11">
        <v>3</v>
      </c>
      <c r="D1697" s="12">
        <v>2022</v>
      </c>
      <c r="E1697" s="10" t="s">
        <v>2723</v>
      </c>
      <c r="F1697" s="10" t="s">
        <v>2658</v>
      </c>
      <c r="G1697" s="10" t="s">
        <v>2670</v>
      </c>
      <c r="H1697" s="9" t="s">
        <v>22</v>
      </c>
      <c r="I1697" s="9" t="s">
        <v>23</v>
      </c>
      <c r="J1697" s="9" t="s">
        <v>3</v>
      </c>
      <c r="K1697" s="9" t="s">
        <v>16</v>
      </c>
      <c r="L1697" s="9" t="s">
        <v>17</v>
      </c>
      <c r="M1697" s="13">
        <v>200</v>
      </c>
      <c r="N1697" s="13">
        <f t="shared" si="78"/>
        <v>9072</v>
      </c>
      <c r="O1697" s="11">
        <v>30000</v>
      </c>
      <c r="P1697" s="11">
        <f t="shared" si="79"/>
        <v>6000000</v>
      </c>
      <c r="Q1697" s="9" t="s">
        <v>215</v>
      </c>
      <c r="R1697" s="37">
        <f t="shared" si="80"/>
        <v>30000</v>
      </c>
    </row>
    <row r="1698" spans="1:18" x14ac:dyDescent="0.25">
      <c r="A1698" s="9" t="s">
        <v>212</v>
      </c>
      <c r="B1698" s="10">
        <v>44642</v>
      </c>
      <c r="C1698" s="11">
        <v>3</v>
      </c>
      <c r="D1698" s="12">
        <v>2022</v>
      </c>
      <c r="E1698" s="10" t="s">
        <v>2723</v>
      </c>
      <c r="F1698" s="10" t="s">
        <v>2658</v>
      </c>
      <c r="G1698" s="10" t="s">
        <v>2670</v>
      </c>
      <c r="H1698" s="9" t="s">
        <v>36</v>
      </c>
      <c r="I1698" s="9" t="s">
        <v>159</v>
      </c>
      <c r="J1698" s="9" t="s">
        <v>3</v>
      </c>
      <c r="K1698" s="9" t="s">
        <v>160</v>
      </c>
      <c r="L1698" s="9" t="s">
        <v>161</v>
      </c>
      <c r="M1698" s="13">
        <v>100</v>
      </c>
      <c r="N1698" s="13">
        <f t="shared" si="78"/>
        <v>4536</v>
      </c>
      <c r="O1698" s="11">
        <v>26500</v>
      </c>
      <c r="P1698" s="11">
        <f t="shared" si="79"/>
        <v>2650000</v>
      </c>
      <c r="Q1698" s="9" t="s">
        <v>213</v>
      </c>
      <c r="R1698" s="37">
        <f t="shared" si="80"/>
        <v>26500</v>
      </c>
    </row>
    <row r="1699" spans="1:18" x14ac:dyDescent="0.25">
      <c r="A1699" s="9" t="s">
        <v>210</v>
      </c>
      <c r="B1699" s="10">
        <v>44644</v>
      </c>
      <c r="C1699" s="11">
        <v>3</v>
      </c>
      <c r="D1699" s="12">
        <v>2022</v>
      </c>
      <c r="E1699" s="10" t="s">
        <v>2723</v>
      </c>
      <c r="F1699" s="10" t="s">
        <v>2658</v>
      </c>
      <c r="G1699" s="10" t="s">
        <v>2670</v>
      </c>
      <c r="H1699" s="9" t="s">
        <v>22</v>
      </c>
      <c r="I1699" s="9" t="s">
        <v>23</v>
      </c>
      <c r="J1699" s="9" t="s">
        <v>3</v>
      </c>
      <c r="K1699" s="9" t="s">
        <v>16</v>
      </c>
      <c r="L1699" s="9" t="s">
        <v>17</v>
      </c>
      <c r="M1699" s="13">
        <v>200</v>
      </c>
      <c r="N1699" s="13">
        <f t="shared" si="78"/>
        <v>9072</v>
      </c>
      <c r="O1699" s="11">
        <v>30000</v>
      </c>
      <c r="P1699" s="11">
        <f t="shared" si="79"/>
        <v>6000000</v>
      </c>
      <c r="Q1699" s="9" t="s">
        <v>211</v>
      </c>
      <c r="R1699" s="37">
        <f t="shared" si="80"/>
        <v>30000</v>
      </c>
    </row>
    <row r="1700" spans="1:18" x14ac:dyDescent="0.25">
      <c r="A1700" s="9" t="s">
        <v>208</v>
      </c>
      <c r="B1700" s="10">
        <v>44645</v>
      </c>
      <c r="C1700" s="11">
        <v>3</v>
      </c>
      <c r="D1700" s="12">
        <v>2022</v>
      </c>
      <c r="E1700" s="10" t="s">
        <v>2723</v>
      </c>
      <c r="F1700" s="10" t="s">
        <v>2658</v>
      </c>
      <c r="G1700" s="10" t="s">
        <v>2670</v>
      </c>
      <c r="H1700" s="9" t="s">
        <v>36</v>
      </c>
      <c r="I1700" s="9" t="s">
        <v>37</v>
      </c>
      <c r="J1700" s="9" t="s">
        <v>3</v>
      </c>
      <c r="K1700" s="9" t="s">
        <v>38</v>
      </c>
      <c r="L1700" s="9" t="s">
        <v>39</v>
      </c>
      <c r="M1700" s="13">
        <v>55</v>
      </c>
      <c r="N1700" s="13">
        <f t="shared" si="78"/>
        <v>2494.8000000000002</v>
      </c>
      <c r="O1700" s="11">
        <v>24700</v>
      </c>
      <c r="P1700" s="11">
        <f t="shared" si="79"/>
        <v>1358500</v>
      </c>
      <c r="Q1700" s="9" t="s">
        <v>209</v>
      </c>
      <c r="R1700" s="37">
        <f t="shared" si="80"/>
        <v>24700</v>
      </c>
    </row>
    <row r="1701" spans="1:18" x14ac:dyDescent="0.25">
      <c r="A1701" s="9" t="s">
        <v>206</v>
      </c>
      <c r="B1701" s="10">
        <v>44648</v>
      </c>
      <c r="C1701" s="11">
        <v>3</v>
      </c>
      <c r="D1701" s="12">
        <v>2022</v>
      </c>
      <c r="E1701" s="10" t="s">
        <v>2723</v>
      </c>
      <c r="F1701" s="10" t="s">
        <v>2658</v>
      </c>
      <c r="G1701" s="10" t="s">
        <v>2670</v>
      </c>
      <c r="H1701" s="9" t="s">
        <v>36</v>
      </c>
      <c r="I1701" s="9" t="s">
        <v>159</v>
      </c>
      <c r="J1701" s="9" t="s">
        <v>3</v>
      </c>
      <c r="K1701" s="9" t="s">
        <v>160</v>
      </c>
      <c r="L1701" s="9" t="s">
        <v>161</v>
      </c>
      <c r="M1701" s="13">
        <v>100</v>
      </c>
      <c r="N1701" s="13">
        <f t="shared" si="78"/>
        <v>4536</v>
      </c>
      <c r="O1701" s="11">
        <v>26500</v>
      </c>
      <c r="P1701" s="11">
        <f t="shared" si="79"/>
        <v>2650000</v>
      </c>
      <c r="Q1701" s="9" t="s">
        <v>207</v>
      </c>
      <c r="R1701" s="37">
        <f t="shared" si="80"/>
        <v>26500</v>
      </c>
    </row>
    <row r="1702" spans="1:18" x14ac:dyDescent="0.25">
      <c r="A1702" s="9" t="s">
        <v>202</v>
      </c>
      <c r="B1702" s="10">
        <v>44649</v>
      </c>
      <c r="C1702" s="11">
        <v>3</v>
      </c>
      <c r="D1702" s="12">
        <v>2022</v>
      </c>
      <c r="E1702" s="10" t="s">
        <v>2723</v>
      </c>
      <c r="F1702" s="10" t="s">
        <v>2658</v>
      </c>
      <c r="G1702" s="10" t="s">
        <v>2670</v>
      </c>
      <c r="H1702" s="9" t="s">
        <v>63</v>
      </c>
      <c r="I1702" s="9" t="s">
        <v>64</v>
      </c>
      <c r="J1702" s="9" t="s">
        <v>3</v>
      </c>
      <c r="K1702" s="9" t="s">
        <v>65</v>
      </c>
      <c r="L1702" s="9" t="s">
        <v>66</v>
      </c>
      <c r="M1702" s="13">
        <v>476.87</v>
      </c>
      <c r="N1702" s="13">
        <f t="shared" si="78"/>
        <v>21630.823199999999</v>
      </c>
      <c r="O1702" s="11">
        <v>20118.48</v>
      </c>
      <c r="P1702" s="11">
        <f t="shared" si="79"/>
        <v>9593899.557599999</v>
      </c>
      <c r="Q1702" s="9" t="s">
        <v>203</v>
      </c>
      <c r="R1702" s="37">
        <f t="shared" si="80"/>
        <v>20118.479999999996</v>
      </c>
    </row>
    <row r="1703" spans="1:18" x14ac:dyDescent="0.25">
      <c r="A1703" s="9" t="s">
        <v>204</v>
      </c>
      <c r="B1703" s="10">
        <v>44649</v>
      </c>
      <c r="C1703" s="11">
        <v>3</v>
      </c>
      <c r="D1703" s="12">
        <v>2022</v>
      </c>
      <c r="E1703" s="10" t="s">
        <v>2723</v>
      </c>
      <c r="F1703" s="10" t="s">
        <v>2658</v>
      </c>
      <c r="G1703" s="10" t="s">
        <v>2670</v>
      </c>
      <c r="H1703" s="9" t="s">
        <v>78</v>
      </c>
      <c r="I1703" s="9" t="s">
        <v>131</v>
      </c>
      <c r="J1703" s="9" t="s">
        <v>3</v>
      </c>
      <c r="K1703" s="9" t="s">
        <v>132</v>
      </c>
      <c r="L1703" s="9" t="s">
        <v>133</v>
      </c>
      <c r="M1703" s="13">
        <v>50</v>
      </c>
      <c r="N1703" s="13">
        <f t="shared" si="78"/>
        <v>2268</v>
      </c>
      <c r="O1703" s="11">
        <v>25100</v>
      </c>
      <c r="P1703" s="11">
        <f t="shared" si="79"/>
        <v>1255000</v>
      </c>
      <c r="Q1703" s="9" t="s">
        <v>205</v>
      </c>
      <c r="R1703" s="37">
        <f t="shared" si="80"/>
        <v>25100</v>
      </c>
    </row>
    <row r="1704" spans="1:18" x14ac:dyDescent="0.25">
      <c r="A1704" s="9" t="s">
        <v>200</v>
      </c>
      <c r="B1704" s="10">
        <v>44653</v>
      </c>
      <c r="C1704" s="11">
        <v>4</v>
      </c>
      <c r="D1704" s="12">
        <v>2022</v>
      </c>
      <c r="E1704" s="10" t="s">
        <v>2724</v>
      </c>
      <c r="F1704" s="10" t="s">
        <v>2658</v>
      </c>
      <c r="G1704" s="10" t="s">
        <v>2671</v>
      </c>
      <c r="H1704" s="9" t="s">
        <v>36</v>
      </c>
      <c r="I1704" s="9" t="s">
        <v>159</v>
      </c>
      <c r="J1704" s="9" t="s">
        <v>3</v>
      </c>
      <c r="K1704" s="9" t="s">
        <v>160</v>
      </c>
      <c r="L1704" s="9" t="s">
        <v>161</v>
      </c>
      <c r="M1704" s="13">
        <v>150</v>
      </c>
      <c r="N1704" s="13">
        <f t="shared" si="78"/>
        <v>6804</v>
      </c>
      <c r="O1704" s="11">
        <v>26500</v>
      </c>
      <c r="P1704" s="11">
        <f t="shared" si="79"/>
        <v>3975000</v>
      </c>
      <c r="Q1704" s="9" t="s">
        <v>201</v>
      </c>
      <c r="R1704" s="37">
        <f t="shared" si="80"/>
        <v>26500</v>
      </c>
    </row>
    <row r="1705" spans="1:18" x14ac:dyDescent="0.25">
      <c r="A1705" s="9" t="s">
        <v>196</v>
      </c>
      <c r="B1705" s="10">
        <v>44655</v>
      </c>
      <c r="C1705" s="11">
        <v>4</v>
      </c>
      <c r="D1705" s="12">
        <v>2022</v>
      </c>
      <c r="E1705" s="10" t="s">
        <v>2724</v>
      </c>
      <c r="F1705" s="10" t="s">
        <v>2658</v>
      </c>
      <c r="G1705" s="10" t="s">
        <v>2671</v>
      </c>
      <c r="H1705" s="9" t="s">
        <v>26</v>
      </c>
      <c r="I1705" s="9" t="s">
        <v>27</v>
      </c>
      <c r="J1705" s="9" t="s">
        <v>3</v>
      </c>
      <c r="K1705" s="9" t="s">
        <v>28</v>
      </c>
      <c r="L1705" s="9" t="s">
        <v>29</v>
      </c>
      <c r="M1705" s="13">
        <v>25</v>
      </c>
      <c r="N1705" s="13">
        <f t="shared" si="78"/>
        <v>1134</v>
      </c>
      <c r="O1705" s="11">
        <v>24000</v>
      </c>
      <c r="P1705" s="11">
        <f t="shared" si="79"/>
        <v>600000</v>
      </c>
      <c r="Q1705" s="9" t="s">
        <v>197</v>
      </c>
      <c r="R1705" s="37">
        <f t="shared" si="80"/>
        <v>24000</v>
      </c>
    </row>
    <row r="1706" spans="1:18" x14ac:dyDescent="0.25">
      <c r="A1706" s="9" t="s">
        <v>198</v>
      </c>
      <c r="B1706" s="10">
        <v>44655</v>
      </c>
      <c r="C1706" s="11">
        <v>4</v>
      </c>
      <c r="D1706" s="12">
        <v>2022</v>
      </c>
      <c r="E1706" s="10" t="s">
        <v>2724</v>
      </c>
      <c r="F1706" s="10" t="s">
        <v>2658</v>
      </c>
      <c r="G1706" s="10" t="s">
        <v>2671</v>
      </c>
      <c r="H1706" s="9" t="s">
        <v>150</v>
      </c>
      <c r="I1706" s="9" t="s">
        <v>58</v>
      </c>
      <c r="J1706" s="9" t="s">
        <v>3</v>
      </c>
      <c r="K1706" s="9" t="s">
        <v>59</v>
      </c>
      <c r="L1706" s="9" t="s">
        <v>60</v>
      </c>
      <c r="M1706" s="13">
        <v>60</v>
      </c>
      <c r="N1706" s="13">
        <f t="shared" si="78"/>
        <v>2721.6</v>
      </c>
      <c r="O1706" s="11">
        <v>16000</v>
      </c>
      <c r="P1706" s="11">
        <f t="shared" si="79"/>
        <v>960000</v>
      </c>
      <c r="Q1706" s="9" t="s">
        <v>199</v>
      </c>
      <c r="R1706" s="37">
        <f t="shared" si="80"/>
        <v>16000</v>
      </c>
    </row>
    <row r="1707" spans="1:18" x14ac:dyDescent="0.25">
      <c r="A1707" s="9" t="s">
        <v>194</v>
      </c>
      <c r="B1707" s="10">
        <v>44656</v>
      </c>
      <c r="C1707" s="11">
        <v>4</v>
      </c>
      <c r="D1707" s="12">
        <v>2022</v>
      </c>
      <c r="E1707" s="10" t="s">
        <v>2724</v>
      </c>
      <c r="F1707" s="10" t="s">
        <v>2658</v>
      </c>
      <c r="G1707" s="10" t="s">
        <v>2671</v>
      </c>
      <c r="H1707" s="9" t="s">
        <v>69</v>
      </c>
      <c r="I1707" s="9" t="s">
        <v>15</v>
      </c>
      <c r="J1707" s="9" t="s">
        <v>3</v>
      </c>
      <c r="K1707" s="9" t="s">
        <v>191</v>
      </c>
      <c r="L1707" s="9" t="s">
        <v>192</v>
      </c>
      <c r="M1707" s="13">
        <v>50</v>
      </c>
      <c r="N1707" s="13">
        <f t="shared" si="78"/>
        <v>2268</v>
      </c>
      <c r="O1707" s="11">
        <v>12000</v>
      </c>
      <c r="P1707" s="11">
        <f t="shared" si="79"/>
        <v>600000</v>
      </c>
      <c r="Q1707" s="9" t="s">
        <v>195</v>
      </c>
      <c r="R1707" s="37">
        <f t="shared" si="80"/>
        <v>12000</v>
      </c>
    </row>
    <row r="1708" spans="1:18" x14ac:dyDescent="0.25">
      <c r="A1708" s="9" t="s">
        <v>190</v>
      </c>
      <c r="B1708" s="10">
        <v>44657</v>
      </c>
      <c r="C1708" s="11">
        <v>4</v>
      </c>
      <c r="D1708" s="12">
        <v>2022</v>
      </c>
      <c r="E1708" s="10" t="s">
        <v>2724</v>
      </c>
      <c r="F1708" s="10" t="s">
        <v>2658</v>
      </c>
      <c r="G1708" s="10" t="s">
        <v>2671</v>
      </c>
      <c r="H1708" s="9" t="s">
        <v>69</v>
      </c>
      <c r="I1708" s="9" t="s">
        <v>15</v>
      </c>
      <c r="J1708" s="9" t="s">
        <v>3</v>
      </c>
      <c r="K1708" s="9" t="s">
        <v>191</v>
      </c>
      <c r="L1708" s="9" t="s">
        <v>192</v>
      </c>
      <c r="M1708" s="13">
        <v>60</v>
      </c>
      <c r="N1708" s="13">
        <f t="shared" si="78"/>
        <v>2721.6</v>
      </c>
      <c r="O1708" s="11">
        <v>12000</v>
      </c>
      <c r="P1708" s="11">
        <f t="shared" si="79"/>
        <v>720000</v>
      </c>
      <c r="Q1708" s="9" t="s">
        <v>193</v>
      </c>
      <c r="R1708" s="37">
        <f t="shared" si="80"/>
        <v>12000</v>
      </c>
    </row>
    <row r="1709" spans="1:18" x14ac:dyDescent="0.25">
      <c r="A1709" s="9" t="s">
        <v>188</v>
      </c>
      <c r="B1709" s="10">
        <v>44658</v>
      </c>
      <c r="C1709" s="11">
        <v>4</v>
      </c>
      <c r="D1709" s="12">
        <v>2022</v>
      </c>
      <c r="E1709" s="10" t="s">
        <v>2724</v>
      </c>
      <c r="F1709" s="10" t="s">
        <v>2658</v>
      </c>
      <c r="G1709" s="10" t="s">
        <v>2671</v>
      </c>
      <c r="H1709" s="9" t="s">
        <v>78</v>
      </c>
      <c r="I1709" s="9" t="s">
        <v>131</v>
      </c>
      <c r="J1709" s="9" t="s">
        <v>3</v>
      </c>
      <c r="K1709" s="9" t="s">
        <v>132</v>
      </c>
      <c r="L1709" s="9" t="s">
        <v>133</v>
      </c>
      <c r="M1709" s="13">
        <v>100</v>
      </c>
      <c r="N1709" s="13">
        <f t="shared" si="78"/>
        <v>4536</v>
      </c>
      <c r="O1709" s="11">
        <v>25100</v>
      </c>
      <c r="P1709" s="11">
        <f t="shared" si="79"/>
        <v>2510000</v>
      </c>
      <c r="Q1709" s="9" t="s">
        <v>189</v>
      </c>
      <c r="R1709" s="37">
        <f t="shared" si="80"/>
        <v>25100</v>
      </c>
    </row>
    <row r="1710" spans="1:18" x14ac:dyDescent="0.25">
      <c r="A1710" s="9" t="s">
        <v>185</v>
      </c>
      <c r="B1710" s="10">
        <v>44659</v>
      </c>
      <c r="C1710" s="11">
        <v>4</v>
      </c>
      <c r="D1710" s="12">
        <v>2022</v>
      </c>
      <c r="E1710" s="10" t="s">
        <v>2724</v>
      </c>
      <c r="F1710" s="10" t="s">
        <v>2658</v>
      </c>
      <c r="G1710" s="10" t="s">
        <v>2671</v>
      </c>
      <c r="H1710" s="9" t="s">
        <v>186</v>
      </c>
      <c r="I1710" s="9" t="s">
        <v>136</v>
      </c>
      <c r="J1710" s="9" t="s">
        <v>3</v>
      </c>
      <c r="K1710" s="9" t="s">
        <v>137</v>
      </c>
      <c r="L1710" s="9" t="s">
        <v>138</v>
      </c>
      <c r="M1710" s="13">
        <v>475.84124800000001</v>
      </c>
      <c r="N1710" s="13">
        <f t="shared" si="78"/>
        <v>21584.15900928</v>
      </c>
      <c r="O1710" s="11">
        <v>24102.81</v>
      </c>
      <c r="P1710" s="11">
        <f t="shared" si="79"/>
        <v>11469111.190706881</v>
      </c>
      <c r="Q1710" s="9" t="s">
        <v>187</v>
      </c>
      <c r="R1710" s="37">
        <f t="shared" si="80"/>
        <v>24102.81</v>
      </c>
    </row>
    <row r="1711" spans="1:18" x14ac:dyDescent="0.25">
      <c r="A1711" s="9" t="s">
        <v>2628</v>
      </c>
      <c r="B1711" s="10">
        <v>44660</v>
      </c>
      <c r="C1711" s="11">
        <v>4</v>
      </c>
      <c r="D1711" s="12">
        <v>2022</v>
      </c>
      <c r="E1711" s="10" t="s">
        <v>2724</v>
      </c>
      <c r="F1711" s="10" t="s">
        <v>2658</v>
      </c>
      <c r="G1711" s="10" t="s">
        <v>2671</v>
      </c>
      <c r="H1711" s="9" t="s">
        <v>36</v>
      </c>
      <c r="I1711" s="9" t="s">
        <v>159</v>
      </c>
      <c r="J1711" s="9" t="s">
        <v>2627</v>
      </c>
      <c r="K1711" s="9" t="s">
        <v>160</v>
      </c>
      <c r="L1711" s="9" t="s">
        <v>161</v>
      </c>
      <c r="M1711" s="13">
        <v>-134</v>
      </c>
      <c r="N1711" s="13">
        <f t="shared" si="78"/>
        <v>-6078.24</v>
      </c>
      <c r="O1711" s="11">
        <v>26500</v>
      </c>
      <c r="P1711" s="11">
        <f t="shared" si="79"/>
        <v>-3551000</v>
      </c>
      <c r="Q1711" s="9" t="s">
        <v>201</v>
      </c>
      <c r="R1711" s="37">
        <f t="shared" si="80"/>
        <v>26500</v>
      </c>
    </row>
    <row r="1712" spans="1:18" x14ac:dyDescent="0.25">
      <c r="A1712" s="9" t="s">
        <v>175</v>
      </c>
      <c r="B1712" s="10">
        <v>44663</v>
      </c>
      <c r="C1712" s="11">
        <v>4</v>
      </c>
      <c r="D1712" s="12">
        <v>2022</v>
      </c>
      <c r="E1712" s="10" t="s">
        <v>2724</v>
      </c>
      <c r="F1712" s="10" t="s">
        <v>2658</v>
      </c>
      <c r="G1712" s="10" t="s">
        <v>2671</v>
      </c>
      <c r="H1712" s="9" t="s">
        <v>36</v>
      </c>
      <c r="I1712" s="9" t="s">
        <v>159</v>
      </c>
      <c r="J1712" s="9" t="s">
        <v>3</v>
      </c>
      <c r="K1712" s="9" t="s">
        <v>160</v>
      </c>
      <c r="L1712" s="9" t="s">
        <v>161</v>
      </c>
      <c r="M1712" s="13">
        <v>40</v>
      </c>
      <c r="N1712" s="13">
        <f t="shared" si="78"/>
        <v>1814.4</v>
      </c>
      <c r="O1712" s="11">
        <v>26500</v>
      </c>
      <c r="P1712" s="11">
        <f t="shared" si="79"/>
        <v>1060000</v>
      </c>
      <c r="Q1712" s="9" t="s">
        <v>176</v>
      </c>
      <c r="R1712" s="37">
        <f t="shared" si="80"/>
        <v>26500</v>
      </c>
    </row>
    <row r="1713" spans="1:18" x14ac:dyDescent="0.25">
      <c r="A1713" s="9" t="s">
        <v>177</v>
      </c>
      <c r="B1713" s="10">
        <v>44663</v>
      </c>
      <c r="C1713" s="11">
        <v>4</v>
      </c>
      <c r="D1713" s="12">
        <v>2022</v>
      </c>
      <c r="E1713" s="10" t="s">
        <v>2724</v>
      </c>
      <c r="F1713" s="10" t="s">
        <v>2658</v>
      </c>
      <c r="G1713" s="10" t="s">
        <v>2671</v>
      </c>
      <c r="H1713" s="9" t="s">
        <v>78</v>
      </c>
      <c r="I1713" s="9" t="s">
        <v>178</v>
      </c>
      <c r="J1713" s="9" t="s">
        <v>3</v>
      </c>
      <c r="K1713" s="9" t="s">
        <v>179</v>
      </c>
      <c r="L1713" s="9" t="s">
        <v>180</v>
      </c>
      <c r="M1713" s="13">
        <v>100</v>
      </c>
      <c r="N1713" s="13">
        <f t="shared" si="78"/>
        <v>4536</v>
      </c>
      <c r="O1713" s="11">
        <v>24500</v>
      </c>
      <c r="P1713" s="11">
        <f t="shared" si="79"/>
        <v>2450000</v>
      </c>
      <c r="Q1713" s="9" t="s">
        <v>181</v>
      </c>
      <c r="R1713" s="37">
        <f t="shared" si="80"/>
        <v>24500</v>
      </c>
    </row>
    <row r="1714" spans="1:18" x14ac:dyDescent="0.25">
      <c r="A1714" s="9" t="s">
        <v>182</v>
      </c>
      <c r="B1714" s="10">
        <v>44663</v>
      </c>
      <c r="C1714" s="11">
        <v>4</v>
      </c>
      <c r="D1714" s="12">
        <v>2022</v>
      </c>
      <c r="E1714" s="10" t="s">
        <v>2724</v>
      </c>
      <c r="F1714" s="10" t="s">
        <v>2658</v>
      </c>
      <c r="G1714" s="10" t="s">
        <v>2671</v>
      </c>
      <c r="H1714" s="9" t="s">
        <v>183</v>
      </c>
      <c r="I1714" s="9" t="s">
        <v>58</v>
      </c>
      <c r="J1714" s="9" t="s">
        <v>3</v>
      </c>
      <c r="K1714" s="9" t="s">
        <v>59</v>
      </c>
      <c r="L1714" s="9" t="s">
        <v>60</v>
      </c>
      <c r="M1714" s="13">
        <v>30</v>
      </c>
      <c r="N1714" s="13">
        <f t="shared" si="78"/>
        <v>1360.8</v>
      </c>
      <c r="O1714" s="11">
        <v>16500</v>
      </c>
      <c r="P1714" s="11">
        <f t="shared" si="79"/>
        <v>495000</v>
      </c>
      <c r="Q1714" s="9" t="s">
        <v>184</v>
      </c>
      <c r="R1714" s="37">
        <f t="shared" si="80"/>
        <v>16500</v>
      </c>
    </row>
    <row r="1715" spans="1:18" x14ac:dyDescent="0.25">
      <c r="A1715" s="9" t="s">
        <v>169</v>
      </c>
      <c r="B1715" s="10">
        <v>44670</v>
      </c>
      <c r="C1715" s="11">
        <v>4</v>
      </c>
      <c r="D1715" s="12">
        <v>2022</v>
      </c>
      <c r="E1715" s="10" t="s">
        <v>2724</v>
      </c>
      <c r="F1715" s="10" t="s">
        <v>2658</v>
      </c>
      <c r="G1715" s="10" t="s">
        <v>2671</v>
      </c>
      <c r="H1715" s="9" t="s">
        <v>170</v>
      </c>
      <c r="I1715" s="9" t="s">
        <v>171</v>
      </c>
      <c r="J1715" s="9" t="s">
        <v>3</v>
      </c>
      <c r="K1715" s="9" t="s">
        <v>172</v>
      </c>
      <c r="L1715" s="9" t="s">
        <v>173</v>
      </c>
      <c r="M1715" s="13">
        <v>30</v>
      </c>
      <c r="N1715" s="13">
        <f t="shared" si="78"/>
        <v>1360.8</v>
      </c>
      <c r="O1715" s="11">
        <v>35500</v>
      </c>
      <c r="P1715" s="11">
        <f t="shared" si="79"/>
        <v>1065000</v>
      </c>
      <c r="Q1715" s="9" t="s">
        <v>174</v>
      </c>
      <c r="R1715" s="37">
        <f t="shared" si="80"/>
        <v>35500</v>
      </c>
    </row>
    <row r="1716" spans="1:18" x14ac:dyDescent="0.25">
      <c r="A1716" s="9" t="s">
        <v>158</v>
      </c>
      <c r="B1716" s="10">
        <v>44672</v>
      </c>
      <c r="C1716" s="11">
        <v>4</v>
      </c>
      <c r="D1716" s="12">
        <v>2022</v>
      </c>
      <c r="E1716" s="10" t="s">
        <v>2724</v>
      </c>
      <c r="F1716" s="10" t="s">
        <v>2658</v>
      </c>
      <c r="G1716" s="10" t="s">
        <v>2671</v>
      </c>
      <c r="H1716" s="9" t="s">
        <v>36</v>
      </c>
      <c r="I1716" s="9" t="s">
        <v>159</v>
      </c>
      <c r="J1716" s="9" t="s">
        <v>3</v>
      </c>
      <c r="K1716" s="9" t="s">
        <v>160</v>
      </c>
      <c r="L1716" s="9" t="s">
        <v>161</v>
      </c>
      <c r="M1716" s="13">
        <v>149</v>
      </c>
      <c r="N1716" s="13">
        <f t="shared" si="78"/>
        <v>6758.64</v>
      </c>
      <c r="O1716" s="11">
        <v>26500</v>
      </c>
      <c r="P1716" s="11">
        <f t="shared" si="79"/>
        <v>3948500</v>
      </c>
      <c r="Q1716" s="9" t="s">
        <v>162</v>
      </c>
      <c r="R1716" s="37">
        <f t="shared" si="80"/>
        <v>26500</v>
      </c>
    </row>
    <row r="1717" spans="1:18" x14ac:dyDescent="0.25">
      <c r="A1717" s="9" t="s">
        <v>163</v>
      </c>
      <c r="B1717" s="10">
        <v>44672</v>
      </c>
      <c r="C1717" s="11">
        <v>4</v>
      </c>
      <c r="D1717" s="12">
        <v>2022</v>
      </c>
      <c r="E1717" s="10" t="s">
        <v>2724</v>
      </c>
      <c r="F1717" s="10" t="s">
        <v>2658</v>
      </c>
      <c r="G1717" s="10" t="s">
        <v>2671</v>
      </c>
      <c r="H1717" s="9" t="s">
        <v>164</v>
      </c>
      <c r="I1717" s="9" t="s">
        <v>165</v>
      </c>
      <c r="J1717" s="9" t="s">
        <v>3</v>
      </c>
      <c r="K1717" s="9" t="s">
        <v>111</v>
      </c>
      <c r="L1717" s="9" t="s">
        <v>112</v>
      </c>
      <c r="M1717" s="13">
        <v>50</v>
      </c>
      <c r="N1717" s="13">
        <f t="shared" si="78"/>
        <v>2268</v>
      </c>
      <c r="O1717" s="11">
        <v>34800</v>
      </c>
      <c r="P1717" s="11">
        <f t="shared" si="79"/>
        <v>1740000</v>
      </c>
      <c r="Q1717" s="9" t="s">
        <v>166</v>
      </c>
      <c r="R1717" s="37">
        <f t="shared" si="80"/>
        <v>34800</v>
      </c>
    </row>
    <row r="1718" spans="1:18" x14ac:dyDescent="0.25">
      <c r="A1718" s="9" t="s">
        <v>167</v>
      </c>
      <c r="B1718" s="10">
        <v>44672</v>
      </c>
      <c r="C1718" s="11">
        <v>4</v>
      </c>
      <c r="D1718" s="12">
        <v>2022</v>
      </c>
      <c r="E1718" s="10" t="s">
        <v>2724</v>
      </c>
      <c r="F1718" s="10" t="s">
        <v>2658</v>
      </c>
      <c r="G1718" s="10" t="s">
        <v>2671</v>
      </c>
      <c r="H1718" s="9" t="s">
        <v>8</v>
      </c>
      <c r="I1718" s="9" t="s">
        <v>110</v>
      </c>
      <c r="J1718" s="9" t="s">
        <v>3</v>
      </c>
      <c r="K1718" s="9" t="s">
        <v>111</v>
      </c>
      <c r="L1718" s="9" t="s">
        <v>112</v>
      </c>
      <c r="M1718" s="13">
        <v>50</v>
      </c>
      <c r="N1718" s="13">
        <f t="shared" si="78"/>
        <v>2268</v>
      </c>
      <c r="O1718" s="11">
        <v>33400</v>
      </c>
      <c r="P1718" s="11">
        <f t="shared" si="79"/>
        <v>1670000</v>
      </c>
      <c r="Q1718" s="9" t="s">
        <v>168</v>
      </c>
      <c r="R1718" s="37">
        <f t="shared" si="80"/>
        <v>33400</v>
      </c>
    </row>
    <row r="1719" spans="1:18" x14ac:dyDescent="0.25">
      <c r="A1719" s="9" t="s">
        <v>152</v>
      </c>
      <c r="B1719" s="10">
        <v>44674</v>
      </c>
      <c r="C1719" s="11">
        <v>4</v>
      </c>
      <c r="D1719" s="12">
        <v>2022</v>
      </c>
      <c r="E1719" s="10" t="s">
        <v>2724</v>
      </c>
      <c r="F1719" s="10" t="s">
        <v>2658</v>
      </c>
      <c r="G1719" s="10" t="s">
        <v>2671</v>
      </c>
      <c r="H1719" s="9" t="s">
        <v>78</v>
      </c>
      <c r="I1719" s="9" t="s">
        <v>131</v>
      </c>
      <c r="J1719" s="9" t="s">
        <v>3</v>
      </c>
      <c r="K1719" s="9" t="s">
        <v>132</v>
      </c>
      <c r="L1719" s="9" t="s">
        <v>133</v>
      </c>
      <c r="M1719" s="13">
        <v>100</v>
      </c>
      <c r="N1719" s="13">
        <f t="shared" si="78"/>
        <v>4536</v>
      </c>
      <c r="O1719" s="11">
        <v>25100</v>
      </c>
      <c r="P1719" s="11">
        <f t="shared" si="79"/>
        <v>2510000</v>
      </c>
      <c r="Q1719" s="9" t="s">
        <v>153</v>
      </c>
      <c r="R1719" s="37">
        <f t="shared" si="80"/>
        <v>25100</v>
      </c>
    </row>
    <row r="1720" spans="1:18" x14ac:dyDescent="0.25">
      <c r="A1720" s="9" t="s">
        <v>154</v>
      </c>
      <c r="B1720" s="10">
        <v>44674</v>
      </c>
      <c r="C1720" s="11">
        <v>4</v>
      </c>
      <c r="D1720" s="12">
        <v>2022</v>
      </c>
      <c r="E1720" s="10" t="s">
        <v>2724</v>
      </c>
      <c r="F1720" s="10" t="s">
        <v>2658</v>
      </c>
      <c r="G1720" s="10" t="s">
        <v>2671</v>
      </c>
      <c r="H1720" s="9" t="s">
        <v>91</v>
      </c>
      <c r="I1720" s="9" t="s">
        <v>9</v>
      </c>
      <c r="J1720" s="9" t="s">
        <v>3</v>
      </c>
      <c r="K1720" s="9" t="s">
        <v>10</v>
      </c>
      <c r="L1720" s="9" t="s">
        <v>11</v>
      </c>
      <c r="M1720" s="13">
        <v>55</v>
      </c>
      <c r="N1720" s="13">
        <f t="shared" si="78"/>
        <v>2494.8000000000002</v>
      </c>
      <c r="O1720" s="11">
        <v>35000</v>
      </c>
      <c r="P1720" s="11">
        <f t="shared" si="79"/>
        <v>1925000</v>
      </c>
      <c r="Q1720" s="9" t="s">
        <v>155</v>
      </c>
      <c r="R1720" s="37">
        <f t="shared" si="80"/>
        <v>35000</v>
      </c>
    </row>
    <row r="1721" spans="1:18" x14ac:dyDescent="0.25">
      <c r="A1721" s="9" t="s">
        <v>156</v>
      </c>
      <c r="B1721" s="10">
        <v>44674</v>
      </c>
      <c r="C1721" s="11">
        <v>4</v>
      </c>
      <c r="D1721" s="12">
        <v>2022</v>
      </c>
      <c r="E1721" s="10" t="s">
        <v>2724</v>
      </c>
      <c r="F1721" s="10" t="s">
        <v>2658</v>
      </c>
      <c r="G1721" s="10" t="s">
        <v>2671</v>
      </c>
      <c r="H1721" s="9" t="s">
        <v>91</v>
      </c>
      <c r="I1721" s="9" t="s">
        <v>9</v>
      </c>
      <c r="J1721" s="9" t="s">
        <v>3</v>
      </c>
      <c r="K1721" s="9" t="s">
        <v>10</v>
      </c>
      <c r="L1721" s="9" t="s">
        <v>11</v>
      </c>
      <c r="M1721" s="13">
        <v>10</v>
      </c>
      <c r="N1721" s="13">
        <f t="shared" si="78"/>
        <v>453.6</v>
      </c>
      <c r="O1721" s="11">
        <v>35000</v>
      </c>
      <c r="P1721" s="11">
        <f t="shared" si="79"/>
        <v>350000</v>
      </c>
      <c r="Q1721" s="9" t="s">
        <v>157</v>
      </c>
      <c r="R1721" s="37">
        <f t="shared" si="80"/>
        <v>35000</v>
      </c>
    </row>
    <row r="1722" spans="1:18" x14ac:dyDescent="0.25">
      <c r="A1722" s="9" t="s">
        <v>149</v>
      </c>
      <c r="B1722" s="10">
        <v>44676</v>
      </c>
      <c r="C1722" s="11">
        <v>4</v>
      </c>
      <c r="D1722" s="12">
        <v>2022</v>
      </c>
      <c r="E1722" s="10" t="s">
        <v>2724</v>
      </c>
      <c r="F1722" s="10" t="s">
        <v>2658</v>
      </c>
      <c r="G1722" s="10" t="s">
        <v>2671</v>
      </c>
      <c r="H1722" s="9" t="s">
        <v>150</v>
      </c>
      <c r="I1722" s="9" t="s">
        <v>58</v>
      </c>
      <c r="J1722" s="9" t="s">
        <v>3</v>
      </c>
      <c r="K1722" s="9" t="s">
        <v>59</v>
      </c>
      <c r="L1722" s="9" t="s">
        <v>60</v>
      </c>
      <c r="M1722" s="13">
        <v>100</v>
      </c>
      <c r="N1722" s="13">
        <f t="shared" si="78"/>
        <v>4536</v>
      </c>
      <c r="O1722" s="11">
        <v>16000</v>
      </c>
      <c r="P1722" s="11">
        <f t="shared" si="79"/>
        <v>1600000</v>
      </c>
      <c r="Q1722" s="9" t="s">
        <v>151</v>
      </c>
      <c r="R1722" s="37">
        <f t="shared" si="80"/>
        <v>16000</v>
      </c>
    </row>
    <row r="1723" spans="1:18" x14ac:dyDescent="0.25">
      <c r="A1723" s="9" t="s">
        <v>135</v>
      </c>
      <c r="B1723" s="10">
        <v>44680</v>
      </c>
      <c r="C1723" s="11">
        <v>4</v>
      </c>
      <c r="D1723" s="12">
        <v>2022</v>
      </c>
      <c r="E1723" s="10" t="s">
        <v>2724</v>
      </c>
      <c r="F1723" s="10" t="s">
        <v>2658</v>
      </c>
      <c r="G1723" s="10" t="s">
        <v>2671</v>
      </c>
      <c r="H1723" s="9" t="s">
        <v>57</v>
      </c>
      <c r="I1723" s="9" t="s">
        <v>136</v>
      </c>
      <c r="J1723" s="9" t="s">
        <v>3</v>
      </c>
      <c r="K1723" s="9" t="s">
        <v>137</v>
      </c>
      <c r="L1723" s="9" t="s">
        <v>138</v>
      </c>
      <c r="M1723" s="13">
        <v>514.28570000000002</v>
      </c>
      <c r="N1723" s="13">
        <f t="shared" si="78"/>
        <v>23327.999351999999</v>
      </c>
      <c r="O1723" s="11">
        <v>21366.982400000001</v>
      </c>
      <c r="P1723" s="11">
        <f t="shared" si="79"/>
        <v>10988733.500471681</v>
      </c>
      <c r="Q1723" s="9" t="s">
        <v>139</v>
      </c>
      <c r="R1723" s="37">
        <f t="shared" si="80"/>
        <v>21366.982400000001</v>
      </c>
    </row>
    <row r="1724" spans="1:18" x14ac:dyDescent="0.25">
      <c r="A1724" s="9" t="s">
        <v>140</v>
      </c>
      <c r="B1724" s="10">
        <v>44680</v>
      </c>
      <c r="C1724" s="11">
        <v>4</v>
      </c>
      <c r="D1724" s="12">
        <v>2022</v>
      </c>
      <c r="E1724" s="10" t="s">
        <v>2724</v>
      </c>
      <c r="F1724" s="10" t="s">
        <v>2658</v>
      </c>
      <c r="G1724" s="10" t="s">
        <v>2671</v>
      </c>
      <c r="H1724" s="9" t="s">
        <v>22</v>
      </c>
      <c r="I1724" s="9" t="s">
        <v>23</v>
      </c>
      <c r="J1724" s="9" t="s">
        <v>3</v>
      </c>
      <c r="K1724" s="9" t="s">
        <v>16</v>
      </c>
      <c r="L1724" s="9" t="s">
        <v>17</v>
      </c>
      <c r="M1724" s="13">
        <v>100</v>
      </c>
      <c r="N1724" s="13">
        <f t="shared" si="78"/>
        <v>4536</v>
      </c>
      <c r="O1724" s="11">
        <v>27500</v>
      </c>
      <c r="P1724" s="11">
        <f t="shared" si="79"/>
        <v>2750000</v>
      </c>
      <c r="Q1724" s="9" t="s">
        <v>141</v>
      </c>
      <c r="R1724" s="37">
        <f t="shared" si="80"/>
        <v>27500</v>
      </c>
    </row>
    <row r="1725" spans="1:18" x14ac:dyDescent="0.25">
      <c r="A1725" s="9" t="s">
        <v>142</v>
      </c>
      <c r="B1725" s="10">
        <v>44680</v>
      </c>
      <c r="C1725" s="11">
        <v>4</v>
      </c>
      <c r="D1725" s="12">
        <v>2022</v>
      </c>
      <c r="E1725" s="10" t="s">
        <v>2724</v>
      </c>
      <c r="F1725" s="10" t="s">
        <v>2658</v>
      </c>
      <c r="G1725" s="10" t="s">
        <v>2671</v>
      </c>
      <c r="H1725" s="9" t="s">
        <v>78</v>
      </c>
      <c r="I1725" s="9" t="s">
        <v>23</v>
      </c>
      <c r="J1725" s="9" t="s">
        <v>3</v>
      </c>
      <c r="K1725" s="9" t="s">
        <v>16</v>
      </c>
      <c r="L1725" s="9" t="s">
        <v>17</v>
      </c>
      <c r="M1725" s="13">
        <v>50</v>
      </c>
      <c r="N1725" s="13">
        <f t="shared" si="78"/>
        <v>2268</v>
      </c>
      <c r="O1725" s="11">
        <v>26500</v>
      </c>
      <c r="P1725" s="11">
        <f t="shared" si="79"/>
        <v>1325000</v>
      </c>
      <c r="Q1725" s="9" t="s">
        <v>143</v>
      </c>
      <c r="R1725" s="37">
        <f t="shared" si="80"/>
        <v>26500</v>
      </c>
    </row>
    <row r="1726" spans="1:18" x14ac:dyDescent="0.25">
      <c r="A1726" s="9" t="s">
        <v>144</v>
      </c>
      <c r="B1726" s="10">
        <v>44680</v>
      </c>
      <c r="C1726" s="11">
        <v>4</v>
      </c>
      <c r="D1726" s="12">
        <v>2022</v>
      </c>
      <c r="E1726" s="10" t="s">
        <v>2724</v>
      </c>
      <c r="F1726" s="10" t="s">
        <v>2658</v>
      </c>
      <c r="G1726" s="10" t="s">
        <v>2671</v>
      </c>
      <c r="H1726" s="9" t="s">
        <v>145</v>
      </c>
      <c r="I1726" s="9" t="s">
        <v>27</v>
      </c>
      <c r="J1726" s="9" t="s">
        <v>3</v>
      </c>
      <c r="K1726" s="9" t="s">
        <v>28</v>
      </c>
      <c r="L1726" s="9" t="s">
        <v>29</v>
      </c>
      <c r="M1726" s="13">
        <v>15</v>
      </c>
      <c r="N1726" s="13">
        <f t="shared" si="78"/>
        <v>680.4</v>
      </c>
      <c r="O1726" s="11">
        <v>22500</v>
      </c>
      <c r="P1726" s="11">
        <f t="shared" si="79"/>
        <v>337500</v>
      </c>
      <c r="Q1726" s="9" t="s">
        <v>146</v>
      </c>
      <c r="R1726" s="37">
        <f t="shared" si="80"/>
        <v>22500</v>
      </c>
    </row>
    <row r="1727" spans="1:18" x14ac:dyDescent="0.25">
      <c r="A1727" s="9" t="s">
        <v>147</v>
      </c>
      <c r="B1727" s="10">
        <v>44680</v>
      </c>
      <c r="C1727" s="11">
        <v>4</v>
      </c>
      <c r="D1727" s="12">
        <v>2022</v>
      </c>
      <c r="E1727" s="10" t="s">
        <v>2724</v>
      </c>
      <c r="F1727" s="10" t="s">
        <v>2658</v>
      </c>
      <c r="G1727" s="10" t="s">
        <v>2671</v>
      </c>
      <c r="H1727" s="9" t="s">
        <v>26</v>
      </c>
      <c r="I1727" s="9" t="s">
        <v>27</v>
      </c>
      <c r="J1727" s="9" t="s">
        <v>3</v>
      </c>
      <c r="K1727" s="9" t="s">
        <v>28</v>
      </c>
      <c r="L1727" s="9" t="s">
        <v>29</v>
      </c>
      <c r="M1727" s="13">
        <v>100</v>
      </c>
      <c r="N1727" s="13">
        <f t="shared" si="78"/>
        <v>4536</v>
      </c>
      <c r="O1727" s="11">
        <v>24500</v>
      </c>
      <c r="P1727" s="11">
        <f t="shared" si="79"/>
        <v>2450000</v>
      </c>
      <c r="Q1727" s="9" t="s">
        <v>148</v>
      </c>
      <c r="R1727" s="37">
        <f t="shared" si="80"/>
        <v>24500</v>
      </c>
    </row>
    <row r="1728" spans="1:18" x14ac:dyDescent="0.25">
      <c r="A1728" s="9" t="s">
        <v>126</v>
      </c>
      <c r="B1728" s="10">
        <v>44690</v>
      </c>
      <c r="C1728" s="11">
        <v>5</v>
      </c>
      <c r="D1728" s="12">
        <v>2022</v>
      </c>
      <c r="E1728" s="10" t="s">
        <v>2725</v>
      </c>
      <c r="F1728" s="10" t="s">
        <v>2658</v>
      </c>
      <c r="G1728" s="10" t="s">
        <v>2671</v>
      </c>
      <c r="H1728" s="9" t="s">
        <v>8</v>
      </c>
      <c r="I1728" s="9" t="s">
        <v>110</v>
      </c>
      <c r="J1728" s="9" t="s">
        <v>3</v>
      </c>
      <c r="K1728" s="9" t="s">
        <v>111</v>
      </c>
      <c r="L1728" s="9" t="s">
        <v>112</v>
      </c>
      <c r="M1728" s="13">
        <v>100</v>
      </c>
      <c r="N1728" s="13">
        <f t="shared" si="78"/>
        <v>4536</v>
      </c>
      <c r="O1728" s="11">
        <v>33400</v>
      </c>
      <c r="P1728" s="11">
        <f t="shared" si="79"/>
        <v>3340000</v>
      </c>
      <c r="Q1728" s="9" t="s">
        <v>127</v>
      </c>
      <c r="R1728" s="37">
        <f t="shared" si="80"/>
        <v>33400</v>
      </c>
    </row>
    <row r="1729" spans="1:18" x14ac:dyDescent="0.25">
      <c r="A1729" s="9" t="s">
        <v>128</v>
      </c>
      <c r="B1729" s="10">
        <v>44690</v>
      </c>
      <c r="C1729" s="11">
        <v>5</v>
      </c>
      <c r="D1729" s="12">
        <v>2022</v>
      </c>
      <c r="E1729" s="10" t="s">
        <v>2725</v>
      </c>
      <c r="F1729" s="10" t="s">
        <v>2658</v>
      </c>
      <c r="G1729" s="10" t="s">
        <v>2671</v>
      </c>
      <c r="H1729" s="9" t="s">
        <v>8</v>
      </c>
      <c r="I1729" s="9" t="s">
        <v>110</v>
      </c>
      <c r="J1729" s="9" t="s">
        <v>3</v>
      </c>
      <c r="K1729" s="9" t="s">
        <v>111</v>
      </c>
      <c r="L1729" s="9" t="s">
        <v>112</v>
      </c>
      <c r="M1729" s="13">
        <v>100</v>
      </c>
      <c r="N1729" s="13">
        <f t="shared" si="78"/>
        <v>4536</v>
      </c>
      <c r="O1729" s="11">
        <v>33400</v>
      </c>
      <c r="P1729" s="11">
        <f t="shared" si="79"/>
        <v>3340000</v>
      </c>
      <c r="Q1729" s="9" t="s">
        <v>129</v>
      </c>
      <c r="R1729" s="37">
        <f t="shared" si="80"/>
        <v>33400</v>
      </c>
    </row>
    <row r="1730" spans="1:18" x14ac:dyDescent="0.25">
      <c r="A1730" s="9" t="s">
        <v>130</v>
      </c>
      <c r="B1730" s="10">
        <v>44690</v>
      </c>
      <c r="C1730" s="11">
        <v>5</v>
      </c>
      <c r="D1730" s="12">
        <v>2022</v>
      </c>
      <c r="E1730" s="10" t="s">
        <v>2725</v>
      </c>
      <c r="F1730" s="10" t="s">
        <v>2658</v>
      </c>
      <c r="G1730" s="10" t="s">
        <v>2671</v>
      </c>
      <c r="H1730" s="9" t="s">
        <v>78</v>
      </c>
      <c r="I1730" s="9" t="s">
        <v>131</v>
      </c>
      <c r="J1730" s="9" t="s">
        <v>3</v>
      </c>
      <c r="K1730" s="9" t="s">
        <v>132</v>
      </c>
      <c r="L1730" s="9" t="s">
        <v>133</v>
      </c>
      <c r="M1730" s="13">
        <v>50</v>
      </c>
      <c r="N1730" s="13">
        <f t="shared" si="78"/>
        <v>2268</v>
      </c>
      <c r="O1730" s="11">
        <v>25100</v>
      </c>
      <c r="P1730" s="11">
        <f t="shared" si="79"/>
        <v>1255000</v>
      </c>
      <c r="Q1730" s="9" t="s">
        <v>134</v>
      </c>
      <c r="R1730" s="37">
        <f t="shared" si="80"/>
        <v>25100</v>
      </c>
    </row>
    <row r="1731" spans="1:18" x14ac:dyDescent="0.25">
      <c r="A1731" s="9" t="s">
        <v>118</v>
      </c>
      <c r="B1731" s="10">
        <v>44691</v>
      </c>
      <c r="C1731" s="11">
        <v>5</v>
      </c>
      <c r="D1731" s="12">
        <v>2022</v>
      </c>
      <c r="E1731" s="10" t="s">
        <v>2725</v>
      </c>
      <c r="F1731" s="10" t="s">
        <v>2658</v>
      </c>
      <c r="G1731" s="10" t="s">
        <v>2671</v>
      </c>
      <c r="H1731" s="9" t="s">
        <v>57</v>
      </c>
      <c r="I1731" s="9" t="s">
        <v>58</v>
      </c>
      <c r="J1731" s="9" t="s">
        <v>3</v>
      </c>
      <c r="K1731" s="9" t="s">
        <v>59</v>
      </c>
      <c r="L1731" s="9" t="s">
        <v>60</v>
      </c>
      <c r="M1731" s="13">
        <v>60</v>
      </c>
      <c r="N1731" s="13">
        <f t="shared" si="78"/>
        <v>2721.6</v>
      </c>
      <c r="O1731" s="11">
        <v>20000</v>
      </c>
      <c r="P1731" s="11">
        <f t="shared" si="79"/>
        <v>1200000</v>
      </c>
      <c r="Q1731" s="9" t="s">
        <v>119</v>
      </c>
      <c r="R1731" s="37">
        <f t="shared" si="80"/>
        <v>20000</v>
      </c>
    </row>
    <row r="1732" spans="1:18" x14ac:dyDescent="0.25">
      <c r="A1732" s="9" t="s">
        <v>120</v>
      </c>
      <c r="B1732" s="10">
        <v>44691</v>
      </c>
      <c r="C1732" s="11">
        <v>5</v>
      </c>
      <c r="D1732" s="12">
        <v>2022</v>
      </c>
      <c r="E1732" s="10" t="s">
        <v>2725</v>
      </c>
      <c r="F1732" s="10" t="s">
        <v>2658</v>
      </c>
      <c r="G1732" s="10" t="s">
        <v>2671</v>
      </c>
      <c r="H1732" s="9" t="s">
        <v>69</v>
      </c>
      <c r="I1732" s="9" t="s">
        <v>64</v>
      </c>
      <c r="J1732" s="9" t="s">
        <v>3</v>
      </c>
      <c r="K1732" s="9" t="s">
        <v>65</v>
      </c>
      <c r="L1732" s="9" t="s">
        <v>66</v>
      </c>
      <c r="M1732" s="13">
        <v>42.328040000000001</v>
      </c>
      <c r="N1732" s="13">
        <f t="shared" si="78"/>
        <v>1919.9998944000001</v>
      </c>
      <c r="O1732" s="11">
        <v>22864.9</v>
      </c>
      <c r="P1732" s="11">
        <f t="shared" si="79"/>
        <v>967826.40179600008</v>
      </c>
      <c r="Q1732" s="9" t="s">
        <v>121</v>
      </c>
      <c r="R1732" s="37">
        <f t="shared" si="80"/>
        <v>22864.9</v>
      </c>
    </row>
    <row r="1733" spans="1:18" x14ac:dyDescent="0.25">
      <c r="A1733" s="9" t="s">
        <v>122</v>
      </c>
      <c r="B1733" s="10">
        <v>44691</v>
      </c>
      <c r="C1733" s="11">
        <v>5</v>
      </c>
      <c r="D1733" s="12">
        <v>2022</v>
      </c>
      <c r="E1733" s="10" t="s">
        <v>2725</v>
      </c>
      <c r="F1733" s="10" t="s">
        <v>2658</v>
      </c>
      <c r="G1733" s="10" t="s">
        <v>2671</v>
      </c>
      <c r="H1733" s="9" t="s">
        <v>78</v>
      </c>
      <c r="I1733" s="9" t="s">
        <v>23</v>
      </c>
      <c r="J1733" s="9" t="s">
        <v>3</v>
      </c>
      <c r="K1733" s="9" t="s">
        <v>16</v>
      </c>
      <c r="L1733" s="9" t="s">
        <v>17</v>
      </c>
      <c r="M1733" s="13">
        <v>50</v>
      </c>
      <c r="N1733" s="13">
        <f t="shared" si="78"/>
        <v>2268</v>
      </c>
      <c r="O1733" s="11">
        <v>26500</v>
      </c>
      <c r="P1733" s="11">
        <f t="shared" si="79"/>
        <v>1325000</v>
      </c>
      <c r="Q1733" s="9" t="s">
        <v>123</v>
      </c>
      <c r="R1733" s="37">
        <f t="shared" si="80"/>
        <v>26500</v>
      </c>
    </row>
    <row r="1734" spans="1:18" x14ac:dyDescent="0.25">
      <c r="A1734" s="9" t="s">
        <v>124</v>
      </c>
      <c r="B1734" s="10">
        <v>44691</v>
      </c>
      <c r="C1734" s="11">
        <v>5</v>
      </c>
      <c r="D1734" s="12">
        <v>2022</v>
      </c>
      <c r="E1734" s="10" t="s">
        <v>2725</v>
      </c>
      <c r="F1734" s="10" t="s">
        <v>2658</v>
      </c>
      <c r="G1734" s="10" t="s">
        <v>2671</v>
      </c>
      <c r="H1734" s="9" t="s">
        <v>22</v>
      </c>
      <c r="I1734" s="9" t="s">
        <v>23</v>
      </c>
      <c r="J1734" s="9" t="s">
        <v>3</v>
      </c>
      <c r="K1734" s="9" t="s">
        <v>16</v>
      </c>
      <c r="L1734" s="9" t="s">
        <v>17</v>
      </c>
      <c r="M1734" s="13">
        <v>150</v>
      </c>
      <c r="N1734" s="13">
        <f t="shared" ref="N1734:N1797" si="81">M1734*45.36</f>
        <v>6804</v>
      </c>
      <c r="O1734" s="11">
        <v>27500</v>
      </c>
      <c r="P1734" s="11">
        <f t="shared" ref="P1734:P1797" si="82">M1734*O1734</f>
        <v>4125000</v>
      </c>
      <c r="Q1734" s="9" t="s">
        <v>125</v>
      </c>
      <c r="R1734" s="37">
        <f t="shared" si="80"/>
        <v>27500</v>
      </c>
    </row>
    <row r="1735" spans="1:18" x14ac:dyDescent="0.25">
      <c r="A1735" s="9" t="s">
        <v>116</v>
      </c>
      <c r="B1735" s="10">
        <v>44692</v>
      </c>
      <c r="C1735" s="11">
        <v>5</v>
      </c>
      <c r="D1735" s="12">
        <v>2022</v>
      </c>
      <c r="E1735" s="10" t="s">
        <v>2725</v>
      </c>
      <c r="F1735" s="10" t="s">
        <v>2658</v>
      </c>
      <c r="G1735" s="10" t="s">
        <v>2671</v>
      </c>
      <c r="H1735" s="9" t="s">
        <v>26</v>
      </c>
      <c r="I1735" s="9" t="s">
        <v>27</v>
      </c>
      <c r="J1735" s="9" t="s">
        <v>3</v>
      </c>
      <c r="K1735" s="9" t="s">
        <v>28</v>
      </c>
      <c r="L1735" s="9" t="s">
        <v>29</v>
      </c>
      <c r="M1735" s="13">
        <v>100</v>
      </c>
      <c r="N1735" s="13">
        <f t="shared" si="81"/>
        <v>4536</v>
      </c>
      <c r="O1735" s="11">
        <v>24500</v>
      </c>
      <c r="P1735" s="11">
        <f t="shared" si="82"/>
        <v>2450000</v>
      </c>
      <c r="Q1735" s="9" t="s">
        <v>117</v>
      </c>
      <c r="R1735" s="37">
        <f t="shared" ref="R1735:R1771" si="83">P1735/M1735</f>
        <v>24500</v>
      </c>
    </row>
    <row r="1736" spans="1:18" x14ac:dyDescent="0.25">
      <c r="A1736" s="9" t="s">
        <v>114</v>
      </c>
      <c r="B1736" s="10">
        <v>44693</v>
      </c>
      <c r="C1736" s="11">
        <v>5</v>
      </c>
      <c r="D1736" s="12">
        <v>2022</v>
      </c>
      <c r="E1736" s="10" t="s">
        <v>2725</v>
      </c>
      <c r="F1736" s="10" t="s">
        <v>2658</v>
      </c>
      <c r="G1736" s="10" t="s">
        <v>2671</v>
      </c>
      <c r="H1736" s="9" t="s">
        <v>8</v>
      </c>
      <c r="I1736" s="9" t="s">
        <v>110</v>
      </c>
      <c r="J1736" s="9" t="s">
        <v>3</v>
      </c>
      <c r="K1736" s="9" t="s">
        <v>111</v>
      </c>
      <c r="L1736" s="9" t="s">
        <v>112</v>
      </c>
      <c r="M1736" s="13">
        <v>100</v>
      </c>
      <c r="N1736" s="13">
        <f t="shared" si="81"/>
        <v>4536</v>
      </c>
      <c r="O1736" s="11">
        <v>33400</v>
      </c>
      <c r="P1736" s="11">
        <f t="shared" si="82"/>
        <v>3340000</v>
      </c>
      <c r="Q1736" s="9" t="s">
        <v>115</v>
      </c>
      <c r="R1736" s="37">
        <f t="shared" si="83"/>
        <v>33400</v>
      </c>
    </row>
    <row r="1737" spans="1:18" x14ac:dyDescent="0.25">
      <c r="A1737" s="9" t="s">
        <v>109</v>
      </c>
      <c r="B1737" s="10">
        <v>44694</v>
      </c>
      <c r="C1737" s="11">
        <v>5</v>
      </c>
      <c r="D1737" s="12">
        <v>2022</v>
      </c>
      <c r="E1737" s="10" t="s">
        <v>2725</v>
      </c>
      <c r="F1737" s="10" t="s">
        <v>2658</v>
      </c>
      <c r="G1737" s="10" t="s">
        <v>2671</v>
      </c>
      <c r="H1737" s="9" t="s">
        <v>8</v>
      </c>
      <c r="I1737" s="9" t="s">
        <v>110</v>
      </c>
      <c r="J1737" s="9" t="s">
        <v>3</v>
      </c>
      <c r="K1737" s="9" t="s">
        <v>111</v>
      </c>
      <c r="L1737" s="9" t="s">
        <v>112</v>
      </c>
      <c r="M1737" s="13">
        <v>150</v>
      </c>
      <c r="N1737" s="13">
        <f t="shared" si="81"/>
        <v>6804</v>
      </c>
      <c r="O1737" s="11">
        <v>33400</v>
      </c>
      <c r="P1737" s="11">
        <f t="shared" si="82"/>
        <v>5010000</v>
      </c>
      <c r="Q1737" s="9" t="s">
        <v>113</v>
      </c>
      <c r="R1737" s="37">
        <f t="shared" si="83"/>
        <v>33400</v>
      </c>
    </row>
    <row r="1738" spans="1:18" x14ac:dyDescent="0.25">
      <c r="A1738" s="9" t="s">
        <v>99</v>
      </c>
      <c r="B1738" s="10">
        <v>44697</v>
      </c>
      <c r="C1738" s="11">
        <v>5</v>
      </c>
      <c r="D1738" s="12">
        <v>2022</v>
      </c>
      <c r="E1738" s="10" t="s">
        <v>2725</v>
      </c>
      <c r="F1738" s="10" t="s">
        <v>2658</v>
      </c>
      <c r="G1738" s="10" t="s">
        <v>2671</v>
      </c>
      <c r="H1738" s="9" t="s">
        <v>57</v>
      </c>
      <c r="I1738" s="9" t="s">
        <v>58</v>
      </c>
      <c r="J1738" s="9" t="s">
        <v>3</v>
      </c>
      <c r="K1738" s="9" t="s">
        <v>59</v>
      </c>
      <c r="L1738" s="9" t="s">
        <v>60</v>
      </c>
      <c r="M1738" s="13">
        <v>31</v>
      </c>
      <c r="N1738" s="13">
        <f t="shared" si="81"/>
        <v>1406.16</v>
      </c>
      <c r="O1738" s="11">
        <v>20000</v>
      </c>
      <c r="P1738" s="11">
        <f t="shared" si="82"/>
        <v>620000</v>
      </c>
      <c r="Q1738" s="9" t="s">
        <v>100</v>
      </c>
      <c r="R1738" s="37">
        <f t="shared" si="83"/>
        <v>20000</v>
      </c>
    </row>
    <row r="1739" spans="1:18" x14ac:dyDescent="0.25">
      <c r="A1739" s="9" t="s">
        <v>101</v>
      </c>
      <c r="B1739" s="10">
        <v>44697</v>
      </c>
      <c r="C1739" s="11">
        <v>5</v>
      </c>
      <c r="D1739" s="12">
        <v>2022</v>
      </c>
      <c r="E1739" s="10" t="s">
        <v>2725</v>
      </c>
      <c r="F1739" s="10" t="s">
        <v>2658</v>
      </c>
      <c r="G1739" s="10" t="s">
        <v>2671</v>
      </c>
      <c r="H1739" s="9" t="s">
        <v>57</v>
      </c>
      <c r="I1739" s="9" t="s">
        <v>58</v>
      </c>
      <c r="J1739" s="9" t="s">
        <v>3</v>
      </c>
      <c r="K1739" s="9" t="s">
        <v>59</v>
      </c>
      <c r="L1739" s="9" t="s">
        <v>60</v>
      </c>
      <c r="M1739" s="13">
        <v>50</v>
      </c>
      <c r="N1739" s="13">
        <f t="shared" si="81"/>
        <v>2268</v>
      </c>
      <c r="O1739" s="11">
        <v>20000</v>
      </c>
      <c r="P1739" s="11">
        <f t="shared" si="82"/>
        <v>1000000</v>
      </c>
      <c r="Q1739" s="9" t="s">
        <v>102</v>
      </c>
      <c r="R1739" s="37">
        <f t="shared" si="83"/>
        <v>20000</v>
      </c>
    </row>
    <row r="1740" spans="1:18" x14ac:dyDescent="0.25">
      <c r="A1740" s="9" t="s">
        <v>103</v>
      </c>
      <c r="B1740" s="10">
        <v>44697</v>
      </c>
      <c r="C1740" s="11">
        <v>5</v>
      </c>
      <c r="D1740" s="12">
        <v>2022</v>
      </c>
      <c r="E1740" s="10" t="s">
        <v>2725</v>
      </c>
      <c r="F1740" s="10" t="s">
        <v>2658</v>
      </c>
      <c r="G1740" s="10" t="s">
        <v>2671</v>
      </c>
      <c r="H1740" s="9" t="s">
        <v>22</v>
      </c>
      <c r="I1740" s="9" t="s">
        <v>23</v>
      </c>
      <c r="J1740" s="9" t="s">
        <v>3</v>
      </c>
      <c r="K1740" s="9" t="s">
        <v>16</v>
      </c>
      <c r="L1740" s="9" t="s">
        <v>17</v>
      </c>
      <c r="M1740" s="13">
        <v>50</v>
      </c>
      <c r="N1740" s="13">
        <f t="shared" si="81"/>
        <v>2268</v>
      </c>
      <c r="O1740" s="11">
        <v>27500</v>
      </c>
      <c r="P1740" s="11">
        <f t="shared" si="82"/>
        <v>1375000</v>
      </c>
      <c r="Q1740" s="9" t="s">
        <v>104</v>
      </c>
      <c r="R1740" s="37">
        <f t="shared" si="83"/>
        <v>27500</v>
      </c>
    </row>
    <row r="1741" spans="1:18" x14ac:dyDescent="0.25">
      <c r="A1741" s="9" t="s">
        <v>105</v>
      </c>
      <c r="B1741" s="10">
        <v>44697</v>
      </c>
      <c r="C1741" s="11">
        <v>5</v>
      </c>
      <c r="D1741" s="12">
        <v>2022</v>
      </c>
      <c r="E1741" s="10" t="s">
        <v>2725</v>
      </c>
      <c r="F1741" s="10" t="s">
        <v>2658</v>
      </c>
      <c r="G1741" s="10" t="s">
        <v>2671</v>
      </c>
      <c r="H1741" s="9" t="s">
        <v>22</v>
      </c>
      <c r="I1741" s="9" t="s">
        <v>23</v>
      </c>
      <c r="J1741" s="9" t="s">
        <v>3</v>
      </c>
      <c r="K1741" s="9" t="s">
        <v>16</v>
      </c>
      <c r="L1741" s="9" t="s">
        <v>17</v>
      </c>
      <c r="M1741" s="13">
        <v>50</v>
      </c>
      <c r="N1741" s="13">
        <f t="shared" si="81"/>
        <v>2268</v>
      </c>
      <c r="O1741" s="11">
        <v>27500</v>
      </c>
      <c r="P1741" s="11">
        <f t="shared" si="82"/>
        <v>1375000</v>
      </c>
      <c r="Q1741" s="9" t="s">
        <v>106</v>
      </c>
      <c r="R1741" s="37">
        <f t="shared" si="83"/>
        <v>27500</v>
      </c>
    </row>
    <row r="1742" spans="1:18" x14ac:dyDescent="0.25">
      <c r="A1742" s="9" t="s">
        <v>107</v>
      </c>
      <c r="B1742" s="10">
        <v>44697</v>
      </c>
      <c r="C1742" s="11">
        <v>5</v>
      </c>
      <c r="D1742" s="12">
        <v>2022</v>
      </c>
      <c r="E1742" s="10" t="s">
        <v>2725</v>
      </c>
      <c r="F1742" s="10" t="s">
        <v>2658</v>
      </c>
      <c r="G1742" s="10" t="s">
        <v>2671</v>
      </c>
      <c r="H1742" s="9" t="s">
        <v>22</v>
      </c>
      <c r="I1742" s="9" t="s">
        <v>23</v>
      </c>
      <c r="J1742" s="9" t="s">
        <v>3</v>
      </c>
      <c r="K1742" s="9" t="s">
        <v>16</v>
      </c>
      <c r="L1742" s="9" t="s">
        <v>17</v>
      </c>
      <c r="M1742" s="13">
        <v>50</v>
      </c>
      <c r="N1742" s="13">
        <f t="shared" si="81"/>
        <v>2268</v>
      </c>
      <c r="O1742" s="11">
        <v>27500</v>
      </c>
      <c r="P1742" s="11">
        <f t="shared" si="82"/>
        <v>1375000</v>
      </c>
      <c r="Q1742" s="9" t="s">
        <v>108</v>
      </c>
      <c r="R1742" s="37">
        <f t="shared" si="83"/>
        <v>27500</v>
      </c>
    </row>
    <row r="1743" spans="1:18" x14ac:dyDescent="0.25">
      <c r="A1743" s="9" t="s">
        <v>95</v>
      </c>
      <c r="B1743" s="10">
        <v>44699</v>
      </c>
      <c r="C1743" s="11">
        <v>5</v>
      </c>
      <c r="D1743" s="12">
        <v>2022</v>
      </c>
      <c r="E1743" s="10" t="s">
        <v>2725</v>
      </c>
      <c r="F1743" s="10" t="s">
        <v>2658</v>
      </c>
      <c r="G1743" s="10" t="s">
        <v>2671</v>
      </c>
      <c r="H1743" s="9" t="s">
        <v>8</v>
      </c>
      <c r="I1743" s="9" t="s">
        <v>9</v>
      </c>
      <c r="J1743" s="9" t="s">
        <v>3</v>
      </c>
      <c r="K1743" s="9" t="s">
        <v>10</v>
      </c>
      <c r="L1743" s="9" t="s">
        <v>11</v>
      </c>
      <c r="M1743" s="13">
        <v>50</v>
      </c>
      <c r="N1743" s="13">
        <f t="shared" si="81"/>
        <v>2268</v>
      </c>
      <c r="O1743" s="11">
        <v>34500</v>
      </c>
      <c r="P1743" s="11">
        <f t="shared" si="82"/>
        <v>1725000</v>
      </c>
      <c r="Q1743" s="9" t="s">
        <v>96</v>
      </c>
      <c r="R1743" s="37">
        <f t="shared" si="83"/>
        <v>34500</v>
      </c>
    </row>
    <row r="1744" spans="1:18" x14ac:dyDescent="0.25">
      <c r="A1744" s="9" t="s">
        <v>97</v>
      </c>
      <c r="B1744" s="10">
        <v>44699</v>
      </c>
      <c r="C1744" s="11">
        <v>5</v>
      </c>
      <c r="D1744" s="12">
        <v>2022</v>
      </c>
      <c r="E1744" s="10" t="s">
        <v>2725</v>
      </c>
      <c r="F1744" s="10" t="s">
        <v>2658</v>
      </c>
      <c r="G1744" s="10" t="s">
        <v>2671</v>
      </c>
      <c r="H1744" s="9" t="s">
        <v>8</v>
      </c>
      <c r="I1744" s="9" t="s">
        <v>9</v>
      </c>
      <c r="J1744" s="9" t="s">
        <v>3</v>
      </c>
      <c r="K1744" s="9" t="s">
        <v>10</v>
      </c>
      <c r="L1744" s="9" t="s">
        <v>11</v>
      </c>
      <c r="M1744" s="13">
        <v>50</v>
      </c>
      <c r="N1744" s="13">
        <f t="shared" si="81"/>
        <v>2268</v>
      </c>
      <c r="O1744" s="11">
        <v>34500</v>
      </c>
      <c r="P1744" s="11">
        <f t="shared" si="82"/>
        <v>1725000</v>
      </c>
      <c r="Q1744" s="9" t="s">
        <v>98</v>
      </c>
      <c r="R1744" s="37">
        <f t="shared" si="83"/>
        <v>34500</v>
      </c>
    </row>
    <row r="1745" spans="1:18" x14ac:dyDescent="0.25">
      <c r="A1745" s="9" t="s">
        <v>88</v>
      </c>
      <c r="B1745" s="10">
        <v>44700</v>
      </c>
      <c r="C1745" s="11">
        <v>5</v>
      </c>
      <c r="D1745" s="12">
        <v>2022</v>
      </c>
      <c r="E1745" s="10" t="s">
        <v>2725</v>
      </c>
      <c r="F1745" s="10" t="s">
        <v>2658</v>
      </c>
      <c r="G1745" s="10" t="s">
        <v>2671</v>
      </c>
      <c r="H1745" s="9" t="s">
        <v>26</v>
      </c>
      <c r="I1745" s="9" t="s">
        <v>27</v>
      </c>
      <c r="J1745" s="9" t="s">
        <v>3</v>
      </c>
      <c r="K1745" s="9" t="s">
        <v>28</v>
      </c>
      <c r="L1745" s="9" t="s">
        <v>29</v>
      </c>
      <c r="M1745" s="13">
        <v>60</v>
      </c>
      <c r="N1745" s="13">
        <f t="shared" si="81"/>
        <v>2721.6</v>
      </c>
      <c r="O1745" s="11">
        <v>24500</v>
      </c>
      <c r="P1745" s="11">
        <f t="shared" si="82"/>
        <v>1470000</v>
      </c>
      <c r="Q1745" s="9" t="s">
        <v>89</v>
      </c>
      <c r="R1745" s="37">
        <f t="shared" si="83"/>
        <v>24500</v>
      </c>
    </row>
    <row r="1746" spans="1:18" x14ac:dyDescent="0.25">
      <c r="A1746" s="9" t="s">
        <v>90</v>
      </c>
      <c r="B1746" s="10">
        <v>44700</v>
      </c>
      <c r="C1746" s="11">
        <v>5</v>
      </c>
      <c r="D1746" s="12">
        <v>2022</v>
      </c>
      <c r="E1746" s="10" t="s">
        <v>2725</v>
      </c>
      <c r="F1746" s="10" t="s">
        <v>2658</v>
      </c>
      <c r="G1746" s="10" t="s">
        <v>2671</v>
      </c>
      <c r="H1746" s="9" t="s">
        <v>91</v>
      </c>
      <c r="I1746" s="9" t="s">
        <v>9</v>
      </c>
      <c r="J1746" s="9" t="s">
        <v>3</v>
      </c>
      <c r="K1746" s="9" t="s">
        <v>10</v>
      </c>
      <c r="L1746" s="9" t="s">
        <v>11</v>
      </c>
      <c r="M1746" s="13">
        <v>50</v>
      </c>
      <c r="N1746" s="13">
        <f t="shared" si="81"/>
        <v>2268</v>
      </c>
      <c r="O1746" s="11">
        <v>35800</v>
      </c>
      <c r="P1746" s="11">
        <f t="shared" si="82"/>
        <v>1790000</v>
      </c>
      <c r="Q1746" s="9" t="s">
        <v>92</v>
      </c>
      <c r="R1746" s="37">
        <f t="shared" si="83"/>
        <v>35800</v>
      </c>
    </row>
    <row r="1747" spans="1:18" x14ac:dyDescent="0.25">
      <c r="A1747" s="9" t="s">
        <v>93</v>
      </c>
      <c r="B1747" s="10">
        <v>44700</v>
      </c>
      <c r="C1747" s="11">
        <v>5</v>
      </c>
      <c r="D1747" s="12">
        <v>2022</v>
      </c>
      <c r="E1747" s="10" t="s">
        <v>2725</v>
      </c>
      <c r="F1747" s="10" t="s">
        <v>2658</v>
      </c>
      <c r="G1747" s="10" t="s">
        <v>2671</v>
      </c>
      <c r="H1747" s="9" t="s">
        <v>57</v>
      </c>
      <c r="I1747" s="9" t="s">
        <v>58</v>
      </c>
      <c r="J1747" s="9" t="s">
        <v>3</v>
      </c>
      <c r="K1747" s="9" t="s">
        <v>59</v>
      </c>
      <c r="L1747" s="9" t="s">
        <v>60</v>
      </c>
      <c r="M1747" s="13">
        <v>100</v>
      </c>
      <c r="N1747" s="13">
        <f t="shared" si="81"/>
        <v>4536</v>
      </c>
      <c r="O1747" s="11">
        <v>20000</v>
      </c>
      <c r="P1747" s="11">
        <f t="shared" si="82"/>
        <v>2000000</v>
      </c>
      <c r="Q1747" s="9" t="s">
        <v>94</v>
      </c>
      <c r="R1747" s="37">
        <f t="shared" si="83"/>
        <v>20000</v>
      </c>
    </row>
    <row r="1748" spans="1:18" x14ac:dyDescent="0.25">
      <c r="A1748" s="9" t="s">
        <v>84</v>
      </c>
      <c r="B1748" s="10">
        <v>44702</v>
      </c>
      <c r="C1748" s="11">
        <v>5</v>
      </c>
      <c r="D1748" s="12">
        <v>2022</v>
      </c>
      <c r="E1748" s="10" t="s">
        <v>2725</v>
      </c>
      <c r="F1748" s="10" t="s">
        <v>2658</v>
      </c>
      <c r="G1748" s="10" t="s">
        <v>2671</v>
      </c>
      <c r="H1748" s="9" t="s">
        <v>63</v>
      </c>
      <c r="I1748" s="9" t="s">
        <v>64</v>
      </c>
      <c r="J1748" s="9" t="s">
        <v>3</v>
      </c>
      <c r="K1748" s="9" t="s">
        <v>85</v>
      </c>
      <c r="L1748" s="9" t="s">
        <v>86</v>
      </c>
      <c r="M1748" s="13">
        <v>48.677246099999998</v>
      </c>
      <c r="N1748" s="13">
        <f t="shared" si="81"/>
        <v>2207.9998830959998</v>
      </c>
      <c r="O1748" s="11">
        <v>20118.48</v>
      </c>
      <c r="P1748" s="11">
        <f t="shared" si="82"/>
        <v>979312.20211792795</v>
      </c>
      <c r="Q1748" s="9" t="s">
        <v>87</v>
      </c>
      <c r="R1748" s="37">
        <f t="shared" si="83"/>
        <v>20118.48</v>
      </c>
    </row>
    <row r="1749" spans="1:18" x14ac:dyDescent="0.25">
      <c r="A1749" s="9" t="s">
        <v>75</v>
      </c>
      <c r="B1749" s="10">
        <v>44704</v>
      </c>
      <c r="C1749" s="11">
        <v>5</v>
      </c>
      <c r="D1749" s="12">
        <v>2022</v>
      </c>
      <c r="E1749" s="10" t="s">
        <v>2725</v>
      </c>
      <c r="F1749" s="10" t="s">
        <v>2658</v>
      </c>
      <c r="G1749" s="10" t="s">
        <v>2671</v>
      </c>
      <c r="H1749" s="9" t="s">
        <v>8</v>
      </c>
      <c r="I1749" s="9" t="s">
        <v>9</v>
      </c>
      <c r="J1749" s="9" t="s">
        <v>3</v>
      </c>
      <c r="K1749" s="9" t="s">
        <v>10</v>
      </c>
      <c r="L1749" s="9" t="s">
        <v>11</v>
      </c>
      <c r="M1749" s="13">
        <v>100</v>
      </c>
      <c r="N1749" s="13">
        <f t="shared" si="81"/>
        <v>4536</v>
      </c>
      <c r="O1749" s="11">
        <v>34500</v>
      </c>
      <c r="P1749" s="11">
        <f t="shared" si="82"/>
        <v>3450000</v>
      </c>
      <c r="Q1749" s="9" t="s">
        <v>76</v>
      </c>
      <c r="R1749" s="37">
        <f t="shared" si="83"/>
        <v>34500</v>
      </c>
    </row>
    <row r="1750" spans="1:18" x14ac:dyDescent="0.25">
      <c r="A1750" s="9" t="s">
        <v>77</v>
      </c>
      <c r="B1750" s="10">
        <v>44704</v>
      </c>
      <c r="C1750" s="11">
        <v>5</v>
      </c>
      <c r="D1750" s="12">
        <v>2022</v>
      </c>
      <c r="E1750" s="10" t="s">
        <v>2725</v>
      </c>
      <c r="F1750" s="10" t="s">
        <v>2658</v>
      </c>
      <c r="G1750" s="10" t="s">
        <v>2671</v>
      </c>
      <c r="H1750" s="9" t="s">
        <v>78</v>
      </c>
      <c r="I1750" s="9" t="s">
        <v>23</v>
      </c>
      <c r="J1750" s="9" t="s">
        <v>3</v>
      </c>
      <c r="K1750" s="9" t="s">
        <v>16</v>
      </c>
      <c r="L1750" s="9" t="s">
        <v>17</v>
      </c>
      <c r="M1750" s="13">
        <v>60</v>
      </c>
      <c r="N1750" s="13">
        <f t="shared" si="81"/>
        <v>2721.6</v>
      </c>
      <c r="O1750" s="11">
        <v>26500</v>
      </c>
      <c r="P1750" s="11">
        <f t="shared" si="82"/>
        <v>1590000</v>
      </c>
      <c r="Q1750" s="9" t="s">
        <v>79</v>
      </c>
      <c r="R1750" s="37">
        <f t="shared" si="83"/>
        <v>26500</v>
      </c>
    </row>
    <row r="1751" spans="1:18" x14ac:dyDescent="0.25">
      <c r="A1751" s="9" t="s">
        <v>80</v>
      </c>
      <c r="B1751" s="10">
        <v>44704</v>
      </c>
      <c r="C1751" s="11">
        <v>5</v>
      </c>
      <c r="D1751" s="12">
        <v>2022</v>
      </c>
      <c r="E1751" s="10" t="s">
        <v>2725</v>
      </c>
      <c r="F1751" s="10" t="s">
        <v>2658</v>
      </c>
      <c r="G1751" s="10" t="s">
        <v>2671</v>
      </c>
      <c r="H1751" s="9" t="s">
        <v>22</v>
      </c>
      <c r="I1751" s="9" t="s">
        <v>23</v>
      </c>
      <c r="J1751" s="9" t="s">
        <v>3</v>
      </c>
      <c r="K1751" s="9" t="s">
        <v>16</v>
      </c>
      <c r="L1751" s="9" t="s">
        <v>17</v>
      </c>
      <c r="M1751" s="13">
        <v>50</v>
      </c>
      <c r="N1751" s="13">
        <f t="shared" si="81"/>
        <v>2268</v>
      </c>
      <c r="O1751" s="11">
        <v>27500</v>
      </c>
      <c r="P1751" s="11">
        <f t="shared" si="82"/>
        <v>1375000</v>
      </c>
      <c r="Q1751" s="9" t="s">
        <v>81</v>
      </c>
      <c r="R1751" s="37">
        <f t="shared" si="83"/>
        <v>27500</v>
      </c>
    </row>
    <row r="1752" spans="1:18" x14ac:dyDescent="0.25">
      <c r="A1752" s="9" t="s">
        <v>82</v>
      </c>
      <c r="B1752" s="10">
        <v>44704</v>
      </c>
      <c r="C1752" s="11">
        <v>5</v>
      </c>
      <c r="D1752" s="12">
        <v>2022</v>
      </c>
      <c r="E1752" s="10" t="s">
        <v>2725</v>
      </c>
      <c r="F1752" s="10" t="s">
        <v>2658</v>
      </c>
      <c r="G1752" s="10" t="s">
        <v>2671</v>
      </c>
      <c r="H1752" s="9" t="s">
        <v>22</v>
      </c>
      <c r="I1752" s="9" t="s">
        <v>23</v>
      </c>
      <c r="J1752" s="9" t="s">
        <v>3</v>
      </c>
      <c r="K1752" s="9" t="s">
        <v>16</v>
      </c>
      <c r="L1752" s="9" t="s">
        <v>17</v>
      </c>
      <c r="M1752" s="13">
        <v>50</v>
      </c>
      <c r="N1752" s="13">
        <f t="shared" si="81"/>
        <v>2268</v>
      </c>
      <c r="O1752" s="11">
        <v>27500</v>
      </c>
      <c r="P1752" s="11">
        <f t="shared" si="82"/>
        <v>1375000</v>
      </c>
      <c r="Q1752" s="9" t="s">
        <v>83</v>
      </c>
      <c r="R1752" s="37">
        <f t="shared" si="83"/>
        <v>27500</v>
      </c>
    </row>
    <row r="1753" spans="1:18" x14ac:dyDescent="0.25">
      <c r="A1753" s="9" t="s">
        <v>62</v>
      </c>
      <c r="B1753" s="10">
        <v>44706</v>
      </c>
      <c r="C1753" s="11">
        <v>5</v>
      </c>
      <c r="D1753" s="12">
        <v>2022</v>
      </c>
      <c r="E1753" s="10" t="s">
        <v>2725</v>
      </c>
      <c r="F1753" s="10" t="s">
        <v>2658</v>
      </c>
      <c r="G1753" s="10" t="s">
        <v>2671</v>
      </c>
      <c r="H1753" s="9" t="s">
        <v>63</v>
      </c>
      <c r="I1753" s="9" t="s">
        <v>64</v>
      </c>
      <c r="J1753" s="9" t="s">
        <v>3</v>
      </c>
      <c r="K1753" s="9" t="s">
        <v>65</v>
      </c>
      <c r="L1753" s="9" t="s">
        <v>66</v>
      </c>
      <c r="M1753" s="13">
        <v>439.15344199999998</v>
      </c>
      <c r="N1753" s="13">
        <f t="shared" si="81"/>
        <v>19920.000129119999</v>
      </c>
      <c r="O1753" s="11">
        <v>20909.97</v>
      </c>
      <c r="P1753" s="11">
        <f t="shared" si="82"/>
        <v>9182685.2976167407</v>
      </c>
      <c r="Q1753" s="9" t="s">
        <v>67</v>
      </c>
      <c r="R1753" s="37">
        <f t="shared" si="83"/>
        <v>20909.97</v>
      </c>
    </row>
    <row r="1754" spans="1:18" x14ac:dyDescent="0.25">
      <c r="A1754" s="9" t="s">
        <v>68</v>
      </c>
      <c r="B1754" s="10">
        <v>44706</v>
      </c>
      <c r="C1754" s="11">
        <v>5</v>
      </c>
      <c r="D1754" s="12">
        <v>2022</v>
      </c>
      <c r="E1754" s="10" t="s">
        <v>2725</v>
      </c>
      <c r="F1754" s="10" t="s">
        <v>2658</v>
      </c>
      <c r="G1754" s="10" t="s">
        <v>2671</v>
      </c>
      <c r="H1754" s="9" t="s">
        <v>69</v>
      </c>
      <c r="I1754" s="9" t="s">
        <v>64</v>
      </c>
      <c r="J1754" s="9" t="s">
        <v>3</v>
      </c>
      <c r="K1754" s="9" t="s">
        <v>65</v>
      </c>
      <c r="L1754" s="9" t="s">
        <v>66</v>
      </c>
      <c r="M1754" s="13">
        <v>46.560844400000001</v>
      </c>
      <c r="N1754" s="13">
        <f t="shared" si="81"/>
        <v>2111.9999019840002</v>
      </c>
      <c r="O1754" s="11">
        <v>20908.060000000001</v>
      </c>
      <c r="P1754" s="11">
        <f t="shared" si="82"/>
        <v>973496.92836586409</v>
      </c>
      <c r="Q1754" s="9" t="s">
        <v>70</v>
      </c>
      <c r="R1754" s="37">
        <f t="shared" si="83"/>
        <v>20908.060000000001</v>
      </c>
    </row>
    <row r="1755" spans="1:18" x14ac:dyDescent="0.25">
      <c r="A1755" s="9" t="s">
        <v>71</v>
      </c>
      <c r="B1755" s="10">
        <v>44706</v>
      </c>
      <c r="C1755" s="11">
        <v>5</v>
      </c>
      <c r="D1755" s="12">
        <v>2022</v>
      </c>
      <c r="E1755" s="10" t="s">
        <v>2725</v>
      </c>
      <c r="F1755" s="10" t="s">
        <v>2658</v>
      </c>
      <c r="G1755" s="10" t="s">
        <v>2671</v>
      </c>
      <c r="H1755" s="9" t="s">
        <v>63</v>
      </c>
      <c r="I1755" s="9" t="s">
        <v>64</v>
      </c>
      <c r="J1755" s="9" t="s">
        <v>3</v>
      </c>
      <c r="K1755" s="9" t="s">
        <v>65</v>
      </c>
      <c r="L1755" s="9" t="s">
        <v>66</v>
      </c>
      <c r="M1755" s="13">
        <v>443.38623000000001</v>
      </c>
      <c r="N1755" s="13">
        <f t="shared" si="81"/>
        <v>20111.9993928</v>
      </c>
      <c r="O1755" s="11">
        <v>22864.6855</v>
      </c>
      <c r="P1755" s="11">
        <f t="shared" si="82"/>
        <v>10137886.703980666</v>
      </c>
      <c r="Q1755" s="9" t="s">
        <v>72</v>
      </c>
      <c r="R1755" s="37">
        <f t="shared" si="83"/>
        <v>22864.6855</v>
      </c>
    </row>
    <row r="1756" spans="1:18" x14ac:dyDescent="0.25">
      <c r="A1756" s="9" t="s">
        <v>73</v>
      </c>
      <c r="B1756" s="10">
        <v>44706</v>
      </c>
      <c r="C1756" s="11">
        <v>5</v>
      </c>
      <c r="D1756" s="12">
        <v>2022</v>
      </c>
      <c r="E1756" s="10" t="s">
        <v>2725</v>
      </c>
      <c r="F1756" s="10" t="s">
        <v>2658</v>
      </c>
      <c r="G1756" s="10" t="s">
        <v>2671</v>
      </c>
      <c r="H1756" s="9" t="s">
        <v>69</v>
      </c>
      <c r="I1756" s="9" t="s">
        <v>64</v>
      </c>
      <c r="J1756" s="9" t="s">
        <v>3</v>
      </c>
      <c r="K1756" s="9" t="s">
        <v>65</v>
      </c>
      <c r="L1756" s="9" t="s">
        <v>66</v>
      </c>
      <c r="M1756" s="13">
        <v>42.328040000000001</v>
      </c>
      <c r="N1756" s="13">
        <f t="shared" si="81"/>
        <v>1919.9998944000001</v>
      </c>
      <c r="O1756" s="11">
        <v>22864.9</v>
      </c>
      <c r="P1756" s="11">
        <f t="shared" si="82"/>
        <v>967826.40179600008</v>
      </c>
      <c r="Q1756" s="9" t="s">
        <v>74</v>
      </c>
      <c r="R1756" s="37">
        <f t="shared" si="83"/>
        <v>22864.9</v>
      </c>
    </row>
    <row r="1757" spans="1:18" x14ac:dyDescent="0.25">
      <c r="A1757" s="9" t="s">
        <v>2626</v>
      </c>
      <c r="B1757" s="10">
        <v>44707</v>
      </c>
      <c r="C1757" s="11">
        <v>5</v>
      </c>
      <c r="D1757" s="12">
        <v>2022</v>
      </c>
      <c r="E1757" s="10" t="s">
        <v>2725</v>
      </c>
      <c r="F1757" s="10" t="s">
        <v>2658</v>
      </c>
      <c r="G1757" s="10" t="s">
        <v>2671</v>
      </c>
      <c r="H1757" s="9" t="s">
        <v>63</v>
      </c>
      <c r="I1757" s="9" t="s">
        <v>64</v>
      </c>
      <c r="J1757" s="9" t="s">
        <v>2627</v>
      </c>
      <c r="K1757" s="9" t="s">
        <v>65</v>
      </c>
      <c r="L1757" s="9" t="s">
        <v>66</v>
      </c>
      <c r="M1757" s="13">
        <v>-88.359790000000004</v>
      </c>
      <c r="N1757" s="13">
        <f t="shared" si="81"/>
        <v>-4008.0000743999999</v>
      </c>
      <c r="O1757" s="11">
        <v>22864.6855</v>
      </c>
      <c r="P1757" s="11">
        <f t="shared" si="82"/>
        <v>-2020318.8091960452</v>
      </c>
      <c r="Q1757" s="9" t="s">
        <v>67</v>
      </c>
      <c r="R1757" s="37">
        <f t="shared" si="83"/>
        <v>22864.6855</v>
      </c>
    </row>
    <row r="1758" spans="1:18" x14ac:dyDescent="0.25">
      <c r="A1758" s="9" t="s">
        <v>54</v>
      </c>
      <c r="B1758" s="10">
        <v>44709</v>
      </c>
      <c r="C1758" s="11">
        <v>5</v>
      </c>
      <c r="D1758" s="12">
        <v>2022</v>
      </c>
      <c r="E1758" s="10" t="s">
        <v>2725</v>
      </c>
      <c r="F1758" s="10" t="s">
        <v>2658</v>
      </c>
      <c r="G1758" s="10" t="s">
        <v>2671</v>
      </c>
      <c r="H1758" s="9" t="s">
        <v>22</v>
      </c>
      <c r="I1758" s="9" t="s">
        <v>23</v>
      </c>
      <c r="J1758" s="9" t="s">
        <v>3</v>
      </c>
      <c r="K1758" s="9" t="s">
        <v>16</v>
      </c>
      <c r="L1758" s="9" t="s">
        <v>17</v>
      </c>
      <c r="M1758" s="13">
        <v>100</v>
      </c>
      <c r="N1758" s="13">
        <f t="shared" si="81"/>
        <v>4536</v>
      </c>
      <c r="O1758" s="11">
        <v>27500</v>
      </c>
      <c r="P1758" s="11">
        <f t="shared" si="82"/>
        <v>2750000</v>
      </c>
      <c r="Q1758" s="9" t="s">
        <v>55</v>
      </c>
      <c r="R1758" s="37">
        <f t="shared" si="83"/>
        <v>27500</v>
      </c>
    </row>
    <row r="1759" spans="1:18" x14ac:dyDescent="0.25">
      <c r="A1759" s="9" t="s">
        <v>56</v>
      </c>
      <c r="B1759" s="10">
        <v>44709</v>
      </c>
      <c r="C1759" s="11">
        <v>5</v>
      </c>
      <c r="D1759" s="12">
        <v>2022</v>
      </c>
      <c r="E1759" s="10" t="s">
        <v>2725</v>
      </c>
      <c r="F1759" s="10" t="s">
        <v>2658</v>
      </c>
      <c r="G1759" s="10" t="s">
        <v>2671</v>
      </c>
      <c r="H1759" s="9" t="s">
        <v>57</v>
      </c>
      <c r="I1759" s="9" t="s">
        <v>58</v>
      </c>
      <c r="J1759" s="9" t="s">
        <v>3</v>
      </c>
      <c r="K1759" s="9" t="s">
        <v>59</v>
      </c>
      <c r="L1759" s="9" t="s">
        <v>60</v>
      </c>
      <c r="M1759" s="13">
        <v>19</v>
      </c>
      <c r="N1759" s="13">
        <f t="shared" si="81"/>
        <v>861.84</v>
      </c>
      <c r="O1759" s="11">
        <v>20000</v>
      </c>
      <c r="P1759" s="11">
        <f t="shared" si="82"/>
        <v>380000</v>
      </c>
      <c r="Q1759" s="9" t="s">
        <v>61</v>
      </c>
      <c r="R1759" s="37">
        <f t="shared" si="83"/>
        <v>20000</v>
      </c>
    </row>
    <row r="1760" spans="1:18" x14ac:dyDescent="0.25">
      <c r="A1760" s="9" t="s">
        <v>49</v>
      </c>
      <c r="B1760" s="10">
        <v>44712</v>
      </c>
      <c r="C1760" s="11">
        <v>5</v>
      </c>
      <c r="D1760" s="12">
        <v>2022</v>
      </c>
      <c r="E1760" s="10" t="s">
        <v>2725</v>
      </c>
      <c r="F1760" s="10" t="s">
        <v>2658</v>
      </c>
      <c r="G1760" s="10" t="s">
        <v>2671</v>
      </c>
      <c r="H1760" s="9" t="s">
        <v>8</v>
      </c>
      <c r="I1760" s="9" t="s">
        <v>50</v>
      </c>
      <c r="J1760" s="9" t="s">
        <v>3</v>
      </c>
      <c r="K1760" s="9" t="s">
        <v>51</v>
      </c>
      <c r="L1760" s="9" t="s">
        <v>52</v>
      </c>
      <c r="M1760" s="13">
        <v>125</v>
      </c>
      <c r="N1760" s="13">
        <f t="shared" si="81"/>
        <v>5670</v>
      </c>
      <c r="O1760" s="11">
        <v>28200</v>
      </c>
      <c r="P1760" s="11">
        <f t="shared" si="82"/>
        <v>3525000</v>
      </c>
      <c r="Q1760" s="9" t="s">
        <v>53</v>
      </c>
      <c r="R1760" s="37">
        <f t="shared" si="83"/>
        <v>28200</v>
      </c>
    </row>
    <row r="1761" spans="1:18" x14ac:dyDescent="0.25">
      <c r="A1761" s="9" t="s">
        <v>47</v>
      </c>
      <c r="B1761" s="10">
        <v>44720</v>
      </c>
      <c r="C1761" s="11">
        <v>6</v>
      </c>
      <c r="D1761" s="12">
        <v>2022</v>
      </c>
      <c r="E1761" s="10" t="s">
        <v>2726</v>
      </c>
      <c r="F1761" s="10" t="s">
        <v>2658</v>
      </c>
      <c r="G1761" s="10" t="s">
        <v>2671</v>
      </c>
      <c r="H1761" s="9" t="s">
        <v>8</v>
      </c>
      <c r="I1761" s="9" t="s">
        <v>9</v>
      </c>
      <c r="J1761" s="9" t="s">
        <v>3</v>
      </c>
      <c r="K1761" s="9" t="s">
        <v>10</v>
      </c>
      <c r="L1761" s="9" t="s">
        <v>11</v>
      </c>
      <c r="M1761" s="13">
        <v>100</v>
      </c>
      <c r="N1761" s="13">
        <f t="shared" si="81"/>
        <v>4536</v>
      </c>
      <c r="O1761" s="11">
        <v>34500</v>
      </c>
      <c r="P1761" s="11">
        <f t="shared" si="82"/>
        <v>3450000</v>
      </c>
      <c r="Q1761" s="9" t="s">
        <v>48</v>
      </c>
      <c r="R1761" s="37">
        <f t="shared" si="83"/>
        <v>34500</v>
      </c>
    </row>
    <row r="1762" spans="1:18" x14ac:dyDescent="0.25">
      <c r="A1762" s="9" t="s">
        <v>45</v>
      </c>
      <c r="B1762" s="10">
        <v>44722</v>
      </c>
      <c r="C1762" s="11">
        <v>6</v>
      </c>
      <c r="D1762" s="12">
        <v>2022</v>
      </c>
      <c r="E1762" s="10" t="s">
        <v>2726</v>
      </c>
      <c r="F1762" s="10" t="s">
        <v>2658</v>
      </c>
      <c r="G1762" s="10" t="s">
        <v>2671</v>
      </c>
      <c r="H1762" s="9" t="s">
        <v>22</v>
      </c>
      <c r="I1762" s="9" t="s">
        <v>23</v>
      </c>
      <c r="J1762" s="9" t="s">
        <v>3</v>
      </c>
      <c r="K1762" s="9" t="s">
        <v>16</v>
      </c>
      <c r="L1762" s="9" t="s">
        <v>17</v>
      </c>
      <c r="M1762" s="13">
        <v>200</v>
      </c>
      <c r="N1762" s="13">
        <f t="shared" si="81"/>
        <v>9072</v>
      </c>
      <c r="O1762" s="11">
        <v>27500</v>
      </c>
      <c r="P1762" s="11">
        <f t="shared" si="82"/>
        <v>5500000</v>
      </c>
      <c r="Q1762" s="9" t="s">
        <v>46</v>
      </c>
      <c r="R1762" s="37">
        <f t="shared" si="83"/>
        <v>27500</v>
      </c>
    </row>
    <row r="1763" spans="1:18" x14ac:dyDescent="0.25">
      <c r="A1763" s="9" t="s">
        <v>41</v>
      </c>
      <c r="B1763" s="10">
        <v>44726</v>
      </c>
      <c r="C1763" s="11">
        <v>6</v>
      </c>
      <c r="D1763" s="12">
        <v>2022</v>
      </c>
      <c r="E1763" s="10" t="s">
        <v>2726</v>
      </c>
      <c r="F1763" s="10" t="s">
        <v>2658</v>
      </c>
      <c r="G1763" s="10" t="s">
        <v>2671</v>
      </c>
      <c r="H1763" s="9" t="s">
        <v>42</v>
      </c>
      <c r="I1763" s="9" t="s">
        <v>43</v>
      </c>
      <c r="J1763" s="9" t="s">
        <v>3</v>
      </c>
      <c r="K1763" s="9" t="s">
        <v>16</v>
      </c>
      <c r="L1763" s="9" t="s">
        <v>17</v>
      </c>
      <c r="M1763" s="13">
        <v>17.52</v>
      </c>
      <c r="N1763" s="13">
        <f t="shared" si="81"/>
        <v>794.70719999999994</v>
      </c>
      <c r="O1763" s="11">
        <v>23500</v>
      </c>
      <c r="P1763" s="11">
        <f t="shared" si="82"/>
        <v>411720</v>
      </c>
      <c r="Q1763" s="9" t="s">
        <v>44</v>
      </c>
      <c r="R1763" s="37">
        <f t="shared" si="83"/>
        <v>23500</v>
      </c>
    </row>
    <row r="1764" spans="1:18" x14ac:dyDescent="0.25">
      <c r="A1764" s="9" t="s">
        <v>35</v>
      </c>
      <c r="B1764" s="10">
        <v>44727</v>
      </c>
      <c r="C1764" s="11">
        <v>6</v>
      </c>
      <c r="D1764" s="12">
        <v>2022</v>
      </c>
      <c r="E1764" s="10" t="s">
        <v>2726</v>
      </c>
      <c r="F1764" s="10" t="s">
        <v>2658</v>
      </c>
      <c r="G1764" s="10" t="s">
        <v>2671</v>
      </c>
      <c r="H1764" s="9" t="s">
        <v>36</v>
      </c>
      <c r="I1764" s="9" t="s">
        <v>37</v>
      </c>
      <c r="J1764" s="9" t="s">
        <v>3</v>
      </c>
      <c r="K1764" s="9" t="s">
        <v>38</v>
      </c>
      <c r="L1764" s="9" t="s">
        <v>39</v>
      </c>
      <c r="M1764" s="13">
        <v>100</v>
      </c>
      <c r="N1764" s="13">
        <f t="shared" si="81"/>
        <v>4536</v>
      </c>
      <c r="O1764" s="11">
        <v>24700</v>
      </c>
      <c r="P1764" s="11">
        <f t="shared" si="82"/>
        <v>2470000</v>
      </c>
      <c r="Q1764" s="9" t="s">
        <v>40</v>
      </c>
      <c r="R1764" s="37">
        <f t="shared" si="83"/>
        <v>24700</v>
      </c>
    </row>
    <row r="1765" spans="1:18" x14ac:dyDescent="0.25">
      <c r="A1765" s="9" t="s">
        <v>31</v>
      </c>
      <c r="B1765" s="10">
        <v>44728</v>
      </c>
      <c r="C1765" s="11">
        <v>6</v>
      </c>
      <c r="D1765" s="12">
        <v>2022</v>
      </c>
      <c r="E1765" s="10" t="s">
        <v>2726</v>
      </c>
      <c r="F1765" s="10" t="s">
        <v>2658</v>
      </c>
      <c r="G1765" s="10" t="s">
        <v>2671</v>
      </c>
      <c r="H1765" s="9" t="s">
        <v>32</v>
      </c>
      <c r="I1765" s="9" t="s">
        <v>33</v>
      </c>
      <c r="J1765" s="9" t="s">
        <v>3</v>
      </c>
      <c r="K1765" s="9" t="s">
        <v>16</v>
      </c>
      <c r="L1765" s="9" t="s">
        <v>17</v>
      </c>
      <c r="M1765" s="13">
        <v>5.77</v>
      </c>
      <c r="N1765" s="13">
        <f t="shared" si="81"/>
        <v>261.72719999999998</v>
      </c>
      <c r="O1765" s="11">
        <v>19903.46</v>
      </c>
      <c r="P1765" s="11">
        <f t="shared" si="82"/>
        <v>114842.96419999999</v>
      </c>
      <c r="Q1765" s="9" t="s">
        <v>34</v>
      </c>
      <c r="R1765" s="37">
        <f t="shared" si="83"/>
        <v>19903.46</v>
      </c>
    </row>
    <row r="1766" spans="1:18" x14ac:dyDescent="0.25">
      <c r="A1766" s="9" t="s">
        <v>25</v>
      </c>
      <c r="B1766" s="10">
        <v>44729</v>
      </c>
      <c r="C1766" s="11">
        <v>6</v>
      </c>
      <c r="D1766" s="12">
        <v>2022</v>
      </c>
      <c r="E1766" s="10" t="s">
        <v>2726</v>
      </c>
      <c r="F1766" s="10" t="s">
        <v>2658</v>
      </c>
      <c r="G1766" s="10" t="s">
        <v>2671</v>
      </c>
      <c r="H1766" s="9" t="s">
        <v>26</v>
      </c>
      <c r="I1766" s="9" t="s">
        <v>27</v>
      </c>
      <c r="J1766" s="9" t="s">
        <v>3</v>
      </c>
      <c r="K1766" s="9" t="s">
        <v>28</v>
      </c>
      <c r="L1766" s="9" t="s">
        <v>29</v>
      </c>
      <c r="M1766" s="13">
        <v>100</v>
      </c>
      <c r="N1766" s="13">
        <f t="shared" si="81"/>
        <v>4536</v>
      </c>
      <c r="O1766" s="11">
        <v>25000</v>
      </c>
      <c r="P1766" s="11">
        <f t="shared" si="82"/>
        <v>2500000</v>
      </c>
      <c r="Q1766" s="9" t="s">
        <v>30</v>
      </c>
      <c r="R1766" s="37">
        <f t="shared" si="83"/>
        <v>25000</v>
      </c>
    </row>
    <row r="1767" spans="1:18" x14ac:dyDescent="0.25">
      <c r="A1767" s="9" t="s">
        <v>21</v>
      </c>
      <c r="B1767" s="10">
        <v>44730</v>
      </c>
      <c r="C1767" s="11">
        <v>6</v>
      </c>
      <c r="D1767" s="12">
        <v>2022</v>
      </c>
      <c r="E1767" s="10" t="s">
        <v>2726</v>
      </c>
      <c r="F1767" s="10" t="s">
        <v>2658</v>
      </c>
      <c r="G1767" s="10" t="s">
        <v>2671</v>
      </c>
      <c r="H1767" s="9" t="s">
        <v>22</v>
      </c>
      <c r="I1767" s="9" t="s">
        <v>23</v>
      </c>
      <c r="J1767" s="9" t="s">
        <v>3</v>
      </c>
      <c r="K1767" s="9" t="s">
        <v>16</v>
      </c>
      <c r="L1767" s="9" t="s">
        <v>17</v>
      </c>
      <c r="M1767" s="13">
        <v>100</v>
      </c>
      <c r="N1767" s="13">
        <f t="shared" si="81"/>
        <v>4536</v>
      </c>
      <c r="O1767" s="11">
        <v>27500</v>
      </c>
      <c r="P1767" s="11">
        <f t="shared" si="82"/>
        <v>2750000</v>
      </c>
      <c r="Q1767" s="9" t="s">
        <v>24</v>
      </c>
      <c r="R1767" s="37">
        <f t="shared" si="83"/>
        <v>27500</v>
      </c>
    </row>
    <row r="1768" spans="1:18" x14ac:dyDescent="0.25">
      <c r="A1768" s="9" t="s">
        <v>19</v>
      </c>
      <c r="B1768" s="10">
        <v>44732</v>
      </c>
      <c r="C1768" s="11">
        <v>6</v>
      </c>
      <c r="D1768" s="12">
        <v>2022</v>
      </c>
      <c r="E1768" s="10" t="s">
        <v>2726</v>
      </c>
      <c r="F1768" s="10" t="s">
        <v>2658</v>
      </c>
      <c r="G1768" s="10" t="s">
        <v>2671</v>
      </c>
      <c r="H1768" s="9" t="s">
        <v>8</v>
      </c>
      <c r="I1768" s="9" t="s">
        <v>9</v>
      </c>
      <c r="J1768" s="9" t="s">
        <v>3</v>
      </c>
      <c r="K1768" s="9" t="s">
        <v>10</v>
      </c>
      <c r="L1768" s="9" t="s">
        <v>11</v>
      </c>
      <c r="M1768" s="13">
        <v>100</v>
      </c>
      <c r="N1768" s="13">
        <f t="shared" si="81"/>
        <v>4536</v>
      </c>
      <c r="O1768" s="11">
        <v>34500</v>
      </c>
      <c r="P1768" s="11">
        <f t="shared" si="82"/>
        <v>3450000</v>
      </c>
      <c r="Q1768" s="9" t="s">
        <v>20</v>
      </c>
      <c r="R1768" s="37">
        <f t="shared" si="83"/>
        <v>34500</v>
      </c>
    </row>
    <row r="1769" spans="1:18" x14ac:dyDescent="0.25">
      <c r="A1769" s="9" t="s">
        <v>13</v>
      </c>
      <c r="B1769" s="10">
        <v>44737</v>
      </c>
      <c r="C1769" s="11">
        <v>6</v>
      </c>
      <c r="D1769" s="12">
        <v>2022</v>
      </c>
      <c r="E1769" s="10" t="s">
        <v>2726</v>
      </c>
      <c r="F1769" s="10" t="s">
        <v>2658</v>
      </c>
      <c r="G1769" s="10" t="s">
        <v>2671</v>
      </c>
      <c r="H1769" s="9" t="s">
        <v>14</v>
      </c>
      <c r="I1769" s="9" t="s">
        <v>15</v>
      </c>
      <c r="J1769" s="9" t="s">
        <v>3</v>
      </c>
      <c r="K1769" s="9" t="s">
        <v>16</v>
      </c>
      <c r="L1769" s="9" t="s">
        <v>17</v>
      </c>
      <c r="M1769" s="13">
        <v>4</v>
      </c>
      <c r="N1769" s="13">
        <f t="shared" si="81"/>
        <v>181.44</v>
      </c>
      <c r="O1769" s="11">
        <v>14000</v>
      </c>
      <c r="P1769" s="11">
        <f t="shared" si="82"/>
        <v>56000</v>
      </c>
      <c r="Q1769" s="9" t="s">
        <v>18</v>
      </c>
      <c r="R1769" s="37">
        <f t="shared" si="83"/>
        <v>14000</v>
      </c>
    </row>
    <row r="1770" spans="1:18" x14ac:dyDescent="0.25">
      <c r="A1770" s="9" t="s">
        <v>0</v>
      </c>
      <c r="B1770" s="10">
        <v>44740</v>
      </c>
      <c r="C1770" s="11">
        <v>6</v>
      </c>
      <c r="D1770" s="12">
        <v>2022</v>
      </c>
      <c r="E1770" s="10" t="s">
        <v>2726</v>
      </c>
      <c r="F1770" s="10" t="s">
        <v>2658</v>
      </c>
      <c r="G1770" s="10" t="s">
        <v>2671</v>
      </c>
      <c r="H1770" s="9" t="s">
        <v>1</v>
      </c>
      <c r="I1770" s="9" t="s">
        <v>2</v>
      </c>
      <c r="J1770" s="9" t="s">
        <v>3</v>
      </c>
      <c r="K1770" s="9" t="s">
        <v>4</v>
      </c>
      <c r="L1770" s="9" t="s">
        <v>5</v>
      </c>
      <c r="M1770" s="13">
        <v>3.7</v>
      </c>
      <c r="N1770" s="13">
        <f t="shared" si="81"/>
        <v>167.83199999999999</v>
      </c>
      <c r="O1770" s="11">
        <v>20000</v>
      </c>
      <c r="P1770" s="11">
        <f t="shared" si="82"/>
        <v>74000</v>
      </c>
      <c r="Q1770" s="9" t="s">
        <v>6</v>
      </c>
      <c r="R1770" s="37">
        <f t="shared" si="83"/>
        <v>20000</v>
      </c>
    </row>
    <row r="1771" spans="1:18" x14ac:dyDescent="0.25">
      <c r="A1771" s="9" t="s">
        <v>7</v>
      </c>
      <c r="B1771" s="10">
        <v>44740</v>
      </c>
      <c r="C1771" s="11">
        <v>6</v>
      </c>
      <c r="D1771" s="12">
        <v>2022</v>
      </c>
      <c r="E1771" s="10" t="s">
        <v>2726</v>
      </c>
      <c r="F1771" s="10" t="s">
        <v>2658</v>
      </c>
      <c r="G1771" s="10" t="s">
        <v>2671</v>
      </c>
      <c r="H1771" s="9" t="s">
        <v>8</v>
      </c>
      <c r="I1771" s="9" t="s">
        <v>9</v>
      </c>
      <c r="J1771" s="9" t="s">
        <v>3</v>
      </c>
      <c r="K1771" s="9" t="s">
        <v>10</v>
      </c>
      <c r="L1771" s="9" t="s">
        <v>11</v>
      </c>
      <c r="M1771" s="13">
        <v>100</v>
      </c>
      <c r="N1771" s="13">
        <f t="shared" si="81"/>
        <v>4536</v>
      </c>
      <c r="O1771" s="11">
        <v>34500</v>
      </c>
      <c r="P1771" s="11">
        <f t="shared" si="82"/>
        <v>3450000</v>
      </c>
      <c r="Q1771" s="9" t="s">
        <v>12</v>
      </c>
      <c r="R1771" s="37">
        <f t="shared" si="83"/>
        <v>34500</v>
      </c>
    </row>
    <row r="1772" spans="1:18" s="6" customFormat="1" ht="15.75" thickBot="1" x14ac:dyDescent="0.3">
      <c r="A1772" s="25"/>
      <c r="B1772" s="27"/>
      <c r="C1772" s="27"/>
      <c r="D1772" s="27"/>
      <c r="E1772" s="27"/>
      <c r="F1772" s="27"/>
      <c r="G1772" s="27"/>
      <c r="H1772" s="28"/>
      <c r="I1772" s="28"/>
      <c r="J1772" s="25"/>
      <c r="K1772" s="25"/>
      <c r="L1772" s="31" t="s">
        <v>2727</v>
      </c>
      <c r="M1772" s="29">
        <f>SUBTOTAL(9,M6:M1771)</f>
        <v>77977.502534329979</v>
      </c>
      <c r="N1772" s="29">
        <f>SUBTOTAL(9,N6:N1771)</f>
        <v>3537059.5149572068</v>
      </c>
      <c r="O1772" s="28"/>
      <c r="P1772" s="30">
        <f>SUBTOTAL(9,P6:P1771)</f>
        <v>1599740592.9435508</v>
      </c>
      <c r="Q1772" s="25"/>
      <c r="R1772" s="30">
        <f>P1772/M1772</f>
        <v>20515.412022066968</v>
      </c>
    </row>
    <row r="1773" spans="1:18" ht="15.75" thickTop="1" x14ac:dyDescent="0.25">
      <c r="A1773" s="1"/>
      <c r="B1773" s="2"/>
      <c r="C1773" s="2"/>
      <c r="D1773" s="2"/>
      <c r="E1773" s="2"/>
      <c r="F1773" s="2"/>
      <c r="G1773" s="2"/>
      <c r="H1773" s="1"/>
      <c r="I1773" s="1"/>
      <c r="J1773" s="1"/>
      <c r="K1773" s="1"/>
      <c r="L1773" s="1"/>
      <c r="M1773" s="4"/>
      <c r="N1773" s="4"/>
      <c r="Q1773" s="1"/>
    </row>
  </sheetData>
  <autoFilter ref="B5:R1771"/>
  <sortState ref="A2:P1767">
    <sortCondition ref="B2:B176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vt:lpstr>
      <vt:lpstr>Summ</vt:lpstr>
      <vt:lpstr>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Galaxy</cp:lastModifiedBy>
  <cp:lastPrinted>2022-12-24T11:55:24Z</cp:lastPrinted>
  <dcterms:created xsi:type="dcterms:W3CDTF">2022-12-24T10:43:02Z</dcterms:created>
  <dcterms:modified xsi:type="dcterms:W3CDTF">2022-12-24T19:00:06Z</dcterms:modified>
</cp:coreProperties>
</file>