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wner\Desktop\"/>
    </mc:Choice>
  </mc:AlternateContent>
  <bookViews>
    <workbookView xWindow="0" yWindow="0" windowWidth="19200" windowHeight="7310"/>
  </bookViews>
  <sheets>
    <sheet name="Fuel Consumption" sheetId="1" r:id="rId1"/>
  </sheets>
  <definedNames>
    <definedName name="Slicer_Department">#N/A</definedName>
  </definedNames>
  <calcPr calcId="152511"/>
  <pivotCaches>
    <pivotCache cacheId="2" r:id="rId2"/>
  </pivotCaches>
  <extLst>
    <ext xmlns:x14="http://schemas.microsoft.com/office/spreadsheetml/2009/9/main" uri="{BBE1A952-AA13-448e-AADC-164F8A28A991}">
      <x14:slicerCaches>
        <x14:slicerCache r:id="rId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4" i="1" l="1"/>
  <c r="C5" i="1"/>
  <c r="D5" i="1"/>
  <c r="E5" i="1" l="1"/>
</calcChain>
</file>

<file path=xl/sharedStrings.xml><?xml version="1.0" encoding="utf-8"?>
<sst xmlns="http://schemas.openxmlformats.org/spreadsheetml/2006/main" count="102" uniqueCount="63">
  <si>
    <t>MANUFACURER AND EXPORTER OF KNITTED GARMENTS</t>
  </si>
  <si>
    <t>FUEL ALLOWANCES COMPARISON</t>
  </si>
  <si>
    <t>Dec-22 vs Jan-23</t>
  </si>
  <si>
    <t>RATE</t>
  </si>
  <si>
    <t>Fuel Department</t>
  </si>
  <si>
    <t>Fuel Count</t>
  </si>
  <si>
    <t>Department</t>
  </si>
  <si>
    <t>Sum of Liters</t>
  </si>
  <si>
    <t>Sum of Dec-22</t>
  </si>
  <si>
    <t>Sum of Jan-23</t>
  </si>
  <si>
    <t>Sum of Varriance Dec22/Jan23</t>
  </si>
  <si>
    <t>Liters</t>
  </si>
  <si>
    <t>Count of Jan-23</t>
  </si>
  <si>
    <t>Embellishment</t>
  </si>
  <si>
    <t>Merchandising</t>
  </si>
  <si>
    <t>Internal Audit</t>
  </si>
  <si>
    <t>Fabrication</t>
  </si>
  <si>
    <t>Stiching-1</t>
  </si>
  <si>
    <t>Admin/HR</t>
  </si>
  <si>
    <t>Export</t>
  </si>
  <si>
    <t>Data Center</t>
  </si>
  <si>
    <t>Warehouse</t>
  </si>
  <si>
    <t>Accounts</t>
  </si>
  <si>
    <t>CAD CAM</t>
  </si>
  <si>
    <t>Cutting-A</t>
  </si>
  <si>
    <t>Stiching-2</t>
  </si>
  <si>
    <t>Grand Total</t>
  </si>
  <si>
    <t>Fuel Employees</t>
  </si>
  <si>
    <t>(%)+</t>
  </si>
  <si>
    <t>Values</t>
  </si>
  <si>
    <t>Employees Name</t>
  </si>
  <si>
    <t>Junaid A.Khan Ghauri</t>
  </si>
  <si>
    <t>Akhlaq Ahmed</t>
  </si>
  <si>
    <t>Muheebullah</t>
  </si>
  <si>
    <t>M.Shahnain Khan</t>
  </si>
  <si>
    <t>S.Bilal</t>
  </si>
  <si>
    <t>Azhar Alam</t>
  </si>
  <si>
    <t>Dilshad Ahmed Usmani</t>
  </si>
  <si>
    <t>Muhammad Atif</t>
  </si>
  <si>
    <t>Irfan</t>
  </si>
  <si>
    <t>M.Jahangeer</t>
  </si>
  <si>
    <t>Muhammad Faisal</t>
  </si>
  <si>
    <t>M.Kashif Hussain</t>
  </si>
  <si>
    <t>Muneer Ud Din</t>
  </si>
  <si>
    <t>Saad Ullah</t>
  </si>
  <si>
    <t>Jumshaid Alam</t>
  </si>
  <si>
    <t>Farooq Ali Bukhari</t>
  </si>
  <si>
    <t>Muhammad Anwer</t>
  </si>
  <si>
    <t>Muhammad Zahid</t>
  </si>
  <si>
    <t>Tauseef Khan</t>
  </si>
  <si>
    <t>M.Shoaib</t>
  </si>
  <si>
    <t>Jumshaid Ahmed</t>
  </si>
  <si>
    <t>Sahib Zada</t>
  </si>
  <si>
    <t>Huzaifa</t>
  </si>
  <si>
    <t>Salman Khan</t>
  </si>
  <si>
    <t>Muzamil Ahmed</t>
  </si>
  <si>
    <t>Muhammad Adil</t>
  </si>
  <si>
    <t>Sheikh Anas</t>
  </si>
  <si>
    <t>Muhammad Sabir</t>
  </si>
  <si>
    <t>M.Irfan</t>
  </si>
  <si>
    <t>M.Juman</t>
  </si>
  <si>
    <t>Fazal</t>
  </si>
  <si>
    <t>Amir Shams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</si>
</sst>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8" x14ac:knownFonts="1">
    <font>
      <sz val="11"/>
      <color theme="1"/>
      <name val="Calibri"/>
      <family val="2"/>
      <scheme val="minor"/>
    </font>
    <font>
      <sz val="11"/>
      <color theme="1"/>
      <name val="Calibri"/>
      <family val="2"/>
      <scheme val="minor"/>
    </font>
    <font>
      <b/>
      <sz val="11"/>
      <color theme="0"/>
      <name val="Calibri"/>
      <family val="2"/>
      <scheme val="minor"/>
    </font>
    <font>
      <b/>
      <sz val="10"/>
      <color theme="0"/>
      <name val="Calibri"/>
      <family val="2"/>
      <scheme val="minor"/>
    </font>
    <font>
      <b/>
      <sz val="10"/>
      <color theme="1"/>
      <name val="Calibri"/>
      <family val="2"/>
      <scheme val="minor"/>
    </font>
    <font>
      <b/>
      <u/>
      <sz val="10"/>
      <color theme="1"/>
      <name val="Calibri"/>
      <family val="2"/>
      <scheme val="minor"/>
    </font>
    <font>
      <b/>
      <sz val="9"/>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8" tint="-0.499984740745262"/>
        <bgColor theme="8" tint="-0.499984740745262"/>
      </patternFill>
    </fill>
    <fill>
      <patternFill patternType="solid">
        <fgColor theme="0"/>
        <bgColor theme="8" tint="-0.499984740745262"/>
      </patternFill>
    </fill>
    <fill>
      <patternFill patternType="solid">
        <fgColor theme="8" tint="0.59999389629810485"/>
        <bgColor theme="8" tint="0.59999389629810485"/>
      </patternFill>
    </fill>
  </fills>
  <borders count="7">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theme="8"/>
      </bottom>
      <diagonal/>
    </border>
    <border>
      <left/>
      <right/>
      <top style="thin">
        <color theme="8" tint="0.79998168889431442"/>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5">
    <xf numFmtId="0" fontId="0" fillId="0" borderId="0" xfId="0"/>
    <xf numFmtId="0" fontId="3" fillId="2" borderId="0" xfId="0" applyFont="1" applyFill="1" applyBorder="1" applyAlignment="1">
      <alignment horizontal="left" vertical="top"/>
    </xf>
    <xf numFmtId="0" fontId="2" fillId="3" borderId="0" xfId="0" applyFont="1" applyFill="1" applyBorder="1" applyAlignment="1">
      <alignment horizontal="left" vertical="top"/>
    </xf>
    <xf numFmtId="0" fontId="3" fillId="2" borderId="0" xfId="0" applyFont="1" applyFill="1" applyBorder="1" applyAlignment="1">
      <alignment horizontal="center" vertical="top"/>
    </xf>
    <xf numFmtId="43" fontId="6" fillId="4" borderId="2" xfId="1" applyFont="1" applyFill="1" applyBorder="1"/>
    <xf numFmtId="43" fontId="6" fillId="4" borderId="3" xfId="1" applyFont="1" applyFill="1" applyBorder="1"/>
    <xf numFmtId="164" fontId="6" fillId="4" borderId="4" xfId="1" applyNumberFormat="1" applyFont="1" applyFill="1" applyBorder="1"/>
    <xf numFmtId="164" fontId="0" fillId="0" borderId="0" xfId="1" applyNumberFormat="1" applyFont="1"/>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xf numFmtId="164" fontId="7" fillId="0" borderId="0" xfId="0" applyNumberFormat="1" applyFont="1" applyAlignment="1">
      <alignment horizontal="center" vertical="center"/>
    </xf>
    <xf numFmtId="164" fontId="7" fillId="0" borderId="0" xfId="0" applyNumberFormat="1" applyFont="1" applyAlignment="1">
      <alignment horizontal="center" vertical="center" wrapText="1"/>
    </xf>
    <xf numFmtId="0" fontId="0" fillId="0" borderId="0" xfId="0" applyAlignment="1">
      <alignment horizontal="left"/>
    </xf>
    <xf numFmtId="164" fontId="0" fillId="0" borderId="0" xfId="0" applyNumberFormat="1"/>
    <xf numFmtId="164" fontId="0" fillId="0" borderId="0" xfId="0" applyNumberFormat="1" applyAlignment="1">
      <alignment horizontal="left"/>
    </xf>
    <xf numFmtId="0" fontId="7" fillId="0" borderId="0" xfId="0" applyFont="1" applyAlignment="1">
      <alignment horizontal="left"/>
    </xf>
    <xf numFmtId="164" fontId="7" fillId="0" borderId="0" xfId="0" applyNumberFormat="1" applyFont="1"/>
    <xf numFmtId="0" fontId="3" fillId="2" borderId="5" xfId="0" applyFont="1" applyFill="1" applyBorder="1" applyAlignment="1">
      <alignment horizontal="center" vertical="center" wrapText="1"/>
    </xf>
    <xf numFmtId="9" fontId="3" fillId="2" borderId="6" xfId="2" applyFont="1" applyFill="1" applyBorder="1"/>
    <xf numFmtId="164" fontId="7" fillId="0" borderId="0" xfId="0" applyNumberFormat="1" applyFont="1" applyAlignment="1">
      <alignment horizontal="left"/>
    </xf>
    <xf numFmtId="0" fontId="0" fillId="0" borderId="0" xfId="0" applyAlignment="1">
      <alignment horizontal="center" vertical="center"/>
    </xf>
    <xf numFmtId="0" fontId="4" fillId="3" borderId="0" xfId="0" applyFont="1" applyFill="1" applyBorder="1" applyAlignment="1">
      <alignment horizontal="center" vertical="top"/>
    </xf>
    <xf numFmtId="0" fontId="5" fillId="0" borderId="1" xfId="0" applyFont="1" applyBorder="1" applyAlignment="1">
      <alignment horizontal="center"/>
    </xf>
    <xf numFmtId="0" fontId="3" fillId="2" borderId="0" xfId="0" applyFont="1" applyFill="1" applyBorder="1" applyAlignment="1">
      <alignment horizontal="center" vertical="top"/>
    </xf>
  </cellXfs>
  <cellStyles count="3">
    <cellStyle name="Comma" xfId="1" builtinId="3"/>
    <cellStyle name="Normal" xfId="0" builtinId="0"/>
    <cellStyle name="Percent" xfId="2" builtinId="5"/>
  </cellStyles>
  <dxfs count="49">
    <dxf>
      <font>
        <sz val="10"/>
      </font>
    </dxf>
    <dxf>
      <font>
        <sz val="10"/>
      </font>
    </dxf>
    <dxf>
      <font>
        <sz val="10"/>
      </font>
    </dxf>
    <dxf>
      <alignment vertical="center" readingOrder="0"/>
    </dxf>
    <dxf>
      <alignment vertical="center" readingOrder="0"/>
    </dxf>
    <dxf>
      <alignment horizontal="center" readingOrder="0"/>
    </dxf>
    <dxf>
      <alignment horizontal="center" readingOrder="0"/>
    </dxf>
    <dxf>
      <alignment wrapText="1" readingOrder="0"/>
    </dxf>
    <dxf>
      <alignment vertical="center" readingOrder="0"/>
    </dxf>
    <dxf>
      <alignment horizontal="center" readingOrder="0"/>
    </dxf>
    <dxf>
      <alignment wrapText="1" readingOrder="0"/>
    </dxf>
    <dxf>
      <alignment wrapText="1" readingOrder="0"/>
    </dxf>
    <dxf>
      <alignment wrapText="1" readingOrder="0"/>
    </dxf>
    <dxf>
      <numFmt numFmtId="164" formatCode="_(* #,##0_);_(* \(#,##0\);_(* &quot;-&quot;??_);_(@_)"/>
    </dxf>
    <dxf>
      <numFmt numFmtId="164" formatCode="_(* #,##0_);_(* \(#,##0\);_(* &quot;-&quot;??_);_(@_)"/>
    </dxf>
    <dxf>
      <font>
        <sz val="10"/>
      </font>
    </dxf>
    <dxf>
      <font>
        <sz val="10"/>
      </font>
    </dxf>
    <dxf>
      <font>
        <sz val="10"/>
      </font>
    </dxf>
    <dxf>
      <alignment vertical="center" readingOrder="0"/>
    </dxf>
    <dxf>
      <alignment horizontal="center" readingOrder="0"/>
    </dxf>
    <dxf>
      <alignment wrapText="1" readingOrder="0"/>
    </dxf>
    <dxf>
      <alignment vertical="center" readingOrder="0"/>
    </dxf>
    <dxf>
      <alignment vertical="center" readingOrder="0"/>
    </dxf>
    <dxf>
      <alignment horizontal="center" readingOrder="0"/>
    </dxf>
    <dxf>
      <alignment horizontal="center" readingOrder="0"/>
    </dxf>
    <dxf>
      <alignment wrapText="1" readingOrder="0"/>
    </dxf>
    <dxf>
      <alignment wrapText="1" readingOrder="0"/>
    </dxf>
    <dxf>
      <alignment wrapText="1" readingOrder="0"/>
    </dxf>
    <dxf>
      <numFmt numFmtId="164" formatCode="_(* #,##0_);_(* \(#,##0\);_(* &quot;-&quot;??_);_(@_)"/>
    </dxf>
    <dxf>
      <numFmt numFmtId="164" formatCode="_(* #,##0_);_(* \(#,##0\);_(* &quot;-&quot;??_);_(@_)"/>
    </dxf>
    <dxf>
      <font>
        <sz val="10"/>
      </font>
    </dxf>
    <dxf>
      <font>
        <sz val="10"/>
      </font>
    </dxf>
    <dxf>
      <font>
        <sz val="10"/>
      </font>
    </dxf>
    <dxf>
      <font>
        <sz val="10"/>
      </font>
    </dxf>
    <dxf>
      <alignment wrapText="1" readingOrder="0"/>
    </dxf>
    <dxf>
      <alignment vertical="center" readingOrder="0"/>
    </dxf>
    <dxf>
      <alignment vertical="center" readingOrder="0"/>
    </dxf>
    <dxf>
      <alignment horizontal="center" readingOrder="0"/>
    </dxf>
    <dxf>
      <alignment horizontal="center" readingOrder="0"/>
    </dxf>
    <dxf>
      <numFmt numFmtId="164" formatCode="_(* #,##0_);_(* \(#,##0\);_(* &quot;-&quot;??_);_(@_)"/>
    </dxf>
    <dxf>
      <numFmt numFmtId="164" formatCode="_(* #,##0_);_(* \(#,##0\);_(* &quot;-&quot;??_);_(@_)"/>
    </dxf>
    <dxf>
      <numFmt numFmtId="164" formatCode="_(* #,##0_);_(* \(#,##0\);_(* &quot;-&quot;??_);_(@_)"/>
    </dxf>
    <dxf>
      <alignment vertical="center" readingOrder="0"/>
    </dxf>
    <dxf>
      <alignment vertical="center" readingOrder="0"/>
    </dxf>
    <dxf>
      <alignment horizontal="center" readingOrder="0"/>
    </dxf>
    <dxf>
      <alignment horizontal="center" readingOrder="0"/>
    </dxf>
    <dxf>
      <alignment wrapText="1" readingOrder="0"/>
    </dxf>
    <dxf>
      <numFmt numFmtId="164" formatCode="_(* #,##0_);_(* \(#,##0\);_(* &quot;-&quot;??_);_(@_)"/>
    </dxf>
    <dxf>
      <numFmt numFmtId="164"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calcChain" Target="calcChain.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8</xdr:col>
      <xdr:colOff>44450</xdr:colOff>
      <xdr:row>25</xdr:row>
      <xdr:rowOff>177800</xdr:rowOff>
    </xdr:from>
    <xdr:to>
      <xdr:col>11</xdr:col>
      <xdr:colOff>95250</xdr:colOff>
      <xdr:row>45</xdr:row>
      <xdr:rowOff>57150</xdr:rowOff>
    </xdr:to>
    <mc:AlternateContent xmlns:mc="http://schemas.openxmlformats.org/markup-compatibility/2006" xmlns:a14="http://schemas.microsoft.com/office/drawing/2010/main">
      <mc:Choice Requires="a14">
        <xdr:graphicFrame macro="">
          <xdr:nvGraphicFramePr>
            <xdr:cNvPr id="2"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829550" y="5149850"/>
              <a:ext cx="1828800" cy="3873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A:\Auditor-TouseefBhai-Laptop%20Data%20Backup%2014-JAN-2023\My%20DeskTop%20Data%20Backup%2014-JAN-2023\OT%20and%20Salary%20Shee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owner" refreshedDate="44959.533062615737" createdVersion="5" refreshedVersion="5" minRefreshableVersion="3" recordCount="32">
  <cacheSource type="worksheet">
    <worksheetSource ref="A5:I37" sheet="Fuel Details" r:id="rId2"/>
  </cacheSource>
  <cacheFields count="9">
    <cacheField name="Department" numFmtId="0">
      <sharedItems count="15">
        <s v="Accounts"/>
        <s v="Admin/HR"/>
        <s v="CAD CAM"/>
        <s v="Cutting-A"/>
        <s v="Data Center"/>
        <s v="Embellishment"/>
        <s v="Export"/>
        <s v="Fabrication"/>
        <s v="Internal Audit"/>
        <s v="Merchandising"/>
        <s v="Stiching-1"/>
        <s v="Stiching-2"/>
        <s v="Warehouse"/>
        <s v="Administration" u="1"/>
        <s v="Emellishment" u="1"/>
      </sharedItems>
    </cacheField>
    <cacheField name="Name" numFmtId="0">
      <sharedItems count="32">
        <s v="Muzamil Ahmed"/>
        <s v="Muhammad Sabir"/>
        <s v="Muhammad Anwer"/>
        <s v="Muhammad Adil"/>
        <s v="Jumshaid Ahmed"/>
        <s v="Muhammad Zahid"/>
        <s v="Sahib Zada"/>
        <s v="Dilshad Ahmed Usmani"/>
        <s v="Huzaifa"/>
        <s v="Muneer Ud Din"/>
        <s v="Azhar Alam"/>
        <s v="Jumshaid Alam"/>
        <s v="Muhammad Atif"/>
        <s v="Muhammad Faisal"/>
        <s v="M.Kashif Hussain"/>
        <s v="Irfan"/>
        <s v="M.Shahnain Khan"/>
        <s v="Saad Ullah"/>
        <s v="M.Jahangeer"/>
        <s v="Junaid A.Khan Ghauri"/>
        <s v="Tauseef Khan"/>
        <s v="M.Juman"/>
        <s v="Salman Khan"/>
        <s v="M.Irfan"/>
        <s v="Akhlaq Ahmed"/>
        <s v="S.Bilal"/>
        <s v="Sheikh Anas"/>
        <s v="M.Shoaib"/>
        <s v="Muheebullah"/>
        <s v="Amir Shams"/>
        <s v="Fazal"/>
        <s v="Farooq Ali Bukhari"/>
      </sharedItems>
    </cacheField>
    <cacheField name="Designation" numFmtId="0">
      <sharedItems/>
    </cacheField>
    <cacheField name="Liters" numFmtId="0">
      <sharedItems containsSemiMixedTypes="0" containsString="0" containsNumber="1" minValue="4.655493482309125" maxValue="130" count="16">
        <n v="25"/>
        <n v="17.420856610800744"/>
        <n v="50"/>
        <n v="30"/>
        <n v="40"/>
        <n v="60"/>
        <n v="90"/>
        <n v="130"/>
        <n v="35"/>
        <n v="13.966480446927374"/>
        <n v="15"/>
        <n v="125"/>
        <n v="24.193999999999999"/>
        <n v="100"/>
        <n v="4.655493482309125"/>
        <n v="6.983240223463687"/>
      </sharedItems>
    </cacheField>
    <cacheField name="Rate" numFmtId="43">
      <sharedItems containsSemiMixedTypes="0" containsString="0" containsNumber="1" minValue="214.8" maxValue="214.8"/>
    </cacheField>
    <cacheField name="Dec-22" numFmtId="0">
      <sharedItems containsSemiMixedTypes="0" containsString="0" containsNumber="1" minValue="1000" maxValue="27924"/>
    </cacheField>
    <cacheField name="Rate2" numFmtId="43">
      <sharedItems containsSemiMixedTypes="0" containsString="0" containsNumber="1" minValue="249.8" maxValue="249.8"/>
    </cacheField>
    <cacheField name="Jan-23" numFmtId="0">
      <sharedItems containsSemiMixedTypes="0" containsString="0" containsNumber="1" minValue="1162.9422718808194" maxValue="32474"/>
    </cacheField>
    <cacheField name="Varriance Dec22/Jan23" numFmtId="0">
      <sharedItems containsSemiMixedTypes="0" containsString="0" containsNumber="1" minValue="162.94227188081936" maxValue="4550"/>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32">
  <r>
    <x v="0"/>
    <x v="0"/>
    <s v="Executive"/>
    <x v="0"/>
    <n v="214.8"/>
    <n v="5370"/>
    <n v="249.8"/>
    <n v="6245"/>
    <n v="875"/>
  </r>
  <r>
    <x v="0"/>
    <x v="1"/>
    <s v="Assistant"/>
    <x v="1"/>
    <n v="214.8"/>
    <n v="3742"/>
    <n v="249.8"/>
    <n v="4351.7299813780264"/>
    <n v="609.72998137802642"/>
  </r>
  <r>
    <x v="1"/>
    <x v="2"/>
    <s v="Manager"/>
    <x v="2"/>
    <n v="214.8"/>
    <n v="10740"/>
    <n v="249.8"/>
    <n v="12490"/>
    <n v="1750"/>
  </r>
  <r>
    <x v="1"/>
    <x v="3"/>
    <s v="Compliance Officer"/>
    <x v="0"/>
    <n v="214.8"/>
    <n v="5370"/>
    <n v="249.8"/>
    <n v="6245"/>
    <n v="875"/>
  </r>
  <r>
    <x v="1"/>
    <x v="4"/>
    <s v="Compliance Officer"/>
    <x v="3"/>
    <n v="214.8"/>
    <n v="6444"/>
    <n v="249.8"/>
    <n v="7494"/>
    <n v="1050"/>
  </r>
  <r>
    <x v="2"/>
    <x v="5"/>
    <s v="CAD Master"/>
    <x v="4"/>
    <n v="214.8"/>
    <n v="8592"/>
    <n v="249.8"/>
    <n v="9992"/>
    <n v="1400"/>
  </r>
  <r>
    <x v="3"/>
    <x v="6"/>
    <s v="Incharge"/>
    <x v="3"/>
    <n v="214.8"/>
    <n v="6444"/>
    <n v="249.8"/>
    <n v="7494"/>
    <n v="1050"/>
  </r>
  <r>
    <x v="4"/>
    <x v="7"/>
    <s v="PA to Director"/>
    <x v="2"/>
    <n v="214.8"/>
    <n v="10740"/>
    <n v="249.8"/>
    <n v="12490"/>
    <n v="1750"/>
  </r>
  <r>
    <x v="4"/>
    <x v="8"/>
    <s v="Assistant"/>
    <x v="3"/>
    <n v="214.8"/>
    <n v="6444"/>
    <n v="249.8"/>
    <n v="7494"/>
    <n v="1050"/>
  </r>
  <r>
    <x v="5"/>
    <x v="9"/>
    <s v="Incharge"/>
    <x v="2"/>
    <n v="214.8"/>
    <n v="10740"/>
    <n v="249.8"/>
    <n v="12490"/>
    <n v="1750"/>
  </r>
  <r>
    <x v="5"/>
    <x v="10"/>
    <s v="Manager"/>
    <x v="5"/>
    <n v="214.8"/>
    <n v="12888"/>
    <n v="249.8"/>
    <n v="14988"/>
    <n v="2100"/>
  </r>
  <r>
    <x v="5"/>
    <x v="11"/>
    <s v="QC"/>
    <x v="2"/>
    <n v="214.8"/>
    <n v="10740"/>
    <n v="249.8"/>
    <n v="12490"/>
    <n v="1750"/>
  </r>
  <r>
    <x v="5"/>
    <x v="12"/>
    <s v="QC"/>
    <x v="2"/>
    <n v="214.8"/>
    <n v="10740"/>
    <n v="249.8"/>
    <n v="12490"/>
    <n v="1750"/>
  </r>
  <r>
    <x v="5"/>
    <x v="13"/>
    <s v="QC"/>
    <x v="2"/>
    <n v="214.8"/>
    <n v="10740"/>
    <n v="249.8"/>
    <n v="12490"/>
    <n v="1750"/>
  </r>
  <r>
    <x v="6"/>
    <x v="14"/>
    <s v="Assistant"/>
    <x v="2"/>
    <n v="214.8"/>
    <n v="10740"/>
    <n v="249.8"/>
    <n v="12490"/>
    <n v="1750"/>
  </r>
  <r>
    <x v="6"/>
    <x v="15"/>
    <s v="Manager"/>
    <x v="2"/>
    <n v="214.8"/>
    <n v="10740"/>
    <n v="249.8"/>
    <n v="12490"/>
    <n v="1750"/>
  </r>
  <r>
    <x v="7"/>
    <x v="16"/>
    <s v="Manager"/>
    <x v="6"/>
    <n v="214.8"/>
    <n v="19332"/>
    <n v="249.8"/>
    <n v="22482"/>
    <n v="3150"/>
  </r>
  <r>
    <x v="7"/>
    <x v="17"/>
    <s v="Incharge"/>
    <x v="2"/>
    <n v="214.8"/>
    <n v="10740"/>
    <n v="249.8"/>
    <n v="12490"/>
    <n v="1750"/>
  </r>
  <r>
    <x v="7"/>
    <x v="18"/>
    <s v="Coordinator"/>
    <x v="2"/>
    <n v="214.8"/>
    <n v="10740"/>
    <n v="249.8"/>
    <n v="12490"/>
    <n v="1750"/>
  </r>
  <r>
    <x v="8"/>
    <x v="19"/>
    <s v="Manager"/>
    <x v="7"/>
    <n v="214.8"/>
    <n v="27924"/>
    <n v="249.8"/>
    <n v="32474"/>
    <n v="4550"/>
  </r>
  <r>
    <x v="8"/>
    <x v="20"/>
    <s v="Assistant Manager"/>
    <x v="8"/>
    <n v="214.8"/>
    <n v="7518"/>
    <n v="249.8"/>
    <n v="8743"/>
    <n v="1225"/>
  </r>
  <r>
    <x v="8"/>
    <x v="21"/>
    <s v="Executive"/>
    <x v="9"/>
    <n v="214.8"/>
    <n v="3000"/>
    <n v="249.8"/>
    <n v="3488.8268156424583"/>
    <n v="488.82681564245831"/>
  </r>
  <r>
    <x v="8"/>
    <x v="22"/>
    <s v="Executive"/>
    <x v="0"/>
    <n v="214.8"/>
    <n v="5370"/>
    <n v="249.8"/>
    <n v="6245"/>
    <n v="875"/>
  </r>
  <r>
    <x v="9"/>
    <x v="23"/>
    <s v="Executive"/>
    <x v="10"/>
    <n v="214.8"/>
    <n v="3222"/>
    <n v="249.8"/>
    <n v="3747"/>
    <n v="525"/>
  </r>
  <r>
    <x v="9"/>
    <x v="24"/>
    <s v="Manager"/>
    <x v="11"/>
    <n v="214.8"/>
    <n v="26850"/>
    <n v="249.8"/>
    <n v="31225"/>
    <n v="4375"/>
  </r>
  <r>
    <x v="9"/>
    <x v="25"/>
    <s v="Outdoor"/>
    <x v="5"/>
    <n v="214.8"/>
    <n v="12888"/>
    <n v="249.8"/>
    <n v="14988"/>
    <n v="2100"/>
  </r>
  <r>
    <x v="9"/>
    <x v="26"/>
    <s v="Incharge"/>
    <x v="12"/>
    <n v="214.8"/>
    <n v="5196.8712000000005"/>
    <n v="249.8"/>
    <n v="6043.6612000000005"/>
    <n v="846.79"/>
  </r>
  <r>
    <x v="10"/>
    <x v="27"/>
    <s v="Incharge"/>
    <x v="3"/>
    <n v="214.8"/>
    <n v="6444"/>
    <n v="249.8"/>
    <n v="7494"/>
    <n v="1050"/>
  </r>
  <r>
    <x v="10"/>
    <x v="28"/>
    <s v="Manager"/>
    <x v="13"/>
    <n v="214.8"/>
    <n v="21480"/>
    <n v="249.8"/>
    <n v="24980"/>
    <n v="3500"/>
  </r>
  <r>
    <x v="10"/>
    <x v="29"/>
    <s v="Feeder"/>
    <x v="14"/>
    <n v="214.8"/>
    <n v="1000"/>
    <n v="249.8"/>
    <n v="1162.9422718808194"/>
    <n v="162.94227188081936"/>
  </r>
  <r>
    <x v="11"/>
    <x v="30"/>
    <s v="Incharge"/>
    <x v="15"/>
    <n v="214.8"/>
    <n v="1500"/>
    <n v="249.8"/>
    <n v="1744.4134078212292"/>
    <n v="244.41340782122916"/>
  </r>
  <r>
    <x v="12"/>
    <x v="31"/>
    <s v="Assistant Knitting"/>
    <x v="2"/>
    <n v="214.8"/>
    <n v="10740"/>
    <n v="249.8"/>
    <n v="12490"/>
    <n v="17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5" minRefreshableVersion="3" useAutoFormatting="1" itemPrintTitles="1" createdVersion="5" indent="0" compact="0" compactData="0" gridDropZones="1" multipleFieldFilters="0" rowHeaderCaption="Employees Name">
  <location ref="A26:F60" firstHeaderRow="1" firstDataRow="2" firstDataCol="2"/>
  <pivotFields count="9">
    <pivotField axis="axisRow" compact="0" outline="0" showAll="0" sortType="descending">
      <items count="16">
        <item x="0"/>
        <item x="1"/>
        <item m="1" x="13"/>
        <item x="2"/>
        <item x="3"/>
        <item x="4"/>
        <item x="5"/>
        <item m="1" x="14"/>
        <item x="6"/>
        <item x="7"/>
        <item x="8"/>
        <item x="9"/>
        <item x="10"/>
        <item x="11"/>
        <item x="12"/>
        <item t="default"/>
      </items>
      <autoSortScope>
        <pivotArea dataOnly="0" outline="0" fieldPosition="0">
          <references count="1">
            <reference field="4294967294" count="1" selected="0">
              <x v="3"/>
            </reference>
          </references>
        </pivotArea>
      </autoSortScope>
    </pivotField>
    <pivotField name="Employees Name" axis="axisRow" compact="0" outline="0" showAll="0" sortType="descending" defaultSubtotal="0">
      <items count="32">
        <item x="24"/>
        <item x="29"/>
        <item x="10"/>
        <item x="7"/>
        <item x="31"/>
        <item x="30"/>
        <item x="8"/>
        <item x="15"/>
        <item x="4"/>
        <item x="11"/>
        <item x="19"/>
        <item x="23"/>
        <item x="18"/>
        <item x="21"/>
        <item x="14"/>
        <item x="16"/>
        <item x="27"/>
        <item x="3"/>
        <item x="2"/>
        <item x="12"/>
        <item x="13"/>
        <item x="1"/>
        <item x="5"/>
        <item x="28"/>
        <item x="9"/>
        <item x="0"/>
        <item x="25"/>
        <item x="17"/>
        <item x="6"/>
        <item x="22"/>
        <item x="26"/>
        <item x="20"/>
      </items>
      <autoSortScope>
        <pivotArea dataOnly="0" outline="0" fieldPosition="0">
          <references count="1">
            <reference field="4294967294" count="1" selected="0">
              <x v="0"/>
            </reference>
          </references>
        </pivotArea>
      </autoSortScope>
    </pivotField>
    <pivotField compact="0" outline="0" showAll="0"/>
    <pivotField dataField="1" compact="0" numFmtId="43" outline="0" showAll="0"/>
    <pivotField compact="0" numFmtId="43" outline="0" showAll="0"/>
    <pivotField dataField="1" compact="0" numFmtId="164" outline="0" showAll="0"/>
    <pivotField compact="0" numFmtId="43" outline="0" showAll="0"/>
    <pivotField dataField="1" compact="0" numFmtId="164" outline="0" showAll="0"/>
    <pivotField dataField="1" compact="0" numFmtId="164" outline="0" showAll="0"/>
  </pivotFields>
  <rowFields count="2">
    <field x="1"/>
    <field x="0"/>
  </rowFields>
  <rowItems count="33">
    <i>
      <x v="10"/>
      <x v="10"/>
    </i>
    <i>
      <x/>
      <x v="11"/>
    </i>
    <i>
      <x v="23"/>
      <x v="12"/>
    </i>
    <i>
      <x v="15"/>
      <x v="9"/>
    </i>
    <i>
      <x v="26"/>
      <x v="11"/>
    </i>
    <i>
      <x v="2"/>
      <x v="6"/>
    </i>
    <i>
      <x v="3"/>
      <x v="5"/>
    </i>
    <i>
      <x v="19"/>
      <x v="6"/>
    </i>
    <i>
      <x v="7"/>
      <x v="8"/>
    </i>
    <i>
      <x v="12"/>
      <x v="9"/>
    </i>
    <i>
      <x v="20"/>
      <x v="6"/>
    </i>
    <i>
      <x v="14"/>
      <x v="8"/>
    </i>
    <i>
      <x v="24"/>
      <x v="6"/>
    </i>
    <i>
      <x v="27"/>
      <x v="9"/>
    </i>
    <i>
      <x v="9"/>
      <x v="6"/>
    </i>
    <i>
      <x v="4"/>
      <x v="14"/>
    </i>
    <i>
      <x v="18"/>
      <x v="1"/>
    </i>
    <i>
      <x v="22"/>
      <x v="3"/>
    </i>
    <i>
      <x v="31"/>
      <x v="10"/>
    </i>
    <i>
      <x v="16"/>
      <x v="12"/>
    </i>
    <i>
      <x v="8"/>
      <x v="1"/>
    </i>
    <i>
      <x v="28"/>
      <x v="4"/>
    </i>
    <i>
      <x v="6"/>
      <x v="5"/>
    </i>
    <i>
      <x v="29"/>
      <x v="10"/>
    </i>
    <i>
      <x v="25"/>
      <x/>
    </i>
    <i>
      <x v="17"/>
      <x v="1"/>
    </i>
    <i>
      <x v="30"/>
      <x v="11"/>
    </i>
    <i>
      <x v="21"/>
      <x/>
    </i>
    <i>
      <x v="11"/>
      <x v="11"/>
    </i>
    <i>
      <x v="13"/>
      <x v="10"/>
    </i>
    <i>
      <x v="5"/>
      <x v="13"/>
    </i>
    <i>
      <x v="1"/>
      <x v="12"/>
    </i>
    <i t="grand">
      <x/>
    </i>
  </rowItems>
  <colFields count="1">
    <field x="-2"/>
  </colFields>
  <colItems count="4">
    <i>
      <x/>
    </i>
    <i i="1">
      <x v="1"/>
    </i>
    <i i="2">
      <x v="2"/>
    </i>
    <i i="3">
      <x v="3"/>
    </i>
  </colItems>
  <dataFields count="4">
    <dataField name="Sum of Liters" fld="3" baseField="0" baseItem="0" numFmtId="164"/>
    <dataField name="Sum of Dec-22" fld="5" baseField="0" baseItem="0"/>
    <dataField name="Sum of Jan-23" fld="7" baseField="0" baseItem="0"/>
    <dataField name="Sum of Varriance Dec22/Jan23" fld="8" baseField="0" baseItem="0"/>
  </dataFields>
  <formats count="15">
    <format dxfId="14">
      <pivotArea outline="0" collapsedLevelsAreSubtotals="1" fieldPosition="0"/>
    </format>
    <format dxfId="13">
      <pivotArea dataOnly="0" labelOnly="1" outline="0" axis="axisValues" fieldPosition="0"/>
    </format>
    <format dxfId="12">
      <pivotArea dataOnly="0" labelOnly="1" outline="0" fieldPosition="0">
        <references count="1">
          <reference field="4294967294" count="1">
            <x v="0"/>
          </reference>
        </references>
      </pivotArea>
    </format>
    <format dxfId="11">
      <pivotArea dataOnly="0" labelOnly="1" outline="0" fieldPosition="0">
        <references count="1">
          <reference field="4294967294" count="1">
            <x v="1"/>
          </reference>
        </references>
      </pivotArea>
    </format>
    <format dxfId="10">
      <pivotArea dataOnly="0" labelOnly="1" outline="0" fieldPosition="0">
        <references count="1">
          <reference field="4294967294" count="1">
            <x v="2"/>
          </reference>
        </references>
      </pivotArea>
    </format>
    <format dxfId="9">
      <pivotArea field="0" type="button" dataOnly="0" labelOnly="1" outline="0" axis="axisRow" fieldPosition="1"/>
    </format>
    <format dxfId="8">
      <pivotArea field="0" type="button" dataOnly="0" labelOnly="1" outline="0" axis="axisRow" fieldPosition="1"/>
    </format>
    <format dxfId="7">
      <pivotArea dataOnly="0" labelOnly="1" outline="0" fieldPosition="0">
        <references count="1">
          <reference field="4294967294" count="1">
            <x v="3"/>
          </reference>
        </references>
      </pivotArea>
    </format>
    <format dxfId="6">
      <pivotArea field="1" type="button" dataOnly="0" labelOnly="1" outline="0" axis="axisRow" fieldPosition="0"/>
    </format>
    <format dxfId="5">
      <pivotArea dataOnly="0" labelOnly="1" outline="0" fieldPosition="0">
        <references count="1">
          <reference field="4294967294" count="4">
            <x v="0"/>
            <x v="1"/>
            <x v="2"/>
            <x v="3"/>
          </reference>
        </references>
      </pivotArea>
    </format>
    <format dxfId="4">
      <pivotArea field="1" type="button" dataOnly="0" labelOnly="1" outline="0" axis="axisRow" fieldPosition="0"/>
    </format>
    <format dxfId="3">
      <pivotArea dataOnly="0" labelOnly="1" outline="0" fieldPosition="0">
        <references count="1">
          <reference field="4294967294" count="4">
            <x v="0"/>
            <x v="1"/>
            <x v="2"/>
            <x v="3"/>
          </reference>
        </references>
      </pivotArea>
    </format>
    <format dxfId="2">
      <pivotArea field="1" type="button" dataOnly="0" labelOnly="1" outline="0" axis="axisRow" fieldPosition="0"/>
    </format>
    <format dxfId="1">
      <pivotArea dataOnly="0" labelOnly="1" outline="0" fieldPosition="0">
        <references count="1">
          <reference field="4294967294" count="4">
            <x v="0"/>
            <x v="1"/>
            <x v="2"/>
            <x v="3"/>
          </reference>
        </references>
      </pivotArea>
    </format>
    <format dxfId="0">
      <pivotArea dataOnly="0" grandRow="1" fieldPosition="0"/>
    </format>
  </formats>
  <conditionalFormats count="4">
    <conditionalFormat priority="2">
      <pivotAreas count="1">
        <pivotArea type="data" outline="0" collapsedLevelsAreSubtotals="1" fieldPosition="0">
          <references count="3">
            <reference field="4294967294" count="1" selected="0">
              <x v="0"/>
            </reference>
            <reference field="0" count="13" selected="0">
              <x v="0"/>
              <x v="1"/>
              <x v="3"/>
              <x v="4"/>
              <x v="5"/>
              <x v="6"/>
              <x v="8"/>
              <x v="9"/>
              <x v="10"/>
              <x v="11"/>
              <x v="12"/>
              <x v="13"/>
              <x v="14"/>
            </reference>
            <reference field="1" count="32" selected="0">
              <x v="0"/>
              <x v="1"/>
              <x v="2"/>
              <x v="3"/>
              <x v="4"/>
              <x v="5"/>
              <x v="6"/>
              <x v="7"/>
              <x v="8"/>
              <x v="9"/>
              <x v="10"/>
              <x v="11"/>
              <x v="12"/>
              <x v="13"/>
              <x v="14"/>
              <x v="15"/>
              <x v="16"/>
              <x v="17"/>
              <x v="18"/>
              <x v="19"/>
              <x v="20"/>
              <x v="21"/>
              <x v="22"/>
              <x v="23"/>
              <x v="24"/>
              <x v="25"/>
              <x v="26"/>
              <x v="27"/>
              <x v="28"/>
              <x v="29"/>
              <x v="30"/>
              <x v="31"/>
            </reference>
          </references>
        </pivotArea>
      </pivotAreas>
    </conditionalFormat>
    <conditionalFormat priority="3">
      <pivotAreas count="1">
        <pivotArea type="data" outline="0" collapsedLevelsAreSubtotals="1" fieldPosition="0">
          <references count="3">
            <reference field="4294967294" count="1" selected="0">
              <x v="0"/>
            </reference>
            <reference field="0" count="13" selected="0">
              <x v="0"/>
              <x v="1"/>
              <x v="3"/>
              <x v="4"/>
              <x v="5"/>
              <x v="6"/>
              <x v="8"/>
              <x v="9"/>
              <x v="10"/>
              <x v="11"/>
              <x v="12"/>
              <x v="13"/>
              <x v="14"/>
            </reference>
            <reference field="1" count="32" selected="0">
              <x v="0"/>
              <x v="1"/>
              <x v="2"/>
              <x v="3"/>
              <x v="4"/>
              <x v="5"/>
              <x v="6"/>
              <x v="7"/>
              <x v="8"/>
              <x v="9"/>
              <x v="10"/>
              <x v="11"/>
              <x v="12"/>
              <x v="13"/>
              <x v="14"/>
              <x v="15"/>
              <x v="16"/>
              <x v="17"/>
              <x v="18"/>
              <x v="19"/>
              <x v="20"/>
              <x v="21"/>
              <x v="22"/>
              <x v="23"/>
              <x v="24"/>
              <x v="25"/>
              <x v="26"/>
              <x v="27"/>
              <x v="28"/>
              <x v="29"/>
              <x v="30"/>
              <x v="31"/>
            </reference>
          </references>
        </pivotArea>
      </pivotAreas>
    </conditionalFormat>
    <conditionalFormat priority="13">
      <pivotAreas count="1">
        <pivotArea type="data" collapsedLevelsAreSubtotals="1" fieldPosition="0">
          <references count="2">
            <reference field="4294967294" count="1" selected="0">
              <x v="0"/>
            </reference>
            <reference field="1" count="32">
              <x v="0"/>
              <x v="1"/>
              <x v="2"/>
              <x v="3"/>
              <x v="4"/>
              <x v="5"/>
              <x v="6"/>
              <x v="7"/>
              <x v="8"/>
              <x v="9"/>
              <x v="10"/>
              <x v="11"/>
              <x v="12"/>
              <x v="13"/>
              <x v="14"/>
              <x v="15"/>
              <x v="16"/>
              <x v="17"/>
              <x v="18"/>
              <x v="19"/>
              <x v="20"/>
              <x v="21"/>
              <x v="22"/>
              <x v="23"/>
              <x v="24"/>
              <x v="25"/>
              <x v="26"/>
              <x v="27"/>
              <x v="28"/>
              <x v="29"/>
              <x v="30"/>
              <x v="31"/>
            </reference>
          </references>
        </pivotArea>
      </pivotAreas>
    </conditionalFormat>
    <conditionalFormat priority="14">
      <pivotAreas count="1">
        <pivotArea type="data" collapsedLevelsAreSubtotals="1" fieldPosition="0">
          <references count="2">
            <reference field="4294967294" count="1" selected="0">
              <x v="0"/>
            </reference>
            <reference field="1" count="32">
              <x v="0"/>
              <x v="1"/>
              <x v="2"/>
              <x v="3"/>
              <x v="4"/>
              <x v="5"/>
              <x v="6"/>
              <x v="7"/>
              <x v="8"/>
              <x v="9"/>
              <x v="10"/>
              <x v="11"/>
              <x v="12"/>
              <x v="13"/>
              <x v="14"/>
              <x v="15"/>
              <x v="16"/>
              <x v="17"/>
              <x v="18"/>
              <x v="19"/>
              <x v="20"/>
              <x v="21"/>
              <x v="22"/>
              <x v="23"/>
              <x v="24"/>
              <x v="25"/>
              <x v="26"/>
              <x v="27"/>
              <x v="28"/>
              <x v="29"/>
              <x v="30"/>
              <x v="31"/>
            </reference>
          </references>
        </pivotArea>
      </pivotAreas>
    </conditionalFormat>
  </conditional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x14:conditionalFormats count="2">
          <x14:conditionalFormat priority="1" id="{ADB3935D-E237-490B-B679-86701013E94B}">
            <x14:pivotAreas count="1">
              <pivotArea type="data" outline="0" collapsedLevelsAreSubtotals="1" fieldPosition="0">
                <references count="3">
                  <reference field="4294967294" count="1" selected="0">
                    <x v="0"/>
                  </reference>
                  <reference field="0" count="13" selected="0">
                    <x v="0"/>
                    <x v="1"/>
                    <x v="3"/>
                    <x v="4"/>
                    <x v="5"/>
                    <x v="6"/>
                    <x v="8"/>
                    <x v="9"/>
                    <x v="10"/>
                    <x v="11"/>
                    <x v="12"/>
                    <x v="13"/>
                    <x v="14"/>
                  </reference>
                  <reference field="1" count="32" selected="0">
                    <x v="0"/>
                    <x v="1"/>
                    <x v="2"/>
                    <x v="3"/>
                    <x v="4"/>
                    <x v="5"/>
                    <x v="6"/>
                    <x v="7"/>
                    <x v="8"/>
                    <x v="9"/>
                    <x v="10"/>
                    <x v="11"/>
                    <x v="12"/>
                    <x v="13"/>
                    <x v="14"/>
                    <x v="15"/>
                    <x v="16"/>
                    <x v="17"/>
                    <x v="18"/>
                    <x v="19"/>
                    <x v="20"/>
                    <x v="21"/>
                    <x v="22"/>
                    <x v="23"/>
                    <x v="24"/>
                    <x v="25"/>
                    <x v="26"/>
                    <x v="27"/>
                    <x v="28"/>
                    <x v="29"/>
                    <x v="30"/>
                    <x v="31"/>
                  </reference>
                </references>
              </pivotArea>
            </x14:pivotAreas>
          </x14:conditionalFormat>
          <x14:conditionalFormat priority="12" id="{99F36AA4-18F9-4362-8BB9-41FCD961CB41}">
            <x14:pivotAreas count="1">
              <pivotArea type="data" collapsedLevelsAreSubtotals="1" fieldPosition="0">
                <references count="2">
                  <reference field="4294967294" count="1" selected="0">
                    <x v="0"/>
                  </reference>
                  <reference field="1" count="32">
                    <x v="0"/>
                    <x v="1"/>
                    <x v="2"/>
                    <x v="3"/>
                    <x v="4"/>
                    <x v="5"/>
                    <x v="6"/>
                    <x v="7"/>
                    <x v="8"/>
                    <x v="9"/>
                    <x v="10"/>
                    <x v="11"/>
                    <x v="12"/>
                    <x v="13"/>
                    <x v="14"/>
                    <x v="15"/>
                    <x v="16"/>
                    <x v="17"/>
                    <x v="18"/>
                    <x v="19"/>
                    <x v="20"/>
                    <x v="21"/>
                    <x v="22"/>
                    <x v="23"/>
                    <x v="24"/>
                    <x v="25"/>
                    <x v="26"/>
                    <x v="27"/>
                    <x v="28"/>
                    <x v="29"/>
                    <x v="30"/>
                    <x v="31"/>
                  </reference>
                </references>
              </pivotArea>
            </x14:pivotAreas>
          </x14:conditionalFormat>
        </x14:conditionalFormats>
      </x14:pivotTableDefinition>
    </ext>
  </extLst>
</pivotTableDefinition>
</file>

<file path=xl/pivotTables/pivotTable2.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Department">
  <location ref="A7:E21" firstHeaderRow="0" firstDataRow="1" firstDataCol="1"/>
  <pivotFields count="9">
    <pivotField axis="axisRow" showAll="0" sortType="descending">
      <items count="16">
        <item x="0"/>
        <item x="1"/>
        <item m="1" x="13"/>
        <item x="2"/>
        <item x="3"/>
        <item x="4"/>
        <item x="5"/>
        <item m="1" x="14"/>
        <item x="6"/>
        <item x="7"/>
        <item x="8"/>
        <item x="9"/>
        <item x="10"/>
        <item x="11"/>
        <item x="12"/>
        <item t="default"/>
      </items>
      <autoSortScope>
        <pivotArea dataOnly="0" outline="0" fieldPosition="0">
          <references count="1">
            <reference field="4294967294" count="1" selected="0">
              <x v="3"/>
            </reference>
          </references>
        </pivotArea>
      </autoSortScope>
    </pivotField>
    <pivotField showAll="0"/>
    <pivotField showAll="0"/>
    <pivotField dataField="1" numFmtId="43" showAll="0"/>
    <pivotField numFmtId="43" showAll="0"/>
    <pivotField dataField="1" numFmtId="164" showAll="0"/>
    <pivotField numFmtId="43" showAll="0"/>
    <pivotField dataField="1" numFmtId="164" showAll="0"/>
    <pivotField dataField="1" numFmtId="164" showAll="0"/>
  </pivotFields>
  <rowFields count="1">
    <field x="0"/>
  </rowFields>
  <rowItems count="14">
    <i>
      <x v="6"/>
    </i>
    <i>
      <x v="11"/>
    </i>
    <i>
      <x v="10"/>
    </i>
    <i>
      <x v="9"/>
    </i>
    <i>
      <x v="12"/>
    </i>
    <i>
      <x v="1"/>
    </i>
    <i>
      <x v="8"/>
    </i>
    <i>
      <x v="5"/>
    </i>
    <i>
      <x v="14"/>
    </i>
    <i>
      <x/>
    </i>
    <i>
      <x v="3"/>
    </i>
    <i>
      <x v="4"/>
    </i>
    <i>
      <x v="13"/>
    </i>
    <i t="grand">
      <x/>
    </i>
  </rowItems>
  <colFields count="1">
    <field x="-2"/>
  </colFields>
  <colItems count="4">
    <i>
      <x/>
    </i>
    <i i="1">
      <x v="1"/>
    </i>
    <i i="2">
      <x v="2"/>
    </i>
    <i i="3">
      <x v="3"/>
    </i>
  </colItems>
  <dataFields count="4">
    <dataField name="Sum of Liters" fld="3" baseField="0" baseItem="0" numFmtId="164"/>
    <dataField name="Sum of Dec-22" fld="5" baseField="0" baseItem="0"/>
    <dataField name="Sum of Jan-23" fld="7" baseField="0" baseItem="0"/>
    <dataField name="Sum of Varriance Dec22/Jan23" fld="8" baseField="0" baseItem="0"/>
  </dataFields>
  <formats count="15">
    <format dxfId="29">
      <pivotArea outline="0" collapsedLevelsAreSubtotals="1" fieldPosition="0"/>
    </format>
    <format dxfId="28">
      <pivotArea dataOnly="0" labelOnly="1" outline="0" axis="axisValues" fieldPosition="0"/>
    </format>
    <format dxfId="27">
      <pivotArea dataOnly="0" labelOnly="1" outline="0" fieldPosition="0">
        <references count="1">
          <reference field="4294967294" count="1">
            <x v="0"/>
          </reference>
        </references>
      </pivotArea>
    </format>
    <format dxfId="26">
      <pivotArea dataOnly="0" labelOnly="1" outline="0" fieldPosition="0">
        <references count="1">
          <reference field="4294967294" count="1">
            <x v="1"/>
          </reference>
        </references>
      </pivotArea>
    </format>
    <format dxfId="25">
      <pivotArea dataOnly="0" labelOnly="1" outline="0" fieldPosition="0">
        <references count="1">
          <reference field="4294967294" count="1">
            <x v="2"/>
          </reference>
        </references>
      </pivotArea>
    </format>
    <format dxfId="24">
      <pivotArea field="0" type="button" dataOnly="0" labelOnly="1" outline="0" axis="axisRow" fieldPosition="0"/>
    </format>
    <format dxfId="23">
      <pivotArea dataOnly="0" labelOnly="1" outline="0" fieldPosition="0">
        <references count="1">
          <reference field="4294967294" count="3">
            <x v="0"/>
            <x v="1"/>
            <x v="2"/>
          </reference>
        </references>
      </pivotArea>
    </format>
    <format dxfId="22">
      <pivotArea field="0" type="button" dataOnly="0" labelOnly="1" outline="0" axis="axisRow" fieldPosition="0"/>
    </format>
    <format dxfId="21">
      <pivotArea dataOnly="0" labelOnly="1" outline="0" fieldPosition="0">
        <references count="1">
          <reference field="4294967294" count="3">
            <x v="0"/>
            <x v="1"/>
            <x v="2"/>
          </reference>
        </references>
      </pivotArea>
    </format>
    <format dxfId="20">
      <pivotArea dataOnly="0" labelOnly="1" outline="0" fieldPosition="0">
        <references count="1">
          <reference field="4294967294" count="1">
            <x v="3"/>
          </reference>
        </references>
      </pivotArea>
    </format>
    <format dxfId="19">
      <pivotArea dataOnly="0" labelOnly="1" outline="0" fieldPosition="0">
        <references count="1">
          <reference field="4294967294" count="1">
            <x v="3"/>
          </reference>
        </references>
      </pivotArea>
    </format>
    <format dxfId="18">
      <pivotArea dataOnly="0" labelOnly="1" outline="0" fieldPosition="0">
        <references count="1">
          <reference field="4294967294" count="1">
            <x v="3"/>
          </reference>
        </references>
      </pivotArea>
    </format>
    <format dxfId="17">
      <pivotArea field="0" type="button" dataOnly="0" labelOnly="1" outline="0" axis="axisRow" fieldPosition="0"/>
    </format>
    <format dxfId="16">
      <pivotArea dataOnly="0" labelOnly="1" outline="0" fieldPosition="0">
        <references count="1">
          <reference field="4294967294" count="4">
            <x v="0"/>
            <x v="1"/>
            <x v="2"/>
            <x v="3"/>
          </reference>
        </references>
      </pivotArea>
    </format>
    <format dxfId="15">
      <pivotArea dataOnly="0" grandRow="1" fieldPosition="0"/>
    </format>
  </formats>
  <conditionalFormats count="4">
    <conditionalFormat priority="7">
      <pivotAreas count="1">
        <pivotArea type="data" collapsedLevelsAreSubtotals="1" fieldPosition="0">
          <references count="2">
            <reference field="4294967294" count="1" selected="0">
              <x v="0"/>
            </reference>
            <reference field="0" count="13">
              <x v="0"/>
              <x v="1"/>
              <x v="3"/>
              <x v="4"/>
              <x v="5"/>
              <x v="6"/>
              <x v="8"/>
              <x v="9"/>
              <x v="10"/>
              <x v="11"/>
              <x v="12"/>
              <x v="13"/>
              <x v="14"/>
            </reference>
          </references>
        </pivotArea>
      </pivotAreas>
    </conditionalFormat>
    <conditionalFormat priority="10">
      <pivotAreas count="1">
        <pivotArea type="data" collapsedLevelsAreSubtotals="1" fieldPosition="0">
          <references count="2">
            <reference field="4294967294" count="1" selected="0">
              <x v="0"/>
            </reference>
            <reference field="0" count="13">
              <x v="0"/>
              <x v="1"/>
              <x v="3"/>
              <x v="4"/>
              <x v="5"/>
              <x v="6"/>
              <x v="8"/>
              <x v="9"/>
              <x v="10"/>
              <x v="11"/>
              <x v="12"/>
              <x v="13"/>
              <x v="14"/>
            </reference>
          </references>
        </pivotArea>
      </pivotAreas>
    </conditionalFormat>
    <conditionalFormat priority="11">
      <pivotAreas count="1">
        <pivotArea type="data" collapsedLevelsAreSubtotals="1" fieldPosition="0">
          <references count="2">
            <reference field="4294967294" count="1" selected="0">
              <x v="0"/>
            </reference>
            <reference field="0" count="13">
              <x v="0"/>
              <x v="1"/>
              <x v="3"/>
              <x v="4"/>
              <x v="5"/>
              <x v="6"/>
              <x v="8"/>
              <x v="9"/>
              <x v="10"/>
              <x v="11"/>
              <x v="12"/>
              <x v="13"/>
              <x v="14"/>
            </reference>
          </references>
        </pivotArea>
      </pivotAreas>
    </conditionalFormat>
    <conditionalFormat priority="8">
      <pivotAreas count="1">
        <pivotArea type="data" collapsedLevelsAreSubtotals="1" fieldPosition="0">
          <references count="2">
            <reference field="4294967294" count="1" selected="0">
              <x v="0"/>
            </reference>
            <reference field="0" count="13">
              <x v="0"/>
              <x v="1"/>
              <x v="3"/>
              <x v="4"/>
              <x v="5"/>
              <x v="6"/>
              <x v="8"/>
              <x v="9"/>
              <x v="10"/>
              <x v="11"/>
              <x v="12"/>
              <x v="13"/>
              <x v="14"/>
            </reference>
          </references>
        </pivotArea>
      </pivotAreas>
    </conditionalFormat>
  </conditional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x14:conditionalFormats count="1">
          <x14:conditionalFormat priority="9" id="{08C511A2-229D-4476-8748-91A26638B35B}">
            <x14:pivotAreas count="1">
              <pivotArea type="data" collapsedLevelsAreSubtotals="1" fieldPosition="0">
                <references count="2">
                  <reference field="4294967294" count="1" selected="0">
                    <x v="0"/>
                  </reference>
                  <reference field="0" count="13">
                    <x v="0"/>
                    <x v="1"/>
                    <x v="3"/>
                    <x v="4"/>
                    <x v="5"/>
                    <x v="6"/>
                    <x v="8"/>
                    <x v="9"/>
                    <x v="10"/>
                    <x v="11"/>
                    <x v="12"/>
                    <x v="13"/>
                    <x v="14"/>
                  </reference>
                </references>
              </pivotArea>
            </x14:pivotAreas>
          </x14:conditionalFormat>
        </x14:conditionalFormats>
      </x14:pivotTableDefinition>
    </ext>
  </extLst>
</pivotTableDefinition>
</file>

<file path=xl/pivotTables/pivotTable3.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Liters">
  <location ref="G7:H24" firstHeaderRow="1" firstDataRow="1" firstDataCol="1"/>
  <pivotFields count="9">
    <pivotField showAll="0">
      <items count="16">
        <item x="0"/>
        <item x="1"/>
        <item m="1" x="13"/>
        <item x="2"/>
        <item x="3"/>
        <item x="4"/>
        <item x="5"/>
        <item m="1" x="14"/>
        <item x="6"/>
        <item x="7"/>
        <item x="8"/>
        <item x="9"/>
        <item x="10"/>
        <item x="11"/>
        <item x="12"/>
        <item t="default"/>
      </items>
    </pivotField>
    <pivotField showAll="0"/>
    <pivotField showAll="0"/>
    <pivotField axis="axisRow" numFmtId="43" showAll="0" sortType="descending">
      <items count="17">
        <item x="7"/>
        <item x="11"/>
        <item x="13"/>
        <item x="6"/>
        <item x="5"/>
        <item x="2"/>
        <item x="4"/>
        <item x="8"/>
        <item x="3"/>
        <item x="0"/>
        <item x="12"/>
        <item x="1"/>
        <item x="10"/>
        <item x="9"/>
        <item x="15"/>
        <item x="14"/>
        <item t="default"/>
      </items>
      <autoSortScope>
        <pivotArea dataOnly="0" outline="0" fieldPosition="0">
          <references count="1">
            <reference field="4294967294" count="1" selected="0">
              <x v="0"/>
            </reference>
          </references>
        </pivotArea>
      </autoSortScope>
    </pivotField>
    <pivotField numFmtId="43" showAll="0"/>
    <pivotField numFmtId="164" showAll="0"/>
    <pivotField numFmtId="43" showAll="0"/>
    <pivotField dataField="1" numFmtId="164" showAll="0"/>
    <pivotField numFmtId="164" showAll="0"/>
  </pivotFields>
  <rowFields count="1">
    <field x="3"/>
  </rowFields>
  <rowItems count="17">
    <i>
      <x v="5"/>
    </i>
    <i>
      <x v="8"/>
    </i>
    <i>
      <x v="9"/>
    </i>
    <i>
      <x v="4"/>
    </i>
    <i>
      <x v="15"/>
    </i>
    <i>
      <x v="2"/>
    </i>
    <i>
      <x v="3"/>
    </i>
    <i>
      <x v="10"/>
    </i>
    <i>
      <x v="1"/>
    </i>
    <i>
      <x v="11"/>
    </i>
    <i>
      <x v="12"/>
    </i>
    <i>
      <x v="13"/>
    </i>
    <i>
      <x v="14"/>
    </i>
    <i>
      <x v="6"/>
    </i>
    <i>
      <x/>
    </i>
    <i>
      <x v="7"/>
    </i>
    <i t="grand">
      <x/>
    </i>
  </rowItems>
  <colItems count="1">
    <i/>
  </colItems>
  <dataFields count="1">
    <dataField name="Count of Jan-23" fld="7" subtotal="count" baseField="3" baseItem="0"/>
  </dataFields>
  <formats count="19">
    <format dxfId="48">
      <pivotArea outline="0" collapsedLevelsAreSubtotals="1" fieldPosition="0"/>
    </format>
    <format dxfId="47">
      <pivotArea dataOnly="0" labelOnly="1" outline="0" axis="axisValues" fieldPosition="0"/>
    </format>
    <format dxfId="46">
      <pivotArea dataOnly="0" labelOnly="1" outline="0" fieldPosition="0">
        <references count="1">
          <reference field="4294967294" count="1">
            <x v="0"/>
          </reference>
        </references>
      </pivotArea>
    </format>
    <format dxfId="45">
      <pivotArea field="0" type="button" dataOnly="0" labelOnly="1" outline="0"/>
    </format>
    <format dxfId="44">
      <pivotArea dataOnly="0" labelOnly="1" outline="0" fieldPosition="0">
        <references count="1">
          <reference field="4294967294" count="1">
            <x v="0"/>
          </reference>
        </references>
      </pivotArea>
    </format>
    <format dxfId="43">
      <pivotArea field="0" type="button" dataOnly="0" labelOnly="1" outline="0"/>
    </format>
    <format dxfId="42">
      <pivotArea dataOnly="0" labelOnly="1" outline="0" fieldPosition="0">
        <references count="1">
          <reference field="4294967294" count="1">
            <x v="0"/>
          </reference>
        </references>
      </pivotArea>
    </format>
    <format dxfId="41">
      <pivotArea field="3" type="button" dataOnly="0" labelOnly="1" outline="0" axis="axisRow" fieldPosition="0"/>
    </format>
    <format dxfId="40">
      <pivotArea dataOnly="0" labelOnly="1" fieldPosition="0">
        <references count="1">
          <reference field="3" count="0"/>
        </references>
      </pivotArea>
    </format>
    <format dxfId="39">
      <pivotArea dataOnly="0" labelOnly="1" grandRow="1" outline="0" fieldPosition="0"/>
    </format>
    <format dxfId="38">
      <pivotArea field="3" type="button" dataOnly="0" labelOnly="1" outline="0" axis="axisRow" fieldPosition="0"/>
    </format>
    <format dxfId="37">
      <pivotArea dataOnly="0" labelOnly="1" outline="0" axis="axisValues" fieldPosition="0"/>
    </format>
    <format dxfId="36">
      <pivotArea field="3" type="button" dataOnly="0" labelOnly="1" outline="0" axis="axisRow" fieldPosition="0"/>
    </format>
    <format dxfId="35">
      <pivotArea dataOnly="0" labelOnly="1" outline="0" axis="axisValues" fieldPosition="0"/>
    </format>
    <format dxfId="34">
      <pivotArea dataOnly="0" labelOnly="1" outline="0" axis="axisValues" fieldPosition="0"/>
    </format>
    <format dxfId="33">
      <pivotArea field="3" type="button" dataOnly="0" labelOnly="1" outline="0" axis="axisRow" fieldPosition="0"/>
    </format>
    <format dxfId="32">
      <pivotArea dataOnly="0" labelOnly="1" outline="0" axis="axisValues" fieldPosition="0"/>
    </format>
    <format dxfId="31">
      <pivotArea grandRow="1" outline="0" collapsedLevelsAreSubtotals="1" fieldPosition="0"/>
    </format>
    <format dxfId="30">
      <pivotArea dataOnly="0" labelOnly="1" grandRow="1" outline="0" fieldPosition="0"/>
    </format>
  </formats>
  <conditionalFormats count="2">
    <conditionalFormat priority="5">
      <pivotAreas count="1">
        <pivotArea type="data" collapsedLevelsAreSubtotals="1" fieldPosition="0">
          <references count="2">
            <reference field="4294967294" count="1" selected="0">
              <x v="0"/>
            </reference>
            <reference field="3" count="16">
              <x v="0"/>
              <x v="1"/>
              <x v="2"/>
              <x v="3"/>
              <x v="4"/>
              <x v="5"/>
              <x v="6"/>
              <x v="7"/>
              <x v="8"/>
              <x v="9"/>
              <x v="10"/>
              <x v="11"/>
              <x v="12"/>
              <x v="13"/>
              <x v="14"/>
              <x v="15"/>
            </reference>
          </references>
        </pivotArea>
      </pivotAreas>
    </conditionalFormat>
    <conditionalFormat priority="6">
      <pivotAreas count="1">
        <pivotArea type="data" collapsedLevelsAreSubtotals="1" fieldPosition="0">
          <references count="2">
            <reference field="4294967294" count="1" selected="0">
              <x v="0"/>
            </reference>
            <reference field="3" count="16">
              <x v="0"/>
              <x v="1"/>
              <x v="2"/>
              <x v="3"/>
              <x v="4"/>
              <x v="5"/>
              <x v="6"/>
              <x v="7"/>
              <x v="8"/>
              <x v="9"/>
              <x v="10"/>
              <x v="11"/>
              <x v="12"/>
              <x v="13"/>
              <x v="14"/>
              <x v="15"/>
            </reference>
          </references>
        </pivotArea>
      </pivotAreas>
    </conditionalFormat>
  </conditional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x14:conditionalFormats count="1">
          <x14:conditionalFormat priority="4" id="{73A58BA8-0DD7-42D4-A867-7D5EF8A05CFD}">
            <x14:pivotAreas count="1">
              <pivotArea type="data" collapsedLevelsAreSubtotals="1" fieldPosition="0">
                <references count="2">
                  <reference field="4294967294" count="1" selected="0">
                    <x v="0"/>
                  </reference>
                  <reference field="3" count="16">
                    <x v="0"/>
                    <x v="1"/>
                    <x v="2"/>
                    <x v="3"/>
                    <x v="4"/>
                    <x v="5"/>
                    <x v="6"/>
                    <x v="7"/>
                    <x v="8"/>
                    <x v="9"/>
                    <x v="10"/>
                    <x v="11"/>
                    <x v="12"/>
                    <x v="13"/>
                    <x v="14"/>
                    <x v="15"/>
                  </reference>
                </references>
              </pivotArea>
            </x14:pivotAreas>
          </x14:conditionalFormat>
        </x14:conditionalFormats>
      </x14:pivotTableDefinition>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1" name="PivotTable2"/>
  </pivotTables>
  <data>
    <tabular pivotCacheId="2">
      <items count="15">
        <i x="0" s="1"/>
        <i x="1" s="1"/>
        <i x="2" s="1"/>
        <i x="3" s="1"/>
        <i x="4" s="1"/>
        <i x="5" s="1"/>
        <i x="6" s="1"/>
        <i x="7" s="1"/>
        <i x="8" s="1"/>
        <i x="9" s="1"/>
        <i x="10" s="1"/>
        <i x="11" s="1"/>
        <i x="12" s="1"/>
        <i x="13" s="1" nd="1"/>
        <i x="1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partment" cache="Slicer_Department" caption="Departmen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
  <sheetViews>
    <sheetView tabSelected="1" workbookViewId="0">
      <selection activeCell="G2" sqref="G2"/>
    </sheetView>
  </sheetViews>
  <sheetFormatPr defaultColWidth="0" defaultRowHeight="14.5" customHeight="1" zeroHeight="1" x14ac:dyDescent="0.35"/>
  <cols>
    <col min="1" max="1" width="44.54296875" bestFit="1" customWidth="1"/>
    <col min="2" max="2" width="15.6328125" style="7" customWidth="1"/>
    <col min="3" max="3" width="7.81640625" bestFit="1" customWidth="1"/>
    <col min="4" max="5" width="7.81640625" customWidth="1"/>
    <col min="6" max="6" width="10.6328125" bestFit="1" customWidth="1"/>
    <col min="7" max="7" width="11" style="7" customWidth="1"/>
    <col min="8" max="8" width="6.1796875" customWidth="1"/>
    <col min="9" max="10" width="8.36328125" customWidth="1"/>
    <col min="11" max="11" width="8.7265625" customWidth="1"/>
    <col min="12" max="12" width="2.7265625" customWidth="1"/>
    <col min="13" max="16384" width="8.7265625" hidden="1"/>
  </cols>
  <sheetData>
    <row r="1" spans="1:8" x14ac:dyDescent="0.35">
      <c r="A1" s="1" t="s">
        <v>0</v>
      </c>
      <c r="B1" s="2"/>
      <c r="C1" s="2"/>
      <c r="D1" s="2"/>
      <c r="E1" s="2"/>
      <c r="F1" s="2"/>
      <c r="G1" s="2"/>
      <c r="H1" s="2"/>
    </row>
    <row r="2" spans="1:8" x14ac:dyDescent="0.35">
      <c r="A2" s="1" t="s">
        <v>1</v>
      </c>
      <c r="B2" s="2"/>
      <c r="C2" s="2"/>
      <c r="D2" s="2"/>
      <c r="E2" s="2"/>
      <c r="F2" s="2"/>
      <c r="G2" s="2"/>
      <c r="H2" s="2"/>
    </row>
    <row r="3" spans="1:8" x14ac:dyDescent="0.35">
      <c r="A3" s="1" t="s">
        <v>2</v>
      </c>
      <c r="B3" s="2"/>
      <c r="C3" s="22" t="s">
        <v>3</v>
      </c>
      <c r="D3" s="22"/>
      <c r="E3" s="22"/>
      <c r="F3" s="22"/>
      <c r="G3" s="2"/>
      <c r="H3" s="2"/>
    </row>
    <row r="4" spans="1:8" ht="2.5" customHeight="1" thickBot="1" x14ac:dyDescent="0.4">
      <c r="B4"/>
      <c r="C4" s="23"/>
      <c r="D4" s="23"/>
      <c r="E4" s="23"/>
      <c r="G4"/>
    </row>
    <row r="5" spans="1:8" ht="15" thickBot="1" x14ac:dyDescent="0.4">
      <c r="A5" s="3" t="s">
        <v>4</v>
      </c>
      <c r="B5"/>
      <c r="C5" s="4">
        <f>GETPIVOTDATA("Sum of Dec-22",$A$7)/GETPIVOTDATA("Sum of Liters",$A$7)</f>
        <v>214.8</v>
      </c>
      <c r="D5" s="5">
        <f>GETPIVOTDATA("Sum of Jan-23",$A$7)/GETPIVOTDATA("Sum of Liters",$A$7)</f>
        <v>249.79999999999998</v>
      </c>
      <c r="E5" s="6">
        <f>D5-C5</f>
        <v>34.999999999999972</v>
      </c>
      <c r="G5" s="24" t="s">
        <v>5</v>
      </c>
      <c r="H5" s="24"/>
    </row>
    <row r="6" spans="1:8" ht="2" customHeight="1" x14ac:dyDescent="0.35"/>
    <row r="7" spans="1:8" ht="65" x14ac:dyDescent="0.35">
      <c r="A7" s="8" t="s">
        <v>6</v>
      </c>
      <c r="B7" s="9" t="s">
        <v>7</v>
      </c>
      <c r="C7" s="9" t="s">
        <v>8</v>
      </c>
      <c r="D7" s="9" t="s">
        <v>9</v>
      </c>
      <c r="E7" s="9" t="s">
        <v>10</v>
      </c>
      <c r="F7" s="10"/>
      <c r="G7" s="11" t="s">
        <v>11</v>
      </c>
      <c r="H7" s="12" t="s">
        <v>12</v>
      </c>
    </row>
    <row r="8" spans="1:8" x14ac:dyDescent="0.35">
      <c r="A8" s="13" t="s">
        <v>13</v>
      </c>
      <c r="B8" s="14">
        <v>260</v>
      </c>
      <c r="C8" s="14">
        <v>55848</v>
      </c>
      <c r="D8" s="14">
        <v>64948</v>
      </c>
      <c r="E8" s="14">
        <v>9100</v>
      </c>
      <c r="G8" s="15">
        <v>50</v>
      </c>
      <c r="H8" s="14">
        <v>11</v>
      </c>
    </row>
    <row r="9" spans="1:8" x14ac:dyDescent="0.35">
      <c r="A9" s="13" t="s">
        <v>14</v>
      </c>
      <c r="B9" s="14">
        <v>224.19399999999999</v>
      </c>
      <c r="C9" s="14">
        <v>48156.871200000001</v>
      </c>
      <c r="D9" s="14">
        <v>56003.661200000002</v>
      </c>
      <c r="E9" s="14">
        <v>7846.79</v>
      </c>
      <c r="G9" s="15">
        <v>30</v>
      </c>
      <c r="H9" s="14">
        <v>4</v>
      </c>
    </row>
    <row r="10" spans="1:8" x14ac:dyDescent="0.35">
      <c r="A10" s="13" t="s">
        <v>15</v>
      </c>
      <c r="B10" s="14">
        <v>203.96648044692736</v>
      </c>
      <c r="C10" s="14">
        <v>43812</v>
      </c>
      <c r="D10" s="14">
        <v>50950.82681564246</v>
      </c>
      <c r="E10" s="14">
        <v>7138.8268156424583</v>
      </c>
      <c r="G10" s="15">
        <v>25</v>
      </c>
      <c r="H10" s="14">
        <v>3</v>
      </c>
    </row>
    <row r="11" spans="1:8" x14ac:dyDescent="0.35">
      <c r="A11" s="13" t="s">
        <v>16</v>
      </c>
      <c r="B11" s="14">
        <v>190</v>
      </c>
      <c r="C11" s="14">
        <v>40812</v>
      </c>
      <c r="D11" s="14">
        <v>47462</v>
      </c>
      <c r="E11" s="14">
        <v>6650</v>
      </c>
      <c r="G11" s="15">
        <v>60</v>
      </c>
      <c r="H11" s="14">
        <v>2</v>
      </c>
    </row>
    <row r="12" spans="1:8" x14ac:dyDescent="0.35">
      <c r="A12" s="13" t="s">
        <v>17</v>
      </c>
      <c r="B12" s="14">
        <v>134.65549348230911</v>
      </c>
      <c r="C12" s="14">
        <v>28924</v>
      </c>
      <c r="D12" s="14">
        <v>33636.94227188082</v>
      </c>
      <c r="E12" s="14">
        <v>4712.9422718808191</v>
      </c>
      <c r="G12" s="15">
        <v>4.655493482309125</v>
      </c>
      <c r="H12" s="14">
        <v>1</v>
      </c>
    </row>
    <row r="13" spans="1:8" x14ac:dyDescent="0.35">
      <c r="A13" s="13" t="s">
        <v>18</v>
      </c>
      <c r="B13" s="14">
        <v>105</v>
      </c>
      <c r="C13" s="14">
        <v>22554</v>
      </c>
      <c r="D13" s="14">
        <v>26229</v>
      </c>
      <c r="E13" s="14">
        <v>3675</v>
      </c>
      <c r="G13" s="15">
        <v>100</v>
      </c>
      <c r="H13" s="14">
        <v>1</v>
      </c>
    </row>
    <row r="14" spans="1:8" x14ac:dyDescent="0.35">
      <c r="A14" s="13" t="s">
        <v>19</v>
      </c>
      <c r="B14" s="14">
        <v>100</v>
      </c>
      <c r="C14" s="14">
        <v>21480</v>
      </c>
      <c r="D14" s="14">
        <v>24980</v>
      </c>
      <c r="E14" s="14">
        <v>3500</v>
      </c>
      <c r="G14" s="15">
        <v>90</v>
      </c>
      <c r="H14" s="14">
        <v>1</v>
      </c>
    </row>
    <row r="15" spans="1:8" x14ac:dyDescent="0.35">
      <c r="A15" s="13" t="s">
        <v>20</v>
      </c>
      <c r="B15" s="14">
        <v>80</v>
      </c>
      <c r="C15" s="14">
        <v>17184</v>
      </c>
      <c r="D15" s="14">
        <v>19984</v>
      </c>
      <c r="E15" s="14">
        <v>2800</v>
      </c>
      <c r="G15" s="15">
        <v>24.193999999999999</v>
      </c>
      <c r="H15" s="14">
        <v>1</v>
      </c>
    </row>
    <row r="16" spans="1:8" x14ac:dyDescent="0.35">
      <c r="A16" s="13" t="s">
        <v>21</v>
      </c>
      <c r="B16" s="14">
        <v>50</v>
      </c>
      <c r="C16" s="14">
        <v>10740</v>
      </c>
      <c r="D16" s="14">
        <v>12490</v>
      </c>
      <c r="E16" s="14">
        <v>1750</v>
      </c>
      <c r="G16" s="15">
        <v>125</v>
      </c>
      <c r="H16" s="14">
        <v>1</v>
      </c>
    </row>
    <row r="17" spans="1:8" x14ac:dyDescent="0.35">
      <c r="A17" s="13" t="s">
        <v>22</v>
      </c>
      <c r="B17" s="14">
        <v>42.42085661080074</v>
      </c>
      <c r="C17" s="14">
        <v>9112</v>
      </c>
      <c r="D17" s="14">
        <v>10596.729981378026</v>
      </c>
      <c r="E17" s="14">
        <v>1484.7299813780264</v>
      </c>
      <c r="G17" s="15">
        <v>17.420856610800744</v>
      </c>
      <c r="H17" s="14">
        <v>1</v>
      </c>
    </row>
    <row r="18" spans="1:8" x14ac:dyDescent="0.35">
      <c r="A18" s="13" t="s">
        <v>23</v>
      </c>
      <c r="B18" s="14">
        <v>40</v>
      </c>
      <c r="C18" s="14">
        <v>8592</v>
      </c>
      <c r="D18" s="14">
        <v>9992</v>
      </c>
      <c r="E18" s="14">
        <v>1400</v>
      </c>
      <c r="G18" s="15">
        <v>15</v>
      </c>
      <c r="H18" s="14">
        <v>1</v>
      </c>
    </row>
    <row r="19" spans="1:8" x14ac:dyDescent="0.35">
      <c r="A19" s="13" t="s">
        <v>24</v>
      </c>
      <c r="B19" s="14">
        <v>30</v>
      </c>
      <c r="C19" s="14">
        <v>6444</v>
      </c>
      <c r="D19" s="14">
        <v>7494</v>
      </c>
      <c r="E19" s="14">
        <v>1050</v>
      </c>
      <c r="G19" s="15">
        <v>13.966480446927374</v>
      </c>
      <c r="H19" s="14">
        <v>1</v>
      </c>
    </row>
    <row r="20" spans="1:8" x14ac:dyDescent="0.35">
      <c r="A20" s="13" t="s">
        <v>25</v>
      </c>
      <c r="B20" s="14">
        <v>6.983240223463687</v>
      </c>
      <c r="C20" s="14">
        <v>1500</v>
      </c>
      <c r="D20" s="14">
        <v>1744.4134078212292</v>
      </c>
      <c r="E20" s="14">
        <v>244.41340782122916</v>
      </c>
      <c r="G20" s="15">
        <v>6.983240223463687</v>
      </c>
      <c r="H20" s="14">
        <v>1</v>
      </c>
    </row>
    <row r="21" spans="1:8" x14ac:dyDescent="0.35">
      <c r="A21" s="16" t="s">
        <v>26</v>
      </c>
      <c r="B21" s="17">
        <v>1467.2200707635009</v>
      </c>
      <c r="C21" s="17">
        <v>315158.87119999999</v>
      </c>
      <c r="D21" s="17">
        <v>366511.57367672247</v>
      </c>
      <c r="E21" s="17">
        <v>51352.702476722538</v>
      </c>
      <c r="G21" s="15">
        <v>40</v>
      </c>
      <c r="H21" s="14">
        <v>1</v>
      </c>
    </row>
    <row r="22" spans="1:8" x14ac:dyDescent="0.35">
      <c r="G22" s="15">
        <v>130</v>
      </c>
      <c r="H22" s="14">
        <v>1</v>
      </c>
    </row>
    <row r="23" spans="1:8" x14ac:dyDescent="0.35">
      <c r="G23" s="15">
        <v>35</v>
      </c>
      <c r="H23" s="14">
        <v>1</v>
      </c>
    </row>
    <row r="24" spans="1:8" x14ac:dyDescent="0.35">
      <c r="A24" s="24" t="s">
        <v>27</v>
      </c>
      <c r="B24" s="24"/>
      <c r="D24" s="18" t="s">
        <v>28</v>
      </c>
      <c r="E24" s="19">
        <f>(D21-C21)/C21</f>
        <v>0.16294227188081919</v>
      </c>
      <c r="F24" s="10"/>
      <c r="G24" s="20" t="s">
        <v>26</v>
      </c>
      <c r="H24" s="17">
        <v>32</v>
      </c>
    </row>
    <row r="25" spans="1:8" ht="2.5" customHeight="1" x14ac:dyDescent="0.35"/>
    <row r="26" spans="1:8" x14ac:dyDescent="0.35">
      <c r="B26"/>
      <c r="C26" t="s">
        <v>29</v>
      </c>
    </row>
    <row r="27" spans="1:8" ht="39" x14ac:dyDescent="0.35">
      <c r="A27" s="8" t="s">
        <v>30</v>
      </c>
      <c r="B27" s="21" t="s">
        <v>6</v>
      </c>
      <c r="C27" s="9" t="s">
        <v>7</v>
      </c>
      <c r="D27" s="9" t="s">
        <v>8</v>
      </c>
      <c r="E27" s="9" t="s">
        <v>9</v>
      </c>
      <c r="F27" s="9" t="s">
        <v>10</v>
      </c>
    </row>
    <row r="28" spans="1:8" x14ac:dyDescent="0.35">
      <c r="A28" t="s">
        <v>31</v>
      </c>
      <c r="B28" t="s">
        <v>15</v>
      </c>
      <c r="C28" s="14">
        <v>130</v>
      </c>
      <c r="D28" s="14">
        <v>27924</v>
      </c>
      <c r="E28" s="14">
        <v>32474</v>
      </c>
      <c r="F28" s="14">
        <v>4550</v>
      </c>
    </row>
    <row r="29" spans="1:8" x14ac:dyDescent="0.35">
      <c r="A29" t="s">
        <v>32</v>
      </c>
      <c r="B29" t="s">
        <v>14</v>
      </c>
      <c r="C29" s="14">
        <v>125</v>
      </c>
      <c r="D29" s="14">
        <v>26850</v>
      </c>
      <c r="E29" s="14">
        <v>31225</v>
      </c>
      <c r="F29" s="14">
        <v>4375</v>
      </c>
    </row>
    <row r="30" spans="1:8" x14ac:dyDescent="0.35">
      <c r="A30" t="s">
        <v>33</v>
      </c>
      <c r="B30" t="s">
        <v>17</v>
      </c>
      <c r="C30" s="14">
        <v>100</v>
      </c>
      <c r="D30" s="14">
        <v>21480</v>
      </c>
      <c r="E30" s="14">
        <v>24980</v>
      </c>
      <c r="F30" s="14">
        <v>3500</v>
      </c>
    </row>
    <row r="31" spans="1:8" x14ac:dyDescent="0.35">
      <c r="A31" t="s">
        <v>34</v>
      </c>
      <c r="B31" t="s">
        <v>16</v>
      </c>
      <c r="C31" s="14">
        <v>90</v>
      </c>
      <c r="D31" s="14">
        <v>19332</v>
      </c>
      <c r="E31" s="14">
        <v>22482</v>
      </c>
      <c r="F31" s="14">
        <v>3150</v>
      </c>
    </row>
    <row r="32" spans="1:8" x14ac:dyDescent="0.35">
      <c r="A32" t="s">
        <v>35</v>
      </c>
      <c r="B32" t="s">
        <v>14</v>
      </c>
      <c r="C32" s="14">
        <v>60</v>
      </c>
      <c r="D32" s="14">
        <v>12888</v>
      </c>
      <c r="E32" s="14">
        <v>14988</v>
      </c>
      <c r="F32" s="14">
        <v>2100</v>
      </c>
    </row>
    <row r="33" spans="1:6" x14ac:dyDescent="0.35">
      <c r="A33" t="s">
        <v>36</v>
      </c>
      <c r="B33" t="s">
        <v>13</v>
      </c>
      <c r="C33" s="14">
        <v>60</v>
      </c>
      <c r="D33" s="14">
        <v>12888</v>
      </c>
      <c r="E33" s="14">
        <v>14988</v>
      </c>
      <c r="F33" s="14">
        <v>2100</v>
      </c>
    </row>
    <row r="34" spans="1:6" x14ac:dyDescent="0.35">
      <c r="A34" t="s">
        <v>37</v>
      </c>
      <c r="B34" t="s">
        <v>20</v>
      </c>
      <c r="C34" s="14">
        <v>50</v>
      </c>
      <c r="D34" s="14">
        <v>10740</v>
      </c>
      <c r="E34" s="14">
        <v>12490</v>
      </c>
      <c r="F34" s="14">
        <v>1750</v>
      </c>
    </row>
    <row r="35" spans="1:6" x14ac:dyDescent="0.35">
      <c r="A35" t="s">
        <v>38</v>
      </c>
      <c r="B35" t="s">
        <v>13</v>
      </c>
      <c r="C35" s="14">
        <v>50</v>
      </c>
      <c r="D35" s="14">
        <v>10740</v>
      </c>
      <c r="E35" s="14">
        <v>12490</v>
      </c>
      <c r="F35" s="14">
        <v>1750</v>
      </c>
    </row>
    <row r="36" spans="1:6" x14ac:dyDescent="0.35">
      <c r="A36" t="s">
        <v>39</v>
      </c>
      <c r="B36" t="s">
        <v>19</v>
      </c>
      <c r="C36" s="14">
        <v>50</v>
      </c>
      <c r="D36" s="14">
        <v>10740</v>
      </c>
      <c r="E36" s="14">
        <v>12490</v>
      </c>
      <c r="F36" s="14">
        <v>1750</v>
      </c>
    </row>
    <row r="37" spans="1:6" x14ac:dyDescent="0.35">
      <c r="A37" t="s">
        <v>40</v>
      </c>
      <c r="B37" t="s">
        <v>16</v>
      </c>
      <c r="C37" s="14">
        <v>50</v>
      </c>
      <c r="D37" s="14">
        <v>10740</v>
      </c>
      <c r="E37" s="14">
        <v>12490</v>
      </c>
      <c r="F37" s="14">
        <v>1750</v>
      </c>
    </row>
    <row r="38" spans="1:6" x14ac:dyDescent="0.35">
      <c r="A38" t="s">
        <v>41</v>
      </c>
      <c r="B38" t="s">
        <v>13</v>
      </c>
      <c r="C38" s="14">
        <v>50</v>
      </c>
      <c r="D38" s="14">
        <v>10740</v>
      </c>
      <c r="E38" s="14">
        <v>12490</v>
      </c>
      <c r="F38" s="14">
        <v>1750</v>
      </c>
    </row>
    <row r="39" spans="1:6" x14ac:dyDescent="0.35">
      <c r="A39" t="s">
        <v>42</v>
      </c>
      <c r="B39" t="s">
        <v>19</v>
      </c>
      <c r="C39" s="14">
        <v>50</v>
      </c>
      <c r="D39" s="14">
        <v>10740</v>
      </c>
      <c r="E39" s="14">
        <v>12490</v>
      </c>
      <c r="F39" s="14">
        <v>1750</v>
      </c>
    </row>
    <row r="40" spans="1:6" x14ac:dyDescent="0.35">
      <c r="A40" t="s">
        <v>43</v>
      </c>
      <c r="B40" t="s">
        <v>13</v>
      </c>
      <c r="C40" s="14">
        <v>50</v>
      </c>
      <c r="D40" s="14">
        <v>10740</v>
      </c>
      <c r="E40" s="14">
        <v>12490</v>
      </c>
      <c r="F40" s="14">
        <v>1750</v>
      </c>
    </row>
    <row r="41" spans="1:6" x14ac:dyDescent="0.35">
      <c r="A41" t="s">
        <v>44</v>
      </c>
      <c r="B41" t="s">
        <v>16</v>
      </c>
      <c r="C41" s="14">
        <v>50</v>
      </c>
      <c r="D41" s="14">
        <v>10740</v>
      </c>
      <c r="E41" s="14">
        <v>12490</v>
      </c>
      <c r="F41" s="14">
        <v>1750</v>
      </c>
    </row>
    <row r="42" spans="1:6" x14ac:dyDescent="0.35">
      <c r="A42" t="s">
        <v>45</v>
      </c>
      <c r="B42" t="s">
        <v>13</v>
      </c>
      <c r="C42" s="14">
        <v>50</v>
      </c>
      <c r="D42" s="14">
        <v>10740</v>
      </c>
      <c r="E42" s="14">
        <v>12490</v>
      </c>
      <c r="F42" s="14">
        <v>1750</v>
      </c>
    </row>
    <row r="43" spans="1:6" x14ac:dyDescent="0.35">
      <c r="A43" t="s">
        <v>46</v>
      </c>
      <c r="B43" t="s">
        <v>21</v>
      </c>
      <c r="C43" s="14">
        <v>50</v>
      </c>
      <c r="D43" s="14">
        <v>10740</v>
      </c>
      <c r="E43" s="14">
        <v>12490</v>
      </c>
      <c r="F43" s="14">
        <v>1750</v>
      </c>
    </row>
    <row r="44" spans="1:6" x14ac:dyDescent="0.35">
      <c r="A44" t="s">
        <v>47</v>
      </c>
      <c r="B44" t="s">
        <v>18</v>
      </c>
      <c r="C44" s="14">
        <v>50</v>
      </c>
      <c r="D44" s="14">
        <v>10740</v>
      </c>
      <c r="E44" s="14">
        <v>12490</v>
      </c>
      <c r="F44" s="14">
        <v>1750</v>
      </c>
    </row>
    <row r="45" spans="1:6" x14ac:dyDescent="0.35">
      <c r="A45" t="s">
        <v>48</v>
      </c>
      <c r="B45" t="s">
        <v>23</v>
      </c>
      <c r="C45" s="14">
        <v>40</v>
      </c>
      <c r="D45" s="14">
        <v>8592</v>
      </c>
      <c r="E45" s="14">
        <v>9992</v>
      </c>
      <c r="F45" s="14">
        <v>1400</v>
      </c>
    </row>
    <row r="46" spans="1:6" x14ac:dyDescent="0.35">
      <c r="A46" t="s">
        <v>49</v>
      </c>
      <c r="B46" t="s">
        <v>15</v>
      </c>
      <c r="C46" s="14">
        <v>35</v>
      </c>
      <c r="D46" s="14">
        <v>7518</v>
      </c>
      <c r="E46" s="14">
        <v>8743</v>
      </c>
      <c r="F46" s="14">
        <v>1225</v>
      </c>
    </row>
    <row r="47" spans="1:6" x14ac:dyDescent="0.35">
      <c r="A47" t="s">
        <v>50</v>
      </c>
      <c r="B47" t="s">
        <v>17</v>
      </c>
      <c r="C47" s="14">
        <v>30</v>
      </c>
      <c r="D47" s="14">
        <v>6444</v>
      </c>
      <c r="E47" s="14">
        <v>7494</v>
      </c>
      <c r="F47" s="14">
        <v>1050</v>
      </c>
    </row>
    <row r="48" spans="1:6" x14ac:dyDescent="0.35">
      <c r="A48" t="s">
        <v>51</v>
      </c>
      <c r="B48" t="s">
        <v>18</v>
      </c>
      <c r="C48" s="14">
        <v>30</v>
      </c>
      <c r="D48" s="14">
        <v>6444</v>
      </c>
      <c r="E48" s="14">
        <v>7494</v>
      </c>
      <c r="F48" s="14">
        <v>1050</v>
      </c>
    </row>
    <row r="49" spans="1:6" x14ac:dyDescent="0.35">
      <c r="A49" t="s">
        <v>52</v>
      </c>
      <c r="B49" t="s">
        <v>24</v>
      </c>
      <c r="C49" s="14">
        <v>30</v>
      </c>
      <c r="D49" s="14">
        <v>6444</v>
      </c>
      <c r="E49" s="14">
        <v>7494</v>
      </c>
      <c r="F49" s="14">
        <v>1050</v>
      </c>
    </row>
    <row r="50" spans="1:6" x14ac:dyDescent="0.35">
      <c r="A50" t="s">
        <v>53</v>
      </c>
      <c r="B50" t="s">
        <v>20</v>
      </c>
      <c r="C50" s="14">
        <v>30</v>
      </c>
      <c r="D50" s="14">
        <v>6444</v>
      </c>
      <c r="E50" s="14">
        <v>7494</v>
      </c>
      <c r="F50" s="14">
        <v>1050</v>
      </c>
    </row>
    <row r="51" spans="1:6" x14ac:dyDescent="0.35">
      <c r="A51" t="s">
        <v>54</v>
      </c>
      <c r="B51" t="s">
        <v>15</v>
      </c>
      <c r="C51" s="14">
        <v>25</v>
      </c>
      <c r="D51" s="14">
        <v>5370</v>
      </c>
      <c r="E51" s="14">
        <v>6245</v>
      </c>
      <c r="F51" s="14">
        <v>875</v>
      </c>
    </row>
    <row r="52" spans="1:6" x14ac:dyDescent="0.35">
      <c r="A52" t="s">
        <v>55</v>
      </c>
      <c r="B52" t="s">
        <v>22</v>
      </c>
      <c r="C52" s="14">
        <v>25</v>
      </c>
      <c r="D52" s="14">
        <v>5370</v>
      </c>
      <c r="E52" s="14">
        <v>6245</v>
      </c>
      <c r="F52" s="14">
        <v>875</v>
      </c>
    </row>
    <row r="53" spans="1:6" x14ac:dyDescent="0.35">
      <c r="A53" t="s">
        <v>56</v>
      </c>
      <c r="B53" t="s">
        <v>18</v>
      </c>
      <c r="C53" s="14">
        <v>25</v>
      </c>
      <c r="D53" s="14">
        <v>5370</v>
      </c>
      <c r="E53" s="14">
        <v>6245</v>
      </c>
      <c r="F53" s="14">
        <v>875</v>
      </c>
    </row>
    <row r="54" spans="1:6" x14ac:dyDescent="0.35">
      <c r="A54" t="s">
        <v>57</v>
      </c>
      <c r="B54" t="s">
        <v>14</v>
      </c>
      <c r="C54" s="14">
        <v>24.193999999999999</v>
      </c>
      <c r="D54" s="14">
        <v>5196.8712000000005</v>
      </c>
      <c r="E54" s="14">
        <v>6043.6612000000005</v>
      </c>
      <c r="F54" s="14">
        <v>846.79</v>
      </c>
    </row>
    <row r="55" spans="1:6" x14ac:dyDescent="0.35">
      <c r="A55" t="s">
        <v>58</v>
      </c>
      <c r="B55" t="s">
        <v>22</v>
      </c>
      <c r="C55" s="14">
        <v>17.420856610800744</v>
      </c>
      <c r="D55" s="14">
        <v>3742</v>
      </c>
      <c r="E55" s="14">
        <v>4351.7299813780264</v>
      </c>
      <c r="F55" s="14">
        <v>609.72998137802642</v>
      </c>
    </row>
    <row r="56" spans="1:6" x14ac:dyDescent="0.35">
      <c r="A56" t="s">
        <v>59</v>
      </c>
      <c r="B56" t="s">
        <v>14</v>
      </c>
      <c r="C56" s="14">
        <v>15</v>
      </c>
      <c r="D56" s="14">
        <v>3222</v>
      </c>
      <c r="E56" s="14">
        <v>3747</v>
      </c>
      <c r="F56" s="14">
        <v>525</v>
      </c>
    </row>
    <row r="57" spans="1:6" x14ac:dyDescent="0.35">
      <c r="A57" t="s">
        <v>60</v>
      </c>
      <c r="B57" t="s">
        <v>15</v>
      </c>
      <c r="C57" s="14">
        <v>13.966480446927374</v>
      </c>
      <c r="D57" s="14">
        <v>3000</v>
      </c>
      <c r="E57" s="14">
        <v>3488.8268156424583</v>
      </c>
      <c r="F57" s="14">
        <v>488.82681564245831</v>
      </c>
    </row>
    <row r="58" spans="1:6" x14ac:dyDescent="0.35">
      <c r="A58" t="s">
        <v>61</v>
      </c>
      <c r="B58" t="s">
        <v>25</v>
      </c>
      <c r="C58" s="14">
        <v>6.983240223463687</v>
      </c>
      <c r="D58" s="14">
        <v>1500</v>
      </c>
      <c r="E58" s="14">
        <v>1744.4134078212292</v>
      </c>
      <c r="F58" s="14">
        <v>244.41340782122916</v>
      </c>
    </row>
    <row r="59" spans="1:6" x14ac:dyDescent="0.35">
      <c r="A59" t="s">
        <v>62</v>
      </c>
      <c r="B59" t="s">
        <v>17</v>
      </c>
      <c r="C59" s="14">
        <v>4.655493482309125</v>
      </c>
      <c r="D59" s="14">
        <v>1000</v>
      </c>
      <c r="E59" s="14">
        <v>1162.9422718808194</v>
      </c>
      <c r="F59" s="14">
        <v>162.94227188081936</v>
      </c>
    </row>
    <row r="60" spans="1:6" x14ac:dyDescent="0.35">
      <c r="A60" s="10" t="s">
        <v>26</v>
      </c>
      <c r="B60" s="10"/>
      <c r="C60" s="17">
        <v>1467.2200707635009</v>
      </c>
      <c r="D60" s="17">
        <v>315158.87119999999</v>
      </c>
      <c r="E60" s="17">
        <v>366511.57367672247</v>
      </c>
      <c r="F60" s="17">
        <v>51352.702476722538</v>
      </c>
    </row>
    <row r="61" spans="1:6" x14ac:dyDescent="0.35">
      <c r="B61"/>
    </row>
    <row r="62" spans="1:6" x14ac:dyDescent="0.35">
      <c r="B62"/>
    </row>
    <row r="63" spans="1:6" x14ac:dyDescent="0.35">
      <c r="B63"/>
    </row>
    <row r="64" spans="1:6" hidden="1" x14ac:dyDescent="0.35">
      <c r="B64"/>
    </row>
    <row r="65" spans="2:2" hidden="1" x14ac:dyDescent="0.35">
      <c r="B65"/>
    </row>
    <row r="66" spans="2:2" hidden="1" x14ac:dyDescent="0.35">
      <c r="B66"/>
    </row>
    <row r="67" spans="2:2" hidden="1" x14ac:dyDescent="0.35">
      <c r="B67"/>
    </row>
    <row r="68" spans="2:2" hidden="1" x14ac:dyDescent="0.35">
      <c r="B68"/>
    </row>
    <row r="69" spans="2:2" hidden="1" x14ac:dyDescent="0.35">
      <c r="B69"/>
    </row>
    <row r="70" spans="2:2" hidden="1" x14ac:dyDescent="0.35">
      <c r="B70"/>
    </row>
    <row r="71" spans="2:2" hidden="1" x14ac:dyDescent="0.35">
      <c r="B71"/>
    </row>
    <row r="72" spans="2:2" hidden="1" x14ac:dyDescent="0.35">
      <c r="B72"/>
    </row>
    <row r="73" spans="2:2" hidden="1" x14ac:dyDescent="0.35">
      <c r="B73"/>
    </row>
    <row r="74" spans="2:2" hidden="1" x14ac:dyDescent="0.35">
      <c r="B74"/>
    </row>
    <row r="75" spans="2:2" hidden="1" x14ac:dyDescent="0.35">
      <c r="B75"/>
    </row>
    <row r="76" spans="2:2" hidden="1" x14ac:dyDescent="0.35">
      <c r="B76"/>
    </row>
    <row r="77" spans="2:2" hidden="1" x14ac:dyDescent="0.35">
      <c r="B77"/>
    </row>
    <row r="78" spans="2:2" hidden="1" x14ac:dyDescent="0.35">
      <c r="B78"/>
    </row>
    <row r="79" spans="2:2" hidden="1" x14ac:dyDescent="0.35">
      <c r="B79"/>
    </row>
    <row r="80" spans="2:2" hidden="1" x14ac:dyDescent="0.35">
      <c r="B80"/>
    </row>
    <row r="81" spans="2:2" hidden="1" x14ac:dyDescent="0.35">
      <c r="B81"/>
    </row>
    <row r="82" spans="2:2" hidden="1" x14ac:dyDescent="0.35">
      <c r="B82"/>
    </row>
    <row r="83" spans="2:2" hidden="1" x14ac:dyDescent="0.35">
      <c r="B83"/>
    </row>
    <row r="84" spans="2:2" hidden="1" x14ac:dyDescent="0.35">
      <c r="B84"/>
    </row>
    <row r="85" spans="2:2" hidden="1" x14ac:dyDescent="0.35">
      <c r="B85"/>
    </row>
    <row r="86" spans="2:2" hidden="1" x14ac:dyDescent="0.35">
      <c r="B86"/>
    </row>
    <row r="87" spans="2:2" hidden="1" x14ac:dyDescent="0.35">
      <c r="B87"/>
    </row>
    <row r="88" spans="2:2" hidden="1" x14ac:dyDescent="0.35">
      <c r="B88"/>
    </row>
    <row r="89" spans="2:2" hidden="1" x14ac:dyDescent="0.35">
      <c r="B89"/>
    </row>
    <row r="90" spans="2:2" hidden="1" x14ac:dyDescent="0.35">
      <c r="B90"/>
    </row>
    <row r="91" spans="2:2" hidden="1" x14ac:dyDescent="0.35">
      <c r="B91"/>
    </row>
    <row r="92" spans="2:2" hidden="1" x14ac:dyDescent="0.35">
      <c r="B92"/>
    </row>
    <row r="93" spans="2:2" ht="14.5" customHeight="1" x14ac:dyDescent="0.35"/>
  </sheetData>
  <mergeCells count="4">
    <mergeCell ref="C3:F3"/>
    <mergeCell ref="C4:E4"/>
    <mergeCell ref="G5:H5"/>
    <mergeCell ref="A24:B24"/>
  </mergeCells>
  <conditionalFormatting pivot="1">
    <cfRule type="dataBar" priority="14">
      <dataBar>
        <cfvo type="min"/>
        <cfvo type="max"/>
        <color rgb="FFFF555A"/>
      </dataBar>
      <extLst>
        <ext xmlns:x14="http://schemas.microsoft.com/office/spreadsheetml/2009/9/main" uri="{B025F937-C7B1-47D3-B67F-A62EFF666E3E}">
          <x14:id>{510F4CF9-E434-479E-81CA-443985F2E277}</x14:id>
        </ext>
      </extLst>
    </cfRule>
  </conditionalFormatting>
  <conditionalFormatting pivot="1">
    <cfRule type="colorScale" priority="13">
      <colorScale>
        <cfvo type="min"/>
        <cfvo type="max"/>
        <color rgb="FF63BE7B"/>
        <color rgb="FFFCFCFF"/>
      </colorScale>
    </cfRule>
  </conditionalFormatting>
  <conditionalFormatting pivot="1" sqref="B8:B20">
    <cfRule type="dataBar" priority="8">
      <dataBar>
        <cfvo type="min"/>
        <cfvo type="max"/>
        <color rgb="FFFF555A"/>
      </dataBar>
      <extLst>
        <ext xmlns:x14="http://schemas.microsoft.com/office/spreadsheetml/2009/9/main" uri="{B025F937-C7B1-47D3-B67F-A62EFF666E3E}">
          <x14:id>{A17D4730-6F7E-40F7-A859-EACFFCDCAC60}</x14:id>
        </ext>
      </extLst>
    </cfRule>
  </conditionalFormatting>
  <conditionalFormatting pivot="1" sqref="B8:B20">
    <cfRule type="colorScale" priority="11">
      <colorScale>
        <cfvo type="min"/>
        <cfvo type="percentile" val="50"/>
        <cfvo type="max"/>
        <color rgb="FF63BE7B"/>
        <color rgb="FFFFEB84"/>
        <color rgb="FFF8696B"/>
      </colorScale>
    </cfRule>
  </conditionalFormatting>
  <conditionalFormatting pivot="1" sqref="B8:B20">
    <cfRule type="iconSet" priority="10">
      <iconSet iconSet="4RedToBlack">
        <cfvo type="percent" val="0"/>
        <cfvo type="percent" val="25"/>
        <cfvo type="percent" val="50"/>
        <cfvo type="percent" val="75"/>
      </iconSet>
    </cfRule>
  </conditionalFormatting>
  <conditionalFormatting pivot="1" sqref="B8:B20">
    <cfRule type="colorScale" priority="7">
      <colorScale>
        <cfvo type="min"/>
        <cfvo type="max"/>
        <color rgb="FF63BE7B"/>
        <color rgb="FFFCFCFF"/>
      </colorScale>
    </cfRule>
  </conditionalFormatting>
  <conditionalFormatting pivot="1" sqref="H8:H23">
    <cfRule type="dataBar" priority="6">
      <dataBar>
        <cfvo type="min"/>
        <cfvo type="max"/>
        <color rgb="FFFF555A"/>
      </dataBar>
      <extLst>
        <ext xmlns:x14="http://schemas.microsoft.com/office/spreadsheetml/2009/9/main" uri="{B025F937-C7B1-47D3-B67F-A62EFF666E3E}">
          <x14:id>{DB236582-0FFF-4ABB-B075-6CD6A3AA1BC7}</x14:id>
        </ext>
      </extLst>
    </cfRule>
  </conditionalFormatting>
  <conditionalFormatting pivot="1" sqref="H8:H23">
    <cfRule type="colorScale" priority="5">
      <colorScale>
        <cfvo type="min"/>
        <cfvo type="max"/>
        <color rgb="FF63BE7B"/>
        <color rgb="FFFCFCFF"/>
      </colorScale>
    </cfRule>
  </conditionalFormatting>
  <conditionalFormatting pivot="1" sqref="C28:C59">
    <cfRule type="dataBar" priority="3">
      <dataBar>
        <cfvo type="min"/>
        <cfvo type="max"/>
        <color rgb="FFFF555A"/>
      </dataBar>
      <extLst>
        <ext xmlns:x14="http://schemas.microsoft.com/office/spreadsheetml/2009/9/main" uri="{B025F937-C7B1-47D3-B67F-A62EFF666E3E}">
          <x14:id>{76D552D4-C481-49B4-A6E4-CC70073D4F40}</x14:id>
        </ext>
      </extLst>
    </cfRule>
  </conditionalFormatting>
  <conditionalFormatting pivot="1" sqref="C28:C59">
    <cfRule type="colorScale" priority="2">
      <colorScale>
        <cfvo type="min"/>
        <cfvo type="max"/>
        <color rgb="FFFCFCFF"/>
        <color rgb="FF63BE7B"/>
      </colorScale>
    </cfRule>
  </conditionalFormatting>
  <pageMargins left="0.7" right="0.17" top="0.34" bottom="0.2" header="0.3" footer="0.3"/>
  <pageSetup paperSize="9" scale="84" orientation="portrait" r:id="rId4"/>
  <drawing r:id="rId5"/>
  <extLst>
    <ext xmlns:x14="http://schemas.microsoft.com/office/spreadsheetml/2009/9/main" uri="{78C0D931-6437-407d-A8EE-F0AAD7539E65}">
      <x14:conditionalFormattings>
        <x14:conditionalFormatting xmlns:xm="http://schemas.microsoft.com/office/excel/2006/main" pivot="1">
          <x14:cfRule type="dataBar" id="{510F4CF9-E434-479E-81CA-443985F2E277}">
            <x14:dataBar minLength="0" maxLength="100" gradient="0">
              <x14:cfvo type="autoMin"/>
              <x14:cfvo type="autoMax"/>
              <x14:negativeFillColor rgb="FFFF0000"/>
              <x14:axisColor rgb="FF000000"/>
            </x14:dataBar>
          </x14:cfRule>
        </x14:conditionalFormatting>
        <x14:conditionalFormatting xmlns:xm="http://schemas.microsoft.com/office/excel/2006/main" pivot="1">
          <x14:cfRule type="dataBar" id="{A17D4730-6F7E-40F7-A859-EACFFCDCAC60}">
            <x14:dataBar minLength="0" maxLength="100" gradient="0">
              <x14:cfvo type="autoMin"/>
              <x14:cfvo type="autoMax"/>
              <x14:negativeFillColor rgb="FFFF0000"/>
              <x14:axisColor rgb="FF000000"/>
            </x14:dataBar>
          </x14:cfRule>
          <xm:sqref>B8:B20</xm:sqref>
        </x14:conditionalFormatting>
        <x14:conditionalFormatting xmlns:xm="http://schemas.microsoft.com/office/excel/2006/main" pivot="1">
          <x14:cfRule type="dataBar" id="{DB236582-0FFF-4ABB-B075-6CD6A3AA1BC7}">
            <x14:dataBar minLength="0" maxLength="100" gradient="0">
              <x14:cfvo type="autoMin"/>
              <x14:cfvo type="autoMax"/>
              <x14:negativeFillColor rgb="FFFF0000"/>
              <x14:axisColor rgb="FF000000"/>
            </x14:dataBar>
          </x14:cfRule>
          <xm:sqref>H8:H23</xm:sqref>
        </x14:conditionalFormatting>
        <x14:conditionalFormatting xmlns:xm="http://schemas.microsoft.com/office/excel/2006/main" pivot="1">
          <x14:cfRule type="dataBar" id="{76D552D4-C481-49B4-A6E4-CC70073D4F40}">
            <x14:dataBar minLength="0" maxLength="100" gradient="0">
              <x14:cfvo type="autoMin"/>
              <x14:cfvo type="autoMax"/>
              <x14:negativeFillColor rgb="FFFF0000"/>
              <x14:axisColor rgb="FF000000"/>
            </x14:dataBar>
          </x14:cfRule>
          <xm:sqref>C28:C59</xm:sqref>
        </x14:conditionalFormatting>
        <x14:conditionalFormatting xmlns:xm="http://schemas.microsoft.com/office/excel/2006/main" pivot="1">
          <x14:cfRule type="iconSet" priority="12" id="{99F36AA4-18F9-4362-8BB9-41FCD961CB41}">
            <x14:iconSet iconSet="3Triangles">
              <x14:cfvo type="percent">
                <xm:f>0</xm:f>
              </x14:cfvo>
              <x14:cfvo type="percent">
                <xm:f>33</xm:f>
              </x14:cfvo>
              <x14:cfvo type="percent">
                <xm:f>67</xm:f>
              </x14:cfvo>
            </x14:iconSet>
          </x14:cfRule>
        </x14:conditionalFormatting>
        <x14:conditionalFormatting xmlns:xm="http://schemas.microsoft.com/office/excel/2006/main" pivot="1">
          <x14:cfRule type="iconSet" priority="9" id="{08C511A2-229D-4476-8748-91A26638B35B}">
            <x14:iconSet iconSet="3Triangles">
              <x14:cfvo type="percent">
                <xm:f>0</xm:f>
              </x14:cfvo>
              <x14:cfvo type="percent">
                <xm:f>33</xm:f>
              </x14:cfvo>
              <x14:cfvo type="percent">
                <xm:f>67</xm:f>
              </x14:cfvo>
            </x14:iconSet>
          </x14:cfRule>
          <xm:sqref>B8:B20</xm:sqref>
        </x14:conditionalFormatting>
        <x14:conditionalFormatting xmlns:xm="http://schemas.microsoft.com/office/excel/2006/main" pivot="1">
          <x14:cfRule type="iconSet" priority="4" id="{73A58BA8-0DD7-42D4-A867-7D5EF8A05CFD}">
            <x14:iconSet iconSet="3Triangles">
              <x14:cfvo type="percent">
                <xm:f>0</xm:f>
              </x14:cfvo>
              <x14:cfvo type="percent">
                <xm:f>33</xm:f>
              </x14:cfvo>
              <x14:cfvo type="percent">
                <xm:f>67</xm:f>
              </x14:cfvo>
            </x14:iconSet>
          </x14:cfRule>
          <xm:sqref>H8:H23</xm:sqref>
        </x14:conditionalFormatting>
        <x14:conditionalFormatting xmlns:xm="http://schemas.microsoft.com/office/excel/2006/main" pivot="1">
          <x14:cfRule type="iconSet" priority="1" id="{ADB3935D-E237-490B-B679-86701013E94B}">
            <x14:iconSet iconSet="3Triangles">
              <x14:cfvo type="percent">
                <xm:f>0</xm:f>
              </x14:cfvo>
              <x14:cfvo type="percent">
                <xm:f>33</xm:f>
              </x14:cfvo>
              <x14:cfvo type="percent">
                <xm:f>67</xm:f>
              </x14:cfvo>
            </x14:iconSet>
          </x14:cfRule>
          <xm:sqref>C28:C59</xm:sqref>
        </x14:conditionalFormatting>
      </x14:conditionalFormattings>
    </ex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Fuel Consumption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2023-02-02T08:01:38Z</dcterms:created>
  <dcterms:modified xsi:type="dcterms:W3CDTF">2023-02-02T08:04:59Z</dcterms:modified>
</cp:coreProperties>
</file>