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1" sheetId="1" r:id="rId4"/>
    <sheet state="visible" name="Sprint 2" sheetId="2" r:id="rId5"/>
    <sheet state="visible" name="Sprint 3" sheetId="3" r:id="rId6"/>
    <sheet state="visible" name="Sprint 4" sheetId="4" r:id="rId7"/>
    <sheet state="visible" name="Sprint 5" sheetId="5" r:id="rId8"/>
    <sheet state="visible" name="Sprint 6" sheetId="6" r:id="rId9"/>
    <sheet state="visible" name="Sprint 7" sheetId="7" r:id="rId10"/>
    <sheet state="visible" name="Sprint 8" sheetId="8" r:id="rId11"/>
  </sheets>
  <definedNames>
    <definedName name="IDEAL_BURNDOWN">LAMBDA('Sprint 1'!$D$22-('Sprint 1'!$D$22/7*2))</definedName>
  </definedNames>
  <calcPr/>
</workbook>
</file>

<file path=xl/sharedStrings.xml><?xml version="1.0" encoding="utf-8"?>
<sst xmlns="http://schemas.openxmlformats.org/spreadsheetml/2006/main" count="189" uniqueCount="66">
  <si>
    <t>Sprint Burndown Chart</t>
  </si>
  <si>
    <t>Sprint 1</t>
  </si>
  <si>
    <t>Task ID</t>
  </si>
  <si>
    <t>Task Description</t>
  </si>
  <si>
    <t>Initial Estimate</t>
  </si>
  <si>
    <t>13/oct./24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</si>
  <si>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</si>
  <si>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</si>
  <si>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</si>
  <si>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</si>
  <si>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</si>
  <si>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</si>
  <si>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</si>
  <si>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</si>
  <si>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Clone World Edit Repo</t>
  </si>
  <si>
    <t>Configure the development environment for all team members</t>
  </si>
  <si>
    <t>Completed Effort</t>
  </si>
  <si>
    <t>Remaining Effort</t>
  </si>
  <si>
    <t>Ideal Burndown</t>
  </si>
  <si>
    <t>Sprint 2</t>
  </si>
  <si>
    <t>20/oct./24</t>
  </si>
  <si>
    <t>Create User Stories</t>
  </si>
  <si>
    <t>Understand WorldEdit commands and functionality</t>
  </si>
  <si>
    <t>Sprint 3</t>
  </si>
  <si>
    <t>27/oct./24</t>
  </si>
  <si>
    <t>Find code smells</t>
  </si>
  <si>
    <t>Find use cases</t>
  </si>
  <si>
    <t>Find design patterns</t>
  </si>
  <si>
    <t>Analyse metrics</t>
  </si>
  <si>
    <t>Sprint 4</t>
  </si>
  <si>
    <t>Review peer code smeels</t>
  </si>
  <si>
    <t>Review peer use cases</t>
  </si>
  <si>
    <t>Review peer design patterns</t>
  </si>
  <si>
    <t>Review peer metrics</t>
  </si>
  <si>
    <t>Sprint 5</t>
  </si>
  <si>
    <t>Review peer code smells</t>
  </si>
  <si>
    <t>Sprint 6</t>
  </si>
  <si>
    <t>Explain design patterns</t>
  </si>
  <si>
    <t>Explain code smells</t>
  </si>
  <si>
    <t>Register rebrush command</t>
  </si>
  <si>
    <t>Implement selectable structure on click</t>
  </si>
  <si>
    <t>Implement the Screen for Brush Selection</t>
  </si>
  <si>
    <t>Implement a PreviewManager class to handle confirm or cancel</t>
  </si>
  <si>
    <t>Modify the BrushTool class to incorporate a way to show preview by a toggle</t>
  </si>
  <si>
    <t>Create a preview command on the BrushCommand class</t>
  </si>
  <si>
    <t xml:space="preserve">Implement Dropdown Buttons </t>
  </si>
  <si>
    <t xml:space="preserve">Understand the Fabric API </t>
  </si>
  <si>
    <t>Sprint 7</t>
  </si>
  <si>
    <t>Implement Scrollbar</t>
  </si>
  <si>
    <t>Fix rebrush undo and redo</t>
  </si>
  <si>
    <t>Implement selected structure resizing</t>
  </si>
  <si>
    <t>Refactor preview logic to work with LocalSession</t>
  </si>
  <si>
    <t>Change BrushCommand commands to call the preview method</t>
  </si>
  <si>
    <t>Render preview based on the Player</t>
  </si>
  <si>
    <t>Create a Screen for each command</t>
  </si>
  <si>
    <t>Apply the Brush using the Command Screen</t>
  </si>
  <si>
    <t>Sprint 8</t>
  </si>
  <si>
    <t>Refactor Selectable structure feature</t>
  </si>
  <si>
    <t>Modify the preview logic to work with Fabric</t>
  </si>
  <si>
    <t>Fix bug (multiple previews rendered at once)</t>
  </si>
  <si>
    <t>Search for a way to detect the exact player position</t>
  </si>
  <si>
    <t>Refactor the preview undo</t>
  </si>
  <si>
    <t>Fix brush preview hierarchy logic</t>
  </si>
  <si>
    <t>Fix structure selection after using rebrush on a structure</t>
  </si>
  <si>
    <t>Use Cases for each feature</t>
  </si>
  <si>
    <t>Create the videos for each feature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</si>
</sst>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409]d/mmm/yy"/>
    <numFmt numFmtId="165" formatCode="0.0"/>
    <numFmt numFmtId="166" formatCode="d/mmm/yy"/>
  </numFmts>
  <fonts count="9">
    <font>
      <sz val="11.0"/>
      <color theme="1"/>
      <name val="Calibri"/>
      <scheme val="minor"/>
    </font>
    <font>
      <sz val="20.0"/>
      <color theme="0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2.0"/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Arial"/>
    </font>
    <font>
      <sz val="11.0"/>
      <color rgb="FF00000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548135"/>
        <bgColor rgb="FF548135"/>
      </patternFill>
    </fill>
    <fill>
      <patternFill patternType="solid">
        <fgColor rgb="FFF7CAAC"/>
        <bgColor rgb="FFF7CAAC"/>
      </patternFill>
    </fill>
    <fill>
      <patternFill patternType="solid">
        <fgColor rgb="FFD0CECE"/>
        <bgColor rgb="FFD0CECE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EF2CB"/>
        <bgColor rgb="FFFEF2CB"/>
      </patternFill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  <fill>
      <patternFill patternType="solid">
        <fgColor rgb="FFFFFFFF"/>
        <bgColor rgb="FFFFFFFF"/>
      </patternFill>
    </fill>
  </fills>
  <borders count="37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/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/>
    </xf>
    <xf borderId="1" fillId="0" fontId="4" numFmtId="0" xfId="0" applyAlignment="1" applyBorder="1" applyFont="1">
      <alignment horizontal="center"/>
    </xf>
    <xf borderId="2" fillId="0" fontId="4" numFmtId="0" xfId="0" applyAlignment="1" applyBorder="1" applyFont="1">
      <alignment horizontal="center"/>
    </xf>
    <xf borderId="1" fillId="0" fontId="5" numFmtId="0" xfId="0" applyAlignment="1" applyBorder="1" applyFont="1">
      <alignment horizontal="center" readingOrder="0" shrinkToFit="0" vertical="center" wrapText="0"/>
    </xf>
    <xf borderId="4" fillId="3" fontId="6" numFmtId="0" xfId="0" applyAlignment="1" applyBorder="1" applyFill="1" applyFont="1">
      <alignment horizontal="center" vertical="center"/>
    </xf>
    <xf borderId="5" fillId="3" fontId="6" numFmtId="0" xfId="0" applyAlignment="1" applyBorder="1" applyFont="1">
      <alignment horizontal="center" vertical="center"/>
    </xf>
    <xf borderId="6" fillId="4" fontId="6" numFmtId="0" xfId="0" applyAlignment="1" applyBorder="1" applyFill="1" applyFont="1">
      <alignment horizontal="center"/>
    </xf>
    <xf borderId="6" fillId="3" fontId="6" numFmtId="0" xfId="0" applyAlignment="1" applyBorder="1" applyFont="1">
      <alignment horizontal="center" readingOrder="0"/>
    </xf>
    <xf borderId="6" fillId="3" fontId="6" numFmtId="164" xfId="0" applyAlignment="1" applyBorder="1" applyFont="1" applyNumberFormat="1">
      <alignment horizontal="center" readingOrder="0"/>
    </xf>
    <xf borderId="7" fillId="0" fontId="2" numFmtId="0" xfId="0" applyBorder="1" applyFont="1"/>
    <xf borderId="8" fillId="0" fontId="2" numFmtId="0" xfId="0" applyBorder="1" applyFont="1"/>
    <xf borderId="6" fillId="3" fontId="6" numFmtId="0" xfId="0" applyAlignment="1" applyBorder="1" applyFont="1">
      <alignment horizontal="center"/>
    </xf>
    <xf borderId="9" fillId="5" fontId="4" numFmtId="0" xfId="0" applyAlignment="1" applyBorder="1" applyFill="1" applyFont="1">
      <alignment horizontal="right" shrinkToFit="0" wrapText="1"/>
    </xf>
    <xf borderId="10" fillId="5" fontId="4" numFmtId="0" xfId="0" applyAlignment="1" applyBorder="1" applyFont="1">
      <alignment readingOrder="0" shrinkToFit="0" wrapText="1"/>
    </xf>
    <xf borderId="11" fillId="6" fontId="4" numFmtId="0" xfId="0" applyAlignment="1" applyBorder="1" applyFill="1" applyFont="1">
      <alignment horizontal="center" readingOrder="0"/>
    </xf>
    <xf borderId="9" fillId="7" fontId="4" numFmtId="0" xfId="0" applyAlignment="1" applyBorder="1" applyFill="1" applyFont="1">
      <alignment horizontal="center" readingOrder="0"/>
    </xf>
    <xf borderId="12" fillId="7" fontId="4" numFmtId="0" xfId="0" applyAlignment="1" applyBorder="1" applyFont="1">
      <alignment horizontal="center"/>
    </xf>
    <xf borderId="13" fillId="7" fontId="4" numFmtId="0" xfId="0" applyAlignment="1" applyBorder="1" applyFont="1">
      <alignment horizontal="center"/>
    </xf>
    <xf borderId="14" fillId="7" fontId="4" numFmtId="0" xfId="0" applyAlignment="1" applyBorder="1" applyFont="1">
      <alignment horizontal="center"/>
    </xf>
    <xf borderId="15" fillId="5" fontId="4" numFmtId="0" xfId="0" applyAlignment="1" applyBorder="1" applyFont="1">
      <alignment horizontal="right" shrinkToFit="0" wrapText="1"/>
    </xf>
    <xf borderId="16" fillId="5" fontId="4" numFmtId="0" xfId="0" applyAlignment="1" applyBorder="1" applyFont="1">
      <alignment readingOrder="0" shrinkToFit="0" wrapText="1"/>
    </xf>
    <xf borderId="17" fillId="6" fontId="4" numFmtId="0" xfId="0" applyAlignment="1" applyBorder="1" applyFont="1">
      <alignment horizontal="center" readingOrder="0"/>
    </xf>
    <xf borderId="18" fillId="7" fontId="4" numFmtId="0" xfId="0" applyAlignment="1" applyBorder="1" applyFont="1">
      <alignment horizontal="center" readingOrder="0"/>
    </xf>
    <xf borderId="19" fillId="7" fontId="4" numFmtId="0" xfId="0" applyAlignment="1" applyBorder="1" applyFont="1">
      <alignment horizontal="center"/>
    </xf>
    <xf borderId="19" fillId="7" fontId="4" numFmtId="0" xfId="0" applyAlignment="1" applyBorder="1" applyFont="1">
      <alignment horizontal="center" readingOrder="0"/>
    </xf>
    <xf borderId="20" fillId="7" fontId="4" numFmtId="0" xfId="0" applyAlignment="1" applyBorder="1" applyFont="1">
      <alignment horizontal="center" readingOrder="0"/>
    </xf>
    <xf borderId="21" fillId="7" fontId="4" numFmtId="0" xfId="0" applyAlignment="1" applyBorder="1" applyFont="1">
      <alignment horizontal="center"/>
    </xf>
    <xf borderId="16" fillId="5" fontId="4" numFmtId="0" xfId="0" applyAlignment="1" applyBorder="1" applyFont="1">
      <alignment shrinkToFit="0" wrapText="1"/>
    </xf>
    <xf borderId="17" fillId="6" fontId="4" numFmtId="0" xfId="0" applyAlignment="1" applyBorder="1" applyFont="1">
      <alignment horizontal="center"/>
    </xf>
    <xf borderId="17" fillId="7" fontId="4" numFmtId="0" xfId="0" applyAlignment="1" applyBorder="1" applyFont="1">
      <alignment horizontal="center"/>
    </xf>
    <xf borderId="20" fillId="7" fontId="4" numFmtId="0" xfId="0" applyAlignment="1" applyBorder="1" applyFont="1">
      <alignment horizontal="center"/>
    </xf>
    <xf borderId="22" fillId="7" fontId="4" numFmtId="0" xfId="0" applyAlignment="1" applyBorder="1" applyFont="1">
      <alignment horizontal="center"/>
    </xf>
    <xf borderId="15" fillId="7" fontId="4" numFmtId="0" xfId="0" applyAlignment="1" applyBorder="1" applyFont="1">
      <alignment horizontal="center"/>
    </xf>
    <xf borderId="0" fillId="0" fontId="7" numFmtId="0" xfId="0" applyFont="1"/>
    <xf borderId="16" fillId="5" fontId="4" numFmtId="0" xfId="0" applyAlignment="1" applyBorder="1" applyFont="1">
      <alignment horizontal="left" shrinkToFit="0" wrapText="1"/>
    </xf>
    <xf borderId="23" fillId="8" fontId="6" numFmtId="0" xfId="0" applyAlignment="1" applyBorder="1" applyFill="1" applyFont="1">
      <alignment horizontal="center" shrinkToFit="0" wrapText="1"/>
    </xf>
    <xf borderId="13" fillId="0" fontId="2" numFmtId="0" xfId="0" applyBorder="1" applyFont="1"/>
    <xf borderId="11" fillId="8" fontId="4" numFmtId="0" xfId="0" applyAlignment="1" applyBorder="1" applyFont="1">
      <alignment horizontal="center"/>
    </xf>
    <xf borderId="9" fillId="8" fontId="4" numFmtId="0" xfId="0" applyAlignment="1" applyBorder="1" applyFont="1">
      <alignment horizontal="center"/>
    </xf>
    <xf borderId="24" fillId="8" fontId="4" numFmtId="0" xfId="0" applyAlignment="1" applyBorder="1" applyFont="1">
      <alignment horizontal="center"/>
    </xf>
    <xf borderId="25" fillId="8" fontId="4" numFmtId="0" xfId="0" applyAlignment="1" applyBorder="1" applyFont="1">
      <alignment horizontal="center"/>
    </xf>
    <xf borderId="26" fillId="9" fontId="6" numFmtId="0" xfId="0" applyAlignment="1" applyBorder="1" applyFill="1" applyFont="1">
      <alignment horizontal="center"/>
    </xf>
    <xf borderId="27" fillId="0" fontId="2" numFmtId="0" xfId="0" applyBorder="1" applyFont="1"/>
    <xf borderId="17" fillId="9" fontId="4" numFmtId="0" xfId="0" applyAlignment="1" applyBorder="1" applyFont="1">
      <alignment horizontal="center"/>
    </xf>
    <xf borderId="15" fillId="9" fontId="4" numFmtId="165" xfId="0" applyAlignment="1" applyBorder="1" applyFont="1" applyNumberFormat="1">
      <alignment horizontal="center"/>
    </xf>
    <xf borderId="19" fillId="9" fontId="4" numFmtId="165" xfId="0" applyAlignment="1" applyBorder="1" applyFont="1" applyNumberFormat="1">
      <alignment horizontal="center"/>
    </xf>
    <xf borderId="21" fillId="9" fontId="4" numFmtId="165" xfId="0" applyAlignment="1" applyBorder="1" applyFont="1" applyNumberFormat="1">
      <alignment horizontal="center"/>
    </xf>
    <xf borderId="28" fillId="10" fontId="6" numFmtId="0" xfId="0" applyAlignment="1" applyBorder="1" applyFill="1" applyFont="1">
      <alignment horizontal="center"/>
    </xf>
    <xf borderId="29" fillId="0" fontId="2" numFmtId="0" xfId="0" applyBorder="1" applyFont="1"/>
    <xf borderId="30" fillId="10" fontId="4" numFmtId="0" xfId="0" applyAlignment="1" applyBorder="1" applyFont="1">
      <alignment horizontal="center"/>
    </xf>
    <xf borderId="31" fillId="10" fontId="4" numFmtId="165" xfId="0" applyAlignment="1" applyBorder="1" applyFont="1" applyNumberFormat="1">
      <alignment horizontal="center"/>
    </xf>
    <xf borderId="32" fillId="10" fontId="4" numFmtId="165" xfId="0" applyAlignment="1" applyBorder="1" applyFont="1" applyNumberFormat="1">
      <alignment horizontal="center"/>
    </xf>
    <xf borderId="12" fillId="7" fontId="4" numFmtId="0" xfId="0" applyAlignment="1" applyBorder="1" applyFont="1">
      <alignment horizontal="center" readingOrder="0"/>
    </xf>
    <xf borderId="21" fillId="7" fontId="4" numFmtId="0" xfId="0" applyAlignment="1" applyBorder="1" applyFont="1">
      <alignment horizontal="center" readingOrder="0"/>
    </xf>
    <xf borderId="9" fillId="7" fontId="4" numFmtId="0" xfId="0" applyAlignment="1" applyBorder="1" applyFont="1">
      <alignment horizontal="center"/>
    </xf>
    <xf borderId="13" fillId="7" fontId="4" numFmtId="0" xfId="0" applyAlignment="1" applyBorder="1" applyFont="1">
      <alignment horizontal="center" readingOrder="0"/>
    </xf>
    <xf borderId="18" fillId="7" fontId="4" numFmtId="0" xfId="0" applyAlignment="1" applyBorder="1" applyFont="1">
      <alignment horizontal="center"/>
    </xf>
    <xf borderId="6" fillId="3" fontId="6" numFmtId="166" xfId="0" applyAlignment="1" applyBorder="1" applyFont="1" applyNumberFormat="1">
      <alignment horizontal="center" readingOrder="0"/>
    </xf>
    <xf borderId="14" fillId="7" fontId="4" numFmtId="0" xfId="0" applyAlignment="1" applyBorder="1" applyFont="1">
      <alignment horizontal="center" readingOrder="0"/>
    </xf>
    <xf borderId="15" fillId="7" fontId="4" numFmtId="0" xfId="0" applyAlignment="1" applyBorder="1" applyFont="1">
      <alignment horizontal="center" readingOrder="0"/>
    </xf>
    <xf borderId="0" fillId="11" fontId="8" numFmtId="0" xfId="0" applyAlignment="1" applyFill="1" applyFont="1">
      <alignment horizontal="center" readingOrder="0"/>
    </xf>
    <xf borderId="17" fillId="7" fontId="4" numFmtId="0" xfId="0" applyAlignment="1" applyBorder="1" applyFont="1">
      <alignment horizontal="center" readingOrder="0"/>
    </xf>
    <xf borderId="22" fillId="7" fontId="4" numFmtId="0" xfId="0" applyAlignment="1" applyBorder="1" applyFont="1">
      <alignment horizontal="center" readingOrder="0"/>
    </xf>
    <xf borderId="16" fillId="5" fontId="4" numFmtId="0" xfId="0" applyAlignment="1" applyBorder="1" applyFont="1">
      <alignment horizontal="left" readingOrder="0" shrinkToFit="0" wrapText="1"/>
    </xf>
    <xf borderId="15" fillId="5" fontId="4" numFmtId="0" xfId="0" applyAlignment="1" applyBorder="1" applyFont="1">
      <alignment horizontal="right" readingOrder="0" shrinkToFit="0" wrapText="1"/>
    </xf>
    <xf borderId="0" fillId="2" fontId="1" numFmtId="0" xfId="0" applyAlignment="1" applyFont="1">
      <alignment horizontal="center"/>
    </xf>
    <xf borderId="0" fillId="0" fontId="5" numFmtId="0" xfId="0" applyAlignment="1" applyFont="1">
      <alignment horizontal="center" readingOrder="0" shrinkToFit="0" vertical="center" wrapText="0"/>
    </xf>
    <xf borderId="33" fillId="5" fontId="4" numFmtId="0" xfId="0" applyAlignment="1" applyBorder="1" applyFont="1">
      <alignment horizontal="right" readingOrder="0" shrinkToFit="0" wrapText="1"/>
    </xf>
    <xf borderId="34" fillId="5" fontId="4" numFmtId="0" xfId="0" applyAlignment="1" applyBorder="1" applyFont="1">
      <alignment readingOrder="0" shrinkToFit="0" wrapText="1"/>
    </xf>
    <xf borderId="35" fillId="6" fontId="4" numFmtId="0" xfId="0" applyAlignment="1" applyBorder="1" applyFont="1">
      <alignment horizontal="center" readingOrder="0"/>
    </xf>
    <xf borderId="33" fillId="7" fontId="4" numFmtId="0" xfId="0" applyAlignment="1" applyBorder="1" applyFont="1">
      <alignment horizontal="center"/>
    </xf>
    <xf borderId="36" fillId="7" fontId="4" numFmtId="0" xfId="0" applyAlignment="1" applyBorder="1" applyFont="1">
      <alignment horizontal="center"/>
    </xf>
    <xf borderId="36" fillId="7" fontId="4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Sprint Burndown Chart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Completed Effort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'Sprint 1'!$D$5:$K$5</c:f>
            </c:strRef>
          </c:cat>
          <c:val>
            <c:numRef>
              <c:f>'Sprint 1'!$D$20:$K$20</c:f>
              <c:numCache/>
            </c:numRef>
          </c:val>
        </c:ser>
        <c:overlap val="100"/>
        <c:axId val="1175368217"/>
        <c:axId val="1609414983"/>
      </c:barChart>
      <c:lineChart>
        <c:ser>
          <c:idx val="1"/>
          <c:order val="1"/>
          <c:tx>
            <c:v>Remaining Effort</c:v>
          </c:tx>
          <c:spPr>
            <a:ln cmpd="sng" w="28575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'Sprint 1'!$D$5:$K$5</c:f>
            </c:strRef>
          </c:cat>
          <c:val>
            <c:numRef>
              <c:f>'Sprint 1'!$D$21:$K$21</c:f>
              <c:numCache/>
            </c:numRef>
          </c:val>
          <c:smooth val="0"/>
        </c:ser>
        <c:ser>
          <c:idx val="2"/>
          <c:order val="2"/>
          <c:tx>
            <c:v>Ideal Burndown</c:v>
          </c:tx>
          <c:spPr>
            <a:ln cmpd="sng" w="28575">
              <a:solidFill>
                <a:srgbClr val="00B05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'Sprint 1'!$D$5:$K$5</c:f>
            </c:strRef>
          </c:cat>
          <c:val>
            <c:numRef>
              <c:f>'Sprint 1'!$D$22:$K$22</c:f>
              <c:numCache/>
            </c:numRef>
          </c:val>
          <c:smooth val="0"/>
        </c:ser>
        <c:axId val="1175368217"/>
        <c:axId val="1609414983"/>
      </c:lineChart>
      <c:catAx>
        <c:axId val="11753682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09414983"/>
      </c:catAx>
      <c:valAx>
        <c:axId val="1609414983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7536821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Sprint Burndown Chart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Completed Effort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'Sprint 2'!$D$5:$K$5</c:f>
            </c:strRef>
          </c:cat>
          <c:val>
            <c:numRef>
              <c:f>'Sprint 2'!$D$20:$K$20</c:f>
              <c:numCache/>
            </c:numRef>
          </c:val>
        </c:ser>
        <c:overlap val="100"/>
        <c:axId val="149500156"/>
        <c:axId val="2105217965"/>
      </c:barChart>
      <c:lineChart>
        <c:ser>
          <c:idx val="1"/>
          <c:order val="1"/>
          <c:tx>
            <c:v>Remaining Effort</c:v>
          </c:tx>
          <c:spPr>
            <a:ln cmpd="sng" w="28575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'Sprint 2'!$D$5:$K$5</c:f>
            </c:strRef>
          </c:cat>
          <c:val>
            <c:numRef>
              <c:f>'Sprint 2'!$D$21:$K$21</c:f>
              <c:numCache/>
            </c:numRef>
          </c:val>
          <c:smooth val="0"/>
        </c:ser>
        <c:ser>
          <c:idx val="2"/>
          <c:order val="2"/>
          <c:tx>
            <c:v>Ideal Burndown</c:v>
          </c:tx>
          <c:spPr>
            <a:ln cmpd="sng" w="28575">
              <a:solidFill>
                <a:srgbClr val="00B05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'Sprint 2'!$D$5:$K$5</c:f>
            </c:strRef>
          </c:cat>
          <c:val>
            <c:numRef>
              <c:f>'Sprint 2'!$D$22:$K$22</c:f>
              <c:numCache/>
            </c:numRef>
          </c:val>
          <c:smooth val="0"/>
        </c:ser>
        <c:axId val="149500156"/>
        <c:axId val="2105217965"/>
      </c:lineChart>
      <c:catAx>
        <c:axId val="1495001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05217965"/>
      </c:catAx>
      <c:valAx>
        <c:axId val="2105217965"/>
        <c:scaling>
          <c:orientation val="minMax"/>
          <c:max val="3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950015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Sprint Burndown Chart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Completed Effort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'Sprint 3'!$D$5:$K$5</c:f>
            </c:strRef>
          </c:cat>
          <c:val>
            <c:numRef>
              <c:f>'Sprint 3'!$D$20:$K$20</c:f>
              <c:numCache/>
            </c:numRef>
          </c:val>
        </c:ser>
        <c:overlap val="100"/>
        <c:axId val="1617162829"/>
        <c:axId val="657231601"/>
      </c:barChart>
      <c:lineChart>
        <c:ser>
          <c:idx val="1"/>
          <c:order val="1"/>
          <c:tx>
            <c:v>Remaining Effort</c:v>
          </c:tx>
          <c:spPr>
            <a:ln cmpd="sng" w="28575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'Sprint 3'!$D$5:$K$5</c:f>
            </c:strRef>
          </c:cat>
          <c:val>
            <c:numRef>
              <c:f>'Sprint 3'!$D$21:$K$21</c:f>
              <c:numCache/>
            </c:numRef>
          </c:val>
          <c:smooth val="0"/>
        </c:ser>
        <c:ser>
          <c:idx val="2"/>
          <c:order val="2"/>
          <c:tx>
            <c:v>Ideal Burndown</c:v>
          </c:tx>
          <c:spPr>
            <a:ln cmpd="sng" w="28575">
              <a:solidFill>
                <a:srgbClr val="00B05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'Sprint 3'!$D$5:$K$5</c:f>
            </c:strRef>
          </c:cat>
          <c:val>
            <c:numRef>
              <c:f>'Sprint 3'!$D$22:$K$22</c:f>
              <c:numCache/>
            </c:numRef>
          </c:val>
          <c:smooth val="0"/>
        </c:ser>
        <c:axId val="1617162829"/>
        <c:axId val="657231601"/>
      </c:lineChart>
      <c:catAx>
        <c:axId val="16171628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57231601"/>
      </c:catAx>
      <c:valAx>
        <c:axId val="657231601"/>
        <c:scaling>
          <c:orientation val="minMax"/>
          <c:max val="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1716282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Sprint Burndown Chart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Completed Effort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'Sprint 4'!$D$5:$K$5</c:f>
            </c:strRef>
          </c:cat>
          <c:val>
            <c:numRef>
              <c:f>'Sprint 4'!$D$20:$K$20</c:f>
              <c:numCache/>
            </c:numRef>
          </c:val>
        </c:ser>
        <c:overlap val="100"/>
        <c:axId val="613209029"/>
        <c:axId val="1250242944"/>
      </c:barChart>
      <c:lineChart>
        <c:ser>
          <c:idx val="1"/>
          <c:order val="1"/>
          <c:tx>
            <c:v>Remaining Effort</c:v>
          </c:tx>
          <c:spPr>
            <a:ln cmpd="sng" w="28575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'Sprint 4'!$D$5:$K$5</c:f>
            </c:strRef>
          </c:cat>
          <c:val>
            <c:numRef>
              <c:f>'Sprint 4'!$D$21:$K$21</c:f>
              <c:numCache/>
            </c:numRef>
          </c:val>
          <c:smooth val="0"/>
        </c:ser>
        <c:ser>
          <c:idx val="2"/>
          <c:order val="2"/>
          <c:tx>
            <c:v>Ideal Burndown</c:v>
          </c:tx>
          <c:spPr>
            <a:ln cmpd="sng" w="28575">
              <a:solidFill>
                <a:srgbClr val="00B05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'Sprint 4'!$D$5:$K$5</c:f>
            </c:strRef>
          </c:cat>
          <c:val>
            <c:numRef>
              <c:f>'Sprint 4'!$D$22:$K$22</c:f>
              <c:numCache/>
            </c:numRef>
          </c:val>
          <c:smooth val="0"/>
        </c:ser>
        <c:axId val="613209029"/>
        <c:axId val="1250242944"/>
      </c:lineChart>
      <c:catAx>
        <c:axId val="6132090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50242944"/>
      </c:catAx>
      <c:valAx>
        <c:axId val="1250242944"/>
        <c:scaling>
          <c:orientation val="minMax"/>
          <c:max val="7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1320902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Sprint Burndown Chart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Completed Effort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'Sprint 5'!$D$5:$K$5</c:f>
            </c:strRef>
          </c:cat>
          <c:val>
            <c:numRef>
              <c:f>'Sprint 5'!$D$20:$K$20</c:f>
              <c:numCache/>
            </c:numRef>
          </c:val>
        </c:ser>
        <c:overlap val="100"/>
        <c:axId val="1304281817"/>
        <c:axId val="1104306999"/>
      </c:barChart>
      <c:lineChart>
        <c:ser>
          <c:idx val="1"/>
          <c:order val="1"/>
          <c:tx>
            <c:v>Remaining Effort</c:v>
          </c:tx>
          <c:spPr>
            <a:ln cmpd="sng" w="28575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'Sprint 5'!$D$5:$K$5</c:f>
            </c:strRef>
          </c:cat>
          <c:val>
            <c:numRef>
              <c:f>'Sprint 5'!$D$21:$K$21</c:f>
              <c:numCache/>
            </c:numRef>
          </c:val>
          <c:smooth val="0"/>
        </c:ser>
        <c:ser>
          <c:idx val="2"/>
          <c:order val="2"/>
          <c:tx>
            <c:v>Ideal Burndown</c:v>
          </c:tx>
          <c:spPr>
            <a:ln cmpd="sng" w="28575">
              <a:solidFill>
                <a:srgbClr val="00B05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'Sprint 5'!$D$5:$K$5</c:f>
            </c:strRef>
          </c:cat>
          <c:val>
            <c:numRef>
              <c:f>'Sprint 5'!$D$22:$K$22</c:f>
              <c:numCache/>
            </c:numRef>
          </c:val>
          <c:smooth val="0"/>
        </c:ser>
        <c:axId val="1304281817"/>
        <c:axId val="1104306999"/>
      </c:lineChart>
      <c:catAx>
        <c:axId val="13042818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04306999"/>
      </c:catAx>
      <c:valAx>
        <c:axId val="1104306999"/>
        <c:scaling>
          <c:orientation val="minMax"/>
          <c:max val="4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0428181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Sprint Burndown Chart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Completed Effort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'Sprint 6'!$D$5:$K$5</c:f>
            </c:strRef>
          </c:cat>
          <c:val>
            <c:numRef>
              <c:f>'Sprint 6'!$D$20:$K$20</c:f>
              <c:numCache/>
            </c:numRef>
          </c:val>
        </c:ser>
        <c:overlap val="100"/>
        <c:axId val="410121605"/>
        <c:axId val="941121895"/>
      </c:barChart>
      <c:lineChart>
        <c:ser>
          <c:idx val="1"/>
          <c:order val="1"/>
          <c:tx>
            <c:v>Remaining Effort</c:v>
          </c:tx>
          <c:spPr>
            <a:ln cmpd="sng" w="28575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'Sprint 6'!$D$5:$K$5</c:f>
            </c:strRef>
          </c:cat>
          <c:val>
            <c:numRef>
              <c:f>'Sprint 6'!$D$21:$K$21</c:f>
              <c:numCache/>
            </c:numRef>
          </c:val>
          <c:smooth val="0"/>
        </c:ser>
        <c:ser>
          <c:idx val="2"/>
          <c:order val="2"/>
          <c:tx>
            <c:v>Ideal Burndown</c:v>
          </c:tx>
          <c:spPr>
            <a:ln cmpd="sng" w="28575">
              <a:solidFill>
                <a:srgbClr val="00B05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'Sprint 6'!$D$5:$K$5</c:f>
            </c:strRef>
          </c:cat>
          <c:val>
            <c:numRef>
              <c:f>'Sprint 6'!$D$22:$K$22</c:f>
              <c:numCache/>
            </c:numRef>
          </c:val>
          <c:smooth val="0"/>
        </c:ser>
        <c:axId val="410121605"/>
        <c:axId val="941121895"/>
      </c:lineChart>
      <c:catAx>
        <c:axId val="4101216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41121895"/>
      </c:catAx>
      <c:valAx>
        <c:axId val="941121895"/>
        <c:scaling>
          <c:orientation val="minMax"/>
          <c:max val="4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1012160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Sprint Burndown Chart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Completed Effort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'Sprint 7'!$D$5:$K$5</c:f>
            </c:strRef>
          </c:cat>
          <c:val>
            <c:numRef>
              <c:f>'Sprint 7'!$D$18:$K$18</c:f>
              <c:numCache/>
            </c:numRef>
          </c:val>
        </c:ser>
        <c:overlap val="100"/>
        <c:axId val="861910762"/>
        <c:axId val="187545610"/>
      </c:barChart>
      <c:lineChart>
        <c:ser>
          <c:idx val="1"/>
          <c:order val="1"/>
          <c:tx>
            <c:v>Remaining Effort</c:v>
          </c:tx>
          <c:spPr>
            <a:ln cmpd="sng" w="28575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'Sprint 7'!$D$5:$K$5</c:f>
            </c:strRef>
          </c:cat>
          <c:val>
            <c:numRef>
              <c:f>'Sprint 7'!$D$19:$K$19</c:f>
              <c:numCache/>
            </c:numRef>
          </c:val>
          <c:smooth val="0"/>
        </c:ser>
        <c:ser>
          <c:idx val="2"/>
          <c:order val="2"/>
          <c:tx>
            <c:v>Ideal Burndown</c:v>
          </c:tx>
          <c:spPr>
            <a:ln cmpd="sng" w="28575">
              <a:solidFill>
                <a:srgbClr val="00B05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'Sprint 7'!$D$5:$K$5</c:f>
            </c:strRef>
          </c:cat>
          <c:val>
            <c:numRef>
              <c:f>'Sprint 7'!$D$20:$K$20</c:f>
              <c:numCache/>
            </c:numRef>
          </c:val>
          <c:smooth val="0"/>
        </c:ser>
        <c:axId val="861910762"/>
        <c:axId val="187545610"/>
      </c:lineChart>
      <c:catAx>
        <c:axId val="8619107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7545610"/>
      </c:catAx>
      <c:valAx>
        <c:axId val="187545610"/>
        <c:scaling>
          <c:orientation val="minMax"/>
          <c:max val="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6191076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Sprint Burndown Chart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Completed Effort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'Sprint 8'!$D$5:$J$5</c:f>
            </c:strRef>
          </c:cat>
          <c:val>
            <c:numRef>
              <c:f>'Sprint 8'!$D$21:$J$21</c:f>
              <c:numCache/>
            </c:numRef>
          </c:val>
        </c:ser>
        <c:overlap val="100"/>
        <c:axId val="993227252"/>
        <c:axId val="1456693878"/>
      </c:barChart>
      <c:lineChart>
        <c:ser>
          <c:idx val="1"/>
          <c:order val="1"/>
          <c:tx>
            <c:v>Remaining Effort</c:v>
          </c:tx>
          <c:spPr>
            <a:ln cmpd="sng" w="28575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'Sprint 8'!$D$5:$J$5</c:f>
            </c:strRef>
          </c:cat>
          <c:val>
            <c:numRef>
              <c:f>'Sprint 8'!$D$22:$J$22</c:f>
              <c:numCache/>
            </c:numRef>
          </c:val>
          <c:smooth val="0"/>
        </c:ser>
        <c:ser>
          <c:idx val="2"/>
          <c:order val="2"/>
          <c:tx>
            <c:v>Ideal Burndown</c:v>
          </c:tx>
          <c:spPr>
            <a:ln cmpd="sng" w="28575">
              <a:solidFill>
                <a:srgbClr val="00B05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'Sprint 8'!$D$5:$J$5</c:f>
            </c:strRef>
          </c:cat>
          <c:val>
            <c:numRef>
              <c:f>'Sprint 8'!$D$23:$J$23</c:f>
              <c:numCache/>
            </c:numRef>
          </c:val>
          <c:smooth val="0"/>
        </c:ser>
        <c:axId val="993227252"/>
        <c:axId val="1456693878"/>
      </c:lineChart>
      <c:catAx>
        <c:axId val="9932272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56693878"/>
      </c:catAx>
      <c:valAx>
        <c:axId val="1456693878"/>
        <c:scaling>
          <c:orientation val="minMax"/>
          <c:max val="7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9322725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image" Target="../media/image1.png"/><Relationship Id="rId3" Type="http://schemas.openxmlformats.org/officeDocument/2006/relationships/image" Target="../media/image4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image" Target="../media/image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22</xdr:row>
      <xdr:rowOff>171450</xdr:rowOff>
    </xdr:from>
    <xdr:ext cx="9639300" cy="48863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342900</xdr:colOff>
      <xdr:row>30</xdr:row>
      <xdr:rowOff>28575</xdr:rowOff>
    </xdr:from>
    <xdr:ext cx="1905000" cy="1905000"/>
    <xdr:pic>
      <xdr:nvPicPr>
        <xdr:cNvPr id="0" name="image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22</xdr:row>
      <xdr:rowOff>171450</xdr:rowOff>
    </xdr:from>
    <xdr:ext cx="9639300" cy="48863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342900</xdr:colOff>
      <xdr:row>30</xdr:row>
      <xdr:rowOff>28575</xdr:rowOff>
    </xdr:from>
    <xdr:ext cx="1905000" cy="1905000"/>
    <xdr:pic>
      <xdr:nvPicPr>
        <xdr:cNvPr id="0" name="image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476250</xdr:colOff>
      <xdr:row>29</xdr:row>
      <xdr:rowOff>161925</xdr:rowOff>
    </xdr:from>
    <xdr:ext cx="1609725" cy="1276350"/>
    <xdr:pic>
      <xdr:nvPicPr>
        <xdr:cNvPr id="0" name="image2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22</xdr:row>
      <xdr:rowOff>171450</xdr:rowOff>
    </xdr:from>
    <xdr:ext cx="9639300" cy="488632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342900</xdr:colOff>
      <xdr:row>30</xdr:row>
      <xdr:rowOff>28575</xdr:rowOff>
    </xdr:from>
    <xdr:ext cx="1905000" cy="1905000"/>
    <xdr:pic>
      <xdr:nvPicPr>
        <xdr:cNvPr id="0" name="image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19050</xdr:colOff>
      <xdr:row>30</xdr:row>
      <xdr:rowOff>28575</xdr:rowOff>
    </xdr:from>
    <xdr:ext cx="1219200" cy="1304925"/>
    <xdr:pic>
      <xdr:nvPicPr>
        <xdr:cNvPr id="0" name="image4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22</xdr:row>
      <xdr:rowOff>171450</xdr:rowOff>
    </xdr:from>
    <xdr:ext cx="9639300" cy="48863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342900</xdr:colOff>
      <xdr:row>30</xdr:row>
      <xdr:rowOff>28575</xdr:rowOff>
    </xdr:from>
    <xdr:ext cx="1905000" cy="1905000"/>
    <xdr:pic>
      <xdr:nvPicPr>
        <xdr:cNvPr id="0" name="image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123825</xdr:colOff>
      <xdr:row>30</xdr:row>
      <xdr:rowOff>28575</xdr:rowOff>
    </xdr:from>
    <xdr:ext cx="1009650" cy="1209675"/>
    <xdr:pic>
      <xdr:nvPicPr>
        <xdr:cNvPr id="0" name="image3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22</xdr:row>
      <xdr:rowOff>171450</xdr:rowOff>
    </xdr:from>
    <xdr:ext cx="9639300" cy="488632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22</xdr:row>
      <xdr:rowOff>171450</xdr:rowOff>
    </xdr:from>
    <xdr:ext cx="9639300" cy="488632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9525</xdr:colOff>
      <xdr:row>61</xdr:row>
      <xdr:rowOff>180975</xdr:rowOff>
    </xdr:from>
    <xdr:ext cx="1905000" cy="1905000"/>
    <xdr:pic>
      <xdr:nvPicPr>
        <xdr:cNvPr id="0" name="image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20</xdr:row>
      <xdr:rowOff>171450</xdr:rowOff>
    </xdr:from>
    <xdr:ext cx="9639300" cy="488632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342900</xdr:colOff>
      <xdr:row>28</xdr:row>
      <xdr:rowOff>28575</xdr:rowOff>
    </xdr:from>
    <xdr:ext cx="1905000" cy="1905000"/>
    <xdr:pic>
      <xdr:nvPicPr>
        <xdr:cNvPr id="0" name="image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23</xdr:row>
      <xdr:rowOff>171450</xdr:rowOff>
    </xdr:from>
    <xdr:ext cx="9639300" cy="488632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342900</xdr:colOff>
      <xdr:row>31</xdr:row>
      <xdr:rowOff>28575</xdr:rowOff>
    </xdr:from>
    <xdr:ext cx="1905000" cy="1905000"/>
    <xdr:pic>
      <xdr:nvPicPr>
        <xdr:cNvPr id="0" name="image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7.14"/>
    <col customWidth="1" min="3" max="3" width="73.14"/>
    <col customWidth="1" min="4" max="4" width="14.43"/>
    <col customWidth="1" min="5" max="11" width="10.0"/>
    <col customWidth="1" min="12" max="23" width="8.71"/>
  </cols>
  <sheetData>
    <row r="1" ht="14.25" customHeight="1"/>
    <row r="2" ht="14.25" customHeight="1">
      <c r="B2" s="1" t="s">
        <v>0</v>
      </c>
      <c r="C2" s="2"/>
      <c r="D2" s="2"/>
      <c r="E2" s="2"/>
      <c r="F2" s="2"/>
      <c r="G2" s="2"/>
      <c r="H2" s="2"/>
      <c r="I2" s="2"/>
      <c r="J2" s="2"/>
      <c r="K2" s="3"/>
    </row>
    <row r="3" ht="14.25" customHeight="1">
      <c r="A3" s="4"/>
      <c r="B3" s="5"/>
      <c r="C3" s="6"/>
      <c r="D3" s="6"/>
      <c r="E3" s="7" t="s">
        <v>1</v>
      </c>
      <c r="F3" s="2"/>
      <c r="G3" s="2"/>
      <c r="H3" s="2"/>
      <c r="I3" s="2"/>
      <c r="J3" s="2"/>
      <c r="K3" s="3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ht="14.25" customHeight="1">
      <c r="B4" s="8" t="s">
        <v>2</v>
      </c>
      <c r="C4" s="9" t="s">
        <v>3</v>
      </c>
      <c r="D4" s="10" t="s">
        <v>4</v>
      </c>
      <c r="E4" s="11" t="s">
        <v>5</v>
      </c>
      <c r="F4" s="12">
        <v>45579.0</v>
      </c>
      <c r="G4" s="12">
        <v>45580.0</v>
      </c>
      <c r="H4" s="12">
        <v>45581.0</v>
      </c>
      <c r="I4" s="12">
        <v>45582.0</v>
      </c>
      <c r="J4" s="12">
        <v>45583.0</v>
      </c>
      <c r="K4" s="12">
        <v>45584.0</v>
      </c>
    </row>
    <row r="5" ht="14.25" customHeight="1">
      <c r="B5" s="13"/>
      <c r="C5" s="14"/>
      <c r="D5" s="10" t="s">
        <v>6</v>
      </c>
      <c r="E5" s="15" t="s">
        <v>7</v>
      </c>
      <c r="F5" s="15" t="s">
        <v>8</v>
      </c>
      <c r="G5" s="15" t="s">
        <v>9</v>
      </c>
      <c r="H5" s="15" t="s">
        <v>10</v>
      </c>
      <c r="I5" s="15" t="s">
        <v>11</v>
      </c>
      <c r="J5" s="15" t="s">
        <v>12</v>
      </c>
      <c r="K5" s="15" t="s">
        <v>13</v>
      </c>
    </row>
    <row r="6" ht="14.25" customHeight="1">
      <c r="B6" s="16">
        <v>1.0</v>
      </c>
      <c r="C6" s="17" t="s">
        <v>14</v>
      </c>
      <c r="D6" s="18">
        <v>1.0</v>
      </c>
      <c r="E6" s="19">
        <v>1.0</v>
      </c>
      <c r="F6" s="20"/>
      <c r="G6" s="20"/>
      <c r="H6" s="20"/>
      <c r="I6" s="20"/>
      <c r="J6" s="21"/>
      <c r="K6" s="22"/>
    </row>
    <row r="7" ht="14.25" customHeight="1">
      <c r="B7" s="23">
        <v>2.0</v>
      </c>
      <c r="C7" s="24" t="s">
        <v>15</v>
      </c>
      <c r="D7" s="25">
        <v>3.0</v>
      </c>
      <c r="E7" s="26">
        <v>1.0</v>
      </c>
      <c r="F7" s="27"/>
      <c r="G7" s="28">
        <v>1.5</v>
      </c>
      <c r="H7" s="27"/>
      <c r="I7" s="27"/>
      <c r="J7" s="29">
        <v>0.5</v>
      </c>
      <c r="K7" s="30"/>
    </row>
    <row r="8" ht="14.25" customHeight="1">
      <c r="B8" s="23">
        <v>3.0</v>
      </c>
      <c r="C8" s="31"/>
      <c r="D8" s="32"/>
      <c r="E8" s="33"/>
      <c r="F8" s="27"/>
      <c r="G8" s="27"/>
      <c r="H8" s="27"/>
      <c r="I8" s="27"/>
      <c r="J8" s="34"/>
      <c r="K8" s="30"/>
    </row>
    <row r="9" ht="14.25" customHeight="1">
      <c r="B9" s="23">
        <v>4.0</v>
      </c>
      <c r="C9" s="31"/>
      <c r="D9" s="32"/>
      <c r="E9" s="35"/>
      <c r="F9" s="27"/>
      <c r="G9" s="27"/>
      <c r="H9" s="27"/>
      <c r="I9" s="27"/>
      <c r="J9" s="34"/>
      <c r="K9" s="30"/>
    </row>
    <row r="10" ht="14.25" customHeight="1">
      <c r="B10" s="23">
        <v>5.0</v>
      </c>
      <c r="C10" s="31"/>
      <c r="D10" s="32"/>
      <c r="E10" s="36"/>
      <c r="F10" s="27"/>
      <c r="G10" s="27"/>
      <c r="H10" s="27"/>
      <c r="I10" s="27"/>
      <c r="J10" s="34"/>
      <c r="K10" s="30"/>
    </row>
    <row r="11" ht="14.25" customHeight="1">
      <c r="B11" s="23">
        <v>6.0</v>
      </c>
      <c r="C11" s="31"/>
      <c r="D11" s="32"/>
      <c r="E11" s="36"/>
      <c r="F11" s="27"/>
      <c r="G11" s="27"/>
      <c r="H11" s="27"/>
      <c r="I11" s="27"/>
      <c r="J11" s="34"/>
      <c r="K11" s="30"/>
    </row>
    <row r="12" ht="14.25" customHeight="1">
      <c r="B12" s="23">
        <v>7.0</v>
      </c>
      <c r="C12" s="31"/>
      <c r="D12" s="32"/>
      <c r="E12" s="36"/>
      <c r="F12" s="27"/>
      <c r="G12" s="27"/>
      <c r="H12" s="27"/>
      <c r="I12" s="27"/>
      <c r="J12" s="34"/>
      <c r="K12" s="30"/>
    </row>
    <row r="13" ht="14.25" customHeight="1">
      <c r="B13" s="23">
        <v>8.0</v>
      </c>
      <c r="C13" s="31"/>
      <c r="D13" s="32"/>
      <c r="E13" s="36"/>
      <c r="F13" s="27"/>
      <c r="G13" s="27"/>
      <c r="H13" s="27"/>
      <c r="I13" s="27"/>
      <c r="J13" s="34"/>
      <c r="K13" s="30"/>
    </row>
    <row r="14" ht="14.25" customHeight="1">
      <c r="B14" s="23">
        <v>9.0</v>
      </c>
      <c r="C14" s="31"/>
      <c r="D14" s="32"/>
      <c r="E14" s="36"/>
      <c r="F14" s="27"/>
      <c r="G14" s="27"/>
      <c r="H14" s="27"/>
      <c r="I14" s="27"/>
      <c r="J14" s="34"/>
      <c r="K14" s="30"/>
      <c r="M14" s="37"/>
    </row>
    <row r="15" ht="14.25" customHeight="1">
      <c r="B15" s="23">
        <v>10.0</v>
      </c>
      <c r="C15" s="31"/>
      <c r="D15" s="32"/>
      <c r="E15" s="36"/>
      <c r="F15" s="27"/>
      <c r="G15" s="27"/>
      <c r="H15" s="27"/>
      <c r="I15" s="27"/>
      <c r="J15" s="34"/>
      <c r="K15" s="30"/>
    </row>
    <row r="16" ht="14.25" customHeight="1">
      <c r="B16" s="23">
        <v>11.0</v>
      </c>
      <c r="C16" s="38"/>
      <c r="D16" s="32"/>
      <c r="E16" s="36"/>
      <c r="F16" s="27"/>
      <c r="G16" s="27"/>
      <c r="H16" s="27"/>
      <c r="I16" s="27"/>
      <c r="J16" s="34"/>
      <c r="K16" s="30"/>
    </row>
    <row r="17" ht="14.25" customHeight="1">
      <c r="B17" s="23">
        <v>12.0</v>
      </c>
      <c r="C17" s="31"/>
      <c r="D17" s="32"/>
      <c r="E17" s="36"/>
      <c r="F17" s="27"/>
      <c r="G17" s="27"/>
      <c r="H17" s="27"/>
      <c r="I17" s="27"/>
      <c r="J17" s="34"/>
      <c r="K17" s="30"/>
    </row>
    <row r="18" ht="14.25" customHeight="1">
      <c r="B18" s="23">
        <v>13.0</v>
      </c>
      <c r="C18" s="31"/>
      <c r="D18" s="32"/>
      <c r="E18" s="36"/>
      <c r="F18" s="27"/>
      <c r="G18" s="27"/>
      <c r="H18" s="27"/>
      <c r="I18" s="27"/>
      <c r="J18" s="34"/>
      <c r="K18" s="30"/>
      <c r="N18" s="37"/>
    </row>
    <row r="19" ht="14.25" customHeight="1">
      <c r="B19" s="23">
        <v>14.0</v>
      </c>
      <c r="C19" s="31"/>
      <c r="D19" s="32"/>
      <c r="E19" s="36"/>
      <c r="F19" s="27"/>
      <c r="G19" s="27"/>
      <c r="H19" s="27"/>
      <c r="I19" s="27"/>
      <c r="J19" s="34"/>
      <c r="K19" s="30"/>
      <c r="N19" s="37"/>
    </row>
    <row r="20" ht="14.25" customHeight="1">
      <c r="B20" s="39" t="s">
        <v>16</v>
      </c>
      <c r="C20" s="40"/>
      <c r="D20" s="41">
        <v>0.0</v>
      </c>
      <c r="E20" s="42">
        <f t="shared" ref="E20:K20" si="1">SUM(E6:E19)</f>
        <v>2</v>
      </c>
      <c r="F20" s="43">
        <f t="shared" si="1"/>
        <v>0</v>
      </c>
      <c r="G20" s="43">
        <f t="shared" si="1"/>
        <v>1.5</v>
      </c>
      <c r="H20" s="43">
        <f t="shared" si="1"/>
        <v>0</v>
      </c>
      <c r="I20" s="43">
        <f t="shared" si="1"/>
        <v>0</v>
      </c>
      <c r="J20" s="43">
        <f t="shared" si="1"/>
        <v>0.5</v>
      </c>
      <c r="K20" s="44">
        <f t="shared" si="1"/>
        <v>0</v>
      </c>
    </row>
    <row r="21" ht="14.25" customHeight="1">
      <c r="B21" s="45" t="s">
        <v>17</v>
      </c>
      <c r="C21" s="46"/>
      <c r="D21" s="47">
        <f>SUM(D6:D20)</f>
        <v>4</v>
      </c>
      <c r="E21" s="48">
        <f t="shared" ref="E21:K21" si="2">D21-SUM(E6:E19)</f>
        <v>2</v>
      </c>
      <c r="F21" s="49">
        <f t="shared" si="2"/>
        <v>2</v>
      </c>
      <c r="G21" s="49">
        <f t="shared" si="2"/>
        <v>0.5</v>
      </c>
      <c r="H21" s="49">
        <f t="shared" si="2"/>
        <v>0.5</v>
      </c>
      <c r="I21" s="49">
        <f t="shared" si="2"/>
        <v>0.5</v>
      </c>
      <c r="J21" s="49">
        <f t="shared" si="2"/>
        <v>0</v>
      </c>
      <c r="K21" s="50">
        <f t="shared" si="2"/>
        <v>0</v>
      </c>
    </row>
    <row r="22" ht="14.25" customHeight="1">
      <c r="B22" s="51" t="s">
        <v>18</v>
      </c>
      <c r="C22" s="52"/>
      <c r="D22" s="53">
        <f>D21</f>
        <v>4</v>
      </c>
      <c r="E22" s="54">
        <f>$D$22-($D$22/7*1)</f>
        <v>3.428571429</v>
      </c>
      <c r="F22" s="54">
        <f>$D$22-($D$22/7*2)</f>
        <v>2.857142857</v>
      </c>
      <c r="G22" s="54">
        <f>$D$22-($D$22/7*3)</f>
        <v>2.285714286</v>
      </c>
      <c r="H22" s="54">
        <f>$D$22-($D$22/7*4)</f>
        <v>1.714285714</v>
      </c>
      <c r="I22" s="54">
        <f>$D$22-($D$22/7*5)</f>
        <v>1.142857143</v>
      </c>
      <c r="J22" s="54">
        <f>$D$22-($D$22/7*6)</f>
        <v>0.5714285714</v>
      </c>
      <c r="K22" s="55">
        <f>$D$22-($D$22/7*7)</f>
        <v>0</v>
      </c>
    </row>
    <row r="23" ht="14.25" customHeight="1"/>
    <row r="24" ht="14.25" customHeight="1">
      <c r="K24" s="37"/>
    </row>
    <row r="25" ht="14.25" customHeight="1">
      <c r="L25" s="37"/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B2:K2"/>
    <mergeCell ref="E3:K3"/>
    <mergeCell ref="B4:B5"/>
    <mergeCell ref="C4:C5"/>
    <mergeCell ref="B20:C20"/>
    <mergeCell ref="B21:C21"/>
    <mergeCell ref="B22:C22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7.14"/>
    <col customWidth="1" min="3" max="3" width="73.14"/>
    <col customWidth="1" min="4" max="4" width="14.43"/>
    <col customWidth="1" min="5" max="11" width="10.0"/>
    <col customWidth="1" min="12" max="23" width="8.71"/>
  </cols>
  <sheetData>
    <row r="1" ht="14.25" customHeight="1"/>
    <row r="2" ht="14.25" customHeight="1">
      <c r="B2" s="1" t="s">
        <v>0</v>
      </c>
      <c r="C2" s="2"/>
      <c r="D2" s="2"/>
      <c r="E2" s="2"/>
      <c r="F2" s="2"/>
      <c r="G2" s="2"/>
      <c r="H2" s="2"/>
      <c r="I2" s="2"/>
      <c r="J2" s="2"/>
      <c r="K2" s="3"/>
    </row>
    <row r="3" ht="14.25" customHeight="1">
      <c r="A3" s="4"/>
      <c r="B3" s="5"/>
      <c r="C3" s="6"/>
      <c r="D3" s="6"/>
      <c r="E3" s="7" t="s">
        <v>19</v>
      </c>
      <c r="F3" s="2"/>
      <c r="G3" s="2"/>
      <c r="H3" s="2"/>
      <c r="I3" s="2"/>
      <c r="J3" s="2"/>
      <c r="K3" s="3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ht="14.25" customHeight="1">
      <c r="B4" s="8" t="s">
        <v>2</v>
      </c>
      <c r="C4" s="9" t="s">
        <v>3</v>
      </c>
      <c r="D4" s="10" t="s">
        <v>4</v>
      </c>
      <c r="E4" s="11" t="s">
        <v>20</v>
      </c>
      <c r="F4" s="12">
        <v>45586.0</v>
      </c>
      <c r="G4" s="12">
        <v>45587.0</v>
      </c>
      <c r="H4" s="12">
        <v>45588.0</v>
      </c>
      <c r="I4" s="12">
        <v>45589.0</v>
      </c>
      <c r="J4" s="12">
        <v>45590.0</v>
      </c>
      <c r="K4" s="12">
        <v>45591.0</v>
      </c>
    </row>
    <row r="5" ht="14.25" customHeight="1">
      <c r="B5" s="13"/>
      <c r="C5" s="14"/>
      <c r="D5" s="10" t="s">
        <v>6</v>
      </c>
      <c r="E5" s="15" t="s">
        <v>7</v>
      </c>
      <c r="F5" s="15" t="s">
        <v>8</v>
      </c>
      <c r="G5" s="15" t="s">
        <v>9</v>
      </c>
      <c r="H5" s="15" t="s">
        <v>10</v>
      </c>
      <c r="I5" s="15" t="s">
        <v>11</v>
      </c>
      <c r="J5" s="15" t="s">
        <v>12</v>
      </c>
      <c r="K5" s="15" t="s">
        <v>13</v>
      </c>
    </row>
    <row r="6" ht="14.25" customHeight="1">
      <c r="B6" s="16">
        <v>1.0</v>
      </c>
      <c r="C6" s="17" t="s">
        <v>21</v>
      </c>
      <c r="D6" s="18">
        <v>6.0</v>
      </c>
      <c r="E6" s="19">
        <v>1.0</v>
      </c>
      <c r="F6" s="56">
        <v>2.0</v>
      </c>
      <c r="H6" s="20"/>
      <c r="I6" s="56">
        <v>1.5</v>
      </c>
      <c r="K6" s="56">
        <v>1.5</v>
      </c>
    </row>
    <row r="7" ht="14.25" customHeight="1">
      <c r="B7" s="23">
        <v>2.0</v>
      </c>
      <c r="C7" s="24" t="s">
        <v>22</v>
      </c>
      <c r="D7" s="25">
        <v>15.0</v>
      </c>
      <c r="E7" s="26">
        <v>1.0</v>
      </c>
      <c r="F7" s="28">
        <v>1.5</v>
      </c>
      <c r="G7" s="27"/>
      <c r="H7" s="28">
        <v>3.0</v>
      </c>
      <c r="I7" s="28">
        <v>2.5</v>
      </c>
      <c r="J7" s="29">
        <v>2.0</v>
      </c>
      <c r="K7" s="57">
        <v>5.0</v>
      </c>
    </row>
    <row r="8" ht="14.25" customHeight="1">
      <c r="B8" s="23">
        <v>3.0</v>
      </c>
      <c r="C8" s="31"/>
      <c r="D8" s="32"/>
      <c r="E8" s="33"/>
      <c r="F8" s="27"/>
      <c r="G8" s="27"/>
      <c r="H8" s="27"/>
      <c r="I8" s="27"/>
      <c r="J8" s="34"/>
      <c r="K8" s="30"/>
    </row>
    <row r="9" ht="14.25" customHeight="1">
      <c r="B9" s="23">
        <v>4.0</v>
      </c>
      <c r="C9" s="31"/>
      <c r="D9" s="32"/>
      <c r="E9" s="35"/>
      <c r="F9" s="27"/>
      <c r="G9" s="27"/>
      <c r="H9" s="27"/>
      <c r="I9" s="27"/>
      <c r="J9" s="34"/>
      <c r="K9" s="30"/>
    </row>
    <row r="10" ht="14.25" customHeight="1">
      <c r="B10" s="23">
        <v>5.0</v>
      </c>
      <c r="C10" s="31"/>
      <c r="D10" s="32"/>
      <c r="E10" s="36"/>
      <c r="F10" s="27"/>
      <c r="G10" s="27"/>
      <c r="H10" s="27"/>
      <c r="I10" s="27"/>
      <c r="J10" s="34"/>
      <c r="K10" s="30"/>
    </row>
    <row r="11" ht="14.25" customHeight="1">
      <c r="B11" s="23">
        <v>6.0</v>
      </c>
      <c r="C11" s="31"/>
      <c r="D11" s="32"/>
      <c r="E11" s="36"/>
      <c r="F11" s="27"/>
      <c r="G11" s="27"/>
      <c r="H11" s="27"/>
      <c r="I11" s="27"/>
      <c r="J11" s="34"/>
      <c r="K11" s="30"/>
    </row>
    <row r="12" ht="14.25" customHeight="1">
      <c r="B12" s="23">
        <v>7.0</v>
      </c>
      <c r="C12" s="31"/>
      <c r="D12" s="32"/>
      <c r="E12" s="36"/>
      <c r="F12" s="27"/>
      <c r="G12" s="27"/>
      <c r="H12" s="27"/>
      <c r="I12" s="27"/>
      <c r="J12" s="34"/>
      <c r="K12" s="30"/>
    </row>
    <row r="13" ht="14.25" customHeight="1">
      <c r="B13" s="23">
        <v>8.0</v>
      </c>
      <c r="C13" s="31"/>
      <c r="D13" s="32"/>
      <c r="E13" s="36"/>
      <c r="F13" s="27"/>
      <c r="G13" s="27"/>
      <c r="H13" s="27"/>
      <c r="I13" s="27"/>
      <c r="J13" s="34"/>
      <c r="K13" s="30"/>
    </row>
    <row r="14" ht="14.25" customHeight="1">
      <c r="B14" s="23">
        <v>9.0</v>
      </c>
      <c r="C14" s="31"/>
      <c r="D14" s="32"/>
      <c r="E14" s="36"/>
      <c r="F14" s="27"/>
      <c r="G14" s="27"/>
      <c r="H14" s="27"/>
      <c r="I14" s="27"/>
      <c r="J14" s="34"/>
      <c r="K14" s="30"/>
      <c r="M14" s="37"/>
    </row>
    <row r="15" ht="14.25" customHeight="1">
      <c r="B15" s="23">
        <v>10.0</v>
      </c>
      <c r="C15" s="31"/>
      <c r="D15" s="32"/>
      <c r="E15" s="36"/>
      <c r="F15" s="27"/>
      <c r="G15" s="27"/>
      <c r="H15" s="27"/>
      <c r="I15" s="27"/>
      <c r="J15" s="34"/>
      <c r="K15" s="30"/>
    </row>
    <row r="16" ht="14.25" customHeight="1">
      <c r="B16" s="23">
        <v>11.0</v>
      </c>
      <c r="C16" s="38"/>
      <c r="D16" s="32"/>
      <c r="E16" s="36"/>
      <c r="F16" s="27"/>
      <c r="G16" s="27"/>
      <c r="H16" s="27"/>
      <c r="I16" s="27"/>
      <c r="J16" s="34"/>
      <c r="K16" s="30"/>
    </row>
    <row r="17" ht="14.25" customHeight="1">
      <c r="B17" s="23">
        <v>12.0</v>
      </c>
      <c r="C17" s="31"/>
      <c r="D17" s="32"/>
      <c r="E17" s="36"/>
      <c r="F17" s="27"/>
      <c r="G17" s="27"/>
      <c r="H17" s="27"/>
      <c r="I17" s="27"/>
      <c r="J17" s="34"/>
      <c r="K17" s="30"/>
    </row>
    <row r="18" ht="14.25" customHeight="1">
      <c r="B18" s="23">
        <v>13.0</v>
      </c>
      <c r="C18" s="31"/>
      <c r="D18" s="32"/>
      <c r="E18" s="36"/>
      <c r="F18" s="27"/>
      <c r="G18" s="27"/>
      <c r="H18" s="27"/>
      <c r="I18" s="27"/>
      <c r="J18" s="34"/>
      <c r="K18" s="30"/>
    </row>
    <row r="19" ht="14.25" customHeight="1">
      <c r="B19" s="23">
        <v>14.0</v>
      </c>
      <c r="C19" s="31"/>
      <c r="D19" s="32"/>
      <c r="E19" s="36"/>
      <c r="F19" s="27"/>
      <c r="G19" s="27"/>
      <c r="H19" s="27"/>
      <c r="I19" s="27"/>
      <c r="J19" s="34"/>
      <c r="K19" s="30"/>
      <c r="N19" s="37"/>
    </row>
    <row r="20" ht="14.25" customHeight="1">
      <c r="B20" s="39" t="s">
        <v>16</v>
      </c>
      <c r="C20" s="40"/>
      <c r="D20" s="41">
        <v>0.0</v>
      </c>
      <c r="E20" s="42">
        <f t="shared" ref="E20:K20" si="1">SUM(E6:E19)</f>
        <v>2</v>
      </c>
      <c r="F20" s="43">
        <f t="shared" si="1"/>
        <v>3.5</v>
      </c>
      <c r="G20" s="43">
        <f t="shared" si="1"/>
        <v>0</v>
      </c>
      <c r="H20" s="43">
        <f t="shared" si="1"/>
        <v>3</v>
      </c>
      <c r="I20" s="43">
        <f t="shared" si="1"/>
        <v>4</v>
      </c>
      <c r="J20" s="43">
        <f t="shared" si="1"/>
        <v>2</v>
      </c>
      <c r="K20" s="44">
        <f t="shared" si="1"/>
        <v>6.5</v>
      </c>
    </row>
    <row r="21" ht="14.25" customHeight="1">
      <c r="B21" s="45" t="s">
        <v>17</v>
      </c>
      <c r="C21" s="46"/>
      <c r="D21" s="47">
        <f>SUM(D6:D20)</f>
        <v>21</v>
      </c>
      <c r="E21" s="48">
        <f t="shared" ref="E21:K21" si="2">D21-SUM(E6:E19)</f>
        <v>19</v>
      </c>
      <c r="F21" s="49">
        <f t="shared" si="2"/>
        <v>15.5</v>
      </c>
      <c r="G21" s="49">
        <f t="shared" si="2"/>
        <v>15.5</v>
      </c>
      <c r="H21" s="49">
        <f t="shared" si="2"/>
        <v>12.5</v>
      </c>
      <c r="I21" s="49">
        <f t="shared" si="2"/>
        <v>8.5</v>
      </c>
      <c r="J21" s="49">
        <f t="shared" si="2"/>
        <v>6.5</v>
      </c>
      <c r="K21" s="50">
        <f t="shared" si="2"/>
        <v>0</v>
      </c>
    </row>
    <row r="22" ht="14.25" customHeight="1">
      <c r="B22" s="51" t="s">
        <v>18</v>
      </c>
      <c r="C22" s="52"/>
      <c r="D22" s="53">
        <f>D21</f>
        <v>21</v>
      </c>
      <c r="E22" s="54">
        <f>$D$22-($D$22/7*1)</f>
        <v>18</v>
      </c>
      <c r="F22" s="54">
        <f>$D$22-($D$22/7*2)</f>
        <v>15</v>
      </c>
      <c r="G22" s="54">
        <f>$D$22-($D$22/7*3)</f>
        <v>12</v>
      </c>
      <c r="H22" s="54">
        <f>$D$22-($D$22/7*4)</f>
        <v>9</v>
      </c>
      <c r="I22" s="54">
        <f>$D$22-($D$22/7*5)</f>
        <v>6</v>
      </c>
      <c r="J22" s="54">
        <f>$D$22-($D$22/7*6)</f>
        <v>3</v>
      </c>
      <c r="K22" s="54">
        <f>$D$22-($D$22/7*7)</f>
        <v>0</v>
      </c>
    </row>
    <row r="23" ht="14.25" customHeight="1"/>
    <row r="24" ht="14.25" customHeight="1">
      <c r="K24" s="37"/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B2:K2"/>
    <mergeCell ref="E3:K3"/>
    <mergeCell ref="B4:B5"/>
    <mergeCell ref="C4:C5"/>
    <mergeCell ref="B20:C20"/>
    <mergeCell ref="B21:C21"/>
    <mergeCell ref="B22:C22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7.14"/>
    <col customWidth="1" min="3" max="3" width="73.14"/>
    <col customWidth="1" min="4" max="4" width="14.43"/>
    <col customWidth="1" min="5" max="11" width="10.0"/>
    <col customWidth="1" min="12" max="23" width="8.71"/>
  </cols>
  <sheetData>
    <row r="1" ht="14.25" customHeight="1"/>
    <row r="2" ht="14.25" customHeight="1">
      <c r="B2" s="1" t="s">
        <v>0</v>
      </c>
      <c r="C2" s="2"/>
      <c r="D2" s="2"/>
      <c r="E2" s="2"/>
      <c r="F2" s="2"/>
      <c r="G2" s="2"/>
      <c r="H2" s="2"/>
      <c r="I2" s="2"/>
      <c r="J2" s="2"/>
      <c r="K2" s="3"/>
    </row>
    <row r="3" ht="14.25" customHeight="1">
      <c r="A3" s="4"/>
      <c r="B3" s="5"/>
      <c r="C3" s="6"/>
      <c r="D3" s="6"/>
      <c r="E3" s="7" t="s">
        <v>23</v>
      </c>
      <c r="F3" s="2"/>
      <c r="G3" s="2"/>
      <c r="H3" s="2"/>
      <c r="I3" s="2"/>
      <c r="J3" s="2"/>
      <c r="K3" s="3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ht="14.25" customHeight="1">
      <c r="B4" s="8" t="s">
        <v>2</v>
      </c>
      <c r="C4" s="9" t="s">
        <v>3</v>
      </c>
      <c r="D4" s="10" t="s">
        <v>4</v>
      </c>
      <c r="E4" s="11" t="s">
        <v>24</v>
      </c>
      <c r="F4" s="12">
        <v>45593.0</v>
      </c>
      <c r="G4" s="12">
        <v>45594.0</v>
      </c>
      <c r="H4" s="12">
        <v>45595.0</v>
      </c>
      <c r="I4" s="12">
        <v>45596.0</v>
      </c>
      <c r="J4" s="12">
        <v>45597.0</v>
      </c>
      <c r="K4" s="12">
        <v>45598.0</v>
      </c>
    </row>
    <row r="5" ht="14.25" customHeight="1">
      <c r="B5" s="13"/>
      <c r="C5" s="14"/>
      <c r="D5" s="10" t="s">
        <v>6</v>
      </c>
      <c r="E5" s="15" t="s">
        <v>7</v>
      </c>
      <c r="F5" s="15" t="s">
        <v>8</v>
      </c>
      <c r="G5" s="15" t="s">
        <v>9</v>
      </c>
      <c r="H5" s="15" t="s">
        <v>10</v>
      </c>
      <c r="I5" s="15" t="s">
        <v>11</v>
      </c>
      <c r="J5" s="15" t="s">
        <v>12</v>
      </c>
      <c r="K5" s="15" t="s">
        <v>13</v>
      </c>
    </row>
    <row r="6" ht="14.25" customHeight="1">
      <c r="B6" s="16">
        <v>1.0</v>
      </c>
      <c r="C6" s="17" t="s">
        <v>25</v>
      </c>
      <c r="D6" s="18">
        <v>12.0</v>
      </c>
      <c r="E6" s="58"/>
      <c r="F6" s="20"/>
      <c r="G6" s="20"/>
      <c r="H6" s="20"/>
      <c r="I6" s="20"/>
      <c r="J6" s="59">
        <v>2.0</v>
      </c>
      <c r="K6" s="22"/>
    </row>
    <row r="7" ht="14.25" customHeight="1">
      <c r="B7" s="23">
        <v>2.0</v>
      </c>
      <c r="C7" s="24" t="s">
        <v>26</v>
      </c>
      <c r="D7" s="25">
        <v>6.0</v>
      </c>
      <c r="E7" s="60"/>
      <c r="F7" s="27"/>
      <c r="G7" s="27"/>
      <c r="H7" s="27"/>
      <c r="I7" s="27"/>
      <c r="J7" s="34"/>
      <c r="K7" s="30"/>
    </row>
    <row r="8" ht="14.25" customHeight="1">
      <c r="B8" s="23">
        <v>3.0</v>
      </c>
      <c r="C8" s="24" t="s">
        <v>27</v>
      </c>
      <c r="D8" s="25">
        <v>18.0</v>
      </c>
      <c r="E8" s="33"/>
      <c r="F8" s="27"/>
      <c r="G8" s="27"/>
      <c r="H8" s="27"/>
      <c r="I8" s="27"/>
      <c r="J8" s="34"/>
      <c r="K8" s="30"/>
    </row>
    <row r="9" ht="14.25" customHeight="1">
      <c r="B9" s="23">
        <v>4.0</v>
      </c>
      <c r="C9" s="24" t="s">
        <v>28</v>
      </c>
      <c r="D9" s="25">
        <v>6.0</v>
      </c>
      <c r="E9" s="35"/>
      <c r="F9" s="27"/>
      <c r="G9" s="27"/>
      <c r="H9" s="27"/>
      <c r="I9" s="27"/>
      <c r="J9" s="34"/>
      <c r="K9" s="30"/>
    </row>
    <row r="10" ht="14.25" customHeight="1">
      <c r="B10" s="23">
        <v>5.0</v>
      </c>
      <c r="C10" s="31"/>
      <c r="D10" s="32"/>
      <c r="E10" s="36"/>
      <c r="F10" s="27"/>
      <c r="G10" s="27"/>
      <c r="H10" s="27"/>
      <c r="I10" s="27"/>
      <c r="J10" s="34"/>
      <c r="K10" s="30"/>
    </row>
    <row r="11" ht="14.25" customHeight="1">
      <c r="B11" s="23">
        <v>6.0</v>
      </c>
      <c r="C11" s="31"/>
      <c r="D11" s="32"/>
      <c r="E11" s="36"/>
      <c r="F11" s="27"/>
      <c r="G11" s="27"/>
      <c r="H11" s="27"/>
      <c r="I11" s="27"/>
      <c r="J11" s="34"/>
      <c r="K11" s="30"/>
    </row>
    <row r="12" ht="14.25" customHeight="1">
      <c r="B12" s="23">
        <v>7.0</v>
      </c>
      <c r="C12" s="31"/>
      <c r="D12" s="32"/>
      <c r="E12" s="36"/>
      <c r="F12" s="27"/>
      <c r="G12" s="27"/>
      <c r="H12" s="27"/>
      <c r="I12" s="27"/>
      <c r="J12" s="34"/>
      <c r="K12" s="30"/>
    </row>
    <row r="13" ht="14.25" customHeight="1">
      <c r="B13" s="23">
        <v>8.0</v>
      </c>
      <c r="C13" s="31"/>
      <c r="D13" s="32"/>
      <c r="E13" s="36"/>
      <c r="F13" s="27"/>
      <c r="G13" s="27"/>
      <c r="H13" s="27"/>
      <c r="I13" s="27"/>
      <c r="J13" s="34"/>
      <c r="K13" s="30"/>
    </row>
    <row r="14" ht="14.25" customHeight="1">
      <c r="B14" s="23">
        <v>9.0</v>
      </c>
      <c r="C14" s="31"/>
      <c r="D14" s="32"/>
      <c r="E14" s="36"/>
      <c r="F14" s="27"/>
      <c r="G14" s="27"/>
      <c r="H14" s="27"/>
      <c r="I14" s="27"/>
      <c r="J14" s="34"/>
      <c r="K14" s="30"/>
      <c r="M14" s="37"/>
    </row>
    <row r="15" ht="14.25" customHeight="1">
      <c r="B15" s="23">
        <v>10.0</v>
      </c>
      <c r="C15" s="31"/>
      <c r="D15" s="32"/>
      <c r="E15" s="36"/>
      <c r="F15" s="27"/>
      <c r="G15" s="27"/>
      <c r="H15" s="27"/>
      <c r="I15" s="27"/>
      <c r="J15" s="34"/>
      <c r="K15" s="30"/>
    </row>
    <row r="16" ht="14.25" customHeight="1">
      <c r="B16" s="23">
        <v>11.0</v>
      </c>
      <c r="C16" s="38"/>
      <c r="D16" s="32"/>
      <c r="E16" s="36"/>
      <c r="F16" s="27"/>
      <c r="G16" s="27"/>
      <c r="H16" s="27"/>
      <c r="I16" s="27"/>
      <c r="J16" s="34"/>
      <c r="K16" s="30"/>
    </row>
    <row r="17" ht="14.25" customHeight="1">
      <c r="B17" s="23">
        <v>12.0</v>
      </c>
      <c r="C17" s="31"/>
      <c r="D17" s="32"/>
      <c r="E17" s="36"/>
      <c r="F17" s="27"/>
      <c r="G17" s="27"/>
      <c r="H17" s="27"/>
      <c r="I17" s="27"/>
      <c r="J17" s="34"/>
      <c r="K17" s="30"/>
    </row>
    <row r="18" ht="14.25" customHeight="1">
      <c r="B18" s="23">
        <v>13.0</v>
      </c>
      <c r="C18" s="31"/>
      <c r="D18" s="32"/>
      <c r="E18" s="36"/>
      <c r="F18" s="27"/>
      <c r="G18" s="27"/>
      <c r="H18" s="27"/>
      <c r="I18" s="27"/>
      <c r="J18" s="34"/>
      <c r="K18" s="30"/>
    </row>
    <row r="19" ht="14.25" customHeight="1">
      <c r="B19" s="23">
        <v>14.0</v>
      </c>
      <c r="C19" s="31"/>
      <c r="D19" s="32"/>
      <c r="E19" s="36"/>
      <c r="F19" s="27"/>
      <c r="G19" s="27"/>
      <c r="H19" s="27"/>
      <c r="I19" s="27"/>
      <c r="J19" s="34"/>
      <c r="K19" s="30"/>
      <c r="N19" s="37"/>
    </row>
    <row r="20" ht="14.25" customHeight="1">
      <c r="B20" s="39" t="s">
        <v>16</v>
      </c>
      <c r="C20" s="40"/>
      <c r="D20" s="41">
        <v>0.0</v>
      </c>
      <c r="E20" s="42">
        <f t="shared" ref="E20:K20" si="1">SUM(E6:E19)</f>
        <v>0</v>
      </c>
      <c r="F20" s="43">
        <f t="shared" si="1"/>
        <v>0</v>
      </c>
      <c r="G20" s="43">
        <f t="shared" si="1"/>
        <v>0</v>
      </c>
      <c r="H20" s="43">
        <f t="shared" si="1"/>
        <v>0</v>
      </c>
      <c r="I20" s="43">
        <f t="shared" si="1"/>
        <v>0</v>
      </c>
      <c r="J20" s="43">
        <f t="shared" si="1"/>
        <v>2</v>
      </c>
      <c r="K20" s="44">
        <f t="shared" si="1"/>
        <v>0</v>
      </c>
    </row>
    <row r="21" ht="14.25" customHeight="1">
      <c r="B21" s="45" t="s">
        <v>17</v>
      </c>
      <c r="C21" s="46"/>
      <c r="D21" s="47">
        <f>SUM(D6:D20)</f>
        <v>42</v>
      </c>
      <c r="E21" s="48">
        <f t="shared" ref="E21:K21" si="2">D21-SUM(E6:E19)</f>
        <v>42</v>
      </c>
      <c r="F21" s="49">
        <f t="shared" si="2"/>
        <v>42</v>
      </c>
      <c r="G21" s="49">
        <f t="shared" si="2"/>
        <v>42</v>
      </c>
      <c r="H21" s="49">
        <f t="shared" si="2"/>
        <v>42</v>
      </c>
      <c r="I21" s="49">
        <f t="shared" si="2"/>
        <v>42</v>
      </c>
      <c r="J21" s="49">
        <f t="shared" si="2"/>
        <v>40</v>
      </c>
      <c r="K21" s="50">
        <f t="shared" si="2"/>
        <v>40</v>
      </c>
    </row>
    <row r="22" ht="14.25" customHeight="1">
      <c r="B22" s="51" t="s">
        <v>18</v>
      </c>
      <c r="C22" s="52"/>
      <c r="D22" s="53">
        <f>D21</f>
        <v>42</v>
      </c>
      <c r="E22" s="54">
        <f>$D$22-($D$22/7*1)</f>
        <v>36</v>
      </c>
      <c r="F22" s="54">
        <f>$D$22-($D$22/7*2)</f>
        <v>30</v>
      </c>
      <c r="G22" s="54">
        <f>$D$22-($D$22/7*3)</f>
        <v>24</v>
      </c>
      <c r="H22" s="54">
        <f>$D$22-($D$22/7*4)</f>
        <v>18</v>
      </c>
      <c r="I22" s="54">
        <f>$D$22-($D$22/7*5)</f>
        <v>12</v>
      </c>
      <c r="J22" s="54">
        <f>$D$22-($D$22/7*6)</f>
        <v>6</v>
      </c>
      <c r="K22" s="55">
        <f>$D$22-($D$22/7*7)</f>
        <v>0</v>
      </c>
    </row>
    <row r="23" ht="14.25" customHeight="1"/>
    <row r="24" ht="14.25" customHeight="1">
      <c r="K24" s="37"/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B2:K2"/>
    <mergeCell ref="E3:K3"/>
    <mergeCell ref="B4:B5"/>
    <mergeCell ref="C4:C5"/>
    <mergeCell ref="B20:C20"/>
    <mergeCell ref="B21:C21"/>
    <mergeCell ref="B22:C22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7.14"/>
    <col customWidth="1" min="3" max="3" width="73.14"/>
    <col customWidth="1" min="4" max="4" width="14.43"/>
    <col customWidth="1" min="5" max="11" width="10.0"/>
    <col customWidth="1" min="12" max="23" width="8.71"/>
  </cols>
  <sheetData>
    <row r="1" ht="14.25" customHeight="1"/>
    <row r="2" ht="14.25" customHeight="1">
      <c r="B2" s="1" t="s">
        <v>0</v>
      </c>
      <c r="C2" s="2"/>
      <c r="D2" s="2"/>
      <c r="E2" s="2"/>
      <c r="F2" s="2"/>
      <c r="G2" s="2"/>
      <c r="H2" s="2"/>
      <c r="I2" s="2"/>
      <c r="J2" s="2"/>
      <c r="K2" s="3"/>
    </row>
    <row r="3" ht="14.25" customHeight="1">
      <c r="A3" s="4"/>
      <c r="B3" s="5"/>
      <c r="C3" s="6"/>
      <c r="D3" s="6"/>
      <c r="E3" s="7" t="s">
        <v>29</v>
      </c>
      <c r="F3" s="2"/>
      <c r="G3" s="2"/>
      <c r="H3" s="2"/>
      <c r="I3" s="2"/>
      <c r="J3" s="2"/>
      <c r="K3" s="3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ht="14.25" customHeight="1">
      <c r="B4" s="8" t="s">
        <v>2</v>
      </c>
      <c r="C4" s="9" t="s">
        <v>3</v>
      </c>
      <c r="D4" s="10" t="s">
        <v>4</v>
      </c>
      <c r="E4" s="61">
        <v>45599.0</v>
      </c>
      <c r="F4" s="12">
        <v>45600.0</v>
      </c>
      <c r="G4" s="12">
        <v>45601.0</v>
      </c>
      <c r="H4" s="12">
        <v>45602.0</v>
      </c>
      <c r="I4" s="12">
        <v>45603.0</v>
      </c>
      <c r="J4" s="12">
        <v>45604.0</v>
      </c>
      <c r="K4" s="12">
        <v>45605.0</v>
      </c>
    </row>
    <row r="5" ht="14.25" customHeight="1">
      <c r="B5" s="13"/>
      <c r="C5" s="14"/>
      <c r="D5" s="10" t="s">
        <v>6</v>
      </c>
      <c r="E5" s="15" t="s">
        <v>7</v>
      </c>
      <c r="F5" s="15" t="s">
        <v>8</v>
      </c>
      <c r="G5" s="15" t="s">
        <v>9</v>
      </c>
      <c r="H5" s="15" t="s">
        <v>10</v>
      </c>
      <c r="I5" s="15" t="s">
        <v>11</v>
      </c>
      <c r="J5" s="15" t="s">
        <v>12</v>
      </c>
      <c r="K5" s="15" t="s">
        <v>13</v>
      </c>
    </row>
    <row r="6" ht="14.25" customHeight="1">
      <c r="B6" s="16">
        <v>1.0</v>
      </c>
      <c r="C6" s="17" t="s">
        <v>25</v>
      </c>
      <c r="D6" s="18">
        <v>10.0</v>
      </c>
      <c r="E6" s="19"/>
      <c r="F6" s="56"/>
      <c r="G6" s="20"/>
      <c r="H6" s="56">
        <v>2.0</v>
      </c>
      <c r="I6" s="56">
        <v>1.0</v>
      </c>
      <c r="J6" s="59">
        <v>3.0</v>
      </c>
      <c r="K6" s="62">
        <v>4.0</v>
      </c>
    </row>
    <row r="7" ht="14.25" customHeight="1">
      <c r="B7" s="23">
        <v>2.0</v>
      </c>
      <c r="C7" s="24" t="s">
        <v>26</v>
      </c>
      <c r="D7" s="25">
        <v>6.0</v>
      </c>
      <c r="E7" s="60"/>
      <c r="F7" s="27"/>
      <c r="G7" s="27"/>
      <c r="H7" s="27"/>
      <c r="I7" s="27"/>
      <c r="J7" s="34"/>
      <c r="K7" s="30"/>
    </row>
    <row r="8" ht="14.25" customHeight="1">
      <c r="B8" s="23">
        <v>3.0</v>
      </c>
      <c r="C8" s="24" t="s">
        <v>27</v>
      </c>
      <c r="D8" s="25">
        <v>18.0</v>
      </c>
      <c r="E8" s="63">
        <v>3.0</v>
      </c>
      <c r="F8" s="64">
        <v>5.0</v>
      </c>
      <c r="G8" s="27"/>
      <c r="H8" s="64">
        <v>5.0</v>
      </c>
      <c r="I8" s="28">
        <v>2.0</v>
      </c>
      <c r="J8" s="29">
        <v>2.0</v>
      </c>
      <c r="K8" s="57">
        <v>1.0</v>
      </c>
    </row>
    <row r="9" ht="14.25" customHeight="1">
      <c r="B9" s="23">
        <v>4.0</v>
      </c>
      <c r="C9" s="24" t="s">
        <v>28</v>
      </c>
      <c r="D9" s="25">
        <v>6.0</v>
      </c>
      <c r="E9" s="35"/>
      <c r="F9" s="27"/>
      <c r="G9" s="27"/>
      <c r="H9" s="28">
        <v>1.0</v>
      </c>
      <c r="I9" s="27"/>
      <c r="J9" s="34"/>
      <c r="K9" s="30"/>
    </row>
    <row r="10" ht="14.25" customHeight="1">
      <c r="B10" s="23">
        <v>5.0</v>
      </c>
      <c r="C10" s="24" t="s">
        <v>30</v>
      </c>
      <c r="D10" s="25">
        <v>6.0</v>
      </c>
      <c r="E10" s="36"/>
      <c r="F10" s="27"/>
      <c r="G10" s="27"/>
      <c r="H10" s="27"/>
      <c r="I10" s="27"/>
      <c r="J10" s="34"/>
      <c r="K10" s="30"/>
    </row>
    <row r="11" ht="14.25" customHeight="1">
      <c r="B11" s="23">
        <v>6.0</v>
      </c>
      <c r="C11" s="24" t="s">
        <v>31</v>
      </c>
      <c r="D11" s="25">
        <v>6.0</v>
      </c>
      <c r="E11" s="36"/>
      <c r="F11" s="27"/>
      <c r="G11" s="27"/>
      <c r="H11" s="27"/>
      <c r="I11" s="27"/>
      <c r="J11" s="34"/>
      <c r="K11" s="30"/>
    </row>
    <row r="12" ht="14.25" customHeight="1">
      <c r="B12" s="23">
        <v>7.0</v>
      </c>
      <c r="C12" s="24" t="s">
        <v>32</v>
      </c>
      <c r="D12" s="25">
        <v>6.0</v>
      </c>
      <c r="E12" s="36"/>
      <c r="F12" s="27"/>
      <c r="G12" s="27"/>
      <c r="H12" s="27"/>
      <c r="I12" s="28">
        <v>1.0</v>
      </c>
      <c r="J12" s="29">
        <v>2.0</v>
      </c>
      <c r="K12" s="30"/>
    </row>
    <row r="13" ht="14.25" customHeight="1">
      <c r="B13" s="23">
        <v>8.0</v>
      </c>
      <c r="C13" s="24" t="s">
        <v>33</v>
      </c>
      <c r="D13" s="25">
        <v>6.0</v>
      </c>
      <c r="E13" s="36"/>
      <c r="F13" s="27"/>
      <c r="G13" s="27"/>
      <c r="H13" s="27"/>
      <c r="I13" s="27"/>
      <c r="J13" s="34"/>
      <c r="K13" s="30"/>
    </row>
    <row r="14" ht="14.25" customHeight="1">
      <c r="B14" s="23">
        <v>9.0</v>
      </c>
      <c r="C14" s="31"/>
      <c r="D14" s="32"/>
      <c r="E14" s="36"/>
      <c r="F14" s="27"/>
      <c r="G14" s="27"/>
      <c r="H14" s="27"/>
      <c r="I14" s="27"/>
      <c r="J14" s="34"/>
      <c r="K14" s="30"/>
      <c r="M14" s="37"/>
    </row>
    <row r="15" ht="14.25" customHeight="1">
      <c r="B15" s="23">
        <v>10.0</v>
      </c>
      <c r="C15" s="31"/>
      <c r="D15" s="32"/>
      <c r="E15" s="36"/>
      <c r="F15" s="27"/>
      <c r="G15" s="27"/>
      <c r="H15" s="27"/>
      <c r="I15" s="27"/>
      <c r="J15" s="34"/>
      <c r="K15" s="30"/>
    </row>
    <row r="16" ht="14.25" customHeight="1">
      <c r="B16" s="23">
        <v>11.0</v>
      </c>
      <c r="C16" s="38"/>
      <c r="D16" s="32"/>
      <c r="E16" s="36"/>
      <c r="F16" s="27"/>
      <c r="G16" s="27"/>
      <c r="H16" s="27"/>
      <c r="I16" s="27"/>
      <c r="J16" s="34"/>
      <c r="K16" s="30"/>
    </row>
    <row r="17" ht="14.25" customHeight="1">
      <c r="B17" s="23">
        <v>12.0</v>
      </c>
      <c r="C17" s="31"/>
      <c r="D17" s="32"/>
      <c r="E17" s="36"/>
      <c r="F17" s="27"/>
      <c r="G17" s="27"/>
      <c r="H17" s="27"/>
      <c r="I17" s="27"/>
      <c r="J17" s="34"/>
      <c r="K17" s="30"/>
    </row>
    <row r="18" ht="14.25" customHeight="1">
      <c r="B18" s="23">
        <v>13.0</v>
      </c>
      <c r="C18" s="31"/>
      <c r="D18" s="32"/>
      <c r="E18" s="36"/>
      <c r="F18" s="27"/>
      <c r="G18" s="27"/>
      <c r="H18" s="27"/>
      <c r="I18" s="27"/>
      <c r="J18" s="34"/>
      <c r="K18" s="30"/>
    </row>
    <row r="19" ht="14.25" customHeight="1">
      <c r="B19" s="23">
        <v>14.0</v>
      </c>
      <c r="C19" s="31"/>
      <c r="D19" s="32"/>
      <c r="E19" s="36"/>
      <c r="F19" s="27"/>
      <c r="G19" s="27"/>
      <c r="H19" s="27"/>
      <c r="I19" s="27"/>
      <c r="J19" s="34"/>
      <c r="K19" s="30"/>
      <c r="N19" s="37"/>
    </row>
    <row r="20" ht="14.25" customHeight="1">
      <c r="B20" s="39" t="s">
        <v>16</v>
      </c>
      <c r="C20" s="40"/>
      <c r="D20" s="41">
        <v>0.0</v>
      </c>
      <c r="E20" s="42">
        <f t="shared" ref="E20:K20" si="1">SUM(E6:E19)</f>
        <v>3</v>
      </c>
      <c r="F20" s="43">
        <f t="shared" si="1"/>
        <v>5</v>
      </c>
      <c r="G20" s="43">
        <f t="shared" si="1"/>
        <v>0</v>
      </c>
      <c r="H20" s="43">
        <f t="shared" si="1"/>
        <v>8</v>
      </c>
      <c r="I20" s="43">
        <f t="shared" si="1"/>
        <v>4</v>
      </c>
      <c r="J20" s="43">
        <f t="shared" si="1"/>
        <v>7</v>
      </c>
      <c r="K20" s="44">
        <f t="shared" si="1"/>
        <v>5</v>
      </c>
    </row>
    <row r="21" ht="14.25" customHeight="1">
      <c r="B21" s="45" t="s">
        <v>17</v>
      </c>
      <c r="C21" s="46"/>
      <c r="D21" s="47">
        <f>SUM(D6:D20)</f>
        <v>64</v>
      </c>
      <c r="E21" s="48">
        <f t="shared" ref="E21:K21" si="2">D21-SUM(E6:E19)</f>
        <v>61</v>
      </c>
      <c r="F21" s="49">
        <f t="shared" si="2"/>
        <v>56</v>
      </c>
      <c r="G21" s="49">
        <f t="shared" si="2"/>
        <v>56</v>
      </c>
      <c r="H21" s="49">
        <f t="shared" si="2"/>
        <v>48</v>
      </c>
      <c r="I21" s="49">
        <f t="shared" si="2"/>
        <v>44</v>
      </c>
      <c r="J21" s="49">
        <f t="shared" si="2"/>
        <v>37</v>
      </c>
      <c r="K21" s="50">
        <f t="shared" si="2"/>
        <v>32</v>
      </c>
    </row>
    <row r="22" ht="14.25" customHeight="1">
      <c r="B22" s="51" t="s">
        <v>18</v>
      </c>
      <c r="C22" s="52"/>
      <c r="D22" s="53">
        <f>D21</f>
        <v>64</v>
      </c>
      <c r="E22" s="54">
        <f>$D$22-($D$22/7*1)</f>
        <v>54.85714286</v>
      </c>
      <c r="F22" s="54">
        <f>$D$22-($D$22/7*2)</f>
        <v>45.71428571</v>
      </c>
      <c r="G22" s="54">
        <f>$D$22-($D$22/7*3)</f>
        <v>36.57142857</v>
      </c>
      <c r="H22" s="54">
        <f>$D$22-($D$22/7*4)</f>
        <v>27.42857143</v>
      </c>
      <c r="I22" s="54">
        <f>$D$22-($D$22/7*5)</f>
        <v>18.28571429</v>
      </c>
      <c r="J22" s="54">
        <f>$D$22-($D$22/7*6)</f>
        <v>9.142857143</v>
      </c>
      <c r="K22" s="55">
        <f>$D$22-($D$22/7*7)</f>
        <v>0</v>
      </c>
    </row>
    <row r="23" ht="14.25" customHeight="1"/>
    <row r="24" ht="14.25" customHeight="1">
      <c r="K24" s="37"/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B2:K2"/>
    <mergeCell ref="E3:K3"/>
    <mergeCell ref="B4:B5"/>
    <mergeCell ref="C4:C5"/>
    <mergeCell ref="B20:C20"/>
    <mergeCell ref="B21:C21"/>
    <mergeCell ref="B22:C22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7.14"/>
    <col customWidth="1" min="3" max="3" width="73.14"/>
    <col customWidth="1" min="4" max="4" width="14.43"/>
    <col customWidth="1" min="5" max="11" width="10.0"/>
    <col customWidth="1" min="12" max="23" width="8.71"/>
  </cols>
  <sheetData>
    <row r="1" ht="14.25" customHeight="1"/>
    <row r="2" ht="14.25" customHeight="1">
      <c r="B2" s="1" t="s">
        <v>0</v>
      </c>
      <c r="C2" s="2"/>
      <c r="D2" s="2"/>
      <c r="E2" s="2"/>
      <c r="F2" s="2"/>
      <c r="G2" s="2"/>
      <c r="H2" s="2"/>
      <c r="I2" s="2"/>
      <c r="J2" s="2"/>
      <c r="K2" s="3"/>
    </row>
    <row r="3" ht="14.25" customHeight="1">
      <c r="A3" s="4"/>
      <c r="B3" s="5"/>
      <c r="C3" s="6"/>
      <c r="D3" s="6"/>
      <c r="E3" s="7" t="s">
        <v>34</v>
      </c>
      <c r="F3" s="2"/>
      <c r="G3" s="2"/>
      <c r="H3" s="2"/>
      <c r="I3" s="2"/>
      <c r="J3" s="2"/>
      <c r="K3" s="3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ht="14.25" customHeight="1">
      <c r="B4" s="8" t="s">
        <v>2</v>
      </c>
      <c r="C4" s="9" t="s">
        <v>3</v>
      </c>
      <c r="D4" s="10" t="s">
        <v>4</v>
      </c>
      <c r="E4" s="61">
        <v>45606.0</v>
      </c>
      <c r="F4" s="12">
        <v>45607.0</v>
      </c>
      <c r="G4" s="12">
        <v>45608.0</v>
      </c>
      <c r="H4" s="12">
        <v>45609.0</v>
      </c>
      <c r="I4" s="12">
        <v>45610.0</v>
      </c>
      <c r="J4" s="12">
        <v>45611.0</v>
      </c>
      <c r="K4" s="12">
        <v>45612.0</v>
      </c>
    </row>
    <row r="5" ht="14.25" customHeight="1">
      <c r="B5" s="13"/>
      <c r="C5" s="14"/>
      <c r="D5" s="10" t="s">
        <v>6</v>
      </c>
      <c r="E5" s="15" t="s">
        <v>7</v>
      </c>
      <c r="F5" s="15" t="s">
        <v>8</v>
      </c>
      <c r="G5" s="15" t="s">
        <v>9</v>
      </c>
      <c r="H5" s="15" t="s">
        <v>10</v>
      </c>
      <c r="I5" s="15" t="s">
        <v>11</v>
      </c>
      <c r="J5" s="15" t="s">
        <v>12</v>
      </c>
      <c r="K5" s="15" t="s">
        <v>13</v>
      </c>
    </row>
    <row r="6" ht="14.25" customHeight="1">
      <c r="B6" s="16">
        <v>1.0</v>
      </c>
      <c r="C6" s="17" t="s">
        <v>26</v>
      </c>
      <c r="D6" s="18">
        <v>6.0</v>
      </c>
      <c r="E6" s="58"/>
      <c r="F6" s="56">
        <v>1.0</v>
      </c>
      <c r="G6" s="56">
        <v>4.0</v>
      </c>
      <c r="H6" s="56">
        <v>1.0</v>
      </c>
      <c r="I6" s="20"/>
      <c r="J6" s="21"/>
      <c r="K6" s="22"/>
    </row>
    <row r="7" ht="14.25" customHeight="1">
      <c r="B7" s="23">
        <v>2.0</v>
      </c>
      <c r="C7" s="24" t="s">
        <v>28</v>
      </c>
      <c r="D7" s="25">
        <v>5.0</v>
      </c>
      <c r="E7" s="60"/>
      <c r="F7" s="28">
        <v>1.0</v>
      </c>
      <c r="G7" s="28"/>
      <c r="H7" s="28">
        <v>4.0</v>
      </c>
      <c r="I7" s="27"/>
      <c r="J7" s="34"/>
      <c r="K7" s="30"/>
    </row>
    <row r="8" ht="14.25" customHeight="1">
      <c r="B8" s="23">
        <v>3.0</v>
      </c>
      <c r="C8" s="24" t="s">
        <v>35</v>
      </c>
      <c r="D8" s="25">
        <v>6.0</v>
      </c>
      <c r="E8" s="65">
        <v>3.0</v>
      </c>
      <c r="F8" s="28">
        <v>1.0</v>
      </c>
      <c r="G8" s="27"/>
      <c r="H8" s="28">
        <v>2.0</v>
      </c>
      <c r="I8" s="27"/>
      <c r="J8" s="34"/>
      <c r="K8" s="30"/>
    </row>
    <row r="9" ht="14.25" customHeight="1">
      <c r="B9" s="23">
        <v>4.0</v>
      </c>
      <c r="C9" s="24" t="s">
        <v>31</v>
      </c>
      <c r="D9" s="25">
        <v>6.0</v>
      </c>
      <c r="E9" s="35"/>
      <c r="F9" s="27"/>
      <c r="G9" s="28">
        <v>2.0</v>
      </c>
      <c r="H9" s="28">
        <v>4.0</v>
      </c>
      <c r="I9" s="27"/>
      <c r="J9" s="34"/>
      <c r="K9" s="30"/>
    </row>
    <row r="10" ht="14.25" customHeight="1">
      <c r="B10" s="23">
        <v>5.0</v>
      </c>
      <c r="C10" s="24" t="s">
        <v>32</v>
      </c>
      <c r="D10" s="25">
        <v>3.0</v>
      </c>
      <c r="E10" s="63">
        <v>1.0</v>
      </c>
      <c r="F10" s="28">
        <v>1.0</v>
      </c>
      <c r="G10" s="28">
        <v>1.0</v>
      </c>
      <c r="H10" s="27"/>
      <c r="I10" s="27"/>
      <c r="J10" s="34"/>
      <c r="K10" s="30"/>
    </row>
    <row r="11" ht="14.25" customHeight="1">
      <c r="B11" s="23">
        <v>6.0</v>
      </c>
      <c r="C11" s="24" t="s">
        <v>33</v>
      </c>
      <c r="D11" s="25">
        <v>6.0</v>
      </c>
      <c r="E11" s="36"/>
      <c r="F11" s="27"/>
      <c r="G11" s="28">
        <v>2.0</v>
      </c>
      <c r="H11" s="28">
        <v>2.0</v>
      </c>
      <c r="I11" s="27"/>
      <c r="J11" s="34"/>
      <c r="K11" s="30"/>
    </row>
    <row r="12" ht="14.25" customHeight="1">
      <c r="B12" s="23">
        <v>7.0</v>
      </c>
      <c r="C12" s="31"/>
      <c r="D12" s="32"/>
      <c r="E12" s="36"/>
      <c r="F12" s="27"/>
      <c r="G12" s="27"/>
      <c r="H12" s="27"/>
      <c r="I12" s="27"/>
      <c r="J12" s="34"/>
      <c r="K12" s="30"/>
    </row>
    <row r="13" ht="14.25" customHeight="1">
      <c r="B13" s="23">
        <v>8.0</v>
      </c>
      <c r="C13" s="31"/>
      <c r="D13" s="32"/>
      <c r="E13" s="36"/>
      <c r="F13" s="27"/>
      <c r="G13" s="27"/>
      <c r="H13" s="27"/>
      <c r="I13" s="27"/>
      <c r="J13" s="34"/>
      <c r="K13" s="30"/>
    </row>
    <row r="14" ht="14.25" customHeight="1">
      <c r="B14" s="23">
        <v>9.0</v>
      </c>
      <c r="C14" s="31"/>
      <c r="D14" s="32"/>
      <c r="E14" s="36"/>
      <c r="F14" s="27"/>
      <c r="G14" s="27"/>
      <c r="H14" s="27"/>
      <c r="I14" s="27"/>
      <c r="J14" s="34"/>
      <c r="K14" s="30"/>
      <c r="M14" s="37"/>
    </row>
    <row r="15" ht="14.25" customHeight="1">
      <c r="B15" s="23">
        <v>10.0</v>
      </c>
      <c r="C15" s="31"/>
      <c r="D15" s="32"/>
      <c r="E15" s="36"/>
      <c r="F15" s="27"/>
      <c r="G15" s="27"/>
      <c r="H15" s="27"/>
      <c r="I15" s="27"/>
      <c r="J15" s="34"/>
      <c r="K15" s="30"/>
    </row>
    <row r="16" ht="14.25" customHeight="1">
      <c r="B16" s="23">
        <v>11.0</v>
      </c>
      <c r="C16" s="38"/>
      <c r="D16" s="32"/>
      <c r="E16" s="36"/>
      <c r="F16" s="27"/>
      <c r="G16" s="27"/>
      <c r="H16" s="27"/>
      <c r="I16" s="27"/>
      <c r="J16" s="34"/>
      <c r="K16" s="30"/>
    </row>
    <row r="17" ht="14.25" customHeight="1">
      <c r="B17" s="23">
        <v>12.0</v>
      </c>
      <c r="C17" s="31"/>
      <c r="D17" s="32"/>
      <c r="E17" s="36"/>
      <c r="F17" s="27"/>
      <c r="G17" s="27"/>
      <c r="H17" s="27"/>
      <c r="I17" s="27"/>
      <c r="J17" s="34"/>
      <c r="K17" s="30"/>
    </row>
    <row r="18" ht="14.25" customHeight="1">
      <c r="B18" s="23">
        <v>13.0</v>
      </c>
      <c r="C18" s="31"/>
      <c r="D18" s="32"/>
      <c r="E18" s="36"/>
      <c r="F18" s="27"/>
      <c r="G18" s="27"/>
      <c r="H18" s="27"/>
      <c r="I18" s="27"/>
      <c r="J18" s="34"/>
      <c r="K18" s="30"/>
    </row>
    <row r="19" ht="14.25" customHeight="1">
      <c r="B19" s="23">
        <v>14.0</v>
      </c>
      <c r="C19" s="31"/>
      <c r="D19" s="32"/>
      <c r="E19" s="36"/>
      <c r="F19" s="27"/>
      <c r="G19" s="27"/>
      <c r="H19" s="27"/>
      <c r="I19" s="27"/>
      <c r="J19" s="34"/>
      <c r="K19" s="30"/>
      <c r="N19" s="37"/>
    </row>
    <row r="20" ht="14.25" customHeight="1">
      <c r="B20" s="39" t="s">
        <v>16</v>
      </c>
      <c r="C20" s="40"/>
      <c r="D20" s="41">
        <v>0.0</v>
      </c>
      <c r="E20" s="42">
        <f t="shared" ref="E20:K20" si="1">SUM(E6:E19)</f>
        <v>4</v>
      </c>
      <c r="F20" s="43">
        <f t="shared" si="1"/>
        <v>4</v>
      </c>
      <c r="G20" s="43">
        <f t="shared" si="1"/>
        <v>9</v>
      </c>
      <c r="H20" s="43">
        <f t="shared" si="1"/>
        <v>13</v>
      </c>
      <c r="I20" s="43">
        <f t="shared" si="1"/>
        <v>0</v>
      </c>
      <c r="J20" s="43">
        <f t="shared" si="1"/>
        <v>0</v>
      </c>
      <c r="K20" s="44">
        <f t="shared" si="1"/>
        <v>0</v>
      </c>
    </row>
    <row r="21" ht="14.25" customHeight="1">
      <c r="B21" s="45" t="s">
        <v>17</v>
      </c>
      <c r="C21" s="46"/>
      <c r="D21" s="47">
        <f>SUM(D6:D20)</f>
        <v>32</v>
      </c>
      <c r="E21" s="48">
        <f t="shared" ref="E21:K21" si="2">D21-SUM(E6:E19)</f>
        <v>28</v>
      </c>
      <c r="F21" s="49">
        <f t="shared" si="2"/>
        <v>24</v>
      </c>
      <c r="G21" s="49">
        <f t="shared" si="2"/>
        <v>15</v>
      </c>
      <c r="H21" s="49">
        <f t="shared" si="2"/>
        <v>2</v>
      </c>
      <c r="I21" s="49">
        <f t="shared" si="2"/>
        <v>2</v>
      </c>
      <c r="J21" s="49">
        <f t="shared" si="2"/>
        <v>2</v>
      </c>
      <c r="K21" s="50">
        <f t="shared" si="2"/>
        <v>2</v>
      </c>
    </row>
    <row r="22" ht="14.25" customHeight="1">
      <c r="B22" s="51" t="s">
        <v>18</v>
      </c>
      <c r="C22" s="52"/>
      <c r="D22" s="53">
        <f>D21</f>
        <v>32</v>
      </c>
      <c r="E22" s="54">
        <f>$D$22-($D$22/7*1)</f>
        <v>27.42857143</v>
      </c>
      <c r="F22" s="54">
        <f>$D$22-($D$22/7*2)</f>
        <v>22.85714286</v>
      </c>
      <c r="G22" s="54">
        <f>$D$22-($D$22/7*3)</f>
        <v>18.28571429</v>
      </c>
      <c r="H22" s="54">
        <f>$D$22-($D$22/7*4)</f>
        <v>13.71428571</v>
      </c>
      <c r="I22" s="54">
        <f>$D$22-($D$22/7*5)</f>
        <v>9.142857143</v>
      </c>
      <c r="J22" s="54">
        <f>$D$22-($D$22/7*6)</f>
        <v>4.571428571</v>
      </c>
      <c r="K22" s="55">
        <f>$D$22-($D$22/7*7)</f>
        <v>0</v>
      </c>
    </row>
    <row r="23" ht="14.25" customHeight="1"/>
    <row r="24" ht="14.25" customHeight="1">
      <c r="K24" s="37"/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B2:K2"/>
    <mergeCell ref="E3:K3"/>
    <mergeCell ref="B4:B5"/>
    <mergeCell ref="C4:C5"/>
    <mergeCell ref="B20:C20"/>
    <mergeCell ref="B21:C21"/>
    <mergeCell ref="B22:C22"/>
  </mergeCell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7.14"/>
    <col customWidth="1" min="3" max="3" width="73.14"/>
    <col customWidth="1" min="4" max="4" width="14.43"/>
    <col customWidth="1" min="5" max="11" width="10.0"/>
    <col customWidth="1" min="12" max="23" width="8.71"/>
  </cols>
  <sheetData>
    <row r="1" ht="14.25" customHeight="1"/>
    <row r="2" ht="14.25" customHeight="1">
      <c r="B2" s="1" t="s">
        <v>0</v>
      </c>
      <c r="C2" s="2"/>
      <c r="D2" s="2"/>
      <c r="E2" s="2"/>
      <c r="F2" s="2"/>
      <c r="G2" s="2"/>
      <c r="H2" s="2"/>
      <c r="I2" s="2"/>
      <c r="J2" s="2"/>
      <c r="K2" s="3"/>
    </row>
    <row r="3" ht="14.25" customHeight="1">
      <c r="A3" s="4"/>
      <c r="B3" s="5"/>
      <c r="C3" s="6"/>
      <c r="D3" s="6"/>
      <c r="E3" s="7" t="s">
        <v>36</v>
      </c>
      <c r="F3" s="2"/>
      <c r="G3" s="2"/>
      <c r="H3" s="2"/>
      <c r="I3" s="2"/>
      <c r="J3" s="2"/>
      <c r="K3" s="3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ht="14.25" customHeight="1">
      <c r="B4" s="8" t="s">
        <v>2</v>
      </c>
      <c r="C4" s="9" t="s">
        <v>3</v>
      </c>
      <c r="D4" s="10" t="s">
        <v>4</v>
      </c>
      <c r="E4" s="61">
        <v>45613.0</v>
      </c>
      <c r="F4" s="12">
        <v>45614.0</v>
      </c>
      <c r="G4" s="12">
        <v>45615.0</v>
      </c>
      <c r="H4" s="12">
        <v>45616.0</v>
      </c>
      <c r="I4" s="12">
        <v>45617.0</v>
      </c>
      <c r="J4" s="12">
        <v>45618.0</v>
      </c>
      <c r="K4" s="12">
        <v>45619.0</v>
      </c>
    </row>
    <row r="5" ht="14.25" customHeight="1">
      <c r="B5" s="13"/>
      <c r="C5" s="14"/>
      <c r="D5" s="10" t="s">
        <v>6</v>
      </c>
      <c r="E5" s="15" t="s">
        <v>7</v>
      </c>
      <c r="F5" s="15" t="s">
        <v>8</v>
      </c>
      <c r="G5" s="15" t="s">
        <v>9</v>
      </c>
      <c r="H5" s="15" t="s">
        <v>10</v>
      </c>
      <c r="I5" s="15" t="s">
        <v>11</v>
      </c>
      <c r="J5" s="15" t="s">
        <v>12</v>
      </c>
      <c r="K5" s="15" t="s">
        <v>13</v>
      </c>
    </row>
    <row r="6" ht="14.25" customHeight="1">
      <c r="B6" s="16">
        <v>1.0</v>
      </c>
      <c r="C6" s="17" t="s">
        <v>28</v>
      </c>
      <c r="D6" s="18">
        <v>5.0</v>
      </c>
      <c r="E6" s="58"/>
      <c r="F6" s="20"/>
      <c r="G6" s="20"/>
      <c r="H6" s="20"/>
      <c r="I6" s="20"/>
      <c r="J6" s="21"/>
      <c r="K6" s="22"/>
    </row>
    <row r="7" ht="14.25" customHeight="1">
      <c r="B7" s="23">
        <v>2.0</v>
      </c>
      <c r="C7" s="24" t="s">
        <v>33</v>
      </c>
      <c r="D7" s="25">
        <v>6.0</v>
      </c>
      <c r="E7" s="60"/>
      <c r="F7" s="27"/>
      <c r="G7" s="27"/>
      <c r="H7" s="27"/>
      <c r="I7" s="27"/>
      <c r="J7" s="34"/>
      <c r="K7" s="30"/>
    </row>
    <row r="8" ht="14.25" customHeight="1">
      <c r="B8" s="23">
        <v>3.0</v>
      </c>
      <c r="C8" s="24" t="s">
        <v>37</v>
      </c>
      <c r="D8" s="25">
        <v>3.0</v>
      </c>
      <c r="E8" s="65">
        <v>0.5</v>
      </c>
      <c r="F8" s="27"/>
      <c r="G8" s="28">
        <v>0.5</v>
      </c>
      <c r="H8" s="27"/>
      <c r="I8" s="27"/>
      <c r="J8" s="34"/>
      <c r="K8" s="30"/>
    </row>
    <row r="9" ht="14.25" customHeight="1">
      <c r="B9" s="23">
        <v>4.0</v>
      </c>
      <c r="C9" s="24" t="s">
        <v>38</v>
      </c>
      <c r="D9" s="25">
        <v>3.0</v>
      </c>
      <c r="E9" s="66">
        <v>1.0</v>
      </c>
      <c r="F9" s="27"/>
      <c r="G9" s="27"/>
      <c r="H9" s="27"/>
      <c r="I9" s="27"/>
      <c r="J9" s="34"/>
      <c r="K9" s="30"/>
    </row>
    <row r="10" ht="14.25" customHeight="1">
      <c r="B10" s="23">
        <v>5.0</v>
      </c>
      <c r="C10" s="24" t="s">
        <v>39</v>
      </c>
      <c r="D10" s="25">
        <v>0.5</v>
      </c>
      <c r="E10" s="36"/>
      <c r="F10" s="27"/>
      <c r="G10" s="27"/>
      <c r="H10" s="27"/>
      <c r="I10" s="28">
        <v>0.5</v>
      </c>
      <c r="J10" s="34"/>
      <c r="K10" s="30"/>
    </row>
    <row r="11" ht="14.25" customHeight="1">
      <c r="B11" s="23">
        <v>6.0</v>
      </c>
      <c r="C11" s="24" t="s">
        <v>40</v>
      </c>
      <c r="D11" s="25">
        <v>5.0</v>
      </c>
      <c r="E11" s="36"/>
      <c r="F11" s="27"/>
      <c r="G11" s="28">
        <v>0.5</v>
      </c>
      <c r="H11" s="27"/>
      <c r="I11" s="27"/>
      <c r="J11" s="29">
        <v>1.5</v>
      </c>
      <c r="K11" s="57">
        <v>3.0</v>
      </c>
    </row>
    <row r="12" ht="14.25" customHeight="1">
      <c r="B12" s="23">
        <v>7.0</v>
      </c>
      <c r="C12" s="24" t="s">
        <v>41</v>
      </c>
      <c r="D12" s="25">
        <v>5.0</v>
      </c>
      <c r="E12" s="63">
        <v>2.0</v>
      </c>
      <c r="F12" s="28"/>
      <c r="G12" s="27"/>
      <c r="H12" s="28">
        <v>1.0</v>
      </c>
      <c r="I12" s="27"/>
      <c r="J12" s="29">
        <v>2.0</v>
      </c>
      <c r="K12" s="30"/>
    </row>
    <row r="13" ht="14.25" customHeight="1">
      <c r="B13" s="23">
        <v>8.0</v>
      </c>
      <c r="C13" s="24" t="s">
        <v>42</v>
      </c>
      <c r="D13" s="25">
        <v>2.0</v>
      </c>
      <c r="E13" s="63">
        <v>1.0</v>
      </c>
      <c r="F13" s="27"/>
      <c r="G13" s="27"/>
      <c r="H13" s="27"/>
      <c r="I13" s="28">
        <v>1.0</v>
      </c>
      <c r="J13" s="34"/>
      <c r="K13" s="30"/>
    </row>
    <row r="14" ht="14.25" customHeight="1">
      <c r="B14" s="23">
        <v>9.0</v>
      </c>
      <c r="C14" s="24" t="s">
        <v>43</v>
      </c>
      <c r="D14" s="25">
        <v>3.0</v>
      </c>
      <c r="E14" s="63">
        <v>1.0</v>
      </c>
      <c r="F14" s="27"/>
      <c r="G14" s="28"/>
      <c r="H14" s="27"/>
      <c r="I14" s="28">
        <v>1.0</v>
      </c>
      <c r="J14" s="34"/>
      <c r="K14" s="57">
        <v>1.0</v>
      </c>
      <c r="M14" s="37"/>
    </row>
    <row r="15" ht="14.25" customHeight="1">
      <c r="B15" s="23">
        <v>10.0</v>
      </c>
      <c r="C15" s="24" t="s">
        <v>44</v>
      </c>
      <c r="D15" s="25">
        <v>2.0</v>
      </c>
      <c r="E15" s="63">
        <v>2.0</v>
      </c>
      <c r="F15" s="27"/>
      <c r="G15" s="27"/>
      <c r="H15" s="27"/>
      <c r="I15" s="27"/>
      <c r="J15" s="34"/>
      <c r="K15" s="30"/>
    </row>
    <row r="16" ht="14.25" customHeight="1">
      <c r="B16" s="23">
        <v>11.0</v>
      </c>
      <c r="C16" s="67" t="s">
        <v>45</v>
      </c>
      <c r="D16" s="25">
        <v>3.0</v>
      </c>
      <c r="E16" s="36"/>
      <c r="F16" s="27"/>
      <c r="G16" s="27"/>
      <c r="H16" s="27"/>
      <c r="I16" s="27"/>
      <c r="J16" s="29">
        <v>2.0</v>
      </c>
      <c r="K16" s="57">
        <v>1.0</v>
      </c>
    </row>
    <row r="17" ht="14.25" customHeight="1">
      <c r="B17" s="23">
        <v>12.0</v>
      </c>
      <c r="C17" s="24" t="s">
        <v>46</v>
      </c>
      <c r="D17" s="25">
        <v>3.0</v>
      </c>
      <c r="E17" s="63">
        <v>1.0</v>
      </c>
      <c r="F17" s="28">
        <v>2.0</v>
      </c>
      <c r="G17" s="27"/>
      <c r="H17" s="27"/>
      <c r="I17" s="27"/>
      <c r="J17" s="34"/>
      <c r="K17" s="30"/>
    </row>
    <row r="18" ht="14.25" customHeight="1">
      <c r="B18" s="23">
        <v>13.0</v>
      </c>
      <c r="C18" s="31"/>
      <c r="D18" s="32"/>
      <c r="E18" s="36"/>
      <c r="F18" s="27"/>
      <c r="G18" s="27"/>
      <c r="H18" s="27"/>
      <c r="I18" s="27"/>
      <c r="J18" s="34"/>
      <c r="K18" s="30"/>
    </row>
    <row r="19" ht="14.25" customHeight="1">
      <c r="B19" s="23">
        <v>14.0</v>
      </c>
      <c r="C19" s="31"/>
      <c r="D19" s="32"/>
      <c r="E19" s="36"/>
      <c r="F19" s="27"/>
      <c r="G19" s="27"/>
      <c r="H19" s="27"/>
      <c r="I19" s="27"/>
      <c r="J19" s="34"/>
      <c r="K19" s="30"/>
      <c r="N19" s="37"/>
    </row>
    <row r="20" ht="14.25" customHeight="1">
      <c r="B20" s="39" t="s">
        <v>16</v>
      </c>
      <c r="C20" s="40"/>
      <c r="D20" s="41">
        <v>0.0</v>
      </c>
      <c r="E20" s="42">
        <f t="shared" ref="E20:K20" si="1">SUM(E6:E19)</f>
        <v>8.5</v>
      </c>
      <c r="F20" s="43">
        <f t="shared" si="1"/>
        <v>2</v>
      </c>
      <c r="G20" s="43">
        <f t="shared" si="1"/>
        <v>1</v>
      </c>
      <c r="H20" s="43">
        <f t="shared" si="1"/>
        <v>1</v>
      </c>
      <c r="I20" s="43">
        <f t="shared" si="1"/>
        <v>2.5</v>
      </c>
      <c r="J20" s="43">
        <f t="shared" si="1"/>
        <v>5.5</v>
      </c>
      <c r="K20" s="44">
        <f t="shared" si="1"/>
        <v>5</v>
      </c>
    </row>
    <row r="21" ht="14.25" customHeight="1">
      <c r="B21" s="45" t="s">
        <v>17</v>
      </c>
      <c r="C21" s="46"/>
      <c r="D21" s="47">
        <f>SUM(D6:D20)</f>
        <v>40.5</v>
      </c>
      <c r="E21" s="48">
        <f t="shared" ref="E21:K21" si="2">D21-SUM(E6:E19)</f>
        <v>32</v>
      </c>
      <c r="F21" s="49">
        <f t="shared" si="2"/>
        <v>30</v>
      </c>
      <c r="G21" s="49">
        <f t="shared" si="2"/>
        <v>29</v>
      </c>
      <c r="H21" s="49">
        <f t="shared" si="2"/>
        <v>28</v>
      </c>
      <c r="I21" s="49">
        <f t="shared" si="2"/>
        <v>25.5</v>
      </c>
      <c r="J21" s="49">
        <f t="shared" si="2"/>
        <v>20</v>
      </c>
      <c r="K21" s="50">
        <f t="shared" si="2"/>
        <v>15</v>
      </c>
    </row>
    <row r="22" ht="14.25" customHeight="1">
      <c r="B22" s="51" t="s">
        <v>18</v>
      </c>
      <c r="C22" s="52"/>
      <c r="D22" s="53">
        <f>D21</f>
        <v>40.5</v>
      </c>
      <c r="E22" s="54">
        <f>$D$22-($D$22/7*1)</f>
        <v>34.71428571</v>
      </c>
      <c r="F22" s="54">
        <f>$D$22-($D$22/7*2)</f>
        <v>28.92857143</v>
      </c>
      <c r="G22" s="54">
        <f>$D$22-($D$22/7*3)</f>
        <v>23.14285714</v>
      </c>
      <c r="H22" s="54">
        <f>$D$22-($D$22/7*4)</f>
        <v>17.35714286</v>
      </c>
      <c r="I22" s="54">
        <f>$D$22-($D$22/7*5)</f>
        <v>11.57142857</v>
      </c>
      <c r="J22" s="54">
        <f>$D$22-($D$22/7*6)</f>
        <v>5.785714286</v>
      </c>
      <c r="K22" s="55">
        <f>$D$22-($D$22/7*7)</f>
        <v>0</v>
      </c>
    </row>
    <row r="23" ht="14.25" customHeight="1"/>
    <row r="24" ht="14.25" customHeight="1">
      <c r="K24" s="37"/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B2:K2"/>
    <mergeCell ref="E3:K3"/>
    <mergeCell ref="B4:B5"/>
    <mergeCell ref="C4:C5"/>
    <mergeCell ref="B20:C20"/>
    <mergeCell ref="B21:C21"/>
    <mergeCell ref="B22:C22"/>
  </mergeCells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7.14"/>
    <col customWidth="1" min="3" max="3" width="73.14"/>
    <col customWidth="1" min="4" max="4" width="14.43"/>
    <col customWidth="1" min="5" max="11" width="10.0"/>
    <col customWidth="1" min="12" max="23" width="8.71"/>
  </cols>
  <sheetData>
    <row r="1" ht="14.25" customHeight="1">
      <c r="A1" s="24" t="s">
        <v>37</v>
      </c>
    </row>
    <row r="2" ht="14.25" customHeight="1">
      <c r="B2" s="1" t="s">
        <v>0</v>
      </c>
      <c r="C2" s="2"/>
      <c r="D2" s="2"/>
      <c r="E2" s="2"/>
      <c r="F2" s="2"/>
      <c r="G2" s="2"/>
      <c r="H2" s="2"/>
      <c r="I2" s="2"/>
      <c r="J2" s="2"/>
      <c r="K2" s="3"/>
    </row>
    <row r="3" ht="14.25" customHeight="1">
      <c r="A3" s="4"/>
      <c r="B3" s="5"/>
      <c r="C3" s="6"/>
      <c r="D3" s="6"/>
      <c r="E3" s="7" t="s">
        <v>47</v>
      </c>
      <c r="F3" s="2"/>
      <c r="G3" s="2"/>
      <c r="H3" s="2"/>
      <c r="I3" s="2"/>
      <c r="J3" s="2"/>
      <c r="K3" s="3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ht="14.25" customHeight="1">
      <c r="B4" s="8" t="s">
        <v>2</v>
      </c>
      <c r="C4" s="9" t="s">
        <v>3</v>
      </c>
      <c r="D4" s="10" t="s">
        <v>4</v>
      </c>
      <c r="E4" s="61">
        <v>45620.0</v>
      </c>
      <c r="F4" s="12">
        <v>45621.0</v>
      </c>
      <c r="G4" s="12">
        <v>45622.0</v>
      </c>
      <c r="H4" s="12">
        <v>45623.0</v>
      </c>
      <c r="I4" s="12">
        <v>45624.0</v>
      </c>
      <c r="J4" s="12">
        <v>45625.0</v>
      </c>
      <c r="K4" s="12">
        <v>45626.0</v>
      </c>
    </row>
    <row r="5" ht="14.25" customHeight="1">
      <c r="B5" s="13"/>
      <c r="C5" s="14"/>
      <c r="D5" s="10" t="s">
        <v>6</v>
      </c>
      <c r="E5" s="15" t="s">
        <v>7</v>
      </c>
      <c r="F5" s="15" t="s">
        <v>8</v>
      </c>
      <c r="G5" s="15" t="s">
        <v>9</v>
      </c>
      <c r="H5" s="15" t="s">
        <v>10</v>
      </c>
      <c r="I5" s="15" t="s">
        <v>11</v>
      </c>
      <c r="J5" s="15" t="s">
        <v>12</v>
      </c>
      <c r="K5" s="15" t="s">
        <v>13</v>
      </c>
    </row>
    <row r="6" ht="14.25" customHeight="1">
      <c r="B6" s="68">
        <v>1.0</v>
      </c>
      <c r="C6" s="24" t="s">
        <v>48</v>
      </c>
      <c r="D6" s="25">
        <v>6.0</v>
      </c>
      <c r="E6" s="33"/>
      <c r="F6" s="27"/>
      <c r="G6" s="27"/>
      <c r="H6" s="27"/>
      <c r="I6" s="28">
        <v>3.0</v>
      </c>
      <c r="J6" s="34"/>
      <c r="K6" s="30"/>
    </row>
    <row r="7" ht="14.25" customHeight="1">
      <c r="B7" s="68">
        <v>2.0</v>
      </c>
      <c r="C7" s="24" t="s">
        <v>38</v>
      </c>
      <c r="D7" s="25">
        <v>2.0</v>
      </c>
      <c r="E7" s="35"/>
      <c r="F7" s="27"/>
      <c r="G7" s="27"/>
      <c r="H7" s="27"/>
      <c r="I7" s="27"/>
      <c r="J7" s="34"/>
      <c r="K7" s="30"/>
    </row>
    <row r="8" ht="14.25" customHeight="1">
      <c r="B8" s="68">
        <v>3.0</v>
      </c>
      <c r="C8" s="24" t="s">
        <v>49</v>
      </c>
      <c r="D8" s="25">
        <v>2.0</v>
      </c>
      <c r="E8" s="36"/>
      <c r="F8" s="27"/>
      <c r="G8" s="27"/>
      <c r="H8" s="28">
        <v>1.0</v>
      </c>
      <c r="I8" s="28">
        <v>1.0</v>
      </c>
      <c r="J8" s="34"/>
      <c r="K8" s="30"/>
    </row>
    <row r="9" ht="14.25" customHeight="1">
      <c r="B9" s="68">
        <v>4.0</v>
      </c>
      <c r="C9" s="24" t="s">
        <v>50</v>
      </c>
      <c r="D9" s="25">
        <v>6.0</v>
      </c>
      <c r="E9" s="63">
        <v>2.5</v>
      </c>
      <c r="F9" s="27"/>
      <c r="G9" s="27"/>
      <c r="H9" s="28">
        <v>3.0</v>
      </c>
      <c r="I9" s="28">
        <v>0.5</v>
      </c>
      <c r="J9" s="34"/>
      <c r="K9" s="30"/>
    </row>
    <row r="10" ht="14.25" customHeight="1">
      <c r="B10" s="68">
        <v>5.0</v>
      </c>
      <c r="C10" s="24" t="s">
        <v>51</v>
      </c>
      <c r="D10" s="25">
        <v>5.0</v>
      </c>
      <c r="E10" s="63">
        <v>1.0</v>
      </c>
      <c r="F10" s="27"/>
      <c r="G10" s="28">
        <v>1.0</v>
      </c>
      <c r="H10" s="27"/>
      <c r="I10" s="28">
        <v>1.0</v>
      </c>
      <c r="J10" s="34"/>
      <c r="K10" s="30"/>
    </row>
    <row r="11" ht="14.25" customHeight="1">
      <c r="B11" s="68">
        <v>6.0</v>
      </c>
      <c r="C11" s="24" t="s">
        <v>52</v>
      </c>
      <c r="D11" s="25">
        <v>4.0</v>
      </c>
      <c r="E11" s="63"/>
      <c r="F11" s="28">
        <v>2.0</v>
      </c>
      <c r="G11" s="28">
        <v>1.0</v>
      </c>
      <c r="H11" s="28">
        <v>1.0</v>
      </c>
      <c r="I11" s="27"/>
      <c r="J11" s="29"/>
      <c r="K11" s="30"/>
    </row>
    <row r="12" ht="14.25" customHeight="1">
      <c r="B12" s="68">
        <v>7.0</v>
      </c>
      <c r="C12" s="24" t="s">
        <v>53</v>
      </c>
      <c r="D12" s="25">
        <v>2.0</v>
      </c>
      <c r="E12" s="36"/>
      <c r="F12" s="27"/>
      <c r="G12" s="27"/>
      <c r="H12" s="27"/>
      <c r="I12" s="27"/>
      <c r="J12" s="34"/>
      <c r="K12" s="30"/>
      <c r="M12" s="37"/>
    </row>
    <row r="13" ht="14.25" customHeight="1">
      <c r="B13" s="68">
        <v>8.0</v>
      </c>
      <c r="C13" s="24" t="s">
        <v>54</v>
      </c>
      <c r="D13" s="25">
        <v>4.0</v>
      </c>
      <c r="E13" s="36"/>
      <c r="F13" s="28">
        <v>2.0</v>
      </c>
      <c r="G13" s="27"/>
      <c r="H13" s="28"/>
      <c r="I13" s="28"/>
      <c r="J13" s="34"/>
      <c r="K13" s="57"/>
    </row>
    <row r="14" ht="14.25" customHeight="1">
      <c r="B14" s="68">
        <v>9.0</v>
      </c>
      <c r="C14" s="67" t="s">
        <v>55</v>
      </c>
      <c r="D14" s="25">
        <v>6.0</v>
      </c>
      <c r="E14" s="36"/>
      <c r="F14" s="27"/>
      <c r="G14" s="27"/>
      <c r="H14" s="27"/>
      <c r="I14" s="27"/>
      <c r="J14" s="29">
        <v>3.0</v>
      </c>
      <c r="K14" s="30"/>
    </row>
    <row r="15" ht="14.25" customHeight="1">
      <c r="B15" s="68">
        <v>10.0</v>
      </c>
      <c r="C15" s="31"/>
      <c r="D15" s="32"/>
      <c r="E15" s="36"/>
      <c r="F15" s="27"/>
      <c r="G15" s="27"/>
      <c r="H15" s="27"/>
      <c r="I15" s="27"/>
      <c r="J15" s="34"/>
      <c r="K15" s="30"/>
    </row>
    <row r="16" ht="14.25" customHeight="1">
      <c r="B16" s="68">
        <v>11.0</v>
      </c>
      <c r="C16" s="31"/>
      <c r="D16" s="32"/>
      <c r="E16" s="36"/>
      <c r="F16" s="27"/>
      <c r="G16" s="27"/>
      <c r="H16" s="27"/>
      <c r="I16" s="27"/>
      <c r="J16" s="34"/>
      <c r="K16" s="30"/>
    </row>
    <row r="17" ht="14.25" customHeight="1">
      <c r="B17" s="68">
        <v>12.0</v>
      </c>
      <c r="C17" s="31"/>
      <c r="D17" s="32"/>
      <c r="E17" s="36"/>
      <c r="F17" s="27"/>
      <c r="G17" s="27"/>
      <c r="H17" s="27"/>
      <c r="I17" s="27"/>
      <c r="J17" s="34"/>
      <c r="K17" s="30"/>
      <c r="N17" s="37"/>
    </row>
    <row r="18" ht="14.25" customHeight="1">
      <c r="B18" s="39" t="s">
        <v>16</v>
      </c>
      <c r="C18" s="40"/>
      <c r="D18" s="41">
        <v>0.0</v>
      </c>
      <c r="E18" s="42">
        <f t="shared" ref="E18:K18" si="1">SUM(E6:E17)</f>
        <v>3.5</v>
      </c>
      <c r="F18" s="43">
        <f t="shared" si="1"/>
        <v>4</v>
      </c>
      <c r="G18" s="43">
        <f t="shared" si="1"/>
        <v>2</v>
      </c>
      <c r="H18" s="43">
        <f t="shared" si="1"/>
        <v>5</v>
      </c>
      <c r="I18" s="43">
        <f t="shared" si="1"/>
        <v>5.5</v>
      </c>
      <c r="J18" s="43">
        <f t="shared" si="1"/>
        <v>3</v>
      </c>
      <c r="K18" s="44">
        <f t="shared" si="1"/>
        <v>0</v>
      </c>
    </row>
    <row r="19" ht="14.25" customHeight="1">
      <c r="B19" s="45" t="s">
        <v>17</v>
      </c>
      <c r="C19" s="46"/>
      <c r="D19" s="47">
        <f>SUM(D6:D18)</f>
        <v>37</v>
      </c>
      <c r="E19" s="48">
        <f t="shared" ref="E19:K19" si="2">D19-SUM(E6:E17)</f>
        <v>33.5</v>
      </c>
      <c r="F19" s="49">
        <f t="shared" si="2"/>
        <v>29.5</v>
      </c>
      <c r="G19" s="49">
        <f t="shared" si="2"/>
        <v>27.5</v>
      </c>
      <c r="H19" s="49">
        <f t="shared" si="2"/>
        <v>22.5</v>
      </c>
      <c r="I19" s="49">
        <f t="shared" si="2"/>
        <v>17</v>
      </c>
      <c r="J19" s="49">
        <f t="shared" si="2"/>
        <v>14</v>
      </c>
      <c r="K19" s="50">
        <f t="shared" si="2"/>
        <v>14</v>
      </c>
    </row>
    <row r="20" ht="14.25" customHeight="1">
      <c r="B20" s="51" t="s">
        <v>18</v>
      </c>
      <c r="C20" s="52"/>
      <c r="D20" s="53">
        <f>D19</f>
        <v>37</v>
      </c>
      <c r="E20" s="54">
        <f>$D$20-($D$20/7*1)</f>
        <v>31.71428571</v>
      </c>
      <c r="F20" s="54">
        <f>$D$20-($D$20/7*2)</f>
        <v>26.42857143</v>
      </c>
      <c r="G20" s="54">
        <f>$D$20-($D$20/7*3)</f>
        <v>21.14285714</v>
      </c>
      <c r="H20" s="54">
        <f>$D$20-($D$20/7*4)</f>
        <v>15.85714286</v>
      </c>
      <c r="I20" s="54">
        <f>$D$20-($D$20/7*5)</f>
        <v>10.57142857</v>
      </c>
      <c r="J20" s="54">
        <f>$D$20-($D$20/7*6)</f>
        <v>5.285714286</v>
      </c>
      <c r="K20" s="55">
        <f>$D$20-($D$20/7*7)</f>
        <v>0</v>
      </c>
    </row>
    <row r="21" ht="14.25" customHeight="1"/>
    <row r="22" ht="14.25" customHeight="1">
      <c r="K22" s="37"/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mergeCells count="7">
    <mergeCell ref="B2:K2"/>
    <mergeCell ref="E3:K3"/>
    <mergeCell ref="B4:B5"/>
    <mergeCell ref="C4:C5"/>
    <mergeCell ref="B18:C18"/>
    <mergeCell ref="B19:C19"/>
    <mergeCell ref="B20:C20"/>
  </mergeCells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7.14"/>
    <col customWidth="1" min="3" max="3" width="73.14"/>
    <col customWidth="1" min="4" max="4" width="14.43"/>
    <col customWidth="1" min="5" max="10" width="10.0"/>
    <col customWidth="1" min="11" max="22" width="8.71"/>
  </cols>
  <sheetData>
    <row r="1" ht="14.25" customHeight="1"/>
    <row r="2" ht="14.25" customHeight="1">
      <c r="B2" s="1" t="s">
        <v>0</v>
      </c>
      <c r="C2" s="2"/>
      <c r="D2" s="2"/>
      <c r="E2" s="2"/>
      <c r="F2" s="2"/>
      <c r="G2" s="2"/>
      <c r="H2" s="2"/>
      <c r="I2" s="3"/>
      <c r="J2" s="69"/>
    </row>
    <row r="3" ht="14.25" customHeight="1">
      <c r="A3" s="4"/>
      <c r="B3" s="5"/>
      <c r="C3" s="6"/>
      <c r="D3" s="6"/>
      <c r="E3" s="7" t="s">
        <v>56</v>
      </c>
      <c r="F3" s="2"/>
      <c r="G3" s="2"/>
      <c r="H3" s="2"/>
      <c r="I3" s="3"/>
      <c r="J3" s="70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ht="14.25" customHeight="1">
      <c r="B4" s="8" t="s">
        <v>2</v>
      </c>
      <c r="C4" s="9" t="s">
        <v>3</v>
      </c>
      <c r="D4" s="10" t="s">
        <v>4</v>
      </c>
      <c r="E4" s="12">
        <v>45627.0</v>
      </c>
      <c r="F4" s="12">
        <v>45628.0</v>
      </c>
      <c r="G4" s="12">
        <v>45629.0</v>
      </c>
      <c r="H4" s="12">
        <v>45630.0</v>
      </c>
      <c r="I4" s="12">
        <v>45631.0</v>
      </c>
      <c r="J4" s="12">
        <v>45632.0</v>
      </c>
    </row>
    <row r="5" ht="14.25" customHeight="1">
      <c r="B5" s="13"/>
      <c r="C5" s="14"/>
      <c r="D5" s="10" t="s">
        <v>6</v>
      </c>
      <c r="E5" s="15" t="s">
        <v>7</v>
      </c>
      <c r="F5" s="15" t="s">
        <v>8</v>
      </c>
      <c r="G5" s="15" t="s">
        <v>9</v>
      </c>
      <c r="H5" s="15" t="s">
        <v>10</v>
      </c>
      <c r="I5" s="15" t="s">
        <v>11</v>
      </c>
      <c r="J5" s="15" t="s">
        <v>12</v>
      </c>
    </row>
    <row r="6" ht="14.25" customHeight="1">
      <c r="B6" s="16">
        <v>1.0</v>
      </c>
      <c r="C6" s="17" t="s">
        <v>28</v>
      </c>
      <c r="D6" s="18">
        <v>5.0</v>
      </c>
      <c r="E6" s="58"/>
      <c r="F6" s="20"/>
      <c r="G6" s="56">
        <v>1.0</v>
      </c>
      <c r="H6" s="56">
        <v>1.0</v>
      </c>
      <c r="I6" s="20"/>
      <c r="J6" s="56">
        <v>2.0</v>
      </c>
    </row>
    <row r="7" ht="14.25" customHeight="1">
      <c r="B7" s="23">
        <v>2.0</v>
      </c>
      <c r="C7" s="24" t="s">
        <v>33</v>
      </c>
      <c r="D7" s="25">
        <v>6.0</v>
      </c>
      <c r="E7" s="26">
        <v>1.0</v>
      </c>
      <c r="F7" s="27"/>
      <c r="G7" s="28">
        <v>2.0</v>
      </c>
      <c r="H7" s="28">
        <v>2.0</v>
      </c>
      <c r="I7" s="28">
        <v>3.0</v>
      </c>
      <c r="J7" s="28">
        <v>1.0</v>
      </c>
    </row>
    <row r="8" ht="14.25" customHeight="1">
      <c r="B8" s="23">
        <v>3.0</v>
      </c>
      <c r="C8" s="24" t="s">
        <v>48</v>
      </c>
      <c r="D8" s="25">
        <v>3.0</v>
      </c>
      <c r="E8" s="65"/>
      <c r="F8" s="28">
        <v>2.0</v>
      </c>
      <c r="G8" s="28">
        <v>1.0</v>
      </c>
      <c r="H8" s="27"/>
      <c r="I8" s="27"/>
      <c r="J8" s="27"/>
    </row>
    <row r="9" ht="14.25" customHeight="1">
      <c r="B9" s="23">
        <v>5.0</v>
      </c>
      <c r="C9" s="24" t="s">
        <v>51</v>
      </c>
      <c r="D9" s="25">
        <v>2.0</v>
      </c>
      <c r="E9" s="36"/>
      <c r="F9" s="28"/>
      <c r="G9" s="28">
        <v>3.0</v>
      </c>
      <c r="H9" s="27"/>
      <c r="I9" s="27"/>
      <c r="J9" s="27"/>
    </row>
    <row r="10" ht="14.25" customHeight="1">
      <c r="B10" s="23">
        <v>6.0</v>
      </c>
      <c r="C10" s="24" t="s">
        <v>55</v>
      </c>
      <c r="D10" s="25">
        <v>3.0</v>
      </c>
      <c r="E10" s="36"/>
      <c r="F10" s="28"/>
      <c r="G10" s="28">
        <v>2.0</v>
      </c>
      <c r="H10" s="27"/>
      <c r="I10" s="27"/>
      <c r="J10" s="27"/>
    </row>
    <row r="11" ht="14.25" customHeight="1">
      <c r="B11" s="23">
        <v>7.0</v>
      </c>
      <c r="C11" s="24" t="s">
        <v>54</v>
      </c>
      <c r="D11" s="25">
        <v>2.0</v>
      </c>
      <c r="E11" s="63"/>
      <c r="F11" s="28">
        <v>2.0</v>
      </c>
      <c r="G11" s="27"/>
      <c r="H11" s="27"/>
      <c r="I11" s="27"/>
      <c r="J11" s="27"/>
    </row>
    <row r="12" ht="14.25" customHeight="1">
      <c r="B12" s="23">
        <v>8.0</v>
      </c>
      <c r="C12" s="24" t="s">
        <v>57</v>
      </c>
      <c r="D12" s="25">
        <v>3.0</v>
      </c>
      <c r="E12" s="63">
        <v>2.0</v>
      </c>
      <c r="F12" s="27"/>
      <c r="G12" s="27"/>
      <c r="H12" s="28">
        <v>1.0</v>
      </c>
      <c r="I12" s="27"/>
      <c r="J12" s="27"/>
    </row>
    <row r="13" ht="14.25" customHeight="1">
      <c r="B13" s="23">
        <v>9.0</v>
      </c>
      <c r="C13" s="24" t="s">
        <v>58</v>
      </c>
      <c r="D13" s="25">
        <v>3.0</v>
      </c>
      <c r="E13" s="63">
        <v>2.0</v>
      </c>
      <c r="F13" s="28">
        <v>1.0</v>
      </c>
      <c r="G13" s="27"/>
      <c r="H13" s="27"/>
      <c r="I13" s="27"/>
      <c r="J13" s="27"/>
      <c r="L13" s="37"/>
    </row>
    <row r="14" ht="14.25" customHeight="1">
      <c r="B14" s="23">
        <v>10.0</v>
      </c>
      <c r="C14" s="24" t="s">
        <v>59</v>
      </c>
      <c r="D14" s="25">
        <v>4.0</v>
      </c>
      <c r="E14" s="63">
        <v>3.0</v>
      </c>
      <c r="F14" s="28">
        <v>1.0</v>
      </c>
      <c r="G14" s="27"/>
      <c r="H14" s="27"/>
      <c r="I14" s="27"/>
      <c r="J14" s="27"/>
    </row>
    <row r="15" ht="14.25" customHeight="1">
      <c r="B15" s="23">
        <v>11.0</v>
      </c>
      <c r="C15" s="67" t="s">
        <v>60</v>
      </c>
      <c r="D15" s="25">
        <v>1.0</v>
      </c>
      <c r="E15" s="63"/>
      <c r="F15" s="28"/>
      <c r="G15" s="27"/>
      <c r="H15" s="28">
        <v>1.0</v>
      </c>
      <c r="I15" s="27"/>
      <c r="J15" s="27"/>
    </row>
    <row r="16" ht="14.25" customHeight="1">
      <c r="B16" s="23">
        <v>12.0</v>
      </c>
      <c r="C16" s="24" t="s">
        <v>61</v>
      </c>
      <c r="D16" s="25">
        <v>1.0</v>
      </c>
      <c r="E16" s="36"/>
      <c r="F16" s="28">
        <v>1.0</v>
      </c>
      <c r="G16" s="27"/>
      <c r="H16" s="27"/>
      <c r="I16" s="27"/>
      <c r="J16" s="27"/>
    </row>
    <row r="17" ht="14.25" customHeight="1">
      <c r="B17" s="23">
        <v>13.0</v>
      </c>
      <c r="C17" s="24" t="s">
        <v>62</v>
      </c>
      <c r="D17" s="25">
        <v>5.0</v>
      </c>
      <c r="E17" s="36"/>
      <c r="F17" s="28">
        <v>1.0</v>
      </c>
      <c r="G17" s="28">
        <v>2.0</v>
      </c>
      <c r="H17" s="28">
        <v>1.0</v>
      </c>
      <c r="I17" s="27"/>
      <c r="J17" s="27"/>
    </row>
    <row r="18" ht="14.25" customHeight="1">
      <c r="B18" s="23">
        <v>14.0</v>
      </c>
      <c r="C18" s="24" t="s">
        <v>63</v>
      </c>
      <c r="D18" s="25">
        <v>3.0</v>
      </c>
      <c r="E18" s="63">
        <v>2.0</v>
      </c>
      <c r="F18" s="27"/>
      <c r="G18" s="28">
        <v>4.0</v>
      </c>
      <c r="H18" s="28">
        <v>2.0</v>
      </c>
      <c r="I18" s="27"/>
      <c r="J18" s="28">
        <v>3.0</v>
      </c>
      <c r="M18" s="37"/>
    </row>
    <row r="19" ht="14.25" customHeight="1">
      <c r="B19" s="71">
        <v>16.0</v>
      </c>
      <c r="C19" s="72" t="s">
        <v>64</v>
      </c>
      <c r="D19" s="73">
        <v>5.0</v>
      </c>
      <c r="E19" s="74"/>
      <c r="F19" s="75"/>
      <c r="G19" s="76">
        <v>1.0</v>
      </c>
      <c r="H19" s="76">
        <v>1.0</v>
      </c>
      <c r="I19" s="75"/>
      <c r="J19" s="76">
        <v>3.0</v>
      </c>
      <c r="M19" s="37"/>
    </row>
    <row r="20" ht="14.25" customHeight="1">
      <c r="B20" s="71">
        <v>17.0</v>
      </c>
      <c r="C20" s="72" t="s">
        <v>65</v>
      </c>
      <c r="D20" s="73">
        <v>1.0</v>
      </c>
      <c r="E20" s="74"/>
      <c r="F20" s="75"/>
      <c r="G20" s="75"/>
      <c r="H20" s="75"/>
      <c r="I20" s="75"/>
      <c r="J20" s="76">
        <v>1.0</v>
      </c>
      <c r="M20" s="37"/>
    </row>
    <row r="21" ht="14.25" customHeight="1">
      <c r="B21" s="39" t="s">
        <v>16</v>
      </c>
      <c r="C21" s="40"/>
      <c r="D21" s="41">
        <v>0.0</v>
      </c>
      <c r="E21" s="42">
        <f t="shared" ref="E21:J21" si="1">SUM(E6:E18)</f>
        <v>10</v>
      </c>
      <c r="F21" s="43">
        <f t="shared" si="1"/>
        <v>8</v>
      </c>
      <c r="G21" s="43">
        <f t="shared" si="1"/>
        <v>15</v>
      </c>
      <c r="H21" s="43">
        <f t="shared" si="1"/>
        <v>8</v>
      </c>
      <c r="I21" s="43">
        <f t="shared" si="1"/>
        <v>3</v>
      </c>
      <c r="J21" s="43">
        <f t="shared" si="1"/>
        <v>6</v>
      </c>
    </row>
    <row r="22" ht="14.25" customHeight="1">
      <c r="B22" s="45" t="s">
        <v>17</v>
      </c>
      <c r="C22" s="46"/>
      <c r="D22" s="47">
        <f>SUM(D6:D21)</f>
        <v>47</v>
      </c>
      <c r="E22" s="48">
        <f t="shared" ref="E22:J22" si="2">D22-SUM(E6:E18)</f>
        <v>37</v>
      </c>
      <c r="F22" s="49">
        <f t="shared" si="2"/>
        <v>29</v>
      </c>
      <c r="G22" s="49">
        <f t="shared" si="2"/>
        <v>14</v>
      </c>
      <c r="H22" s="49">
        <f t="shared" si="2"/>
        <v>6</v>
      </c>
      <c r="I22" s="49">
        <f t="shared" si="2"/>
        <v>3</v>
      </c>
      <c r="J22" s="49">
        <f t="shared" si="2"/>
        <v>-3</v>
      </c>
    </row>
    <row r="23" ht="14.25" customHeight="1">
      <c r="B23" s="51" t="s">
        <v>18</v>
      </c>
      <c r="C23" s="52"/>
      <c r="D23" s="53">
        <f>D22</f>
        <v>47</v>
      </c>
      <c r="E23" s="54">
        <f>$D$23-($D$23/6*1)</f>
        <v>39.16666667</v>
      </c>
      <c r="F23" s="54">
        <f>$D$23-($D$23/6*2)</f>
        <v>31.33333333</v>
      </c>
      <c r="G23" s="54">
        <f>$D$23-($D$23/6*3)</f>
        <v>23.5</v>
      </c>
      <c r="H23" s="54">
        <f>$D$23-($D$23/6*4)</f>
        <v>15.66666667</v>
      </c>
      <c r="I23" s="54">
        <f>$D$23-($D$23/6*5)</f>
        <v>7.833333333</v>
      </c>
      <c r="J23" s="54">
        <f>$D$23-($D$23/6*6)</f>
        <v>0</v>
      </c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mergeCells count="7">
    <mergeCell ref="B2:I2"/>
    <mergeCell ref="E3:I3"/>
    <mergeCell ref="B4:B5"/>
    <mergeCell ref="C4:C5"/>
    <mergeCell ref="B21:C21"/>
    <mergeCell ref="B22:C22"/>
    <mergeCell ref="B23:C23"/>
  </mergeCells>
  <printOptions/>
  <pageMargins bottom="0.75" footer="0.0" header="0.0" left="0.7" right="0.7" top="0.75"/>
  <pageSetup orientation="portrait"/>
  <drawing r:id="rId1"/>
</worksheet>
</file>