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wanda/Documents/"/>
    </mc:Choice>
  </mc:AlternateContent>
  <xr:revisionPtr revIDLastSave="0" documentId="13_ncr:1_{10778EC0-0964-C441-AF27-BE2495E5D288}" xr6:coauthVersionLast="40" xr6:coauthVersionMax="40" xr10:uidLastSave="{00000000-0000-0000-0000-000000000000}"/>
  <bookViews>
    <workbookView xWindow="0" yWindow="0" windowWidth="28800" windowHeight="18000" activeTab="1" xr2:uid="{3B2875FE-F566-C143-AD71-C43517A61DFD}"/>
  </bookViews>
  <sheets>
    <sheet name="Algeria" sheetId="1" r:id="rId1"/>
    <sheet name="Australia" sheetId="3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26" i="3" l="1"/>
  <c r="M25" i="3"/>
  <c r="H25" i="3"/>
  <c r="M24" i="3"/>
  <c r="H24" i="3"/>
  <c r="M23" i="3"/>
  <c r="M22" i="3"/>
  <c r="H22" i="3"/>
  <c r="M21" i="3"/>
  <c r="H21" i="3"/>
  <c r="M20" i="3"/>
  <c r="H20" i="3"/>
  <c r="M19" i="3"/>
  <c r="M18" i="3"/>
  <c r="M17" i="3"/>
  <c r="M16" i="3"/>
  <c r="M14" i="3"/>
  <c r="H14" i="3"/>
  <c r="M13" i="3"/>
  <c r="H13" i="3"/>
  <c r="H12" i="3"/>
  <c r="M11" i="3"/>
  <c r="H11" i="3"/>
  <c r="M8" i="3"/>
  <c r="H8" i="3"/>
  <c r="M7" i="3"/>
  <c r="H7" i="3"/>
  <c r="M6" i="3"/>
  <c r="H6" i="3"/>
  <c r="M5" i="3"/>
  <c r="H5" i="3"/>
  <c r="M4" i="3"/>
  <c r="H2" i="3"/>
</calcChain>
</file>

<file path=xl/sharedStrings.xml><?xml version="1.0" encoding="utf-8"?>
<sst xmlns="http://schemas.openxmlformats.org/spreadsheetml/2006/main" count="161" uniqueCount="118">
  <si>
    <t>Université d'Alger</t>
  </si>
  <si>
    <t>Alger</t>
  </si>
  <si>
    <t>Travaux de l'Institut de Recherches Sahariennes / Université d'Alger, Institut de Recherches Sahariennes</t>
  </si>
  <si>
    <t>Website</t>
  </si>
  <si>
    <t>5yr Impact Factor</t>
  </si>
  <si>
    <t>ISI Category</t>
  </si>
  <si>
    <t>ISI</t>
  </si>
  <si>
    <t>Since</t>
  </si>
  <si>
    <t>Language</t>
  </si>
  <si>
    <t>Editor Info</t>
  </si>
  <si>
    <t>Editor</t>
  </si>
  <si>
    <t>Name of Publishing Company/Association</t>
  </si>
  <si>
    <t xml:space="preserve">City of Publication </t>
  </si>
  <si>
    <t>e-ISSN</t>
  </si>
  <si>
    <t>Print ISSN</t>
  </si>
  <si>
    <t>NAME OF JOURNAL</t>
  </si>
  <si>
    <t>Me</t>
  </si>
  <si>
    <t>ID</t>
  </si>
  <si>
    <t>Australasian journal of environmental management</t>
  </si>
  <si>
    <t>1448-6563</t>
  </si>
  <si>
    <t>Melbourne</t>
  </si>
  <si>
    <t>Environment Institute of Australia and New Zealand</t>
  </si>
  <si>
    <t>University of Queensland</t>
  </si>
  <si>
    <t>English</t>
  </si>
  <si>
    <t>https://www.eianz.org/resources/australasian-journal-of-environmental-management</t>
  </si>
  <si>
    <t>Australian forestry journal</t>
  </si>
  <si>
    <t>0004-9158</t>
  </si>
  <si>
    <t>Perth</t>
  </si>
  <si>
    <t>Institute of Foresters of Australia</t>
  </si>
  <si>
    <t>Australian geographer</t>
  </si>
  <si>
    <t>0004-9182</t>
  </si>
  <si>
    <t>Sydney</t>
  </si>
  <si>
    <t>Geographical Society of New South Wales</t>
  </si>
  <si>
    <t>University of Sydney</t>
  </si>
  <si>
    <t>Geographical research (previously australian geographical studies)</t>
  </si>
  <si>
    <t>1745-5863</t>
  </si>
  <si>
    <t>Oxford</t>
  </si>
  <si>
    <t>Wiley Blackwell/Institute of Australian Geographers Inc</t>
  </si>
  <si>
    <t>University of Western Sydney</t>
  </si>
  <si>
    <t>Australian journal of earth sciences</t>
  </si>
  <si>
    <t>0812-0099</t>
  </si>
  <si>
    <t xml:space="preserve">Melbourne </t>
  </si>
  <si>
    <t>Geological Society of Australia</t>
  </si>
  <si>
    <t>Anita Andrew</t>
  </si>
  <si>
    <t>Soil research (previously australian journal of soil research)</t>
  </si>
  <si>
    <t>1838-675X</t>
  </si>
  <si>
    <t>Commonwealth Scientific and Industrial Research Organization/Australian Academy of Science</t>
  </si>
  <si>
    <t>Professor Balwant Singh</t>
  </si>
  <si>
    <t>Australian meteorological and oceanographic journal (previously australian meteorological magazine)</t>
  </si>
  <si>
    <t>0004-9743</t>
  </si>
  <si>
    <t>Bureau of Meteorology</t>
  </si>
  <si>
    <t>Prof David Karoly</t>
  </si>
  <si>
    <t>Australian journal of forest science (same as australian forestry journal)</t>
  </si>
  <si>
    <t>International journal of wildland fire</t>
  </si>
  <si>
    <t>Washington, USA (not an Australian Journal)</t>
  </si>
  <si>
    <t>Journal of spatial science</t>
  </si>
  <si>
    <t>1449-8596</t>
  </si>
  <si>
    <t>East Perth</t>
  </si>
  <si>
    <t>Taylor and Francis/Spatial Sciences Institute Australia and the Mapping Sciences Institute Australia</t>
  </si>
  <si>
    <t>Graeme Wright, Curtin University</t>
  </si>
  <si>
    <t>Proceedings of the linnean society of new south wales</t>
  </si>
  <si>
    <t>0370-047X</t>
  </si>
  <si>
    <t>Linnean Society of New South Wales</t>
  </si>
  <si>
    <t>ML Augee, Linnean Society of NSW</t>
  </si>
  <si>
    <t>Wildlife research</t>
  </si>
  <si>
    <t>1035-3712</t>
  </si>
  <si>
    <t>East Melbourne</t>
  </si>
  <si>
    <t>Andrea Taylor, Monash University</t>
  </si>
  <si>
    <t>Rangeland journal</t>
  </si>
  <si>
    <t>1036-9872</t>
  </si>
  <si>
    <t>COTTESLOW</t>
  </si>
  <si>
    <t>Commonwealth Scientific and Industrial Research Organization/Australian Rangeland Society</t>
  </si>
  <si>
    <t>Dr Paul Novelly</t>
  </si>
  <si>
    <t>Urban Policy and Research</t>
  </si>
  <si>
    <t>0811-1146</t>
  </si>
  <si>
    <t>Routledge</t>
  </si>
  <si>
    <t>Glen Searle, University of Queensland</t>
  </si>
  <si>
    <t>Geographia</t>
  </si>
  <si>
    <t>Australian Geography Teachers Association</t>
  </si>
  <si>
    <t>english</t>
  </si>
  <si>
    <t>Queensland Geographer</t>
  </si>
  <si>
    <t>Brisbane</t>
  </si>
  <si>
    <t>Geography Teacher's Association of Queensland</t>
  </si>
  <si>
    <t>Geography Bulletin</t>
  </si>
  <si>
    <t>Geography Teachers' Association of New South Wales</t>
  </si>
  <si>
    <t>SA Geographer</t>
  </si>
  <si>
    <t>Adelaide</t>
  </si>
  <si>
    <t>Geography Teachers' Association of South Australia</t>
  </si>
  <si>
    <t>Austral Ecology</t>
  </si>
  <si>
    <t>1442-9985</t>
  </si>
  <si>
    <t>Carlton</t>
  </si>
  <si>
    <t>Blackwell Science/Ecological Society of Australia</t>
  </si>
  <si>
    <t xml:space="preserve"> Wiley-Blackwell</t>
  </si>
  <si>
    <t>Australian Journal of Botany</t>
  </si>
  <si>
    <t>0067-1964</t>
  </si>
  <si>
    <t>Commonwealth Scientific and Industrial Research Organization</t>
  </si>
  <si>
    <t>Dr Dick Williams</t>
  </si>
  <si>
    <t>Ecological Management and Restoration</t>
  </si>
  <si>
    <t>1442-7001</t>
  </si>
  <si>
    <t>Tein McDonald</t>
  </si>
  <si>
    <t>Australian Archaeology</t>
  </si>
  <si>
    <t>0312-2417</t>
  </si>
  <si>
    <t>Australian Archaeological Association</t>
  </si>
  <si>
    <t>Sean Ulm and Annie Ross</t>
  </si>
  <si>
    <t>journal@australianarchaeology.com</t>
  </si>
  <si>
    <t>Alcheringa: An Australasian Journal of Palaeontology</t>
  </si>
  <si>
    <t>1752-0754</t>
  </si>
  <si>
    <t>Taylor and Francis/Association of Australasian Palaeontologists</t>
  </si>
  <si>
    <t>Dr John R. Laurie</t>
  </si>
  <si>
    <t xml:space="preserve">1.117 </t>
  </si>
  <si>
    <t>Archaeology in Oceania (previously Archaeology and Physical Anthropology in Oceania)</t>
  </si>
  <si>
    <t>0003-8121</t>
  </si>
  <si>
    <t>J Peter White</t>
  </si>
  <si>
    <t>Western Australian journal of conservation and land management. (previously CALMscience)</t>
  </si>
  <si>
    <t>1320-145X</t>
  </si>
  <si>
    <t>Bentley</t>
  </si>
  <si>
    <t>Department of Environment and Conservation</t>
  </si>
  <si>
    <t>Deborah Harding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</si>
</sst>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</font>
    <font>
      <sz val="8"/>
      <name val="Arial"/>
    </font>
    <font>
      <sz val="8"/>
      <color rgb="FF000000"/>
      <name val="Arial"/>
    </font>
    <font>
      <sz val="8"/>
      <name val="Verdana"/>
    </font>
    <font>
      <b/>
      <sz val="8"/>
      <name val="Arial"/>
    </font>
    <font>
      <u/>
      <sz val="10"/>
      <color rgb="FF000000"/>
      <name val="Arial"/>
    </font>
    <font>
      <sz val="8"/>
      <color rgb="FF000000"/>
      <name val="Verdana"/>
    </font>
  </fonts>
  <fills count="3">
    <fill>
      <patternFill patternType="none"/>
    </fill>
    <fill>
      <patternFill patternType="gray125"/>
    </fill>
    <fill>
      <patternFill patternType="solid">
        <fgColor rgb="FFFFCC00"/>
        <bgColor rgb="FFFFCC00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3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2" xfId="0" applyFont="1" applyBorder="1"/>
    <xf numFmtId="0" fontId="4" fillId="0" borderId="0" xfId="0" applyFont="1" applyAlignment="1">
      <alignment horizontal="center" vertic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4" fillId="2" borderId="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 wrapText="1"/>
    </xf>
    <xf numFmtId="0" fontId="1" fillId="0" borderId="7" xfId="0" applyFont="1" applyBorder="1" applyAlignment="1">
      <alignment vertical="center"/>
    </xf>
    <xf numFmtId="0" fontId="2" fillId="0" borderId="2" xfId="0" applyFont="1" applyBorder="1"/>
    <xf numFmtId="0" fontId="5" fillId="0" borderId="0" xfId="0" applyFont="1"/>
    <xf numFmtId="0" fontId="2" fillId="0" borderId="8" xfId="0" applyFont="1" applyBorder="1" applyAlignment="1">
      <alignment horizontal="center"/>
    </xf>
    <xf numFmtId="0" fontId="2" fillId="0" borderId="8" xfId="0" applyFont="1" applyBorder="1"/>
    <xf numFmtId="0" fontId="2" fillId="0" borderId="8" xfId="0" applyFont="1" applyBorder="1" applyAlignment="1">
      <alignment horizontal="left"/>
    </xf>
    <xf numFmtId="0" fontId="1" fillId="0" borderId="9" xfId="0" applyFont="1" applyBorder="1" applyAlignment="1">
      <alignment vertical="center"/>
    </xf>
    <xf numFmtId="0" fontId="5" fillId="0" borderId="8" xfId="0" applyFont="1" applyBorder="1" applyAlignment="1">
      <alignment horizontal="left"/>
    </xf>
    <xf numFmtId="0" fontId="1" fillId="0" borderId="8" xfId="0" applyFont="1" applyBorder="1"/>
    <xf numFmtId="0" fontId="5" fillId="0" borderId="8" xfId="0" applyFont="1" applyBorder="1"/>
    <xf numFmtId="0" fontId="6" fillId="0" borderId="8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mailto:linnsoc@iinet.net.au" TargetMode="External"/><Relationship Id="rId18" Type="http://schemas.openxmlformats.org/officeDocument/2006/relationships/hyperlink" Target="http://www.agta.asn.au/news/index.htm" TargetMode="External"/><Relationship Id="rId26" Type="http://schemas.openxmlformats.org/officeDocument/2006/relationships/hyperlink" Target="mailto:teinm@ozemail.com.au" TargetMode="External"/><Relationship Id="rId3" Type="http://schemas.openxmlformats.org/officeDocument/2006/relationships/hyperlink" Target="mailto:a.wong@uws.edu.au" TargetMode="External"/><Relationship Id="rId21" Type="http://schemas.openxmlformats.org/officeDocument/2006/relationships/hyperlink" Target="http://www.gtasa.asn.au/resources-journal_archive" TargetMode="External"/><Relationship Id="rId7" Type="http://schemas.openxmlformats.org/officeDocument/2006/relationships/hyperlink" Target="mailto:balwant.singh@sydney.edu.au" TargetMode="External"/><Relationship Id="rId12" Type="http://schemas.openxmlformats.org/officeDocument/2006/relationships/hyperlink" Target="http://www.tandf.co.uk/journals/TJSS" TargetMode="External"/><Relationship Id="rId17" Type="http://schemas.openxmlformats.org/officeDocument/2006/relationships/hyperlink" Target="http://www.publish.csiro.au/nid/202/aid/4722.htm" TargetMode="External"/><Relationship Id="rId25" Type="http://schemas.openxmlformats.org/officeDocument/2006/relationships/hyperlink" Target="http://www.publish.csiro.au/nid/65.htm" TargetMode="External"/><Relationship Id="rId33" Type="http://schemas.openxmlformats.org/officeDocument/2006/relationships/hyperlink" Target="http://suncat.ac.uk/serials/SC00028108509/" TargetMode="External"/><Relationship Id="rId2" Type="http://schemas.openxmlformats.org/officeDocument/2006/relationships/hyperlink" Target="http://www.tandf.co.uk/journals/carfax/00049182.html" TargetMode="External"/><Relationship Id="rId16" Type="http://schemas.openxmlformats.org/officeDocument/2006/relationships/hyperlink" Target="mailto:publishing.journals@csiro.au" TargetMode="External"/><Relationship Id="rId20" Type="http://schemas.openxmlformats.org/officeDocument/2006/relationships/hyperlink" Target="http://www.gtansw.org.au/publications.php" TargetMode="External"/><Relationship Id="rId29" Type="http://schemas.openxmlformats.org/officeDocument/2006/relationships/hyperlink" Target="mailto:steve.mcloughlin@nrm.se" TargetMode="External"/><Relationship Id="rId1" Type="http://schemas.openxmlformats.org/officeDocument/2006/relationships/hyperlink" Target="mailto:ajem@uq.edu.au" TargetMode="External"/><Relationship Id="rId6" Type="http://schemas.openxmlformats.org/officeDocument/2006/relationships/hyperlink" Target="http://gsa.org.au/ajes" TargetMode="External"/><Relationship Id="rId11" Type="http://schemas.openxmlformats.org/officeDocument/2006/relationships/hyperlink" Target="mailto:g.l.wright@curtin.edu.au" TargetMode="External"/><Relationship Id="rId24" Type="http://schemas.openxmlformats.org/officeDocument/2006/relationships/hyperlink" Target="mailto:dickwilliams1955@gmail.com" TargetMode="External"/><Relationship Id="rId32" Type="http://schemas.openxmlformats.org/officeDocument/2006/relationships/hyperlink" Target="http://sydney.edu.au/arts/publications/oceania/ArchinOceania.htm" TargetMode="External"/><Relationship Id="rId5" Type="http://schemas.openxmlformats.org/officeDocument/2006/relationships/hyperlink" Target="mailto:AJES.Editor@gsa.org.au" TargetMode="External"/><Relationship Id="rId15" Type="http://schemas.openxmlformats.org/officeDocument/2006/relationships/hyperlink" Target="http://www.publish.csiro.au/nid/144/aid/2418.htm" TargetMode="External"/><Relationship Id="rId23" Type="http://schemas.openxmlformats.org/officeDocument/2006/relationships/hyperlink" Target="http://www.wiley.com/bw/journal.asp?ref=1442-9985&amp;site=1" TargetMode="External"/><Relationship Id="rId28" Type="http://schemas.openxmlformats.org/officeDocument/2006/relationships/hyperlink" Target="http://www.australianarchaeologicalassociation.com.au/australian_archaeology" TargetMode="External"/><Relationship Id="rId10" Type="http://schemas.openxmlformats.org/officeDocument/2006/relationships/hyperlink" Target="http://www.bom.gov.au/amm/" TargetMode="External"/><Relationship Id="rId19" Type="http://schemas.openxmlformats.org/officeDocument/2006/relationships/hyperlink" Target="http://www.gtaq.com.au/p/publications-resources.html" TargetMode="External"/><Relationship Id="rId31" Type="http://schemas.openxmlformats.org/officeDocument/2006/relationships/hyperlink" Target="mailto:peter.white@sydney.edu.au" TargetMode="External"/><Relationship Id="rId4" Type="http://schemas.openxmlformats.org/officeDocument/2006/relationships/hyperlink" Target="https://authorservices.wiley.com/bauthor/Aims_scope.asp?ref=1745-5863&amp;site=1" TargetMode="External"/><Relationship Id="rId9" Type="http://schemas.openxmlformats.org/officeDocument/2006/relationships/hyperlink" Target="mailto:dkaroly@unimelb.edu.au" TargetMode="External"/><Relationship Id="rId14" Type="http://schemas.openxmlformats.org/officeDocument/2006/relationships/hyperlink" Target="mailto:publishing.wr@csiro.au" TargetMode="External"/><Relationship Id="rId22" Type="http://schemas.openxmlformats.org/officeDocument/2006/relationships/hyperlink" Target="mailto:michael.bull@flinders.edu.au" TargetMode="External"/><Relationship Id="rId27" Type="http://schemas.openxmlformats.org/officeDocument/2006/relationships/hyperlink" Target="http://www.wiley.com/bw/journal.asp?ref=1442-7001&amp;site=1" TargetMode="External"/><Relationship Id="rId30" Type="http://schemas.openxmlformats.org/officeDocument/2006/relationships/hyperlink" Target="http://aap.gsa.org.au/publications.html" TargetMode="External"/><Relationship Id="rId8" Type="http://schemas.openxmlformats.org/officeDocument/2006/relationships/hyperlink" Target="http://www.publish.csiro.au/nid/84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14D64-D2B2-3E44-8A64-D50CB0258A99}">
  <dimension ref="A1:AA977"/>
  <sheetViews>
    <sheetView workbookViewId="0">
      <selection activeCell="E33" sqref="E33"/>
    </sheetView>
  </sheetViews>
  <sheetFormatPr baseColWidth="10" defaultColWidth="17.33203125" defaultRowHeight="15" customHeight="1" x14ac:dyDescent="0.15"/>
  <cols>
    <col min="2" max="2" width="49.33203125" customWidth="1"/>
    <col min="3" max="3" width="10.33203125" customWidth="1"/>
    <col min="4" max="4" width="6.5" customWidth="1"/>
    <col min="5" max="5" width="18.5" customWidth="1"/>
    <col min="6" max="6" width="57.6640625" customWidth="1"/>
    <col min="7" max="7" width="31.1640625" customWidth="1"/>
    <col min="8" max="8" width="9.1640625" customWidth="1"/>
    <col min="9" max="9" width="12.5" customWidth="1"/>
    <col min="10" max="10" width="11.5" customWidth="1"/>
    <col min="11" max="11" width="7.5" customWidth="1"/>
    <col min="12" max="12" width="14.5" customWidth="1"/>
    <col min="13" max="13" width="13" customWidth="1"/>
    <col min="14" max="14" width="19.33203125" customWidth="1"/>
    <col min="15" max="24" width="11.5" customWidth="1"/>
    <col min="25" max="27" width="8" customWidth="1"/>
  </cols>
  <sheetData>
    <row r="1" spans="1:27" ht="35.25" customHeight="1" x14ac:dyDescent="0.15">
      <c r="A1" s="9" t="s">
        <v>17</v>
      </c>
      <c r="B1" s="9" t="s">
        <v>15</v>
      </c>
      <c r="C1" s="13" t="s">
        <v>14</v>
      </c>
      <c r="D1" s="13" t="s">
        <v>13</v>
      </c>
      <c r="E1" s="12" t="s">
        <v>12</v>
      </c>
      <c r="F1" s="10" t="s">
        <v>11</v>
      </c>
      <c r="G1" s="10" t="s">
        <v>10</v>
      </c>
      <c r="H1" s="10" t="s">
        <v>9</v>
      </c>
      <c r="I1" s="11" t="s">
        <v>8</v>
      </c>
      <c r="J1" s="9" t="s">
        <v>7</v>
      </c>
      <c r="K1" s="11" t="s">
        <v>6</v>
      </c>
      <c r="L1" s="10" t="s">
        <v>5</v>
      </c>
      <c r="M1" s="10" t="s">
        <v>4</v>
      </c>
      <c r="N1" s="9" t="s">
        <v>3</v>
      </c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 spans="1:27" ht="11.25" customHeight="1" x14ac:dyDescent="0.15">
      <c r="A2">
        <v>3524</v>
      </c>
      <c r="B2" s="3" t="s">
        <v>2</v>
      </c>
      <c r="C2" s="3">
        <v>123456</v>
      </c>
      <c r="D2" s="5">
        <v>4343</v>
      </c>
      <c r="E2" s="3" t="s">
        <v>1</v>
      </c>
      <c r="F2" s="3" t="s">
        <v>0</v>
      </c>
      <c r="G2" s="3" t="s">
        <v>16</v>
      </c>
      <c r="H2" s="3"/>
      <c r="I2" s="3"/>
      <c r="J2" s="3"/>
      <c r="K2" s="3"/>
      <c r="L2" s="4"/>
      <c r="M2" s="8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 spans="1:27" ht="11.25" customHeight="1" x14ac:dyDescent="0.15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11.25" customHeight="1" x14ac:dyDescent="0.15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11.25" customHeight="1" x14ac:dyDescent="0.15"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11.25" customHeight="1" x14ac:dyDescent="0.15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ht="11.25" customHeight="1" x14ac:dyDescent="0.15"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ht="11.25" customHeight="1" x14ac:dyDescent="0.15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ht="11.25" customHeight="1" x14ac:dyDescent="0.15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ht="11.25" customHeight="1" x14ac:dyDescent="0.15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ht="11.25" customHeight="1" x14ac:dyDescent="0.15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11.25" customHeight="1" x14ac:dyDescent="0.15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11.25" customHeight="1" x14ac:dyDescent="0.15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11.25" customHeight="1" x14ac:dyDescent="0.15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1.25" customHeight="1" x14ac:dyDescent="0.15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11.25" customHeight="1" x14ac:dyDescent="0.15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2:27" ht="11.25" customHeight="1" x14ac:dyDescent="0.15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2:27" ht="11.25" customHeight="1" x14ac:dyDescent="0.15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2:27" ht="11.25" customHeight="1" x14ac:dyDescent="0.15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2:27" ht="11.25" customHeight="1" x14ac:dyDescent="0.15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2:27" ht="11.25" customHeight="1" x14ac:dyDescent="0.15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2:27" ht="11.25" customHeight="1" x14ac:dyDescent="0.15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2:27" ht="11.25" customHeight="1" x14ac:dyDescent="0.15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2:27" ht="11.25" customHeight="1" x14ac:dyDescent="0.15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2:27" ht="11.25" customHeight="1" x14ac:dyDescent="0.15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2:27" ht="11.25" customHeight="1" x14ac:dyDescent="0.1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2:27" ht="11.25" customHeight="1" x14ac:dyDescent="0.1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2:27" ht="11.25" customHeight="1" x14ac:dyDescent="0.1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2:27" ht="11.25" customHeight="1" x14ac:dyDescent="0.1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2:27" ht="11.25" customHeight="1" x14ac:dyDescent="0.15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2:27" ht="11.25" customHeight="1" x14ac:dyDescent="0.1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2:27" ht="11.25" customHeight="1" x14ac:dyDescent="0.1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2:27" ht="11.25" customHeight="1" x14ac:dyDescent="0.15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2:27" ht="11.25" customHeight="1" x14ac:dyDescent="0.15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2:27" ht="11.25" customHeight="1" x14ac:dyDescent="0.15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2:27" ht="11.25" customHeight="1" x14ac:dyDescent="0.15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2:27" ht="11.25" customHeight="1" x14ac:dyDescent="0.15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2:27" ht="11.25" customHeight="1" x14ac:dyDescent="0.15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2:27" ht="11.25" customHeight="1" x14ac:dyDescent="0.15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2:27" ht="11.25" customHeight="1" x14ac:dyDescent="0.15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2:27" ht="11.25" customHeight="1" x14ac:dyDescent="0.15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2:27" ht="11.25" customHeight="1" x14ac:dyDescent="0.15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2:27" ht="11.25" customHeight="1" x14ac:dyDescent="0.15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2:27" ht="11.25" customHeight="1" x14ac:dyDescent="0.15"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2:27" ht="11.25" customHeight="1" x14ac:dyDescent="0.15"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2:27" ht="11.25" customHeight="1" x14ac:dyDescent="0.15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2:27" ht="11.25" customHeight="1" x14ac:dyDescent="0.15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2:27" ht="11.25" customHeight="1" x14ac:dyDescent="0.15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2:27" ht="11.25" customHeight="1" x14ac:dyDescent="0.15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2:27" ht="11.25" customHeight="1" x14ac:dyDescent="0.15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2:27" ht="11.25" customHeight="1" x14ac:dyDescent="0.15"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2:27" ht="11.25" customHeight="1" x14ac:dyDescent="0.15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2:27" ht="11.25" customHeight="1" x14ac:dyDescent="0.15"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2:27" ht="11.25" customHeight="1" x14ac:dyDescent="0.15"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2:27" ht="11.25" customHeight="1" x14ac:dyDescent="0.15"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2:27" ht="11.25" customHeight="1" x14ac:dyDescent="0.15"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2:27" ht="11.25" customHeight="1" x14ac:dyDescent="0.15"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2:27" ht="11.25" customHeight="1" x14ac:dyDescent="0.15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2:27" ht="11.25" customHeight="1" x14ac:dyDescent="0.15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2:27" ht="11.25" customHeight="1" x14ac:dyDescent="0.15"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2:27" ht="11.25" customHeight="1" x14ac:dyDescent="0.15"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2:27" ht="11.25" customHeight="1" x14ac:dyDescent="0.15"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2:27" ht="11.25" customHeight="1" x14ac:dyDescent="0.15"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2:27" ht="11.25" customHeight="1" x14ac:dyDescent="0.15"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2:27" ht="11.25" customHeight="1" x14ac:dyDescent="0.15"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2:27" ht="11.25" customHeight="1" x14ac:dyDescent="0.15"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2:27" ht="11.25" customHeight="1" x14ac:dyDescent="0.15"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2:27" ht="11.25" customHeight="1" x14ac:dyDescent="0.15"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2:27" ht="11.25" customHeight="1" x14ac:dyDescent="0.15"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2:27" ht="11.25" customHeight="1" x14ac:dyDescent="0.15"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2:27" ht="11.25" customHeight="1" x14ac:dyDescent="0.15"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2:27" ht="11.25" customHeight="1" x14ac:dyDescent="0.15"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2:27" ht="11.25" customHeight="1" x14ac:dyDescent="0.15"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2:27" ht="11.25" customHeight="1" x14ac:dyDescent="0.15"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2:27" ht="11.25" customHeight="1" x14ac:dyDescent="0.15"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2:27" ht="11.25" customHeight="1" x14ac:dyDescent="0.15"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2:27" ht="11.25" customHeight="1" x14ac:dyDescent="0.15"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2:27" ht="11.25" customHeight="1" x14ac:dyDescent="0.15"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2:27" ht="11.25" customHeight="1" x14ac:dyDescent="0.15"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2:27" ht="11.25" customHeight="1" x14ac:dyDescent="0.15"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2:27" ht="11.25" customHeight="1" x14ac:dyDescent="0.15"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2:27" ht="11.25" customHeight="1" x14ac:dyDescent="0.15"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2:27" ht="11.25" customHeight="1" x14ac:dyDescent="0.15"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2:27" ht="11.25" customHeight="1" x14ac:dyDescent="0.15"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2:27" ht="11.25" customHeight="1" x14ac:dyDescent="0.15"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2:27" ht="11.25" customHeight="1" x14ac:dyDescent="0.15"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2:27" ht="11.25" customHeight="1" x14ac:dyDescent="0.15"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2:27" ht="11.25" customHeight="1" x14ac:dyDescent="0.15"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2:27" ht="11.25" customHeight="1" x14ac:dyDescent="0.15"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2:27" ht="11.25" customHeight="1" x14ac:dyDescent="0.15"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2:27" ht="11.25" customHeight="1" x14ac:dyDescent="0.15"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2:27" ht="11.25" customHeight="1" x14ac:dyDescent="0.15"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2:27" ht="11.25" customHeight="1" x14ac:dyDescent="0.15"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2:27" ht="11.25" customHeight="1" x14ac:dyDescent="0.15"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2:27" ht="11.25" customHeight="1" x14ac:dyDescent="0.15"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2:27" ht="11.25" customHeight="1" x14ac:dyDescent="0.15"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2:27" ht="11.25" customHeight="1" x14ac:dyDescent="0.15"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2:27" ht="11.25" customHeight="1" x14ac:dyDescent="0.15"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2:27" ht="11.25" customHeight="1" x14ac:dyDescent="0.15"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2:27" ht="11.25" customHeight="1" x14ac:dyDescent="0.15"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2:27" ht="11.25" customHeight="1" x14ac:dyDescent="0.15"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2:27" ht="11.25" customHeight="1" x14ac:dyDescent="0.15"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2:27" ht="11.25" customHeight="1" x14ac:dyDescent="0.15"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2:27" ht="11.25" customHeight="1" x14ac:dyDescent="0.15"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2:27" ht="11.25" customHeight="1" x14ac:dyDescent="0.15"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2:27" ht="11.25" customHeight="1" x14ac:dyDescent="0.15"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2:27" ht="11.25" customHeight="1" x14ac:dyDescent="0.15"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2:27" ht="11.25" customHeight="1" x14ac:dyDescent="0.15"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2:27" ht="11.25" customHeight="1" x14ac:dyDescent="0.15"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2:27" ht="11.25" customHeight="1" x14ac:dyDescent="0.15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2:27" ht="11.25" customHeight="1" x14ac:dyDescent="0.15"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2:27" ht="11.25" customHeight="1" x14ac:dyDescent="0.15"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2:27" ht="11.25" customHeight="1" x14ac:dyDescent="0.15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2:27" ht="11.25" customHeight="1" x14ac:dyDescent="0.15"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2:27" ht="11.25" customHeight="1" x14ac:dyDescent="0.15"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2:27" ht="11.25" customHeight="1" x14ac:dyDescent="0.15"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2:27" ht="11.25" customHeight="1" x14ac:dyDescent="0.15"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2:27" ht="11.25" customHeight="1" x14ac:dyDescent="0.15"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2:27" ht="11.25" customHeight="1" x14ac:dyDescent="0.15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2:27" ht="11.25" customHeight="1" x14ac:dyDescent="0.15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2:27" ht="11.25" customHeight="1" x14ac:dyDescent="0.15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2:27" ht="11.25" customHeight="1" x14ac:dyDescent="0.15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2:27" ht="11.25" customHeight="1" x14ac:dyDescent="0.15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2:27" ht="11.25" customHeight="1" x14ac:dyDescent="0.15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2:27" ht="11.25" customHeight="1" x14ac:dyDescent="0.15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2:27" ht="11.25" customHeight="1" x14ac:dyDescent="0.15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2:27" ht="11.25" customHeight="1" x14ac:dyDescent="0.15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2:27" ht="11.25" customHeight="1" x14ac:dyDescent="0.15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2:27" ht="11.25" customHeight="1" x14ac:dyDescent="0.15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2:27" ht="11.25" customHeight="1" x14ac:dyDescent="0.15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2:27" ht="11.25" customHeight="1" x14ac:dyDescent="0.15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2:27" ht="11.25" customHeight="1" x14ac:dyDescent="0.15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2:27" ht="11.25" customHeight="1" x14ac:dyDescent="0.15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2:27" ht="11.25" customHeight="1" x14ac:dyDescent="0.15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2:27" ht="11.25" customHeight="1" x14ac:dyDescent="0.15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2:27" ht="11.25" customHeight="1" x14ac:dyDescent="0.15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2:27" ht="11.25" customHeight="1" x14ac:dyDescent="0.15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2:27" ht="11.25" customHeight="1" x14ac:dyDescent="0.15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2:27" ht="11.25" customHeight="1" x14ac:dyDescent="0.15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2:27" ht="11.25" customHeight="1" x14ac:dyDescent="0.15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2:27" ht="11.25" customHeight="1" x14ac:dyDescent="0.15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2:27" ht="11.25" customHeight="1" x14ac:dyDescent="0.15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2:27" ht="11.25" customHeight="1" x14ac:dyDescent="0.15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2:27" ht="11.25" customHeight="1" x14ac:dyDescent="0.15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2:27" ht="11.25" customHeight="1" x14ac:dyDescent="0.15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2:27" ht="11.25" customHeight="1" x14ac:dyDescent="0.15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2:27" ht="11.25" customHeight="1" x14ac:dyDescent="0.15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2:27" ht="11.25" customHeight="1" x14ac:dyDescent="0.15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2:27" ht="11.25" customHeight="1" x14ac:dyDescent="0.15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2:27" ht="11.25" customHeight="1" x14ac:dyDescent="0.15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2:27" ht="11.25" customHeight="1" x14ac:dyDescent="0.15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2:27" ht="11.25" customHeight="1" x14ac:dyDescent="0.15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2:27" ht="11.25" customHeight="1" x14ac:dyDescent="0.15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2:27" ht="11.25" customHeight="1" x14ac:dyDescent="0.15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2:27" ht="11.25" customHeight="1" x14ac:dyDescent="0.15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2:27" ht="11.25" customHeight="1" x14ac:dyDescent="0.15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2:27" ht="11.25" customHeight="1" x14ac:dyDescent="0.15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2:27" ht="11.25" customHeight="1" x14ac:dyDescent="0.15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2:27" ht="11.25" customHeight="1" x14ac:dyDescent="0.15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2:27" ht="11.25" customHeight="1" x14ac:dyDescent="0.15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2:27" ht="11.25" customHeight="1" x14ac:dyDescent="0.15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2:27" ht="11.25" customHeight="1" x14ac:dyDescent="0.15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2:27" ht="11.25" customHeight="1" x14ac:dyDescent="0.15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2:27" ht="11.25" customHeight="1" x14ac:dyDescent="0.15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2:27" ht="11.25" customHeight="1" x14ac:dyDescent="0.15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2:27" ht="11.25" customHeight="1" x14ac:dyDescent="0.15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2:27" ht="11.25" customHeight="1" x14ac:dyDescent="0.15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2:27" ht="11.25" customHeight="1" x14ac:dyDescent="0.15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2:27" ht="11.25" customHeight="1" x14ac:dyDescent="0.15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2:27" ht="11.25" customHeight="1" x14ac:dyDescent="0.15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2:27" ht="11.25" customHeight="1" x14ac:dyDescent="0.15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2:27" ht="11.25" customHeight="1" x14ac:dyDescent="0.15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2:27" ht="11.25" customHeight="1" x14ac:dyDescent="0.15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2:27" ht="11.25" customHeight="1" x14ac:dyDescent="0.15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2:27" ht="11.25" customHeight="1" x14ac:dyDescent="0.15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2:27" ht="11.25" customHeight="1" x14ac:dyDescent="0.15"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2:27" ht="11.25" customHeight="1" x14ac:dyDescent="0.15"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2:27" ht="11.25" customHeight="1" x14ac:dyDescent="0.15"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2:27" ht="11.25" customHeight="1" x14ac:dyDescent="0.15"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2:27" ht="11.25" customHeight="1" x14ac:dyDescent="0.15"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2:27" ht="11.25" customHeight="1" x14ac:dyDescent="0.15"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2:27" ht="11.25" customHeight="1" x14ac:dyDescent="0.15"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2:27" ht="11.25" customHeight="1" x14ac:dyDescent="0.15"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2:27" ht="11.25" customHeight="1" x14ac:dyDescent="0.15"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2:27" ht="11.25" customHeight="1" x14ac:dyDescent="0.15"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2:27" ht="11.25" customHeight="1" x14ac:dyDescent="0.15"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2:27" ht="11.25" customHeight="1" x14ac:dyDescent="0.15"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2:27" ht="11.25" customHeight="1" x14ac:dyDescent="0.15"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2:27" ht="11.25" customHeight="1" x14ac:dyDescent="0.15"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2:27" ht="11.25" customHeight="1" x14ac:dyDescent="0.15"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2:27" ht="11.25" customHeight="1" x14ac:dyDescent="0.15"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2:27" ht="11.25" customHeight="1" x14ac:dyDescent="0.15"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2:27" ht="11.25" customHeight="1" x14ac:dyDescent="0.15"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2:27" ht="11.25" customHeight="1" x14ac:dyDescent="0.15"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2:27" ht="11.25" customHeight="1" x14ac:dyDescent="0.15"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2:27" ht="11.25" customHeight="1" x14ac:dyDescent="0.15"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2:27" ht="11.25" customHeight="1" x14ac:dyDescent="0.15"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2:27" ht="11.25" customHeight="1" x14ac:dyDescent="0.15"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2:27" ht="11.25" customHeight="1" x14ac:dyDescent="0.15"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2:27" ht="11.25" customHeight="1" x14ac:dyDescent="0.15"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2:27" ht="11.25" customHeight="1" x14ac:dyDescent="0.15"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2:27" ht="11.25" customHeight="1" x14ac:dyDescent="0.15"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2:27" ht="11.25" customHeight="1" x14ac:dyDescent="0.15"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2:27" ht="11.25" customHeight="1" x14ac:dyDescent="0.15"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2:27" ht="11.25" customHeight="1" x14ac:dyDescent="0.15"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2:27" ht="11.25" customHeight="1" x14ac:dyDescent="0.15"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2:27" ht="11.25" customHeight="1" x14ac:dyDescent="0.15"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2:27" ht="11.25" customHeight="1" x14ac:dyDescent="0.15"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2:27" ht="11.25" customHeight="1" x14ac:dyDescent="0.15"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2:27" ht="11.25" customHeight="1" x14ac:dyDescent="0.15"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2:27" ht="11.25" customHeight="1" x14ac:dyDescent="0.15"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2:27" ht="11.25" customHeight="1" x14ac:dyDescent="0.15"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2:27" ht="11.25" customHeight="1" x14ac:dyDescent="0.15"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2:27" ht="11.25" customHeight="1" x14ac:dyDescent="0.15"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2:27" ht="11.25" customHeight="1" x14ac:dyDescent="0.15"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2:27" ht="11.25" customHeight="1" x14ac:dyDescent="0.15"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2:27" ht="11.25" customHeight="1" x14ac:dyDescent="0.15"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2:27" ht="11.25" customHeight="1" x14ac:dyDescent="0.15"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2:27" ht="11.25" customHeight="1" x14ac:dyDescent="0.15"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2:27" ht="11.25" customHeight="1" x14ac:dyDescent="0.15"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2:27" ht="11.25" customHeight="1" x14ac:dyDescent="0.15"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2:27" ht="11.25" customHeight="1" x14ac:dyDescent="0.15"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2:27" ht="11.25" customHeight="1" x14ac:dyDescent="0.15"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2:27" ht="11.25" customHeight="1" x14ac:dyDescent="0.15"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2:27" ht="11.25" customHeight="1" x14ac:dyDescent="0.15"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2:27" ht="11.25" customHeight="1" x14ac:dyDescent="0.15"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2:27" ht="11.25" customHeight="1" x14ac:dyDescent="0.15"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2:27" ht="11.25" customHeight="1" x14ac:dyDescent="0.15"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2:27" ht="11.25" customHeight="1" x14ac:dyDescent="0.15"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2:27" ht="11.25" customHeight="1" x14ac:dyDescent="0.15"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2:27" ht="11.25" customHeight="1" x14ac:dyDescent="0.15"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2:27" ht="11.25" customHeight="1" x14ac:dyDescent="0.15"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2:27" ht="11.25" customHeight="1" x14ac:dyDescent="0.15"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2:27" ht="11.25" customHeight="1" x14ac:dyDescent="0.15"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2:27" ht="11.25" customHeight="1" x14ac:dyDescent="0.15"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2:27" ht="11.25" customHeight="1" x14ac:dyDescent="0.15"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2:27" ht="11.25" customHeight="1" x14ac:dyDescent="0.15"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2:27" ht="11.25" customHeight="1" x14ac:dyDescent="0.15"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2:27" ht="11.25" customHeight="1" x14ac:dyDescent="0.15"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2:27" ht="11.25" customHeight="1" x14ac:dyDescent="0.15"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2:27" ht="11.25" customHeight="1" x14ac:dyDescent="0.15"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2:27" ht="11.25" customHeight="1" x14ac:dyDescent="0.15"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2:27" ht="11.25" customHeight="1" x14ac:dyDescent="0.15"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2:27" ht="11.25" customHeight="1" x14ac:dyDescent="0.15"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2:27" ht="11.25" customHeight="1" x14ac:dyDescent="0.15"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2:27" ht="11.25" customHeight="1" x14ac:dyDescent="0.15"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2:27" ht="11.25" customHeight="1" x14ac:dyDescent="0.15"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2:27" ht="11.25" customHeight="1" x14ac:dyDescent="0.15"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2:27" ht="11.25" customHeight="1" x14ac:dyDescent="0.15"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2:27" ht="11.25" customHeight="1" x14ac:dyDescent="0.15"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2:27" ht="11.25" customHeight="1" x14ac:dyDescent="0.15"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2:27" ht="11.25" customHeight="1" x14ac:dyDescent="0.15"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2:27" ht="11.25" customHeight="1" x14ac:dyDescent="0.15"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2:27" ht="11.25" customHeight="1" x14ac:dyDescent="0.15"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2:27" ht="11.25" customHeight="1" x14ac:dyDescent="0.15"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2:27" ht="11.25" customHeight="1" x14ac:dyDescent="0.15"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2:27" ht="11.25" customHeight="1" x14ac:dyDescent="0.15"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2:27" ht="11.25" customHeight="1" x14ac:dyDescent="0.15"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2:27" ht="11.25" customHeight="1" x14ac:dyDescent="0.15"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2:27" ht="11.25" customHeight="1" x14ac:dyDescent="0.15"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2:27" ht="11.25" customHeight="1" x14ac:dyDescent="0.15"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2:27" ht="11.25" customHeight="1" x14ac:dyDescent="0.15"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2:27" ht="11.25" customHeight="1" x14ac:dyDescent="0.15"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2:27" ht="11.25" customHeight="1" x14ac:dyDescent="0.15"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2:27" ht="11.25" customHeight="1" x14ac:dyDescent="0.15"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2:27" ht="11.25" customHeight="1" x14ac:dyDescent="0.15"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2:27" ht="11.25" customHeight="1" x14ac:dyDescent="0.15"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2:27" ht="11.25" customHeight="1" x14ac:dyDescent="0.15"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2:27" ht="11.25" customHeight="1" x14ac:dyDescent="0.15"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2:27" ht="11.25" customHeight="1" x14ac:dyDescent="0.15"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2:27" ht="11.25" customHeight="1" x14ac:dyDescent="0.15"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2:27" ht="11.25" customHeight="1" x14ac:dyDescent="0.15"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2:27" ht="11.25" customHeight="1" x14ac:dyDescent="0.15"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2:27" ht="11.25" customHeight="1" x14ac:dyDescent="0.15"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2:27" ht="11.25" customHeight="1" x14ac:dyDescent="0.15"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2:27" ht="11.25" customHeight="1" x14ac:dyDescent="0.15"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2:27" ht="11.25" customHeight="1" x14ac:dyDescent="0.15"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2:27" ht="11.25" customHeight="1" x14ac:dyDescent="0.15"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2:27" ht="11.25" customHeight="1" x14ac:dyDescent="0.15"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2:27" ht="11.25" customHeight="1" x14ac:dyDescent="0.15"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2:27" ht="11.25" customHeight="1" x14ac:dyDescent="0.15"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2:27" ht="11.25" customHeight="1" x14ac:dyDescent="0.15"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2:27" ht="11.25" customHeight="1" x14ac:dyDescent="0.15"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2:27" ht="11.25" customHeight="1" x14ac:dyDescent="0.15"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2:27" ht="11.25" customHeight="1" x14ac:dyDescent="0.15"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2:27" ht="11.25" customHeight="1" x14ac:dyDescent="0.15"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2:27" ht="11.25" customHeight="1" x14ac:dyDescent="0.15"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2:27" ht="11.25" customHeight="1" x14ac:dyDescent="0.15"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2:27" ht="11.25" customHeight="1" x14ac:dyDescent="0.15"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2:27" ht="11.25" customHeight="1" x14ac:dyDescent="0.15"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2:27" ht="11.25" customHeight="1" x14ac:dyDescent="0.15"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2:27" ht="11.25" customHeight="1" x14ac:dyDescent="0.15"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2:27" ht="11.25" customHeight="1" x14ac:dyDescent="0.15"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2:27" ht="11.25" customHeight="1" x14ac:dyDescent="0.15"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2:27" ht="11.25" customHeight="1" x14ac:dyDescent="0.15"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2:27" ht="11.25" customHeight="1" x14ac:dyDescent="0.15"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2:27" ht="11.25" customHeight="1" x14ac:dyDescent="0.15"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2:27" ht="11.25" customHeight="1" x14ac:dyDescent="0.15"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2:27" ht="11.25" customHeight="1" x14ac:dyDescent="0.15"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2:27" ht="11.25" customHeight="1" x14ac:dyDescent="0.15"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2:27" ht="11.25" customHeight="1" x14ac:dyDescent="0.15"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2:27" ht="11.25" customHeight="1" x14ac:dyDescent="0.15"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2:27" ht="11.25" customHeight="1" x14ac:dyDescent="0.15"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2:27" ht="11.25" customHeight="1" x14ac:dyDescent="0.15"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2:27" ht="11.25" customHeight="1" x14ac:dyDescent="0.15"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2:27" ht="11.25" customHeight="1" x14ac:dyDescent="0.15"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2:27" ht="11.25" customHeight="1" x14ac:dyDescent="0.15"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2:27" ht="11.25" customHeight="1" x14ac:dyDescent="0.15"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2:27" ht="11.25" customHeight="1" x14ac:dyDescent="0.15"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2:27" ht="11.25" customHeight="1" x14ac:dyDescent="0.15"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2:27" ht="11.25" customHeight="1" x14ac:dyDescent="0.15"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2:27" ht="11.25" customHeight="1" x14ac:dyDescent="0.15"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2:27" ht="11.25" customHeight="1" x14ac:dyDescent="0.15"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2:27" ht="11.25" customHeight="1" x14ac:dyDescent="0.15"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2:27" ht="11.25" customHeight="1" x14ac:dyDescent="0.15"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2:27" ht="11.25" customHeight="1" x14ac:dyDescent="0.15"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2:27" ht="11.25" customHeight="1" x14ac:dyDescent="0.15"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2:27" ht="11.25" customHeight="1" x14ac:dyDescent="0.15"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2:27" ht="11.25" customHeight="1" x14ac:dyDescent="0.15"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2:27" ht="11.25" customHeight="1" x14ac:dyDescent="0.15"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2:27" ht="11.25" customHeight="1" x14ac:dyDescent="0.15"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2:27" ht="11.25" customHeight="1" x14ac:dyDescent="0.15"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2:27" ht="11.25" customHeight="1" x14ac:dyDescent="0.15"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2:27" ht="11.25" customHeight="1" x14ac:dyDescent="0.15"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2:27" ht="11.25" customHeight="1" x14ac:dyDescent="0.15"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2:27" ht="11.25" customHeight="1" x14ac:dyDescent="0.15"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2:27" ht="11.25" customHeight="1" x14ac:dyDescent="0.15"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2:27" ht="11.25" customHeight="1" x14ac:dyDescent="0.15"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2:27" ht="11.25" customHeight="1" x14ac:dyDescent="0.15"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2:27" ht="11.25" customHeight="1" x14ac:dyDescent="0.15"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2:27" ht="11.25" customHeight="1" x14ac:dyDescent="0.15"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2:27" ht="11.25" customHeight="1" x14ac:dyDescent="0.15"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2:27" ht="11.25" customHeight="1" x14ac:dyDescent="0.15"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2:27" ht="11.25" customHeight="1" x14ac:dyDescent="0.15"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2:27" ht="11.25" customHeight="1" x14ac:dyDescent="0.15"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2:27" ht="11.25" customHeight="1" x14ac:dyDescent="0.15"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2:27" ht="11.25" customHeight="1" x14ac:dyDescent="0.15"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2:27" ht="11.25" customHeight="1" x14ac:dyDescent="0.15"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2:27" ht="11.25" customHeight="1" x14ac:dyDescent="0.15"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2:27" ht="11.25" customHeight="1" x14ac:dyDescent="0.15"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2:27" ht="11.25" customHeight="1" x14ac:dyDescent="0.15"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2:27" ht="11.25" customHeight="1" x14ac:dyDescent="0.15"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2:27" ht="11.25" customHeight="1" x14ac:dyDescent="0.15"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2:27" ht="11.25" customHeight="1" x14ac:dyDescent="0.15"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2:27" ht="11.25" customHeight="1" x14ac:dyDescent="0.15"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2:27" ht="11.25" customHeight="1" x14ac:dyDescent="0.15"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2:27" ht="11.25" customHeight="1" x14ac:dyDescent="0.15"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2:27" ht="11.25" customHeight="1" x14ac:dyDescent="0.15"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2:27" ht="11.25" customHeight="1" x14ac:dyDescent="0.15"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2:27" ht="11.25" customHeight="1" x14ac:dyDescent="0.15"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2:27" ht="11.25" customHeight="1" x14ac:dyDescent="0.15"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2:27" ht="11.25" customHeight="1" x14ac:dyDescent="0.15"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2:27" ht="11.25" customHeight="1" x14ac:dyDescent="0.15"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2:27" ht="11.25" customHeight="1" x14ac:dyDescent="0.15"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2:27" ht="11.25" customHeight="1" x14ac:dyDescent="0.15"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2:27" ht="11.25" customHeight="1" x14ac:dyDescent="0.15"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2:27" ht="11.25" customHeight="1" x14ac:dyDescent="0.15"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2:27" ht="11.25" customHeight="1" x14ac:dyDescent="0.15"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2:27" ht="11.25" customHeight="1" x14ac:dyDescent="0.15"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2:27" ht="11.25" customHeight="1" x14ac:dyDescent="0.15"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2:27" ht="11.25" customHeight="1" x14ac:dyDescent="0.15"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2:27" ht="11.25" customHeight="1" x14ac:dyDescent="0.15"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2:27" ht="11.25" customHeight="1" x14ac:dyDescent="0.15"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2:27" ht="11.25" customHeight="1" x14ac:dyDescent="0.15"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2:27" ht="11.25" customHeight="1" x14ac:dyDescent="0.15"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2:27" ht="11.25" customHeight="1" x14ac:dyDescent="0.15"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2:27" ht="11.25" customHeight="1" x14ac:dyDescent="0.15"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2:27" ht="11.25" customHeight="1" x14ac:dyDescent="0.15"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2:27" ht="11.25" customHeight="1" x14ac:dyDescent="0.15"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2:27" ht="11.25" customHeight="1" x14ac:dyDescent="0.15"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2:27" ht="11.25" customHeight="1" x14ac:dyDescent="0.15"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2:27" ht="11.25" customHeight="1" x14ac:dyDescent="0.15"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2:27" ht="11.25" customHeight="1" x14ac:dyDescent="0.15"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2:27" ht="11.25" customHeight="1" x14ac:dyDescent="0.15"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2:27" ht="11.25" customHeight="1" x14ac:dyDescent="0.15"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2:27" ht="11.25" customHeight="1" x14ac:dyDescent="0.15"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2:27" ht="11.25" customHeight="1" x14ac:dyDescent="0.15"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2:27" ht="11.25" customHeight="1" x14ac:dyDescent="0.15"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2:27" ht="11.25" customHeight="1" x14ac:dyDescent="0.15"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2:27" ht="11.25" customHeight="1" x14ac:dyDescent="0.15"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2:27" ht="11.25" customHeight="1" x14ac:dyDescent="0.15"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2:27" ht="11.25" customHeight="1" x14ac:dyDescent="0.15"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2:27" ht="11.25" customHeight="1" x14ac:dyDescent="0.15"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2:27" ht="11.25" customHeight="1" x14ac:dyDescent="0.15"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2:27" ht="11.25" customHeight="1" x14ac:dyDescent="0.15"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2:27" ht="11.25" customHeight="1" x14ac:dyDescent="0.15"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2:27" ht="11.25" customHeight="1" x14ac:dyDescent="0.15"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2:27" ht="11.25" customHeight="1" x14ac:dyDescent="0.15"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2:27" ht="11.25" customHeight="1" x14ac:dyDescent="0.15"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2:27" ht="11.25" customHeight="1" x14ac:dyDescent="0.15"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2:27" ht="11.25" customHeight="1" x14ac:dyDescent="0.15"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2:27" ht="11.25" customHeight="1" x14ac:dyDescent="0.15"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2:27" ht="11.25" customHeight="1" x14ac:dyDescent="0.15"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2:27" ht="11.25" customHeight="1" x14ac:dyDescent="0.15"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2:27" ht="11.25" customHeight="1" x14ac:dyDescent="0.15"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2:27" ht="11.25" customHeight="1" x14ac:dyDescent="0.15"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2:27" ht="11.25" customHeight="1" x14ac:dyDescent="0.15"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2:27" ht="11.25" customHeight="1" x14ac:dyDescent="0.15"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2:27" ht="11.25" customHeight="1" x14ac:dyDescent="0.15"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2:27" ht="11.25" customHeight="1" x14ac:dyDescent="0.15"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2:27" ht="11.25" customHeight="1" x14ac:dyDescent="0.15"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2:27" ht="11.25" customHeight="1" x14ac:dyDescent="0.15"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2:27" ht="11.25" customHeight="1" x14ac:dyDescent="0.15"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2:27" ht="11.25" customHeight="1" x14ac:dyDescent="0.15"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2:27" ht="11.25" customHeight="1" x14ac:dyDescent="0.15"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2:27" ht="11.25" customHeight="1" x14ac:dyDescent="0.15"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2:27" ht="11.25" customHeight="1" x14ac:dyDescent="0.15"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2:27" ht="11.25" customHeight="1" x14ac:dyDescent="0.15"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2:27" ht="11.25" customHeight="1" x14ac:dyDescent="0.15"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2:27" ht="11.25" customHeight="1" x14ac:dyDescent="0.15"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2:27" ht="11.25" customHeight="1" x14ac:dyDescent="0.15"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2:27" ht="11.25" customHeight="1" x14ac:dyDescent="0.15"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2:27" ht="11.25" customHeight="1" x14ac:dyDescent="0.15"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2:27" ht="11.25" customHeight="1" x14ac:dyDescent="0.15"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2:27" ht="11.25" customHeight="1" x14ac:dyDescent="0.15"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2:27" ht="11.25" customHeight="1" x14ac:dyDescent="0.15"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2:27" ht="11.25" customHeight="1" x14ac:dyDescent="0.15"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2:27" ht="11.25" customHeight="1" x14ac:dyDescent="0.15"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2:27" ht="11.25" customHeight="1" x14ac:dyDescent="0.15"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2:27" ht="11.25" customHeight="1" x14ac:dyDescent="0.15"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2:27" ht="11.25" customHeight="1" x14ac:dyDescent="0.15"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2:27" ht="11.25" customHeight="1" x14ac:dyDescent="0.15"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2:27" ht="11.25" customHeight="1" x14ac:dyDescent="0.15"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2:27" ht="11.25" customHeight="1" x14ac:dyDescent="0.15"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2:27" ht="11.25" customHeight="1" x14ac:dyDescent="0.15"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2:27" ht="11.25" customHeight="1" x14ac:dyDescent="0.15"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2:27" ht="11.25" customHeight="1" x14ac:dyDescent="0.15"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2:27" ht="11.25" customHeight="1" x14ac:dyDescent="0.15"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2:27" ht="11.25" customHeight="1" x14ac:dyDescent="0.15"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2:27" ht="11.25" customHeight="1" x14ac:dyDescent="0.15"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2:27" ht="11.25" customHeight="1" x14ac:dyDescent="0.15"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2:27" ht="11.25" customHeight="1" x14ac:dyDescent="0.15"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2:27" ht="11.25" customHeight="1" x14ac:dyDescent="0.15"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2:27" ht="11.25" customHeight="1" x14ac:dyDescent="0.15"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2:27" ht="11.25" customHeight="1" x14ac:dyDescent="0.15"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2:27" ht="11.25" customHeight="1" x14ac:dyDescent="0.15"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2:27" ht="11.25" customHeight="1" x14ac:dyDescent="0.15"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2:27" ht="11.25" customHeight="1" x14ac:dyDescent="0.15"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2:27" ht="11.25" customHeight="1" x14ac:dyDescent="0.15"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2:27" ht="11.25" customHeight="1" x14ac:dyDescent="0.15"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2:27" ht="11.25" customHeight="1" x14ac:dyDescent="0.15"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2:27" ht="11.25" customHeight="1" x14ac:dyDescent="0.15"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2:27" ht="11.25" customHeight="1" x14ac:dyDescent="0.15"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2:27" ht="11.25" customHeight="1" x14ac:dyDescent="0.15"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2:27" ht="11.25" customHeight="1" x14ac:dyDescent="0.15"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2:27" ht="11.25" customHeight="1" x14ac:dyDescent="0.15"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2:27" ht="11.25" customHeight="1" x14ac:dyDescent="0.15"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2:27" ht="11.25" customHeight="1" x14ac:dyDescent="0.15"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2:27" ht="11.25" customHeight="1" x14ac:dyDescent="0.15"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2:27" ht="11.25" customHeight="1" x14ac:dyDescent="0.15"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2:27" ht="11.25" customHeight="1" x14ac:dyDescent="0.15"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2:27" ht="11.25" customHeight="1" x14ac:dyDescent="0.15"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2:27" ht="11.25" customHeight="1" x14ac:dyDescent="0.15"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2:27" ht="11.25" customHeight="1" x14ac:dyDescent="0.15"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2:27" ht="11.25" customHeight="1" x14ac:dyDescent="0.15"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2:27" ht="11.25" customHeight="1" x14ac:dyDescent="0.15"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2:27" ht="11.25" customHeight="1" x14ac:dyDescent="0.15"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2:27" ht="11.25" customHeight="1" x14ac:dyDescent="0.15"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2:27" ht="11.25" customHeight="1" x14ac:dyDescent="0.15"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2:27" ht="11.25" customHeight="1" x14ac:dyDescent="0.15"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2:27" ht="11.25" customHeight="1" x14ac:dyDescent="0.15"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2:27" ht="11.25" customHeight="1" x14ac:dyDescent="0.15"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2:27" ht="11.25" customHeight="1" x14ac:dyDescent="0.15"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2:27" ht="11.25" customHeight="1" x14ac:dyDescent="0.15"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2:27" ht="11.25" customHeight="1" x14ac:dyDescent="0.15"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2:27" ht="11.25" customHeight="1" x14ac:dyDescent="0.15"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2:27" ht="11.25" customHeight="1" x14ac:dyDescent="0.15"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2:27" ht="11.25" customHeight="1" x14ac:dyDescent="0.15"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2:27" ht="11.25" customHeight="1" x14ac:dyDescent="0.15"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2:27" ht="11.25" customHeight="1" x14ac:dyDescent="0.15"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2:27" ht="11.25" customHeight="1" x14ac:dyDescent="0.15"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2:27" ht="11.25" customHeight="1" x14ac:dyDescent="0.15"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2:27" ht="11.25" customHeight="1" x14ac:dyDescent="0.15"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2:27" ht="11.25" customHeight="1" x14ac:dyDescent="0.15"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2:27" ht="11.25" customHeight="1" x14ac:dyDescent="0.15"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2:27" ht="11.25" customHeight="1" x14ac:dyDescent="0.15"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2:27" ht="11.25" customHeight="1" x14ac:dyDescent="0.15"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2:27" ht="11.25" customHeight="1" x14ac:dyDescent="0.15"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2:27" ht="11.25" customHeight="1" x14ac:dyDescent="0.15"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2:27" ht="11.25" customHeight="1" x14ac:dyDescent="0.15"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2:27" ht="11.25" customHeight="1" x14ac:dyDescent="0.15"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2:27" ht="11.25" customHeight="1" x14ac:dyDescent="0.15"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2:27" ht="11.25" customHeight="1" x14ac:dyDescent="0.15"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2:27" ht="11.25" customHeight="1" x14ac:dyDescent="0.15"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2:27" ht="11.25" customHeight="1" x14ac:dyDescent="0.15"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2:27" ht="11.25" customHeight="1" x14ac:dyDescent="0.15"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2:27" ht="11.25" customHeight="1" x14ac:dyDescent="0.15"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2:27" ht="11.25" customHeight="1" x14ac:dyDescent="0.15"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2:27" ht="11.25" customHeight="1" x14ac:dyDescent="0.15"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2:27" ht="11.25" customHeight="1" x14ac:dyDescent="0.15"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2:27" ht="11.25" customHeight="1" x14ac:dyDescent="0.15"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2:27" ht="11.25" customHeight="1" x14ac:dyDescent="0.15"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2:27" ht="11.25" customHeight="1" x14ac:dyDescent="0.15"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2:27" ht="11.25" customHeight="1" x14ac:dyDescent="0.15"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2:27" ht="11.25" customHeight="1" x14ac:dyDescent="0.15"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2:27" ht="11.25" customHeight="1" x14ac:dyDescent="0.15"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2:27" ht="11.25" customHeight="1" x14ac:dyDescent="0.15"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2:27" ht="11.25" customHeight="1" x14ac:dyDescent="0.15"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2:27" ht="11.25" customHeight="1" x14ac:dyDescent="0.15"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2:27" ht="11.25" customHeight="1" x14ac:dyDescent="0.15"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2:27" ht="11.25" customHeight="1" x14ac:dyDescent="0.15"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2:27" ht="11.25" customHeight="1" x14ac:dyDescent="0.15"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2:27" ht="11.25" customHeight="1" x14ac:dyDescent="0.15"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2:27" ht="11.25" customHeight="1" x14ac:dyDescent="0.15"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2:27" ht="11.25" customHeight="1" x14ac:dyDescent="0.15"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2:27" ht="11.25" customHeight="1" x14ac:dyDescent="0.15"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2:27" ht="11.25" customHeight="1" x14ac:dyDescent="0.15"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2:27" ht="11.25" customHeight="1" x14ac:dyDescent="0.15"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2:27" ht="11.25" customHeight="1" x14ac:dyDescent="0.15"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2:27" ht="11.25" customHeight="1" x14ac:dyDescent="0.15"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2:27" ht="11.25" customHeight="1" x14ac:dyDescent="0.15"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2:27" ht="11.25" customHeight="1" x14ac:dyDescent="0.15"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2:27" ht="11.25" customHeight="1" x14ac:dyDescent="0.15"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2:27" ht="11.25" customHeight="1" x14ac:dyDescent="0.15"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2:27" ht="11.25" customHeight="1" x14ac:dyDescent="0.15"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2:27" ht="11.25" customHeight="1" x14ac:dyDescent="0.15"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2:27" ht="11.25" customHeight="1" x14ac:dyDescent="0.15"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2:27" ht="11.25" customHeight="1" x14ac:dyDescent="0.15"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2:27" ht="11.25" customHeight="1" x14ac:dyDescent="0.15"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2:27" ht="11.25" customHeight="1" x14ac:dyDescent="0.15"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2:27" ht="11.25" customHeight="1" x14ac:dyDescent="0.15"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2:27" ht="11.25" customHeight="1" x14ac:dyDescent="0.15"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2:27" ht="11.25" customHeight="1" x14ac:dyDescent="0.15"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2:27" ht="11.25" customHeight="1" x14ac:dyDescent="0.15"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2:27" ht="11.25" customHeight="1" x14ac:dyDescent="0.15"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2:27" ht="11.25" customHeight="1" x14ac:dyDescent="0.15"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2:27" ht="11.25" customHeight="1" x14ac:dyDescent="0.15"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2:27" ht="11.25" customHeight="1" x14ac:dyDescent="0.15"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2:27" ht="11.25" customHeight="1" x14ac:dyDescent="0.15"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2:27" ht="11.25" customHeight="1" x14ac:dyDescent="0.15"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2:27" ht="11.25" customHeight="1" x14ac:dyDescent="0.15"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2:27" ht="11.25" customHeight="1" x14ac:dyDescent="0.15"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2:27" ht="11.25" customHeight="1" x14ac:dyDescent="0.15"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2:27" ht="11.25" customHeight="1" x14ac:dyDescent="0.15"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2:27" ht="11.25" customHeight="1" x14ac:dyDescent="0.15"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2:27" ht="11.25" customHeight="1" x14ac:dyDescent="0.15"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2:27" ht="11.25" customHeight="1" x14ac:dyDescent="0.15"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2:27" ht="11.25" customHeight="1" x14ac:dyDescent="0.15"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2:27" ht="11.25" customHeight="1" x14ac:dyDescent="0.15"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2:27" ht="11.25" customHeight="1" x14ac:dyDescent="0.15"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2:27" ht="11.25" customHeight="1" x14ac:dyDescent="0.15"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2:27" ht="11.25" customHeight="1" x14ac:dyDescent="0.15"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2:27" ht="11.25" customHeight="1" x14ac:dyDescent="0.15"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2:27" ht="11.25" customHeight="1" x14ac:dyDescent="0.15"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2:27" ht="11.25" customHeight="1" x14ac:dyDescent="0.15"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2:27" ht="11.25" customHeight="1" x14ac:dyDescent="0.15"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2:27" ht="11.25" customHeight="1" x14ac:dyDescent="0.15"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2:27" ht="11.25" customHeight="1" x14ac:dyDescent="0.15"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2:27" ht="11.25" customHeight="1" x14ac:dyDescent="0.15"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2:27" ht="11.25" customHeight="1" x14ac:dyDescent="0.15"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2:27" ht="11.25" customHeight="1" x14ac:dyDescent="0.15"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2:27" ht="11.25" customHeight="1" x14ac:dyDescent="0.15"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2:27" ht="11.25" customHeight="1" x14ac:dyDescent="0.15"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2:27" ht="11.25" customHeight="1" x14ac:dyDescent="0.15"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2:27" ht="11.25" customHeight="1" x14ac:dyDescent="0.15"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2:27" ht="11.25" customHeight="1" x14ac:dyDescent="0.15"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2:27" ht="11.25" customHeight="1" x14ac:dyDescent="0.15"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2:27" ht="11.25" customHeight="1" x14ac:dyDescent="0.15"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2:27" ht="11.25" customHeight="1" x14ac:dyDescent="0.15"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2:27" ht="11.25" customHeight="1" x14ac:dyDescent="0.15"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2:27" ht="11.25" customHeight="1" x14ac:dyDescent="0.15"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2:27" ht="11.25" customHeight="1" x14ac:dyDescent="0.15"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2:27" ht="11.25" customHeight="1" x14ac:dyDescent="0.15"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2:27" ht="11.25" customHeight="1" x14ac:dyDescent="0.15"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2:27" ht="11.25" customHeight="1" x14ac:dyDescent="0.15"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2:27" ht="11.25" customHeight="1" x14ac:dyDescent="0.15"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2:27" ht="11.25" customHeight="1" x14ac:dyDescent="0.15"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2:27" ht="11.25" customHeight="1" x14ac:dyDescent="0.15"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2:27" ht="11.25" customHeight="1" x14ac:dyDescent="0.15"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2:27" ht="11.25" customHeight="1" x14ac:dyDescent="0.15"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2:27" ht="11.25" customHeight="1" x14ac:dyDescent="0.15"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2:27" ht="11.25" customHeight="1" x14ac:dyDescent="0.15"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2:27" ht="11.25" customHeight="1" x14ac:dyDescent="0.15"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2:27" ht="11.25" customHeight="1" x14ac:dyDescent="0.15"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2:27" ht="11.25" customHeight="1" x14ac:dyDescent="0.15"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2:27" ht="11.25" customHeight="1" x14ac:dyDescent="0.15"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2:27" ht="11.25" customHeight="1" x14ac:dyDescent="0.15"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2:27" ht="11.25" customHeight="1" x14ac:dyDescent="0.15"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2:27" ht="11.25" customHeight="1" x14ac:dyDescent="0.15"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2:27" ht="11.25" customHeight="1" x14ac:dyDescent="0.15"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2:27" ht="11.25" customHeight="1" x14ac:dyDescent="0.15"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2:27" ht="11.25" customHeight="1" x14ac:dyDescent="0.15"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2:27" ht="11.25" customHeight="1" x14ac:dyDescent="0.15"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2:27" ht="11.25" customHeight="1" x14ac:dyDescent="0.15"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2:27" ht="11.25" customHeight="1" x14ac:dyDescent="0.15"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2:27" ht="11.25" customHeight="1" x14ac:dyDescent="0.15"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2:27" ht="11.25" customHeight="1" x14ac:dyDescent="0.15"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2:27" ht="11.25" customHeight="1" x14ac:dyDescent="0.15"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2:27" ht="11.25" customHeight="1" x14ac:dyDescent="0.15"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2:27" ht="11.25" customHeight="1" x14ac:dyDescent="0.15"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2:27" ht="11.25" customHeight="1" x14ac:dyDescent="0.15"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2:27" ht="11.25" customHeight="1" x14ac:dyDescent="0.15"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2:27" ht="11.25" customHeight="1" x14ac:dyDescent="0.15"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2:27" ht="11.25" customHeight="1" x14ac:dyDescent="0.15"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2:27" ht="11.25" customHeight="1" x14ac:dyDescent="0.15"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2:27" ht="11.25" customHeight="1" x14ac:dyDescent="0.15"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2:27" ht="11.25" customHeight="1" x14ac:dyDescent="0.15"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2:27" ht="11.25" customHeight="1" x14ac:dyDescent="0.15"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2:27" ht="11.25" customHeight="1" x14ac:dyDescent="0.15"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2:27" ht="11.25" customHeight="1" x14ac:dyDescent="0.15"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2:27" ht="11.25" customHeight="1" x14ac:dyDescent="0.15"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2:27" ht="11.25" customHeight="1" x14ac:dyDescent="0.15"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2:27" ht="11.25" customHeight="1" x14ac:dyDescent="0.15"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2:27" ht="11.25" customHeight="1" x14ac:dyDescent="0.15"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2:27" ht="11.25" customHeight="1" x14ac:dyDescent="0.15"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2:27" ht="11.25" customHeight="1" x14ac:dyDescent="0.15"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2:27" ht="11.25" customHeight="1" x14ac:dyDescent="0.15"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2:27" ht="11.25" customHeight="1" x14ac:dyDescent="0.15"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2:27" ht="11.25" customHeight="1" x14ac:dyDescent="0.15"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2:27" ht="11.25" customHeight="1" x14ac:dyDescent="0.15"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2:27" ht="11.25" customHeight="1" x14ac:dyDescent="0.15"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2:27" ht="11.25" customHeight="1" x14ac:dyDescent="0.15"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2:27" ht="11.25" customHeight="1" x14ac:dyDescent="0.15"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2:27" ht="11.25" customHeight="1" x14ac:dyDescent="0.15"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2:27" ht="11.25" customHeight="1" x14ac:dyDescent="0.15"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2:27" ht="11.25" customHeight="1" x14ac:dyDescent="0.15"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2:27" ht="11.25" customHeight="1" x14ac:dyDescent="0.15"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2:27" ht="11.25" customHeight="1" x14ac:dyDescent="0.15"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2:27" ht="11.25" customHeight="1" x14ac:dyDescent="0.15"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2:27" ht="11.25" customHeight="1" x14ac:dyDescent="0.15"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2:27" ht="11.25" customHeight="1" x14ac:dyDescent="0.15"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2:27" ht="11.25" customHeight="1" x14ac:dyDescent="0.15"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2:27" ht="11.25" customHeight="1" x14ac:dyDescent="0.15"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2:27" ht="11.25" customHeight="1" x14ac:dyDescent="0.15"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2:27" ht="11.25" customHeight="1" x14ac:dyDescent="0.15"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2:27" ht="11.25" customHeight="1" x14ac:dyDescent="0.15"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2:27" ht="11.25" customHeight="1" x14ac:dyDescent="0.15"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2:27" ht="11.25" customHeight="1" x14ac:dyDescent="0.15"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2:27" ht="11.25" customHeight="1" x14ac:dyDescent="0.15"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2:27" ht="11.25" customHeight="1" x14ac:dyDescent="0.15"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2:27" ht="11.25" customHeight="1" x14ac:dyDescent="0.15"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2:27" ht="11.25" customHeight="1" x14ac:dyDescent="0.15"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2:27" ht="11.25" customHeight="1" x14ac:dyDescent="0.15"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2:27" ht="11.25" customHeight="1" x14ac:dyDescent="0.15"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2:27" ht="11.25" customHeight="1" x14ac:dyDescent="0.15"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2:27" ht="11.25" customHeight="1" x14ac:dyDescent="0.15"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2:27" ht="11.25" customHeight="1" x14ac:dyDescent="0.15"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2:27" ht="11.25" customHeight="1" x14ac:dyDescent="0.15"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2:27" ht="11.25" customHeight="1" x14ac:dyDescent="0.15"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2:27" ht="11.25" customHeight="1" x14ac:dyDescent="0.15"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2:27" ht="11.25" customHeight="1" x14ac:dyDescent="0.15"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2:27" ht="11.25" customHeight="1" x14ac:dyDescent="0.15"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2:27" ht="11.25" customHeight="1" x14ac:dyDescent="0.15"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2:27" ht="11.25" customHeight="1" x14ac:dyDescent="0.15"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2:27" ht="11.25" customHeight="1" x14ac:dyDescent="0.15"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2:27" ht="11.25" customHeight="1" x14ac:dyDescent="0.15"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2:27" ht="11.25" customHeight="1" x14ac:dyDescent="0.15"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2:27" ht="11.25" customHeight="1" x14ac:dyDescent="0.15"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2:27" ht="11.25" customHeight="1" x14ac:dyDescent="0.15"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2:27" ht="11.25" customHeight="1" x14ac:dyDescent="0.15"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2:27" ht="11.25" customHeight="1" x14ac:dyDescent="0.15"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2:27" ht="11.25" customHeight="1" x14ac:dyDescent="0.15"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2:27" ht="11.25" customHeight="1" x14ac:dyDescent="0.15"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2:27" ht="11.25" customHeight="1" x14ac:dyDescent="0.15"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2:27" ht="11.25" customHeight="1" x14ac:dyDescent="0.15"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2:27" ht="11.25" customHeight="1" x14ac:dyDescent="0.15"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2:27" ht="11.25" customHeight="1" x14ac:dyDescent="0.15"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2:27" ht="11.25" customHeight="1" x14ac:dyDescent="0.15"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2:27" ht="11.25" customHeight="1" x14ac:dyDescent="0.15"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2:27" ht="11.25" customHeight="1" x14ac:dyDescent="0.15"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2:27" ht="11.25" customHeight="1" x14ac:dyDescent="0.15"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2:27" ht="11.25" customHeight="1" x14ac:dyDescent="0.15"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2:27" ht="11.25" customHeight="1" x14ac:dyDescent="0.15"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2:27" ht="11.25" customHeight="1" x14ac:dyDescent="0.15"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2:27" ht="11.25" customHeight="1" x14ac:dyDescent="0.15"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2:27" ht="11.25" customHeight="1" x14ac:dyDescent="0.15"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2:27" ht="11.25" customHeight="1" x14ac:dyDescent="0.15"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2:27" ht="11.25" customHeight="1" x14ac:dyDescent="0.15"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2:27" ht="11.25" customHeight="1" x14ac:dyDescent="0.15"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2:27" ht="11.25" customHeight="1" x14ac:dyDescent="0.15"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2:27" ht="11.25" customHeight="1" x14ac:dyDescent="0.15"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2:27" ht="11.25" customHeight="1" x14ac:dyDescent="0.15"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2:27" ht="11.25" customHeight="1" x14ac:dyDescent="0.15"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2:27" ht="11.25" customHeight="1" x14ac:dyDescent="0.15"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2:27" ht="11.25" customHeight="1" x14ac:dyDescent="0.15"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2:27" ht="11.25" customHeight="1" x14ac:dyDescent="0.15"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2:27" ht="11.25" customHeight="1" x14ac:dyDescent="0.15"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2:27" ht="11.25" customHeight="1" x14ac:dyDescent="0.15"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2:27" ht="11.25" customHeight="1" x14ac:dyDescent="0.15"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2:27" ht="11.25" customHeight="1" x14ac:dyDescent="0.15"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2:27" ht="11.25" customHeight="1" x14ac:dyDescent="0.15"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2:27" ht="11.25" customHeight="1" x14ac:dyDescent="0.15"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2:27" ht="11.25" customHeight="1" x14ac:dyDescent="0.15"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2:27" ht="11.25" customHeight="1" x14ac:dyDescent="0.15"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2:27" ht="11.25" customHeight="1" x14ac:dyDescent="0.15"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2:27" ht="11.25" customHeight="1" x14ac:dyDescent="0.15"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2:27" ht="11.25" customHeight="1" x14ac:dyDescent="0.15"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2:27" ht="11.25" customHeight="1" x14ac:dyDescent="0.15"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2:27" ht="11.25" customHeight="1" x14ac:dyDescent="0.15"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2:27" ht="11.25" customHeight="1" x14ac:dyDescent="0.15"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2:27" ht="11.25" customHeight="1" x14ac:dyDescent="0.15"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2:27" ht="11.25" customHeight="1" x14ac:dyDescent="0.15"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2:27" ht="11.25" customHeight="1" x14ac:dyDescent="0.15"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2:27" ht="11.25" customHeight="1" x14ac:dyDescent="0.15"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2:27" ht="11.25" customHeight="1" x14ac:dyDescent="0.15"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2:27" ht="11.25" customHeight="1" x14ac:dyDescent="0.15"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2:27" ht="11.25" customHeight="1" x14ac:dyDescent="0.15"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2:27" ht="11.25" customHeight="1" x14ac:dyDescent="0.15"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2:27" ht="11.25" customHeight="1" x14ac:dyDescent="0.15"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2:27" ht="11.25" customHeight="1" x14ac:dyDescent="0.15"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2:27" ht="11.25" customHeight="1" x14ac:dyDescent="0.15"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2:27" ht="11.25" customHeight="1" x14ac:dyDescent="0.15"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2:27" ht="11.25" customHeight="1" x14ac:dyDescent="0.15"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2:27" ht="11.25" customHeight="1" x14ac:dyDescent="0.15"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2:27" ht="11.25" customHeight="1" x14ac:dyDescent="0.15"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2:27" ht="11.25" customHeight="1" x14ac:dyDescent="0.15"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2:27" ht="11.25" customHeight="1" x14ac:dyDescent="0.15"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2:27" ht="11.25" customHeight="1" x14ac:dyDescent="0.15"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2:27" ht="11.25" customHeight="1" x14ac:dyDescent="0.15"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2:27" ht="11.25" customHeight="1" x14ac:dyDescent="0.15"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2:27" ht="11.25" customHeight="1" x14ac:dyDescent="0.15"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2:27" ht="11.25" customHeight="1" x14ac:dyDescent="0.15"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2:27" ht="11.25" customHeight="1" x14ac:dyDescent="0.15"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2:27" ht="11.25" customHeight="1" x14ac:dyDescent="0.15"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2:27" ht="11.25" customHeight="1" x14ac:dyDescent="0.15"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2:27" ht="11.25" customHeight="1" x14ac:dyDescent="0.15"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2:27" ht="11.25" customHeight="1" x14ac:dyDescent="0.15"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2:27" ht="11.25" customHeight="1" x14ac:dyDescent="0.15"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2:27" ht="11.25" customHeight="1" x14ac:dyDescent="0.15"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2:27" ht="11.25" customHeight="1" x14ac:dyDescent="0.15"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2:27" ht="11.25" customHeight="1" x14ac:dyDescent="0.15"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2:27" ht="11.25" customHeight="1" x14ac:dyDescent="0.15"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2:27" ht="11.25" customHeight="1" x14ac:dyDescent="0.15"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2:27" ht="11.25" customHeight="1" x14ac:dyDescent="0.15"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2:27" ht="11.25" customHeight="1" x14ac:dyDescent="0.15"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2:27" ht="11.25" customHeight="1" x14ac:dyDescent="0.15"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2:27" ht="11.25" customHeight="1" x14ac:dyDescent="0.15"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2:27" ht="11.25" customHeight="1" x14ac:dyDescent="0.15"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2:27" ht="11.25" customHeight="1" x14ac:dyDescent="0.15"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2:27" ht="11.25" customHeight="1" x14ac:dyDescent="0.15"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2:27" ht="11.25" customHeight="1" x14ac:dyDescent="0.15"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2:27" ht="11.25" customHeight="1" x14ac:dyDescent="0.15"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2:27" ht="11.25" customHeight="1" x14ac:dyDescent="0.15"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2:27" ht="11.25" customHeight="1" x14ac:dyDescent="0.15"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2:27" ht="11.25" customHeight="1" x14ac:dyDescent="0.15"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2:27" ht="11.25" customHeight="1" x14ac:dyDescent="0.15"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2:27" ht="11.25" customHeight="1" x14ac:dyDescent="0.15"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2:27" ht="11.25" customHeight="1" x14ac:dyDescent="0.15"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2:27" ht="11.25" customHeight="1" x14ac:dyDescent="0.15"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2:27" ht="11.25" customHeight="1" x14ac:dyDescent="0.15"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2:27" ht="11.25" customHeight="1" x14ac:dyDescent="0.15"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2:27" ht="11.25" customHeight="1" x14ac:dyDescent="0.15"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2:27" ht="11.25" customHeight="1" x14ac:dyDescent="0.15"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2:27" ht="11.25" customHeight="1" x14ac:dyDescent="0.15"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2:27" ht="11.25" customHeight="1" x14ac:dyDescent="0.15"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2:27" ht="11.25" customHeight="1" x14ac:dyDescent="0.15"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2:27" ht="11.25" customHeight="1" x14ac:dyDescent="0.15"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2:27" ht="11.25" customHeight="1" x14ac:dyDescent="0.15"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2:27" ht="11.25" customHeight="1" x14ac:dyDescent="0.15"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2:27" ht="11.25" customHeight="1" x14ac:dyDescent="0.15"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2:27" ht="11.25" customHeight="1" x14ac:dyDescent="0.15"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2:27" ht="11.25" customHeight="1" x14ac:dyDescent="0.15"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2:27" ht="11.25" customHeight="1" x14ac:dyDescent="0.15"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2:27" ht="11.25" customHeight="1" x14ac:dyDescent="0.15"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2:27" ht="11.25" customHeight="1" x14ac:dyDescent="0.15"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2:27" ht="11.25" customHeight="1" x14ac:dyDescent="0.15"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2:27" ht="11.25" customHeight="1" x14ac:dyDescent="0.15"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2:27" ht="11.25" customHeight="1" x14ac:dyDescent="0.15"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2:27" ht="11.25" customHeight="1" x14ac:dyDescent="0.15"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2:27" ht="11.25" customHeight="1" x14ac:dyDescent="0.15"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2:27" ht="11.25" customHeight="1" x14ac:dyDescent="0.15"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2:27" ht="11.25" customHeight="1" x14ac:dyDescent="0.15"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2:27" ht="11.25" customHeight="1" x14ac:dyDescent="0.15"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2:27" ht="11.25" customHeight="1" x14ac:dyDescent="0.15"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2:27" ht="11.25" customHeight="1" x14ac:dyDescent="0.15"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2:27" ht="11.25" customHeight="1" x14ac:dyDescent="0.15"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2:27" ht="11.25" customHeight="1" x14ac:dyDescent="0.15"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2:27" ht="11.25" customHeight="1" x14ac:dyDescent="0.15"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2:27" ht="11.25" customHeight="1" x14ac:dyDescent="0.15"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2:27" ht="11.25" customHeight="1" x14ac:dyDescent="0.15"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2:27" ht="11.25" customHeight="1" x14ac:dyDescent="0.15"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2:27" ht="11.25" customHeight="1" x14ac:dyDescent="0.15"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2:27" ht="11.25" customHeight="1" x14ac:dyDescent="0.15"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2:27" ht="11.25" customHeight="1" x14ac:dyDescent="0.15"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2:27" ht="11.25" customHeight="1" x14ac:dyDescent="0.15"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2:27" ht="11.25" customHeight="1" x14ac:dyDescent="0.15"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2:27" ht="11.25" customHeight="1" x14ac:dyDescent="0.15"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2:27" ht="11.25" customHeight="1" x14ac:dyDescent="0.15"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2:27" ht="11.25" customHeight="1" x14ac:dyDescent="0.15"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2:27" ht="11.25" customHeight="1" x14ac:dyDescent="0.15"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2:27" ht="11.25" customHeight="1" x14ac:dyDescent="0.15"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2:27" ht="11.25" customHeight="1" x14ac:dyDescent="0.15"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2:27" ht="11.25" customHeight="1" x14ac:dyDescent="0.15"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2:27" ht="11.25" customHeight="1" x14ac:dyDescent="0.15"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2:27" ht="11.25" customHeight="1" x14ac:dyDescent="0.15"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2:27" ht="11.25" customHeight="1" x14ac:dyDescent="0.15"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2:27" ht="11.25" customHeight="1" x14ac:dyDescent="0.15"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2:27" ht="11.25" customHeight="1" x14ac:dyDescent="0.15"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2:27" ht="11.25" customHeight="1" x14ac:dyDescent="0.15"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2:27" ht="11.25" customHeight="1" x14ac:dyDescent="0.15"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2:27" ht="11.25" customHeight="1" x14ac:dyDescent="0.15"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2:27" ht="11.25" customHeight="1" x14ac:dyDescent="0.15"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2:27" ht="11.25" customHeight="1" x14ac:dyDescent="0.15"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2:27" ht="11.25" customHeight="1" x14ac:dyDescent="0.15"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2:27" ht="11.25" customHeight="1" x14ac:dyDescent="0.15"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2:27" ht="11.25" customHeight="1" x14ac:dyDescent="0.15"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2:27" ht="11.25" customHeight="1" x14ac:dyDescent="0.15"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2:27" ht="11.25" customHeight="1" x14ac:dyDescent="0.15"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2:27" ht="11.25" customHeight="1" x14ac:dyDescent="0.15"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2:27" ht="11.25" customHeight="1" x14ac:dyDescent="0.15"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2:27" ht="11.25" customHeight="1" x14ac:dyDescent="0.15"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2:27" ht="11.25" customHeight="1" x14ac:dyDescent="0.15"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2:27" ht="11.25" customHeight="1" x14ac:dyDescent="0.15"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2:27" ht="11.25" customHeight="1" x14ac:dyDescent="0.15"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2:27" ht="11.25" customHeight="1" x14ac:dyDescent="0.15"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2:27" ht="11.25" customHeight="1" x14ac:dyDescent="0.15"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2:27" ht="11.25" customHeight="1" x14ac:dyDescent="0.15"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2:27" ht="11.25" customHeight="1" x14ac:dyDescent="0.15"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2:27" ht="11.25" customHeight="1" x14ac:dyDescent="0.15"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2:27" ht="11.25" customHeight="1" x14ac:dyDescent="0.15"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2:27" ht="11.25" customHeight="1" x14ac:dyDescent="0.15"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2:27" ht="11.25" customHeight="1" x14ac:dyDescent="0.15"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2:27" ht="11.25" customHeight="1" x14ac:dyDescent="0.15"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2:27" ht="11.25" customHeight="1" x14ac:dyDescent="0.15"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2:27" ht="11.25" customHeight="1" x14ac:dyDescent="0.15"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2:27" ht="11.25" customHeight="1" x14ac:dyDescent="0.15"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2:27" ht="11.25" customHeight="1" x14ac:dyDescent="0.15"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2:27" ht="11.25" customHeight="1" x14ac:dyDescent="0.15"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2:27" ht="11.25" customHeight="1" x14ac:dyDescent="0.15"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2:27" ht="11.25" customHeight="1" x14ac:dyDescent="0.15"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2:27" ht="11.25" customHeight="1" x14ac:dyDescent="0.15"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2:27" ht="11.25" customHeight="1" x14ac:dyDescent="0.15"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2:27" ht="11.25" customHeight="1" x14ac:dyDescent="0.15"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2:27" ht="11.25" customHeight="1" x14ac:dyDescent="0.15"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2:27" ht="11.25" customHeight="1" x14ac:dyDescent="0.15"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2:27" ht="11.25" customHeight="1" x14ac:dyDescent="0.15"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2:27" ht="11.25" customHeight="1" x14ac:dyDescent="0.15"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2:27" ht="11.25" customHeight="1" x14ac:dyDescent="0.15"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2:27" ht="11.25" customHeight="1" x14ac:dyDescent="0.15"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2:27" ht="11.25" customHeight="1" x14ac:dyDescent="0.15"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2:27" ht="11.25" customHeight="1" x14ac:dyDescent="0.15"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2:27" ht="11.25" customHeight="1" x14ac:dyDescent="0.15"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2:27" ht="11.25" customHeight="1" x14ac:dyDescent="0.15"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2:27" ht="11.25" customHeight="1" x14ac:dyDescent="0.15"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2:27" ht="11.25" customHeight="1" x14ac:dyDescent="0.15"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2:27" ht="11.25" customHeight="1" x14ac:dyDescent="0.15"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2:27" ht="11.25" customHeight="1" x14ac:dyDescent="0.15"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2:27" ht="11.25" customHeight="1" x14ac:dyDescent="0.15"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2:27" ht="11.25" customHeight="1" x14ac:dyDescent="0.15"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2:27" ht="11.25" customHeight="1" x14ac:dyDescent="0.15"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2:27" ht="11.25" customHeight="1" x14ac:dyDescent="0.15"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2:27" ht="11.25" customHeight="1" x14ac:dyDescent="0.15"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2:27" ht="11.25" customHeight="1" x14ac:dyDescent="0.15"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2:27" ht="11.25" customHeight="1" x14ac:dyDescent="0.15"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2:27" ht="11.25" customHeight="1" x14ac:dyDescent="0.15"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2:27" ht="11.25" customHeight="1" x14ac:dyDescent="0.15"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2:27" ht="11.25" customHeight="1" x14ac:dyDescent="0.15"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2:27" ht="11.25" customHeight="1" x14ac:dyDescent="0.15"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2:27" ht="11.25" customHeight="1" x14ac:dyDescent="0.15"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2:27" ht="11.25" customHeight="1" x14ac:dyDescent="0.15"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2:27" ht="11.25" customHeight="1" x14ac:dyDescent="0.15"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2:27" ht="11.25" customHeight="1" x14ac:dyDescent="0.15"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2:27" ht="11.25" customHeight="1" x14ac:dyDescent="0.15"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2:27" ht="11.25" customHeight="1" x14ac:dyDescent="0.15"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2:27" ht="11.25" customHeight="1" x14ac:dyDescent="0.15"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2:27" ht="11.25" customHeight="1" x14ac:dyDescent="0.15"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2:27" ht="11.25" customHeight="1" x14ac:dyDescent="0.15"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2:27" ht="11.25" customHeight="1" x14ac:dyDescent="0.15"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2:27" ht="11.25" customHeight="1" x14ac:dyDescent="0.15"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2:27" ht="11.25" customHeight="1" x14ac:dyDescent="0.15"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2:27" ht="11.25" customHeight="1" x14ac:dyDescent="0.15"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2:27" ht="11.25" customHeight="1" x14ac:dyDescent="0.15"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2:27" ht="11.25" customHeight="1" x14ac:dyDescent="0.15"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2:27" ht="11.25" customHeight="1" x14ac:dyDescent="0.15"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2:27" ht="11.25" customHeight="1" x14ac:dyDescent="0.15"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2:27" ht="11.25" customHeight="1" x14ac:dyDescent="0.15"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2:27" ht="11.25" customHeight="1" x14ac:dyDescent="0.15"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2:27" ht="11.25" customHeight="1" x14ac:dyDescent="0.15"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2:27" ht="11.25" customHeight="1" x14ac:dyDescent="0.15"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2:27" ht="11.25" customHeight="1" x14ac:dyDescent="0.15"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2:27" ht="11.25" customHeight="1" x14ac:dyDescent="0.15"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2:27" ht="11.25" customHeight="1" x14ac:dyDescent="0.15"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2:27" ht="11.25" customHeight="1" x14ac:dyDescent="0.15"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2:27" ht="11.25" customHeight="1" x14ac:dyDescent="0.15"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2:27" ht="11.25" customHeight="1" x14ac:dyDescent="0.15"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2:27" ht="11.25" customHeight="1" x14ac:dyDescent="0.15"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2:27" ht="11.25" customHeight="1" x14ac:dyDescent="0.15"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2:27" ht="11.25" customHeight="1" x14ac:dyDescent="0.15"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2:27" ht="11.25" customHeight="1" x14ac:dyDescent="0.15"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2:27" ht="11.25" customHeight="1" x14ac:dyDescent="0.15"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2:27" ht="11.25" customHeight="1" x14ac:dyDescent="0.15"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2:27" ht="11.25" customHeight="1" x14ac:dyDescent="0.15"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2:27" ht="11.25" customHeight="1" x14ac:dyDescent="0.15"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2:27" ht="11.25" customHeight="1" x14ac:dyDescent="0.15"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2:27" ht="11.25" customHeight="1" x14ac:dyDescent="0.15"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2:27" ht="11.25" customHeight="1" x14ac:dyDescent="0.15"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2:27" ht="11.25" customHeight="1" x14ac:dyDescent="0.15"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2:27" ht="11.25" customHeight="1" x14ac:dyDescent="0.15"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2:27" ht="11.25" customHeight="1" x14ac:dyDescent="0.15"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2:27" ht="11.25" customHeight="1" x14ac:dyDescent="0.15"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2:27" ht="11.25" customHeight="1" x14ac:dyDescent="0.15"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2:27" ht="11.25" customHeight="1" x14ac:dyDescent="0.15"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2:27" ht="11.25" customHeight="1" x14ac:dyDescent="0.15"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2:27" ht="11.25" customHeight="1" x14ac:dyDescent="0.15"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2:27" ht="11.25" customHeight="1" x14ac:dyDescent="0.15"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2:27" ht="11.25" customHeight="1" x14ac:dyDescent="0.15"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2:27" ht="11.25" customHeight="1" x14ac:dyDescent="0.15"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2:27" ht="11.25" customHeight="1" x14ac:dyDescent="0.15"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2:27" ht="11.25" customHeight="1" x14ac:dyDescent="0.15"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2:27" ht="11.25" customHeight="1" x14ac:dyDescent="0.15"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2:27" ht="11.25" customHeight="1" x14ac:dyDescent="0.15"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2:27" ht="11.25" customHeight="1" x14ac:dyDescent="0.15"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2:27" ht="11.25" customHeight="1" x14ac:dyDescent="0.15"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2:27" ht="11.25" customHeight="1" x14ac:dyDescent="0.15"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2:27" ht="11.25" customHeight="1" x14ac:dyDescent="0.15"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2:27" ht="11.25" customHeight="1" x14ac:dyDescent="0.15"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2:27" ht="11.25" customHeight="1" x14ac:dyDescent="0.15"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2:27" ht="11.25" customHeight="1" x14ac:dyDescent="0.15"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2:27" ht="11.25" customHeight="1" x14ac:dyDescent="0.15"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2:27" ht="11.25" customHeight="1" x14ac:dyDescent="0.15"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2:27" ht="11.25" customHeight="1" x14ac:dyDescent="0.15"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2:27" ht="11.25" customHeight="1" x14ac:dyDescent="0.15"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2:27" ht="11.25" customHeight="1" x14ac:dyDescent="0.15"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2:27" ht="11.25" customHeight="1" x14ac:dyDescent="0.15"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2:27" ht="11.25" customHeight="1" x14ac:dyDescent="0.15"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2:27" ht="11.25" customHeight="1" x14ac:dyDescent="0.15"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2:27" ht="11.25" customHeight="1" x14ac:dyDescent="0.15"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2:27" ht="11.25" customHeight="1" x14ac:dyDescent="0.15"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2:27" ht="11.25" customHeight="1" x14ac:dyDescent="0.15"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2:27" ht="11.25" customHeight="1" x14ac:dyDescent="0.15"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2:27" ht="11.25" customHeight="1" x14ac:dyDescent="0.15"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2:27" ht="11.25" customHeight="1" x14ac:dyDescent="0.15"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2:27" ht="11.25" customHeight="1" x14ac:dyDescent="0.15"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2:27" ht="11.25" customHeight="1" x14ac:dyDescent="0.15"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2:27" ht="11.25" customHeight="1" x14ac:dyDescent="0.15"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2:27" ht="11.25" customHeight="1" x14ac:dyDescent="0.15"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2:27" ht="11.25" customHeight="1" x14ac:dyDescent="0.15"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2:27" ht="11.25" customHeight="1" x14ac:dyDescent="0.15"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2:27" ht="11.25" customHeight="1" x14ac:dyDescent="0.15"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2:27" ht="11.25" customHeight="1" x14ac:dyDescent="0.15"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2:27" ht="11.25" customHeight="1" x14ac:dyDescent="0.15"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2:27" ht="11.25" customHeight="1" x14ac:dyDescent="0.15"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2:27" ht="11.25" customHeight="1" x14ac:dyDescent="0.15"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2:27" ht="11.25" customHeight="1" x14ac:dyDescent="0.15"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2:27" ht="11.25" customHeight="1" x14ac:dyDescent="0.15"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2:27" ht="11.25" customHeight="1" x14ac:dyDescent="0.15"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2:27" ht="11.25" customHeight="1" x14ac:dyDescent="0.15"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2:27" ht="11.25" customHeight="1" x14ac:dyDescent="0.15"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2:27" ht="11.25" customHeight="1" x14ac:dyDescent="0.15"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2:27" ht="11.25" customHeight="1" x14ac:dyDescent="0.15"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2:27" ht="11.25" customHeight="1" x14ac:dyDescent="0.15"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2:27" ht="11.25" customHeight="1" x14ac:dyDescent="0.15"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2:27" ht="11.25" customHeight="1" x14ac:dyDescent="0.15"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2:27" ht="11.25" customHeight="1" x14ac:dyDescent="0.15"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2:27" ht="11.25" customHeight="1" x14ac:dyDescent="0.15"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2:27" ht="11.25" customHeight="1" x14ac:dyDescent="0.15"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2:27" ht="11.25" customHeight="1" x14ac:dyDescent="0.15"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2:27" ht="11.25" customHeight="1" x14ac:dyDescent="0.15"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2:27" ht="11.25" customHeight="1" x14ac:dyDescent="0.15"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2:27" ht="11.25" customHeight="1" x14ac:dyDescent="0.15"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2:27" ht="11.25" customHeight="1" x14ac:dyDescent="0.15"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2:27" ht="11.25" customHeight="1" x14ac:dyDescent="0.15"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2:27" ht="11.25" customHeight="1" x14ac:dyDescent="0.15"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2:27" ht="11.25" customHeight="1" x14ac:dyDescent="0.15"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2:27" ht="11.25" customHeight="1" x14ac:dyDescent="0.15"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2:27" ht="11.25" customHeight="1" x14ac:dyDescent="0.15"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2:27" ht="11.25" customHeight="1" x14ac:dyDescent="0.15"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2:27" ht="11.25" customHeight="1" x14ac:dyDescent="0.15"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2:27" ht="11.25" customHeight="1" x14ac:dyDescent="0.15"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2:27" ht="11.25" customHeight="1" x14ac:dyDescent="0.15"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2:27" ht="11.25" customHeight="1" x14ac:dyDescent="0.15"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2:27" ht="11.25" customHeight="1" x14ac:dyDescent="0.15"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2:27" ht="11.25" customHeight="1" x14ac:dyDescent="0.15"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2:27" ht="11.25" customHeight="1" x14ac:dyDescent="0.15"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2:27" ht="11.25" customHeight="1" x14ac:dyDescent="0.15"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2:27" ht="11.25" customHeight="1" x14ac:dyDescent="0.15"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2:27" ht="11.25" customHeight="1" x14ac:dyDescent="0.15"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2:27" ht="11.25" customHeight="1" x14ac:dyDescent="0.15"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2:27" ht="11.25" customHeight="1" x14ac:dyDescent="0.15"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2:27" ht="11.25" customHeight="1" x14ac:dyDescent="0.15"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2:27" ht="11.25" customHeight="1" x14ac:dyDescent="0.15"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2:27" ht="11.25" customHeight="1" x14ac:dyDescent="0.15"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2:27" ht="11.25" customHeight="1" x14ac:dyDescent="0.15"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2:27" ht="11.25" customHeight="1" x14ac:dyDescent="0.15"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2:27" ht="11.25" customHeight="1" x14ac:dyDescent="0.15"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2:27" ht="11.25" customHeight="1" x14ac:dyDescent="0.15"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2:27" ht="11.25" customHeight="1" x14ac:dyDescent="0.15"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E9037-FA62-AC47-8A2C-2F3B94E3E3EA}">
  <dimension ref="A1:M26"/>
  <sheetViews>
    <sheetView tabSelected="1" zoomScale="120" zoomScaleNormal="120" workbookViewId="0">
      <selection activeCell="B1" sqref="B1"/>
    </sheetView>
  </sheetViews>
  <sheetFormatPr baseColWidth="10" defaultRowHeight="13" x14ac:dyDescent="0.15"/>
  <cols>
    <col min="2" max="2" width="36.6640625" customWidth="1"/>
    <col min="5" max="5" width="19.83203125" customWidth="1"/>
    <col min="6" max="6" width="34.6640625" customWidth="1"/>
    <col min="7" max="7" width="25.5" customWidth="1"/>
    <col min="13" max="13" width="67.33203125" customWidth="1"/>
  </cols>
  <sheetData>
    <row r="1" spans="1:13" ht="48" x14ac:dyDescent="0.15">
      <c r="A1" s="9" t="s">
        <v>17</v>
      </c>
      <c r="B1" s="9" t="s">
        <v>15</v>
      </c>
      <c r="C1" s="13" t="s">
        <v>14</v>
      </c>
      <c r="D1" s="13" t="s">
        <v>13</v>
      </c>
      <c r="E1" s="12" t="s">
        <v>12</v>
      </c>
      <c r="F1" s="10" t="s">
        <v>11</v>
      </c>
      <c r="G1" s="10" t="s">
        <v>10</v>
      </c>
      <c r="H1" s="10" t="s">
        <v>9</v>
      </c>
      <c r="I1" s="11" t="s">
        <v>8</v>
      </c>
      <c r="J1" s="9" t="s">
        <v>7</v>
      </c>
      <c r="K1" s="11" t="s">
        <v>6</v>
      </c>
      <c r="L1" s="10" t="s">
        <v>4</v>
      </c>
      <c r="M1" s="14" t="s">
        <v>3</v>
      </c>
    </row>
    <row r="2" spans="1:13" x14ac:dyDescent="0.15">
      <c r="B2" s="15" t="s">
        <v>18</v>
      </c>
      <c r="C2" s="7" t="s">
        <v>19</v>
      </c>
      <c r="D2" s="16"/>
      <c r="E2" s="7" t="s">
        <v>20</v>
      </c>
      <c r="F2" s="7" t="s">
        <v>21</v>
      </c>
      <c r="G2" s="7" t="s">
        <v>22</v>
      </c>
      <c r="H2" s="17" t="str">
        <f>HYPERLINK("mailto:ajem@uq.edu.au","ajem@uq.edu.au")</f>
        <v>ajem@uq.edu.au</v>
      </c>
      <c r="I2" s="7" t="s">
        <v>23</v>
      </c>
      <c r="J2" s="7">
        <v>2003</v>
      </c>
      <c r="K2" s="7"/>
      <c r="L2" s="8"/>
      <c r="M2" s="18" t="s">
        <v>24</v>
      </c>
    </row>
    <row r="3" spans="1:13" x14ac:dyDescent="0.15">
      <c r="B3" s="15" t="s">
        <v>25</v>
      </c>
      <c r="C3" s="19" t="s">
        <v>26</v>
      </c>
      <c r="D3" s="7"/>
      <c r="E3" s="7" t="s">
        <v>27</v>
      </c>
      <c r="F3" s="7" t="s">
        <v>28</v>
      </c>
      <c r="G3" s="7"/>
      <c r="H3" s="7"/>
      <c r="I3" s="7" t="s">
        <v>23</v>
      </c>
      <c r="J3" s="7">
        <v>1936</v>
      </c>
      <c r="K3" s="7">
        <v>0</v>
      </c>
      <c r="L3" s="8"/>
      <c r="M3" s="20"/>
    </row>
    <row r="4" spans="1:13" x14ac:dyDescent="0.15">
      <c r="B4" s="21" t="s">
        <v>29</v>
      </c>
      <c r="C4" s="19" t="s">
        <v>30</v>
      </c>
      <c r="D4" s="7">
        <v>14653311</v>
      </c>
      <c r="E4" s="7" t="s">
        <v>31</v>
      </c>
      <c r="F4" s="7" t="s">
        <v>32</v>
      </c>
      <c r="G4" s="7" t="s">
        <v>33</v>
      </c>
      <c r="H4" s="7"/>
      <c r="I4" s="7" t="s">
        <v>23</v>
      </c>
      <c r="J4" s="7"/>
      <c r="K4" s="7">
        <v>1</v>
      </c>
      <c r="L4" s="8">
        <v>0.84499999999999997</v>
      </c>
      <c r="M4" s="22" t="str">
        <f>HYPERLINK("http://www.tandf.co.uk/journals/carfax/00049182.html","http://www.tandf.co.uk/journals/carfax/00049182.html")</f>
        <v>http://www.tandf.co.uk/journals/carfax/00049182.html</v>
      </c>
    </row>
    <row r="5" spans="1:13" x14ac:dyDescent="0.15">
      <c r="B5" s="21" t="s">
        <v>34</v>
      </c>
      <c r="C5" s="19" t="s">
        <v>35</v>
      </c>
      <c r="D5" s="7">
        <v>17455871</v>
      </c>
      <c r="E5" s="7" t="s">
        <v>36</v>
      </c>
      <c r="F5" s="7" t="s">
        <v>37</v>
      </c>
      <c r="G5" s="7" t="s">
        <v>38</v>
      </c>
      <c r="H5" s="17" t="str">
        <f>HYPERLINK("mailto:a.wong@uws.edu.au","a.wong@uws.edu.au")</f>
        <v>a.wong@uws.edu.au</v>
      </c>
      <c r="I5" s="7" t="s">
        <v>23</v>
      </c>
      <c r="J5" s="7">
        <v>1962</v>
      </c>
      <c r="K5" s="7">
        <v>1</v>
      </c>
      <c r="L5" s="8">
        <v>0.871</v>
      </c>
      <c r="M5" s="22" t="str">
        <f>HYPERLINK("https://authorservices.wiley.com/bauthor/Aims_scope.asp?ref=1745-5863&amp;site=1","https://authorservices.wiley.com/bauthor/Aims_scope.asp?ref=1745-5863&amp;site=1")</f>
        <v>https://authorservices.wiley.com/bauthor/Aims_scope.asp?ref=1745-5863&amp;site=1</v>
      </c>
    </row>
    <row r="6" spans="1:13" x14ac:dyDescent="0.15">
      <c r="B6" s="21" t="s">
        <v>39</v>
      </c>
      <c r="C6" s="19" t="s">
        <v>40</v>
      </c>
      <c r="D6" s="7">
        <v>14400952</v>
      </c>
      <c r="E6" s="7" t="s">
        <v>41</v>
      </c>
      <c r="F6" s="7" t="s">
        <v>42</v>
      </c>
      <c r="G6" s="7" t="s">
        <v>43</v>
      </c>
      <c r="H6" s="17" t="str">
        <f>HYPERLINK("mailto:AJES.Editor@gsa.org.au","AJES.Editor@gsa.org.au ")</f>
        <v xml:space="preserve">AJES.Editor@gsa.org.au </v>
      </c>
      <c r="I6" s="7" t="s">
        <v>23</v>
      </c>
      <c r="J6" s="7">
        <v>1984</v>
      </c>
      <c r="K6" s="7"/>
      <c r="L6" s="8"/>
      <c r="M6" s="22" t="str">
        <f>HYPERLINK("http://gsa.org.au/ajes","http://gsa.org.au/ajes")</f>
        <v>http://gsa.org.au/ajes</v>
      </c>
    </row>
    <row r="7" spans="1:13" x14ac:dyDescent="0.15">
      <c r="B7" s="21" t="s">
        <v>44</v>
      </c>
      <c r="C7" s="19" t="s">
        <v>45</v>
      </c>
      <c r="D7" s="7">
        <v>18386768</v>
      </c>
      <c r="E7" s="7" t="s">
        <v>20</v>
      </c>
      <c r="F7" s="7" t="s">
        <v>46</v>
      </c>
      <c r="G7" s="7" t="s">
        <v>47</v>
      </c>
      <c r="H7" s="17" t="str">
        <f>HYPERLINK("mailto:balwant.singh@sydney.edu.au","balwant.singh@sydney.edu.au")</f>
        <v>balwant.singh@sydney.edu.au</v>
      </c>
      <c r="I7" s="7" t="s">
        <v>23</v>
      </c>
      <c r="J7" s="7">
        <v>1963</v>
      </c>
      <c r="K7" s="7">
        <v>1</v>
      </c>
      <c r="L7" s="8">
        <v>1.236</v>
      </c>
      <c r="M7" s="22" t="str">
        <f>HYPERLINK("http://www.publish.csiro.au/nid/84.htm","http://www.publish.csiro.au/nid/84.htm")</f>
        <v>http://www.publish.csiro.au/nid/84.htm</v>
      </c>
    </row>
    <row r="8" spans="1:13" x14ac:dyDescent="0.15">
      <c r="B8" s="21" t="s">
        <v>48</v>
      </c>
      <c r="C8" s="19" t="s">
        <v>49</v>
      </c>
      <c r="D8" s="7"/>
      <c r="E8" s="7" t="s">
        <v>20</v>
      </c>
      <c r="F8" s="7" t="s">
        <v>50</v>
      </c>
      <c r="G8" s="7" t="s">
        <v>51</v>
      </c>
      <c r="H8" s="17" t="str">
        <f>HYPERLINK("mailto:dkaroly@unimelb.edu.au"," dkaroly@unimelb.edu.au")</f>
        <v> dkaroly@unimelb.edu.au</v>
      </c>
      <c r="I8" s="7" t="s">
        <v>23</v>
      </c>
      <c r="J8" s="7">
        <v>1952</v>
      </c>
      <c r="K8" s="7"/>
      <c r="L8" s="8"/>
      <c r="M8" s="22" t="str">
        <f>HYPERLINK("http://www.bom.gov.au/amm/","http://www.bom.gov.au/amm/")</f>
        <v>http://www.bom.gov.au/amm/</v>
      </c>
    </row>
    <row r="9" spans="1:13" x14ac:dyDescent="0.15">
      <c r="B9" s="21" t="s">
        <v>52</v>
      </c>
      <c r="C9" s="19"/>
      <c r="D9" s="7"/>
      <c r="E9" s="7"/>
      <c r="F9" s="7"/>
      <c r="G9" s="7"/>
      <c r="H9" s="7"/>
      <c r="I9" s="7"/>
      <c r="J9" s="7"/>
      <c r="K9" s="7"/>
      <c r="L9" s="8"/>
      <c r="M9" s="20"/>
    </row>
    <row r="10" spans="1:13" x14ac:dyDescent="0.15">
      <c r="B10" s="21" t="s">
        <v>53</v>
      </c>
      <c r="C10" s="19"/>
      <c r="D10" s="7"/>
      <c r="E10" s="7" t="s">
        <v>54</v>
      </c>
      <c r="F10" s="7"/>
      <c r="G10" s="7"/>
      <c r="H10" s="7"/>
      <c r="I10" s="7"/>
      <c r="J10" s="7"/>
      <c r="K10" s="7"/>
      <c r="L10" s="8"/>
      <c r="M10" s="20"/>
    </row>
    <row r="11" spans="1:13" x14ac:dyDescent="0.15">
      <c r="B11" s="21" t="s">
        <v>55</v>
      </c>
      <c r="C11" s="19" t="s">
        <v>56</v>
      </c>
      <c r="D11" s="19">
        <v>18365655</v>
      </c>
      <c r="E11" s="7" t="s">
        <v>57</v>
      </c>
      <c r="F11" s="7" t="s">
        <v>58</v>
      </c>
      <c r="G11" s="7" t="s">
        <v>59</v>
      </c>
      <c r="H11" s="17" t="str">
        <f>HYPERLINK("mailto:g.l.wright@curtin.edu.au","g.l.wright@curtin.edu.au")</f>
        <v>g.l.wright@curtin.edu.au</v>
      </c>
      <c r="I11" s="7" t="s">
        <v>23</v>
      </c>
      <c r="J11" s="7">
        <v>2004</v>
      </c>
      <c r="K11" s="7">
        <v>1</v>
      </c>
      <c r="L11" s="8">
        <v>1</v>
      </c>
      <c r="M11" s="22" t="str">
        <f>HYPERLINK("http://www.tandf.co.uk/journals/TJSS","http://www.tandf.co.uk/journals/TJSS")</f>
        <v>http://www.tandf.co.uk/journals/TJSS</v>
      </c>
    </row>
    <row r="12" spans="1:13" x14ac:dyDescent="0.15">
      <c r="B12" s="21" t="s">
        <v>60</v>
      </c>
      <c r="C12" s="19" t="s">
        <v>61</v>
      </c>
      <c r="D12" s="19"/>
      <c r="E12" s="7" t="s">
        <v>31</v>
      </c>
      <c r="F12" s="7" t="s">
        <v>62</v>
      </c>
      <c r="G12" s="7" t="s">
        <v>63</v>
      </c>
      <c r="H12" s="17" t="str">
        <f>HYPERLINK("mailto:linnsoc@iinet.net.au","linnsoc@iinet.net.au")</f>
        <v>linnsoc@iinet.net.au</v>
      </c>
      <c r="I12" s="7" t="s">
        <v>23</v>
      </c>
      <c r="J12" s="7">
        <v>1875</v>
      </c>
      <c r="K12" s="7"/>
      <c r="L12" s="8"/>
      <c r="M12" s="20"/>
    </row>
    <row r="13" spans="1:13" x14ac:dyDescent="0.15">
      <c r="B13" s="21" t="s">
        <v>64</v>
      </c>
      <c r="C13" s="19" t="s">
        <v>65</v>
      </c>
      <c r="D13" s="19">
        <v>14485494</v>
      </c>
      <c r="E13" s="7" t="s">
        <v>66</v>
      </c>
      <c r="F13" s="7" t="s">
        <v>46</v>
      </c>
      <c r="G13" s="7" t="s">
        <v>67</v>
      </c>
      <c r="H13" s="17" t="str">
        <f>HYPERLINK("mailto:publishing.wr@csiro.au","publishing.wr@csiro.au")</f>
        <v>publishing.wr@csiro.au</v>
      </c>
      <c r="I13" s="7" t="s">
        <v>23</v>
      </c>
      <c r="J13" s="7">
        <v>1956</v>
      </c>
      <c r="K13" s="7">
        <v>1</v>
      </c>
      <c r="L13" s="8">
        <v>1.2050000000000001</v>
      </c>
      <c r="M13" s="22" t="str">
        <f>HYPERLINK("http://www.publish.csiro.au/nid/144/aid/2418.htm","http://www.publish.csiro.au/nid/144/aid/2418.htm")</f>
        <v>http://www.publish.csiro.au/nid/144/aid/2418.htm</v>
      </c>
    </row>
    <row r="14" spans="1:13" x14ac:dyDescent="0.15">
      <c r="B14" s="23" t="s">
        <v>68</v>
      </c>
      <c r="C14" s="19" t="s">
        <v>69</v>
      </c>
      <c r="D14" s="19">
        <v>18347541</v>
      </c>
      <c r="E14" s="7" t="s">
        <v>70</v>
      </c>
      <c r="F14" s="19" t="s">
        <v>71</v>
      </c>
      <c r="G14" s="7" t="s">
        <v>72</v>
      </c>
      <c r="H14" s="17" t="str">
        <f>HYPERLINK("mailto:publishing.journals@csiro.au","publishing.journals@csiro.au")</f>
        <v>publishing.journals@csiro.au</v>
      </c>
      <c r="I14" s="7" t="s">
        <v>23</v>
      </c>
      <c r="J14" s="7">
        <v>1976</v>
      </c>
      <c r="K14" s="7">
        <v>1</v>
      </c>
      <c r="L14" s="8">
        <v>1.04</v>
      </c>
      <c r="M14" s="22" t="str">
        <f>HYPERLINK("http://www.publish.csiro.au/nid/202/aid/4722.htm","http://www.publish.csiro.au/nid/202/aid/4722.htm")</f>
        <v>http://www.publish.csiro.au/nid/202/aid/4722.htm</v>
      </c>
    </row>
    <row r="15" spans="1:13" x14ac:dyDescent="0.15">
      <c r="B15" s="23" t="s">
        <v>73</v>
      </c>
      <c r="C15" s="19" t="s">
        <v>74</v>
      </c>
      <c r="D15" s="19">
        <v>14767244</v>
      </c>
      <c r="E15" s="19" t="s">
        <v>20</v>
      </c>
      <c r="F15" s="19" t="s">
        <v>75</v>
      </c>
      <c r="G15" s="7" t="s">
        <v>76</v>
      </c>
      <c r="H15" s="7"/>
      <c r="I15" s="7" t="s">
        <v>23</v>
      </c>
      <c r="J15" s="7">
        <v>1982</v>
      </c>
      <c r="K15" s="7">
        <v>1</v>
      </c>
      <c r="L15" s="8"/>
      <c r="M15" s="20"/>
    </row>
    <row r="16" spans="1:13" x14ac:dyDescent="0.15">
      <c r="B16" s="23" t="s">
        <v>77</v>
      </c>
      <c r="C16" s="19"/>
      <c r="D16" s="19"/>
      <c r="E16" s="19"/>
      <c r="F16" s="19" t="s">
        <v>78</v>
      </c>
      <c r="G16" s="7"/>
      <c r="H16" s="7"/>
      <c r="I16" s="7" t="s">
        <v>79</v>
      </c>
      <c r="J16" s="7"/>
      <c r="K16" s="7"/>
      <c r="L16" s="18"/>
      <c r="M16" s="22" t="str">
        <f>HYPERLINK("http://www.agta.asn.au/news/index.htm","http://www.agta.asn.au/news/index.htm")</f>
        <v>http://www.agta.asn.au/news/index.htm</v>
      </c>
    </row>
    <row r="17" spans="2:13" x14ac:dyDescent="0.15">
      <c r="B17" s="23" t="s">
        <v>80</v>
      </c>
      <c r="C17" s="19"/>
      <c r="D17" s="19"/>
      <c r="E17" s="19" t="s">
        <v>81</v>
      </c>
      <c r="F17" s="19" t="s">
        <v>82</v>
      </c>
      <c r="G17" s="7"/>
      <c r="H17" s="7"/>
      <c r="I17" s="7"/>
      <c r="J17" s="19"/>
      <c r="K17" s="19"/>
      <c r="L17" s="18"/>
      <c r="M17" s="22" t="str">
        <f>HYPERLINK("http://www.gtaq.com.au/p/publications-resources.html","http://www.gtaq.com.au/p/publications-resources.html")</f>
        <v>http://www.gtaq.com.au/p/publications-resources.html</v>
      </c>
    </row>
    <row r="18" spans="2:13" x14ac:dyDescent="0.15">
      <c r="B18" s="23" t="s">
        <v>83</v>
      </c>
      <c r="C18" s="19"/>
      <c r="D18" s="19"/>
      <c r="E18" s="19" t="s">
        <v>31</v>
      </c>
      <c r="F18" s="19" t="s">
        <v>84</v>
      </c>
      <c r="G18" s="19"/>
      <c r="H18" s="7"/>
      <c r="I18" s="7"/>
      <c r="J18" s="19"/>
      <c r="K18" s="19"/>
      <c r="L18" s="18"/>
      <c r="M18" s="22" t="str">
        <f>HYPERLINK("http://www.gtansw.org.au/publications.php","http://www.gtansw.org.au/publications.php")</f>
        <v>http://www.gtansw.org.au/publications.php</v>
      </c>
    </row>
    <row r="19" spans="2:13" x14ac:dyDescent="0.15">
      <c r="B19" s="23" t="s">
        <v>85</v>
      </c>
      <c r="C19" s="19"/>
      <c r="D19" s="19"/>
      <c r="E19" s="19" t="s">
        <v>86</v>
      </c>
      <c r="F19" s="19" t="s">
        <v>87</v>
      </c>
      <c r="G19" s="19"/>
      <c r="H19" s="7"/>
      <c r="I19" s="7"/>
      <c r="J19" s="19"/>
      <c r="K19" s="19"/>
      <c r="L19" s="18"/>
      <c r="M19" s="22" t="str">
        <f>HYPERLINK("http://www.gtasa.asn.au/resources-journal_archive","http://www.gtasa.asn.au/resources-journal_archive")</f>
        <v>http://www.gtasa.asn.au/resources-journal_archive</v>
      </c>
    </row>
    <row r="20" spans="2:13" x14ac:dyDescent="0.15">
      <c r="B20" s="23" t="s">
        <v>88</v>
      </c>
      <c r="C20" s="19" t="s">
        <v>89</v>
      </c>
      <c r="D20" s="19">
        <v>14429993</v>
      </c>
      <c r="E20" s="19" t="s">
        <v>90</v>
      </c>
      <c r="F20" s="19" t="s">
        <v>91</v>
      </c>
      <c r="G20" s="19" t="s">
        <v>92</v>
      </c>
      <c r="H20" s="24" t="str">
        <f>HYPERLINK("mailto:michael.bull@flinders.edu.au","michael.bull@flinders.edu.au")</f>
        <v>michael.bull@flinders.edu.au</v>
      </c>
      <c r="I20" s="7" t="s">
        <v>23</v>
      </c>
      <c r="J20" s="19">
        <v>1975</v>
      </c>
      <c r="K20" s="19"/>
      <c r="L20" s="18"/>
      <c r="M20" s="22" t="str">
        <f>HYPERLINK("http://www.wiley.com/bw/journal.asp?ref=1442-9985&amp;site=1","http://www.wiley.com/bw/journal.asp?ref=1442-9985&amp;site=1")</f>
        <v>http://www.wiley.com/bw/journal.asp?ref=1442-9985&amp;site=1</v>
      </c>
    </row>
    <row r="21" spans="2:13" x14ac:dyDescent="0.15">
      <c r="B21" s="23" t="s">
        <v>93</v>
      </c>
      <c r="C21" s="19" t="s">
        <v>94</v>
      </c>
      <c r="D21" s="19">
        <v>14449862</v>
      </c>
      <c r="E21" s="19" t="s">
        <v>20</v>
      </c>
      <c r="F21" s="19" t="s">
        <v>95</v>
      </c>
      <c r="G21" s="19" t="s">
        <v>96</v>
      </c>
      <c r="H21" s="24" t="str">
        <f>HYPERLINK("mailto:dickwilliams1955@gmail.com","dickwilliams1955@gmail.com")</f>
        <v>dickwilliams1955@gmail.com</v>
      </c>
      <c r="I21" s="7" t="s">
        <v>23</v>
      </c>
      <c r="J21" s="19">
        <v>1953</v>
      </c>
      <c r="K21" s="19">
        <v>1</v>
      </c>
      <c r="L21" s="18">
        <v>1.681</v>
      </c>
      <c r="M21" s="22" t="str">
        <f>HYPERLINK("http://www.publish.csiro.au/nid/65.htm","http://www.publish.csiro.au/nid/65.htm")</f>
        <v>http://www.publish.csiro.au/nid/65.htm</v>
      </c>
    </row>
    <row r="22" spans="2:13" x14ac:dyDescent="0.15">
      <c r="B22" s="2" t="s">
        <v>97</v>
      </c>
      <c r="C22" s="19" t="s">
        <v>98</v>
      </c>
      <c r="D22" s="19">
        <v>14428903</v>
      </c>
      <c r="E22" s="19" t="s">
        <v>90</v>
      </c>
      <c r="F22" s="19" t="s">
        <v>91</v>
      </c>
      <c r="G22" s="19" t="s">
        <v>99</v>
      </c>
      <c r="H22" s="24" t="str">
        <f>HYPERLINK("mailto:teinm@ozemail.com.au","teinm@ozemail.com.au")</f>
        <v>teinm@ozemail.com.au</v>
      </c>
      <c r="I22" s="7" t="s">
        <v>23</v>
      </c>
      <c r="J22" s="19">
        <v>1999</v>
      </c>
      <c r="K22" s="19"/>
      <c r="L22" s="25"/>
      <c r="M22" s="22" t="str">
        <f>HYPERLINK("http://www.wiley.com/bw/journal.asp?ref=1442-7001&amp;site=1","http://www.wiley.com/bw/journal.asp?ref=1442-7001&amp;site=1")</f>
        <v>http://www.wiley.com/bw/journal.asp?ref=1442-7001&amp;site=1</v>
      </c>
    </row>
    <row r="23" spans="2:13" x14ac:dyDescent="0.15">
      <c r="B23" s="1" t="s">
        <v>100</v>
      </c>
      <c r="C23" s="19" t="s">
        <v>101</v>
      </c>
      <c r="D23" s="19"/>
      <c r="E23" s="19"/>
      <c r="F23" s="19" t="s">
        <v>102</v>
      </c>
      <c r="G23" s="19" t="s">
        <v>103</v>
      </c>
      <c r="H23" s="19" t="s">
        <v>104</v>
      </c>
      <c r="I23" s="7" t="s">
        <v>23</v>
      </c>
      <c r="J23" s="19">
        <v>1974</v>
      </c>
      <c r="K23" s="19">
        <v>1</v>
      </c>
      <c r="L23" s="19"/>
      <c r="M23" s="22" t="str">
        <f>HYPERLINK("http://www.australianarchaeologicalassociation.com.au/australian_archaeology","http://www.australianarchaeologicalassociation.com.au/australian_archaeology")</f>
        <v>http://www.australianarchaeologicalassociation.com.au/australian_archaeology</v>
      </c>
    </row>
    <row r="24" spans="2:13" x14ac:dyDescent="0.15">
      <c r="B24" s="1" t="s">
        <v>105</v>
      </c>
      <c r="C24" s="19" t="s">
        <v>106</v>
      </c>
      <c r="D24" s="19">
        <v>3115518</v>
      </c>
      <c r="E24" s="19" t="s">
        <v>20</v>
      </c>
      <c r="F24" s="19" t="s">
        <v>107</v>
      </c>
      <c r="G24" s="19" t="s">
        <v>108</v>
      </c>
      <c r="H24" s="24" t="str">
        <f>HYPERLINK("mailto:steve.mcloughlin@nrm.se","john.laurieatga.gov.au")</f>
        <v>john.laurieatga.gov.au</v>
      </c>
      <c r="I24" s="7" t="s">
        <v>23</v>
      </c>
      <c r="J24" s="19">
        <v>2007</v>
      </c>
      <c r="K24" s="19">
        <v>1</v>
      </c>
      <c r="L24" s="19" t="s">
        <v>109</v>
      </c>
      <c r="M24" s="22" t="str">
        <f>HYPERLINK("http://aap.gsa.org.au/publications.html","http://aap.gsa.org.au/publications.html")</f>
        <v>http://aap.gsa.org.au/publications.html</v>
      </c>
    </row>
    <row r="25" spans="2:13" x14ac:dyDescent="0.15">
      <c r="B25" s="1" t="s">
        <v>110</v>
      </c>
      <c r="C25" s="19" t="s">
        <v>111</v>
      </c>
      <c r="D25" s="19"/>
      <c r="E25" s="19" t="s">
        <v>31</v>
      </c>
      <c r="F25" s="19" t="s">
        <v>33</v>
      </c>
      <c r="G25" s="19" t="s">
        <v>112</v>
      </c>
      <c r="H25" s="24" t="str">
        <f>HYPERLINK("mailto:peter.white@sydney.edu.au","Peter.White@sydney.edu.au")</f>
        <v>Peter.White@sydney.edu.au</v>
      </c>
      <c r="I25" s="7" t="s">
        <v>23</v>
      </c>
      <c r="J25" s="19">
        <v>1981</v>
      </c>
      <c r="K25" s="19">
        <v>1</v>
      </c>
      <c r="L25" s="19"/>
      <c r="M25" s="22" t="str">
        <f>HYPERLINK("http://sydney.edu.au/arts/publications/oceania/ArchinOceania.htm","http://sydney.edu.au/arts/publications/oceania/ArchinOceania.htm")</f>
        <v>http://sydney.edu.au/arts/publications/oceania/ArchinOceania.htm</v>
      </c>
    </row>
    <row r="26" spans="2:13" x14ac:dyDescent="0.15">
      <c r="B26" s="1" t="s">
        <v>113</v>
      </c>
      <c r="C26" s="19" t="s">
        <v>114</v>
      </c>
      <c r="D26" s="19"/>
      <c r="E26" s="19" t="s">
        <v>115</v>
      </c>
      <c r="F26" s="19" t="s">
        <v>116</v>
      </c>
      <c r="G26" s="19" t="s">
        <v>117</v>
      </c>
      <c r="H26" s="19"/>
      <c r="I26" s="7" t="s">
        <v>23</v>
      </c>
      <c r="J26" s="19">
        <v>2002</v>
      </c>
      <c r="K26" s="19"/>
      <c r="L26" s="19"/>
      <c r="M26" s="22" t="str">
        <f>HYPERLINK("http://suncat.ac.uk/serials/SC00028108509/","http://suncat.ac.uk/serials/SC00028108509/")</f>
        <v>http://suncat.ac.uk/serials/SC00028108509/</v>
      </c>
    </row>
  </sheetData>
  <hyperlinks>
    <hyperlink ref="H2" r:id="rId1" display="mailto:ajem@uq.edu.au" xr:uid="{D851BB54-F2BC-B84A-B11D-6FA52E16C2E4}"/>
    <hyperlink ref="M4" r:id="rId2" display="http://www.tandf.co.uk/journals/carfax/00049182.html" xr:uid="{D1CC8B90-2693-1A40-93DC-9C0DC00DB79D}"/>
    <hyperlink ref="H5" r:id="rId3" display="mailto:a.wong@uws.edu.au" xr:uid="{3A6D7CC4-86D9-E348-9EA3-0E3C829C373F}"/>
    <hyperlink ref="M5" r:id="rId4" display="https://authorservices.wiley.com/bauthor/Aims_scope.asp?ref=1745-5863&amp;site=1" xr:uid="{765DB2FA-561E-DE43-AEDE-25F9B3E70359}"/>
    <hyperlink ref="H6" r:id="rId5" display="mailto:AJES.Editor@gsa.org.au" xr:uid="{5639761C-AE94-9F46-B5CA-B1935338571E}"/>
    <hyperlink ref="M6" r:id="rId6" display="http://gsa.org.au/ajes" xr:uid="{5B34A5B2-066C-0749-AB27-EB0840B5BC7C}"/>
    <hyperlink ref="H7" r:id="rId7" display="mailto:balwant.singh@sydney.edu.au" xr:uid="{71492160-7281-0849-8D64-1CFDDA1BAD44}"/>
    <hyperlink ref="M7" r:id="rId8" display="http://www.publish.csiro.au/nid/84.htm" xr:uid="{FCD24A9C-C9D9-1D40-87EE-102099D76655}"/>
    <hyperlink ref="H8" r:id="rId9" display="mailto:dkaroly@unimelb.edu.au" xr:uid="{4DB99548-BAC1-9241-881B-93B99DB358FD}"/>
    <hyperlink ref="M8" r:id="rId10" display="http://www.bom.gov.au/amm/" xr:uid="{8DFBB4AC-2B5F-574A-A390-EB22870C4E65}"/>
    <hyperlink ref="H11" r:id="rId11" display="mailto:g.l.wright@curtin.edu.au" xr:uid="{24302CB7-734F-B145-B829-87D9B0B722EF}"/>
    <hyperlink ref="M11" r:id="rId12" display="http://www.tandf.co.uk/journals/TJSS" xr:uid="{AE8E0C1E-4345-F541-9EE6-98EBC8AB42B3}"/>
    <hyperlink ref="H12" r:id="rId13" display="mailto:linnsoc@iinet.net.au" xr:uid="{7EA31366-704A-764D-9CAD-DA4C15DB9287}"/>
    <hyperlink ref="H13" r:id="rId14" display="mailto:publishing.wr@csiro.au" xr:uid="{687D3BBB-356A-EB4A-A043-B48602B49B27}"/>
    <hyperlink ref="M13" r:id="rId15" display="http://www.publish.csiro.au/nid/144/aid/2418.htm" xr:uid="{4E2665DC-56F0-5D40-BC1A-5BE42664E194}"/>
    <hyperlink ref="H14" r:id="rId16" display="mailto:publishing.journals@csiro.au" xr:uid="{CDC97DB3-A6B7-0540-BEB9-D4129B0BE1DD}"/>
    <hyperlink ref="M14" r:id="rId17" display="http://www.publish.csiro.au/nid/202/aid/4722.htm" xr:uid="{C3F93FA5-DD32-1E4D-BDA0-5EBFB6F0F56E}"/>
    <hyperlink ref="M16" r:id="rId18" display="http://www.agta.asn.au/news/index.htm" xr:uid="{6CCD7560-5D54-D749-B591-39B43520157A}"/>
    <hyperlink ref="M17" r:id="rId19" display="http://www.gtaq.com.au/p/publications-resources.html" xr:uid="{4F3BCA85-C1E9-C242-80EE-40AE44055C8E}"/>
    <hyperlink ref="M18" r:id="rId20" display="http://www.gtansw.org.au/publications.php" xr:uid="{CE44F253-C825-8041-9995-ADCEA354254E}"/>
    <hyperlink ref="M19" r:id="rId21" display="http://www.gtasa.asn.au/resources-journal_archive" xr:uid="{592F727E-C9BF-8845-A6A2-DD7CA9BFC649}"/>
    <hyperlink ref="H20" r:id="rId22" display="mailto:michael.bull@flinders.edu.au" xr:uid="{8424B369-59BC-C542-92CF-BAEBB6AF9045}"/>
    <hyperlink ref="M20" r:id="rId23" display="http://www.wiley.com/bw/journal.asp?ref=1442-9985&amp;site=1" xr:uid="{E8D94401-3715-4747-86EB-FD2EA36FBCE4}"/>
    <hyperlink ref="H21" r:id="rId24" display="mailto:dickwilliams1955@gmail.com" xr:uid="{F30F6FC3-16D4-A34F-BB2A-AB51CCEF39FF}"/>
    <hyperlink ref="M21" r:id="rId25" display="http://www.publish.csiro.au/nid/65.htm" xr:uid="{5947BD56-7B16-D440-BA4E-0C07BF32028D}"/>
    <hyperlink ref="H22" r:id="rId26" display="mailto:teinm@ozemail.com.au" xr:uid="{AD512010-B623-A540-BE06-5C4AC3E9C13E}"/>
    <hyperlink ref="M22" r:id="rId27" display="http://www.wiley.com/bw/journal.asp?ref=1442-7001&amp;site=1" xr:uid="{4ABF9C3A-5870-0D4D-B80C-F9F0AC839B48}"/>
    <hyperlink ref="M23" r:id="rId28" display="http://www.australianarchaeologicalassociation.com.au/australian_archaeology" xr:uid="{F264C025-CAED-FA4B-B166-761067EC8A26}"/>
    <hyperlink ref="H24" r:id="rId29" display="mailto:steve.mcloughlin@nrm.se" xr:uid="{631E64A6-5E05-1A47-9B75-04E9C916FCD9}"/>
    <hyperlink ref="M24" r:id="rId30" display="http://aap.gsa.org.au/publications.html" xr:uid="{F81BFFB5-8D20-A64B-AAC5-73EA2C48C84C}"/>
    <hyperlink ref="H25" r:id="rId31" display="mailto:peter.white@sydney.edu.au" xr:uid="{BAC4E8D3-56CF-AD44-A4D5-B7DFB4D6D1BF}"/>
    <hyperlink ref="M25" r:id="rId32" display="http://sydney.edu.au/arts/publications/oceania/ArchinOceania.htm" xr:uid="{F6468719-792D-0C4F-A500-971B54E4B370}"/>
    <hyperlink ref="M26" r:id="rId33" display="http://suncat.ac.uk/serials/SC00028108509/" xr:uid="{931E4318-2AEF-FC43-B90D-12E4E18EEFA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Algeria</vt:lpstr>
      <vt:lpstr>Australia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2019-02-26T01:11:57Z</dcterms:created>
  <dcterms:modified xsi:type="dcterms:W3CDTF">2019-02-26T02:59:08Z</dcterms:modified>
</cp:coreProperties>
</file>