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rku\Dropbox\Privat\UZH\PhD\code\Mandala-Libs-And-Examples\measures\"/>
    </mc:Choice>
  </mc:AlternateContent>
  <xr:revisionPtr revIDLastSave="0" documentId="13_ncr:1_{CF50F714-C9B5-42C4-8D25-FEB1BFA78AB6}" xr6:coauthVersionLast="47" xr6:coauthVersionMax="47" xr10:uidLastSave="{00000000-0000-0000-0000-000000000000}"/>
  <bookViews>
    <workbookView xWindow="-120" yWindow="-120" windowWidth="29040" windowHeight="17640" activeTab="5" xr2:uid="{00000000-000D-0000-FFFF-FFFF00000000}"/>
  </bookViews>
  <sheets>
    <sheet name="Base Run 1" sheetId="1" r:id="rId1"/>
    <sheet name="Base Run 2" sheetId="7" r:id="rId2"/>
    <sheet name="Base Run 3" sheetId="8" r:id="rId3"/>
    <sheet name="Bench Run" sheetId="9" r:id="rId4"/>
    <sheet name="Avg Base Run" sheetId="10" r:id="rId5"/>
    <sheet name="Deployment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2" i="11" l="1"/>
  <c r="N93" i="11"/>
  <c r="N94" i="11"/>
  <c r="N95" i="11"/>
  <c r="N96" i="11"/>
  <c r="N97" i="11"/>
  <c r="N98" i="11"/>
  <c r="N99" i="11"/>
  <c r="N100" i="11"/>
  <c r="N101" i="11"/>
  <c r="N102" i="11"/>
  <c r="N103" i="11"/>
  <c r="D4" i="11"/>
  <c r="E4" i="11"/>
  <c r="D5" i="11"/>
  <c r="E5" i="11"/>
  <c r="D6" i="11"/>
  <c r="E6" i="11"/>
  <c r="E104" i="11" s="1"/>
  <c r="D7" i="11"/>
  <c r="E7" i="11"/>
  <c r="D8" i="11"/>
  <c r="E8" i="11"/>
  <c r="D9" i="11"/>
  <c r="E9" i="11"/>
  <c r="D10" i="11"/>
  <c r="E10" i="11"/>
  <c r="D11" i="11"/>
  <c r="E11" i="11"/>
  <c r="D12" i="11"/>
  <c r="E12" i="11"/>
  <c r="D13" i="11"/>
  <c r="E13" i="11"/>
  <c r="D14" i="11"/>
  <c r="E14" i="11"/>
  <c r="D15" i="11"/>
  <c r="E15" i="11"/>
  <c r="D16" i="11"/>
  <c r="E16" i="11"/>
  <c r="D17" i="11"/>
  <c r="E17" i="11"/>
  <c r="D18" i="11"/>
  <c r="E18" i="11"/>
  <c r="D19" i="11"/>
  <c r="E19" i="11"/>
  <c r="D20" i="11"/>
  <c r="E20" i="11"/>
  <c r="D21" i="11"/>
  <c r="E21" i="11"/>
  <c r="D22" i="11"/>
  <c r="E22" i="11"/>
  <c r="D23" i="11"/>
  <c r="E23" i="11"/>
  <c r="D24" i="11"/>
  <c r="E24" i="11"/>
  <c r="D25" i="11"/>
  <c r="E25" i="11"/>
  <c r="D26" i="11"/>
  <c r="E26" i="11"/>
  <c r="D27" i="11"/>
  <c r="E27" i="11"/>
  <c r="D28" i="11"/>
  <c r="E28" i="11"/>
  <c r="D29" i="11"/>
  <c r="E29" i="11"/>
  <c r="D30" i="11"/>
  <c r="E30" i="11"/>
  <c r="D31" i="11"/>
  <c r="E31" i="11"/>
  <c r="D32" i="11"/>
  <c r="E32" i="11"/>
  <c r="D33" i="11"/>
  <c r="E33" i="11"/>
  <c r="D34" i="11"/>
  <c r="E34" i="11"/>
  <c r="D35" i="11"/>
  <c r="E35" i="11"/>
  <c r="D36" i="11"/>
  <c r="E36" i="11"/>
  <c r="D37" i="11"/>
  <c r="E37" i="11"/>
  <c r="D38" i="11"/>
  <c r="E38" i="11"/>
  <c r="D39" i="11"/>
  <c r="E39" i="11"/>
  <c r="D40" i="11"/>
  <c r="E40" i="11"/>
  <c r="D41" i="11"/>
  <c r="E41" i="11"/>
  <c r="D42" i="11"/>
  <c r="E42" i="11"/>
  <c r="D43" i="11"/>
  <c r="E43" i="11"/>
  <c r="D44" i="11"/>
  <c r="E44" i="11"/>
  <c r="D45" i="11"/>
  <c r="E45" i="11"/>
  <c r="D46" i="11"/>
  <c r="E46" i="11"/>
  <c r="D47" i="11"/>
  <c r="E47" i="11"/>
  <c r="D48" i="11"/>
  <c r="E48" i="11"/>
  <c r="D49" i="11"/>
  <c r="E49" i="11"/>
  <c r="D50" i="11"/>
  <c r="E50" i="11"/>
  <c r="D51" i="11"/>
  <c r="E51" i="11"/>
  <c r="D52" i="11"/>
  <c r="E52" i="11"/>
  <c r="D53" i="11"/>
  <c r="E53" i="11"/>
  <c r="D54" i="11"/>
  <c r="E54" i="11"/>
  <c r="D55" i="11"/>
  <c r="E55" i="11"/>
  <c r="D56" i="11"/>
  <c r="E56" i="11"/>
  <c r="D57" i="11"/>
  <c r="E57" i="11"/>
  <c r="D58" i="11"/>
  <c r="E58" i="11"/>
  <c r="D59" i="11"/>
  <c r="E59" i="11"/>
  <c r="D60" i="11"/>
  <c r="E60" i="11"/>
  <c r="D61" i="11"/>
  <c r="E61" i="11"/>
  <c r="D62" i="11"/>
  <c r="E62" i="11"/>
  <c r="D63" i="11"/>
  <c r="E63" i="11"/>
  <c r="D64" i="11"/>
  <c r="E64" i="11"/>
  <c r="D65" i="11"/>
  <c r="E65" i="11"/>
  <c r="D66" i="11"/>
  <c r="E66" i="11"/>
  <c r="D67" i="11"/>
  <c r="E67" i="11"/>
  <c r="D68" i="11"/>
  <c r="E68" i="11"/>
  <c r="D69" i="11"/>
  <c r="E69" i="11"/>
  <c r="D70" i="11"/>
  <c r="E70" i="11"/>
  <c r="D71" i="11"/>
  <c r="E71" i="11"/>
  <c r="D72" i="11"/>
  <c r="E72" i="11"/>
  <c r="D73" i="11"/>
  <c r="E73" i="11"/>
  <c r="D74" i="11"/>
  <c r="E74" i="11"/>
  <c r="D75" i="11"/>
  <c r="E75" i="11"/>
  <c r="D76" i="11"/>
  <c r="E76" i="11"/>
  <c r="D77" i="11"/>
  <c r="E77" i="11"/>
  <c r="D78" i="11"/>
  <c r="E78" i="11"/>
  <c r="D79" i="11"/>
  <c r="E79" i="11"/>
  <c r="D80" i="11"/>
  <c r="E80" i="11"/>
  <c r="D81" i="11"/>
  <c r="E81" i="11"/>
  <c r="D82" i="11"/>
  <c r="E82" i="11"/>
  <c r="D83" i="11"/>
  <c r="E83" i="11"/>
  <c r="D84" i="11"/>
  <c r="E84" i="11"/>
  <c r="D85" i="11"/>
  <c r="E85" i="11"/>
  <c r="D86" i="11"/>
  <c r="E86" i="11"/>
  <c r="D87" i="11"/>
  <c r="E87" i="11"/>
  <c r="D88" i="11"/>
  <c r="E88" i="11"/>
  <c r="D89" i="11"/>
  <c r="E89" i="11"/>
  <c r="D90" i="11"/>
  <c r="E90" i="11"/>
  <c r="D91" i="11"/>
  <c r="E91" i="11"/>
  <c r="D92" i="11"/>
  <c r="E92" i="11"/>
  <c r="D93" i="11"/>
  <c r="E93" i="11"/>
  <c r="D94" i="11"/>
  <c r="E94" i="11"/>
  <c r="D95" i="11"/>
  <c r="E95" i="11"/>
  <c r="D96" i="11"/>
  <c r="E96" i="11"/>
  <c r="D97" i="11"/>
  <c r="E97" i="11"/>
  <c r="D98" i="11"/>
  <c r="E98" i="11"/>
  <c r="D99" i="11"/>
  <c r="E99" i="11"/>
  <c r="D100" i="11"/>
  <c r="E100" i="11"/>
  <c r="D101" i="11"/>
  <c r="E101" i="11"/>
  <c r="E3" i="11"/>
  <c r="D3" i="11"/>
  <c r="D102" i="11" s="1"/>
  <c r="C4" i="11"/>
  <c r="C5" i="11"/>
  <c r="C6" i="11"/>
  <c r="C7" i="11"/>
  <c r="C8" i="11"/>
  <c r="D104" i="11"/>
  <c r="C9" i="11"/>
  <c r="C10" i="11"/>
  <c r="C11" i="11"/>
  <c r="C104" i="11" s="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E103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3" i="11"/>
  <c r="B104" i="11"/>
  <c r="D103" i="11"/>
  <c r="B103" i="11"/>
  <c r="B102" i="11"/>
  <c r="K41" i="9" a="1"/>
  <c r="K41" i="9"/>
  <c r="K42" i="9" a="1"/>
  <c r="K42" i="9" s="1"/>
  <c r="J42" i="9" a="1"/>
  <c r="J42" i="9" s="1"/>
  <c r="J41" i="9" a="1"/>
  <c r="J41" i="9" s="1"/>
  <c r="K30" i="9"/>
  <c r="K31" i="9"/>
  <c r="K32" i="9"/>
  <c r="K33" i="9"/>
  <c r="K34" i="9"/>
  <c r="K35" i="9"/>
  <c r="K36" i="9"/>
  <c r="K37" i="9"/>
  <c r="K38" i="9"/>
  <c r="K39" i="9"/>
  <c r="K40" i="9"/>
  <c r="K29" i="9"/>
  <c r="J30" i="9"/>
  <c r="J31" i="9"/>
  <c r="J32" i="9"/>
  <c r="J33" i="9"/>
  <c r="J34" i="9"/>
  <c r="J35" i="9"/>
  <c r="J36" i="9"/>
  <c r="J37" i="9"/>
  <c r="J38" i="9"/>
  <c r="J39" i="9"/>
  <c r="J40" i="9"/>
  <c r="J29" i="9"/>
  <c r="K16" i="10" a="1"/>
  <c r="K16" i="10" s="1"/>
  <c r="K15" i="10" a="1"/>
  <c r="K15" i="10" s="1"/>
  <c r="N16" i="8" a="1"/>
  <c r="N16" i="8" s="1"/>
  <c r="M16" i="8" a="1"/>
  <c r="M16" i="8" s="1"/>
  <c r="L16" i="8" a="1"/>
  <c r="L16" i="8" s="1"/>
  <c r="K16" i="8" a="1"/>
  <c r="K16" i="8" s="1"/>
  <c r="J16" i="8" a="1"/>
  <c r="J16" i="8" s="1"/>
  <c r="N16" i="7" a="1"/>
  <c r="N16" i="7" s="1"/>
  <c r="M16" i="7" a="1"/>
  <c r="M16" i="7" s="1"/>
  <c r="L16" i="7" a="1"/>
  <c r="L16" i="7" s="1"/>
  <c r="K16" i="7" a="1"/>
  <c r="K16" i="7" s="1"/>
  <c r="J16" i="7" a="1"/>
  <c r="J16" i="7" s="1"/>
  <c r="K16" i="1" a="1"/>
  <c r="K16" i="1" s="1"/>
  <c r="L16" i="1" a="1"/>
  <c r="L16" i="1" s="1"/>
  <c r="M16" i="1" a="1"/>
  <c r="M16" i="1" s="1"/>
  <c r="N16" i="1" a="1"/>
  <c r="N16" i="1" s="1"/>
  <c r="J16" i="1" a="1"/>
  <c r="J16" i="1" s="1"/>
  <c r="C4" i="10"/>
  <c r="D4" i="10"/>
  <c r="E4" i="10"/>
  <c r="F4" i="10"/>
  <c r="G4" i="10"/>
  <c r="C5" i="10"/>
  <c r="D5" i="10"/>
  <c r="E5" i="10"/>
  <c r="F5" i="10"/>
  <c r="G5" i="10"/>
  <c r="C6" i="10"/>
  <c r="D6" i="10"/>
  <c r="E6" i="10"/>
  <c r="F6" i="10"/>
  <c r="G6" i="10"/>
  <c r="C7" i="10"/>
  <c r="D7" i="10"/>
  <c r="E7" i="10"/>
  <c r="F7" i="10"/>
  <c r="G7" i="10"/>
  <c r="C8" i="10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E3" i="10"/>
  <c r="F3" i="10"/>
  <c r="G3" i="10"/>
  <c r="D3" i="10"/>
  <c r="C3" i="10"/>
  <c r="B16" i="10" a="1"/>
  <c r="B16" i="10" s="1"/>
  <c r="B15" i="10" a="1"/>
  <c r="B15" i="10" s="1"/>
  <c r="J16" i="9" a="1"/>
  <c r="J16" i="9" s="1"/>
  <c r="J15" i="9" a="1"/>
  <c r="J15" i="9" s="1"/>
  <c r="I16" i="1" a="1"/>
  <c r="I16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I16" i="8" a="1"/>
  <c r="I16" i="8" s="1"/>
  <c r="N15" i="8" a="1"/>
  <c r="N15" i="8" s="1"/>
  <c r="M15" i="8" a="1"/>
  <c r="M15" i="8" s="1"/>
  <c r="L15" i="8" a="1"/>
  <c r="L15" i="8" s="1"/>
  <c r="K15" i="8" a="1"/>
  <c r="K15" i="8" s="1"/>
  <c r="J15" i="8" a="1"/>
  <c r="J15" i="8" s="1"/>
  <c r="I15" i="8" a="1"/>
  <c r="I15" i="8" s="1"/>
  <c r="E104" i="1"/>
  <c r="D104" i="1"/>
  <c r="C104" i="1"/>
  <c r="B104" i="1"/>
  <c r="E103" i="1"/>
  <c r="D103" i="1"/>
  <c r="C103" i="1"/>
  <c r="B103" i="1"/>
  <c r="E102" i="1"/>
  <c r="D102" i="1"/>
  <c r="C102" i="1"/>
  <c r="B102" i="1"/>
  <c r="E104" i="7"/>
  <c r="D104" i="7"/>
  <c r="C104" i="7"/>
  <c r="B104" i="7"/>
  <c r="E103" i="7"/>
  <c r="D103" i="7"/>
  <c r="C103" i="7"/>
  <c r="B103" i="7"/>
  <c r="E102" i="7"/>
  <c r="D102" i="7"/>
  <c r="C102" i="7"/>
  <c r="B102" i="7"/>
  <c r="E104" i="8"/>
  <c r="D104" i="8"/>
  <c r="C104" i="8"/>
  <c r="B104" i="8"/>
  <c r="E103" i="8"/>
  <c r="D103" i="8"/>
  <c r="C103" i="8"/>
  <c r="B103" i="8"/>
  <c r="E102" i="8"/>
  <c r="D102" i="8"/>
  <c r="C102" i="8"/>
  <c r="B102" i="8"/>
  <c r="D103" i="9"/>
  <c r="E103" i="9"/>
  <c r="D104" i="9"/>
  <c r="E104" i="9"/>
  <c r="C104" i="9"/>
  <c r="B104" i="9"/>
  <c r="C103" i="9"/>
  <c r="C102" i="9"/>
  <c r="C102" i="11" l="1"/>
  <c r="E102" i="11"/>
  <c r="C103" i="11"/>
  <c r="F16" i="10" a="1"/>
  <c r="F16" i="10" s="1"/>
  <c r="E16" i="10" a="1"/>
  <c r="E16" i="10" s="1"/>
  <c r="C16" i="10" a="1"/>
  <c r="C16" i="10" s="1"/>
  <c r="D16" i="10" a="1"/>
  <c r="D16" i="10" s="1"/>
  <c r="G16" i="10" a="1"/>
  <c r="G16" i="10" s="1"/>
  <c r="G15" i="10" a="1"/>
  <c r="G15" i="10" s="1"/>
  <c r="D15" i="10" a="1"/>
  <c r="D15" i="10" s="1"/>
  <c r="C15" i="10" a="1"/>
  <c r="C15" i="10" s="1"/>
  <c r="F15" i="10" a="1"/>
  <c r="F15" i="10" s="1"/>
  <c r="E15" i="10" a="1"/>
  <c r="E15" i="10" s="1"/>
  <c r="E102" i="9"/>
  <c r="D102" i="9"/>
  <c r="B102" i="9"/>
  <c r="I15" i="9" a="1"/>
  <c r="I15" i="9" s="1"/>
  <c r="K16" i="9" a="1"/>
  <c r="K16" i="9" s="1"/>
  <c r="L15" i="9" a="1"/>
  <c r="L15" i="9" s="1"/>
  <c r="K15" i="9" a="1"/>
  <c r="K15" i="9" s="1"/>
  <c r="I16" i="9" a="1"/>
  <c r="I16" i="9" s="1"/>
  <c r="L16" i="9" a="1"/>
  <c r="L16" i="9" s="1"/>
  <c r="B103" i="9" l="1"/>
  <c r="N16" i="9" a="1"/>
  <c r="N16" i="9" s="1"/>
  <c r="M15" i="9" a="1"/>
  <c r="M15" i="9" s="1"/>
  <c r="M16" i="9" a="1"/>
  <c r="M16" i="9" s="1"/>
  <c r="N15" i="9" a="1"/>
  <c r="N15" i="9" s="1"/>
  <c r="N15" i="7"/>
  <c r="N15" i="7" a="1"/>
  <c r="K15" i="7"/>
  <c r="K15" i="7" a="1"/>
  <c r="J15" i="7"/>
  <c r="J15" i="7" a="1"/>
  <c r="M15" i="7"/>
  <c r="M15" i="7" a="1"/>
  <c r="I16" i="7"/>
  <c r="I16" i="7" a="1"/>
  <c r="I15" i="7"/>
  <c r="I15" i="7" a="1"/>
  <c r="L15" i="7"/>
  <c r="L15" i="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<sst xmlns="http://schemas.openxmlformats.org/spreadsheetml/2006/main" count="1740" uniqueCount="230">
  <si>
    <t>Deployment</t>
  </si>
  <si>
    <t>Kind</t>
  </si>
  <si>
    <t>Time (us)</t>
  </si>
  <si>
    <t>Size (Byte)</t>
  </si>
  <si>
    <t>Hash</t>
  </si>
  <si>
    <t>Name</t>
  </si>
  <si>
    <t>Data</t>
  </si>
  <si>
    <t>Ids</t>
  </si>
  <si>
    <t>IntU8</t>
  </si>
  <si>
    <t>IntI64</t>
  </si>
  <si>
    <t>IntU64</t>
  </si>
  <si>
    <t>Sys</t>
  </si>
  <si>
    <t>EdDsa</t>
  </si>
  <si>
    <t>IntI16</t>
  </si>
  <si>
    <t>IntI8</t>
  </si>
  <si>
    <t>IntU16</t>
  </si>
  <si>
    <t>IntU128</t>
  </si>
  <si>
    <t>IntU32</t>
  </si>
  <si>
    <t>IntI128</t>
  </si>
  <si>
    <t>Unsafe</t>
  </si>
  <si>
    <t>IntI32</t>
  </si>
  <si>
    <t>Data16</t>
  </si>
  <si>
    <t>Data24</t>
  </si>
  <si>
    <t>Data4</t>
  </si>
  <si>
    <t>Data12</t>
  </si>
  <si>
    <t>Data1</t>
  </si>
  <si>
    <t>Data32</t>
  </si>
  <si>
    <t>Projected</t>
  </si>
  <si>
    <t>Data2</t>
  </si>
  <si>
    <t>Bool</t>
  </si>
  <si>
    <t>Data20</t>
  </si>
  <si>
    <t>Id</t>
  </si>
  <si>
    <t>Data8</t>
  </si>
  <si>
    <t>Data28</t>
  </si>
  <si>
    <t>AuthorizationFromSender</t>
  </si>
  <si>
    <t>AuthorizationCapFromSender</t>
  </si>
  <si>
    <t>SubjectFromSenderId</t>
  </si>
  <si>
    <t>SubjectFromSender</t>
  </si>
  <si>
    <t>EdDsaAuthenticator</t>
  </si>
  <si>
    <t>AuthorizationPermFromEdDsa</t>
  </si>
  <si>
    <t>AuthorizationCapFromEdDsa</t>
  </si>
  <si>
    <t>AuthorizationIdFromEdDsa</t>
  </si>
  <si>
    <t>AuthorizationFromEdDsa</t>
  </si>
  <si>
    <t>SubjectFromEdDsa</t>
  </si>
  <si>
    <t>FixPurseDeposit</t>
  </si>
  <si>
    <t>FixPurseWithdraw</t>
  </si>
  <si>
    <t>&lt;-- byte/us</t>
  </si>
  <si>
    <t>Total</t>
  </si>
  <si>
    <t>InitFix</t>
  </si>
  <si>
    <t>TransferFix</t>
  </si>
  <si>
    <t>JoinFix</t>
  </si>
  <si>
    <t>UnlockFix</t>
  </si>
  <si>
    <t>MintKitten</t>
  </si>
  <si>
    <t>TransferKitten</t>
  </si>
  <si>
    <t>Execution</t>
  </si>
  <si>
    <t>FixPurseCreate</t>
  </si>
  <si>
    <t>TOTAL</t>
  </si>
  <si>
    <t>AVERAGE</t>
  </si>
  <si>
    <t>Exec Time (us)</t>
  </si>
  <si>
    <t>Fulsh Time (us)</t>
  </si>
  <si>
    <t>Total Time (us)</t>
  </si>
  <si>
    <t>Verify + Exec Time (us)</t>
  </si>
  <si>
    <t>Verify Time (us)</t>
  </si>
  <si>
    <t>Size</t>
  </si>
  <si>
    <t>Full Time (us)</t>
  </si>
  <si>
    <t>Note: The Benchmode only flashes once at the end, thus the per transaction flushtime is negligable with 5000 iterations</t>
  </si>
  <si>
    <t>In reality with these time a block can have over 10000 txts so measuring 5000 is realistic</t>
  </si>
  <si>
    <t>transaction</t>
  </si>
  <si>
    <t>module</t>
  </si>
  <si>
    <t>"8fb10dc83c02544251a24b2a7051e6098743c4a6"</t>
  </si>
  <si>
    <t>"506c287fcdc26172aefa61bfd96d5ce6ef219acf"</t>
  </si>
  <si>
    <t>"b04dc9ecb38fa45ae2388a9c889d3cd3f2f0ed83"</t>
  </si>
  <si>
    <t>"34dbb0f957e3f8ed157535e2dbaf4e4584b2663f"</t>
  </si>
  <si>
    <t>"80343b05a176408888278feac201acc9c4119c5b"</t>
  </si>
  <si>
    <t>"323ee0b19a4031a11041c4240532a2176b522084"</t>
  </si>
  <si>
    <t>"bce9f8237578b63eac360aa5a093f4540a1fdc3b"</t>
  </si>
  <si>
    <t>"62ab0159b974fe228ca9eb903ffa0036a920ef1e"</t>
  </si>
  <si>
    <t>"8d9d79d3e16575a4aaf1eedfd38ffe8f8e00146f"</t>
  </si>
  <si>
    <t>"34400634a26affdbb88984f9cd27d7dc244e78f1"</t>
  </si>
  <si>
    <t>"fb11bc9e2a2d54f1b03b0c9a8e9f54b54d12baf4"</t>
  </si>
  <si>
    <t>"e5849806b158b7d8f5e6fa6c7f656c980bc2936e"</t>
  </si>
  <si>
    <t>"47416c6b92a8c2678652c745d8c133cf6cd1da9e"</t>
  </si>
  <si>
    <t>"3ced393bd1f871af9859be775fb0baecf68888af"</t>
  </si>
  <si>
    <t>"ff1ac64e6b7d29e586f8e0504fff3b2056f89724"</t>
  </si>
  <si>
    <t>"3888e3b61ac999e0d96a5d5940799397570a075a"</t>
  </si>
  <si>
    <t>"df39a7ae38ae39e5b40e166b830ab26cce2a20b9"</t>
  </si>
  <si>
    <t>Equal</t>
  </si>
  <si>
    <t>"57fff6ead8e72564aa74b1ccdb760f7bd86996e4"</t>
  </si>
  <si>
    <t>"fb55830a449c3e830f8b4f81506cc2075af30b69"</t>
  </si>
  <si>
    <t>Compare</t>
  </si>
  <si>
    <t>"fb06e5126242ca42a8d2e5910fdfc77e6808d1f6"</t>
  </si>
  <si>
    <t>BitOps</t>
  </si>
  <si>
    <t>"caf56abe218e20e5c28db1d57a180dec02aa1766"</t>
  </si>
  <si>
    <t>Arith</t>
  </si>
  <si>
    <t>"8cba904d3c3d9a6adf0dc925e3f7964752c50107"</t>
  </si>
  <si>
    <t>"e53a65f65850e4a422e62f557596b7e67a55ff41"</t>
  </si>
  <si>
    <t>"05a251acf7afbef469e70757d6549da35e0ade70"</t>
  </si>
  <si>
    <t>"9f2e521e9520b7228babb935d4a288f936045eff"</t>
  </si>
  <si>
    <t>"57fac1adda0713dfd3da0f20270dadb0c7f4eb62"</t>
  </si>
  <si>
    <t>"21cfeac2bb014de33571f2bffe78fa62c3874ba2"</t>
  </si>
  <si>
    <t>"5ada47391bc15a9acbdf20ef021bfa58e8c286a6"</t>
  </si>
  <si>
    <t>"0e28aedcd1fb3dfd6d54e13ad8365cef5ac3d6da"</t>
  </si>
  <si>
    <t>"724e1950c9c4c9336db9e1a7b71edd6906683071"</t>
  </si>
  <si>
    <t>"2aa9035df336e8216d35f567c1ee31d21a0fe09a"</t>
  </si>
  <si>
    <t>"5985156420963d2be114cef5d6f4984e52d72497"</t>
  </si>
  <si>
    <t>"c2dcbb3082690413041e970b549126c2e1e48c54"</t>
  </si>
  <si>
    <t>"5ec3995bf7e75c86abf16664b17d9be780b7f3eb"</t>
  </si>
  <si>
    <t>"817993c6303d17135bb373eb17ff4fa843bdedb1"</t>
  </si>
  <si>
    <t>"61174f2b9df64c4081046881eb1ee8d47a4d7b4d"</t>
  </si>
  <si>
    <t>"8cdf9e136e2aee20dc94fbfaa3cecb62db4fd3a3"</t>
  </si>
  <si>
    <t>"1d920ba8f229c1d1ecc072c5fa7baf9dcc39d9be"</t>
  </si>
  <si>
    <t>"f2bd14002c3e627e6e39cc5cb46fb38578772135"</t>
  </si>
  <si>
    <t>"cd0193f21b62cbe2833a3445d1b0a3b82325a258"</t>
  </si>
  <si>
    <t>"823f7c7b823ffbaababbeb30764af49a8a78d703"</t>
  </si>
  <si>
    <t>"40770732b129f9293be733e7ca255d753d9cab02"</t>
  </si>
  <si>
    <t>"46e40b2fedd01ff736eacd9eb5e9329c714680c1"</t>
  </si>
  <si>
    <t>"b09dd6cd01eb9ab10d7e332875c2dcdc0811fcbc"</t>
  </si>
  <si>
    <t>"80d69b93c3d9bb7f6742e0de59506b9b43c33080"</t>
  </si>
  <si>
    <t>Capability</t>
  </si>
  <si>
    <t>"00f0fefbef07399ae99e17b0da4d071dee9f6ac2"</t>
  </si>
  <si>
    <t>PermAssociation</t>
  </si>
  <si>
    <t>"fd4a519874a96250ff8017397edac7121863ceee"</t>
  </si>
  <si>
    <t>Permission</t>
  </si>
  <si>
    <t>"ffa1f7b694cd427bb09c7b17e05f70a780015032"</t>
  </si>
  <si>
    <t>PermSet1</t>
  </si>
  <si>
    <t>"4160e5eaf913fb928a3bcde5c6eb93f515c47db8"</t>
  </si>
  <si>
    <t>PermSet2</t>
  </si>
  <si>
    <t>"dc402eaa665b32a6dfd6277ef9fe2020de1dd24e"</t>
  </si>
  <si>
    <t>PermSet3</t>
  </si>
  <si>
    <t>"29fb76669173a976f41f3cae2d15d7f95bddac22"</t>
  </si>
  <si>
    <t>PermSet4</t>
  </si>
  <si>
    <t>"291efaa113ef932acde1eaa0ca89e31cde69da15"</t>
  </si>
  <si>
    <t>PermSet5</t>
  </si>
  <si>
    <t>"b2f9d906583cd3e4121f2d537f1fda9efec3a651"</t>
  </si>
  <si>
    <t>PermSet6</t>
  </si>
  <si>
    <t>"857846b94f3677903b187cea9b2153d0ecfc3eb7"</t>
  </si>
  <si>
    <t>PermSet7</t>
  </si>
  <si>
    <t>"4c2265967ed57fb9d183f4d3c0b6c48da90792d8"</t>
  </si>
  <si>
    <t>PermSet8</t>
  </si>
  <si>
    <t>"e64157b3ae9ded39960d64577c9e76c95d13c6ce"</t>
  </si>
  <si>
    <t>PermSet9</t>
  </si>
  <si>
    <t>"f2fe625e31abbf28fa44ede1ef1a4b6971f7b591"</t>
  </si>
  <si>
    <t>PermSet10</t>
  </si>
  <si>
    <t>"5864a926de5102968d65ab52896be9e8b027b718"</t>
  </si>
  <si>
    <t>PermSet11</t>
  </si>
  <si>
    <t>"e2530bb77fa9aa9d8eef7dd2e723994748023ddc"</t>
  </si>
  <si>
    <t>PermSet12</t>
  </si>
  <si>
    <t>"a0460634ee2587f42eca233307b196e86ba7aee6"</t>
  </si>
  <si>
    <t>Subject</t>
  </si>
  <si>
    <t>"10fa64a9e718c3ec90fb6c34952f9e6d02e4f216"</t>
  </si>
  <si>
    <t>Option</t>
  </si>
  <si>
    <t>"27e7434820299c555c2c4387bfed4b8eb039520e"</t>
  </si>
  <si>
    <t>NativeAuthenticator</t>
  </si>
  <si>
    <t>"f1fa0ee756d20976383d764f9507238f14bf30e0"</t>
  </si>
  <si>
    <t>"fc8892c4675f4896e935c11b3df8596423d5383f"</t>
  </si>
  <si>
    <t>"c91ad86835f8270c9b2008a7c188c7ae04e67d0c"</t>
  </si>
  <si>
    <t>"cc425e92a42f2312a31a031ebda9c335b85b8170"</t>
  </si>
  <si>
    <t>"6cd3a065193e99d00e55e49d4f7258fc2c7af78e"</t>
  </si>
  <si>
    <t>Either</t>
  </si>
  <si>
    <t>"f8ac7062762f6353707a37938f8d43769fbbf0e8"</t>
  </si>
  <si>
    <t>SubjectLock</t>
  </si>
  <si>
    <t>"56c24b1a4762c3558802b538ebfe026457ee2add"</t>
  </si>
  <si>
    <t>Market</t>
  </si>
  <si>
    <t>"07ed265d35bb763c365780a2f34dba66298dccf7"</t>
  </si>
  <si>
    <t>SecureMessage</t>
  </si>
  <si>
    <t>"8825dc259bc7d8fd57e5ca2b7ba3cad68e9aabd7"</t>
  </si>
  <si>
    <t>"bbfb61cc24dafe7b67ce55f8b49ca7a7b1ba298f"</t>
  </si>
  <si>
    <t>"416d15ae4817b1d4e337e3afb4d3bffb0425a79b"</t>
  </si>
  <si>
    <t>"dc514d305908db36fe6c4a4821d9c01bdd337b36"</t>
  </si>
  <si>
    <t>"13b05827c93d2e5253ff422979e6dfb522ea82cf"</t>
  </si>
  <si>
    <t>"1087c71e417f823e58e8b727d34136e6740fd5f7"</t>
  </si>
  <si>
    <t>"172d17391327d102d506881a6792c3c0a8d8e9c0"</t>
  </si>
  <si>
    <t>Publish</t>
  </si>
  <si>
    <t>"9b3a53639425be4efb680a6cfa6e80d853d9525b"</t>
  </si>
  <si>
    <t>Fungible</t>
  </si>
  <si>
    <t>"93db3d0fad5b71f730f0809899f32d719ac6c041"</t>
  </si>
  <si>
    <t>Purse</t>
  </si>
  <si>
    <t>"8320e96e9026b8468559ff7554d2761d5eb3b701"</t>
  </si>
  <si>
    <t>Allowance</t>
  </si>
  <si>
    <t>"3354045276d01496aaed157495ed43519e892cd4"</t>
  </si>
  <si>
    <t>Asset</t>
  </si>
  <si>
    <t>"0a6b84b5ce1289d7bca195368781724c1c766dbc"</t>
  </si>
  <si>
    <t>NodeUtils</t>
  </si>
  <si>
    <t>"a80d3496e7a85f0ebc4383a21fb53ba4e63b8646"</t>
  </si>
  <si>
    <t>"d84fb1f69453f82b26d2f36e70404d9436c167b0"</t>
  </si>
  <si>
    <t>Node</t>
  </si>
  <si>
    <t>"f81dff376feed2a5c7c1361d44fef0844d3e21ed"</t>
  </si>
  <si>
    <t>TreeList</t>
  </si>
  <si>
    <t>"032ea33cf77e77730b4c189b9001965167c14f3b"</t>
  </si>
  <si>
    <t>Token</t>
  </si>
  <si>
    <t>"21b321cddd61674ea1917fe4dc211880420d26fa"</t>
  </si>
  <si>
    <t>Tuple</t>
  </si>
  <si>
    <t>"32482a10cf7bb383ff4648b4f7c8383620bd5c50"</t>
  </si>
  <si>
    <t>FixToken</t>
  </si>
  <si>
    <t>"fe062d099b8ebc5cc53041ff9d348908ad13eac0"</t>
  </si>
  <si>
    <t>"d5572680345143b014313e68cba646bb921aa4cf"</t>
  </si>
  <si>
    <t>"99b7878156e3aa60a1f686fc1f67fcc82c1b1d06"</t>
  </si>
  <si>
    <t>"39b8e981909974751ea95910d5a183c33289b2da"</t>
  </si>
  <si>
    <t>"a1246057db81125a41fde275ed52e45b660fa157"</t>
  </si>
  <si>
    <t>MandalaKitten</t>
  </si>
  <si>
    <t>"6b4a9dfcdb8b37b5d46dfcb281bf0e6de161b56c"</t>
  </si>
  <si>
    <t>"049bf1901cb1a40c5dea3cb1bc303027278ba8ee"</t>
  </si>
  <si>
    <t>"89772144132e4a2644c8f281de8017344539617a"</t>
  </si>
  <si>
    <t>"6c85fddaa2bd307c58f6bf51170c486933d3c836"</t>
  </si>
  <si>
    <t>"147ffafbe6d46d538db1a1ae6b601985fef45100"</t>
  </si>
  <si>
    <t>"9b4022b3ba98593f8dc5d307741fea8f1d282585"</t>
  </si>
  <si>
    <t>Buy Kitten</t>
  </si>
  <si>
    <t>Transfer Kitten</t>
  </si>
  <si>
    <t>Mint Kitten</t>
  </si>
  <si>
    <t xml:space="preserve">Purse Transfer  </t>
  </si>
  <si>
    <t>Purse Deposit</t>
  </si>
  <si>
    <t>Create Purse</t>
  </si>
  <si>
    <t>Join Token</t>
  </si>
  <si>
    <t>Transfer Token</t>
  </si>
  <si>
    <t>Init Token</t>
  </si>
  <si>
    <t>Label</t>
  </si>
  <si>
    <t>Deploy (us)</t>
  </si>
  <si>
    <t>Flush (us)</t>
  </si>
  <si>
    <t>{FixToken (module)}</t>
  </si>
  <si>
    <t>{InitFix (transaction)}</t>
  </si>
  <si>
    <t>{TransferFix (transaction)}</t>
  </si>
  <si>
    <t>{JoinFix (transaction)}</t>
  </si>
  <si>
    <t>{UnlockFix (transaction)}</t>
  </si>
  <si>
    <t>{MandalaKitten (module)}</t>
  </si>
  <si>
    <t>{MintKitten (transaction)}</t>
  </si>
  <si>
    <t>{TransferKitten (transaction)}</t>
  </si>
  <si>
    <t>{Asset (module)}</t>
  </si>
  <si>
    <t>{FixPurseCreate (transaction)}</t>
  </si>
  <si>
    <t>{FixPurseDeposit (transaction)}</t>
  </si>
  <si>
    <t>{FixPurseWithdraw (transaction)}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</si>
</sst>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workbookViewId="0">
      <selection activeCell="I102" sqref="I102"/>
    </sheetView>
  </sheetViews>
  <sheetFormatPr defaultColWidth="9.140625" defaultRowHeight="15" x14ac:dyDescent="0.25"/>
  <cols>
    <col min="1" max="1" width="10.28515625" style="1" bestFit="1" customWidth="1"/>
    <col min="2" max="2" width="43.42578125" style="1" bestFit="1" customWidth="1"/>
    <col min="3" max="3" width="9.28515625" style="2" bestFit="1" customWidth="1"/>
    <col min="4" max="4" width="9.28515625" style="2" customWidth="1"/>
    <col min="5" max="5" width="11.5703125" style="2" bestFit="1" customWidth="1"/>
    <col min="6" max="6" width="25.85546875" style="1" bestFit="1" customWidth="1"/>
    <col min="7" max="7" width="7.85546875" style="3" customWidth="1"/>
    <col min="8" max="8" width="19.7109375" style="1" bestFit="1" customWidth="1"/>
    <col min="9" max="9" width="5" style="1" bestFit="1" customWidth="1"/>
    <col min="10" max="10" width="15.28515625" style="1" bestFit="1" customWidth="1"/>
    <col min="11" max="11" width="21.42578125" style="1" bestFit="1" customWidth="1"/>
    <col min="12" max="12" width="14.28515625" bestFit="1" customWidth="1"/>
    <col min="13" max="13" width="13.85546875" bestFit="1" customWidth="1"/>
    <col min="14" max="14" width="14.5703125" bestFit="1" customWidth="1"/>
    <col min="15" max="15" width="20.140625" bestFit="1" customWidth="1"/>
  </cols>
  <sheetData>
    <row r="1" spans="1:15" x14ac:dyDescent="0.25">
      <c r="A1" s="7" t="s">
        <v>0</v>
      </c>
      <c r="B1" s="7"/>
      <c r="C1" s="7"/>
      <c r="D1" s="7"/>
      <c r="E1" s="7"/>
      <c r="F1" s="7"/>
      <c r="H1" s="7" t="s">
        <v>54</v>
      </c>
      <c r="I1" s="7"/>
      <c r="J1" s="7"/>
      <c r="K1" s="7"/>
      <c r="L1" s="7"/>
    </row>
    <row r="2" spans="1:15" x14ac:dyDescent="0.25">
      <c r="A2" s="1" t="s">
        <v>1</v>
      </c>
      <c r="B2" s="1" t="s">
        <v>4</v>
      </c>
      <c r="C2" s="2" t="s">
        <v>3</v>
      </c>
      <c r="D2" s="2" t="s">
        <v>2</v>
      </c>
      <c r="E2" s="2" t="s">
        <v>64</v>
      </c>
      <c r="F2" s="1" t="s">
        <v>5</v>
      </c>
      <c r="G2" s="4"/>
      <c r="H2" s="1" t="s">
        <v>5</v>
      </c>
      <c r="I2" s="2" t="s">
        <v>63</v>
      </c>
      <c r="J2" s="2" t="s">
        <v>62</v>
      </c>
      <c r="K2" s="2" t="s">
        <v>61</v>
      </c>
      <c r="L2" s="2" t="s">
        <v>60</v>
      </c>
      <c r="M2" s="2" t="s">
        <v>58</v>
      </c>
      <c r="N2" s="1" t="s">
        <v>59</v>
      </c>
    </row>
    <row r="3" spans="1:15" x14ac:dyDescent="0.25">
      <c r="A3" s="1" t="s">
        <v>68</v>
      </c>
      <c r="B3" s="1" t="s">
        <v>69</v>
      </c>
      <c r="C3" s="1">
        <v>267</v>
      </c>
      <c r="D3" s="1">
        <v>587</v>
      </c>
      <c r="E3" s="1">
        <v>3817</v>
      </c>
      <c r="F3" s="1" t="s">
        <v>29</v>
      </c>
      <c r="H3" s="1" t="s">
        <v>214</v>
      </c>
      <c r="I3" s="1">
        <v>89</v>
      </c>
      <c r="J3" s="1">
        <v>95</v>
      </c>
      <c r="K3" s="1">
        <v>426</v>
      </c>
      <c r="L3">
        <v>4332</v>
      </c>
      <c r="M3" s="1">
        <v>331</v>
      </c>
      <c r="N3" s="1">
        <v>3906</v>
      </c>
    </row>
    <row r="4" spans="1:15" x14ac:dyDescent="0.25">
      <c r="A4" s="1" t="s">
        <v>68</v>
      </c>
      <c r="B4" s="1" t="s">
        <v>70</v>
      </c>
      <c r="C4" s="1">
        <v>748</v>
      </c>
      <c r="D4" s="1">
        <v>191</v>
      </c>
      <c r="E4" s="1">
        <v>2117</v>
      </c>
      <c r="F4" s="1" t="s">
        <v>6</v>
      </c>
      <c r="H4" s="1" t="s">
        <v>213</v>
      </c>
      <c r="I4" s="1">
        <v>297</v>
      </c>
      <c r="J4" s="1">
        <v>32</v>
      </c>
      <c r="K4" s="1">
        <v>192</v>
      </c>
      <c r="L4">
        <v>3706</v>
      </c>
      <c r="M4" s="1">
        <v>160</v>
      </c>
      <c r="N4" s="1">
        <v>3514</v>
      </c>
    </row>
    <row r="5" spans="1:15" x14ac:dyDescent="0.25">
      <c r="A5" s="1" t="s">
        <v>68</v>
      </c>
      <c r="B5" s="1" t="s">
        <v>71</v>
      </c>
      <c r="C5" s="1">
        <v>835</v>
      </c>
      <c r="D5" s="1">
        <v>177</v>
      </c>
      <c r="E5" s="1">
        <v>1982</v>
      </c>
      <c r="F5" s="1" t="s">
        <v>7</v>
      </c>
      <c r="H5" s="1" t="s">
        <v>213</v>
      </c>
      <c r="I5" s="1">
        <v>297</v>
      </c>
      <c r="J5" s="1">
        <v>40</v>
      </c>
      <c r="K5" s="1">
        <v>255</v>
      </c>
      <c r="L5">
        <v>3655</v>
      </c>
      <c r="M5" s="1">
        <v>215</v>
      </c>
      <c r="N5" s="1">
        <v>3400</v>
      </c>
    </row>
    <row r="6" spans="1:15" x14ac:dyDescent="0.25">
      <c r="A6" s="1" t="s">
        <v>68</v>
      </c>
      <c r="B6" s="1" t="s">
        <v>72</v>
      </c>
      <c r="C6" s="1">
        <v>499</v>
      </c>
      <c r="D6" s="1">
        <v>145</v>
      </c>
      <c r="E6" s="1">
        <v>1908</v>
      </c>
      <c r="F6" s="1" t="s">
        <v>8</v>
      </c>
      <c r="H6" s="1" t="s">
        <v>212</v>
      </c>
      <c r="I6" s="1">
        <v>273</v>
      </c>
      <c r="J6" s="1">
        <v>32</v>
      </c>
      <c r="K6" s="1">
        <v>369</v>
      </c>
      <c r="L6">
        <v>3700</v>
      </c>
      <c r="M6" s="1">
        <v>337</v>
      </c>
      <c r="N6" s="1">
        <v>3331</v>
      </c>
    </row>
    <row r="7" spans="1:15" x14ac:dyDescent="0.25">
      <c r="A7" s="1" t="s">
        <v>68</v>
      </c>
      <c r="B7" s="1" t="s">
        <v>73</v>
      </c>
      <c r="C7" s="1">
        <v>499</v>
      </c>
      <c r="D7" s="1">
        <v>456</v>
      </c>
      <c r="E7" s="1">
        <v>2538</v>
      </c>
      <c r="F7" s="1" t="s">
        <v>9</v>
      </c>
      <c r="H7" s="1" t="s">
        <v>211</v>
      </c>
      <c r="I7" s="1">
        <v>115</v>
      </c>
      <c r="J7" s="1">
        <v>31</v>
      </c>
      <c r="K7" s="1">
        <v>159</v>
      </c>
      <c r="L7">
        <v>3799</v>
      </c>
      <c r="M7" s="1">
        <v>128</v>
      </c>
      <c r="N7" s="1">
        <v>3640</v>
      </c>
    </row>
    <row r="8" spans="1:15" x14ac:dyDescent="0.25">
      <c r="A8" s="1" t="s">
        <v>68</v>
      </c>
      <c r="B8" s="1" t="s">
        <v>74</v>
      </c>
      <c r="C8" s="1">
        <v>499</v>
      </c>
      <c r="D8" s="1">
        <v>450</v>
      </c>
      <c r="E8" s="1">
        <v>2818</v>
      </c>
      <c r="F8" s="1" t="s">
        <v>10</v>
      </c>
      <c r="H8" s="1" t="s">
        <v>211</v>
      </c>
      <c r="I8" s="1">
        <v>115</v>
      </c>
      <c r="J8" s="1">
        <v>21</v>
      </c>
      <c r="K8" s="1">
        <v>153</v>
      </c>
      <c r="L8">
        <v>3473</v>
      </c>
      <c r="M8" s="1">
        <v>132</v>
      </c>
      <c r="N8" s="1">
        <v>3320</v>
      </c>
    </row>
    <row r="9" spans="1:15" x14ac:dyDescent="0.25">
      <c r="A9" s="1" t="s">
        <v>68</v>
      </c>
      <c r="B9" s="1" t="s">
        <v>75</v>
      </c>
      <c r="C9" s="1">
        <v>944</v>
      </c>
      <c r="D9" s="1">
        <v>916</v>
      </c>
      <c r="E9" s="1">
        <v>3119</v>
      </c>
      <c r="F9" s="1" t="s">
        <v>11</v>
      </c>
      <c r="H9" s="1" t="s">
        <v>210</v>
      </c>
      <c r="I9" s="1">
        <v>328</v>
      </c>
      <c r="J9" s="1">
        <v>69</v>
      </c>
      <c r="K9" s="1">
        <v>277</v>
      </c>
      <c r="L9">
        <v>3960</v>
      </c>
      <c r="M9" s="1">
        <v>208</v>
      </c>
      <c r="N9" s="1">
        <v>3683</v>
      </c>
    </row>
    <row r="10" spans="1:15" x14ac:dyDescent="0.25">
      <c r="A10" s="1" t="s">
        <v>68</v>
      </c>
      <c r="B10" s="1" t="s">
        <v>76</v>
      </c>
      <c r="C10" s="1">
        <v>909</v>
      </c>
      <c r="D10" s="1">
        <v>355</v>
      </c>
      <c r="E10" s="1">
        <v>2211</v>
      </c>
      <c r="F10" s="1" t="s">
        <v>12</v>
      </c>
      <c r="H10" s="1" t="s">
        <v>210</v>
      </c>
      <c r="I10" s="1">
        <v>328</v>
      </c>
      <c r="J10" s="1">
        <v>54</v>
      </c>
      <c r="K10" s="1">
        <v>264</v>
      </c>
      <c r="L10">
        <v>3391</v>
      </c>
      <c r="M10" s="1">
        <v>210</v>
      </c>
      <c r="N10" s="1">
        <v>3127</v>
      </c>
    </row>
    <row r="11" spans="1:15" x14ac:dyDescent="0.25">
      <c r="A11" s="1" t="s">
        <v>68</v>
      </c>
      <c r="B11" s="1" t="s">
        <v>77</v>
      </c>
      <c r="C11" s="1">
        <v>499</v>
      </c>
      <c r="D11" s="1">
        <v>154</v>
      </c>
      <c r="E11" s="1">
        <v>2065</v>
      </c>
      <c r="F11" s="1" t="s">
        <v>13</v>
      </c>
      <c r="H11" s="1" t="s">
        <v>209</v>
      </c>
      <c r="I11" s="1">
        <v>374</v>
      </c>
      <c r="J11" s="1">
        <v>104</v>
      </c>
      <c r="K11" s="1">
        <v>377</v>
      </c>
      <c r="L11">
        <v>4529</v>
      </c>
      <c r="M11" s="1">
        <v>273</v>
      </c>
      <c r="N11" s="1">
        <v>4152</v>
      </c>
    </row>
    <row r="12" spans="1:15" x14ac:dyDescent="0.25">
      <c r="A12" s="1" t="s">
        <v>68</v>
      </c>
      <c r="B12" s="1" t="s">
        <v>78</v>
      </c>
      <c r="C12" s="1">
        <v>499</v>
      </c>
      <c r="D12" s="1">
        <v>203</v>
      </c>
      <c r="E12" s="1">
        <v>1923</v>
      </c>
      <c r="F12" s="1" t="s">
        <v>14</v>
      </c>
      <c r="H12" s="1" t="s">
        <v>208</v>
      </c>
      <c r="I12" s="1">
        <v>276</v>
      </c>
      <c r="J12" s="1">
        <v>72</v>
      </c>
      <c r="K12" s="1">
        <v>215</v>
      </c>
      <c r="L12">
        <v>3777</v>
      </c>
      <c r="M12" s="1">
        <v>143</v>
      </c>
      <c r="N12" s="1">
        <v>3562</v>
      </c>
    </row>
    <row r="13" spans="1:15" x14ac:dyDescent="0.25">
      <c r="A13" s="1" t="s">
        <v>68</v>
      </c>
      <c r="B13" s="1" t="s">
        <v>79</v>
      </c>
      <c r="C13" s="1">
        <v>499</v>
      </c>
      <c r="D13" s="1">
        <v>191</v>
      </c>
      <c r="E13" s="1">
        <v>1925</v>
      </c>
      <c r="F13" s="1" t="s">
        <v>15</v>
      </c>
      <c r="H13" s="1" t="s">
        <v>207</v>
      </c>
      <c r="I13" s="1">
        <v>275</v>
      </c>
      <c r="J13" s="1">
        <v>76</v>
      </c>
      <c r="K13" s="1">
        <v>346</v>
      </c>
      <c r="L13">
        <v>4338</v>
      </c>
      <c r="M13" s="1">
        <v>270</v>
      </c>
      <c r="N13" s="1">
        <v>3992</v>
      </c>
    </row>
    <row r="14" spans="1:15" x14ac:dyDescent="0.25">
      <c r="A14" s="1" t="s">
        <v>68</v>
      </c>
      <c r="B14" s="1" t="s">
        <v>80</v>
      </c>
      <c r="C14" s="1">
        <v>499</v>
      </c>
      <c r="D14" s="1">
        <v>145</v>
      </c>
      <c r="E14" s="1">
        <v>1909</v>
      </c>
      <c r="F14" s="1" t="s">
        <v>16</v>
      </c>
      <c r="H14" s="1" t="s">
        <v>206</v>
      </c>
      <c r="I14" s="1">
        <v>569</v>
      </c>
      <c r="J14" s="1">
        <v>78</v>
      </c>
      <c r="K14" s="1">
        <v>473</v>
      </c>
      <c r="L14">
        <v>3943</v>
      </c>
      <c r="M14" s="1">
        <v>395</v>
      </c>
      <c r="N14" s="1">
        <v>3470</v>
      </c>
    </row>
    <row r="15" spans="1:15" x14ac:dyDescent="0.25">
      <c r="A15" s="1" t="s">
        <v>68</v>
      </c>
      <c r="B15" s="1" t="s">
        <v>81</v>
      </c>
      <c r="C15" s="1">
        <v>499</v>
      </c>
      <c r="D15" s="1">
        <v>159</v>
      </c>
      <c r="E15" s="1">
        <v>1753</v>
      </c>
      <c r="F15" s="1" t="s">
        <v>17</v>
      </c>
      <c r="H15" s="1" t="s">
        <v>56</v>
      </c>
      <c r="I15" s="1" cm="1">
        <f t="array" ref="I15">SUM(VALUE(I3:I14))</f>
        <v>3336</v>
      </c>
      <c r="J15" s="1" cm="1">
        <f t="array" ref="J15">SUM(VALUE(J3:J14))</f>
        <v>704</v>
      </c>
      <c r="K15" s="1" cm="1">
        <f t="array" ref="K15">SUM(VALUE(K3:K14))</f>
        <v>3506</v>
      </c>
      <c r="L15" s="1" cm="1">
        <f t="array" ref="L15">SUM(VALUE(L3:L14))</f>
        <v>46603</v>
      </c>
      <c r="M15" s="1" cm="1">
        <f t="array" ref="M15">SUM(VALUE(M3:M14))</f>
        <v>2802</v>
      </c>
      <c r="N15" s="1" cm="1">
        <f t="array" ref="N15">SUM(VALUE(N3:N14))</f>
        <v>43097</v>
      </c>
      <c r="O15" s="1" t="s">
        <v>46</v>
      </c>
    </row>
    <row r="16" spans="1:15" x14ac:dyDescent="0.25">
      <c r="A16" s="1" t="s">
        <v>68</v>
      </c>
      <c r="B16" s="1" t="s">
        <v>82</v>
      </c>
      <c r="C16" s="1">
        <v>499</v>
      </c>
      <c r="D16" s="1">
        <v>177</v>
      </c>
      <c r="E16" s="1">
        <v>1825</v>
      </c>
      <c r="F16" s="1" t="s">
        <v>18</v>
      </c>
      <c r="H16" s="1" t="s">
        <v>57</v>
      </c>
      <c r="I16" s="1" cm="1">
        <f t="array" ref="I16">AVERAGE(VALUE(I3:I14))</f>
        <v>278</v>
      </c>
      <c r="J16" s="1" cm="1">
        <f t="array" ref="J16">ROUND(AVERAGE(VALUE(J3:J14)),0)</f>
        <v>59</v>
      </c>
      <c r="K16" s="1" cm="1">
        <f t="array" ref="K16">ROUND(AVERAGE(VALUE(K3:K14)),0)</f>
        <v>292</v>
      </c>
      <c r="L16" s="1" cm="1">
        <f t="array" ref="L16">ROUND(AVERAGE(VALUE(L3:L14)),0)</f>
        <v>3884</v>
      </c>
      <c r="M16" s="1" cm="1">
        <f t="array" ref="M16">ROUND(AVERAGE(VALUE(M3:M14)),0)</f>
        <v>234</v>
      </c>
      <c r="N16" s="1" cm="1">
        <f t="array" ref="N16">ROUND(AVERAGE(VALUE(N3:N14)),0)</f>
        <v>3591</v>
      </c>
      <c r="O16" s="1"/>
    </row>
    <row r="17" spans="1:17" x14ac:dyDescent="0.25">
      <c r="A17" s="1" t="s">
        <v>68</v>
      </c>
      <c r="B17" s="1" t="s">
        <v>83</v>
      </c>
      <c r="C17" s="1">
        <v>119</v>
      </c>
      <c r="D17" s="1">
        <v>89</v>
      </c>
      <c r="E17" s="1">
        <v>2103</v>
      </c>
      <c r="F17" s="1" t="s">
        <v>19</v>
      </c>
      <c r="I17"/>
      <c r="J17"/>
      <c r="K17"/>
      <c r="Q17" s="1"/>
    </row>
    <row r="18" spans="1:17" x14ac:dyDescent="0.25">
      <c r="A18" s="1" t="s">
        <v>68</v>
      </c>
      <c r="B18" s="1" t="s">
        <v>84</v>
      </c>
      <c r="C18" s="1">
        <v>499</v>
      </c>
      <c r="D18" s="1">
        <v>165</v>
      </c>
      <c r="E18" s="1">
        <v>1883</v>
      </c>
      <c r="F18" s="1" t="s">
        <v>20</v>
      </c>
      <c r="L18" s="1"/>
      <c r="M18" s="1"/>
      <c r="N18" s="1"/>
      <c r="O18" s="1"/>
    </row>
    <row r="19" spans="1:17" x14ac:dyDescent="0.25">
      <c r="A19" s="1" t="s">
        <v>68</v>
      </c>
      <c r="B19" s="1" t="s">
        <v>85</v>
      </c>
      <c r="C19" s="1">
        <v>73</v>
      </c>
      <c r="D19" s="1">
        <v>91</v>
      </c>
      <c r="E19" s="1">
        <v>1980</v>
      </c>
      <c r="F19" s="1" t="s">
        <v>86</v>
      </c>
      <c r="L19" s="1"/>
      <c r="M19" s="1"/>
      <c r="N19" s="1"/>
      <c r="O19" s="1"/>
    </row>
    <row r="20" spans="1:17" x14ac:dyDescent="0.25">
      <c r="A20" s="1" t="s">
        <v>68</v>
      </c>
      <c r="B20" s="1" t="s">
        <v>87</v>
      </c>
      <c r="C20" s="1">
        <v>113</v>
      </c>
      <c r="D20" s="1">
        <v>167</v>
      </c>
      <c r="E20" s="1">
        <v>2256</v>
      </c>
      <c r="F20" s="1" t="s">
        <v>4</v>
      </c>
      <c r="L20" s="1"/>
      <c r="M20" s="1"/>
      <c r="N20" s="1"/>
      <c r="O20" s="1"/>
    </row>
    <row r="21" spans="1:17" x14ac:dyDescent="0.25">
      <c r="A21" s="1" t="s">
        <v>68</v>
      </c>
      <c r="B21" s="1" t="s">
        <v>88</v>
      </c>
      <c r="C21" s="1">
        <v>199</v>
      </c>
      <c r="D21" s="1">
        <v>118</v>
      </c>
      <c r="E21" s="1">
        <v>2018</v>
      </c>
      <c r="F21" s="1" t="s">
        <v>89</v>
      </c>
      <c r="L21" s="1"/>
      <c r="M21" s="1"/>
      <c r="N21" s="1"/>
      <c r="O21" s="1"/>
    </row>
    <row r="22" spans="1:17" x14ac:dyDescent="0.25">
      <c r="A22" s="1" t="s">
        <v>68</v>
      </c>
      <c r="B22" s="1" t="s">
        <v>90</v>
      </c>
      <c r="C22" s="1">
        <v>101</v>
      </c>
      <c r="D22" s="1">
        <v>124</v>
      </c>
      <c r="E22" s="1">
        <v>1943</v>
      </c>
      <c r="F22" s="1" t="s">
        <v>91</v>
      </c>
      <c r="L22" s="1"/>
      <c r="M22" s="1"/>
      <c r="N22" s="1"/>
      <c r="O22" s="1"/>
    </row>
    <row r="23" spans="1:17" x14ac:dyDescent="0.25">
      <c r="A23" s="1" t="s">
        <v>68</v>
      </c>
      <c r="B23" s="1" t="s">
        <v>92</v>
      </c>
      <c r="C23" s="1">
        <v>103</v>
      </c>
      <c r="D23" s="1">
        <v>81</v>
      </c>
      <c r="E23" s="1">
        <v>2079</v>
      </c>
      <c r="F23" s="1" t="s">
        <v>93</v>
      </c>
    </row>
    <row r="24" spans="1:17" x14ac:dyDescent="0.25">
      <c r="A24" s="1" t="s">
        <v>68</v>
      </c>
      <c r="B24" s="1" t="s">
        <v>94</v>
      </c>
      <c r="C24" s="1">
        <v>1311</v>
      </c>
      <c r="D24" s="1">
        <v>293</v>
      </c>
      <c r="E24" s="1">
        <v>2321</v>
      </c>
      <c r="F24" s="1" t="s">
        <v>8</v>
      </c>
    </row>
    <row r="25" spans="1:17" x14ac:dyDescent="0.25">
      <c r="A25" s="1" t="s">
        <v>68</v>
      </c>
      <c r="B25" s="1" t="s">
        <v>95</v>
      </c>
      <c r="C25" s="1">
        <v>344</v>
      </c>
      <c r="D25" s="1">
        <v>174</v>
      </c>
      <c r="E25" s="1">
        <v>2273</v>
      </c>
      <c r="F25" s="1" t="s">
        <v>21</v>
      </c>
    </row>
    <row r="26" spans="1:17" x14ac:dyDescent="0.25">
      <c r="A26" s="1" t="s">
        <v>68</v>
      </c>
      <c r="B26" s="1" t="s">
        <v>96</v>
      </c>
      <c r="C26" s="1">
        <v>1311</v>
      </c>
      <c r="D26" s="1">
        <v>301</v>
      </c>
      <c r="E26" s="1">
        <v>2122</v>
      </c>
      <c r="F26" s="1" t="s">
        <v>14</v>
      </c>
    </row>
    <row r="27" spans="1:17" x14ac:dyDescent="0.25">
      <c r="A27" s="1" t="s">
        <v>68</v>
      </c>
      <c r="B27" s="1" t="s">
        <v>97</v>
      </c>
      <c r="C27" s="1">
        <v>1311</v>
      </c>
      <c r="D27" s="1">
        <v>294</v>
      </c>
      <c r="E27" s="1">
        <v>2198</v>
      </c>
      <c r="F27" s="1" t="s">
        <v>15</v>
      </c>
    </row>
    <row r="28" spans="1:17" x14ac:dyDescent="0.25">
      <c r="A28" s="1" t="s">
        <v>68</v>
      </c>
      <c r="B28" s="1" t="s">
        <v>98</v>
      </c>
      <c r="C28" s="1">
        <v>344</v>
      </c>
      <c r="D28" s="1">
        <v>189</v>
      </c>
      <c r="E28" s="1">
        <v>2070</v>
      </c>
      <c r="F28" s="1" t="s">
        <v>22</v>
      </c>
    </row>
    <row r="29" spans="1:17" x14ac:dyDescent="0.25">
      <c r="A29" s="1" t="s">
        <v>68</v>
      </c>
      <c r="B29" s="1" t="s">
        <v>99</v>
      </c>
      <c r="C29" s="1">
        <v>344</v>
      </c>
      <c r="D29" s="1">
        <v>156</v>
      </c>
      <c r="E29" s="1">
        <v>1841</v>
      </c>
      <c r="F29" s="1" t="s">
        <v>23</v>
      </c>
    </row>
    <row r="30" spans="1:17" x14ac:dyDescent="0.25">
      <c r="A30" s="1" t="s">
        <v>68</v>
      </c>
      <c r="B30" s="1" t="s">
        <v>100</v>
      </c>
      <c r="C30" s="1">
        <v>1311</v>
      </c>
      <c r="D30" s="1">
        <v>336</v>
      </c>
      <c r="E30" s="1">
        <v>2181</v>
      </c>
      <c r="F30" s="1" t="s">
        <v>13</v>
      </c>
    </row>
    <row r="31" spans="1:17" x14ac:dyDescent="0.25">
      <c r="A31" s="1" t="s">
        <v>68</v>
      </c>
      <c r="B31" s="1" t="s">
        <v>101</v>
      </c>
      <c r="C31" s="1">
        <v>344</v>
      </c>
      <c r="D31" s="1">
        <v>285</v>
      </c>
      <c r="E31" s="1">
        <v>2113</v>
      </c>
      <c r="F31" s="1" t="s">
        <v>24</v>
      </c>
    </row>
    <row r="32" spans="1:17" x14ac:dyDescent="0.25">
      <c r="A32" s="1" t="s">
        <v>68</v>
      </c>
      <c r="B32" s="1" t="s">
        <v>102</v>
      </c>
      <c r="C32" s="1">
        <v>344</v>
      </c>
      <c r="D32" s="1">
        <v>236</v>
      </c>
      <c r="E32" s="1">
        <v>2145</v>
      </c>
      <c r="F32" s="1" t="s">
        <v>25</v>
      </c>
    </row>
    <row r="33" spans="1:6" x14ac:dyDescent="0.25">
      <c r="A33" s="1" t="s">
        <v>68</v>
      </c>
      <c r="B33" s="1" t="s">
        <v>103</v>
      </c>
      <c r="C33" s="1">
        <v>1311</v>
      </c>
      <c r="D33" s="1">
        <v>288</v>
      </c>
      <c r="E33" s="1">
        <v>2090</v>
      </c>
      <c r="F33" s="1" t="s">
        <v>17</v>
      </c>
    </row>
    <row r="34" spans="1:6" x14ac:dyDescent="0.25">
      <c r="A34" s="1" t="s">
        <v>68</v>
      </c>
      <c r="B34" s="1" t="s">
        <v>104</v>
      </c>
      <c r="C34" s="1">
        <v>344</v>
      </c>
      <c r="D34" s="1">
        <v>234</v>
      </c>
      <c r="E34" s="1">
        <v>2348</v>
      </c>
      <c r="F34" s="1" t="s">
        <v>26</v>
      </c>
    </row>
    <row r="35" spans="1:6" x14ac:dyDescent="0.25">
      <c r="A35" s="1" t="s">
        <v>68</v>
      </c>
      <c r="B35" s="1" t="s">
        <v>105</v>
      </c>
      <c r="C35" s="1">
        <v>696</v>
      </c>
      <c r="D35" s="1">
        <v>204</v>
      </c>
      <c r="E35" s="1">
        <v>1726</v>
      </c>
      <c r="F35" s="1" t="s">
        <v>27</v>
      </c>
    </row>
    <row r="36" spans="1:6" x14ac:dyDescent="0.25">
      <c r="A36" s="1" t="s">
        <v>68</v>
      </c>
      <c r="B36" s="1" t="s">
        <v>106</v>
      </c>
      <c r="C36" s="1">
        <v>344</v>
      </c>
      <c r="D36" s="1">
        <v>171</v>
      </c>
      <c r="E36" s="1">
        <v>1886</v>
      </c>
      <c r="F36" s="1" t="s">
        <v>28</v>
      </c>
    </row>
    <row r="37" spans="1:6" x14ac:dyDescent="0.25">
      <c r="A37" s="1" t="s">
        <v>68</v>
      </c>
      <c r="B37" s="1" t="s">
        <v>107</v>
      </c>
      <c r="C37" s="1">
        <v>810</v>
      </c>
      <c r="D37" s="1">
        <v>398</v>
      </c>
      <c r="E37" s="1">
        <v>1987</v>
      </c>
      <c r="F37" s="1" t="s">
        <v>29</v>
      </c>
    </row>
    <row r="38" spans="1:6" x14ac:dyDescent="0.25">
      <c r="A38" s="1" t="s">
        <v>68</v>
      </c>
      <c r="B38" s="1" t="s">
        <v>108</v>
      </c>
      <c r="C38" s="1">
        <v>1311</v>
      </c>
      <c r="D38" s="1">
        <v>270</v>
      </c>
      <c r="E38" s="1">
        <v>1997</v>
      </c>
      <c r="F38" s="1" t="s">
        <v>16</v>
      </c>
    </row>
    <row r="39" spans="1:6" x14ac:dyDescent="0.25">
      <c r="A39" s="1" t="s">
        <v>68</v>
      </c>
      <c r="B39" s="1" t="s">
        <v>109</v>
      </c>
      <c r="C39" s="1">
        <v>340</v>
      </c>
      <c r="D39" s="1">
        <v>197</v>
      </c>
      <c r="E39" s="1">
        <v>2027</v>
      </c>
      <c r="F39" s="1" t="s">
        <v>30</v>
      </c>
    </row>
    <row r="40" spans="1:6" x14ac:dyDescent="0.25">
      <c r="A40" s="1" t="s">
        <v>68</v>
      </c>
      <c r="B40" s="1" t="s">
        <v>110</v>
      </c>
      <c r="C40" s="1">
        <v>1311</v>
      </c>
      <c r="D40" s="1">
        <v>284</v>
      </c>
      <c r="E40" s="1">
        <v>1972</v>
      </c>
      <c r="F40" s="1" t="s">
        <v>18</v>
      </c>
    </row>
    <row r="41" spans="1:6" x14ac:dyDescent="0.25">
      <c r="A41" s="1" t="s">
        <v>68</v>
      </c>
      <c r="B41" s="1" t="s">
        <v>111</v>
      </c>
      <c r="C41" s="1">
        <v>351</v>
      </c>
      <c r="D41" s="1">
        <v>157</v>
      </c>
      <c r="E41" s="1">
        <v>2001</v>
      </c>
      <c r="F41" s="1" t="s">
        <v>31</v>
      </c>
    </row>
    <row r="42" spans="1:6" x14ac:dyDescent="0.25">
      <c r="A42" s="1" t="s">
        <v>68</v>
      </c>
      <c r="B42" s="1" t="s">
        <v>112</v>
      </c>
      <c r="C42" s="1">
        <v>344</v>
      </c>
      <c r="D42" s="1">
        <v>160</v>
      </c>
      <c r="E42" s="1">
        <v>2440</v>
      </c>
      <c r="F42" s="1" t="s">
        <v>32</v>
      </c>
    </row>
    <row r="43" spans="1:6" x14ac:dyDescent="0.25">
      <c r="A43" s="1" t="s">
        <v>68</v>
      </c>
      <c r="B43" s="1" t="s">
        <v>113</v>
      </c>
      <c r="C43" s="1">
        <v>1311</v>
      </c>
      <c r="D43" s="1">
        <v>307</v>
      </c>
      <c r="E43" s="1">
        <v>2201</v>
      </c>
      <c r="F43" s="1" t="s">
        <v>9</v>
      </c>
    </row>
    <row r="44" spans="1:6" x14ac:dyDescent="0.25">
      <c r="A44" s="1" t="s">
        <v>68</v>
      </c>
      <c r="B44" s="1" t="s">
        <v>114</v>
      </c>
      <c r="C44" s="1">
        <v>344</v>
      </c>
      <c r="D44" s="1">
        <v>162</v>
      </c>
      <c r="E44" s="1">
        <v>2007</v>
      </c>
      <c r="F44" s="1" t="s">
        <v>33</v>
      </c>
    </row>
    <row r="45" spans="1:6" x14ac:dyDescent="0.25">
      <c r="A45" s="1" t="s">
        <v>68</v>
      </c>
      <c r="B45" s="1" t="s">
        <v>115</v>
      </c>
      <c r="C45" s="1">
        <v>1311</v>
      </c>
      <c r="D45" s="1">
        <v>449</v>
      </c>
      <c r="E45" s="1">
        <v>2387</v>
      </c>
      <c r="F45" s="1" t="s">
        <v>10</v>
      </c>
    </row>
    <row r="46" spans="1:6" x14ac:dyDescent="0.25">
      <c r="A46" s="1" t="s">
        <v>68</v>
      </c>
      <c r="B46" s="1" t="s">
        <v>116</v>
      </c>
      <c r="C46" s="1">
        <v>1311</v>
      </c>
      <c r="D46" s="1">
        <v>271</v>
      </c>
      <c r="E46" s="1">
        <v>1992</v>
      </c>
      <c r="F46" s="1" t="s">
        <v>20</v>
      </c>
    </row>
    <row r="47" spans="1:6" x14ac:dyDescent="0.25">
      <c r="A47" s="1" t="s">
        <v>68</v>
      </c>
      <c r="B47" s="1" t="s">
        <v>117</v>
      </c>
      <c r="C47" s="1">
        <v>1023</v>
      </c>
      <c r="D47" s="1">
        <v>280</v>
      </c>
      <c r="E47" s="1">
        <v>2110</v>
      </c>
      <c r="F47" s="1" t="s">
        <v>118</v>
      </c>
    </row>
    <row r="48" spans="1:6" x14ac:dyDescent="0.25">
      <c r="A48" s="1" t="s">
        <v>68</v>
      </c>
      <c r="B48" s="1" t="s">
        <v>119</v>
      </c>
      <c r="C48" s="1">
        <v>81</v>
      </c>
      <c r="D48" s="1">
        <v>117</v>
      </c>
      <c r="E48" s="1">
        <v>2057</v>
      </c>
      <c r="F48" s="1" t="s">
        <v>120</v>
      </c>
    </row>
    <row r="49" spans="1:6" x14ac:dyDescent="0.25">
      <c r="A49" s="1" t="s">
        <v>68</v>
      </c>
      <c r="B49" s="1" t="s">
        <v>121</v>
      </c>
      <c r="C49" s="1">
        <v>112</v>
      </c>
      <c r="D49" s="1">
        <v>128</v>
      </c>
      <c r="E49" s="1">
        <v>2041</v>
      </c>
      <c r="F49" s="1" t="s">
        <v>122</v>
      </c>
    </row>
    <row r="50" spans="1:6" x14ac:dyDescent="0.25">
      <c r="A50" s="1" t="s">
        <v>68</v>
      </c>
      <c r="B50" s="1" t="s">
        <v>123</v>
      </c>
      <c r="C50" s="1">
        <v>181</v>
      </c>
      <c r="D50" s="1">
        <v>174</v>
      </c>
      <c r="E50" s="1">
        <v>2022</v>
      </c>
      <c r="F50" s="1" t="s">
        <v>124</v>
      </c>
    </row>
    <row r="51" spans="1:6" x14ac:dyDescent="0.25">
      <c r="A51" s="1" t="s">
        <v>68</v>
      </c>
      <c r="B51" s="1" t="s">
        <v>125</v>
      </c>
      <c r="C51" s="1">
        <v>335</v>
      </c>
      <c r="D51" s="1">
        <v>217</v>
      </c>
      <c r="E51" s="1">
        <v>1802</v>
      </c>
      <c r="F51" s="1" t="s">
        <v>126</v>
      </c>
    </row>
    <row r="52" spans="1:6" x14ac:dyDescent="0.25">
      <c r="A52" s="1" t="s">
        <v>68</v>
      </c>
      <c r="B52" s="1" t="s">
        <v>127</v>
      </c>
      <c r="C52" s="1">
        <v>503</v>
      </c>
      <c r="D52" s="1">
        <v>178</v>
      </c>
      <c r="E52" s="1">
        <v>1862</v>
      </c>
      <c r="F52" s="1" t="s">
        <v>128</v>
      </c>
    </row>
    <row r="53" spans="1:6" x14ac:dyDescent="0.25">
      <c r="A53" s="1" t="s">
        <v>68</v>
      </c>
      <c r="B53" s="1" t="s">
        <v>129</v>
      </c>
      <c r="C53" s="1">
        <v>685</v>
      </c>
      <c r="D53" s="1">
        <v>447</v>
      </c>
      <c r="E53" s="1">
        <v>2114</v>
      </c>
      <c r="F53" s="1" t="s">
        <v>130</v>
      </c>
    </row>
    <row r="54" spans="1:6" x14ac:dyDescent="0.25">
      <c r="A54" s="1" t="s">
        <v>68</v>
      </c>
      <c r="B54" s="1" t="s">
        <v>131</v>
      </c>
      <c r="C54" s="1">
        <v>882</v>
      </c>
      <c r="D54" s="1">
        <v>240</v>
      </c>
      <c r="E54" s="1">
        <v>1934</v>
      </c>
      <c r="F54" s="1" t="s">
        <v>132</v>
      </c>
    </row>
    <row r="55" spans="1:6" x14ac:dyDescent="0.25">
      <c r="A55" s="1" t="s">
        <v>68</v>
      </c>
      <c r="B55" s="1" t="s">
        <v>133</v>
      </c>
      <c r="C55" s="1">
        <v>1092</v>
      </c>
      <c r="D55" s="1">
        <v>267</v>
      </c>
      <c r="E55" s="1">
        <v>2239</v>
      </c>
      <c r="F55" s="1" t="s">
        <v>134</v>
      </c>
    </row>
    <row r="56" spans="1:6" x14ac:dyDescent="0.25">
      <c r="A56" s="1" t="s">
        <v>68</v>
      </c>
      <c r="B56" s="1" t="s">
        <v>135</v>
      </c>
      <c r="C56" s="1">
        <v>1316</v>
      </c>
      <c r="D56" s="1">
        <v>289</v>
      </c>
      <c r="E56" s="1">
        <v>2016</v>
      </c>
      <c r="F56" s="1" t="s">
        <v>136</v>
      </c>
    </row>
    <row r="57" spans="1:6" x14ac:dyDescent="0.25">
      <c r="A57" s="1" t="s">
        <v>68</v>
      </c>
      <c r="B57" s="1" t="s">
        <v>137</v>
      </c>
      <c r="C57" s="1">
        <v>1554</v>
      </c>
      <c r="D57" s="1">
        <v>310</v>
      </c>
      <c r="E57" s="1">
        <v>1998</v>
      </c>
      <c r="F57" s="1" t="s">
        <v>138</v>
      </c>
    </row>
    <row r="58" spans="1:6" x14ac:dyDescent="0.25">
      <c r="A58" s="1" t="s">
        <v>68</v>
      </c>
      <c r="B58" s="1" t="s">
        <v>139</v>
      </c>
      <c r="C58" s="1">
        <v>1807</v>
      </c>
      <c r="D58" s="1">
        <v>327</v>
      </c>
      <c r="E58" s="1">
        <v>2059</v>
      </c>
      <c r="F58" s="1" t="s">
        <v>140</v>
      </c>
    </row>
    <row r="59" spans="1:6" x14ac:dyDescent="0.25">
      <c r="A59" s="1" t="s">
        <v>68</v>
      </c>
      <c r="B59" s="1" t="s">
        <v>141</v>
      </c>
      <c r="C59" s="1">
        <v>2073</v>
      </c>
      <c r="D59" s="1">
        <v>502</v>
      </c>
      <c r="E59" s="1">
        <v>2181</v>
      </c>
      <c r="F59" s="1" t="s">
        <v>142</v>
      </c>
    </row>
    <row r="60" spans="1:6" x14ac:dyDescent="0.25">
      <c r="A60" s="1" t="s">
        <v>68</v>
      </c>
      <c r="B60" s="1" t="s">
        <v>143</v>
      </c>
      <c r="C60" s="1">
        <v>2353</v>
      </c>
      <c r="D60" s="1">
        <v>420</v>
      </c>
      <c r="E60" s="1">
        <v>2388</v>
      </c>
      <c r="F60" s="1" t="s">
        <v>144</v>
      </c>
    </row>
    <row r="61" spans="1:6" x14ac:dyDescent="0.25">
      <c r="A61" s="1" t="s">
        <v>68</v>
      </c>
      <c r="B61" s="1" t="s">
        <v>145</v>
      </c>
      <c r="C61" s="1">
        <v>2647</v>
      </c>
      <c r="D61" s="1">
        <v>431</v>
      </c>
      <c r="E61" s="1">
        <v>2287</v>
      </c>
      <c r="F61" s="1" t="s">
        <v>146</v>
      </c>
    </row>
    <row r="62" spans="1:6" x14ac:dyDescent="0.25">
      <c r="A62" s="1" t="s">
        <v>68</v>
      </c>
      <c r="B62" s="1" t="s">
        <v>147</v>
      </c>
      <c r="C62" s="1">
        <v>950</v>
      </c>
      <c r="D62" s="1">
        <v>294</v>
      </c>
      <c r="E62" s="1">
        <v>1975</v>
      </c>
      <c r="F62" s="1" t="s">
        <v>148</v>
      </c>
    </row>
    <row r="63" spans="1:6" x14ac:dyDescent="0.25">
      <c r="A63" s="1" t="s">
        <v>68</v>
      </c>
      <c r="B63" s="1" t="s">
        <v>149</v>
      </c>
      <c r="C63" s="1">
        <v>405</v>
      </c>
      <c r="D63" s="1">
        <v>150</v>
      </c>
      <c r="E63" s="1">
        <v>1425</v>
      </c>
      <c r="F63" s="1" t="s">
        <v>150</v>
      </c>
    </row>
    <row r="64" spans="1:6" x14ac:dyDescent="0.25">
      <c r="A64" s="1" t="s">
        <v>68</v>
      </c>
      <c r="B64" s="1" t="s">
        <v>151</v>
      </c>
      <c r="C64" s="1">
        <v>280</v>
      </c>
      <c r="D64" s="1">
        <v>277</v>
      </c>
      <c r="E64" s="1">
        <v>1994</v>
      </c>
      <c r="F64" s="1" t="s">
        <v>152</v>
      </c>
    </row>
    <row r="65" spans="1:6" x14ac:dyDescent="0.25">
      <c r="A65" s="1" t="s">
        <v>67</v>
      </c>
      <c r="B65" s="1" t="s">
        <v>153</v>
      </c>
      <c r="C65" s="1">
        <v>141</v>
      </c>
      <c r="D65" s="1">
        <v>541</v>
      </c>
      <c r="E65" s="1">
        <v>6210</v>
      </c>
      <c r="F65" s="1" t="s">
        <v>34</v>
      </c>
    </row>
    <row r="66" spans="1:6" x14ac:dyDescent="0.25">
      <c r="A66" s="1" t="s">
        <v>67</v>
      </c>
      <c r="B66" s="1" t="s">
        <v>154</v>
      </c>
      <c r="C66" s="1">
        <v>127</v>
      </c>
      <c r="D66" s="1">
        <v>395</v>
      </c>
      <c r="E66" s="1">
        <v>5465</v>
      </c>
      <c r="F66" s="1" t="s">
        <v>35</v>
      </c>
    </row>
    <row r="67" spans="1:6" x14ac:dyDescent="0.25">
      <c r="A67" s="1" t="s">
        <v>67</v>
      </c>
      <c r="B67" s="1" t="s">
        <v>155</v>
      </c>
      <c r="C67" s="1">
        <v>111</v>
      </c>
      <c r="D67" s="1">
        <v>454</v>
      </c>
      <c r="E67" s="1">
        <v>4825</v>
      </c>
      <c r="F67" s="1" t="s">
        <v>36</v>
      </c>
    </row>
    <row r="68" spans="1:6" x14ac:dyDescent="0.25">
      <c r="A68" s="1" t="s">
        <v>67</v>
      </c>
      <c r="B68" s="1" t="s">
        <v>156</v>
      </c>
      <c r="C68" s="1">
        <v>146</v>
      </c>
      <c r="D68" s="1">
        <v>544</v>
      </c>
      <c r="E68" s="1">
        <v>3764</v>
      </c>
      <c r="F68" s="1" t="s">
        <v>37</v>
      </c>
    </row>
    <row r="69" spans="1:6" x14ac:dyDescent="0.25">
      <c r="A69" s="1" t="s">
        <v>68</v>
      </c>
      <c r="B69" s="1" t="s">
        <v>157</v>
      </c>
      <c r="C69" s="1">
        <v>478</v>
      </c>
      <c r="D69" s="1">
        <v>359</v>
      </c>
      <c r="E69" s="1">
        <v>2469</v>
      </c>
      <c r="F69" s="1" t="s">
        <v>158</v>
      </c>
    </row>
    <row r="70" spans="1:6" x14ac:dyDescent="0.25">
      <c r="A70" s="1" t="s">
        <v>68</v>
      </c>
      <c r="B70" s="1" t="s">
        <v>159</v>
      </c>
      <c r="C70" s="1">
        <v>731</v>
      </c>
      <c r="D70" s="1">
        <v>502</v>
      </c>
      <c r="E70" s="1">
        <v>2198</v>
      </c>
      <c r="F70" s="1" t="s">
        <v>160</v>
      </c>
    </row>
    <row r="71" spans="1:6" x14ac:dyDescent="0.25">
      <c r="A71" s="1" t="s">
        <v>68</v>
      </c>
      <c r="B71" s="1" t="s">
        <v>161</v>
      </c>
      <c r="C71" s="1">
        <v>847</v>
      </c>
      <c r="D71" s="1">
        <v>326</v>
      </c>
      <c r="E71" s="1">
        <v>1985</v>
      </c>
      <c r="F71" s="1" t="s">
        <v>162</v>
      </c>
    </row>
    <row r="72" spans="1:6" x14ac:dyDescent="0.25">
      <c r="A72" s="1" t="s">
        <v>68</v>
      </c>
      <c r="B72" s="1" t="s">
        <v>163</v>
      </c>
      <c r="C72" s="1">
        <v>850</v>
      </c>
      <c r="D72" s="1">
        <v>240</v>
      </c>
      <c r="E72" s="1">
        <v>2045</v>
      </c>
      <c r="F72" s="1" t="s">
        <v>164</v>
      </c>
    </row>
    <row r="73" spans="1:6" x14ac:dyDescent="0.25">
      <c r="A73" s="1" t="s">
        <v>68</v>
      </c>
      <c r="B73" s="1" t="s">
        <v>165</v>
      </c>
      <c r="C73" s="1">
        <v>435</v>
      </c>
      <c r="D73" s="1">
        <v>272</v>
      </c>
      <c r="E73" s="1">
        <v>2124</v>
      </c>
      <c r="F73" s="1" t="s">
        <v>38</v>
      </c>
    </row>
    <row r="74" spans="1:6" x14ac:dyDescent="0.25">
      <c r="A74" s="1" t="s">
        <v>67</v>
      </c>
      <c r="B74" s="1" t="s">
        <v>166</v>
      </c>
      <c r="C74" s="1">
        <v>180</v>
      </c>
      <c r="D74" s="1">
        <v>572</v>
      </c>
      <c r="E74" s="1">
        <v>4560</v>
      </c>
      <c r="F74" s="1" t="s">
        <v>39</v>
      </c>
    </row>
    <row r="75" spans="1:6" x14ac:dyDescent="0.25">
      <c r="A75" s="1" t="s">
        <v>67</v>
      </c>
      <c r="B75" s="1" t="s">
        <v>167</v>
      </c>
      <c r="C75" s="1">
        <v>169</v>
      </c>
      <c r="D75" s="1">
        <v>709</v>
      </c>
      <c r="E75" s="1">
        <v>4010</v>
      </c>
      <c r="F75" s="1" t="s">
        <v>40</v>
      </c>
    </row>
    <row r="76" spans="1:6" x14ac:dyDescent="0.25">
      <c r="A76" s="1" t="s">
        <v>67</v>
      </c>
      <c r="B76" s="1" t="s">
        <v>168</v>
      </c>
      <c r="C76" s="1">
        <v>139</v>
      </c>
      <c r="D76" s="1">
        <v>534</v>
      </c>
      <c r="E76" s="1">
        <v>3832</v>
      </c>
      <c r="F76" s="1" t="s">
        <v>41</v>
      </c>
    </row>
    <row r="77" spans="1:6" x14ac:dyDescent="0.25">
      <c r="A77" s="1" t="s">
        <v>67</v>
      </c>
      <c r="B77" s="1" t="s">
        <v>169</v>
      </c>
      <c r="C77" s="1">
        <v>188</v>
      </c>
      <c r="D77" s="1">
        <v>563</v>
      </c>
      <c r="E77" s="1">
        <v>3841</v>
      </c>
      <c r="F77" s="1" t="s">
        <v>42</v>
      </c>
    </row>
    <row r="78" spans="1:6" x14ac:dyDescent="0.25">
      <c r="A78" s="1" t="s">
        <v>67</v>
      </c>
      <c r="B78" s="1" t="s">
        <v>170</v>
      </c>
      <c r="C78" s="1">
        <v>109</v>
      </c>
      <c r="D78" s="1">
        <v>322</v>
      </c>
      <c r="E78" s="1">
        <v>3794</v>
      </c>
      <c r="F78" s="1" t="s">
        <v>43</v>
      </c>
    </row>
    <row r="79" spans="1:6" x14ac:dyDescent="0.25">
      <c r="A79" s="1" t="s">
        <v>68</v>
      </c>
      <c r="B79" s="1" t="s">
        <v>171</v>
      </c>
      <c r="C79" s="1">
        <v>274</v>
      </c>
      <c r="D79" s="1">
        <v>156</v>
      </c>
      <c r="E79" s="1">
        <v>1953</v>
      </c>
      <c r="F79" s="1" t="s">
        <v>172</v>
      </c>
    </row>
    <row r="80" spans="1:6" x14ac:dyDescent="0.25">
      <c r="A80" s="1" t="s">
        <v>68</v>
      </c>
      <c r="B80" s="1" t="s">
        <v>173</v>
      </c>
      <c r="C80" s="1">
        <v>126</v>
      </c>
      <c r="D80" s="1">
        <v>96</v>
      </c>
      <c r="E80" s="1">
        <v>1351</v>
      </c>
      <c r="F80" s="1" t="s">
        <v>174</v>
      </c>
    </row>
    <row r="81" spans="1:6" x14ac:dyDescent="0.25">
      <c r="A81" s="1" t="s">
        <v>68</v>
      </c>
      <c r="B81" s="1" t="s">
        <v>175</v>
      </c>
      <c r="C81" s="1">
        <v>1212</v>
      </c>
      <c r="D81" s="1">
        <v>410</v>
      </c>
      <c r="E81" s="1">
        <v>2072</v>
      </c>
      <c r="F81" s="1" t="s">
        <v>176</v>
      </c>
    </row>
    <row r="82" spans="1:6" x14ac:dyDescent="0.25">
      <c r="A82" s="1" t="s">
        <v>68</v>
      </c>
      <c r="B82" s="1" t="s">
        <v>177</v>
      </c>
      <c r="C82" s="1">
        <v>522</v>
      </c>
      <c r="D82" s="1">
        <v>391</v>
      </c>
      <c r="E82" s="1">
        <v>2165</v>
      </c>
      <c r="F82" s="1" t="s">
        <v>178</v>
      </c>
    </row>
    <row r="83" spans="1:6" x14ac:dyDescent="0.25">
      <c r="A83" s="1" t="s">
        <v>68</v>
      </c>
      <c r="B83" s="1" t="s">
        <v>179</v>
      </c>
      <c r="C83" s="1">
        <v>296</v>
      </c>
      <c r="D83" s="1">
        <v>174</v>
      </c>
      <c r="E83" s="1">
        <v>1809</v>
      </c>
      <c r="F83" s="1" t="s">
        <v>180</v>
      </c>
    </row>
    <row r="84" spans="1:6" x14ac:dyDescent="0.25">
      <c r="A84" s="1" t="s">
        <v>68</v>
      </c>
      <c r="B84" s="1" t="s">
        <v>181</v>
      </c>
      <c r="C84" s="1">
        <v>71</v>
      </c>
      <c r="D84" s="1">
        <v>77</v>
      </c>
      <c r="E84" s="1">
        <v>1554</v>
      </c>
      <c r="F84" s="1" t="s">
        <v>182</v>
      </c>
    </row>
    <row r="85" spans="1:6" x14ac:dyDescent="0.25">
      <c r="A85" s="1" t="s">
        <v>68</v>
      </c>
      <c r="B85" s="1" t="s">
        <v>183</v>
      </c>
      <c r="C85" s="1">
        <v>132</v>
      </c>
      <c r="D85" s="1">
        <v>117</v>
      </c>
      <c r="E85" s="1">
        <v>1855</v>
      </c>
      <c r="F85" s="1" t="s">
        <v>182</v>
      </c>
    </row>
    <row r="86" spans="1:6" x14ac:dyDescent="0.25">
      <c r="A86" s="1" t="s">
        <v>68</v>
      </c>
      <c r="B86" s="1" t="s">
        <v>184</v>
      </c>
      <c r="C86" s="1">
        <v>1470</v>
      </c>
      <c r="D86" s="1">
        <v>250</v>
      </c>
      <c r="E86" s="1">
        <v>1846</v>
      </c>
      <c r="F86" s="1" t="s">
        <v>185</v>
      </c>
    </row>
    <row r="87" spans="1:6" x14ac:dyDescent="0.25">
      <c r="A87" s="1" t="s">
        <v>68</v>
      </c>
      <c r="B87" s="1" t="s">
        <v>186</v>
      </c>
      <c r="C87" s="1">
        <v>925</v>
      </c>
      <c r="D87" s="1">
        <v>276</v>
      </c>
      <c r="E87" s="1">
        <v>1947</v>
      </c>
      <c r="F87" s="1" t="s">
        <v>187</v>
      </c>
    </row>
    <row r="88" spans="1:6" x14ac:dyDescent="0.25">
      <c r="A88" s="1" t="s">
        <v>68</v>
      </c>
      <c r="B88" s="1" t="s">
        <v>188</v>
      </c>
      <c r="C88" s="1">
        <v>884</v>
      </c>
      <c r="D88" s="1">
        <v>351</v>
      </c>
      <c r="E88" s="1">
        <v>2066</v>
      </c>
      <c r="F88" s="1" t="s">
        <v>189</v>
      </c>
    </row>
    <row r="89" spans="1:6" x14ac:dyDescent="0.25">
      <c r="A89" s="1" t="s">
        <v>68</v>
      </c>
      <c r="B89" s="1" t="s">
        <v>190</v>
      </c>
      <c r="C89" s="1">
        <v>6087</v>
      </c>
      <c r="D89" s="1">
        <v>826</v>
      </c>
      <c r="E89" s="1">
        <v>2814</v>
      </c>
      <c r="F89" s="1" t="s">
        <v>191</v>
      </c>
    </row>
    <row r="90" spans="1:6" x14ac:dyDescent="0.25">
      <c r="A90" s="1" t="s">
        <v>68</v>
      </c>
      <c r="B90" s="1" t="s">
        <v>192</v>
      </c>
      <c r="C90" s="1">
        <v>561</v>
      </c>
      <c r="D90" s="1">
        <v>333</v>
      </c>
      <c r="E90" s="1">
        <v>2156</v>
      </c>
      <c r="F90" s="1" t="s">
        <v>193</v>
      </c>
    </row>
    <row r="91" spans="1:6" x14ac:dyDescent="0.25">
      <c r="A91" s="1" t="s">
        <v>67</v>
      </c>
      <c r="B91" s="1" t="s">
        <v>194</v>
      </c>
      <c r="C91" s="1">
        <v>142</v>
      </c>
      <c r="D91" s="1">
        <v>527</v>
      </c>
      <c r="E91" s="1">
        <v>3651</v>
      </c>
      <c r="F91" s="1" t="s">
        <v>48</v>
      </c>
    </row>
    <row r="92" spans="1:6" x14ac:dyDescent="0.25">
      <c r="A92" s="1" t="s">
        <v>67</v>
      </c>
      <c r="B92" s="1" t="s">
        <v>195</v>
      </c>
      <c r="C92" s="1">
        <v>296</v>
      </c>
      <c r="D92" s="1">
        <v>639</v>
      </c>
      <c r="E92" s="1">
        <v>4029</v>
      </c>
      <c r="F92" s="1" t="s">
        <v>49</v>
      </c>
    </row>
    <row r="93" spans="1:6" x14ac:dyDescent="0.25">
      <c r="A93" s="1" t="s">
        <v>67</v>
      </c>
      <c r="B93" s="1" t="s">
        <v>196</v>
      </c>
      <c r="C93" s="1">
        <v>237</v>
      </c>
      <c r="D93" s="1">
        <v>545</v>
      </c>
      <c r="E93" s="1">
        <v>4007</v>
      </c>
      <c r="F93" s="1" t="s">
        <v>50</v>
      </c>
    </row>
    <row r="94" spans="1:6" x14ac:dyDescent="0.25">
      <c r="A94" s="1" t="s">
        <v>67</v>
      </c>
      <c r="B94" s="1" t="s">
        <v>197</v>
      </c>
      <c r="C94" s="1">
        <v>193</v>
      </c>
      <c r="D94" s="1">
        <v>543</v>
      </c>
      <c r="E94" s="1">
        <v>8716</v>
      </c>
      <c r="F94" s="1" t="s">
        <v>51</v>
      </c>
    </row>
    <row r="95" spans="1:6" x14ac:dyDescent="0.25">
      <c r="A95" s="1" t="s">
        <v>68</v>
      </c>
      <c r="B95" s="1" t="s">
        <v>198</v>
      </c>
      <c r="C95" s="1">
        <v>453</v>
      </c>
      <c r="D95" s="1">
        <v>274</v>
      </c>
      <c r="E95" s="1">
        <v>2030</v>
      </c>
      <c r="F95" s="1" t="s">
        <v>199</v>
      </c>
    </row>
    <row r="96" spans="1:6" x14ac:dyDescent="0.25">
      <c r="A96" s="1" t="s">
        <v>67</v>
      </c>
      <c r="B96" s="1" t="s">
        <v>200</v>
      </c>
      <c r="C96" s="1">
        <v>255</v>
      </c>
      <c r="D96" s="1">
        <v>1138</v>
      </c>
      <c r="E96" s="1">
        <v>4818</v>
      </c>
      <c r="F96" s="1" t="s">
        <v>52</v>
      </c>
    </row>
    <row r="97" spans="1:6" x14ac:dyDescent="0.25">
      <c r="A97" s="1" t="s">
        <v>67</v>
      </c>
      <c r="B97" s="1" t="s">
        <v>201</v>
      </c>
      <c r="C97" s="1">
        <v>230</v>
      </c>
      <c r="D97" s="1">
        <v>552</v>
      </c>
      <c r="E97" s="1">
        <v>3743</v>
      </c>
      <c r="F97" s="1" t="s">
        <v>53</v>
      </c>
    </row>
    <row r="98" spans="1:6" x14ac:dyDescent="0.25">
      <c r="A98" s="1" t="s">
        <v>68</v>
      </c>
      <c r="B98" s="1" t="s">
        <v>202</v>
      </c>
      <c r="C98" s="2">
        <v>160</v>
      </c>
      <c r="D98" s="1">
        <v>186</v>
      </c>
      <c r="E98" s="1">
        <v>2244</v>
      </c>
      <c r="F98" s="1" t="s">
        <v>180</v>
      </c>
    </row>
    <row r="99" spans="1:6" x14ac:dyDescent="0.25">
      <c r="A99" s="1" t="s">
        <v>67</v>
      </c>
      <c r="B99" s="1" t="s">
        <v>203</v>
      </c>
      <c r="C99" s="1">
        <v>375</v>
      </c>
      <c r="D99" s="1">
        <v>727</v>
      </c>
      <c r="E99" s="1">
        <v>3974</v>
      </c>
      <c r="F99" s="1" t="s">
        <v>55</v>
      </c>
    </row>
    <row r="100" spans="1:6" x14ac:dyDescent="0.25">
      <c r="A100" s="1" t="s">
        <v>67</v>
      </c>
      <c r="B100" s="1" t="s">
        <v>204</v>
      </c>
      <c r="C100" s="1">
        <v>271</v>
      </c>
      <c r="D100" s="1">
        <v>672</v>
      </c>
      <c r="E100" s="1">
        <v>4491</v>
      </c>
      <c r="F100" s="1" t="s">
        <v>44</v>
      </c>
    </row>
    <row r="101" spans="1:6" x14ac:dyDescent="0.25">
      <c r="A101" s="1" t="s">
        <v>67</v>
      </c>
      <c r="B101" s="1" t="s">
        <v>205</v>
      </c>
      <c r="C101" s="2">
        <v>346</v>
      </c>
      <c r="D101" s="1">
        <v>858</v>
      </c>
      <c r="E101" s="1">
        <v>4499</v>
      </c>
      <c r="F101" s="1" t="s">
        <v>45</v>
      </c>
    </row>
    <row r="102" spans="1:6" x14ac:dyDescent="0.25">
      <c r="A102" s="1" t="s">
        <v>47</v>
      </c>
      <c r="B102" s="1">
        <f>COUNTA(B3:B101)</f>
        <v>99</v>
      </c>
      <c r="C102" s="2">
        <f>SUM(C3:C101)</f>
        <v>66252</v>
      </c>
      <c r="D102" s="2">
        <f>SUM(D3:D101)</f>
        <v>32456</v>
      </c>
      <c r="E102" s="2">
        <f>SUM(E3:E101)</f>
        <v>251913</v>
      </c>
      <c r="F102" s="1" t="s">
        <v>46</v>
      </c>
    </row>
    <row r="103" spans="1:6" x14ac:dyDescent="0.25">
      <c r="A103" s="1" t="s">
        <v>67</v>
      </c>
      <c r="B103" s="2">
        <f>COUNTIF($A$3:$A$101,$A103)</f>
        <v>18</v>
      </c>
      <c r="C103" s="2">
        <f>SUMIF($A$3:$A$101,$A103,C3:C101)</f>
        <v>3655</v>
      </c>
      <c r="D103" s="2">
        <f t="shared" ref="D103:E103" si="0">SUMIF($A$3:$A$101,$A103,D3:D101)</f>
        <v>10835</v>
      </c>
      <c r="E103" s="2">
        <f t="shared" si="0"/>
        <v>82229</v>
      </c>
    </row>
    <row r="104" spans="1:6" x14ac:dyDescent="0.25">
      <c r="A104" s="1" t="s">
        <v>68</v>
      </c>
      <c r="B104" s="2">
        <f>COUNTIF($A$3:$A$101,$A104)</f>
        <v>81</v>
      </c>
      <c r="C104" s="2">
        <f>SUMIF($A$3:$A$101,$A104,C3:C101)</f>
        <v>62597</v>
      </c>
      <c r="D104" s="2">
        <f t="shared" ref="D104:E104" si="1">SUMIF($A$3:$A$101,$A104,D3:D101)</f>
        <v>21621</v>
      </c>
      <c r="E104" s="2">
        <f t="shared" si="1"/>
        <v>169684</v>
      </c>
    </row>
  </sheetData>
  <mergeCells count="2">
    <mergeCell ref="A1:F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11C4-F28B-41C8-8182-3C61F02CE589}">
  <dimension ref="A1:Q104"/>
  <sheetViews>
    <sheetView workbookViewId="0">
      <selection activeCell="J16" sqref="J16:N16"/>
    </sheetView>
  </sheetViews>
  <sheetFormatPr defaultColWidth="9.140625" defaultRowHeight="15" x14ac:dyDescent="0.25"/>
  <cols>
    <col min="1" max="1" width="10.28515625" style="1" bestFit="1" customWidth="1"/>
    <col min="2" max="2" width="43.42578125" style="1" bestFit="1" customWidth="1"/>
    <col min="3" max="3" width="9.28515625" style="1" bestFit="1" customWidth="1"/>
    <col min="4" max="4" width="9.28515625" style="1" customWidth="1"/>
    <col min="5" max="5" width="11.5703125" style="2" bestFit="1" customWidth="1"/>
    <col min="6" max="6" width="25.85546875" style="1" bestFit="1" customWidth="1"/>
    <col min="7" max="7" width="7.85546875" style="3" customWidth="1"/>
    <col min="8" max="8" width="19.7109375" style="1" bestFit="1" customWidth="1"/>
    <col min="9" max="9" width="5" style="1" bestFit="1" customWidth="1"/>
    <col min="10" max="10" width="15.28515625" style="1" bestFit="1" customWidth="1"/>
    <col min="11" max="11" width="21.42578125" style="1" bestFit="1" customWidth="1"/>
    <col min="12" max="12" width="14.28515625" bestFit="1" customWidth="1"/>
    <col min="13" max="13" width="13.85546875" bestFit="1" customWidth="1"/>
    <col min="14" max="14" width="14.5703125" bestFit="1" customWidth="1"/>
    <col min="15" max="15" width="20.140625" bestFit="1" customWidth="1"/>
  </cols>
  <sheetData>
    <row r="1" spans="1:15" x14ac:dyDescent="0.25">
      <c r="A1" s="7" t="s">
        <v>0</v>
      </c>
      <c r="B1" s="7"/>
      <c r="C1" s="7"/>
      <c r="D1" s="7"/>
      <c r="E1" s="7"/>
      <c r="F1" s="7"/>
      <c r="H1" s="7" t="s">
        <v>54</v>
      </c>
      <c r="I1" s="7"/>
      <c r="J1" s="7"/>
      <c r="K1" s="7"/>
      <c r="L1" s="7"/>
    </row>
    <row r="2" spans="1:15" x14ac:dyDescent="0.25">
      <c r="A2" s="1" t="s">
        <v>1</v>
      </c>
      <c r="B2" s="1" t="s">
        <v>4</v>
      </c>
      <c r="C2" s="1" t="s">
        <v>3</v>
      </c>
      <c r="D2" s="2" t="s">
        <v>2</v>
      </c>
      <c r="E2" s="2" t="s">
        <v>64</v>
      </c>
      <c r="F2" s="1" t="s">
        <v>5</v>
      </c>
      <c r="G2" s="4"/>
      <c r="H2" s="1" t="s">
        <v>5</v>
      </c>
      <c r="I2" s="2" t="s">
        <v>63</v>
      </c>
      <c r="J2" s="2" t="s">
        <v>62</v>
      </c>
      <c r="K2" s="2" t="s">
        <v>61</v>
      </c>
      <c r="L2" s="2" t="s">
        <v>60</v>
      </c>
      <c r="M2" s="2" t="s">
        <v>58</v>
      </c>
      <c r="N2" s="1" t="s">
        <v>59</v>
      </c>
    </row>
    <row r="3" spans="1:15" x14ac:dyDescent="0.25">
      <c r="A3" s="1" t="s">
        <v>68</v>
      </c>
      <c r="B3" s="1" t="s">
        <v>69</v>
      </c>
      <c r="C3" s="1">
        <v>267</v>
      </c>
      <c r="D3" s="1">
        <v>272</v>
      </c>
      <c r="E3" s="1">
        <v>11259</v>
      </c>
      <c r="F3" s="1" t="s">
        <v>29</v>
      </c>
      <c r="H3" s="1" t="s">
        <v>214</v>
      </c>
      <c r="I3" s="1">
        <v>89</v>
      </c>
      <c r="J3" s="1">
        <v>34</v>
      </c>
      <c r="K3" s="1">
        <v>135</v>
      </c>
      <c r="L3">
        <v>7535</v>
      </c>
      <c r="M3" s="1">
        <v>101</v>
      </c>
      <c r="N3" s="1">
        <v>7400</v>
      </c>
    </row>
    <row r="4" spans="1:15" x14ac:dyDescent="0.25">
      <c r="A4" s="1" t="s">
        <v>68</v>
      </c>
      <c r="B4" s="1" t="s">
        <v>70</v>
      </c>
      <c r="C4" s="1">
        <v>748</v>
      </c>
      <c r="D4" s="1">
        <v>479</v>
      </c>
      <c r="E4" s="1">
        <v>3212</v>
      </c>
      <c r="F4" s="1" t="s">
        <v>6</v>
      </c>
      <c r="H4" s="1" t="s">
        <v>213</v>
      </c>
      <c r="I4" s="1">
        <v>297</v>
      </c>
      <c r="J4" s="1">
        <v>128</v>
      </c>
      <c r="K4" s="1">
        <v>807</v>
      </c>
      <c r="L4">
        <v>9129</v>
      </c>
      <c r="M4" s="1">
        <v>679</v>
      </c>
      <c r="N4" s="1">
        <v>8322</v>
      </c>
    </row>
    <row r="5" spans="1:15" x14ac:dyDescent="0.25">
      <c r="A5" s="1" t="s">
        <v>68</v>
      </c>
      <c r="B5" s="1" t="s">
        <v>71</v>
      </c>
      <c r="C5" s="1">
        <v>835</v>
      </c>
      <c r="D5" s="1">
        <v>670</v>
      </c>
      <c r="E5" s="1">
        <v>2822</v>
      </c>
      <c r="F5" s="1" t="s">
        <v>7</v>
      </c>
      <c r="H5" s="1" t="s">
        <v>213</v>
      </c>
      <c r="I5" s="1">
        <v>297</v>
      </c>
      <c r="J5" s="1">
        <v>28</v>
      </c>
      <c r="K5" s="1">
        <v>180</v>
      </c>
      <c r="L5">
        <v>6166</v>
      </c>
      <c r="M5" s="1">
        <v>152</v>
      </c>
      <c r="N5" s="1">
        <v>5986</v>
      </c>
    </row>
    <row r="6" spans="1:15" x14ac:dyDescent="0.25">
      <c r="A6" s="1" t="s">
        <v>68</v>
      </c>
      <c r="B6" s="1" t="s">
        <v>72</v>
      </c>
      <c r="C6" s="1">
        <v>499</v>
      </c>
      <c r="D6" s="1">
        <v>487</v>
      </c>
      <c r="E6" s="1">
        <v>2726</v>
      </c>
      <c r="F6" s="1" t="s">
        <v>8</v>
      </c>
      <c r="H6" s="1" t="s">
        <v>212</v>
      </c>
      <c r="I6" s="1">
        <v>273</v>
      </c>
      <c r="J6" s="1">
        <v>91</v>
      </c>
      <c r="K6" s="1">
        <v>274</v>
      </c>
      <c r="L6">
        <v>7431</v>
      </c>
      <c r="M6" s="1">
        <v>183</v>
      </c>
      <c r="N6" s="1">
        <v>7157</v>
      </c>
    </row>
    <row r="7" spans="1:15" x14ac:dyDescent="0.25">
      <c r="A7" s="1" t="s">
        <v>68</v>
      </c>
      <c r="B7" s="1" t="s">
        <v>73</v>
      </c>
      <c r="C7" s="1">
        <v>499</v>
      </c>
      <c r="D7" s="1">
        <v>467</v>
      </c>
      <c r="E7" s="1">
        <v>2703</v>
      </c>
      <c r="F7" s="1" t="s">
        <v>9</v>
      </c>
      <c r="H7" s="1" t="s">
        <v>211</v>
      </c>
      <c r="I7" s="1">
        <v>115</v>
      </c>
      <c r="J7" s="1">
        <v>24</v>
      </c>
      <c r="K7" s="1">
        <v>178</v>
      </c>
      <c r="L7">
        <v>8556</v>
      </c>
      <c r="M7" s="1">
        <v>154</v>
      </c>
      <c r="N7" s="1">
        <v>8378</v>
      </c>
    </row>
    <row r="8" spans="1:15" x14ac:dyDescent="0.25">
      <c r="A8" s="1" t="s">
        <v>68</v>
      </c>
      <c r="B8" s="1" t="s">
        <v>74</v>
      </c>
      <c r="C8" s="1">
        <v>499</v>
      </c>
      <c r="D8" s="1">
        <v>459</v>
      </c>
      <c r="E8" s="1">
        <v>2562</v>
      </c>
      <c r="F8" s="1" t="s">
        <v>10</v>
      </c>
      <c r="H8" s="1" t="s">
        <v>211</v>
      </c>
      <c r="I8" s="1">
        <v>115</v>
      </c>
      <c r="J8" s="1">
        <v>24</v>
      </c>
      <c r="K8" s="1">
        <v>172</v>
      </c>
      <c r="L8">
        <v>3845</v>
      </c>
      <c r="M8" s="1">
        <v>148</v>
      </c>
      <c r="N8" s="1">
        <v>3673</v>
      </c>
    </row>
    <row r="9" spans="1:15" x14ac:dyDescent="0.25">
      <c r="A9" s="1" t="s">
        <v>68</v>
      </c>
      <c r="B9" s="1" t="s">
        <v>75</v>
      </c>
      <c r="C9" s="1">
        <v>944</v>
      </c>
      <c r="D9" s="1">
        <v>576</v>
      </c>
      <c r="E9" s="1">
        <v>2619</v>
      </c>
      <c r="F9" s="1" t="s">
        <v>11</v>
      </c>
      <c r="H9" s="1" t="s">
        <v>210</v>
      </c>
      <c r="I9" s="1">
        <v>328</v>
      </c>
      <c r="J9" s="1">
        <v>65</v>
      </c>
      <c r="K9" s="1">
        <v>266</v>
      </c>
      <c r="L9">
        <v>3823</v>
      </c>
      <c r="M9" s="1">
        <v>201</v>
      </c>
      <c r="N9" s="1">
        <v>3557</v>
      </c>
    </row>
    <row r="10" spans="1:15" x14ac:dyDescent="0.25">
      <c r="A10" s="1" t="s">
        <v>68</v>
      </c>
      <c r="B10" s="1" t="s">
        <v>76</v>
      </c>
      <c r="C10" s="1">
        <v>909</v>
      </c>
      <c r="D10" s="1">
        <v>425</v>
      </c>
      <c r="E10" s="1">
        <v>2228</v>
      </c>
      <c r="F10" s="1" t="s">
        <v>12</v>
      </c>
      <c r="H10" s="1" t="s">
        <v>210</v>
      </c>
      <c r="I10" s="1">
        <v>328</v>
      </c>
      <c r="J10" s="1">
        <v>80</v>
      </c>
      <c r="K10" s="1">
        <v>259</v>
      </c>
      <c r="L10">
        <v>3671</v>
      </c>
      <c r="M10" s="1">
        <v>179</v>
      </c>
      <c r="N10" s="1">
        <v>3412</v>
      </c>
    </row>
    <row r="11" spans="1:15" x14ac:dyDescent="0.25">
      <c r="A11" s="1" t="s">
        <v>68</v>
      </c>
      <c r="B11" s="1" t="s">
        <v>77</v>
      </c>
      <c r="C11" s="1">
        <v>499</v>
      </c>
      <c r="D11" s="1">
        <v>251</v>
      </c>
      <c r="E11" s="1">
        <v>2291</v>
      </c>
      <c r="F11" s="1" t="s">
        <v>13</v>
      </c>
      <c r="H11" s="1" t="s">
        <v>209</v>
      </c>
      <c r="I11" s="1">
        <v>374</v>
      </c>
      <c r="J11" s="1">
        <v>58</v>
      </c>
      <c r="K11" s="1">
        <v>297</v>
      </c>
      <c r="L11">
        <v>3879</v>
      </c>
      <c r="M11" s="1">
        <v>239</v>
      </c>
      <c r="N11" s="1">
        <v>3582</v>
      </c>
    </row>
    <row r="12" spans="1:15" x14ac:dyDescent="0.25">
      <c r="A12" s="1" t="s">
        <v>68</v>
      </c>
      <c r="B12" s="1" t="s">
        <v>78</v>
      </c>
      <c r="C12" s="1">
        <v>499</v>
      </c>
      <c r="D12" s="1">
        <v>465</v>
      </c>
      <c r="E12" s="1">
        <v>2393</v>
      </c>
      <c r="F12" s="1" t="s">
        <v>14</v>
      </c>
      <c r="H12" s="1" t="s">
        <v>208</v>
      </c>
      <c r="I12" s="1">
        <v>276</v>
      </c>
      <c r="J12" s="1">
        <v>26</v>
      </c>
      <c r="K12" s="1">
        <v>155</v>
      </c>
      <c r="L12">
        <v>3590</v>
      </c>
      <c r="M12" s="1">
        <v>129</v>
      </c>
      <c r="N12" s="1">
        <v>3435</v>
      </c>
    </row>
    <row r="13" spans="1:15" x14ac:dyDescent="0.25">
      <c r="A13" s="1" t="s">
        <v>68</v>
      </c>
      <c r="B13" s="1" t="s">
        <v>79</v>
      </c>
      <c r="C13" s="1">
        <v>499</v>
      </c>
      <c r="D13" s="1">
        <v>153</v>
      </c>
      <c r="E13" s="1">
        <v>1745</v>
      </c>
      <c r="F13" s="1" t="s">
        <v>15</v>
      </c>
      <c r="H13" s="1" t="s">
        <v>207</v>
      </c>
      <c r="I13" s="1">
        <v>275</v>
      </c>
      <c r="J13" s="1">
        <v>31</v>
      </c>
      <c r="K13" s="1">
        <v>227</v>
      </c>
      <c r="L13">
        <v>3694</v>
      </c>
      <c r="M13" s="1">
        <v>196</v>
      </c>
      <c r="N13" s="1">
        <v>3467</v>
      </c>
    </row>
    <row r="14" spans="1:15" x14ac:dyDescent="0.25">
      <c r="A14" s="1" t="s">
        <v>68</v>
      </c>
      <c r="B14" s="1" t="s">
        <v>80</v>
      </c>
      <c r="C14" s="1">
        <v>499</v>
      </c>
      <c r="D14" s="1">
        <v>161</v>
      </c>
      <c r="E14" s="1">
        <v>1953</v>
      </c>
      <c r="F14" s="1" t="s">
        <v>16</v>
      </c>
      <c r="H14" s="1" t="s">
        <v>206</v>
      </c>
      <c r="I14" s="1">
        <v>569</v>
      </c>
      <c r="J14" s="1">
        <v>87</v>
      </c>
      <c r="K14" s="1">
        <v>415</v>
      </c>
      <c r="L14">
        <v>3821</v>
      </c>
      <c r="M14" s="1">
        <v>328</v>
      </c>
      <c r="N14" s="1">
        <v>3406</v>
      </c>
    </row>
    <row r="15" spans="1:15" x14ac:dyDescent="0.25">
      <c r="A15" s="1" t="s">
        <v>68</v>
      </c>
      <c r="B15" s="1" t="s">
        <v>81</v>
      </c>
      <c r="C15" s="1">
        <v>499</v>
      </c>
      <c r="D15" s="1">
        <v>138</v>
      </c>
      <c r="E15" s="1">
        <v>2195</v>
      </c>
      <c r="F15" s="1" t="s">
        <v>17</v>
      </c>
      <c r="H15" s="1" t="s">
        <v>56</v>
      </c>
      <c r="I15" s="1" cm="1">
        <f t="array" aca="1" ref="I15" ca="1">SUM(VALUE(I3:I22))</f>
        <v>3336</v>
      </c>
      <c r="J15" s="1" cm="1">
        <f t="array" aca="1" ref="J15" ca="1">SUM(VALUE(J3:J22))</f>
        <v>676</v>
      </c>
      <c r="K15" s="1" cm="1">
        <f t="array" aca="1" ref="K15" ca="1">SUM(VALUE(K3:K22))</f>
        <v>3365</v>
      </c>
      <c r="L15" s="1" cm="1">
        <f t="array" aca="1" ref="L15" ca="1">SUM(VALUE(L3:L22))</f>
        <v>65140</v>
      </c>
      <c r="M15" s="1" cm="1">
        <f t="array" aca="1" ref="M15" ca="1">SUM(VALUE(M3:M22))</f>
        <v>2689</v>
      </c>
      <c r="N15" s="1" cm="1">
        <f t="array" aca="1" ref="N15" ca="1">SUM(VALUE(N3:N22))</f>
        <v>61775</v>
      </c>
      <c r="O15" s="1" t="s">
        <v>46</v>
      </c>
    </row>
    <row r="16" spans="1:15" x14ac:dyDescent="0.25">
      <c r="A16" s="1" t="s">
        <v>68</v>
      </c>
      <c r="B16" s="1" t="s">
        <v>82</v>
      </c>
      <c r="C16" s="1">
        <v>499</v>
      </c>
      <c r="D16" s="1">
        <v>155</v>
      </c>
      <c r="E16" s="1">
        <v>2278</v>
      </c>
      <c r="F16" s="1" t="s">
        <v>18</v>
      </c>
      <c r="H16" s="1" t="s">
        <v>57</v>
      </c>
      <c r="I16" s="1" cm="1">
        <f t="array" aca="1" ref="I16" ca="1">AVERAGE(VALUE(I3:I22))</f>
        <v>278</v>
      </c>
      <c r="J16" s="1" cm="1">
        <f t="array" ref="J16">ROUND(AVERAGE(VALUE(J3:J14)),0)</f>
        <v>56</v>
      </c>
      <c r="K16" s="1" cm="1">
        <f t="array" ref="K16">ROUND(AVERAGE(VALUE(K3:K14)),0)</f>
        <v>280</v>
      </c>
      <c r="L16" s="1" cm="1">
        <f t="array" ref="L16">ROUND(AVERAGE(VALUE(L3:L14)),0)</f>
        <v>5428</v>
      </c>
      <c r="M16" s="1" cm="1">
        <f t="array" ref="M16">ROUND(AVERAGE(VALUE(M3:M14)),0)</f>
        <v>224</v>
      </c>
      <c r="N16" s="1" cm="1">
        <f t="array" ref="N16">ROUND(AVERAGE(VALUE(N3:N14)),0)</f>
        <v>5148</v>
      </c>
      <c r="O16" s="1"/>
    </row>
    <row r="17" spans="1:17" x14ac:dyDescent="0.25">
      <c r="A17" s="1" t="s">
        <v>68</v>
      </c>
      <c r="B17" s="1" t="s">
        <v>83</v>
      </c>
      <c r="C17" s="1">
        <v>119</v>
      </c>
      <c r="D17" s="1">
        <v>94</v>
      </c>
      <c r="E17" s="1">
        <v>1904</v>
      </c>
      <c r="F17" s="1" t="s">
        <v>19</v>
      </c>
      <c r="I17"/>
      <c r="J17"/>
      <c r="K17"/>
      <c r="Q17" s="1"/>
    </row>
    <row r="18" spans="1:17" x14ac:dyDescent="0.25">
      <c r="A18" s="1" t="s">
        <v>68</v>
      </c>
      <c r="B18" s="1" t="s">
        <v>84</v>
      </c>
      <c r="C18" s="1">
        <v>499</v>
      </c>
      <c r="D18" s="1">
        <v>149</v>
      </c>
      <c r="E18" s="1">
        <v>1986</v>
      </c>
      <c r="F18" s="1" t="s">
        <v>20</v>
      </c>
      <c r="L18" s="1"/>
      <c r="M18" s="1"/>
      <c r="N18" s="1"/>
      <c r="O18" s="1"/>
    </row>
    <row r="19" spans="1:17" x14ac:dyDescent="0.25">
      <c r="A19" s="1" t="s">
        <v>68</v>
      </c>
      <c r="B19" s="1" t="s">
        <v>85</v>
      </c>
      <c r="C19" s="1">
        <v>73</v>
      </c>
      <c r="D19" s="1">
        <v>95</v>
      </c>
      <c r="E19" s="1">
        <v>1940</v>
      </c>
      <c r="F19" s="1" t="s">
        <v>86</v>
      </c>
      <c r="L19" s="1"/>
      <c r="M19" s="1"/>
      <c r="N19" s="1"/>
      <c r="O19" s="1"/>
    </row>
    <row r="20" spans="1:17" x14ac:dyDescent="0.25">
      <c r="A20" s="1" t="s">
        <v>68</v>
      </c>
      <c r="B20" s="1" t="s">
        <v>87</v>
      </c>
      <c r="C20" s="1">
        <v>113</v>
      </c>
      <c r="D20" s="1">
        <v>137</v>
      </c>
      <c r="E20" s="1">
        <v>1830</v>
      </c>
      <c r="F20" s="1" t="s">
        <v>4</v>
      </c>
      <c r="L20" s="1"/>
      <c r="M20" s="1"/>
      <c r="N20" s="1"/>
      <c r="O20" s="1"/>
    </row>
    <row r="21" spans="1:17" x14ac:dyDescent="0.25">
      <c r="A21" s="1" t="s">
        <v>68</v>
      </c>
      <c r="B21" s="1" t="s">
        <v>88</v>
      </c>
      <c r="C21" s="1">
        <v>199</v>
      </c>
      <c r="D21" s="1">
        <v>96</v>
      </c>
      <c r="E21" s="1">
        <v>1787</v>
      </c>
      <c r="F21" s="1" t="s">
        <v>89</v>
      </c>
      <c r="L21" s="1"/>
      <c r="M21" s="1"/>
      <c r="N21" s="1"/>
      <c r="O21" s="1"/>
    </row>
    <row r="22" spans="1:17" x14ac:dyDescent="0.25">
      <c r="A22" s="1" t="s">
        <v>68</v>
      </c>
      <c r="B22" s="1" t="s">
        <v>90</v>
      </c>
      <c r="C22" s="1">
        <v>101</v>
      </c>
      <c r="D22" s="1">
        <v>138</v>
      </c>
      <c r="E22" s="1">
        <v>1879</v>
      </c>
      <c r="F22" s="1" t="s">
        <v>91</v>
      </c>
      <c r="L22" s="1"/>
      <c r="M22" s="1"/>
      <c r="N22" s="1"/>
      <c r="O22" s="1"/>
    </row>
    <row r="23" spans="1:17" x14ac:dyDescent="0.25">
      <c r="A23" s="1" t="s">
        <v>68</v>
      </c>
      <c r="B23" s="1" t="s">
        <v>92</v>
      </c>
      <c r="C23" s="1">
        <v>103</v>
      </c>
      <c r="D23" s="1">
        <v>85</v>
      </c>
      <c r="E23" s="1">
        <v>1926</v>
      </c>
      <c r="F23" s="1" t="s">
        <v>93</v>
      </c>
    </row>
    <row r="24" spans="1:17" x14ac:dyDescent="0.25">
      <c r="A24" s="1" t="s">
        <v>68</v>
      </c>
      <c r="B24" s="1" t="s">
        <v>94</v>
      </c>
      <c r="C24" s="1">
        <v>1311</v>
      </c>
      <c r="D24" s="1">
        <v>353</v>
      </c>
      <c r="E24" s="1">
        <v>1956</v>
      </c>
      <c r="F24" s="1" t="s">
        <v>8</v>
      </c>
    </row>
    <row r="25" spans="1:17" x14ac:dyDescent="0.25">
      <c r="A25" s="1" t="s">
        <v>68</v>
      </c>
      <c r="B25" s="1" t="s">
        <v>95</v>
      </c>
      <c r="C25" s="1">
        <v>344</v>
      </c>
      <c r="D25" s="1">
        <v>154</v>
      </c>
      <c r="E25" s="1">
        <v>1968</v>
      </c>
      <c r="F25" s="1" t="s">
        <v>21</v>
      </c>
    </row>
    <row r="26" spans="1:17" x14ac:dyDescent="0.25">
      <c r="A26" s="1" t="s">
        <v>68</v>
      </c>
      <c r="B26" s="1" t="s">
        <v>96</v>
      </c>
      <c r="C26" s="1">
        <v>1311</v>
      </c>
      <c r="D26" s="1">
        <v>455</v>
      </c>
      <c r="E26" s="1">
        <v>2250</v>
      </c>
      <c r="F26" s="1" t="s">
        <v>14</v>
      </c>
    </row>
    <row r="27" spans="1:17" x14ac:dyDescent="0.25">
      <c r="A27" s="1" t="s">
        <v>68</v>
      </c>
      <c r="B27" s="1" t="s">
        <v>97</v>
      </c>
      <c r="C27" s="1">
        <v>1311</v>
      </c>
      <c r="D27" s="1">
        <v>405</v>
      </c>
      <c r="E27" s="1">
        <v>2255</v>
      </c>
      <c r="F27" s="1" t="s">
        <v>15</v>
      </c>
    </row>
    <row r="28" spans="1:17" x14ac:dyDescent="0.25">
      <c r="A28" s="1" t="s">
        <v>68</v>
      </c>
      <c r="B28" s="1" t="s">
        <v>98</v>
      </c>
      <c r="C28" s="1">
        <v>344</v>
      </c>
      <c r="D28" s="1">
        <v>163</v>
      </c>
      <c r="E28" s="1">
        <v>2095</v>
      </c>
      <c r="F28" s="1" t="s">
        <v>22</v>
      </c>
    </row>
    <row r="29" spans="1:17" x14ac:dyDescent="0.25">
      <c r="A29" s="1" t="s">
        <v>68</v>
      </c>
      <c r="B29" s="1" t="s">
        <v>99</v>
      </c>
      <c r="C29" s="1">
        <v>344</v>
      </c>
      <c r="D29" s="1">
        <v>230</v>
      </c>
      <c r="E29" s="1">
        <v>1929</v>
      </c>
      <c r="F29" s="1" t="s">
        <v>23</v>
      </c>
    </row>
    <row r="30" spans="1:17" x14ac:dyDescent="0.25">
      <c r="A30" s="1" t="s">
        <v>68</v>
      </c>
      <c r="B30" s="1" t="s">
        <v>100</v>
      </c>
      <c r="C30" s="1">
        <v>1311</v>
      </c>
      <c r="D30" s="1">
        <v>263</v>
      </c>
      <c r="E30" s="1">
        <v>1994</v>
      </c>
      <c r="F30" s="1" t="s">
        <v>13</v>
      </c>
    </row>
    <row r="31" spans="1:17" x14ac:dyDescent="0.25">
      <c r="A31" s="1" t="s">
        <v>68</v>
      </c>
      <c r="B31" s="1" t="s">
        <v>101</v>
      </c>
      <c r="C31" s="1">
        <v>344</v>
      </c>
      <c r="D31" s="1">
        <v>199</v>
      </c>
      <c r="E31" s="1">
        <v>2328</v>
      </c>
      <c r="F31" s="1" t="s">
        <v>24</v>
      </c>
    </row>
    <row r="32" spans="1:17" x14ac:dyDescent="0.25">
      <c r="A32" s="1" t="s">
        <v>68</v>
      </c>
      <c r="B32" s="1" t="s">
        <v>102</v>
      </c>
      <c r="C32" s="1">
        <v>344</v>
      </c>
      <c r="D32" s="1">
        <v>285</v>
      </c>
      <c r="E32" s="1">
        <v>2011</v>
      </c>
      <c r="F32" s="1" t="s">
        <v>25</v>
      </c>
    </row>
    <row r="33" spans="1:6" x14ac:dyDescent="0.25">
      <c r="A33" s="1" t="s">
        <v>68</v>
      </c>
      <c r="B33" s="1" t="s">
        <v>103</v>
      </c>
      <c r="C33" s="1">
        <v>1311</v>
      </c>
      <c r="D33" s="1">
        <v>305</v>
      </c>
      <c r="E33" s="1">
        <v>2070</v>
      </c>
      <c r="F33" s="1" t="s">
        <v>17</v>
      </c>
    </row>
    <row r="34" spans="1:6" x14ac:dyDescent="0.25">
      <c r="A34" s="1" t="s">
        <v>68</v>
      </c>
      <c r="B34" s="1" t="s">
        <v>104</v>
      </c>
      <c r="C34" s="1">
        <v>344</v>
      </c>
      <c r="D34" s="1">
        <v>171</v>
      </c>
      <c r="E34" s="1">
        <v>1885</v>
      </c>
      <c r="F34" s="1" t="s">
        <v>26</v>
      </c>
    </row>
    <row r="35" spans="1:6" x14ac:dyDescent="0.25">
      <c r="A35" s="1" t="s">
        <v>68</v>
      </c>
      <c r="B35" s="1" t="s">
        <v>105</v>
      </c>
      <c r="C35" s="1">
        <v>696</v>
      </c>
      <c r="D35" s="1">
        <v>314</v>
      </c>
      <c r="E35" s="1">
        <v>2006</v>
      </c>
      <c r="F35" s="1" t="s">
        <v>27</v>
      </c>
    </row>
    <row r="36" spans="1:6" x14ac:dyDescent="0.25">
      <c r="A36" s="1" t="s">
        <v>68</v>
      </c>
      <c r="B36" s="1" t="s">
        <v>106</v>
      </c>
      <c r="C36" s="1">
        <v>344</v>
      </c>
      <c r="D36" s="1">
        <v>158</v>
      </c>
      <c r="E36" s="1">
        <v>1798</v>
      </c>
      <c r="F36" s="1" t="s">
        <v>28</v>
      </c>
    </row>
    <row r="37" spans="1:6" x14ac:dyDescent="0.25">
      <c r="A37" s="1" t="s">
        <v>68</v>
      </c>
      <c r="B37" s="1" t="s">
        <v>107</v>
      </c>
      <c r="C37" s="1">
        <v>810</v>
      </c>
      <c r="D37" s="1">
        <v>215</v>
      </c>
      <c r="E37" s="1">
        <v>2001</v>
      </c>
      <c r="F37" s="1" t="s">
        <v>29</v>
      </c>
    </row>
    <row r="38" spans="1:6" x14ac:dyDescent="0.25">
      <c r="A38" s="1" t="s">
        <v>68</v>
      </c>
      <c r="B38" s="1" t="s">
        <v>108</v>
      </c>
      <c r="C38" s="1">
        <v>1311</v>
      </c>
      <c r="D38" s="1">
        <v>301</v>
      </c>
      <c r="E38" s="1">
        <v>1753</v>
      </c>
      <c r="F38" s="1" t="s">
        <v>16</v>
      </c>
    </row>
    <row r="39" spans="1:6" x14ac:dyDescent="0.25">
      <c r="A39" s="1" t="s">
        <v>68</v>
      </c>
      <c r="B39" s="1" t="s">
        <v>109</v>
      </c>
      <c r="C39" s="1">
        <v>340</v>
      </c>
      <c r="D39" s="1">
        <v>202</v>
      </c>
      <c r="E39" s="1">
        <v>1972</v>
      </c>
      <c r="F39" s="1" t="s">
        <v>30</v>
      </c>
    </row>
    <row r="40" spans="1:6" x14ac:dyDescent="0.25">
      <c r="A40" s="1" t="s">
        <v>68</v>
      </c>
      <c r="B40" s="1" t="s">
        <v>110</v>
      </c>
      <c r="C40" s="1">
        <v>1311</v>
      </c>
      <c r="D40" s="1">
        <v>273</v>
      </c>
      <c r="E40" s="1">
        <v>1792</v>
      </c>
      <c r="F40" s="1" t="s">
        <v>18</v>
      </c>
    </row>
    <row r="41" spans="1:6" x14ac:dyDescent="0.25">
      <c r="A41" s="1" t="s">
        <v>68</v>
      </c>
      <c r="B41" s="1" t="s">
        <v>111</v>
      </c>
      <c r="C41" s="1">
        <v>351</v>
      </c>
      <c r="D41" s="1">
        <v>173</v>
      </c>
      <c r="E41" s="1">
        <v>1786</v>
      </c>
      <c r="F41" s="1" t="s">
        <v>31</v>
      </c>
    </row>
    <row r="42" spans="1:6" x14ac:dyDescent="0.25">
      <c r="A42" s="1" t="s">
        <v>68</v>
      </c>
      <c r="B42" s="1" t="s">
        <v>112</v>
      </c>
      <c r="C42" s="1">
        <v>344</v>
      </c>
      <c r="D42" s="1">
        <v>155</v>
      </c>
      <c r="E42" s="1">
        <v>1966</v>
      </c>
      <c r="F42" s="1" t="s">
        <v>32</v>
      </c>
    </row>
    <row r="43" spans="1:6" x14ac:dyDescent="0.25">
      <c r="A43" s="1" t="s">
        <v>68</v>
      </c>
      <c r="B43" s="1" t="s">
        <v>113</v>
      </c>
      <c r="C43" s="1">
        <v>1311</v>
      </c>
      <c r="D43" s="1">
        <v>291</v>
      </c>
      <c r="E43" s="1">
        <v>1931</v>
      </c>
      <c r="F43" s="1" t="s">
        <v>9</v>
      </c>
    </row>
    <row r="44" spans="1:6" x14ac:dyDescent="0.25">
      <c r="A44" s="1" t="s">
        <v>68</v>
      </c>
      <c r="B44" s="1" t="s">
        <v>114</v>
      </c>
      <c r="C44" s="1">
        <v>344</v>
      </c>
      <c r="D44" s="1">
        <v>275</v>
      </c>
      <c r="E44" s="1">
        <v>2020</v>
      </c>
      <c r="F44" s="1" t="s">
        <v>33</v>
      </c>
    </row>
    <row r="45" spans="1:6" x14ac:dyDescent="0.25">
      <c r="A45" s="1" t="s">
        <v>68</v>
      </c>
      <c r="B45" s="1" t="s">
        <v>115</v>
      </c>
      <c r="C45" s="1">
        <v>1311</v>
      </c>
      <c r="D45" s="1">
        <v>322</v>
      </c>
      <c r="E45" s="1">
        <v>1721</v>
      </c>
      <c r="F45" s="1" t="s">
        <v>10</v>
      </c>
    </row>
    <row r="46" spans="1:6" x14ac:dyDescent="0.25">
      <c r="A46" s="1" t="s">
        <v>68</v>
      </c>
      <c r="B46" s="1" t="s">
        <v>116</v>
      </c>
      <c r="C46" s="1">
        <v>1311</v>
      </c>
      <c r="D46" s="1">
        <v>305</v>
      </c>
      <c r="E46" s="1">
        <v>2058</v>
      </c>
      <c r="F46" s="1" t="s">
        <v>20</v>
      </c>
    </row>
    <row r="47" spans="1:6" x14ac:dyDescent="0.25">
      <c r="A47" s="1" t="s">
        <v>68</v>
      </c>
      <c r="B47" s="1" t="s">
        <v>117</v>
      </c>
      <c r="C47" s="1">
        <v>1023</v>
      </c>
      <c r="D47" s="1">
        <v>304</v>
      </c>
      <c r="E47" s="1">
        <v>2129</v>
      </c>
      <c r="F47" s="1" t="s">
        <v>118</v>
      </c>
    </row>
    <row r="48" spans="1:6" x14ac:dyDescent="0.25">
      <c r="A48" s="1" t="s">
        <v>68</v>
      </c>
      <c r="B48" s="1" t="s">
        <v>119</v>
      </c>
      <c r="C48" s="1">
        <v>81</v>
      </c>
      <c r="D48" s="1">
        <v>223</v>
      </c>
      <c r="E48" s="1">
        <v>2051</v>
      </c>
      <c r="F48" s="1" t="s">
        <v>120</v>
      </c>
    </row>
    <row r="49" spans="1:6" x14ac:dyDescent="0.25">
      <c r="A49" s="1" t="s">
        <v>68</v>
      </c>
      <c r="B49" s="1" t="s">
        <v>121</v>
      </c>
      <c r="C49" s="1">
        <v>112</v>
      </c>
      <c r="D49" s="1">
        <v>252</v>
      </c>
      <c r="E49" s="1">
        <v>2054</v>
      </c>
      <c r="F49" s="1" t="s">
        <v>122</v>
      </c>
    </row>
    <row r="50" spans="1:6" x14ac:dyDescent="0.25">
      <c r="A50" s="1" t="s">
        <v>68</v>
      </c>
      <c r="B50" s="1" t="s">
        <v>123</v>
      </c>
      <c r="C50" s="1">
        <v>181</v>
      </c>
      <c r="D50" s="1">
        <v>285</v>
      </c>
      <c r="E50" s="1">
        <v>2024</v>
      </c>
      <c r="F50" s="1" t="s">
        <v>124</v>
      </c>
    </row>
    <row r="51" spans="1:6" x14ac:dyDescent="0.25">
      <c r="A51" s="1" t="s">
        <v>68</v>
      </c>
      <c r="B51" s="1" t="s">
        <v>125</v>
      </c>
      <c r="C51" s="1">
        <v>335</v>
      </c>
      <c r="D51" s="1">
        <v>156</v>
      </c>
      <c r="E51" s="1">
        <v>1888</v>
      </c>
      <c r="F51" s="1" t="s">
        <v>126</v>
      </c>
    </row>
    <row r="52" spans="1:6" x14ac:dyDescent="0.25">
      <c r="A52" s="1" t="s">
        <v>68</v>
      </c>
      <c r="B52" s="1" t="s">
        <v>127</v>
      </c>
      <c r="C52" s="1">
        <v>503</v>
      </c>
      <c r="D52" s="1">
        <v>334</v>
      </c>
      <c r="E52" s="1">
        <v>2068</v>
      </c>
      <c r="F52" s="1" t="s">
        <v>128</v>
      </c>
    </row>
    <row r="53" spans="1:6" x14ac:dyDescent="0.25">
      <c r="A53" s="1" t="s">
        <v>68</v>
      </c>
      <c r="B53" s="1" t="s">
        <v>129</v>
      </c>
      <c r="C53" s="1">
        <v>685</v>
      </c>
      <c r="D53" s="1">
        <v>192</v>
      </c>
      <c r="E53" s="1">
        <v>1906</v>
      </c>
      <c r="F53" s="1" t="s">
        <v>130</v>
      </c>
    </row>
    <row r="54" spans="1:6" x14ac:dyDescent="0.25">
      <c r="A54" s="1" t="s">
        <v>68</v>
      </c>
      <c r="B54" s="1" t="s">
        <v>131</v>
      </c>
      <c r="C54" s="1">
        <v>882</v>
      </c>
      <c r="D54" s="1">
        <v>209</v>
      </c>
      <c r="E54" s="1">
        <v>6647</v>
      </c>
      <c r="F54" s="1" t="s">
        <v>132</v>
      </c>
    </row>
    <row r="55" spans="1:6" x14ac:dyDescent="0.25">
      <c r="A55" s="1" t="s">
        <v>68</v>
      </c>
      <c r="B55" s="1" t="s">
        <v>133</v>
      </c>
      <c r="C55" s="1">
        <v>1092</v>
      </c>
      <c r="D55" s="1">
        <v>289</v>
      </c>
      <c r="E55" s="1">
        <v>2115</v>
      </c>
      <c r="F55" s="1" t="s">
        <v>134</v>
      </c>
    </row>
    <row r="56" spans="1:6" x14ac:dyDescent="0.25">
      <c r="A56" s="1" t="s">
        <v>68</v>
      </c>
      <c r="B56" s="1" t="s">
        <v>135</v>
      </c>
      <c r="C56" s="1">
        <v>1316</v>
      </c>
      <c r="D56" s="1">
        <v>264</v>
      </c>
      <c r="E56" s="1">
        <v>1980</v>
      </c>
      <c r="F56" s="1" t="s">
        <v>136</v>
      </c>
    </row>
    <row r="57" spans="1:6" x14ac:dyDescent="0.25">
      <c r="A57" s="1" t="s">
        <v>68</v>
      </c>
      <c r="B57" s="1" t="s">
        <v>137</v>
      </c>
      <c r="C57" s="1">
        <v>1554</v>
      </c>
      <c r="D57" s="1">
        <v>321</v>
      </c>
      <c r="E57" s="1">
        <v>2069</v>
      </c>
      <c r="F57" s="1" t="s">
        <v>138</v>
      </c>
    </row>
    <row r="58" spans="1:6" x14ac:dyDescent="0.25">
      <c r="A58" s="1" t="s">
        <v>68</v>
      </c>
      <c r="B58" s="1" t="s">
        <v>139</v>
      </c>
      <c r="C58" s="1">
        <v>1807</v>
      </c>
      <c r="D58" s="1">
        <v>306</v>
      </c>
      <c r="E58" s="1">
        <v>1835</v>
      </c>
      <c r="F58" s="1" t="s">
        <v>140</v>
      </c>
    </row>
    <row r="59" spans="1:6" x14ac:dyDescent="0.25">
      <c r="A59" s="1" t="s">
        <v>68</v>
      </c>
      <c r="B59" s="1" t="s">
        <v>141</v>
      </c>
      <c r="C59" s="1">
        <v>2073</v>
      </c>
      <c r="D59" s="1">
        <v>593</v>
      </c>
      <c r="E59" s="1">
        <v>1961</v>
      </c>
      <c r="F59" s="1" t="s">
        <v>142</v>
      </c>
    </row>
    <row r="60" spans="1:6" x14ac:dyDescent="0.25">
      <c r="A60" s="1" t="s">
        <v>68</v>
      </c>
      <c r="B60" s="1" t="s">
        <v>143</v>
      </c>
      <c r="C60" s="1">
        <v>2353</v>
      </c>
      <c r="D60" s="1">
        <v>402</v>
      </c>
      <c r="E60" s="1">
        <v>1994</v>
      </c>
      <c r="F60" s="1" t="s">
        <v>144</v>
      </c>
    </row>
    <row r="61" spans="1:6" x14ac:dyDescent="0.25">
      <c r="A61" s="1" t="s">
        <v>68</v>
      </c>
      <c r="B61" s="1" t="s">
        <v>145</v>
      </c>
      <c r="C61" s="1">
        <v>2647</v>
      </c>
      <c r="D61" s="1">
        <v>419</v>
      </c>
      <c r="E61" s="1">
        <v>2290</v>
      </c>
      <c r="F61" s="1" t="s">
        <v>146</v>
      </c>
    </row>
    <row r="62" spans="1:6" x14ac:dyDescent="0.25">
      <c r="A62" s="1" t="s">
        <v>68</v>
      </c>
      <c r="B62" s="1" t="s">
        <v>147</v>
      </c>
      <c r="C62" s="1">
        <v>950</v>
      </c>
      <c r="D62" s="1">
        <v>274</v>
      </c>
      <c r="E62" s="1">
        <v>1922</v>
      </c>
      <c r="F62" s="1" t="s">
        <v>148</v>
      </c>
    </row>
    <row r="63" spans="1:6" x14ac:dyDescent="0.25">
      <c r="A63" s="1" t="s">
        <v>68</v>
      </c>
      <c r="B63" s="1" t="s">
        <v>149</v>
      </c>
      <c r="C63" s="1">
        <v>405</v>
      </c>
      <c r="D63" s="1">
        <v>157</v>
      </c>
      <c r="E63" s="1">
        <v>2154</v>
      </c>
      <c r="F63" s="1" t="s">
        <v>150</v>
      </c>
    </row>
    <row r="64" spans="1:6" x14ac:dyDescent="0.25">
      <c r="A64" s="1" t="s">
        <v>68</v>
      </c>
      <c r="B64" s="1" t="s">
        <v>151</v>
      </c>
      <c r="C64" s="1">
        <v>280</v>
      </c>
      <c r="D64" s="1">
        <v>208</v>
      </c>
      <c r="E64" s="1">
        <v>1852</v>
      </c>
      <c r="F64" s="1" t="s">
        <v>152</v>
      </c>
    </row>
    <row r="65" spans="1:6" x14ac:dyDescent="0.25">
      <c r="A65" s="1" t="s">
        <v>67</v>
      </c>
      <c r="B65" s="1" t="s">
        <v>153</v>
      </c>
      <c r="C65" s="1">
        <v>141</v>
      </c>
      <c r="D65" s="1">
        <v>468</v>
      </c>
      <c r="E65" s="1">
        <v>7079</v>
      </c>
      <c r="F65" s="1" t="s">
        <v>34</v>
      </c>
    </row>
    <row r="66" spans="1:6" x14ac:dyDescent="0.25">
      <c r="A66" s="1" t="s">
        <v>67</v>
      </c>
      <c r="B66" s="1" t="s">
        <v>154</v>
      </c>
      <c r="C66" s="1">
        <v>127</v>
      </c>
      <c r="D66" s="1">
        <v>373</v>
      </c>
      <c r="E66" s="1">
        <v>6776</v>
      </c>
      <c r="F66" s="1" t="s">
        <v>35</v>
      </c>
    </row>
    <row r="67" spans="1:6" x14ac:dyDescent="0.25">
      <c r="A67" s="1" t="s">
        <v>67</v>
      </c>
      <c r="B67" s="1" t="s">
        <v>155</v>
      </c>
      <c r="C67" s="1">
        <v>111</v>
      </c>
      <c r="D67" s="1">
        <v>297</v>
      </c>
      <c r="E67" s="1">
        <v>5297</v>
      </c>
      <c r="F67" s="1" t="s">
        <v>36</v>
      </c>
    </row>
    <row r="68" spans="1:6" x14ac:dyDescent="0.25">
      <c r="A68" s="1" t="s">
        <v>67</v>
      </c>
      <c r="B68" s="1" t="s">
        <v>156</v>
      </c>
      <c r="C68" s="1">
        <v>146</v>
      </c>
      <c r="D68" s="1">
        <v>339</v>
      </c>
      <c r="E68" s="1">
        <v>4206</v>
      </c>
      <c r="F68" s="1" t="s">
        <v>37</v>
      </c>
    </row>
    <row r="69" spans="1:6" x14ac:dyDescent="0.25">
      <c r="A69" s="1" t="s">
        <v>68</v>
      </c>
      <c r="B69" s="1" t="s">
        <v>157</v>
      </c>
      <c r="C69" s="1">
        <v>478</v>
      </c>
      <c r="D69" s="1">
        <v>165</v>
      </c>
      <c r="E69" s="1">
        <v>1805</v>
      </c>
      <c r="F69" s="1" t="s">
        <v>158</v>
      </c>
    </row>
    <row r="70" spans="1:6" x14ac:dyDescent="0.25">
      <c r="A70" s="1" t="s">
        <v>68</v>
      </c>
      <c r="B70" s="1" t="s">
        <v>159</v>
      </c>
      <c r="C70" s="1">
        <v>731</v>
      </c>
      <c r="D70" s="1">
        <v>335</v>
      </c>
      <c r="E70" s="1">
        <v>2131</v>
      </c>
      <c r="F70" s="1" t="s">
        <v>160</v>
      </c>
    </row>
    <row r="71" spans="1:6" x14ac:dyDescent="0.25">
      <c r="A71" s="1" t="s">
        <v>68</v>
      </c>
      <c r="B71" s="1" t="s">
        <v>161</v>
      </c>
      <c r="C71" s="1">
        <v>847</v>
      </c>
      <c r="D71" s="1">
        <v>329</v>
      </c>
      <c r="E71" s="1">
        <v>2222</v>
      </c>
      <c r="F71" s="1" t="s">
        <v>162</v>
      </c>
    </row>
    <row r="72" spans="1:6" x14ac:dyDescent="0.25">
      <c r="A72" s="1" t="s">
        <v>68</v>
      </c>
      <c r="B72" s="1" t="s">
        <v>163</v>
      </c>
      <c r="C72" s="1">
        <v>850</v>
      </c>
      <c r="D72" s="1">
        <v>237</v>
      </c>
      <c r="E72" s="1">
        <v>1988</v>
      </c>
      <c r="F72" s="1" t="s">
        <v>164</v>
      </c>
    </row>
    <row r="73" spans="1:6" x14ac:dyDescent="0.25">
      <c r="A73" s="1" t="s">
        <v>68</v>
      </c>
      <c r="B73" s="1" t="s">
        <v>165</v>
      </c>
      <c r="C73" s="1">
        <v>435</v>
      </c>
      <c r="D73" s="1">
        <v>242</v>
      </c>
      <c r="E73" s="1">
        <v>1984</v>
      </c>
      <c r="F73" s="1" t="s">
        <v>38</v>
      </c>
    </row>
    <row r="74" spans="1:6" x14ac:dyDescent="0.25">
      <c r="A74" s="1" t="s">
        <v>67</v>
      </c>
      <c r="B74" s="1" t="s">
        <v>166</v>
      </c>
      <c r="C74" s="1">
        <v>180</v>
      </c>
      <c r="D74" s="1">
        <v>533</v>
      </c>
      <c r="E74" s="1">
        <v>8537</v>
      </c>
      <c r="F74" s="1" t="s">
        <v>39</v>
      </c>
    </row>
    <row r="75" spans="1:6" x14ac:dyDescent="0.25">
      <c r="A75" s="1" t="s">
        <v>67</v>
      </c>
      <c r="B75" s="1" t="s">
        <v>167</v>
      </c>
      <c r="C75" s="1">
        <v>169</v>
      </c>
      <c r="D75" s="1">
        <v>507</v>
      </c>
      <c r="E75" s="1">
        <v>3810</v>
      </c>
      <c r="F75" s="1" t="s">
        <v>40</v>
      </c>
    </row>
    <row r="76" spans="1:6" x14ac:dyDescent="0.25">
      <c r="A76" s="1" t="s">
        <v>67</v>
      </c>
      <c r="B76" s="1" t="s">
        <v>168</v>
      </c>
      <c r="C76" s="1">
        <v>139</v>
      </c>
      <c r="D76" s="1">
        <v>500</v>
      </c>
      <c r="E76" s="1">
        <v>4033</v>
      </c>
      <c r="F76" s="1" t="s">
        <v>41</v>
      </c>
    </row>
    <row r="77" spans="1:6" x14ac:dyDescent="0.25">
      <c r="A77" s="1" t="s">
        <v>67</v>
      </c>
      <c r="B77" s="1" t="s">
        <v>169</v>
      </c>
      <c r="C77" s="1">
        <v>188</v>
      </c>
      <c r="D77" s="1">
        <v>484</v>
      </c>
      <c r="E77" s="1">
        <v>4299</v>
      </c>
      <c r="F77" s="1" t="s">
        <v>42</v>
      </c>
    </row>
    <row r="78" spans="1:6" x14ac:dyDescent="0.25">
      <c r="A78" s="1" t="s">
        <v>67</v>
      </c>
      <c r="B78" s="1" t="s">
        <v>170</v>
      </c>
      <c r="C78" s="1">
        <v>109</v>
      </c>
      <c r="D78" s="1">
        <v>318</v>
      </c>
      <c r="E78" s="1">
        <v>3611</v>
      </c>
      <c r="F78" s="1" t="s">
        <v>43</v>
      </c>
    </row>
    <row r="79" spans="1:6" x14ac:dyDescent="0.25">
      <c r="A79" s="1" t="s">
        <v>68</v>
      </c>
      <c r="B79" s="1" t="s">
        <v>171</v>
      </c>
      <c r="C79" s="1">
        <v>274</v>
      </c>
      <c r="D79" s="1">
        <v>160</v>
      </c>
      <c r="E79" s="1">
        <v>1916</v>
      </c>
      <c r="F79" s="1" t="s">
        <v>172</v>
      </c>
    </row>
    <row r="80" spans="1:6" x14ac:dyDescent="0.25">
      <c r="A80" s="1" t="s">
        <v>68</v>
      </c>
      <c r="B80" s="1" t="s">
        <v>173</v>
      </c>
      <c r="C80" s="1">
        <v>126</v>
      </c>
      <c r="D80" s="1">
        <v>103</v>
      </c>
      <c r="E80" s="1">
        <v>1779</v>
      </c>
      <c r="F80" s="1" t="s">
        <v>174</v>
      </c>
    </row>
    <row r="81" spans="1:6" x14ac:dyDescent="0.25">
      <c r="A81" s="1" t="s">
        <v>68</v>
      </c>
      <c r="B81" s="1" t="s">
        <v>175</v>
      </c>
      <c r="C81" s="1">
        <v>1212</v>
      </c>
      <c r="D81" s="1">
        <v>395</v>
      </c>
      <c r="E81" s="1">
        <v>2022</v>
      </c>
      <c r="F81" s="1" t="s">
        <v>176</v>
      </c>
    </row>
    <row r="82" spans="1:6" x14ac:dyDescent="0.25">
      <c r="A82" s="1" t="s">
        <v>68</v>
      </c>
      <c r="B82" s="1" t="s">
        <v>177</v>
      </c>
      <c r="C82" s="1">
        <v>522</v>
      </c>
      <c r="D82" s="1">
        <v>285</v>
      </c>
      <c r="E82" s="1">
        <v>2112</v>
      </c>
      <c r="F82" s="1" t="s">
        <v>178</v>
      </c>
    </row>
    <row r="83" spans="1:6" x14ac:dyDescent="0.25">
      <c r="A83" s="1" t="s">
        <v>68</v>
      </c>
      <c r="B83" s="1" t="s">
        <v>179</v>
      </c>
      <c r="C83" s="1">
        <v>296</v>
      </c>
      <c r="D83" s="1">
        <v>197</v>
      </c>
      <c r="E83" s="1">
        <v>1911</v>
      </c>
      <c r="F83" s="1" t="s">
        <v>180</v>
      </c>
    </row>
    <row r="84" spans="1:6" x14ac:dyDescent="0.25">
      <c r="A84" s="1" t="s">
        <v>68</v>
      </c>
      <c r="B84" s="1" t="s">
        <v>181</v>
      </c>
      <c r="C84" s="1">
        <v>71</v>
      </c>
      <c r="D84" s="1">
        <v>87</v>
      </c>
      <c r="E84" s="1">
        <v>1829</v>
      </c>
      <c r="F84" s="1" t="s">
        <v>182</v>
      </c>
    </row>
    <row r="85" spans="1:6" x14ac:dyDescent="0.25">
      <c r="A85" s="1" t="s">
        <v>68</v>
      </c>
      <c r="B85" s="1" t="s">
        <v>183</v>
      </c>
      <c r="C85" s="1">
        <v>132</v>
      </c>
      <c r="D85" s="1">
        <v>98</v>
      </c>
      <c r="E85" s="1">
        <v>4267</v>
      </c>
      <c r="F85" s="1" t="s">
        <v>182</v>
      </c>
    </row>
    <row r="86" spans="1:6" x14ac:dyDescent="0.25">
      <c r="A86" s="1" t="s">
        <v>68</v>
      </c>
      <c r="B86" s="1" t="s">
        <v>184</v>
      </c>
      <c r="C86" s="1">
        <v>1470</v>
      </c>
      <c r="D86" s="1">
        <v>297</v>
      </c>
      <c r="E86" s="1">
        <v>2397</v>
      </c>
      <c r="F86" s="1" t="s">
        <v>185</v>
      </c>
    </row>
    <row r="87" spans="1:6" x14ac:dyDescent="0.25">
      <c r="A87" s="1" t="s">
        <v>68</v>
      </c>
      <c r="B87" s="1" t="s">
        <v>186</v>
      </c>
      <c r="C87" s="1">
        <v>925</v>
      </c>
      <c r="D87" s="1">
        <v>282</v>
      </c>
      <c r="E87" s="1">
        <v>2137</v>
      </c>
      <c r="F87" s="1" t="s">
        <v>187</v>
      </c>
    </row>
    <row r="88" spans="1:6" x14ac:dyDescent="0.25">
      <c r="A88" s="1" t="s">
        <v>68</v>
      </c>
      <c r="B88" s="1" t="s">
        <v>188</v>
      </c>
      <c r="C88" s="1">
        <v>884</v>
      </c>
      <c r="D88" s="1">
        <v>222</v>
      </c>
      <c r="E88" s="1">
        <v>1829</v>
      </c>
      <c r="F88" s="1" t="s">
        <v>189</v>
      </c>
    </row>
    <row r="89" spans="1:6" x14ac:dyDescent="0.25">
      <c r="A89" s="1" t="s">
        <v>68</v>
      </c>
      <c r="B89" s="1" t="s">
        <v>190</v>
      </c>
      <c r="C89" s="1">
        <v>6087</v>
      </c>
      <c r="D89" s="1">
        <v>884</v>
      </c>
      <c r="E89" s="1">
        <v>2713</v>
      </c>
      <c r="F89" s="1" t="s">
        <v>191</v>
      </c>
    </row>
    <row r="90" spans="1:6" x14ac:dyDescent="0.25">
      <c r="A90" s="1" t="s">
        <v>68</v>
      </c>
      <c r="B90" s="1" t="s">
        <v>192</v>
      </c>
      <c r="C90" s="1">
        <v>561</v>
      </c>
      <c r="D90" s="1">
        <v>388</v>
      </c>
      <c r="E90" s="1">
        <v>2475</v>
      </c>
      <c r="F90" s="1" t="s">
        <v>193</v>
      </c>
    </row>
    <row r="91" spans="1:6" x14ac:dyDescent="0.25">
      <c r="A91" s="1" t="s">
        <v>67</v>
      </c>
      <c r="B91" s="1" t="s">
        <v>194</v>
      </c>
      <c r="C91" s="1">
        <v>142</v>
      </c>
      <c r="D91" s="1">
        <v>489</v>
      </c>
      <c r="E91" s="1">
        <v>4378</v>
      </c>
      <c r="F91" s="1" t="s">
        <v>48</v>
      </c>
    </row>
    <row r="92" spans="1:6" x14ac:dyDescent="0.25">
      <c r="A92" s="1" t="s">
        <v>67</v>
      </c>
      <c r="B92" s="1" t="s">
        <v>195</v>
      </c>
      <c r="C92" s="1">
        <v>296</v>
      </c>
      <c r="D92" s="1">
        <v>918</v>
      </c>
      <c r="E92" s="1">
        <v>4561</v>
      </c>
      <c r="F92" s="1" t="s">
        <v>49</v>
      </c>
    </row>
    <row r="93" spans="1:6" x14ac:dyDescent="0.25">
      <c r="A93" s="1" t="s">
        <v>67</v>
      </c>
      <c r="B93" s="1" t="s">
        <v>196</v>
      </c>
      <c r="C93" s="1">
        <v>237</v>
      </c>
      <c r="D93" s="1">
        <v>542</v>
      </c>
      <c r="E93" s="1">
        <v>4136</v>
      </c>
      <c r="F93" s="1" t="s">
        <v>50</v>
      </c>
    </row>
    <row r="94" spans="1:6" x14ac:dyDescent="0.25">
      <c r="A94" s="1" t="s">
        <v>67</v>
      </c>
      <c r="B94" s="1" t="s">
        <v>197</v>
      </c>
      <c r="C94" s="1">
        <v>193</v>
      </c>
      <c r="D94" s="1">
        <v>506</v>
      </c>
      <c r="E94" s="1">
        <v>4110</v>
      </c>
      <c r="F94" s="1" t="s">
        <v>51</v>
      </c>
    </row>
    <row r="95" spans="1:6" x14ac:dyDescent="0.25">
      <c r="A95" s="1" t="s">
        <v>68</v>
      </c>
      <c r="B95" s="1" t="s">
        <v>198</v>
      </c>
      <c r="C95" s="1">
        <v>453</v>
      </c>
      <c r="D95" s="1">
        <v>274</v>
      </c>
      <c r="E95" s="1">
        <v>2160</v>
      </c>
      <c r="F95" s="1" t="s">
        <v>199</v>
      </c>
    </row>
    <row r="96" spans="1:6" x14ac:dyDescent="0.25">
      <c r="A96" s="1" t="s">
        <v>67</v>
      </c>
      <c r="B96" s="1" t="s">
        <v>200</v>
      </c>
      <c r="C96" s="1">
        <v>255</v>
      </c>
      <c r="D96" s="1">
        <v>645</v>
      </c>
      <c r="E96" s="1">
        <v>12063</v>
      </c>
      <c r="F96" s="1" t="s">
        <v>52</v>
      </c>
    </row>
    <row r="97" spans="1:6" x14ac:dyDescent="0.25">
      <c r="A97" s="1" t="s">
        <v>67</v>
      </c>
      <c r="B97" s="1" t="s">
        <v>201</v>
      </c>
      <c r="C97" s="1">
        <v>230</v>
      </c>
      <c r="D97" s="1">
        <v>541</v>
      </c>
      <c r="E97" s="1">
        <v>8781</v>
      </c>
      <c r="F97" s="1" t="s">
        <v>53</v>
      </c>
    </row>
    <row r="98" spans="1:6" x14ac:dyDescent="0.25">
      <c r="A98" s="1" t="s">
        <v>68</v>
      </c>
      <c r="B98" s="1" t="s">
        <v>202</v>
      </c>
      <c r="C98" s="1">
        <v>160</v>
      </c>
      <c r="D98" s="1">
        <v>159</v>
      </c>
      <c r="E98" s="1">
        <v>2296</v>
      </c>
      <c r="F98" s="1" t="s">
        <v>180</v>
      </c>
    </row>
    <row r="99" spans="1:6" x14ac:dyDescent="0.25">
      <c r="A99" s="1" t="s">
        <v>67</v>
      </c>
      <c r="B99" s="1" t="s">
        <v>203</v>
      </c>
      <c r="C99" s="1">
        <v>375</v>
      </c>
      <c r="D99" s="1">
        <v>742</v>
      </c>
      <c r="E99" s="1">
        <v>3995</v>
      </c>
      <c r="F99" s="1" t="s">
        <v>55</v>
      </c>
    </row>
    <row r="100" spans="1:6" x14ac:dyDescent="0.25">
      <c r="A100" s="1" t="s">
        <v>67</v>
      </c>
      <c r="B100" s="1" t="s">
        <v>204</v>
      </c>
      <c r="C100" s="1">
        <v>271</v>
      </c>
      <c r="D100" s="1">
        <v>697</v>
      </c>
      <c r="E100" s="1">
        <v>3935</v>
      </c>
      <c r="F100" s="1" t="s">
        <v>44</v>
      </c>
    </row>
    <row r="101" spans="1:6" x14ac:dyDescent="0.25">
      <c r="A101" s="1" t="s">
        <v>67</v>
      </c>
      <c r="B101" s="1" t="s">
        <v>205</v>
      </c>
      <c r="C101" s="1">
        <v>346</v>
      </c>
      <c r="D101" s="1">
        <v>783</v>
      </c>
      <c r="E101" s="1">
        <v>3901</v>
      </c>
      <c r="F101" s="1" t="s">
        <v>45</v>
      </c>
    </row>
    <row r="102" spans="1:6" x14ac:dyDescent="0.25">
      <c r="A102" s="1" t="s">
        <v>47</v>
      </c>
      <c r="B102" s="1">
        <f>COUNTA(B3:B101)</f>
        <v>99</v>
      </c>
      <c r="C102" s="2">
        <f>SUM(C3:C101)</f>
        <v>66252</v>
      </c>
      <c r="D102" s="2">
        <f>SUM(D3:D101)</f>
        <v>31928</v>
      </c>
      <c r="E102" s="2">
        <f>SUM(E3:E101)</f>
        <v>282203</v>
      </c>
      <c r="F102" s="1" t="s">
        <v>46</v>
      </c>
    </row>
    <row r="103" spans="1:6" x14ac:dyDescent="0.25">
      <c r="A103" s="1" t="s">
        <v>67</v>
      </c>
      <c r="B103" s="2">
        <f>COUNTIF($A$3:$A$101,$A103)</f>
        <v>18</v>
      </c>
      <c r="C103" s="2">
        <f>SUMIF($A$3:$A$101,$A103,C3:C101)</f>
        <v>3655</v>
      </c>
      <c r="D103" s="2">
        <f t="shared" ref="D103:E103" si="0">SUMIF($A$3:$A$101,$A103,D3:D101)</f>
        <v>9682</v>
      </c>
      <c r="E103" s="2">
        <f t="shared" si="0"/>
        <v>97508</v>
      </c>
    </row>
    <row r="104" spans="1:6" x14ac:dyDescent="0.25">
      <c r="A104" s="1" t="s">
        <v>68</v>
      </c>
      <c r="B104" s="2">
        <f>COUNTIF($A$3:$A$101,$A104)</f>
        <v>81</v>
      </c>
      <c r="C104" s="2">
        <f>SUMIF($A$3:$A$101,$A104,C3:C101)</f>
        <v>62597</v>
      </c>
      <c r="D104" s="2">
        <f t="shared" ref="D104:E104" si="1">SUMIF($A$3:$A$101,$A104,D3:D101)</f>
        <v>22246</v>
      </c>
      <c r="E104" s="2">
        <f t="shared" si="1"/>
        <v>184695</v>
      </c>
    </row>
  </sheetData>
  <mergeCells count="2">
    <mergeCell ref="A1:F1"/>
    <mergeCell ref="H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999B-0283-4091-BB44-40D3E27B4379}">
  <dimension ref="A1:Q104"/>
  <sheetViews>
    <sheetView topLeftCell="A73" workbookViewId="0">
      <selection activeCell="J16" sqref="J16:N16"/>
    </sheetView>
  </sheetViews>
  <sheetFormatPr defaultColWidth="9.140625" defaultRowHeight="15" x14ac:dyDescent="0.25"/>
  <cols>
    <col min="1" max="1" width="10.28515625" style="1" bestFit="1" customWidth="1"/>
    <col min="2" max="2" width="43.42578125" style="1" bestFit="1" customWidth="1"/>
    <col min="3" max="3" width="9.28515625" style="1" bestFit="1" customWidth="1"/>
    <col min="4" max="4" width="9.28515625" style="1" customWidth="1"/>
    <col min="5" max="5" width="11.5703125" style="2" bestFit="1" customWidth="1"/>
    <col min="6" max="6" width="25.85546875" style="1" bestFit="1" customWidth="1"/>
    <col min="7" max="7" width="7.85546875" style="3" customWidth="1"/>
    <col min="8" max="8" width="19.7109375" style="1" bestFit="1" customWidth="1"/>
    <col min="9" max="9" width="5" style="1" bestFit="1" customWidth="1"/>
    <col min="10" max="10" width="15.28515625" style="1" bestFit="1" customWidth="1"/>
    <col min="11" max="11" width="21.42578125" style="1" bestFit="1" customWidth="1"/>
    <col min="12" max="12" width="14.28515625" style="1" bestFit="1" customWidth="1"/>
    <col min="13" max="13" width="13.85546875" style="1" bestFit="1" customWidth="1"/>
    <col min="14" max="14" width="14.5703125" style="1" bestFit="1" customWidth="1"/>
    <col min="15" max="15" width="21.7109375" style="1" bestFit="1" customWidth="1"/>
  </cols>
  <sheetData>
    <row r="1" spans="1:15" x14ac:dyDescent="0.25">
      <c r="A1" s="7" t="s">
        <v>0</v>
      </c>
      <c r="B1" s="7"/>
      <c r="C1" s="7"/>
      <c r="D1" s="7"/>
      <c r="E1" s="7"/>
      <c r="F1" s="7"/>
      <c r="H1" s="7" t="s">
        <v>54</v>
      </c>
      <c r="I1" s="7"/>
      <c r="J1" s="7"/>
      <c r="K1" s="7"/>
      <c r="L1" s="7"/>
    </row>
    <row r="2" spans="1:15" x14ac:dyDescent="0.25">
      <c r="A2" s="1" t="s">
        <v>1</v>
      </c>
      <c r="B2" s="1" t="s">
        <v>4</v>
      </c>
      <c r="C2" s="1" t="s">
        <v>3</v>
      </c>
      <c r="D2" s="2" t="s">
        <v>2</v>
      </c>
      <c r="E2" s="2" t="s">
        <v>64</v>
      </c>
      <c r="F2" s="1" t="s">
        <v>5</v>
      </c>
      <c r="G2" s="4"/>
      <c r="H2" s="1" t="s">
        <v>5</v>
      </c>
      <c r="I2" s="2" t="s">
        <v>63</v>
      </c>
      <c r="J2" s="2" t="s">
        <v>62</v>
      </c>
      <c r="K2" s="2" t="s">
        <v>61</v>
      </c>
      <c r="L2" s="2" t="s">
        <v>60</v>
      </c>
      <c r="M2" s="2" t="s">
        <v>58</v>
      </c>
      <c r="N2" s="1" t="s">
        <v>59</v>
      </c>
    </row>
    <row r="3" spans="1:15" x14ac:dyDescent="0.25">
      <c r="A3" s="1" t="s">
        <v>68</v>
      </c>
      <c r="B3" s="1" t="s">
        <v>69</v>
      </c>
      <c r="C3" s="1">
        <v>267</v>
      </c>
      <c r="D3" s="1">
        <v>424</v>
      </c>
      <c r="E3" s="1">
        <v>3569</v>
      </c>
      <c r="F3" s="1" t="s">
        <v>29</v>
      </c>
      <c r="H3" s="1" t="s">
        <v>214</v>
      </c>
      <c r="I3" s="1">
        <v>89</v>
      </c>
      <c r="J3" s="1">
        <v>39</v>
      </c>
      <c r="K3" s="1">
        <v>166</v>
      </c>
      <c r="L3" s="1">
        <v>6172</v>
      </c>
      <c r="M3" s="1">
        <v>127</v>
      </c>
      <c r="N3" s="1">
        <v>6006</v>
      </c>
    </row>
    <row r="4" spans="1:15" x14ac:dyDescent="0.25">
      <c r="A4" s="1" t="s">
        <v>68</v>
      </c>
      <c r="B4" s="1" t="s">
        <v>70</v>
      </c>
      <c r="C4" s="1">
        <v>748</v>
      </c>
      <c r="D4" s="1">
        <v>146</v>
      </c>
      <c r="E4" s="1">
        <v>2008</v>
      </c>
      <c r="F4" s="1" t="s">
        <v>6</v>
      </c>
      <c r="H4" s="1" t="s">
        <v>213</v>
      </c>
      <c r="I4" s="1">
        <v>297</v>
      </c>
      <c r="J4" s="1">
        <v>42</v>
      </c>
      <c r="K4" s="1">
        <v>293</v>
      </c>
      <c r="L4" s="1">
        <v>6738</v>
      </c>
      <c r="M4" s="1">
        <v>251</v>
      </c>
      <c r="N4" s="1">
        <v>6445</v>
      </c>
    </row>
    <row r="5" spans="1:15" x14ac:dyDescent="0.25">
      <c r="A5" s="1" t="s">
        <v>68</v>
      </c>
      <c r="B5" s="1" t="s">
        <v>71</v>
      </c>
      <c r="C5" s="1">
        <v>835</v>
      </c>
      <c r="D5" s="1">
        <v>206</v>
      </c>
      <c r="E5" s="1">
        <v>1835</v>
      </c>
      <c r="F5" s="1" t="s">
        <v>7</v>
      </c>
      <c r="H5" s="1" t="s">
        <v>213</v>
      </c>
      <c r="I5" s="1">
        <v>297</v>
      </c>
      <c r="J5" s="1">
        <v>32</v>
      </c>
      <c r="K5" s="1">
        <v>202</v>
      </c>
      <c r="L5" s="1">
        <v>6485</v>
      </c>
      <c r="M5" s="1">
        <v>170</v>
      </c>
      <c r="N5" s="1">
        <v>6283</v>
      </c>
    </row>
    <row r="6" spans="1:15" x14ac:dyDescent="0.25">
      <c r="A6" s="1" t="s">
        <v>68</v>
      </c>
      <c r="B6" s="1" t="s">
        <v>72</v>
      </c>
      <c r="C6" s="1">
        <v>499</v>
      </c>
      <c r="D6" s="1">
        <v>138</v>
      </c>
      <c r="E6" s="1">
        <v>1721</v>
      </c>
      <c r="F6" s="1" t="s">
        <v>8</v>
      </c>
      <c r="H6" s="1" t="s">
        <v>212</v>
      </c>
      <c r="I6" s="1">
        <v>273</v>
      </c>
      <c r="J6" s="1">
        <v>90</v>
      </c>
      <c r="K6" s="1">
        <v>367</v>
      </c>
      <c r="L6" s="1">
        <v>10591</v>
      </c>
      <c r="M6" s="1">
        <v>277</v>
      </c>
      <c r="N6" s="1">
        <v>10224</v>
      </c>
    </row>
    <row r="7" spans="1:15" x14ac:dyDescent="0.25">
      <c r="A7" s="1" t="s">
        <v>68</v>
      </c>
      <c r="B7" s="1" t="s">
        <v>73</v>
      </c>
      <c r="C7" s="1">
        <v>499</v>
      </c>
      <c r="D7" s="1">
        <v>135</v>
      </c>
      <c r="E7" s="1">
        <v>1904</v>
      </c>
      <c r="F7" s="1" t="s">
        <v>9</v>
      </c>
      <c r="H7" s="1" t="s">
        <v>211</v>
      </c>
      <c r="I7" s="1">
        <v>115</v>
      </c>
      <c r="J7" s="1">
        <v>66</v>
      </c>
      <c r="K7" s="1">
        <v>319</v>
      </c>
      <c r="L7" s="1">
        <v>4893</v>
      </c>
      <c r="M7" s="1">
        <v>253</v>
      </c>
      <c r="N7" s="1">
        <v>4574</v>
      </c>
    </row>
    <row r="8" spans="1:15" x14ac:dyDescent="0.25">
      <c r="A8" s="1" t="s">
        <v>68</v>
      </c>
      <c r="B8" s="1" t="s">
        <v>74</v>
      </c>
      <c r="C8" s="1">
        <v>499</v>
      </c>
      <c r="D8" s="1">
        <v>166</v>
      </c>
      <c r="E8" s="1">
        <v>2105</v>
      </c>
      <c r="F8" s="1" t="s">
        <v>10</v>
      </c>
      <c r="H8" s="1" t="s">
        <v>211</v>
      </c>
      <c r="I8" s="1">
        <v>115</v>
      </c>
      <c r="J8" s="1">
        <v>23</v>
      </c>
      <c r="K8" s="1">
        <v>146</v>
      </c>
      <c r="L8" s="1">
        <v>3546</v>
      </c>
      <c r="M8" s="1">
        <v>123</v>
      </c>
      <c r="N8" s="1">
        <v>3400</v>
      </c>
    </row>
    <row r="9" spans="1:15" x14ac:dyDescent="0.25">
      <c r="A9" s="1" t="s">
        <v>68</v>
      </c>
      <c r="B9" s="1" t="s">
        <v>75</v>
      </c>
      <c r="C9" s="1">
        <v>944</v>
      </c>
      <c r="D9" s="1">
        <v>256</v>
      </c>
      <c r="E9" s="1">
        <v>6226</v>
      </c>
      <c r="F9" s="1" t="s">
        <v>11</v>
      </c>
      <c r="H9" s="1" t="s">
        <v>210</v>
      </c>
      <c r="I9" s="1">
        <v>328</v>
      </c>
      <c r="J9" s="1">
        <v>104</v>
      </c>
      <c r="K9" s="1">
        <v>306</v>
      </c>
      <c r="L9" s="1">
        <v>4213</v>
      </c>
      <c r="M9" s="1">
        <v>202</v>
      </c>
      <c r="N9" s="1">
        <v>3907</v>
      </c>
    </row>
    <row r="10" spans="1:15" x14ac:dyDescent="0.25">
      <c r="A10" s="1" t="s">
        <v>68</v>
      </c>
      <c r="B10" s="1" t="s">
        <v>76</v>
      </c>
      <c r="C10" s="1">
        <v>909</v>
      </c>
      <c r="D10" s="1">
        <v>218</v>
      </c>
      <c r="E10" s="1">
        <v>1903</v>
      </c>
      <c r="F10" s="1" t="s">
        <v>12</v>
      </c>
      <c r="H10" s="1" t="s">
        <v>210</v>
      </c>
      <c r="I10" s="1">
        <v>328</v>
      </c>
      <c r="J10" s="1">
        <v>62</v>
      </c>
      <c r="K10" s="1">
        <v>324</v>
      </c>
      <c r="L10" s="1">
        <v>3719</v>
      </c>
      <c r="M10" s="1">
        <v>262</v>
      </c>
      <c r="N10" s="1">
        <v>3395</v>
      </c>
    </row>
    <row r="11" spans="1:15" x14ac:dyDescent="0.25">
      <c r="A11" s="1" t="s">
        <v>68</v>
      </c>
      <c r="B11" s="1" t="s">
        <v>77</v>
      </c>
      <c r="C11" s="1">
        <v>499</v>
      </c>
      <c r="D11" s="1">
        <v>178</v>
      </c>
      <c r="E11" s="1">
        <v>1979</v>
      </c>
      <c r="F11" s="1" t="s">
        <v>13</v>
      </c>
      <c r="H11" s="1" t="s">
        <v>209</v>
      </c>
      <c r="I11" s="1">
        <v>374</v>
      </c>
      <c r="J11" s="1">
        <v>38</v>
      </c>
      <c r="K11" s="1">
        <v>212</v>
      </c>
      <c r="L11" s="1">
        <v>3674</v>
      </c>
      <c r="M11" s="1">
        <v>174</v>
      </c>
      <c r="N11" s="1">
        <v>3462</v>
      </c>
    </row>
    <row r="12" spans="1:15" x14ac:dyDescent="0.25">
      <c r="A12" s="1" t="s">
        <v>68</v>
      </c>
      <c r="B12" s="1" t="s">
        <v>78</v>
      </c>
      <c r="C12" s="1">
        <v>499</v>
      </c>
      <c r="D12" s="1">
        <v>167</v>
      </c>
      <c r="E12" s="1">
        <v>2144</v>
      </c>
      <c r="F12" s="1" t="s">
        <v>14</v>
      </c>
      <c r="H12" s="1" t="s">
        <v>208</v>
      </c>
      <c r="I12" s="1">
        <v>276</v>
      </c>
      <c r="J12" s="1">
        <v>82</v>
      </c>
      <c r="K12" s="1">
        <v>383</v>
      </c>
      <c r="L12" s="1">
        <v>3892</v>
      </c>
      <c r="M12" s="1">
        <v>301</v>
      </c>
      <c r="N12" s="1">
        <v>3509</v>
      </c>
    </row>
    <row r="13" spans="1:15" x14ac:dyDescent="0.25">
      <c r="A13" s="1" t="s">
        <v>68</v>
      </c>
      <c r="B13" s="1" t="s">
        <v>79</v>
      </c>
      <c r="C13" s="1">
        <v>499</v>
      </c>
      <c r="D13" s="1">
        <v>132</v>
      </c>
      <c r="E13" s="1">
        <v>2061</v>
      </c>
      <c r="F13" s="1" t="s">
        <v>15</v>
      </c>
      <c r="H13" s="1" t="s">
        <v>207</v>
      </c>
      <c r="I13" s="1">
        <v>275</v>
      </c>
      <c r="J13" s="1">
        <v>31</v>
      </c>
      <c r="K13" s="1">
        <v>259</v>
      </c>
      <c r="L13" s="1">
        <v>4152</v>
      </c>
      <c r="M13" s="1">
        <v>228</v>
      </c>
      <c r="N13" s="1">
        <v>3893</v>
      </c>
    </row>
    <row r="14" spans="1:15" x14ac:dyDescent="0.25">
      <c r="A14" s="1" t="s">
        <v>68</v>
      </c>
      <c r="B14" s="1" t="s">
        <v>80</v>
      </c>
      <c r="C14" s="1">
        <v>499</v>
      </c>
      <c r="D14" s="1">
        <v>148</v>
      </c>
      <c r="E14" s="1">
        <v>2021</v>
      </c>
      <c r="F14" s="1" t="s">
        <v>16</v>
      </c>
      <c r="H14" s="1" t="s">
        <v>206</v>
      </c>
      <c r="I14" s="1">
        <v>569</v>
      </c>
      <c r="J14" s="1">
        <v>102</v>
      </c>
      <c r="K14" s="1">
        <v>656</v>
      </c>
      <c r="L14" s="1">
        <v>6221</v>
      </c>
      <c r="M14" s="1">
        <v>554</v>
      </c>
      <c r="N14" s="1">
        <v>5565</v>
      </c>
    </row>
    <row r="15" spans="1:15" x14ac:dyDescent="0.25">
      <c r="A15" s="1" t="s">
        <v>68</v>
      </c>
      <c r="B15" s="1" t="s">
        <v>81</v>
      </c>
      <c r="C15" s="1">
        <v>499</v>
      </c>
      <c r="D15" s="1">
        <v>149</v>
      </c>
      <c r="E15" s="1">
        <v>2119</v>
      </c>
      <c r="F15" s="1" t="s">
        <v>17</v>
      </c>
      <c r="H15" s="1" t="s">
        <v>56</v>
      </c>
      <c r="I15" s="1" cm="1">
        <f t="array" ref="I15">SUM(VALUE(I3:I14))</f>
        <v>3336</v>
      </c>
      <c r="J15" s="1" cm="1">
        <f t="array" ref="J15">SUM(VALUE(J3:J14))</f>
        <v>711</v>
      </c>
      <c r="K15" s="1" cm="1">
        <f t="array" ref="K15">SUM(VALUE(K3:K14))</f>
        <v>3633</v>
      </c>
      <c r="L15" s="1" cm="1">
        <f t="array" ref="L15">SUM(VALUE(L3:L14))</f>
        <v>64296</v>
      </c>
      <c r="M15" s="1" cm="1">
        <f t="array" ref="M15">SUM(VALUE(M3:M14))</f>
        <v>2922</v>
      </c>
      <c r="N15" s="1" cm="1">
        <f t="array" ref="N15">SUM(VALUE(N3:N14))</f>
        <v>60663</v>
      </c>
      <c r="O15" s="1" t="s">
        <v>46</v>
      </c>
    </row>
    <row r="16" spans="1:15" x14ac:dyDescent="0.25">
      <c r="A16" s="1" t="s">
        <v>68</v>
      </c>
      <c r="B16" s="1" t="s">
        <v>82</v>
      </c>
      <c r="C16" s="1">
        <v>499</v>
      </c>
      <c r="D16" s="1">
        <v>152</v>
      </c>
      <c r="E16" s="1">
        <v>2090</v>
      </c>
      <c r="F16" s="1" t="s">
        <v>18</v>
      </c>
      <c r="H16" s="1" t="s">
        <v>57</v>
      </c>
      <c r="I16" s="1" cm="1">
        <f t="array" ref="I16">AVERAGE(VALUE(I3:I14))</f>
        <v>278</v>
      </c>
      <c r="J16" s="1" cm="1">
        <f t="array" ref="J16">ROUND(AVERAGE(VALUE(J3:J14)),0)</f>
        <v>59</v>
      </c>
      <c r="K16" s="1" cm="1">
        <f t="array" ref="K16">ROUND(AVERAGE(VALUE(K3:K14)),0)</f>
        <v>303</v>
      </c>
      <c r="L16" s="1" cm="1">
        <f t="array" ref="L16">ROUND(AVERAGE(VALUE(L3:L14)),0)</f>
        <v>5358</v>
      </c>
      <c r="M16" s="1" cm="1">
        <f t="array" ref="M16">ROUND(AVERAGE(VALUE(M3:M14)),0)</f>
        <v>244</v>
      </c>
      <c r="N16" s="1" cm="1">
        <f t="array" ref="N16">ROUND(AVERAGE(VALUE(N3:N14)),0)</f>
        <v>5055</v>
      </c>
    </row>
    <row r="17" spans="1:17" x14ac:dyDescent="0.25">
      <c r="A17" s="1" t="s">
        <v>68</v>
      </c>
      <c r="B17" s="1" t="s">
        <v>83</v>
      </c>
      <c r="C17" s="1">
        <v>119</v>
      </c>
      <c r="D17" s="1">
        <v>88</v>
      </c>
      <c r="E17" s="1">
        <v>2075</v>
      </c>
      <c r="F17" s="1" t="s">
        <v>19</v>
      </c>
      <c r="I17"/>
      <c r="J17"/>
      <c r="K17"/>
      <c r="L17"/>
      <c r="M17"/>
      <c r="N17"/>
      <c r="O17"/>
      <c r="Q17" s="1"/>
    </row>
    <row r="18" spans="1:17" x14ac:dyDescent="0.25">
      <c r="A18" s="1" t="s">
        <v>68</v>
      </c>
      <c r="B18" s="1" t="s">
        <v>84</v>
      </c>
      <c r="C18" s="1">
        <v>499</v>
      </c>
      <c r="D18" s="1">
        <v>161</v>
      </c>
      <c r="E18" s="1">
        <v>1859</v>
      </c>
      <c r="F18" s="1" t="s">
        <v>20</v>
      </c>
    </row>
    <row r="19" spans="1:17" x14ac:dyDescent="0.25">
      <c r="A19" s="1" t="s">
        <v>68</v>
      </c>
      <c r="B19" s="1" t="s">
        <v>85</v>
      </c>
      <c r="C19" s="1">
        <v>73</v>
      </c>
      <c r="D19" s="1">
        <v>106</v>
      </c>
      <c r="E19" s="1">
        <v>1948</v>
      </c>
      <c r="F19" s="1" t="s">
        <v>86</v>
      </c>
    </row>
    <row r="20" spans="1:17" x14ac:dyDescent="0.25">
      <c r="A20" s="1" t="s">
        <v>68</v>
      </c>
      <c r="B20" s="1" t="s">
        <v>87</v>
      </c>
      <c r="C20" s="1">
        <v>113</v>
      </c>
      <c r="D20" s="1">
        <v>158</v>
      </c>
      <c r="E20" s="1">
        <v>2034</v>
      </c>
      <c r="F20" s="1" t="s">
        <v>4</v>
      </c>
    </row>
    <row r="21" spans="1:17" x14ac:dyDescent="0.25">
      <c r="A21" s="1" t="s">
        <v>68</v>
      </c>
      <c r="B21" s="1" t="s">
        <v>88</v>
      </c>
      <c r="C21" s="1">
        <v>199</v>
      </c>
      <c r="D21" s="1">
        <v>170</v>
      </c>
      <c r="E21" s="1">
        <v>2065</v>
      </c>
      <c r="F21" s="1" t="s">
        <v>89</v>
      </c>
    </row>
    <row r="22" spans="1:17" x14ac:dyDescent="0.25">
      <c r="A22" s="1" t="s">
        <v>68</v>
      </c>
      <c r="B22" s="1" t="s">
        <v>90</v>
      </c>
      <c r="C22" s="1">
        <v>101</v>
      </c>
      <c r="D22" s="1">
        <v>128</v>
      </c>
      <c r="E22" s="1">
        <v>1910</v>
      </c>
      <c r="F22" s="1" t="s">
        <v>91</v>
      </c>
    </row>
    <row r="23" spans="1:17" x14ac:dyDescent="0.25">
      <c r="A23" s="1" t="s">
        <v>68</v>
      </c>
      <c r="B23" s="1" t="s">
        <v>92</v>
      </c>
      <c r="C23" s="1">
        <v>103</v>
      </c>
      <c r="D23" s="1">
        <v>129</v>
      </c>
      <c r="E23" s="1">
        <v>1964</v>
      </c>
      <c r="F23" s="1" t="s">
        <v>93</v>
      </c>
    </row>
    <row r="24" spans="1:17" x14ac:dyDescent="0.25">
      <c r="A24" s="1" t="s">
        <v>68</v>
      </c>
      <c r="B24" s="1" t="s">
        <v>94</v>
      </c>
      <c r="C24" s="1">
        <v>1311</v>
      </c>
      <c r="D24" s="1">
        <v>307</v>
      </c>
      <c r="E24" s="1">
        <v>2162</v>
      </c>
      <c r="F24" s="1" t="s">
        <v>8</v>
      </c>
    </row>
    <row r="25" spans="1:17" x14ac:dyDescent="0.25">
      <c r="A25" s="1" t="s">
        <v>68</v>
      </c>
      <c r="B25" s="1" t="s">
        <v>95</v>
      </c>
      <c r="C25" s="1">
        <v>344</v>
      </c>
      <c r="D25" s="1">
        <v>197</v>
      </c>
      <c r="E25" s="1">
        <v>1903</v>
      </c>
      <c r="F25" s="1" t="s">
        <v>21</v>
      </c>
    </row>
    <row r="26" spans="1:17" x14ac:dyDescent="0.25">
      <c r="A26" s="1" t="s">
        <v>68</v>
      </c>
      <c r="B26" s="1" t="s">
        <v>96</v>
      </c>
      <c r="C26" s="1">
        <v>1311</v>
      </c>
      <c r="D26" s="1">
        <v>308</v>
      </c>
      <c r="E26" s="1">
        <v>2536</v>
      </c>
      <c r="F26" s="1" t="s">
        <v>14</v>
      </c>
    </row>
    <row r="27" spans="1:17" x14ac:dyDescent="0.25">
      <c r="A27" s="1" t="s">
        <v>68</v>
      </c>
      <c r="B27" s="1" t="s">
        <v>97</v>
      </c>
      <c r="C27" s="1">
        <v>1311</v>
      </c>
      <c r="D27" s="1">
        <v>262</v>
      </c>
      <c r="E27" s="1">
        <v>2232</v>
      </c>
      <c r="F27" s="1" t="s">
        <v>15</v>
      </c>
    </row>
    <row r="28" spans="1:17" x14ac:dyDescent="0.25">
      <c r="A28" s="1" t="s">
        <v>68</v>
      </c>
      <c r="B28" s="1" t="s">
        <v>98</v>
      </c>
      <c r="C28" s="1">
        <v>344</v>
      </c>
      <c r="D28" s="1">
        <v>154</v>
      </c>
      <c r="E28" s="1">
        <v>2265</v>
      </c>
      <c r="F28" s="1" t="s">
        <v>22</v>
      </c>
    </row>
    <row r="29" spans="1:17" x14ac:dyDescent="0.25">
      <c r="A29" s="1" t="s">
        <v>68</v>
      </c>
      <c r="B29" s="1" t="s">
        <v>99</v>
      </c>
      <c r="C29" s="1">
        <v>344</v>
      </c>
      <c r="D29" s="1">
        <v>158</v>
      </c>
      <c r="E29" s="1">
        <v>2059</v>
      </c>
      <c r="F29" s="1" t="s">
        <v>23</v>
      </c>
    </row>
    <row r="30" spans="1:17" x14ac:dyDescent="0.25">
      <c r="A30" s="1" t="s">
        <v>68</v>
      </c>
      <c r="B30" s="1" t="s">
        <v>100</v>
      </c>
      <c r="C30" s="1">
        <v>1311</v>
      </c>
      <c r="D30" s="1">
        <v>261</v>
      </c>
      <c r="E30" s="1">
        <v>2184</v>
      </c>
      <c r="F30" s="1" t="s">
        <v>13</v>
      </c>
    </row>
    <row r="31" spans="1:17" x14ac:dyDescent="0.25">
      <c r="A31" s="1" t="s">
        <v>68</v>
      </c>
      <c r="B31" s="1" t="s">
        <v>101</v>
      </c>
      <c r="C31" s="1">
        <v>344</v>
      </c>
      <c r="D31" s="1">
        <v>165</v>
      </c>
      <c r="E31" s="1">
        <v>2001</v>
      </c>
      <c r="F31" s="1" t="s">
        <v>24</v>
      </c>
    </row>
    <row r="32" spans="1:17" x14ac:dyDescent="0.25">
      <c r="A32" s="1" t="s">
        <v>68</v>
      </c>
      <c r="B32" s="1" t="s">
        <v>102</v>
      </c>
      <c r="C32" s="1">
        <v>344</v>
      </c>
      <c r="D32" s="1">
        <v>153</v>
      </c>
      <c r="E32" s="1">
        <v>1996</v>
      </c>
      <c r="F32" s="1" t="s">
        <v>25</v>
      </c>
    </row>
    <row r="33" spans="1:6" x14ac:dyDescent="0.25">
      <c r="A33" s="1" t="s">
        <v>68</v>
      </c>
      <c r="B33" s="1" t="s">
        <v>103</v>
      </c>
      <c r="C33" s="1">
        <v>1311</v>
      </c>
      <c r="D33" s="1">
        <v>292</v>
      </c>
      <c r="E33" s="1">
        <v>2652</v>
      </c>
      <c r="F33" s="1" t="s">
        <v>17</v>
      </c>
    </row>
    <row r="34" spans="1:6" x14ac:dyDescent="0.25">
      <c r="A34" s="1" t="s">
        <v>68</v>
      </c>
      <c r="B34" s="1" t="s">
        <v>104</v>
      </c>
      <c r="C34" s="1">
        <v>344</v>
      </c>
      <c r="D34" s="1">
        <v>165</v>
      </c>
      <c r="E34" s="1">
        <v>2118</v>
      </c>
      <c r="F34" s="1" t="s">
        <v>26</v>
      </c>
    </row>
    <row r="35" spans="1:6" x14ac:dyDescent="0.25">
      <c r="A35" s="1" t="s">
        <v>68</v>
      </c>
      <c r="B35" s="1" t="s">
        <v>105</v>
      </c>
      <c r="C35" s="1">
        <v>696</v>
      </c>
      <c r="D35" s="1">
        <v>230</v>
      </c>
      <c r="E35" s="1">
        <v>1991</v>
      </c>
      <c r="F35" s="1" t="s">
        <v>27</v>
      </c>
    </row>
    <row r="36" spans="1:6" x14ac:dyDescent="0.25">
      <c r="A36" s="1" t="s">
        <v>68</v>
      </c>
      <c r="B36" s="1" t="s">
        <v>106</v>
      </c>
      <c r="C36" s="1">
        <v>344</v>
      </c>
      <c r="D36" s="1">
        <v>159</v>
      </c>
      <c r="E36" s="1">
        <v>2013</v>
      </c>
      <c r="F36" s="1" t="s">
        <v>28</v>
      </c>
    </row>
    <row r="37" spans="1:6" x14ac:dyDescent="0.25">
      <c r="A37" s="1" t="s">
        <v>68</v>
      </c>
      <c r="B37" s="1" t="s">
        <v>107</v>
      </c>
      <c r="C37" s="1">
        <v>810</v>
      </c>
      <c r="D37" s="1">
        <v>228</v>
      </c>
      <c r="E37" s="1">
        <v>3681</v>
      </c>
      <c r="F37" s="1" t="s">
        <v>29</v>
      </c>
    </row>
    <row r="38" spans="1:6" x14ac:dyDescent="0.25">
      <c r="A38" s="1" t="s">
        <v>68</v>
      </c>
      <c r="B38" s="1" t="s">
        <v>108</v>
      </c>
      <c r="C38" s="1">
        <v>1311</v>
      </c>
      <c r="D38" s="1">
        <v>321</v>
      </c>
      <c r="E38" s="1">
        <v>2235</v>
      </c>
      <c r="F38" s="1" t="s">
        <v>16</v>
      </c>
    </row>
    <row r="39" spans="1:6" x14ac:dyDescent="0.25">
      <c r="A39" s="1" t="s">
        <v>68</v>
      </c>
      <c r="B39" s="1" t="s">
        <v>109</v>
      </c>
      <c r="C39" s="1">
        <v>340</v>
      </c>
      <c r="D39" s="1">
        <v>174</v>
      </c>
      <c r="E39" s="1">
        <v>2063</v>
      </c>
      <c r="F39" s="1" t="s">
        <v>30</v>
      </c>
    </row>
    <row r="40" spans="1:6" x14ac:dyDescent="0.25">
      <c r="A40" s="1" t="s">
        <v>68</v>
      </c>
      <c r="B40" s="1" t="s">
        <v>110</v>
      </c>
      <c r="C40" s="1">
        <v>1311</v>
      </c>
      <c r="D40" s="1">
        <v>308</v>
      </c>
      <c r="E40" s="1">
        <v>2350</v>
      </c>
      <c r="F40" s="1" t="s">
        <v>18</v>
      </c>
    </row>
    <row r="41" spans="1:6" x14ac:dyDescent="0.25">
      <c r="A41" s="1" t="s">
        <v>68</v>
      </c>
      <c r="B41" s="1" t="s">
        <v>111</v>
      </c>
      <c r="C41" s="1">
        <v>351</v>
      </c>
      <c r="D41" s="1">
        <v>200</v>
      </c>
      <c r="E41" s="1">
        <v>1854</v>
      </c>
      <c r="F41" s="1" t="s">
        <v>31</v>
      </c>
    </row>
    <row r="42" spans="1:6" x14ac:dyDescent="0.25">
      <c r="A42" s="1" t="s">
        <v>68</v>
      </c>
      <c r="B42" s="1" t="s">
        <v>112</v>
      </c>
      <c r="C42" s="1">
        <v>344</v>
      </c>
      <c r="D42" s="1">
        <v>188</v>
      </c>
      <c r="E42" s="1">
        <v>1840</v>
      </c>
      <c r="F42" s="1" t="s">
        <v>32</v>
      </c>
    </row>
    <row r="43" spans="1:6" x14ac:dyDescent="0.25">
      <c r="A43" s="1" t="s">
        <v>68</v>
      </c>
      <c r="B43" s="1" t="s">
        <v>113</v>
      </c>
      <c r="C43" s="1">
        <v>1311</v>
      </c>
      <c r="D43" s="1">
        <v>304</v>
      </c>
      <c r="E43" s="1">
        <v>1960</v>
      </c>
      <c r="F43" s="1" t="s">
        <v>9</v>
      </c>
    </row>
    <row r="44" spans="1:6" x14ac:dyDescent="0.25">
      <c r="A44" s="1" t="s">
        <v>68</v>
      </c>
      <c r="B44" s="1" t="s">
        <v>114</v>
      </c>
      <c r="C44" s="1">
        <v>344</v>
      </c>
      <c r="D44" s="1">
        <v>164</v>
      </c>
      <c r="E44" s="1">
        <v>1629</v>
      </c>
      <c r="F44" s="1" t="s">
        <v>33</v>
      </c>
    </row>
    <row r="45" spans="1:6" x14ac:dyDescent="0.25">
      <c r="A45" s="1" t="s">
        <v>68</v>
      </c>
      <c r="B45" s="1" t="s">
        <v>115</v>
      </c>
      <c r="C45" s="1">
        <v>1311</v>
      </c>
      <c r="D45" s="1">
        <v>338</v>
      </c>
      <c r="E45" s="1">
        <v>2073</v>
      </c>
      <c r="F45" s="1" t="s">
        <v>10</v>
      </c>
    </row>
    <row r="46" spans="1:6" x14ac:dyDescent="0.25">
      <c r="A46" s="1" t="s">
        <v>68</v>
      </c>
      <c r="B46" s="1" t="s">
        <v>116</v>
      </c>
      <c r="C46" s="1">
        <v>1311</v>
      </c>
      <c r="D46" s="1">
        <v>256</v>
      </c>
      <c r="E46" s="1">
        <v>2053</v>
      </c>
      <c r="F46" s="1" t="s">
        <v>20</v>
      </c>
    </row>
    <row r="47" spans="1:6" x14ac:dyDescent="0.25">
      <c r="A47" s="1" t="s">
        <v>68</v>
      </c>
      <c r="B47" s="1" t="s">
        <v>117</v>
      </c>
      <c r="C47" s="1">
        <v>1023</v>
      </c>
      <c r="D47" s="1">
        <v>310</v>
      </c>
      <c r="E47" s="1">
        <v>2335</v>
      </c>
      <c r="F47" s="1" t="s">
        <v>118</v>
      </c>
    </row>
    <row r="48" spans="1:6" x14ac:dyDescent="0.25">
      <c r="A48" s="1" t="s">
        <v>68</v>
      </c>
      <c r="B48" s="1" t="s">
        <v>119</v>
      </c>
      <c r="C48" s="1">
        <v>81</v>
      </c>
      <c r="D48" s="1">
        <v>123</v>
      </c>
      <c r="E48" s="1">
        <v>1993</v>
      </c>
      <c r="F48" s="1" t="s">
        <v>120</v>
      </c>
    </row>
    <row r="49" spans="1:6" x14ac:dyDescent="0.25">
      <c r="A49" s="1" t="s">
        <v>68</v>
      </c>
      <c r="B49" s="1" t="s">
        <v>121</v>
      </c>
      <c r="C49" s="1">
        <v>112</v>
      </c>
      <c r="D49" s="1">
        <v>134</v>
      </c>
      <c r="E49" s="1">
        <v>1883</v>
      </c>
      <c r="F49" s="1" t="s">
        <v>122</v>
      </c>
    </row>
    <row r="50" spans="1:6" x14ac:dyDescent="0.25">
      <c r="A50" s="1" t="s">
        <v>68</v>
      </c>
      <c r="B50" s="1" t="s">
        <v>123</v>
      </c>
      <c r="C50" s="1">
        <v>181</v>
      </c>
      <c r="D50" s="1">
        <v>151</v>
      </c>
      <c r="E50" s="1">
        <v>1881</v>
      </c>
      <c r="F50" s="1" t="s">
        <v>124</v>
      </c>
    </row>
    <row r="51" spans="1:6" x14ac:dyDescent="0.25">
      <c r="A51" s="1" t="s">
        <v>68</v>
      </c>
      <c r="B51" s="1" t="s">
        <v>125</v>
      </c>
      <c r="C51" s="1">
        <v>335</v>
      </c>
      <c r="D51" s="1">
        <v>303</v>
      </c>
      <c r="E51" s="1">
        <v>2133</v>
      </c>
      <c r="F51" s="1" t="s">
        <v>126</v>
      </c>
    </row>
    <row r="52" spans="1:6" x14ac:dyDescent="0.25">
      <c r="A52" s="1" t="s">
        <v>68</v>
      </c>
      <c r="B52" s="1" t="s">
        <v>127</v>
      </c>
      <c r="C52" s="1">
        <v>503</v>
      </c>
      <c r="D52" s="1">
        <v>179</v>
      </c>
      <c r="E52" s="1">
        <v>1965</v>
      </c>
      <c r="F52" s="1" t="s">
        <v>128</v>
      </c>
    </row>
    <row r="53" spans="1:6" x14ac:dyDescent="0.25">
      <c r="A53" s="1" t="s">
        <v>68</v>
      </c>
      <c r="B53" s="1" t="s">
        <v>129</v>
      </c>
      <c r="C53" s="1">
        <v>685</v>
      </c>
      <c r="D53" s="1">
        <v>189</v>
      </c>
      <c r="E53" s="1">
        <v>2174</v>
      </c>
      <c r="F53" s="1" t="s">
        <v>130</v>
      </c>
    </row>
    <row r="54" spans="1:6" x14ac:dyDescent="0.25">
      <c r="A54" s="1" t="s">
        <v>68</v>
      </c>
      <c r="B54" s="1" t="s">
        <v>131</v>
      </c>
      <c r="C54" s="1">
        <v>882</v>
      </c>
      <c r="D54" s="1">
        <v>258</v>
      </c>
      <c r="E54" s="1">
        <v>1952</v>
      </c>
      <c r="F54" s="1" t="s">
        <v>132</v>
      </c>
    </row>
    <row r="55" spans="1:6" x14ac:dyDescent="0.25">
      <c r="A55" s="1" t="s">
        <v>68</v>
      </c>
      <c r="B55" s="1" t="s">
        <v>133</v>
      </c>
      <c r="C55" s="1">
        <v>1092</v>
      </c>
      <c r="D55" s="1">
        <v>310</v>
      </c>
      <c r="E55" s="1">
        <v>2214</v>
      </c>
      <c r="F55" s="1" t="s">
        <v>134</v>
      </c>
    </row>
    <row r="56" spans="1:6" x14ac:dyDescent="0.25">
      <c r="A56" s="1" t="s">
        <v>68</v>
      </c>
      <c r="B56" s="1" t="s">
        <v>135</v>
      </c>
      <c r="C56" s="1">
        <v>1316</v>
      </c>
      <c r="D56" s="1">
        <v>267</v>
      </c>
      <c r="E56" s="1">
        <v>1999</v>
      </c>
      <c r="F56" s="1" t="s">
        <v>136</v>
      </c>
    </row>
    <row r="57" spans="1:6" x14ac:dyDescent="0.25">
      <c r="A57" s="1" t="s">
        <v>68</v>
      </c>
      <c r="B57" s="1" t="s">
        <v>137</v>
      </c>
      <c r="C57" s="1">
        <v>1554</v>
      </c>
      <c r="D57" s="1">
        <v>332</v>
      </c>
      <c r="E57" s="1">
        <v>2278</v>
      </c>
      <c r="F57" s="1" t="s">
        <v>138</v>
      </c>
    </row>
    <row r="58" spans="1:6" x14ac:dyDescent="0.25">
      <c r="A58" s="1" t="s">
        <v>68</v>
      </c>
      <c r="B58" s="1" t="s">
        <v>139</v>
      </c>
      <c r="C58" s="1">
        <v>1807</v>
      </c>
      <c r="D58" s="1">
        <v>343</v>
      </c>
      <c r="E58" s="1">
        <v>2023</v>
      </c>
      <c r="F58" s="1" t="s">
        <v>140</v>
      </c>
    </row>
    <row r="59" spans="1:6" x14ac:dyDescent="0.25">
      <c r="A59" s="1" t="s">
        <v>68</v>
      </c>
      <c r="B59" s="1" t="s">
        <v>141</v>
      </c>
      <c r="C59" s="1">
        <v>2073</v>
      </c>
      <c r="D59" s="1">
        <v>379</v>
      </c>
      <c r="E59" s="1">
        <v>2113</v>
      </c>
      <c r="F59" s="1" t="s">
        <v>142</v>
      </c>
    </row>
    <row r="60" spans="1:6" x14ac:dyDescent="0.25">
      <c r="A60" s="1" t="s">
        <v>68</v>
      </c>
      <c r="B60" s="1" t="s">
        <v>143</v>
      </c>
      <c r="C60" s="1">
        <v>2353</v>
      </c>
      <c r="D60" s="1">
        <v>458</v>
      </c>
      <c r="E60" s="1">
        <v>2263</v>
      </c>
      <c r="F60" s="1" t="s">
        <v>144</v>
      </c>
    </row>
    <row r="61" spans="1:6" x14ac:dyDescent="0.25">
      <c r="A61" s="1" t="s">
        <v>68</v>
      </c>
      <c r="B61" s="1" t="s">
        <v>145</v>
      </c>
      <c r="C61" s="1">
        <v>2647</v>
      </c>
      <c r="D61" s="1">
        <v>454</v>
      </c>
      <c r="E61" s="1">
        <v>2564</v>
      </c>
      <c r="F61" s="1" t="s">
        <v>146</v>
      </c>
    </row>
    <row r="62" spans="1:6" x14ac:dyDescent="0.25">
      <c r="A62" s="1" t="s">
        <v>68</v>
      </c>
      <c r="B62" s="1" t="s">
        <v>147</v>
      </c>
      <c r="C62" s="1">
        <v>950</v>
      </c>
      <c r="D62" s="1">
        <v>270</v>
      </c>
      <c r="E62" s="1">
        <v>2282</v>
      </c>
      <c r="F62" s="1" t="s">
        <v>148</v>
      </c>
    </row>
    <row r="63" spans="1:6" x14ac:dyDescent="0.25">
      <c r="A63" s="1" t="s">
        <v>68</v>
      </c>
      <c r="B63" s="1" t="s">
        <v>149</v>
      </c>
      <c r="C63" s="1">
        <v>405</v>
      </c>
      <c r="D63" s="1">
        <v>154</v>
      </c>
      <c r="E63" s="1">
        <v>1818</v>
      </c>
      <c r="F63" s="1" t="s">
        <v>150</v>
      </c>
    </row>
    <row r="64" spans="1:6" x14ac:dyDescent="0.25">
      <c r="A64" s="1" t="s">
        <v>68</v>
      </c>
      <c r="B64" s="1" t="s">
        <v>151</v>
      </c>
      <c r="C64" s="1">
        <v>280</v>
      </c>
      <c r="D64" s="1">
        <v>241</v>
      </c>
      <c r="E64" s="1">
        <v>2246</v>
      </c>
      <c r="F64" s="1" t="s">
        <v>152</v>
      </c>
    </row>
    <row r="65" spans="1:6" x14ac:dyDescent="0.25">
      <c r="A65" s="1" t="s">
        <v>67</v>
      </c>
      <c r="B65" s="1" t="s">
        <v>153</v>
      </c>
      <c r="C65" s="1">
        <v>141</v>
      </c>
      <c r="D65" s="1">
        <v>545</v>
      </c>
      <c r="E65" s="1">
        <v>7255</v>
      </c>
      <c r="F65" s="1" t="s">
        <v>34</v>
      </c>
    </row>
    <row r="66" spans="1:6" x14ac:dyDescent="0.25">
      <c r="A66" s="1" t="s">
        <v>67</v>
      </c>
      <c r="B66" s="1" t="s">
        <v>154</v>
      </c>
      <c r="C66" s="1">
        <v>127</v>
      </c>
      <c r="D66" s="1">
        <v>400</v>
      </c>
      <c r="E66" s="1">
        <v>7160</v>
      </c>
      <c r="F66" s="1" t="s">
        <v>35</v>
      </c>
    </row>
    <row r="67" spans="1:6" x14ac:dyDescent="0.25">
      <c r="A67" s="1" t="s">
        <v>67</v>
      </c>
      <c r="B67" s="1" t="s">
        <v>155</v>
      </c>
      <c r="C67" s="1">
        <v>111</v>
      </c>
      <c r="D67" s="1">
        <v>293</v>
      </c>
      <c r="E67" s="1">
        <v>6230</v>
      </c>
      <c r="F67" s="1" t="s">
        <v>36</v>
      </c>
    </row>
    <row r="68" spans="1:6" x14ac:dyDescent="0.25">
      <c r="A68" s="1" t="s">
        <v>67</v>
      </c>
      <c r="B68" s="1" t="s">
        <v>156</v>
      </c>
      <c r="C68" s="1">
        <v>146</v>
      </c>
      <c r="D68" s="1">
        <v>366</v>
      </c>
      <c r="E68" s="1">
        <v>3969</v>
      </c>
      <c r="F68" s="1" t="s">
        <v>37</v>
      </c>
    </row>
    <row r="69" spans="1:6" x14ac:dyDescent="0.25">
      <c r="A69" s="1" t="s">
        <v>68</v>
      </c>
      <c r="B69" s="1" t="s">
        <v>157</v>
      </c>
      <c r="C69" s="1">
        <v>478</v>
      </c>
      <c r="D69" s="1">
        <v>203</v>
      </c>
      <c r="E69" s="1">
        <v>1888</v>
      </c>
      <c r="F69" s="1" t="s">
        <v>158</v>
      </c>
    </row>
    <row r="70" spans="1:6" x14ac:dyDescent="0.25">
      <c r="A70" s="1" t="s">
        <v>68</v>
      </c>
      <c r="B70" s="1" t="s">
        <v>159</v>
      </c>
      <c r="C70" s="1">
        <v>731</v>
      </c>
      <c r="D70" s="1">
        <v>338</v>
      </c>
      <c r="E70" s="1">
        <v>2178</v>
      </c>
      <c r="F70" s="1" t="s">
        <v>160</v>
      </c>
    </row>
    <row r="71" spans="1:6" x14ac:dyDescent="0.25">
      <c r="A71" s="1" t="s">
        <v>68</v>
      </c>
      <c r="B71" s="1" t="s">
        <v>161</v>
      </c>
      <c r="C71" s="1">
        <v>847</v>
      </c>
      <c r="D71" s="1">
        <v>406</v>
      </c>
      <c r="E71" s="1">
        <v>2460</v>
      </c>
      <c r="F71" s="1" t="s">
        <v>162</v>
      </c>
    </row>
    <row r="72" spans="1:6" x14ac:dyDescent="0.25">
      <c r="A72" s="1" t="s">
        <v>68</v>
      </c>
      <c r="B72" s="1" t="s">
        <v>163</v>
      </c>
      <c r="C72" s="1">
        <v>850</v>
      </c>
      <c r="D72" s="1">
        <v>238</v>
      </c>
      <c r="E72" s="1">
        <v>2050</v>
      </c>
      <c r="F72" s="1" t="s">
        <v>164</v>
      </c>
    </row>
    <row r="73" spans="1:6" x14ac:dyDescent="0.25">
      <c r="A73" s="1" t="s">
        <v>68</v>
      </c>
      <c r="B73" s="1" t="s">
        <v>165</v>
      </c>
      <c r="C73" s="1">
        <v>435</v>
      </c>
      <c r="D73" s="1">
        <v>261</v>
      </c>
      <c r="E73" s="1">
        <v>2024</v>
      </c>
      <c r="F73" s="1" t="s">
        <v>38</v>
      </c>
    </row>
    <row r="74" spans="1:6" x14ac:dyDescent="0.25">
      <c r="A74" s="1" t="s">
        <v>67</v>
      </c>
      <c r="B74" s="1" t="s">
        <v>166</v>
      </c>
      <c r="C74" s="1">
        <v>180</v>
      </c>
      <c r="D74" s="1">
        <v>719</v>
      </c>
      <c r="E74" s="1">
        <v>4210</v>
      </c>
      <c r="F74" s="1" t="s">
        <v>39</v>
      </c>
    </row>
    <row r="75" spans="1:6" x14ac:dyDescent="0.25">
      <c r="A75" s="1" t="s">
        <v>67</v>
      </c>
      <c r="B75" s="1" t="s">
        <v>167</v>
      </c>
      <c r="C75" s="1">
        <v>169</v>
      </c>
      <c r="D75" s="1">
        <v>541</v>
      </c>
      <c r="E75" s="1">
        <v>4382</v>
      </c>
      <c r="F75" s="1" t="s">
        <v>40</v>
      </c>
    </row>
    <row r="76" spans="1:6" x14ac:dyDescent="0.25">
      <c r="A76" s="1" t="s">
        <v>67</v>
      </c>
      <c r="B76" s="1" t="s">
        <v>168</v>
      </c>
      <c r="C76" s="1">
        <v>139</v>
      </c>
      <c r="D76" s="1">
        <v>512</v>
      </c>
      <c r="E76" s="1">
        <v>3754</v>
      </c>
      <c r="F76" s="1" t="s">
        <v>41</v>
      </c>
    </row>
    <row r="77" spans="1:6" x14ac:dyDescent="0.25">
      <c r="A77" s="1" t="s">
        <v>67</v>
      </c>
      <c r="B77" s="1" t="s">
        <v>169</v>
      </c>
      <c r="C77" s="1">
        <v>188</v>
      </c>
      <c r="D77" s="1">
        <v>535</v>
      </c>
      <c r="E77" s="1">
        <v>4100</v>
      </c>
      <c r="F77" s="1" t="s">
        <v>42</v>
      </c>
    </row>
    <row r="78" spans="1:6" x14ac:dyDescent="0.25">
      <c r="A78" s="1" t="s">
        <v>67</v>
      </c>
      <c r="B78" s="1" t="s">
        <v>170</v>
      </c>
      <c r="C78" s="1">
        <v>109</v>
      </c>
      <c r="D78" s="1">
        <v>408</v>
      </c>
      <c r="E78" s="1">
        <v>3710</v>
      </c>
      <c r="F78" s="1" t="s">
        <v>43</v>
      </c>
    </row>
    <row r="79" spans="1:6" x14ac:dyDescent="0.25">
      <c r="A79" s="1" t="s">
        <v>68</v>
      </c>
      <c r="B79" s="1" t="s">
        <v>171</v>
      </c>
      <c r="C79" s="1">
        <v>274</v>
      </c>
      <c r="D79" s="1">
        <v>197</v>
      </c>
      <c r="E79" s="1">
        <v>1897</v>
      </c>
      <c r="F79" s="1" t="s">
        <v>172</v>
      </c>
    </row>
    <row r="80" spans="1:6" x14ac:dyDescent="0.25">
      <c r="A80" s="1" t="s">
        <v>68</v>
      </c>
      <c r="B80" s="1" t="s">
        <v>173</v>
      </c>
      <c r="C80" s="1">
        <v>126</v>
      </c>
      <c r="D80" s="1">
        <v>87</v>
      </c>
      <c r="E80" s="1">
        <v>1826</v>
      </c>
      <c r="F80" s="1" t="s">
        <v>174</v>
      </c>
    </row>
    <row r="81" spans="1:6" x14ac:dyDescent="0.25">
      <c r="A81" s="1" t="s">
        <v>68</v>
      </c>
      <c r="B81" s="1" t="s">
        <v>175</v>
      </c>
      <c r="C81" s="1">
        <v>1212</v>
      </c>
      <c r="D81" s="1">
        <v>336</v>
      </c>
      <c r="E81" s="1">
        <v>2082</v>
      </c>
      <c r="F81" s="1" t="s">
        <v>176</v>
      </c>
    </row>
    <row r="82" spans="1:6" x14ac:dyDescent="0.25">
      <c r="A82" s="1" t="s">
        <v>68</v>
      </c>
      <c r="B82" s="1" t="s">
        <v>177</v>
      </c>
      <c r="C82" s="1">
        <v>522</v>
      </c>
      <c r="D82" s="1">
        <v>279</v>
      </c>
      <c r="E82" s="1">
        <v>2036</v>
      </c>
      <c r="F82" s="1" t="s">
        <v>178</v>
      </c>
    </row>
    <row r="83" spans="1:6" x14ac:dyDescent="0.25">
      <c r="A83" s="1" t="s">
        <v>68</v>
      </c>
      <c r="B83" s="1" t="s">
        <v>179</v>
      </c>
      <c r="C83" s="1">
        <v>296</v>
      </c>
      <c r="D83" s="1">
        <v>179</v>
      </c>
      <c r="E83" s="1">
        <v>1883</v>
      </c>
      <c r="F83" s="1" t="s">
        <v>180</v>
      </c>
    </row>
    <row r="84" spans="1:6" x14ac:dyDescent="0.25">
      <c r="A84" s="1" t="s">
        <v>68</v>
      </c>
      <c r="B84" s="1" t="s">
        <v>181</v>
      </c>
      <c r="C84" s="1">
        <v>71</v>
      </c>
      <c r="D84" s="1">
        <v>88</v>
      </c>
      <c r="E84" s="1">
        <v>1876</v>
      </c>
      <c r="F84" s="1" t="s">
        <v>182</v>
      </c>
    </row>
    <row r="85" spans="1:6" x14ac:dyDescent="0.25">
      <c r="A85" s="1" t="s">
        <v>68</v>
      </c>
      <c r="B85" s="1" t="s">
        <v>183</v>
      </c>
      <c r="C85" s="1">
        <v>132</v>
      </c>
      <c r="D85" s="1">
        <v>91</v>
      </c>
      <c r="E85" s="1">
        <v>1721</v>
      </c>
      <c r="F85" s="1" t="s">
        <v>182</v>
      </c>
    </row>
    <row r="86" spans="1:6" x14ac:dyDescent="0.25">
      <c r="A86" s="1" t="s">
        <v>68</v>
      </c>
      <c r="B86" s="1" t="s">
        <v>184</v>
      </c>
      <c r="C86" s="1">
        <v>1470</v>
      </c>
      <c r="D86" s="1">
        <v>298</v>
      </c>
      <c r="E86" s="1">
        <v>1942</v>
      </c>
      <c r="F86" s="1" t="s">
        <v>185</v>
      </c>
    </row>
    <row r="87" spans="1:6" x14ac:dyDescent="0.25">
      <c r="A87" s="1" t="s">
        <v>68</v>
      </c>
      <c r="B87" s="1" t="s">
        <v>186</v>
      </c>
      <c r="C87" s="1">
        <v>925</v>
      </c>
      <c r="D87" s="1">
        <v>265</v>
      </c>
      <c r="E87" s="1">
        <v>1969</v>
      </c>
      <c r="F87" s="1" t="s">
        <v>187</v>
      </c>
    </row>
    <row r="88" spans="1:6" x14ac:dyDescent="0.25">
      <c r="A88" s="1" t="s">
        <v>68</v>
      </c>
      <c r="B88" s="1" t="s">
        <v>188</v>
      </c>
      <c r="C88" s="1">
        <v>884</v>
      </c>
      <c r="D88" s="1">
        <v>228</v>
      </c>
      <c r="E88" s="1">
        <v>1942</v>
      </c>
      <c r="F88" s="1" t="s">
        <v>189</v>
      </c>
    </row>
    <row r="89" spans="1:6" x14ac:dyDescent="0.25">
      <c r="A89" s="1" t="s">
        <v>68</v>
      </c>
      <c r="B89" s="1" t="s">
        <v>190</v>
      </c>
      <c r="C89" s="1">
        <v>6087</v>
      </c>
      <c r="D89" s="1">
        <v>848</v>
      </c>
      <c r="E89" s="1">
        <v>2744</v>
      </c>
      <c r="F89" s="1" t="s">
        <v>191</v>
      </c>
    </row>
    <row r="90" spans="1:6" x14ac:dyDescent="0.25">
      <c r="A90" s="1" t="s">
        <v>68</v>
      </c>
      <c r="B90" s="1" t="s">
        <v>192</v>
      </c>
      <c r="C90" s="1">
        <v>561</v>
      </c>
      <c r="D90" s="1">
        <v>340</v>
      </c>
      <c r="E90" s="1">
        <v>2676</v>
      </c>
      <c r="F90" s="1" t="s">
        <v>193</v>
      </c>
    </row>
    <row r="91" spans="1:6" x14ac:dyDescent="0.25">
      <c r="A91" s="1" t="s">
        <v>67</v>
      </c>
      <c r="B91" s="1" t="s">
        <v>194</v>
      </c>
      <c r="C91" s="1">
        <v>142</v>
      </c>
      <c r="D91" s="1">
        <v>543</v>
      </c>
      <c r="E91" s="1">
        <v>6063</v>
      </c>
      <c r="F91" s="1" t="s">
        <v>48</v>
      </c>
    </row>
    <row r="92" spans="1:6" x14ac:dyDescent="0.25">
      <c r="A92" s="1" t="s">
        <v>67</v>
      </c>
      <c r="B92" s="1" t="s">
        <v>195</v>
      </c>
      <c r="C92" s="1">
        <v>296</v>
      </c>
      <c r="D92" s="1">
        <v>612</v>
      </c>
      <c r="E92" s="1">
        <v>4321</v>
      </c>
      <c r="F92" s="1" t="s">
        <v>49</v>
      </c>
    </row>
    <row r="93" spans="1:6" x14ac:dyDescent="0.25">
      <c r="A93" s="1" t="s">
        <v>67</v>
      </c>
      <c r="B93" s="1" t="s">
        <v>196</v>
      </c>
      <c r="C93" s="1">
        <v>237</v>
      </c>
      <c r="D93" s="1">
        <v>559</v>
      </c>
      <c r="E93" s="1">
        <v>3842</v>
      </c>
      <c r="F93" s="1" t="s">
        <v>50</v>
      </c>
    </row>
    <row r="94" spans="1:6" x14ac:dyDescent="0.25">
      <c r="A94" s="1" t="s">
        <v>67</v>
      </c>
      <c r="B94" s="1" t="s">
        <v>197</v>
      </c>
      <c r="C94" s="1">
        <v>193</v>
      </c>
      <c r="D94" s="1">
        <v>578</v>
      </c>
      <c r="E94" s="1">
        <v>3893</v>
      </c>
      <c r="F94" s="1" t="s">
        <v>51</v>
      </c>
    </row>
    <row r="95" spans="1:6" x14ac:dyDescent="0.25">
      <c r="A95" s="1" t="s">
        <v>68</v>
      </c>
      <c r="B95" s="1" t="s">
        <v>198</v>
      </c>
      <c r="C95" s="1">
        <v>453</v>
      </c>
      <c r="D95" s="1">
        <v>284</v>
      </c>
      <c r="E95" s="1">
        <v>2021</v>
      </c>
      <c r="F95" s="1" t="s">
        <v>199</v>
      </c>
    </row>
    <row r="96" spans="1:6" x14ac:dyDescent="0.25">
      <c r="A96" s="1" t="s">
        <v>67</v>
      </c>
      <c r="B96" s="1" t="s">
        <v>200</v>
      </c>
      <c r="C96" s="1">
        <v>255</v>
      </c>
      <c r="D96" s="1">
        <v>725</v>
      </c>
      <c r="E96" s="1">
        <v>4513</v>
      </c>
      <c r="F96" s="1" t="s">
        <v>52</v>
      </c>
    </row>
    <row r="97" spans="1:6" x14ac:dyDescent="0.25">
      <c r="A97" s="1" t="s">
        <v>67</v>
      </c>
      <c r="B97" s="1" t="s">
        <v>201</v>
      </c>
      <c r="C97" s="1">
        <v>230</v>
      </c>
      <c r="D97" s="1">
        <v>542</v>
      </c>
      <c r="E97" s="1">
        <v>4001</v>
      </c>
      <c r="F97" s="1" t="s">
        <v>53</v>
      </c>
    </row>
    <row r="98" spans="1:6" x14ac:dyDescent="0.25">
      <c r="A98" s="1" t="s">
        <v>68</v>
      </c>
      <c r="B98" s="1" t="s">
        <v>202</v>
      </c>
      <c r="C98" s="1">
        <v>160</v>
      </c>
      <c r="D98" s="1">
        <v>176</v>
      </c>
      <c r="E98" s="1">
        <v>2554</v>
      </c>
      <c r="F98" s="1" t="s">
        <v>180</v>
      </c>
    </row>
    <row r="99" spans="1:6" x14ac:dyDescent="0.25">
      <c r="A99" s="1" t="s">
        <v>67</v>
      </c>
      <c r="B99" s="1" t="s">
        <v>203</v>
      </c>
      <c r="C99" s="1">
        <v>375</v>
      </c>
      <c r="D99" s="1">
        <v>731</v>
      </c>
      <c r="E99" s="1">
        <v>4409</v>
      </c>
      <c r="F99" s="1" t="s">
        <v>55</v>
      </c>
    </row>
    <row r="100" spans="1:6" x14ac:dyDescent="0.25">
      <c r="A100" s="1" t="s">
        <v>67</v>
      </c>
      <c r="B100" s="1" t="s">
        <v>204</v>
      </c>
      <c r="C100" s="1">
        <v>271</v>
      </c>
      <c r="D100" s="1">
        <v>659</v>
      </c>
      <c r="E100" s="1">
        <v>4782</v>
      </c>
      <c r="F100" s="1" t="s">
        <v>44</v>
      </c>
    </row>
    <row r="101" spans="1:6" x14ac:dyDescent="0.25">
      <c r="A101" s="1" t="s">
        <v>67</v>
      </c>
      <c r="B101" s="1" t="s">
        <v>205</v>
      </c>
      <c r="C101" s="1">
        <v>346</v>
      </c>
      <c r="D101" s="1">
        <v>818</v>
      </c>
      <c r="E101" s="1">
        <v>4791</v>
      </c>
      <c r="F101" s="1" t="s">
        <v>45</v>
      </c>
    </row>
    <row r="102" spans="1:6" x14ac:dyDescent="0.25">
      <c r="A102" s="1" t="s">
        <v>47</v>
      </c>
      <c r="B102" s="1">
        <f>COUNTA(B3:B101)</f>
        <v>99</v>
      </c>
      <c r="C102" s="2">
        <f>SUM(C3:C101)</f>
        <v>66252</v>
      </c>
      <c r="D102" s="2">
        <f>SUM(D3:D101)</f>
        <v>28930</v>
      </c>
      <c r="E102" s="2">
        <f>SUM(E3:E101)</f>
        <v>260660</v>
      </c>
      <c r="F102" s="1" t="s">
        <v>46</v>
      </c>
    </row>
    <row r="103" spans="1:6" x14ac:dyDescent="0.25">
      <c r="A103" s="1" t="s">
        <v>67</v>
      </c>
      <c r="B103" s="2">
        <f>COUNTIF($A$3:$A$101,$A103)</f>
        <v>18</v>
      </c>
      <c r="C103" s="2">
        <f>SUMIF($A$3:$A$101,$A103,C3:C101)</f>
        <v>3655</v>
      </c>
      <c r="D103" s="2">
        <f t="shared" ref="D103:E103" si="0">SUMIF($A$3:$A$101,$A103,D3:D101)</f>
        <v>10086</v>
      </c>
      <c r="E103" s="2">
        <f t="shared" si="0"/>
        <v>85385</v>
      </c>
    </row>
    <row r="104" spans="1:6" x14ac:dyDescent="0.25">
      <c r="A104" s="1" t="s">
        <v>68</v>
      </c>
      <c r="B104" s="2">
        <f>COUNTIF($A$3:$A$101,$A104)</f>
        <v>81</v>
      </c>
      <c r="C104" s="2">
        <f>SUMIF($A$3:$A$101,$A104,C3:C101)</f>
        <v>62597</v>
      </c>
      <c r="D104" s="2">
        <f t="shared" ref="D104:E104" si="1">SUMIF($A$3:$A$101,$A104,D3:D101)</f>
        <v>18844</v>
      </c>
      <c r="E104" s="2">
        <f t="shared" si="1"/>
        <v>175275</v>
      </c>
    </row>
  </sheetData>
  <mergeCells count="2">
    <mergeCell ref="A1:F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D29F-2109-42AF-BB91-83F3BDE2C78F}">
  <dimension ref="A1:O104"/>
  <sheetViews>
    <sheetView workbookViewId="0">
      <selection activeCell="L18" sqref="L18:L19"/>
    </sheetView>
  </sheetViews>
  <sheetFormatPr defaultColWidth="9.140625" defaultRowHeight="15" x14ac:dyDescent="0.25"/>
  <cols>
    <col min="1" max="1" width="10.28515625" style="1" bestFit="1" customWidth="1"/>
    <col min="2" max="2" width="43.42578125" style="1" bestFit="1" customWidth="1"/>
    <col min="3" max="3" width="9.28515625" style="1" bestFit="1" customWidth="1"/>
    <col min="4" max="4" width="9.28515625" style="1" customWidth="1"/>
    <col min="5" max="5" width="11.5703125" style="2" bestFit="1" customWidth="1"/>
    <col min="6" max="6" width="25.85546875" style="1" bestFit="1" customWidth="1"/>
    <col min="7" max="7" width="7.85546875" style="3" customWidth="1"/>
    <col min="8" max="8" width="19.7109375" style="1" bestFit="1" customWidth="1"/>
    <col min="9" max="9" width="5" style="1" bestFit="1" customWidth="1"/>
    <col min="10" max="10" width="15.28515625" style="1" bestFit="1" customWidth="1"/>
    <col min="11" max="11" width="21.42578125" style="1" bestFit="1" customWidth="1"/>
    <col min="12" max="12" width="14.28515625" style="1" bestFit="1" customWidth="1"/>
    <col min="13" max="13" width="13.85546875" style="1" bestFit="1" customWidth="1"/>
    <col min="14" max="14" width="14.5703125" style="1" bestFit="1" customWidth="1"/>
    <col min="15" max="15" width="21.7109375" style="1" bestFit="1" customWidth="1"/>
  </cols>
  <sheetData>
    <row r="1" spans="1:15" x14ac:dyDescent="0.25">
      <c r="A1" s="7" t="s">
        <v>0</v>
      </c>
      <c r="B1" s="7"/>
      <c r="C1" s="7"/>
      <c r="D1" s="7"/>
      <c r="E1" s="7"/>
      <c r="F1" s="7"/>
      <c r="H1" s="7" t="s">
        <v>54</v>
      </c>
      <c r="I1" s="7"/>
      <c r="J1" s="7"/>
      <c r="K1" s="7"/>
      <c r="L1" s="7"/>
    </row>
    <row r="2" spans="1:15" x14ac:dyDescent="0.25">
      <c r="A2" s="1" t="s">
        <v>1</v>
      </c>
      <c r="B2" s="1" t="s">
        <v>4</v>
      </c>
      <c r="C2" s="1" t="s">
        <v>3</v>
      </c>
      <c r="D2" s="2" t="s">
        <v>2</v>
      </c>
      <c r="E2" s="2" t="s">
        <v>64</v>
      </c>
      <c r="F2" s="1" t="s">
        <v>5</v>
      </c>
      <c r="G2" s="4"/>
      <c r="H2" s="1" t="s">
        <v>5</v>
      </c>
      <c r="I2" s="1" t="s">
        <v>63</v>
      </c>
      <c r="J2" s="1" t="s">
        <v>62</v>
      </c>
      <c r="K2" s="1" t="s">
        <v>61</v>
      </c>
      <c r="L2" s="1" t="s">
        <v>60</v>
      </c>
      <c r="M2" s="1" t="s">
        <v>58</v>
      </c>
      <c r="N2" s="1" t="s">
        <v>59</v>
      </c>
    </row>
    <row r="3" spans="1:15" x14ac:dyDescent="0.25">
      <c r="A3" s="1" t="s">
        <v>68</v>
      </c>
      <c r="B3" s="1" t="s">
        <v>69</v>
      </c>
      <c r="C3" s="1">
        <v>267</v>
      </c>
      <c r="D3" s="1">
        <v>303</v>
      </c>
      <c r="E3" s="1">
        <v>3719</v>
      </c>
      <c r="F3" s="1" t="s">
        <v>29</v>
      </c>
      <c r="H3" s="1" t="s">
        <v>214</v>
      </c>
      <c r="I3" s="1">
        <v>89</v>
      </c>
      <c r="J3" s="1">
        <v>17.3278</v>
      </c>
      <c r="K3" s="1">
        <v>94.566000000000003</v>
      </c>
      <c r="L3" s="1">
        <v>101.566</v>
      </c>
      <c r="M3" s="1">
        <v>77.238200000000006</v>
      </c>
      <c r="N3" s="1">
        <v>7</v>
      </c>
      <c r="O3"/>
    </row>
    <row r="4" spans="1:15" x14ac:dyDescent="0.25">
      <c r="A4" s="1" t="s">
        <v>68</v>
      </c>
      <c r="B4" s="1" t="s">
        <v>70</v>
      </c>
      <c r="C4" s="1">
        <v>748</v>
      </c>
      <c r="D4" s="1">
        <v>138</v>
      </c>
      <c r="E4" s="1">
        <v>2213</v>
      </c>
      <c r="F4" s="1" t="s">
        <v>6</v>
      </c>
      <c r="H4" s="1" t="s">
        <v>213</v>
      </c>
      <c r="I4" s="1">
        <v>297</v>
      </c>
      <c r="J4" s="1">
        <v>27.597000000000001</v>
      </c>
      <c r="K4" s="1">
        <v>208.20480000000001</v>
      </c>
      <c r="L4" s="1">
        <v>214.20480000000001</v>
      </c>
      <c r="M4" s="1">
        <v>180.6078</v>
      </c>
      <c r="N4" s="1">
        <v>6</v>
      </c>
      <c r="O4"/>
    </row>
    <row r="5" spans="1:15" x14ac:dyDescent="0.25">
      <c r="A5" s="1" t="s">
        <v>68</v>
      </c>
      <c r="B5" s="1" t="s">
        <v>71</v>
      </c>
      <c r="C5" s="1">
        <v>835</v>
      </c>
      <c r="D5" s="1">
        <v>258</v>
      </c>
      <c r="E5" s="1">
        <v>2125</v>
      </c>
      <c r="F5" s="1" t="s">
        <v>7</v>
      </c>
      <c r="H5" s="1" t="s">
        <v>213</v>
      </c>
      <c r="I5" s="1">
        <v>297</v>
      </c>
      <c r="J5" s="1">
        <v>27.843800000000002</v>
      </c>
      <c r="K5" s="1">
        <v>213.99379999999999</v>
      </c>
      <c r="L5" s="1">
        <v>219.99379999999999</v>
      </c>
      <c r="M5" s="1">
        <v>186.14999999999998</v>
      </c>
      <c r="N5" s="1">
        <v>6</v>
      </c>
      <c r="O5"/>
    </row>
    <row r="6" spans="1:15" x14ac:dyDescent="0.25">
      <c r="A6" s="1" t="s">
        <v>68</v>
      </c>
      <c r="B6" s="1" t="s">
        <v>72</v>
      </c>
      <c r="C6" s="1">
        <v>499</v>
      </c>
      <c r="D6" s="1">
        <v>141</v>
      </c>
      <c r="E6" s="1">
        <v>2039</v>
      </c>
      <c r="F6" s="1" t="s">
        <v>8</v>
      </c>
      <c r="H6" s="1" t="s">
        <v>212</v>
      </c>
      <c r="I6" s="1">
        <v>273</v>
      </c>
      <c r="J6" s="1">
        <v>11.247400000000001</v>
      </c>
      <c r="K6" s="1">
        <v>89.784400000000005</v>
      </c>
      <c r="L6" s="1">
        <v>95.784400000000005</v>
      </c>
      <c r="M6" s="1">
        <v>78.537000000000006</v>
      </c>
      <c r="N6" s="1">
        <v>6</v>
      </c>
      <c r="O6"/>
    </row>
    <row r="7" spans="1:15" x14ac:dyDescent="0.25">
      <c r="A7" s="1" t="s">
        <v>68</v>
      </c>
      <c r="B7" s="1" t="s">
        <v>73</v>
      </c>
      <c r="C7" s="1">
        <v>499</v>
      </c>
      <c r="D7" s="1">
        <v>145</v>
      </c>
      <c r="E7" s="1">
        <v>1784</v>
      </c>
      <c r="F7" s="1" t="s">
        <v>9</v>
      </c>
      <c r="H7" s="1" t="s">
        <v>211</v>
      </c>
      <c r="I7" s="1">
        <v>115</v>
      </c>
      <c r="J7" s="1">
        <v>18.3642</v>
      </c>
      <c r="K7" s="1">
        <v>113.5834</v>
      </c>
      <c r="L7" s="1">
        <v>116.5834</v>
      </c>
      <c r="M7" s="1">
        <v>95.219200000000001</v>
      </c>
      <c r="N7" s="1">
        <v>3</v>
      </c>
      <c r="O7"/>
    </row>
    <row r="8" spans="1:15" x14ac:dyDescent="0.25">
      <c r="A8" s="1" t="s">
        <v>68</v>
      </c>
      <c r="B8" s="1" t="s">
        <v>74</v>
      </c>
      <c r="C8" s="1">
        <v>499</v>
      </c>
      <c r="D8" s="1">
        <v>130</v>
      </c>
      <c r="E8" s="1">
        <v>1664</v>
      </c>
      <c r="F8" s="1" t="s">
        <v>10</v>
      </c>
      <c r="H8" s="1" t="s">
        <v>211</v>
      </c>
      <c r="I8" s="1">
        <v>115</v>
      </c>
      <c r="J8" s="1">
        <v>16.912400000000002</v>
      </c>
      <c r="K8" s="1">
        <v>107.8592</v>
      </c>
      <c r="L8" s="1">
        <v>110.8592</v>
      </c>
      <c r="M8" s="1">
        <v>90.946799999999996</v>
      </c>
      <c r="N8" s="1">
        <v>3</v>
      </c>
      <c r="O8"/>
    </row>
    <row r="9" spans="1:15" x14ac:dyDescent="0.25">
      <c r="A9" s="1" t="s">
        <v>68</v>
      </c>
      <c r="B9" s="1" t="s">
        <v>75</v>
      </c>
      <c r="C9" s="1">
        <v>944</v>
      </c>
      <c r="D9" s="1">
        <v>276</v>
      </c>
      <c r="E9" s="1">
        <v>1977</v>
      </c>
      <c r="F9" s="1" t="s">
        <v>11</v>
      </c>
      <c r="H9" s="1" t="s">
        <v>210</v>
      </c>
      <c r="I9" s="1">
        <v>328</v>
      </c>
      <c r="J9" s="1">
        <v>27.2898</v>
      </c>
      <c r="K9" s="1">
        <v>188.71260000000001</v>
      </c>
      <c r="L9" s="1">
        <v>191.71260000000001</v>
      </c>
      <c r="M9" s="1">
        <v>161.4228</v>
      </c>
      <c r="N9" s="1">
        <v>3</v>
      </c>
      <c r="O9"/>
    </row>
    <row r="10" spans="1:15" x14ac:dyDescent="0.25">
      <c r="A10" s="1" t="s">
        <v>68</v>
      </c>
      <c r="B10" s="1" t="s">
        <v>76</v>
      </c>
      <c r="C10" s="1">
        <v>909</v>
      </c>
      <c r="D10" s="1">
        <v>289</v>
      </c>
      <c r="E10" s="1">
        <v>1977</v>
      </c>
      <c r="F10" s="1" t="s">
        <v>12</v>
      </c>
      <c r="H10" s="1" t="s">
        <v>210</v>
      </c>
      <c r="I10" s="1">
        <v>328</v>
      </c>
      <c r="J10" s="1">
        <v>33.2804</v>
      </c>
      <c r="K10" s="1">
        <v>228.60599999999999</v>
      </c>
      <c r="L10" s="1">
        <v>231.60599999999999</v>
      </c>
      <c r="M10" s="1">
        <v>195.32560000000001</v>
      </c>
      <c r="N10" s="1">
        <v>3</v>
      </c>
      <c r="O10"/>
    </row>
    <row r="11" spans="1:15" x14ac:dyDescent="0.25">
      <c r="A11" s="1" t="s">
        <v>68</v>
      </c>
      <c r="B11" s="1" t="s">
        <v>77</v>
      </c>
      <c r="C11" s="1">
        <v>499</v>
      </c>
      <c r="D11" s="1">
        <v>771</v>
      </c>
      <c r="E11" s="1">
        <v>3042</v>
      </c>
      <c r="F11" s="1" t="s">
        <v>13</v>
      </c>
      <c r="H11" s="1" t="s">
        <v>209</v>
      </c>
      <c r="I11" s="1">
        <v>374</v>
      </c>
      <c r="J11" s="1">
        <v>36.883200000000002</v>
      </c>
      <c r="K11" s="1">
        <v>245.31899999999999</v>
      </c>
      <c r="L11" s="1">
        <v>248.31899999999999</v>
      </c>
      <c r="M11" s="1">
        <v>208.43579999999997</v>
      </c>
      <c r="N11" s="1">
        <v>3</v>
      </c>
      <c r="O11"/>
    </row>
    <row r="12" spans="1:15" x14ac:dyDescent="0.25">
      <c r="A12" s="1" t="s">
        <v>68</v>
      </c>
      <c r="B12" s="1" t="s">
        <v>78</v>
      </c>
      <c r="C12" s="1">
        <v>499</v>
      </c>
      <c r="D12" s="1">
        <v>502</v>
      </c>
      <c r="E12" s="1">
        <v>2996</v>
      </c>
      <c r="F12" s="1" t="s">
        <v>14</v>
      </c>
      <c r="H12" s="1" t="s">
        <v>208</v>
      </c>
      <c r="I12" s="1">
        <v>276</v>
      </c>
      <c r="J12" s="1">
        <v>23.476400000000002</v>
      </c>
      <c r="K12" s="1">
        <v>175.6028</v>
      </c>
      <c r="L12" s="1">
        <v>178.6028</v>
      </c>
      <c r="M12" s="1">
        <v>152.12639999999999</v>
      </c>
      <c r="N12" s="1">
        <v>3</v>
      </c>
      <c r="O12"/>
    </row>
    <row r="13" spans="1:15" x14ac:dyDescent="0.25">
      <c r="A13" s="1" t="s">
        <v>68</v>
      </c>
      <c r="B13" s="1" t="s">
        <v>79</v>
      </c>
      <c r="C13" s="1">
        <v>499</v>
      </c>
      <c r="D13" s="1">
        <v>239</v>
      </c>
      <c r="E13" s="1">
        <v>1869</v>
      </c>
      <c r="F13" s="1" t="s">
        <v>15</v>
      </c>
      <c r="H13" s="1" t="s">
        <v>207</v>
      </c>
      <c r="I13" s="1">
        <v>275</v>
      </c>
      <c r="J13" s="1">
        <v>24.6492</v>
      </c>
      <c r="K13" s="1">
        <v>187.6396</v>
      </c>
      <c r="L13" s="1">
        <v>190.6396</v>
      </c>
      <c r="M13" s="1">
        <v>162.99039999999999</v>
      </c>
      <c r="N13" s="1">
        <v>3</v>
      </c>
      <c r="O13"/>
    </row>
    <row r="14" spans="1:15" x14ac:dyDescent="0.25">
      <c r="A14" s="1" t="s">
        <v>68</v>
      </c>
      <c r="B14" s="1" t="s">
        <v>80</v>
      </c>
      <c r="C14" s="1">
        <v>499</v>
      </c>
      <c r="D14" s="1">
        <v>247</v>
      </c>
      <c r="E14" s="1">
        <v>2004</v>
      </c>
      <c r="F14" s="1" t="s">
        <v>16</v>
      </c>
      <c r="H14" s="1" t="s">
        <v>206</v>
      </c>
      <c r="I14" s="1">
        <v>569</v>
      </c>
      <c r="J14" s="1">
        <v>44.183399999999999</v>
      </c>
      <c r="K14" s="1">
        <v>351.1112</v>
      </c>
      <c r="L14" s="1">
        <v>353.1112</v>
      </c>
      <c r="M14" s="1">
        <v>306.92779999999999</v>
      </c>
      <c r="N14" s="1">
        <v>2</v>
      </c>
      <c r="O14"/>
    </row>
    <row r="15" spans="1:15" x14ac:dyDescent="0.25">
      <c r="A15" s="1" t="s">
        <v>68</v>
      </c>
      <c r="B15" s="1" t="s">
        <v>81</v>
      </c>
      <c r="C15" s="1">
        <v>499</v>
      </c>
      <c r="D15" s="1">
        <v>223</v>
      </c>
      <c r="E15" s="1">
        <v>1936</v>
      </c>
      <c r="F15" s="1" t="s">
        <v>17</v>
      </c>
      <c r="H15" s="1" t="s">
        <v>56</v>
      </c>
      <c r="I15" s="1" cm="1">
        <f t="array" ref="I15">SUM(VALUE(I3:I14))</f>
        <v>3336</v>
      </c>
      <c r="J15" s="1" cm="1">
        <f t="array" ref="J15">SUM(VALUE(J3:J14))</f>
        <v>309.05500000000001</v>
      </c>
      <c r="K15" s="1" cm="1">
        <f t="array" ref="K15">SUM(VALUE(K3:K14))</f>
        <v>2204.9827999999998</v>
      </c>
      <c r="L15" s="1" cm="1">
        <f t="array" ref="L15">SUM(VALUE(L3:L14))</f>
        <v>2252.9827999999998</v>
      </c>
      <c r="M15" s="1" cm="1">
        <f t="array" ref="M15">SUM(VALUE(M3:M14))</f>
        <v>1895.9277999999997</v>
      </c>
      <c r="N15" s="1" cm="1">
        <f t="array" ref="N15">SUM(VALUE(N3:N14))</f>
        <v>48</v>
      </c>
      <c r="O15" s="1" t="s">
        <v>46</v>
      </c>
    </row>
    <row r="16" spans="1:15" x14ac:dyDescent="0.25">
      <c r="A16" s="1" t="s">
        <v>68</v>
      </c>
      <c r="B16" s="1" t="s">
        <v>82</v>
      </c>
      <c r="C16" s="1">
        <v>499</v>
      </c>
      <c r="D16" s="1">
        <v>167</v>
      </c>
      <c r="E16" s="1">
        <v>1791</v>
      </c>
      <c r="F16" s="1" t="s">
        <v>18</v>
      </c>
      <c r="H16" s="1" t="s">
        <v>57</v>
      </c>
      <c r="I16" s="1" cm="1">
        <f t="array" ref="I16">AVERAGE(VALUE(I3:I14))</f>
        <v>278</v>
      </c>
      <c r="J16" s="1" cm="1">
        <f t="array" ref="J16">AVERAGE(VALUE(J3:J14))</f>
        <v>25.754583333333333</v>
      </c>
      <c r="K16" s="1" cm="1">
        <f t="array" ref="K16">AVERAGE(VALUE(K3:K14))</f>
        <v>183.74856666666665</v>
      </c>
      <c r="L16" s="1" cm="1">
        <f t="array" ref="L16">AVERAGE(VALUE(L3:L14))</f>
        <v>187.74856666666665</v>
      </c>
      <c r="M16" s="1" cm="1">
        <f t="array" ref="M16">AVERAGE(VALUE(M3:M14))</f>
        <v>157.99398333333332</v>
      </c>
      <c r="N16" s="1" cm="1">
        <f t="array" ref="N16">AVERAGE(VALUE(N3:N14))</f>
        <v>4</v>
      </c>
    </row>
    <row r="17" spans="1:15" x14ac:dyDescent="0.25">
      <c r="A17" s="1" t="s">
        <v>68</v>
      </c>
      <c r="B17" s="1" t="s">
        <v>83</v>
      </c>
      <c r="C17" s="1">
        <v>119</v>
      </c>
      <c r="D17" s="1">
        <v>205</v>
      </c>
      <c r="E17" s="1">
        <v>2073</v>
      </c>
      <c r="F17" s="1" t="s">
        <v>19</v>
      </c>
    </row>
    <row r="18" spans="1:15" x14ac:dyDescent="0.25">
      <c r="A18" s="1" t="s">
        <v>68</v>
      </c>
      <c r="B18" s="1" t="s">
        <v>84</v>
      </c>
      <c r="C18" s="1">
        <v>499</v>
      </c>
      <c r="D18" s="1">
        <v>189</v>
      </c>
      <c r="E18" s="1">
        <v>2091</v>
      </c>
      <c r="F18" s="1" t="s">
        <v>20</v>
      </c>
    </row>
    <row r="19" spans="1:15" x14ac:dyDescent="0.25">
      <c r="A19" s="1" t="s">
        <v>68</v>
      </c>
      <c r="B19" s="1" t="s">
        <v>85</v>
      </c>
      <c r="C19" s="1">
        <v>73</v>
      </c>
      <c r="D19" s="1">
        <v>102</v>
      </c>
      <c r="E19" s="1">
        <v>2074</v>
      </c>
      <c r="F19" s="1" t="s">
        <v>86</v>
      </c>
    </row>
    <row r="20" spans="1:15" x14ac:dyDescent="0.25">
      <c r="A20" s="1" t="s">
        <v>68</v>
      </c>
      <c r="B20" s="1" t="s">
        <v>87</v>
      </c>
      <c r="C20" s="1">
        <v>113</v>
      </c>
      <c r="D20" s="1">
        <v>228</v>
      </c>
      <c r="E20" s="1">
        <v>2391</v>
      </c>
      <c r="F20" s="1" t="s">
        <v>4</v>
      </c>
    </row>
    <row r="21" spans="1:15" x14ac:dyDescent="0.25">
      <c r="A21" s="1" t="s">
        <v>68</v>
      </c>
      <c r="B21" s="1" t="s">
        <v>88</v>
      </c>
      <c r="C21" s="1">
        <v>199</v>
      </c>
      <c r="D21" s="1">
        <v>99</v>
      </c>
      <c r="E21" s="1">
        <v>6278</v>
      </c>
      <c r="F21" s="1" t="s">
        <v>89</v>
      </c>
    </row>
    <row r="22" spans="1:15" x14ac:dyDescent="0.25">
      <c r="A22" s="1" t="s">
        <v>68</v>
      </c>
      <c r="B22" s="1" t="s">
        <v>90</v>
      </c>
      <c r="C22" s="1">
        <v>101</v>
      </c>
      <c r="D22" s="1">
        <v>115</v>
      </c>
      <c r="E22" s="1">
        <v>2190</v>
      </c>
      <c r="F22" s="1" t="s">
        <v>91</v>
      </c>
      <c r="O22" s="5" t="s">
        <v>65</v>
      </c>
    </row>
    <row r="23" spans="1:15" x14ac:dyDescent="0.25">
      <c r="A23" s="1" t="s">
        <v>68</v>
      </c>
      <c r="B23" s="1" t="s">
        <v>92</v>
      </c>
      <c r="C23" s="1">
        <v>103</v>
      </c>
      <c r="D23" s="1">
        <v>72</v>
      </c>
      <c r="E23" s="1">
        <v>2026</v>
      </c>
      <c r="F23" s="1" t="s">
        <v>93</v>
      </c>
      <c r="O23" s="5" t="s">
        <v>66</v>
      </c>
    </row>
    <row r="24" spans="1:15" x14ac:dyDescent="0.25">
      <c r="A24" s="1" t="s">
        <v>68</v>
      </c>
      <c r="B24" s="1" t="s">
        <v>94</v>
      </c>
      <c r="C24" s="1">
        <v>1311</v>
      </c>
      <c r="D24" s="1">
        <v>303</v>
      </c>
      <c r="E24" s="1">
        <v>1945</v>
      </c>
      <c r="F24" s="1" t="s">
        <v>8</v>
      </c>
    </row>
    <row r="25" spans="1:15" x14ac:dyDescent="0.25">
      <c r="A25" s="1" t="s">
        <v>68</v>
      </c>
      <c r="B25" s="1" t="s">
        <v>95</v>
      </c>
      <c r="C25" s="1">
        <v>344</v>
      </c>
      <c r="D25" s="1">
        <v>154</v>
      </c>
      <c r="E25" s="1">
        <v>1911</v>
      </c>
      <c r="F25" s="1" t="s">
        <v>21</v>
      </c>
    </row>
    <row r="26" spans="1:15" x14ac:dyDescent="0.25">
      <c r="A26" s="1" t="s">
        <v>68</v>
      </c>
      <c r="B26" s="1" t="s">
        <v>96</v>
      </c>
      <c r="C26" s="1">
        <v>1311</v>
      </c>
      <c r="D26" s="1">
        <v>292</v>
      </c>
      <c r="E26" s="1">
        <v>2060</v>
      </c>
      <c r="F26" s="1" t="s">
        <v>14</v>
      </c>
    </row>
    <row r="27" spans="1:15" x14ac:dyDescent="0.25">
      <c r="A27" s="1" t="s">
        <v>68</v>
      </c>
      <c r="B27" s="1" t="s">
        <v>97</v>
      </c>
      <c r="C27" s="1">
        <v>1311</v>
      </c>
      <c r="D27" s="1">
        <v>274</v>
      </c>
      <c r="E27" s="1">
        <v>2024</v>
      </c>
      <c r="F27" s="1" t="s">
        <v>15</v>
      </c>
      <c r="H27" s="1" t="s">
        <v>54</v>
      </c>
    </row>
    <row r="28" spans="1:15" x14ac:dyDescent="0.25">
      <c r="A28" s="1" t="s">
        <v>68</v>
      </c>
      <c r="B28" s="1" t="s">
        <v>98</v>
      </c>
      <c r="C28" s="1">
        <v>344</v>
      </c>
      <c r="D28" s="1">
        <v>174</v>
      </c>
      <c r="E28" s="1">
        <v>1896</v>
      </c>
      <c r="F28" s="1" t="s">
        <v>22</v>
      </c>
      <c r="H28" s="1" t="s">
        <v>5</v>
      </c>
      <c r="I28" s="1" t="s">
        <v>63</v>
      </c>
      <c r="J28" s="1" t="s">
        <v>62</v>
      </c>
      <c r="K28" s="1" t="s">
        <v>58</v>
      </c>
      <c r="L28" s="1" t="s">
        <v>59</v>
      </c>
    </row>
    <row r="29" spans="1:15" x14ac:dyDescent="0.25">
      <c r="A29" s="1" t="s">
        <v>68</v>
      </c>
      <c r="B29" s="1" t="s">
        <v>99</v>
      </c>
      <c r="C29" s="1">
        <v>344</v>
      </c>
      <c r="D29" s="1">
        <v>184</v>
      </c>
      <c r="E29" s="1">
        <v>1877</v>
      </c>
      <c r="F29" s="1" t="s">
        <v>23</v>
      </c>
      <c r="H29" s="1" t="s">
        <v>214</v>
      </c>
      <c r="I29" s="1">
        <v>89</v>
      </c>
      <c r="J29" s="1">
        <f>ROUND(J3,0)</f>
        <v>17</v>
      </c>
      <c r="K29" s="1">
        <f>ROUND(M3,0)</f>
        <v>77</v>
      </c>
      <c r="L29" s="1">
        <v>7</v>
      </c>
    </row>
    <row r="30" spans="1:15" x14ac:dyDescent="0.25">
      <c r="A30" s="1" t="s">
        <v>68</v>
      </c>
      <c r="B30" s="1" t="s">
        <v>100</v>
      </c>
      <c r="C30" s="1">
        <v>1311</v>
      </c>
      <c r="D30" s="1">
        <v>270</v>
      </c>
      <c r="E30" s="1">
        <v>2024</v>
      </c>
      <c r="F30" s="1" t="s">
        <v>13</v>
      </c>
      <c r="H30" s="1" t="s">
        <v>213</v>
      </c>
      <c r="I30" s="1">
        <v>297</v>
      </c>
      <c r="J30" s="1">
        <f t="shared" ref="J30:J40" si="0">ROUND(J4,0)</f>
        <v>28</v>
      </c>
      <c r="K30" s="1">
        <f t="shared" ref="K30:K40" si="1">ROUND(M4,0)</f>
        <v>181</v>
      </c>
      <c r="L30" s="1">
        <v>6</v>
      </c>
    </row>
    <row r="31" spans="1:15" x14ac:dyDescent="0.25">
      <c r="A31" s="1" t="s">
        <v>68</v>
      </c>
      <c r="B31" s="1" t="s">
        <v>101</v>
      </c>
      <c r="C31" s="1">
        <v>344</v>
      </c>
      <c r="D31" s="1">
        <v>187</v>
      </c>
      <c r="E31" s="1">
        <v>1998</v>
      </c>
      <c r="F31" s="1" t="s">
        <v>24</v>
      </c>
      <c r="H31" s="1" t="s">
        <v>213</v>
      </c>
      <c r="I31" s="1">
        <v>297</v>
      </c>
      <c r="J31" s="1">
        <f t="shared" si="0"/>
        <v>28</v>
      </c>
      <c r="K31" s="1">
        <f t="shared" si="1"/>
        <v>186</v>
      </c>
      <c r="L31" s="1">
        <v>6</v>
      </c>
    </row>
    <row r="32" spans="1:15" x14ac:dyDescent="0.25">
      <c r="A32" s="1" t="s">
        <v>68</v>
      </c>
      <c r="B32" s="1" t="s">
        <v>102</v>
      </c>
      <c r="C32" s="1">
        <v>344</v>
      </c>
      <c r="D32" s="1">
        <v>171</v>
      </c>
      <c r="E32" s="1">
        <v>2059</v>
      </c>
      <c r="F32" s="1" t="s">
        <v>25</v>
      </c>
      <c r="H32" s="1" t="s">
        <v>212</v>
      </c>
      <c r="I32" s="1">
        <v>273</v>
      </c>
      <c r="J32" s="1">
        <f t="shared" si="0"/>
        <v>11</v>
      </c>
      <c r="K32" s="1">
        <f t="shared" si="1"/>
        <v>79</v>
      </c>
      <c r="L32" s="1">
        <v>6</v>
      </c>
    </row>
    <row r="33" spans="1:15" x14ac:dyDescent="0.25">
      <c r="A33" s="1" t="s">
        <v>68</v>
      </c>
      <c r="B33" s="1" t="s">
        <v>103</v>
      </c>
      <c r="C33" s="1">
        <v>1311</v>
      </c>
      <c r="D33" s="1">
        <v>324</v>
      </c>
      <c r="E33" s="1">
        <v>2284</v>
      </c>
      <c r="F33" s="1" t="s">
        <v>17</v>
      </c>
      <c r="H33" s="1" t="s">
        <v>211</v>
      </c>
      <c r="I33" s="1">
        <v>115</v>
      </c>
      <c r="J33" s="1">
        <f t="shared" si="0"/>
        <v>18</v>
      </c>
      <c r="K33" s="1">
        <f t="shared" si="1"/>
        <v>95</v>
      </c>
      <c r="L33" s="1">
        <v>3</v>
      </c>
    </row>
    <row r="34" spans="1:15" x14ac:dyDescent="0.25">
      <c r="A34" s="1" t="s">
        <v>68</v>
      </c>
      <c r="B34" s="1" t="s">
        <v>104</v>
      </c>
      <c r="C34" s="1">
        <v>344</v>
      </c>
      <c r="D34" s="1">
        <v>173</v>
      </c>
      <c r="E34" s="1">
        <v>1970</v>
      </c>
      <c r="F34" s="1" t="s">
        <v>26</v>
      </c>
      <c r="H34" s="1" t="s">
        <v>211</v>
      </c>
      <c r="I34" s="1">
        <v>115</v>
      </c>
      <c r="J34" s="1">
        <f t="shared" si="0"/>
        <v>17</v>
      </c>
      <c r="K34" s="1">
        <f t="shared" si="1"/>
        <v>91</v>
      </c>
      <c r="L34" s="1">
        <v>3</v>
      </c>
    </row>
    <row r="35" spans="1:15" x14ac:dyDescent="0.25">
      <c r="A35" s="1" t="s">
        <v>68</v>
      </c>
      <c r="B35" s="1" t="s">
        <v>105</v>
      </c>
      <c r="C35" s="1">
        <v>696</v>
      </c>
      <c r="D35" s="1">
        <v>203</v>
      </c>
      <c r="E35" s="1">
        <v>1819</v>
      </c>
      <c r="F35" s="1" t="s">
        <v>27</v>
      </c>
      <c r="H35" s="1" t="s">
        <v>210</v>
      </c>
      <c r="I35" s="1">
        <v>328</v>
      </c>
      <c r="J35" s="1">
        <f t="shared" si="0"/>
        <v>27</v>
      </c>
      <c r="K35" s="1">
        <f t="shared" si="1"/>
        <v>161</v>
      </c>
      <c r="L35" s="1">
        <v>3</v>
      </c>
      <c r="O35"/>
    </row>
    <row r="36" spans="1:15" x14ac:dyDescent="0.25">
      <c r="A36" s="1" t="s">
        <v>68</v>
      </c>
      <c r="B36" s="1" t="s">
        <v>106</v>
      </c>
      <c r="C36" s="1">
        <v>344</v>
      </c>
      <c r="D36" s="1">
        <v>217</v>
      </c>
      <c r="E36" s="1">
        <v>1952</v>
      </c>
      <c r="F36" s="1" t="s">
        <v>28</v>
      </c>
      <c r="H36" s="1" t="s">
        <v>210</v>
      </c>
      <c r="I36" s="1">
        <v>328</v>
      </c>
      <c r="J36" s="1">
        <f t="shared" si="0"/>
        <v>33</v>
      </c>
      <c r="K36" s="1">
        <f t="shared" si="1"/>
        <v>195</v>
      </c>
      <c r="L36" s="1">
        <v>3</v>
      </c>
      <c r="O36"/>
    </row>
    <row r="37" spans="1:15" x14ac:dyDescent="0.25">
      <c r="A37" s="1" t="s">
        <v>68</v>
      </c>
      <c r="B37" s="1" t="s">
        <v>107</v>
      </c>
      <c r="C37" s="1">
        <v>810</v>
      </c>
      <c r="D37" s="1">
        <v>208</v>
      </c>
      <c r="E37" s="1">
        <v>2059</v>
      </c>
      <c r="F37" s="1" t="s">
        <v>29</v>
      </c>
      <c r="H37" s="1" t="s">
        <v>209</v>
      </c>
      <c r="I37" s="1">
        <v>374</v>
      </c>
      <c r="J37" s="1">
        <f t="shared" si="0"/>
        <v>37</v>
      </c>
      <c r="K37" s="1">
        <f t="shared" si="1"/>
        <v>208</v>
      </c>
      <c r="L37" s="1">
        <v>3</v>
      </c>
      <c r="O37"/>
    </row>
    <row r="38" spans="1:15" x14ac:dyDescent="0.25">
      <c r="A38" s="1" t="s">
        <v>68</v>
      </c>
      <c r="B38" s="1" t="s">
        <v>108</v>
      </c>
      <c r="C38" s="1">
        <v>1311</v>
      </c>
      <c r="D38" s="1">
        <v>301</v>
      </c>
      <c r="E38" s="1">
        <v>1906</v>
      </c>
      <c r="F38" s="1" t="s">
        <v>16</v>
      </c>
      <c r="H38" s="1" t="s">
        <v>208</v>
      </c>
      <c r="I38" s="1">
        <v>276</v>
      </c>
      <c r="J38" s="1">
        <f t="shared" si="0"/>
        <v>23</v>
      </c>
      <c r="K38" s="1">
        <f t="shared" si="1"/>
        <v>152</v>
      </c>
      <c r="L38" s="1">
        <v>3</v>
      </c>
      <c r="O38"/>
    </row>
    <row r="39" spans="1:15" x14ac:dyDescent="0.25">
      <c r="A39" s="1" t="s">
        <v>68</v>
      </c>
      <c r="B39" s="1" t="s">
        <v>109</v>
      </c>
      <c r="C39" s="1">
        <v>340</v>
      </c>
      <c r="D39" s="1">
        <v>158</v>
      </c>
      <c r="E39" s="1">
        <v>2121</v>
      </c>
      <c r="F39" s="1" t="s">
        <v>30</v>
      </c>
      <c r="H39" s="1" t="s">
        <v>207</v>
      </c>
      <c r="I39" s="1">
        <v>275</v>
      </c>
      <c r="J39" s="1">
        <f t="shared" si="0"/>
        <v>25</v>
      </c>
      <c r="K39" s="1">
        <f t="shared" si="1"/>
        <v>163</v>
      </c>
      <c r="L39" s="1">
        <v>3</v>
      </c>
      <c r="O39"/>
    </row>
    <row r="40" spans="1:15" x14ac:dyDescent="0.25">
      <c r="A40" s="1" t="s">
        <v>68</v>
      </c>
      <c r="B40" s="1" t="s">
        <v>110</v>
      </c>
      <c r="C40" s="1">
        <v>1311</v>
      </c>
      <c r="D40" s="1">
        <v>275</v>
      </c>
      <c r="E40" s="1">
        <v>2042</v>
      </c>
      <c r="F40" s="1" t="s">
        <v>18</v>
      </c>
      <c r="H40" s="1" t="s">
        <v>206</v>
      </c>
      <c r="I40" s="1">
        <v>569</v>
      </c>
      <c r="J40" s="1">
        <f t="shared" si="0"/>
        <v>44</v>
      </c>
      <c r="K40" s="1">
        <f t="shared" si="1"/>
        <v>307</v>
      </c>
      <c r="L40" s="1">
        <v>2</v>
      </c>
      <c r="O40"/>
    </row>
    <row r="41" spans="1:15" x14ac:dyDescent="0.25">
      <c r="A41" s="1" t="s">
        <v>68</v>
      </c>
      <c r="B41" s="1" t="s">
        <v>111</v>
      </c>
      <c r="C41" s="1">
        <v>351</v>
      </c>
      <c r="D41" s="1">
        <v>191</v>
      </c>
      <c r="E41" s="1">
        <v>1844</v>
      </c>
      <c r="F41" s="1" t="s">
        <v>31</v>
      </c>
      <c r="H41" s="1" t="s">
        <v>56</v>
      </c>
      <c r="I41" s="1">
        <v>3336</v>
      </c>
      <c r="J41" s="1" cm="1">
        <f t="array" ref="J41">SUM(VALUE(J29:J40))</f>
        <v>308</v>
      </c>
      <c r="K41" s="1" cm="1">
        <f t="array" ref="K41">SUM(VALUE(K29:K40))</f>
        <v>1895</v>
      </c>
      <c r="L41" s="1">
        <v>48</v>
      </c>
      <c r="O41"/>
    </row>
    <row r="42" spans="1:15" x14ac:dyDescent="0.25">
      <c r="A42" s="1" t="s">
        <v>68</v>
      </c>
      <c r="B42" s="1" t="s">
        <v>112</v>
      </c>
      <c r="C42" s="1">
        <v>344</v>
      </c>
      <c r="D42" s="1">
        <v>166</v>
      </c>
      <c r="E42" s="1">
        <v>1842</v>
      </c>
      <c r="F42" s="1" t="s">
        <v>32</v>
      </c>
      <c r="H42" s="1" t="s">
        <v>57</v>
      </c>
      <c r="I42" s="1">
        <v>278</v>
      </c>
      <c r="J42" s="1" cm="1">
        <f t="array" ref="J42">AVERAGE(VALUE(J29:J40))</f>
        <v>25.666666666666668</v>
      </c>
      <c r="K42" s="1" cm="1">
        <f t="array" ref="K42">AVERAGE(VALUE(K29:K40))</f>
        <v>157.91666666666666</v>
      </c>
      <c r="L42" s="1">
        <v>4</v>
      </c>
      <c r="O42"/>
    </row>
    <row r="43" spans="1:15" x14ac:dyDescent="0.25">
      <c r="A43" s="1" t="s">
        <v>68</v>
      </c>
      <c r="B43" s="1" t="s">
        <v>113</v>
      </c>
      <c r="C43" s="1">
        <v>1311</v>
      </c>
      <c r="D43" s="1">
        <v>341</v>
      </c>
      <c r="E43" s="1">
        <v>2221</v>
      </c>
      <c r="F43" s="1" t="s">
        <v>9</v>
      </c>
      <c r="O43"/>
    </row>
    <row r="44" spans="1:15" x14ac:dyDescent="0.25">
      <c r="A44" s="1" t="s">
        <v>68</v>
      </c>
      <c r="B44" s="1" t="s">
        <v>114</v>
      </c>
      <c r="C44" s="1">
        <v>344</v>
      </c>
      <c r="D44" s="1">
        <v>199</v>
      </c>
      <c r="E44" s="1">
        <v>1785</v>
      </c>
      <c r="F44" s="1" t="s">
        <v>33</v>
      </c>
      <c r="O44"/>
    </row>
    <row r="45" spans="1:15" x14ac:dyDescent="0.25">
      <c r="A45" s="1" t="s">
        <v>68</v>
      </c>
      <c r="B45" s="1" t="s">
        <v>115</v>
      </c>
      <c r="C45" s="1">
        <v>1311</v>
      </c>
      <c r="D45" s="1">
        <v>315</v>
      </c>
      <c r="E45" s="1">
        <v>2054</v>
      </c>
      <c r="F45" s="1" t="s">
        <v>10</v>
      </c>
      <c r="O45"/>
    </row>
    <row r="46" spans="1:15" x14ac:dyDescent="0.25">
      <c r="A46" s="1" t="s">
        <v>68</v>
      </c>
      <c r="B46" s="1" t="s">
        <v>116</v>
      </c>
      <c r="C46" s="1">
        <v>1311</v>
      </c>
      <c r="D46" s="1">
        <v>324</v>
      </c>
      <c r="E46" s="1">
        <v>2128</v>
      </c>
      <c r="F46" s="1" t="s">
        <v>20</v>
      </c>
    </row>
    <row r="47" spans="1:15" x14ac:dyDescent="0.25">
      <c r="A47" s="1" t="s">
        <v>68</v>
      </c>
      <c r="B47" s="1" t="s">
        <v>117</v>
      </c>
      <c r="C47" s="1">
        <v>1023</v>
      </c>
      <c r="D47" s="1">
        <v>277</v>
      </c>
      <c r="E47" s="1">
        <v>2323</v>
      </c>
      <c r="F47" s="1" t="s">
        <v>118</v>
      </c>
    </row>
    <row r="48" spans="1:15" x14ac:dyDescent="0.25">
      <c r="A48" s="1" t="s">
        <v>68</v>
      </c>
      <c r="B48" s="1" t="s">
        <v>119</v>
      </c>
      <c r="C48" s="1">
        <v>81</v>
      </c>
      <c r="D48" s="1">
        <v>116</v>
      </c>
      <c r="E48" s="1">
        <v>1860</v>
      </c>
      <c r="F48" s="1" t="s">
        <v>120</v>
      </c>
    </row>
    <row r="49" spans="1:6" x14ac:dyDescent="0.25">
      <c r="A49" s="1" t="s">
        <v>68</v>
      </c>
      <c r="B49" s="1" t="s">
        <v>121</v>
      </c>
      <c r="C49" s="1">
        <v>112</v>
      </c>
      <c r="D49" s="1">
        <v>251</v>
      </c>
      <c r="E49" s="1">
        <v>2064</v>
      </c>
      <c r="F49" s="1" t="s">
        <v>122</v>
      </c>
    </row>
    <row r="50" spans="1:6" x14ac:dyDescent="0.25">
      <c r="A50" s="1" t="s">
        <v>68</v>
      </c>
      <c r="B50" s="1" t="s">
        <v>123</v>
      </c>
      <c r="C50" s="1">
        <v>181</v>
      </c>
      <c r="D50" s="1">
        <v>162</v>
      </c>
      <c r="E50" s="1">
        <v>1874</v>
      </c>
      <c r="F50" s="1" t="s">
        <v>124</v>
      </c>
    </row>
    <row r="51" spans="1:6" x14ac:dyDescent="0.25">
      <c r="A51" s="1" t="s">
        <v>68</v>
      </c>
      <c r="B51" s="1" t="s">
        <v>125</v>
      </c>
      <c r="C51" s="1">
        <v>335</v>
      </c>
      <c r="D51" s="1">
        <v>362</v>
      </c>
      <c r="E51" s="1">
        <v>2026</v>
      </c>
      <c r="F51" s="1" t="s">
        <v>126</v>
      </c>
    </row>
    <row r="52" spans="1:6" x14ac:dyDescent="0.25">
      <c r="A52" s="1" t="s">
        <v>68</v>
      </c>
      <c r="B52" s="1" t="s">
        <v>127</v>
      </c>
      <c r="C52" s="1">
        <v>503</v>
      </c>
      <c r="D52" s="1">
        <v>179</v>
      </c>
      <c r="E52" s="1">
        <v>1817</v>
      </c>
      <c r="F52" s="1" t="s">
        <v>128</v>
      </c>
    </row>
    <row r="53" spans="1:6" x14ac:dyDescent="0.25">
      <c r="A53" s="1" t="s">
        <v>68</v>
      </c>
      <c r="B53" s="1" t="s">
        <v>129</v>
      </c>
      <c r="C53" s="1">
        <v>685</v>
      </c>
      <c r="D53" s="1">
        <v>193</v>
      </c>
      <c r="E53" s="1">
        <v>1976</v>
      </c>
      <c r="F53" s="1" t="s">
        <v>130</v>
      </c>
    </row>
    <row r="54" spans="1:6" x14ac:dyDescent="0.25">
      <c r="A54" s="1" t="s">
        <v>68</v>
      </c>
      <c r="B54" s="1" t="s">
        <v>131</v>
      </c>
      <c r="C54" s="1">
        <v>882</v>
      </c>
      <c r="D54" s="1">
        <v>250</v>
      </c>
      <c r="E54" s="1">
        <v>1914</v>
      </c>
      <c r="F54" s="1" t="s">
        <v>132</v>
      </c>
    </row>
    <row r="55" spans="1:6" x14ac:dyDescent="0.25">
      <c r="A55" s="1" t="s">
        <v>68</v>
      </c>
      <c r="B55" s="1" t="s">
        <v>133</v>
      </c>
      <c r="C55" s="1">
        <v>1092</v>
      </c>
      <c r="D55" s="1">
        <v>282</v>
      </c>
      <c r="E55" s="1">
        <v>2077</v>
      </c>
      <c r="F55" s="1" t="s">
        <v>134</v>
      </c>
    </row>
    <row r="56" spans="1:6" x14ac:dyDescent="0.25">
      <c r="A56" s="1" t="s">
        <v>68</v>
      </c>
      <c r="B56" s="1" t="s">
        <v>135</v>
      </c>
      <c r="C56" s="1">
        <v>1316</v>
      </c>
      <c r="D56" s="1">
        <v>256</v>
      </c>
      <c r="E56" s="1">
        <v>1994</v>
      </c>
      <c r="F56" s="1" t="s">
        <v>136</v>
      </c>
    </row>
    <row r="57" spans="1:6" x14ac:dyDescent="0.25">
      <c r="A57" s="1" t="s">
        <v>68</v>
      </c>
      <c r="B57" s="1" t="s">
        <v>137</v>
      </c>
      <c r="C57" s="1">
        <v>1554</v>
      </c>
      <c r="D57" s="1">
        <v>274</v>
      </c>
      <c r="E57" s="1">
        <v>1884</v>
      </c>
      <c r="F57" s="1" t="s">
        <v>138</v>
      </c>
    </row>
    <row r="58" spans="1:6" x14ac:dyDescent="0.25">
      <c r="A58" s="1" t="s">
        <v>68</v>
      </c>
      <c r="B58" s="1" t="s">
        <v>139</v>
      </c>
      <c r="C58" s="1">
        <v>1807</v>
      </c>
      <c r="D58" s="1">
        <v>298</v>
      </c>
      <c r="E58" s="1">
        <v>2309</v>
      </c>
      <c r="F58" s="1" t="s">
        <v>140</v>
      </c>
    </row>
    <row r="59" spans="1:6" x14ac:dyDescent="0.25">
      <c r="A59" s="1" t="s">
        <v>68</v>
      </c>
      <c r="B59" s="1" t="s">
        <v>141</v>
      </c>
      <c r="C59" s="1">
        <v>2073</v>
      </c>
      <c r="D59" s="1">
        <v>425</v>
      </c>
      <c r="E59" s="1">
        <v>2082</v>
      </c>
      <c r="F59" s="1" t="s">
        <v>142</v>
      </c>
    </row>
    <row r="60" spans="1:6" x14ac:dyDescent="0.25">
      <c r="A60" s="1" t="s">
        <v>68</v>
      </c>
      <c r="B60" s="1" t="s">
        <v>143</v>
      </c>
      <c r="C60" s="1">
        <v>2353</v>
      </c>
      <c r="D60" s="1">
        <v>363</v>
      </c>
      <c r="E60" s="1">
        <v>2234</v>
      </c>
      <c r="F60" s="1" t="s">
        <v>144</v>
      </c>
    </row>
    <row r="61" spans="1:6" x14ac:dyDescent="0.25">
      <c r="A61" s="1" t="s">
        <v>68</v>
      </c>
      <c r="B61" s="1" t="s">
        <v>145</v>
      </c>
      <c r="C61" s="1">
        <v>2647</v>
      </c>
      <c r="D61" s="1">
        <v>433</v>
      </c>
      <c r="E61" s="1">
        <v>2212</v>
      </c>
      <c r="F61" s="1" t="s">
        <v>146</v>
      </c>
    </row>
    <row r="62" spans="1:6" x14ac:dyDescent="0.25">
      <c r="A62" s="1" t="s">
        <v>68</v>
      </c>
      <c r="B62" s="1" t="s">
        <v>147</v>
      </c>
      <c r="C62" s="1">
        <v>950</v>
      </c>
      <c r="D62" s="1">
        <v>287</v>
      </c>
      <c r="E62" s="1">
        <v>2310</v>
      </c>
      <c r="F62" s="1" t="s">
        <v>148</v>
      </c>
    </row>
    <row r="63" spans="1:6" x14ac:dyDescent="0.25">
      <c r="A63" s="1" t="s">
        <v>68</v>
      </c>
      <c r="B63" s="1" t="s">
        <v>149</v>
      </c>
      <c r="C63" s="1">
        <v>405</v>
      </c>
      <c r="D63" s="1">
        <v>143</v>
      </c>
      <c r="E63" s="1">
        <v>1852</v>
      </c>
      <c r="F63" s="1" t="s">
        <v>150</v>
      </c>
    </row>
    <row r="64" spans="1:6" x14ac:dyDescent="0.25">
      <c r="A64" s="1" t="s">
        <v>68</v>
      </c>
      <c r="B64" s="1" t="s">
        <v>151</v>
      </c>
      <c r="C64" s="1">
        <v>280</v>
      </c>
      <c r="D64" s="1">
        <v>209</v>
      </c>
      <c r="E64" s="1">
        <v>2238</v>
      </c>
      <c r="F64" s="1" t="s">
        <v>152</v>
      </c>
    </row>
    <row r="65" spans="1:6" x14ac:dyDescent="0.25">
      <c r="A65" s="1" t="s">
        <v>67</v>
      </c>
      <c r="B65" s="1" t="s">
        <v>153</v>
      </c>
      <c r="C65" s="1">
        <v>141</v>
      </c>
      <c r="D65" s="1">
        <v>474</v>
      </c>
      <c r="E65" s="1">
        <v>6702</v>
      </c>
      <c r="F65" s="1" t="s">
        <v>34</v>
      </c>
    </row>
    <row r="66" spans="1:6" x14ac:dyDescent="0.25">
      <c r="A66" s="1" t="s">
        <v>67</v>
      </c>
      <c r="B66" s="1" t="s">
        <v>154</v>
      </c>
      <c r="C66" s="1">
        <v>127</v>
      </c>
      <c r="D66" s="1">
        <v>374</v>
      </c>
      <c r="E66" s="1">
        <v>6431</v>
      </c>
      <c r="F66" s="1" t="s">
        <v>35</v>
      </c>
    </row>
    <row r="67" spans="1:6" x14ac:dyDescent="0.25">
      <c r="A67" s="1" t="s">
        <v>67</v>
      </c>
      <c r="B67" s="1" t="s">
        <v>155</v>
      </c>
      <c r="C67" s="1">
        <v>111</v>
      </c>
      <c r="D67" s="1">
        <v>307</v>
      </c>
      <c r="E67" s="1">
        <v>4955</v>
      </c>
      <c r="F67" s="1" t="s">
        <v>36</v>
      </c>
    </row>
    <row r="68" spans="1:6" x14ac:dyDescent="0.25">
      <c r="A68" s="1" t="s">
        <v>67</v>
      </c>
      <c r="B68" s="1" t="s">
        <v>156</v>
      </c>
      <c r="C68" s="1">
        <v>146</v>
      </c>
      <c r="D68" s="1">
        <v>683</v>
      </c>
      <c r="E68" s="1">
        <v>4176</v>
      </c>
      <c r="F68" s="1" t="s">
        <v>37</v>
      </c>
    </row>
    <row r="69" spans="1:6" x14ac:dyDescent="0.25">
      <c r="A69" s="1" t="s">
        <v>68</v>
      </c>
      <c r="B69" s="1" t="s">
        <v>157</v>
      </c>
      <c r="C69" s="1">
        <v>478</v>
      </c>
      <c r="D69" s="1">
        <v>160</v>
      </c>
      <c r="E69" s="1">
        <v>1908</v>
      </c>
      <c r="F69" s="1" t="s">
        <v>158</v>
      </c>
    </row>
    <row r="70" spans="1:6" x14ac:dyDescent="0.25">
      <c r="A70" s="1" t="s">
        <v>68</v>
      </c>
      <c r="B70" s="1" t="s">
        <v>159</v>
      </c>
      <c r="C70" s="1">
        <v>731</v>
      </c>
      <c r="D70" s="1">
        <v>592</v>
      </c>
      <c r="E70" s="1">
        <v>2412</v>
      </c>
      <c r="F70" s="1" t="s">
        <v>160</v>
      </c>
    </row>
    <row r="71" spans="1:6" x14ac:dyDescent="0.25">
      <c r="A71" s="1" t="s">
        <v>68</v>
      </c>
      <c r="B71" s="1" t="s">
        <v>161</v>
      </c>
      <c r="C71" s="1">
        <v>847</v>
      </c>
      <c r="D71" s="1">
        <v>308</v>
      </c>
      <c r="E71" s="1">
        <v>2082</v>
      </c>
      <c r="F71" s="1" t="s">
        <v>162</v>
      </c>
    </row>
    <row r="72" spans="1:6" x14ac:dyDescent="0.25">
      <c r="A72" s="1" t="s">
        <v>68</v>
      </c>
      <c r="B72" s="1" t="s">
        <v>163</v>
      </c>
      <c r="C72" s="1">
        <v>850</v>
      </c>
      <c r="D72" s="1">
        <v>218</v>
      </c>
      <c r="E72" s="1">
        <v>2018</v>
      </c>
      <c r="F72" s="1" t="s">
        <v>164</v>
      </c>
    </row>
    <row r="73" spans="1:6" x14ac:dyDescent="0.25">
      <c r="A73" s="1" t="s">
        <v>68</v>
      </c>
      <c r="B73" s="1" t="s">
        <v>165</v>
      </c>
      <c r="C73" s="1">
        <v>435</v>
      </c>
      <c r="D73" s="1">
        <v>359</v>
      </c>
      <c r="E73" s="1">
        <v>2139</v>
      </c>
      <c r="F73" s="1" t="s">
        <v>38</v>
      </c>
    </row>
    <row r="74" spans="1:6" x14ac:dyDescent="0.25">
      <c r="A74" s="1" t="s">
        <v>67</v>
      </c>
      <c r="B74" s="1" t="s">
        <v>166</v>
      </c>
      <c r="C74" s="1">
        <v>180</v>
      </c>
      <c r="D74" s="1">
        <v>515</v>
      </c>
      <c r="E74" s="1">
        <v>3897</v>
      </c>
      <c r="F74" s="1" t="s">
        <v>39</v>
      </c>
    </row>
    <row r="75" spans="1:6" x14ac:dyDescent="0.25">
      <c r="A75" s="1" t="s">
        <v>67</v>
      </c>
      <c r="B75" s="1" t="s">
        <v>167</v>
      </c>
      <c r="C75" s="1">
        <v>169</v>
      </c>
      <c r="D75" s="1">
        <v>513</v>
      </c>
      <c r="E75" s="1">
        <v>3672</v>
      </c>
      <c r="F75" s="1" t="s">
        <v>40</v>
      </c>
    </row>
    <row r="76" spans="1:6" x14ac:dyDescent="0.25">
      <c r="A76" s="1" t="s">
        <v>67</v>
      </c>
      <c r="B76" s="1" t="s">
        <v>168</v>
      </c>
      <c r="C76" s="1">
        <v>139</v>
      </c>
      <c r="D76" s="1">
        <v>501</v>
      </c>
      <c r="E76" s="1">
        <v>3792</v>
      </c>
      <c r="F76" s="1" t="s">
        <v>41</v>
      </c>
    </row>
    <row r="77" spans="1:6" x14ac:dyDescent="0.25">
      <c r="A77" s="1" t="s">
        <v>67</v>
      </c>
      <c r="B77" s="1" t="s">
        <v>169</v>
      </c>
      <c r="C77" s="1">
        <v>188</v>
      </c>
      <c r="D77" s="1">
        <v>546</v>
      </c>
      <c r="E77" s="1">
        <v>4016</v>
      </c>
      <c r="F77" s="1" t="s">
        <v>42</v>
      </c>
    </row>
    <row r="78" spans="1:6" x14ac:dyDescent="0.25">
      <c r="A78" s="1" t="s">
        <v>67</v>
      </c>
      <c r="B78" s="1" t="s">
        <v>170</v>
      </c>
      <c r="C78" s="1">
        <v>109</v>
      </c>
      <c r="D78" s="1">
        <v>480</v>
      </c>
      <c r="E78" s="1">
        <v>3847</v>
      </c>
      <c r="F78" s="1" t="s">
        <v>43</v>
      </c>
    </row>
    <row r="79" spans="1:6" x14ac:dyDescent="0.25">
      <c r="A79" s="1" t="s">
        <v>68</v>
      </c>
      <c r="B79" s="1" t="s">
        <v>171</v>
      </c>
      <c r="C79" s="1">
        <v>274</v>
      </c>
      <c r="D79" s="1">
        <v>164</v>
      </c>
      <c r="E79" s="1">
        <v>1803</v>
      </c>
      <c r="F79" s="1" t="s">
        <v>172</v>
      </c>
    </row>
    <row r="80" spans="1:6" x14ac:dyDescent="0.25">
      <c r="A80" s="1" t="s">
        <v>68</v>
      </c>
      <c r="B80" s="1" t="s">
        <v>173</v>
      </c>
      <c r="C80" s="1">
        <v>126</v>
      </c>
      <c r="D80" s="1">
        <v>134</v>
      </c>
      <c r="E80" s="1">
        <v>1922</v>
      </c>
      <c r="F80" s="1" t="s">
        <v>174</v>
      </c>
    </row>
    <row r="81" spans="1:6" x14ac:dyDescent="0.25">
      <c r="A81" s="1" t="s">
        <v>68</v>
      </c>
      <c r="B81" s="1" t="s">
        <v>175</v>
      </c>
      <c r="C81" s="1">
        <v>1212</v>
      </c>
      <c r="D81" s="1">
        <v>404</v>
      </c>
      <c r="E81" s="1">
        <v>1734</v>
      </c>
      <c r="F81" s="1" t="s">
        <v>176</v>
      </c>
    </row>
    <row r="82" spans="1:6" x14ac:dyDescent="0.25">
      <c r="A82" s="1" t="s">
        <v>68</v>
      </c>
      <c r="B82" s="1" t="s">
        <v>177</v>
      </c>
      <c r="C82" s="1">
        <v>522</v>
      </c>
      <c r="D82" s="1">
        <v>295</v>
      </c>
      <c r="E82" s="1">
        <v>1920</v>
      </c>
      <c r="F82" s="1" t="s">
        <v>178</v>
      </c>
    </row>
    <row r="83" spans="1:6" x14ac:dyDescent="0.25">
      <c r="A83" s="1" t="s">
        <v>68</v>
      </c>
      <c r="B83" s="1" t="s">
        <v>179</v>
      </c>
      <c r="C83" s="1">
        <v>296</v>
      </c>
      <c r="D83" s="1">
        <v>167</v>
      </c>
      <c r="E83" s="1">
        <v>1885</v>
      </c>
      <c r="F83" s="1" t="s">
        <v>180</v>
      </c>
    </row>
    <row r="84" spans="1:6" x14ac:dyDescent="0.25">
      <c r="A84" s="1" t="s">
        <v>68</v>
      </c>
      <c r="B84" s="1" t="s">
        <v>181</v>
      </c>
      <c r="C84" s="1">
        <v>71</v>
      </c>
      <c r="D84" s="1">
        <v>72</v>
      </c>
      <c r="E84" s="1">
        <v>1781</v>
      </c>
      <c r="F84" s="1" t="s">
        <v>182</v>
      </c>
    </row>
    <row r="85" spans="1:6" x14ac:dyDescent="0.25">
      <c r="A85" s="1" t="s">
        <v>68</v>
      </c>
      <c r="B85" s="1" t="s">
        <v>183</v>
      </c>
      <c r="C85" s="1">
        <v>132</v>
      </c>
      <c r="D85" s="1">
        <v>93</v>
      </c>
      <c r="E85" s="1">
        <v>1783</v>
      </c>
      <c r="F85" s="1" t="s">
        <v>182</v>
      </c>
    </row>
    <row r="86" spans="1:6" x14ac:dyDescent="0.25">
      <c r="A86" s="1" t="s">
        <v>68</v>
      </c>
      <c r="B86" s="1" t="s">
        <v>184</v>
      </c>
      <c r="C86" s="1">
        <v>1470</v>
      </c>
      <c r="D86" s="1">
        <v>256</v>
      </c>
      <c r="E86" s="1">
        <v>2011</v>
      </c>
      <c r="F86" s="1" t="s">
        <v>185</v>
      </c>
    </row>
    <row r="87" spans="1:6" x14ac:dyDescent="0.25">
      <c r="A87" s="1" t="s">
        <v>68</v>
      </c>
      <c r="B87" s="1" t="s">
        <v>186</v>
      </c>
      <c r="C87" s="1">
        <v>925</v>
      </c>
      <c r="D87" s="1">
        <v>261</v>
      </c>
      <c r="E87" s="1">
        <v>2021</v>
      </c>
      <c r="F87" s="1" t="s">
        <v>187</v>
      </c>
    </row>
    <row r="88" spans="1:6" x14ac:dyDescent="0.25">
      <c r="A88" s="1" t="s">
        <v>68</v>
      </c>
      <c r="B88" s="1" t="s">
        <v>188</v>
      </c>
      <c r="C88" s="1">
        <v>884</v>
      </c>
      <c r="D88" s="1">
        <v>212</v>
      </c>
      <c r="E88" s="1">
        <v>2022</v>
      </c>
      <c r="F88" s="1" t="s">
        <v>189</v>
      </c>
    </row>
    <row r="89" spans="1:6" x14ac:dyDescent="0.25">
      <c r="A89" s="1" t="s">
        <v>68</v>
      </c>
      <c r="B89" s="1" t="s">
        <v>190</v>
      </c>
      <c r="C89" s="1">
        <v>6087</v>
      </c>
      <c r="D89" s="1">
        <v>797</v>
      </c>
      <c r="E89" s="1">
        <v>2763</v>
      </c>
      <c r="F89" s="1" t="s">
        <v>191</v>
      </c>
    </row>
    <row r="90" spans="1:6" x14ac:dyDescent="0.25">
      <c r="A90" s="1" t="s">
        <v>68</v>
      </c>
      <c r="B90" s="1" t="s">
        <v>192</v>
      </c>
      <c r="C90" s="1">
        <v>561</v>
      </c>
      <c r="D90" s="1">
        <v>560</v>
      </c>
      <c r="E90" s="1">
        <v>2683</v>
      </c>
      <c r="F90" s="1" t="s">
        <v>193</v>
      </c>
    </row>
    <row r="91" spans="1:6" x14ac:dyDescent="0.25">
      <c r="A91" s="1" t="s">
        <v>67</v>
      </c>
      <c r="B91" s="1" t="s">
        <v>194</v>
      </c>
      <c r="C91" s="1">
        <v>142</v>
      </c>
      <c r="D91" s="1">
        <v>507</v>
      </c>
      <c r="E91" s="1">
        <v>3852</v>
      </c>
      <c r="F91" s="1" t="s">
        <v>48</v>
      </c>
    </row>
    <row r="92" spans="1:6" x14ac:dyDescent="0.25">
      <c r="A92" s="1" t="s">
        <v>67</v>
      </c>
      <c r="B92" s="1" t="s">
        <v>195</v>
      </c>
      <c r="C92" s="1">
        <v>296</v>
      </c>
      <c r="D92" s="1">
        <v>651</v>
      </c>
      <c r="E92" s="1">
        <v>4044</v>
      </c>
      <c r="F92" s="1" t="s">
        <v>49</v>
      </c>
    </row>
    <row r="93" spans="1:6" x14ac:dyDescent="0.25">
      <c r="A93" s="1" t="s">
        <v>67</v>
      </c>
      <c r="B93" s="1" t="s">
        <v>196</v>
      </c>
      <c r="C93" s="1">
        <v>237</v>
      </c>
      <c r="D93" s="1">
        <v>512</v>
      </c>
      <c r="E93" s="1">
        <v>3985</v>
      </c>
      <c r="F93" s="1" t="s">
        <v>50</v>
      </c>
    </row>
    <row r="94" spans="1:6" x14ac:dyDescent="0.25">
      <c r="A94" s="1" t="s">
        <v>67</v>
      </c>
      <c r="B94" s="1" t="s">
        <v>197</v>
      </c>
      <c r="C94" s="1">
        <v>193</v>
      </c>
      <c r="D94" s="1">
        <v>503</v>
      </c>
      <c r="E94" s="1">
        <v>3502</v>
      </c>
      <c r="F94" s="1" t="s">
        <v>51</v>
      </c>
    </row>
    <row r="95" spans="1:6" x14ac:dyDescent="0.25">
      <c r="A95" s="1" t="s">
        <v>68</v>
      </c>
      <c r="B95" s="1" t="s">
        <v>198</v>
      </c>
      <c r="C95" s="1">
        <v>453</v>
      </c>
      <c r="D95" s="1">
        <v>273</v>
      </c>
      <c r="E95" s="1">
        <v>1946</v>
      </c>
      <c r="F95" s="1" t="s">
        <v>199</v>
      </c>
    </row>
    <row r="96" spans="1:6" x14ac:dyDescent="0.25">
      <c r="A96" s="1" t="s">
        <v>67</v>
      </c>
      <c r="B96" s="1" t="s">
        <v>200</v>
      </c>
      <c r="C96" s="1">
        <v>255</v>
      </c>
      <c r="D96" s="1">
        <v>607</v>
      </c>
      <c r="E96" s="1">
        <v>3971</v>
      </c>
      <c r="F96" s="1" t="s">
        <v>52</v>
      </c>
    </row>
    <row r="97" spans="1:6" x14ac:dyDescent="0.25">
      <c r="A97" s="1" t="s">
        <v>67</v>
      </c>
      <c r="B97" s="1" t="s">
        <v>201</v>
      </c>
      <c r="C97" s="1">
        <v>230</v>
      </c>
      <c r="D97" s="1">
        <v>555</v>
      </c>
      <c r="E97" s="1">
        <v>3619</v>
      </c>
      <c r="F97" s="1" t="s">
        <v>53</v>
      </c>
    </row>
    <row r="98" spans="1:6" x14ac:dyDescent="0.25">
      <c r="A98" s="1" t="s">
        <v>68</v>
      </c>
      <c r="B98" s="1" t="s">
        <v>202</v>
      </c>
      <c r="C98" s="1">
        <v>160</v>
      </c>
      <c r="D98" s="1">
        <v>157</v>
      </c>
      <c r="E98" s="1">
        <v>1732</v>
      </c>
      <c r="F98" s="1" t="s">
        <v>180</v>
      </c>
    </row>
    <row r="99" spans="1:6" x14ac:dyDescent="0.25">
      <c r="A99" s="1" t="s">
        <v>67</v>
      </c>
      <c r="B99" s="1" t="s">
        <v>203</v>
      </c>
      <c r="C99" s="1">
        <v>375</v>
      </c>
      <c r="D99" s="1">
        <v>796</v>
      </c>
      <c r="E99" s="1">
        <v>4057</v>
      </c>
      <c r="F99" s="1" t="s">
        <v>55</v>
      </c>
    </row>
    <row r="100" spans="1:6" x14ac:dyDescent="0.25">
      <c r="A100" s="1" t="s">
        <v>67</v>
      </c>
      <c r="B100" s="1" t="s">
        <v>204</v>
      </c>
      <c r="C100" s="1">
        <v>271</v>
      </c>
      <c r="D100" s="1">
        <v>1237</v>
      </c>
      <c r="E100" s="1">
        <v>9266</v>
      </c>
      <c r="F100" s="1" t="s">
        <v>44</v>
      </c>
    </row>
    <row r="101" spans="1:6" x14ac:dyDescent="0.25">
      <c r="A101" s="1" t="s">
        <v>67</v>
      </c>
      <c r="B101" s="1" t="s">
        <v>205</v>
      </c>
      <c r="C101" s="1">
        <v>346</v>
      </c>
      <c r="D101" s="1">
        <v>778</v>
      </c>
      <c r="E101" s="1">
        <v>4089</v>
      </c>
      <c r="F101" s="1" t="s">
        <v>45</v>
      </c>
    </row>
    <row r="102" spans="1:6" x14ac:dyDescent="0.25">
      <c r="A102" s="1" t="s">
        <v>47</v>
      </c>
      <c r="B102" s="1">
        <f>COUNTA(B3:B101)</f>
        <v>99</v>
      </c>
      <c r="C102" s="2">
        <f>SUM(C3:C101)</f>
        <v>66252</v>
      </c>
      <c r="D102" s="2">
        <f>SUM(D3:D101)</f>
        <v>31024</v>
      </c>
      <c r="E102" s="2">
        <f>SUM(E3:E101)</f>
        <v>253564</v>
      </c>
      <c r="F102" s="1" t="s">
        <v>46</v>
      </c>
    </row>
    <row r="103" spans="1:6" x14ac:dyDescent="0.25">
      <c r="A103" s="1" t="s">
        <v>67</v>
      </c>
      <c r="B103" s="2">
        <f>COUNTIF($A$3:$A$101,$A103)</f>
        <v>18</v>
      </c>
      <c r="C103" s="2">
        <f>SUMIF($A$3:$A$101,$A103,C3:C101)</f>
        <v>3655</v>
      </c>
      <c r="D103" s="2">
        <f t="shared" ref="D103:E103" si="2">SUMIF($A$3:$A$101,$A103,D3:D101)</f>
        <v>10539</v>
      </c>
      <c r="E103" s="2">
        <f t="shared" si="2"/>
        <v>81873</v>
      </c>
    </row>
    <row r="104" spans="1:6" x14ac:dyDescent="0.25">
      <c r="A104" s="1" t="s">
        <v>68</v>
      </c>
      <c r="B104" s="2">
        <f>COUNTIF($A$3:$A$101,$A104)</f>
        <v>81</v>
      </c>
      <c r="C104" s="2">
        <f>SUMIF($A$3:$A$101,$A104,C3:C101)</f>
        <v>62597</v>
      </c>
      <c r="D104" s="2">
        <f t="shared" ref="D104:E104" si="3">SUMIF($A$3:$A$101,$A104,D3:D101)</f>
        <v>20485</v>
      </c>
      <c r="E104" s="2">
        <f t="shared" si="3"/>
        <v>171691</v>
      </c>
    </row>
  </sheetData>
  <mergeCells count="2">
    <mergeCell ref="A1:F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5828-AEED-495B-BEB6-79B9CAA24BDE}">
  <dimension ref="A1:N19"/>
  <sheetViews>
    <sheetView workbookViewId="0">
      <selection activeCell="D16" sqref="D16"/>
    </sheetView>
  </sheetViews>
  <sheetFormatPr defaultRowHeight="15" x14ac:dyDescent="0.25"/>
  <cols>
    <col min="1" max="1" width="14.7109375" bestFit="1" customWidth="1"/>
    <col min="2" max="2" width="5" bestFit="1" customWidth="1"/>
    <col min="3" max="3" width="15.28515625" bestFit="1" customWidth="1"/>
    <col min="4" max="4" width="21.42578125" bestFit="1" customWidth="1"/>
    <col min="5" max="5" width="14.28515625" bestFit="1" customWidth="1"/>
    <col min="6" max="6" width="13.85546875" bestFit="1" customWidth="1"/>
    <col min="7" max="7" width="14.5703125" bestFit="1" customWidth="1"/>
    <col min="8" max="8" width="10.7109375" bestFit="1" customWidth="1"/>
    <col min="10" max="10" width="13.42578125" customWidth="1"/>
    <col min="12" max="12" width="15.28515625" bestFit="1" customWidth="1"/>
    <col min="13" max="13" width="13.85546875" bestFit="1" customWidth="1"/>
    <col min="14" max="14" width="14.5703125" bestFit="1" customWidth="1"/>
  </cols>
  <sheetData>
    <row r="1" spans="1:14" x14ac:dyDescent="0.25">
      <c r="A1" s="7" t="s">
        <v>54</v>
      </c>
      <c r="B1" s="7"/>
      <c r="C1" s="7"/>
      <c r="D1" s="7"/>
      <c r="E1" s="7"/>
      <c r="F1" s="1"/>
      <c r="G1" s="1"/>
      <c r="H1" s="1"/>
    </row>
    <row r="2" spans="1:14" x14ac:dyDescent="0.25">
      <c r="A2" s="1" t="s">
        <v>5</v>
      </c>
      <c r="B2" s="2" t="s">
        <v>63</v>
      </c>
      <c r="C2" s="2" t="s">
        <v>62</v>
      </c>
      <c r="D2" s="2" t="s">
        <v>61</v>
      </c>
      <c r="E2" s="2" t="s">
        <v>60</v>
      </c>
      <c r="F2" s="2" t="s">
        <v>58</v>
      </c>
      <c r="G2" s="1" t="s">
        <v>59</v>
      </c>
      <c r="H2" s="1"/>
      <c r="J2" t="s">
        <v>5</v>
      </c>
      <c r="K2" s="2" t="s">
        <v>63</v>
      </c>
      <c r="L2" t="s">
        <v>62</v>
      </c>
      <c r="M2" t="s">
        <v>58</v>
      </c>
      <c r="N2" t="s">
        <v>59</v>
      </c>
    </row>
    <row r="3" spans="1:14" x14ac:dyDescent="0.25">
      <c r="A3" s="1" t="s">
        <v>214</v>
      </c>
      <c r="B3" s="1">
        <v>89</v>
      </c>
      <c r="C3" s="1">
        <f>ROUND(('Base Run 1'!J3+'Base Run 2'!J3+'Base Run 3'!J3)/3,0)</f>
        <v>56</v>
      </c>
      <c r="D3" s="1">
        <f>ROUND(('Base Run 1'!K3+'Base Run 2'!K3+'Base Run 3'!K3)/3,0)</f>
        <v>242</v>
      </c>
      <c r="E3" s="1">
        <f>ROUND(('Base Run 1'!L3+'Base Run 2'!L3+'Base Run 3'!L3)/3,0)</f>
        <v>6013</v>
      </c>
      <c r="F3" s="1">
        <f>ROUND(('Base Run 1'!M3+'Base Run 2'!M3+'Base Run 3'!M3)/3,0)</f>
        <v>186</v>
      </c>
      <c r="G3" s="1">
        <f>ROUND(('Base Run 1'!N3+'Base Run 2'!N3+'Base Run 3'!N3)/3,0)</f>
        <v>5771</v>
      </c>
      <c r="H3" s="1"/>
      <c r="J3" s="1" t="s">
        <v>214</v>
      </c>
      <c r="K3" s="1">
        <v>89</v>
      </c>
      <c r="L3" s="1">
        <v>56</v>
      </c>
      <c r="M3" s="1">
        <v>186</v>
      </c>
      <c r="N3" s="1">
        <v>5771</v>
      </c>
    </row>
    <row r="4" spans="1:14" x14ac:dyDescent="0.25">
      <c r="A4" s="1" t="s">
        <v>213</v>
      </c>
      <c r="B4" s="1">
        <v>297</v>
      </c>
      <c r="C4" s="1">
        <f>ROUND(('Base Run 1'!J4+'Base Run 2'!J4+'Base Run 3'!J4)/3,0)</f>
        <v>67</v>
      </c>
      <c r="D4" s="1">
        <f>ROUND(('Base Run 1'!K4+'Base Run 2'!K4+'Base Run 3'!K4)/3,0)</f>
        <v>431</v>
      </c>
      <c r="E4" s="1">
        <f>ROUND(('Base Run 1'!L4+'Base Run 2'!L4+'Base Run 3'!L4)/3,0)</f>
        <v>6524</v>
      </c>
      <c r="F4" s="1">
        <f>ROUND(('Base Run 1'!M4+'Base Run 2'!M4+'Base Run 3'!M4)/3,0)</f>
        <v>363</v>
      </c>
      <c r="G4" s="1">
        <f>ROUND(('Base Run 1'!N4+'Base Run 2'!N4+'Base Run 3'!N4)/3,0)</f>
        <v>6094</v>
      </c>
      <c r="H4" s="1"/>
      <c r="J4" s="1" t="s">
        <v>213</v>
      </c>
      <c r="K4" s="1">
        <v>297</v>
      </c>
      <c r="L4" s="1">
        <v>67</v>
      </c>
      <c r="M4" s="1">
        <v>363</v>
      </c>
      <c r="N4" s="1">
        <v>6094</v>
      </c>
    </row>
    <row r="5" spans="1:14" x14ac:dyDescent="0.25">
      <c r="A5" s="1" t="s">
        <v>213</v>
      </c>
      <c r="B5" s="1">
        <v>297</v>
      </c>
      <c r="C5" s="1">
        <f>ROUND(('Base Run 1'!J5+'Base Run 2'!J5+'Base Run 3'!J5)/3,0)</f>
        <v>33</v>
      </c>
      <c r="D5" s="1">
        <f>ROUND(('Base Run 1'!K5+'Base Run 2'!K5+'Base Run 3'!K5)/3,0)</f>
        <v>212</v>
      </c>
      <c r="E5" s="1">
        <f>ROUND(('Base Run 1'!L5+'Base Run 2'!L5+'Base Run 3'!L5)/3,0)</f>
        <v>5435</v>
      </c>
      <c r="F5" s="1">
        <f>ROUND(('Base Run 1'!M5+'Base Run 2'!M5+'Base Run 3'!M5)/3,0)</f>
        <v>179</v>
      </c>
      <c r="G5" s="1">
        <f>ROUND(('Base Run 1'!N5+'Base Run 2'!N5+'Base Run 3'!N5)/3,0)</f>
        <v>5223</v>
      </c>
      <c r="H5" s="1"/>
      <c r="J5" s="1" t="s">
        <v>213</v>
      </c>
      <c r="K5" s="1">
        <v>297</v>
      </c>
      <c r="L5" s="1">
        <v>33</v>
      </c>
      <c r="M5" s="1">
        <v>179</v>
      </c>
      <c r="N5" s="1">
        <v>5223</v>
      </c>
    </row>
    <row r="6" spans="1:14" x14ac:dyDescent="0.25">
      <c r="A6" s="1" t="s">
        <v>212</v>
      </c>
      <c r="B6" s="1">
        <v>273</v>
      </c>
      <c r="C6" s="1">
        <f>ROUND(('Base Run 1'!J6+'Base Run 2'!J6+'Base Run 3'!J6)/3,0)</f>
        <v>71</v>
      </c>
      <c r="D6" s="1">
        <f>ROUND(('Base Run 1'!K6+'Base Run 2'!K6+'Base Run 3'!K6)/3,0)</f>
        <v>337</v>
      </c>
      <c r="E6" s="1">
        <f>ROUND(('Base Run 1'!L6+'Base Run 2'!L6+'Base Run 3'!L6)/3,0)</f>
        <v>7241</v>
      </c>
      <c r="F6" s="1">
        <f>ROUND(('Base Run 1'!M6+'Base Run 2'!M6+'Base Run 3'!M6)/3,0)</f>
        <v>266</v>
      </c>
      <c r="G6" s="1">
        <f>ROUND(('Base Run 1'!N6+'Base Run 2'!N6+'Base Run 3'!N6)/3,0)</f>
        <v>6904</v>
      </c>
      <c r="H6" s="1"/>
      <c r="J6" s="1" t="s">
        <v>212</v>
      </c>
      <c r="K6" s="1">
        <v>273</v>
      </c>
      <c r="L6" s="1">
        <v>71</v>
      </c>
      <c r="M6" s="1">
        <v>266</v>
      </c>
      <c r="N6" s="1">
        <v>6904</v>
      </c>
    </row>
    <row r="7" spans="1:14" x14ac:dyDescent="0.25">
      <c r="A7" s="1" t="s">
        <v>211</v>
      </c>
      <c r="B7" s="1">
        <v>115</v>
      </c>
      <c r="C7" s="1">
        <f>ROUND(('Base Run 1'!J7+'Base Run 2'!J7+'Base Run 3'!J7)/3,0)</f>
        <v>40</v>
      </c>
      <c r="D7" s="1">
        <f>ROUND(('Base Run 1'!K7+'Base Run 2'!K7+'Base Run 3'!K7)/3,0)</f>
        <v>219</v>
      </c>
      <c r="E7" s="1">
        <f>ROUND(('Base Run 1'!L7+'Base Run 2'!L7+'Base Run 3'!L7)/3,0)</f>
        <v>5749</v>
      </c>
      <c r="F7" s="1">
        <f>ROUND(('Base Run 1'!M7+'Base Run 2'!M7+'Base Run 3'!M7)/3,0)</f>
        <v>178</v>
      </c>
      <c r="G7" s="1">
        <f>ROUND(('Base Run 1'!N7+'Base Run 2'!N7+'Base Run 3'!N7)/3,0)</f>
        <v>5531</v>
      </c>
      <c r="H7" s="1"/>
      <c r="J7" s="1" t="s">
        <v>211</v>
      </c>
      <c r="K7" s="1">
        <v>115</v>
      </c>
      <c r="L7" s="1">
        <v>40</v>
      </c>
      <c r="M7" s="1">
        <v>178</v>
      </c>
      <c r="N7" s="1">
        <v>5531</v>
      </c>
    </row>
    <row r="8" spans="1:14" x14ac:dyDescent="0.25">
      <c r="A8" s="1" t="s">
        <v>211</v>
      </c>
      <c r="B8" s="1">
        <v>115</v>
      </c>
      <c r="C8" s="1">
        <f>ROUND(('Base Run 1'!J8+'Base Run 2'!J8+'Base Run 3'!J8)/3,0)</f>
        <v>23</v>
      </c>
      <c r="D8" s="1">
        <f>ROUND(('Base Run 1'!K8+'Base Run 2'!K8+'Base Run 3'!K8)/3,0)</f>
        <v>157</v>
      </c>
      <c r="E8" s="1">
        <f>ROUND(('Base Run 1'!L8+'Base Run 2'!L8+'Base Run 3'!L8)/3,0)</f>
        <v>3621</v>
      </c>
      <c r="F8" s="1">
        <f>ROUND(('Base Run 1'!M8+'Base Run 2'!M8+'Base Run 3'!M8)/3,0)</f>
        <v>134</v>
      </c>
      <c r="G8" s="1">
        <f>ROUND(('Base Run 1'!N8+'Base Run 2'!N8+'Base Run 3'!N8)/3,0)</f>
        <v>3464</v>
      </c>
      <c r="H8" s="1"/>
      <c r="J8" s="1" t="s">
        <v>211</v>
      </c>
      <c r="K8" s="1">
        <v>115</v>
      </c>
      <c r="L8" s="1">
        <v>23</v>
      </c>
      <c r="M8" s="1">
        <v>134</v>
      </c>
      <c r="N8" s="1">
        <v>3464</v>
      </c>
    </row>
    <row r="9" spans="1:14" x14ac:dyDescent="0.25">
      <c r="A9" s="1" t="s">
        <v>210</v>
      </c>
      <c r="B9" s="1">
        <v>328</v>
      </c>
      <c r="C9" s="1">
        <f>ROUND(('Base Run 1'!J9+'Base Run 2'!J9+'Base Run 3'!J9)/3,0)</f>
        <v>79</v>
      </c>
      <c r="D9" s="1">
        <f>ROUND(('Base Run 1'!K9+'Base Run 2'!K9+'Base Run 3'!K9)/3,0)</f>
        <v>283</v>
      </c>
      <c r="E9" s="1">
        <f>ROUND(('Base Run 1'!L9+'Base Run 2'!L9+'Base Run 3'!L9)/3,0)</f>
        <v>3999</v>
      </c>
      <c r="F9" s="1">
        <f>ROUND(('Base Run 1'!M9+'Base Run 2'!M9+'Base Run 3'!M9)/3,0)</f>
        <v>204</v>
      </c>
      <c r="G9" s="1">
        <f>ROUND(('Base Run 1'!N9+'Base Run 2'!N9+'Base Run 3'!N9)/3,0)</f>
        <v>3716</v>
      </c>
      <c r="H9" s="1"/>
      <c r="J9" s="1" t="s">
        <v>210</v>
      </c>
      <c r="K9" s="1">
        <v>328</v>
      </c>
      <c r="L9" s="1">
        <v>79</v>
      </c>
      <c r="M9" s="1">
        <v>204</v>
      </c>
      <c r="N9" s="1">
        <v>3716</v>
      </c>
    </row>
    <row r="10" spans="1:14" x14ac:dyDescent="0.25">
      <c r="A10" s="1" t="s">
        <v>210</v>
      </c>
      <c r="B10" s="1">
        <v>328</v>
      </c>
      <c r="C10" s="1">
        <f>ROUND(('Base Run 1'!J10+'Base Run 2'!J10+'Base Run 3'!J10)/3,0)</f>
        <v>65</v>
      </c>
      <c r="D10" s="1">
        <f>ROUND(('Base Run 1'!K10+'Base Run 2'!K10+'Base Run 3'!K10)/3,0)</f>
        <v>282</v>
      </c>
      <c r="E10" s="1">
        <f>ROUND(('Base Run 1'!L10+'Base Run 2'!L10+'Base Run 3'!L10)/3,0)</f>
        <v>3594</v>
      </c>
      <c r="F10" s="1">
        <f>ROUND(('Base Run 1'!M10+'Base Run 2'!M10+'Base Run 3'!M10)/3,0)</f>
        <v>217</v>
      </c>
      <c r="G10" s="1">
        <f>ROUND(('Base Run 1'!N10+'Base Run 2'!N10+'Base Run 3'!N10)/3,0)</f>
        <v>3311</v>
      </c>
      <c r="H10" s="1"/>
      <c r="J10" s="1" t="s">
        <v>210</v>
      </c>
      <c r="K10" s="1">
        <v>328</v>
      </c>
      <c r="L10" s="1">
        <v>65</v>
      </c>
      <c r="M10" s="1">
        <v>217</v>
      </c>
      <c r="N10" s="1">
        <v>3311</v>
      </c>
    </row>
    <row r="11" spans="1:14" x14ac:dyDescent="0.25">
      <c r="A11" s="1" t="s">
        <v>209</v>
      </c>
      <c r="B11" s="1">
        <v>374</v>
      </c>
      <c r="C11" s="1">
        <f>ROUND(('Base Run 1'!J11+'Base Run 2'!J11+'Base Run 3'!J11)/3,0)</f>
        <v>67</v>
      </c>
      <c r="D11" s="1">
        <f>ROUND(('Base Run 1'!K11+'Base Run 2'!K11+'Base Run 3'!K11)/3,0)</f>
        <v>295</v>
      </c>
      <c r="E11" s="1">
        <f>ROUND(('Base Run 1'!L11+'Base Run 2'!L11+'Base Run 3'!L11)/3,0)</f>
        <v>4027</v>
      </c>
      <c r="F11" s="1">
        <f>ROUND(('Base Run 1'!M11+'Base Run 2'!M11+'Base Run 3'!M11)/3,0)</f>
        <v>229</v>
      </c>
      <c r="G11" s="1">
        <f>ROUND(('Base Run 1'!N11+'Base Run 2'!N11+'Base Run 3'!N11)/3,0)</f>
        <v>3732</v>
      </c>
      <c r="H11" s="1"/>
      <c r="J11" s="1" t="s">
        <v>209</v>
      </c>
      <c r="K11" s="1">
        <v>374</v>
      </c>
      <c r="L11" s="1">
        <v>67</v>
      </c>
      <c r="M11" s="1">
        <v>229</v>
      </c>
      <c r="N11" s="1">
        <v>3732</v>
      </c>
    </row>
    <row r="12" spans="1:14" x14ac:dyDescent="0.25">
      <c r="A12" s="1" t="s">
        <v>208</v>
      </c>
      <c r="B12" s="1">
        <v>276</v>
      </c>
      <c r="C12" s="1">
        <f>ROUND(('Base Run 1'!J12+'Base Run 2'!J12+'Base Run 3'!J12)/3,0)</f>
        <v>60</v>
      </c>
      <c r="D12" s="1">
        <f>ROUND(('Base Run 1'!K12+'Base Run 2'!K12+'Base Run 3'!K12)/3,0)</f>
        <v>251</v>
      </c>
      <c r="E12" s="1">
        <f>ROUND(('Base Run 1'!L12+'Base Run 2'!L12+'Base Run 3'!L12)/3,0)</f>
        <v>3753</v>
      </c>
      <c r="F12" s="1">
        <f>ROUND(('Base Run 1'!M12+'Base Run 2'!M12+'Base Run 3'!M12)/3,0)</f>
        <v>191</v>
      </c>
      <c r="G12" s="1">
        <f>ROUND(('Base Run 1'!N12+'Base Run 2'!N12+'Base Run 3'!N12)/3,0)</f>
        <v>3502</v>
      </c>
      <c r="H12" s="1"/>
      <c r="J12" s="1" t="s">
        <v>208</v>
      </c>
      <c r="K12" s="1">
        <v>276</v>
      </c>
      <c r="L12" s="1">
        <v>60</v>
      </c>
      <c r="M12" s="1">
        <v>191</v>
      </c>
      <c r="N12" s="1">
        <v>3502</v>
      </c>
    </row>
    <row r="13" spans="1:14" x14ac:dyDescent="0.25">
      <c r="A13" s="1" t="s">
        <v>207</v>
      </c>
      <c r="B13" s="1">
        <v>275</v>
      </c>
      <c r="C13" s="1">
        <f>ROUND(('Base Run 1'!J13+'Base Run 2'!J13+'Base Run 3'!J13)/3,0)</f>
        <v>46</v>
      </c>
      <c r="D13" s="1">
        <f>ROUND(('Base Run 1'!K13+'Base Run 2'!K13+'Base Run 3'!K13)/3,0)</f>
        <v>277</v>
      </c>
      <c r="E13" s="1">
        <f>ROUND(('Base Run 1'!L13+'Base Run 2'!L13+'Base Run 3'!L13)/3,0)</f>
        <v>4061</v>
      </c>
      <c r="F13" s="1">
        <f>ROUND(('Base Run 1'!M13+'Base Run 2'!M13+'Base Run 3'!M13)/3,0)</f>
        <v>231</v>
      </c>
      <c r="G13" s="1">
        <f>ROUND(('Base Run 1'!N13+'Base Run 2'!N13+'Base Run 3'!N13)/3,0)</f>
        <v>3784</v>
      </c>
      <c r="H13" s="1"/>
      <c r="J13" s="1" t="s">
        <v>207</v>
      </c>
      <c r="K13" s="1">
        <v>275</v>
      </c>
      <c r="L13" s="1">
        <v>46</v>
      </c>
      <c r="M13" s="1">
        <v>231</v>
      </c>
      <c r="N13" s="1">
        <v>3784</v>
      </c>
    </row>
    <row r="14" spans="1:14" x14ac:dyDescent="0.25">
      <c r="A14" s="1" t="s">
        <v>206</v>
      </c>
      <c r="B14" s="1">
        <v>569</v>
      </c>
      <c r="C14" s="1">
        <f>ROUND(('Base Run 1'!J14+'Base Run 2'!J14+'Base Run 3'!J14)/3,0)</f>
        <v>89</v>
      </c>
      <c r="D14" s="1">
        <f>ROUND(('Base Run 1'!K14+'Base Run 2'!K14+'Base Run 3'!K14)/3,0)</f>
        <v>515</v>
      </c>
      <c r="E14" s="1">
        <f>ROUND(('Base Run 1'!L14+'Base Run 2'!L14+'Base Run 3'!L14)/3,0)</f>
        <v>4662</v>
      </c>
      <c r="F14" s="1">
        <f>ROUND(('Base Run 1'!M14+'Base Run 2'!M14+'Base Run 3'!M14)/3,0)</f>
        <v>426</v>
      </c>
      <c r="G14" s="1">
        <f>ROUND(('Base Run 1'!N14+'Base Run 2'!N14+'Base Run 3'!N14)/3,0)</f>
        <v>4147</v>
      </c>
      <c r="H14" s="1"/>
      <c r="J14" s="1" t="s">
        <v>206</v>
      </c>
      <c r="K14" s="1">
        <v>569</v>
      </c>
      <c r="L14" s="1">
        <v>89</v>
      </c>
      <c r="M14" s="1">
        <v>426</v>
      </c>
      <c r="N14" s="1">
        <v>4147</v>
      </c>
    </row>
    <row r="15" spans="1:14" x14ac:dyDescent="0.25">
      <c r="A15" s="1" t="s">
        <v>56</v>
      </c>
      <c r="B15" s="1" cm="1">
        <f t="array" ref="B15">SUM(VALUE(B3:B14))</f>
        <v>3336</v>
      </c>
      <c r="C15" s="1" cm="1">
        <f t="array" ref="C15">SUM(VALUE(C3:C14))</f>
        <v>696</v>
      </c>
      <c r="D15" s="1" cm="1">
        <f t="array" ref="D15">SUM(VALUE(D3:D14))</f>
        <v>3501</v>
      </c>
      <c r="E15" s="1" cm="1">
        <f t="array" ref="E15">SUM(VALUE(E3:E14))</f>
        <v>58679</v>
      </c>
      <c r="F15" s="1" cm="1">
        <f t="array" ref="F15">SUM(VALUE(F3:F14))</f>
        <v>2804</v>
      </c>
      <c r="G15" s="1" cm="1">
        <f t="array" ref="G15">SUM(VALUE(G3:G14))</f>
        <v>55179</v>
      </c>
      <c r="H15" s="1" t="s">
        <v>46</v>
      </c>
      <c r="J15" s="1" t="s">
        <v>56</v>
      </c>
      <c r="K15" s="1" cm="1">
        <f t="array" ref="K15">SUM(VALUE(K3:K14))</f>
        <v>3336</v>
      </c>
      <c r="L15" s="1">
        <v>696</v>
      </c>
      <c r="M15" s="1">
        <v>2804</v>
      </c>
      <c r="N15" s="1">
        <v>55179</v>
      </c>
    </row>
    <row r="16" spans="1:14" x14ac:dyDescent="0.25">
      <c r="A16" s="1" t="s">
        <v>57</v>
      </c>
      <c r="B16" s="1" cm="1">
        <f t="array" ref="B16">AVERAGE(VALUE(B3:B14))</f>
        <v>278</v>
      </c>
      <c r="C16" s="1" cm="1">
        <f t="array" ref="C16">ROUND(AVERAGE(VALUE(C3:C14)),0)</f>
        <v>58</v>
      </c>
      <c r="D16" s="1" cm="1">
        <f t="array" ref="D16">ROUND(AVERAGE(VALUE(D3:D14)),0)</f>
        <v>292</v>
      </c>
      <c r="E16" s="1" cm="1">
        <f t="array" ref="E16">ROUND(AVERAGE(VALUE(E3:E14)),0)</f>
        <v>4890</v>
      </c>
      <c r="F16" s="1" cm="1">
        <f t="array" ref="F16">ROUND(AVERAGE(VALUE(F3:F14)),0)</f>
        <v>234</v>
      </c>
      <c r="G16" s="1" cm="1">
        <f t="array" ref="G16">ROUND(AVERAGE(VALUE(G3:G14)),0)</f>
        <v>4598</v>
      </c>
      <c r="H16" s="1"/>
      <c r="J16" s="1" t="s">
        <v>57</v>
      </c>
      <c r="K16" s="1" cm="1">
        <f t="array" ref="K16">AVERAGE(VALUE(K3:K14))</f>
        <v>278</v>
      </c>
      <c r="L16" s="1">
        <v>58</v>
      </c>
      <c r="M16" s="1">
        <v>234</v>
      </c>
      <c r="N16" s="1">
        <v>4598</v>
      </c>
    </row>
    <row r="18" spans="4:5" x14ac:dyDescent="0.25">
      <c r="E18" s="1"/>
    </row>
    <row r="19" spans="4:5" x14ac:dyDescent="0.25">
      <c r="D19" s="1"/>
      <c r="E19" s="1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F819-77B4-4F89-B71F-9C0FEF81C0AF}">
  <dimension ref="A1:O104"/>
  <sheetViews>
    <sheetView tabSelected="1" topLeftCell="A73" workbookViewId="0">
      <selection activeCell="D107" sqref="D107"/>
    </sheetView>
  </sheetViews>
  <sheetFormatPr defaultRowHeight="15" x14ac:dyDescent="0.25"/>
  <cols>
    <col min="1" max="1" width="10.28515625" style="1" bestFit="1" customWidth="1"/>
    <col min="2" max="2" width="43.42578125" style="1" bestFit="1" customWidth="1"/>
    <col min="3" max="3" width="9.28515625" style="2" bestFit="1" customWidth="1"/>
    <col min="4" max="4" width="9.28515625" style="2" customWidth="1"/>
    <col min="5" max="5" width="11.5703125" style="2" bestFit="1" customWidth="1"/>
    <col min="6" max="6" width="25.85546875" style="1" bestFit="1" customWidth="1"/>
    <col min="7" max="7" width="7.85546875" style="3" customWidth="1"/>
    <col min="9" max="9" width="10.85546875" bestFit="1" customWidth="1"/>
    <col min="10" max="10" width="17.5703125" bestFit="1" customWidth="1"/>
    <col min="11" max="11" width="29.7109375" bestFit="1" customWidth="1"/>
    <col min="12" max="12" width="10.42578125" bestFit="1" customWidth="1"/>
    <col min="13" max="13" width="11.140625" bestFit="1" customWidth="1"/>
    <col min="14" max="14" width="9.5703125" bestFit="1" customWidth="1"/>
    <col min="15" max="15" width="13.140625" bestFit="1" customWidth="1"/>
  </cols>
  <sheetData>
    <row r="1" spans="1:7" x14ac:dyDescent="0.25">
      <c r="A1" s="7" t="s">
        <v>0</v>
      </c>
      <c r="B1" s="7"/>
      <c r="C1" s="7"/>
      <c r="D1" s="7"/>
      <c r="E1" s="7"/>
      <c r="F1" s="7"/>
    </row>
    <row r="2" spans="1:7" x14ac:dyDescent="0.25">
      <c r="A2" s="1" t="s">
        <v>1</v>
      </c>
      <c r="B2" s="1" t="s">
        <v>4</v>
      </c>
      <c r="C2" s="2" t="s">
        <v>3</v>
      </c>
      <c r="D2" s="2" t="s">
        <v>2</v>
      </c>
      <c r="E2" s="2" t="s">
        <v>64</v>
      </c>
      <c r="F2" s="1" t="s">
        <v>5</v>
      </c>
      <c r="G2" s="4"/>
    </row>
    <row r="3" spans="1:7" x14ac:dyDescent="0.25">
      <c r="A3" s="1" t="s">
        <v>68</v>
      </c>
      <c r="B3" s="1" t="s">
        <v>69</v>
      </c>
      <c r="C3" s="1">
        <f>('Base Run 1'!C3+'Base Run 2'!C3+'Base Run 3'!C3+'Bench Run'!C3)/4</f>
        <v>267</v>
      </c>
      <c r="D3" s="1">
        <f>ROUND(('Base Run 1'!D3+'Base Run 2'!D3+'Base Run 3'!D3+'Bench Run'!D3)/4,0)</f>
        <v>397</v>
      </c>
      <c r="E3" s="1">
        <f>ROUND(('Base Run 1'!E3+'Base Run 2'!E3+'Base Run 3'!E3+'Bench Run'!E3)/4,0)</f>
        <v>5591</v>
      </c>
      <c r="F3" s="1" t="s">
        <v>29</v>
      </c>
    </row>
    <row r="4" spans="1:7" x14ac:dyDescent="0.25">
      <c r="A4" s="1" t="s">
        <v>68</v>
      </c>
      <c r="B4" s="1" t="s">
        <v>70</v>
      </c>
      <c r="C4" s="1">
        <f>('Base Run 1'!C4+'Base Run 2'!C4+'Base Run 3'!C4+'Bench Run'!C4)/4</f>
        <v>748</v>
      </c>
      <c r="D4" s="1">
        <f>ROUND(('Base Run 1'!D4+'Base Run 2'!D4+'Base Run 3'!D4+'Bench Run'!D4)/4,0)</f>
        <v>239</v>
      </c>
      <c r="E4" s="1">
        <f>ROUND(('Base Run 1'!E4+'Base Run 2'!E4+'Base Run 3'!E4+'Bench Run'!E4)/4,0)</f>
        <v>2388</v>
      </c>
      <c r="F4" s="1" t="s">
        <v>6</v>
      </c>
    </row>
    <row r="5" spans="1:7" x14ac:dyDescent="0.25">
      <c r="A5" s="1" t="s">
        <v>68</v>
      </c>
      <c r="B5" s="1" t="s">
        <v>71</v>
      </c>
      <c r="C5" s="1">
        <f>('Base Run 1'!C5+'Base Run 2'!C5+'Base Run 3'!C5+'Bench Run'!C5)/4</f>
        <v>835</v>
      </c>
      <c r="D5" s="1">
        <f>ROUND(('Base Run 1'!D5+'Base Run 2'!D5+'Base Run 3'!D5+'Bench Run'!D5)/4,0)</f>
        <v>328</v>
      </c>
      <c r="E5" s="1">
        <f>ROUND(('Base Run 1'!E5+'Base Run 2'!E5+'Base Run 3'!E5+'Bench Run'!E5)/4,0)</f>
        <v>2191</v>
      </c>
      <c r="F5" s="1" t="s">
        <v>7</v>
      </c>
    </row>
    <row r="6" spans="1:7" x14ac:dyDescent="0.25">
      <c r="A6" s="1" t="s">
        <v>68</v>
      </c>
      <c r="B6" s="1" t="s">
        <v>72</v>
      </c>
      <c r="C6" s="1">
        <f>('Base Run 1'!C6+'Base Run 2'!C6+'Base Run 3'!C6+'Bench Run'!C6)/4</f>
        <v>499</v>
      </c>
      <c r="D6" s="1">
        <f>ROUND(('Base Run 1'!D6+'Base Run 2'!D6+'Base Run 3'!D6+'Bench Run'!D6)/4,0)</f>
        <v>228</v>
      </c>
      <c r="E6" s="1">
        <f>ROUND(('Base Run 1'!E6+'Base Run 2'!E6+'Base Run 3'!E6+'Bench Run'!E6)/4,0)</f>
        <v>2099</v>
      </c>
      <c r="F6" s="1" t="s">
        <v>8</v>
      </c>
    </row>
    <row r="7" spans="1:7" x14ac:dyDescent="0.25">
      <c r="A7" s="1" t="s">
        <v>68</v>
      </c>
      <c r="B7" s="1" t="s">
        <v>73</v>
      </c>
      <c r="C7" s="1">
        <f>('Base Run 1'!C7+'Base Run 2'!C7+'Base Run 3'!C7+'Bench Run'!C7)/4</f>
        <v>499</v>
      </c>
      <c r="D7" s="1">
        <f>ROUND(('Base Run 1'!D7+'Base Run 2'!D7+'Base Run 3'!D7+'Bench Run'!D7)/4,0)</f>
        <v>301</v>
      </c>
      <c r="E7" s="1">
        <f>ROUND(('Base Run 1'!E7+'Base Run 2'!E7+'Base Run 3'!E7+'Bench Run'!E7)/4,0)</f>
        <v>2232</v>
      </c>
      <c r="F7" s="1" t="s">
        <v>9</v>
      </c>
    </row>
    <row r="8" spans="1:7" x14ac:dyDescent="0.25">
      <c r="A8" s="1" t="s">
        <v>68</v>
      </c>
      <c r="B8" s="1" t="s">
        <v>74</v>
      </c>
      <c r="C8" s="1">
        <f>('Base Run 1'!C8+'Base Run 2'!C8+'Base Run 3'!C8+'Bench Run'!C8)/4</f>
        <v>499</v>
      </c>
      <c r="D8" s="1">
        <f>ROUND(('Base Run 1'!D8+'Base Run 2'!D8+'Base Run 3'!D8+'Bench Run'!D8)/4,0)</f>
        <v>301</v>
      </c>
      <c r="E8" s="1">
        <f>ROUND(('Base Run 1'!E8+'Base Run 2'!E8+'Base Run 3'!E8+'Bench Run'!E8)/4,0)</f>
        <v>2287</v>
      </c>
      <c r="F8" s="1" t="s">
        <v>10</v>
      </c>
    </row>
    <row r="9" spans="1:7" x14ac:dyDescent="0.25">
      <c r="A9" s="1" t="s">
        <v>68</v>
      </c>
      <c r="B9" s="1" t="s">
        <v>75</v>
      </c>
      <c r="C9" s="1">
        <f>('Base Run 1'!C9+'Base Run 2'!C9+'Base Run 3'!C9+'Bench Run'!C9)/4</f>
        <v>944</v>
      </c>
      <c r="D9" s="1">
        <f>ROUND(('Base Run 1'!D9+'Base Run 2'!D9+'Base Run 3'!D9+'Bench Run'!D9)/4,0)</f>
        <v>506</v>
      </c>
      <c r="E9" s="1">
        <f>ROUND(('Base Run 1'!E9+'Base Run 2'!E9+'Base Run 3'!E9+'Bench Run'!E9)/4,0)</f>
        <v>3485</v>
      </c>
      <c r="F9" s="1" t="s">
        <v>11</v>
      </c>
    </row>
    <row r="10" spans="1:7" x14ac:dyDescent="0.25">
      <c r="A10" s="1" t="s">
        <v>68</v>
      </c>
      <c r="B10" s="1" t="s">
        <v>76</v>
      </c>
      <c r="C10" s="1">
        <f>('Base Run 1'!C10+'Base Run 2'!C10+'Base Run 3'!C10+'Bench Run'!C10)/4</f>
        <v>909</v>
      </c>
      <c r="D10" s="1">
        <f>ROUND(('Base Run 1'!D10+'Base Run 2'!D10+'Base Run 3'!D10+'Bench Run'!D10)/4,0)</f>
        <v>322</v>
      </c>
      <c r="E10" s="1">
        <f>ROUND(('Base Run 1'!E10+'Base Run 2'!E10+'Base Run 3'!E10+'Bench Run'!E10)/4,0)</f>
        <v>2080</v>
      </c>
      <c r="F10" s="1" t="s">
        <v>12</v>
      </c>
    </row>
    <row r="11" spans="1:7" x14ac:dyDescent="0.25">
      <c r="A11" s="1" t="s">
        <v>68</v>
      </c>
      <c r="B11" s="1" t="s">
        <v>77</v>
      </c>
      <c r="C11" s="1">
        <f>('Base Run 1'!C11+'Base Run 2'!C11+'Base Run 3'!C11+'Bench Run'!C11)/4</f>
        <v>499</v>
      </c>
      <c r="D11" s="1">
        <f>ROUND(('Base Run 1'!D11+'Base Run 2'!D11+'Base Run 3'!D11+'Bench Run'!D11)/4,0)</f>
        <v>339</v>
      </c>
      <c r="E11" s="1">
        <f>ROUND(('Base Run 1'!E11+'Base Run 2'!E11+'Base Run 3'!E11+'Bench Run'!E11)/4,0)</f>
        <v>2344</v>
      </c>
      <c r="F11" s="1" t="s">
        <v>13</v>
      </c>
    </row>
    <row r="12" spans="1:7" x14ac:dyDescent="0.25">
      <c r="A12" s="1" t="s">
        <v>68</v>
      </c>
      <c r="B12" s="1" t="s">
        <v>78</v>
      </c>
      <c r="C12" s="1">
        <f>('Base Run 1'!C12+'Base Run 2'!C12+'Base Run 3'!C12+'Bench Run'!C12)/4</f>
        <v>499</v>
      </c>
      <c r="D12" s="1">
        <f>ROUND(('Base Run 1'!D12+'Base Run 2'!D12+'Base Run 3'!D12+'Bench Run'!D12)/4,0)</f>
        <v>334</v>
      </c>
      <c r="E12" s="1">
        <f>ROUND(('Base Run 1'!E12+'Base Run 2'!E12+'Base Run 3'!E12+'Bench Run'!E12)/4,0)</f>
        <v>2364</v>
      </c>
      <c r="F12" s="1" t="s">
        <v>14</v>
      </c>
    </row>
    <row r="13" spans="1:7" x14ac:dyDescent="0.25">
      <c r="A13" s="1" t="s">
        <v>68</v>
      </c>
      <c r="B13" s="1" t="s">
        <v>79</v>
      </c>
      <c r="C13" s="1">
        <f>('Base Run 1'!C13+'Base Run 2'!C13+'Base Run 3'!C13+'Bench Run'!C13)/4</f>
        <v>499</v>
      </c>
      <c r="D13" s="1">
        <f>ROUND(('Base Run 1'!D13+'Base Run 2'!D13+'Base Run 3'!D13+'Bench Run'!D13)/4,0)</f>
        <v>179</v>
      </c>
      <c r="E13" s="1">
        <f>ROUND(('Base Run 1'!E13+'Base Run 2'!E13+'Base Run 3'!E13+'Bench Run'!E13)/4,0)</f>
        <v>1900</v>
      </c>
      <c r="F13" s="1" t="s">
        <v>15</v>
      </c>
    </row>
    <row r="14" spans="1:7" x14ac:dyDescent="0.25">
      <c r="A14" s="1" t="s">
        <v>68</v>
      </c>
      <c r="B14" s="1" t="s">
        <v>80</v>
      </c>
      <c r="C14" s="1">
        <f>('Base Run 1'!C14+'Base Run 2'!C14+'Base Run 3'!C14+'Bench Run'!C14)/4</f>
        <v>499</v>
      </c>
      <c r="D14" s="1">
        <f>ROUND(('Base Run 1'!D14+'Base Run 2'!D14+'Base Run 3'!D14+'Bench Run'!D14)/4,0)</f>
        <v>175</v>
      </c>
      <c r="E14" s="1">
        <f>ROUND(('Base Run 1'!E14+'Base Run 2'!E14+'Base Run 3'!E14+'Bench Run'!E14)/4,0)</f>
        <v>1972</v>
      </c>
      <c r="F14" s="1" t="s">
        <v>16</v>
      </c>
    </row>
    <row r="15" spans="1:7" x14ac:dyDescent="0.25">
      <c r="A15" s="1" t="s">
        <v>68</v>
      </c>
      <c r="B15" s="1" t="s">
        <v>81</v>
      </c>
      <c r="C15" s="1">
        <f>('Base Run 1'!C15+'Base Run 2'!C15+'Base Run 3'!C15+'Bench Run'!C15)/4</f>
        <v>499</v>
      </c>
      <c r="D15" s="1">
        <f>ROUND(('Base Run 1'!D15+'Base Run 2'!D15+'Base Run 3'!D15+'Bench Run'!D15)/4,0)</f>
        <v>167</v>
      </c>
      <c r="E15" s="1">
        <f>ROUND(('Base Run 1'!E15+'Base Run 2'!E15+'Base Run 3'!E15+'Bench Run'!E15)/4,0)</f>
        <v>2001</v>
      </c>
      <c r="F15" s="1" t="s">
        <v>17</v>
      </c>
    </row>
    <row r="16" spans="1:7" x14ac:dyDescent="0.25">
      <c r="A16" s="1" t="s">
        <v>68</v>
      </c>
      <c r="B16" s="1" t="s">
        <v>82</v>
      </c>
      <c r="C16" s="1">
        <f>('Base Run 1'!C16+'Base Run 2'!C16+'Base Run 3'!C16+'Bench Run'!C16)/4</f>
        <v>499</v>
      </c>
      <c r="D16" s="1">
        <f>ROUND(('Base Run 1'!D16+'Base Run 2'!D16+'Base Run 3'!D16+'Bench Run'!D16)/4,0)</f>
        <v>163</v>
      </c>
      <c r="E16" s="1">
        <f>ROUND(('Base Run 1'!E16+'Base Run 2'!E16+'Base Run 3'!E16+'Bench Run'!E16)/4,0)</f>
        <v>1996</v>
      </c>
      <c r="F16" s="1" t="s">
        <v>18</v>
      </c>
    </row>
    <row r="17" spans="1:6" x14ac:dyDescent="0.25">
      <c r="A17" s="1" t="s">
        <v>68</v>
      </c>
      <c r="B17" s="1" t="s">
        <v>83</v>
      </c>
      <c r="C17" s="1">
        <f>('Base Run 1'!C17+'Base Run 2'!C17+'Base Run 3'!C17+'Bench Run'!C17)/4</f>
        <v>119</v>
      </c>
      <c r="D17" s="1">
        <f>ROUND(('Base Run 1'!D17+'Base Run 2'!D17+'Base Run 3'!D17+'Bench Run'!D17)/4,0)</f>
        <v>119</v>
      </c>
      <c r="E17" s="1">
        <f>ROUND(('Base Run 1'!E17+'Base Run 2'!E17+'Base Run 3'!E17+'Bench Run'!E17)/4,0)</f>
        <v>2039</v>
      </c>
      <c r="F17" s="1" t="s">
        <v>19</v>
      </c>
    </row>
    <row r="18" spans="1:6" x14ac:dyDescent="0.25">
      <c r="A18" s="1" t="s">
        <v>68</v>
      </c>
      <c r="B18" s="1" t="s">
        <v>84</v>
      </c>
      <c r="C18" s="1">
        <f>('Base Run 1'!C18+'Base Run 2'!C18+'Base Run 3'!C18+'Bench Run'!C18)/4</f>
        <v>499</v>
      </c>
      <c r="D18" s="1">
        <f>ROUND(('Base Run 1'!D18+'Base Run 2'!D18+'Base Run 3'!D18+'Bench Run'!D18)/4,0)</f>
        <v>166</v>
      </c>
      <c r="E18" s="1">
        <f>ROUND(('Base Run 1'!E18+'Base Run 2'!E18+'Base Run 3'!E18+'Bench Run'!E18)/4,0)</f>
        <v>1955</v>
      </c>
      <c r="F18" s="1" t="s">
        <v>20</v>
      </c>
    </row>
    <row r="19" spans="1:6" x14ac:dyDescent="0.25">
      <c r="A19" s="1" t="s">
        <v>68</v>
      </c>
      <c r="B19" s="1" t="s">
        <v>85</v>
      </c>
      <c r="C19" s="1">
        <f>('Base Run 1'!C19+'Base Run 2'!C19+'Base Run 3'!C19+'Bench Run'!C19)/4</f>
        <v>73</v>
      </c>
      <c r="D19" s="1">
        <f>ROUND(('Base Run 1'!D19+'Base Run 2'!D19+'Base Run 3'!D19+'Bench Run'!D19)/4,0)</f>
        <v>99</v>
      </c>
      <c r="E19" s="1">
        <f>ROUND(('Base Run 1'!E19+'Base Run 2'!E19+'Base Run 3'!E19+'Bench Run'!E19)/4,0)</f>
        <v>1986</v>
      </c>
      <c r="F19" s="1" t="s">
        <v>86</v>
      </c>
    </row>
    <row r="20" spans="1:6" x14ac:dyDescent="0.25">
      <c r="A20" s="1" t="s">
        <v>68</v>
      </c>
      <c r="B20" s="1" t="s">
        <v>87</v>
      </c>
      <c r="C20" s="1">
        <f>('Base Run 1'!C20+'Base Run 2'!C20+'Base Run 3'!C20+'Bench Run'!C20)/4</f>
        <v>113</v>
      </c>
      <c r="D20" s="1">
        <f>ROUND(('Base Run 1'!D20+'Base Run 2'!D20+'Base Run 3'!D20+'Bench Run'!D20)/4,0)</f>
        <v>173</v>
      </c>
      <c r="E20" s="1">
        <f>ROUND(('Base Run 1'!E20+'Base Run 2'!E20+'Base Run 3'!E20+'Bench Run'!E20)/4,0)</f>
        <v>2128</v>
      </c>
      <c r="F20" s="1" t="s">
        <v>4</v>
      </c>
    </row>
    <row r="21" spans="1:6" x14ac:dyDescent="0.25">
      <c r="A21" s="1" t="s">
        <v>68</v>
      </c>
      <c r="B21" s="1" t="s">
        <v>88</v>
      </c>
      <c r="C21" s="1">
        <f>('Base Run 1'!C21+'Base Run 2'!C21+'Base Run 3'!C21+'Bench Run'!C21)/4</f>
        <v>199</v>
      </c>
      <c r="D21" s="1">
        <f>ROUND(('Base Run 1'!D21+'Base Run 2'!D21+'Base Run 3'!D21+'Bench Run'!D21)/4,0)</f>
        <v>121</v>
      </c>
      <c r="E21" s="1">
        <f>ROUND(('Base Run 1'!E21+'Base Run 2'!E21+'Base Run 3'!E21+'Bench Run'!E21)/4,0)</f>
        <v>3037</v>
      </c>
      <c r="F21" s="1" t="s">
        <v>89</v>
      </c>
    </row>
    <row r="22" spans="1:6" x14ac:dyDescent="0.25">
      <c r="A22" s="1" t="s">
        <v>68</v>
      </c>
      <c r="B22" s="1" t="s">
        <v>90</v>
      </c>
      <c r="C22" s="1">
        <f>('Base Run 1'!C22+'Base Run 2'!C22+'Base Run 3'!C22+'Bench Run'!C22)/4</f>
        <v>101</v>
      </c>
      <c r="D22" s="1">
        <f>ROUND(('Base Run 1'!D22+'Base Run 2'!D22+'Base Run 3'!D22+'Bench Run'!D22)/4,0)</f>
        <v>126</v>
      </c>
      <c r="E22" s="1">
        <f>ROUND(('Base Run 1'!E22+'Base Run 2'!E22+'Base Run 3'!E22+'Bench Run'!E22)/4,0)</f>
        <v>1981</v>
      </c>
      <c r="F22" s="1" t="s">
        <v>91</v>
      </c>
    </row>
    <row r="23" spans="1:6" x14ac:dyDescent="0.25">
      <c r="A23" s="1" t="s">
        <v>68</v>
      </c>
      <c r="B23" s="1" t="s">
        <v>92</v>
      </c>
      <c r="C23" s="1">
        <f>('Base Run 1'!C23+'Base Run 2'!C23+'Base Run 3'!C23+'Bench Run'!C23)/4</f>
        <v>103</v>
      </c>
      <c r="D23" s="1">
        <f>ROUND(('Base Run 1'!D23+'Base Run 2'!D23+'Base Run 3'!D23+'Bench Run'!D23)/4,0)</f>
        <v>92</v>
      </c>
      <c r="E23" s="1">
        <f>ROUND(('Base Run 1'!E23+'Base Run 2'!E23+'Base Run 3'!E23+'Bench Run'!E23)/4,0)</f>
        <v>1999</v>
      </c>
      <c r="F23" s="1" t="s">
        <v>93</v>
      </c>
    </row>
    <row r="24" spans="1:6" x14ac:dyDescent="0.25">
      <c r="A24" s="1" t="s">
        <v>68</v>
      </c>
      <c r="B24" s="1" t="s">
        <v>94</v>
      </c>
      <c r="C24" s="1">
        <f>('Base Run 1'!C24+'Base Run 2'!C24+'Base Run 3'!C24+'Bench Run'!C24)/4</f>
        <v>1311</v>
      </c>
      <c r="D24" s="1">
        <f>ROUND(('Base Run 1'!D24+'Base Run 2'!D24+'Base Run 3'!D24+'Bench Run'!D24)/4,0)</f>
        <v>314</v>
      </c>
      <c r="E24" s="1">
        <f>ROUND(('Base Run 1'!E24+'Base Run 2'!E24+'Base Run 3'!E24+'Bench Run'!E24)/4,0)</f>
        <v>2096</v>
      </c>
      <c r="F24" s="1" t="s">
        <v>8</v>
      </c>
    </row>
    <row r="25" spans="1:6" x14ac:dyDescent="0.25">
      <c r="A25" s="1" t="s">
        <v>68</v>
      </c>
      <c r="B25" s="1" t="s">
        <v>95</v>
      </c>
      <c r="C25" s="1">
        <f>('Base Run 1'!C25+'Base Run 2'!C25+'Base Run 3'!C25+'Bench Run'!C25)/4</f>
        <v>344</v>
      </c>
      <c r="D25" s="1">
        <f>ROUND(('Base Run 1'!D25+'Base Run 2'!D25+'Base Run 3'!D25+'Bench Run'!D25)/4,0)</f>
        <v>170</v>
      </c>
      <c r="E25" s="1">
        <f>ROUND(('Base Run 1'!E25+'Base Run 2'!E25+'Base Run 3'!E25+'Bench Run'!E25)/4,0)</f>
        <v>2014</v>
      </c>
      <c r="F25" s="1" t="s">
        <v>21</v>
      </c>
    </row>
    <row r="26" spans="1:6" x14ac:dyDescent="0.25">
      <c r="A26" s="1" t="s">
        <v>68</v>
      </c>
      <c r="B26" s="1" t="s">
        <v>96</v>
      </c>
      <c r="C26" s="1">
        <f>('Base Run 1'!C26+'Base Run 2'!C26+'Base Run 3'!C26+'Bench Run'!C26)/4</f>
        <v>1311</v>
      </c>
      <c r="D26" s="1">
        <f>ROUND(('Base Run 1'!D26+'Base Run 2'!D26+'Base Run 3'!D26+'Bench Run'!D26)/4,0)</f>
        <v>339</v>
      </c>
      <c r="E26" s="1">
        <f>ROUND(('Base Run 1'!E26+'Base Run 2'!E26+'Base Run 3'!E26+'Bench Run'!E26)/4,0)</f>
        <v>2242</v>
      </c>
      <c r="F26" s="1" t="s">
        <v>14</v>
      </c>
    </row>
    <row r="27" spans="1:6" x14ac:dyDescent="0.25">
      <c r="A27" s="1" t="s">
        <v>68</v>
      </c>
      <c r="B27" s="1" t="s">
        <v>97</v>
      </c>
      <c r="C27" s="1">
        <f>('Base Run 1'!C27+'Base Run 2'!C27+'Base Run 3'!C27+'Bench Run'!C27)/4</f>
        <v>1311</v>
      </c>
      <c r="D27" s="1">
        <f>ROUND(('Base Run 1'!D27+'Base Run 2'!D27+'Base Run 3'!D27+'Bench Run'!D27)/4,0)</f>
        <v>309</v>
      </c>
      <c r="E27" s="1">
        <f>ROUND(('Base Run 1'!E27+'Base Run 2'!E27+'Base Run 3'!E27+'Bench Run'!E27)/4,0)</f>
        <v>2177</v>
      </c>
      <c r="F27" s="1" t="s">
        <v>15</v>
      </c>
    </row>
    <row r="28" spans="1:6" x14ac:dyDescent="0.25">
      <c r="A28" s="1" t="s">
        <v>68</v>
      </c>
      <c r="B28" s="1" t="s">
        <v>98</v>
      </c>
      <c r="C28" s="1">
        <f>('Base Run 1'!C28+'Base Run 2'!C28+'Base Run 3'!C28+'Bench Run'!C28)/4</f>
        <v>344</v>
      </c>
      <c r="D28" s="1">
        <f>ROUND(('Base Run 1'!D28+'Base Run 2'!D28+'Base Run 3'!D28+'Bench Run'!D28)/4,0)</f>
        <v>170</v>
      </c>
      <c r="E28" s="1">
        <f>ROUND(('Base Run 1'!E28+'Base Run 2'!E28+'Base Run 3'!E28+'Bench Run'!E28)/4,0)</f>
        <v>2082</v>
      </c>
      <c r="F28" s="1" t="s">
        <v>22</v>
      </c>
    </row>
    <row r="29" spans="1:6" x14ac:dyDescent="0.25">
      <c r="A29" s="1" t="s">
        <v>68</v>
      </c>
      <c r="B29" s="1" t="s">
        <v>99</v>
      </c>
      <c r="C29" s="1">
        <f>('Base Run 1'!C29+'Base Run 2'!C29+'Base Run 3'!C29+'Bench Run'!C29)/4</f>
        <v>344</v>
      </c>
      <c r="D29" s="1">
        <f>ROUND(('Base Run 1'!D29+'Base Run 2'!D29+'Base Run 3'!D29+'Bench Run'!D29)/4,0)</f>
        <v>182</v>
      </c>
      <c r="E29" s="1">
        <f>ROUND(('Base Run 1'!E29+'Base Run 2'!E29+'Base Run 3'!E29+'Bench Run'!E29)/4,0)</f>
        <v>1927</v>
      </c>
      <c r="F29" s="1" t="s">
        <v>23</v>
      </c>
    </row>
    <row r="30" spans="1:6" x14ac:dyDescent="0.25">
      <c r="A30" s="1" t="s">
        <v>68</v>
      </c>
      <c r="B30" s="1" t="s">
        <v>100</v>
      </c>
      <c r="C30" s="1">
        <f>('Base Run 1'!C30+'Base Run 2'!C30+'Base Run 3'!C30+'Bench Run'!C30)/4</f>
        <v>1311</v>
      </c>
      <c r="D30" s="1">
        <f>ROUND(('Base Run 1'!D30+'Base Run 2'!D30+'Base Run 3'!D30+'Bench Run'!D30)/4,0)</f>
        <v>283</v>
      </c>
      <c r="E30" s="1">
        <f>ROUND(('Base Run 1'!E30+'Base Run 2'!E30+'Base Run 3'!E30+'Bench Run'!E30)/4,0)</f>
        <v>2096</v>
      </c>
      <c r="F30" s="1" t="s">
        <v>13</v>
      </c>
    </row>
    <row r="31" spans="1:6" x14ac:dyDescent="0.25">
      <c r="A31" s="1" t="s">
        <v>68</v>
      </c>
      <c r="B31" s="1" t="s">
        <v>101</v>
      </c>
      <c r="C31" s="1">
        <f>('Base Run 1'!C31+'Base Run 2'!C31+'Base Run 3'!C31+'Bench Run'!C31)/4</f>
        <v>344</v>
      </c>
      <c r="D31" s="1">
        <f>ROUND(('Base Run 1'!D31+'Base Run 2'!D31+'Base Run 3'!D31+'Bench Run'!D31)/4,0)</f>
        <v>209</v>
      </c>
      <c r="E31" s="1">
        <f>ROUND(('Base Run 1'!E31+'Base Run 2'!E31+'Base Run 3'!E31+'Bench Run'!E31)/4,0)</f>
        <v>2110</v>
      </c>
      <c r="F31" s="1" t="s">
        <v>24</v>
      </c>
    </row>
    <row r="32" spans="1:6" x14ac:dyDescent="0.25">
      <c r="A32" s="1" t="s">
        <v>68</v>
      </c>
      <c r="B32" s="1" t="s">
        <v>102</v>
      </c>
      <c r="C32" s="1">
        <f>('Base Run 1'!C32+'Base Run 2'!C32+'Base Run 3'!C32+'Bench Run'!C32)/4</f>
        <v>344</v>
      </c>
      <c r="D32" s="1">
        <f>ROUND(('Base Run 1'!D32+'Base Run 2'!D32+'Base Run 3'!D32+'Bench Run'!D32)/4,0)</f>
        <v>211</v>
      </c>
      <c r="E32" s="1">
        <f>ROUND(('Base Run 1'!E32+'Base Run 2'!E32+'Base Run 3'!E32+'Bench Run'!E32)/4,0)</f>
        <v>2053</v>
      </c>
      <c r="F32" s="1" t="s">
        <v>25</v>
      </c>
    </row>
    <row r="33" spans="1:6" x14ac:dyDescent="0.25">
      <c r="A33" s="1" t="s">
        <v>68</v>
      </c>
      <c r="B33" s="1" t="s">
        <v>103</v>
      </c>
      <c r="C33" s="1">
        <f>('Base Run 1'!C33+'Base Run 2'!C33+'Base Run 3'!C33+'Bench Run'!C33)/4</f>
        <v>1311</v>
      </c>
      <c r="D33" s="1">
        <f>ROUND(('Base Run 1'!D33+'Base Run 2'!D33+'Base Run 3'!D33+'Bench Run'!D33)/4,0)</f>
        <v>302</v>
      </c>
      <c r="E33" s="1">
        <f>ROUND(('Base Run 1'!E33+'Base Run 2'!E33+'Base Run 3'!E33+'Bench Run'!E33)/4,0)</f>
        <v>2274</v>
      </c>
      <c r="F33" s="1" t="s">
        <v>17</v>
      </c>
    </row>
    <row r="34" spans="1:6" x14ac:dyDescent="0.25">
      <c r="A34" s="1" t="s">
        <v>68</v>
      </c>
      <c r="B34" s="1" t="s">
        <v>104</v>
      </c>
      <c r="C34" s="1">
        <f>('Base Run 1'!C34+'Base Run 2'!C34+'Base Run 3'!C34+'Bench Run'!C34)/4</f>
        <v>344</v>
      </c>
      <c r="D34" s="1">
        <f>ROUND(('Base Run 1'!D34+'Base Run 2'!D34+'Base Run 3'!D34+'Bench Run'!D34)/4,0)</f>
        <v>186</v>
      </c>
      <c r="E34" s="1">
        <f>ROUND(('Base Run 1'!E34+'Base Run 2'!E34+'Base Run 3'!E34+'Bench Run'!E34)/4,0)</f>
        <v>2080</v>
      </c>
      <c r="F34" s="1" t="s">
        <v>26</v>
      </c>
    </row>
    <row r="35" spans="1:6" x14ac:dyDescent="0.25">
      <c r="A35" s="1" t="s">
        <v>68</v>
      </c>
      <c r="B35" s="1" t="s">
        <v>105</v>
      </c>
      <c r="C35" s="1">
        <f>('Base Run 1'!C35+'Base Run 2'!C35+'Base Run 3'!C35+'Bench Run'!C35)/4</f>
        <v>696</v>
      </c>
      <c r="D35" s="1">
        <f>ROUND(('Base Run 1'!D35+'Base Run 2'!D35+'Base Run 3'!D35+'Bench Run'!D35)/4,0)</f>
        <v>238</v>
      </c>
      <c r="E35" s="1">
        <f>ROUND(('Base Run 1'!E35+'Base Run 2'!E35+'Base Run 3'!E35+'Bench Run'!E35)/4,0)</f>
        <v>1886</v>
      </c>
      <c r="F35" s="1" t="s">
        <v>27</v>
      </c>
    </row>
    <row r="36" spans="1:6" x14ac:dyDescent="0.25">
      <c r="A36" s="1" t="s">
        <v>68</v>
      </c>
      <c r="B36" s="1" t="s">
        <v>106</v>
      </c>
      <c r="C36" s="1">
        <f>('Base Run 1'!C36+'Base Run 2'!C36+'Base Run 3'!C36+'Bench Run'!C36)/4</f>
        <v>344</v>
      </c>
      <c r="D36" s="1">
        <f>ROUND(('Base Run 1'!D36+'Base Run 2'!D36+'Base Run 3'!D36+'Bench Run'!D36)/4,0)</f>
        <v>176</v>
      </c>
      <c r="E36" s="1">
        <f>ROUND(('Base Run 1'!E36+'Base Run 2'!E36+'Base Run 3'!E36+'Bench Run'!E36)/4,0)</f>
        <v>1912</v>
      </c>
      <c r="F36" s="1" t="s">
        <v>28</v>
      </c>
    </row>
    <row r="37" spans="1:6" x14ac:dyDescent="0.25">
      <c r="A37" s="1" t="s">
        <v>68</v>
      </c>
      <c r="B37" s="1" t="s">
        <v>107</v>
      </c>
      <c r="C37" s="1">
        <f>('Base Run 1'!C37+'Base Run 2'!C37+'Base Run 3'!C37+'Bench Run'!C37)/4</f>
        <v>810</v>
      </c>
      <c r="D37" s="1">
        <f>ROUND(('Base Run 1'!D37+'Base Run 2'!D37+'Base Run 3'!D37+'Bench Run'!D37)/4,0)</f>
        <v>262</v>
      </c>
      <c r="E37" s="1">
        <f>ROUND(('Base Run 1'!E37+'Base Run 2'!E37+'Base Run 3'!E37+'Bench Run'!E37)/4,0)</f>
        <v>2432</v>
      </c>
      <c r="F37" s="1" t="s">
        <v>29</v>
      </c>
    </row>
    <row r="38" spans="1:6" x14ac:dyDescent="0.25">
      <c r="A38" s="1" t="s">
        <v>68</v>
      </c>
      <c r="B38" s="1" t="s">
        <v>108</v>
      </c>
      <c r="C38" s="1">
        <f>('Base Run 1'!C38+'Base Run 2'!C38+'Base Run 3'!C38+'Bench Run'!C38)/4</f>
        <v>1311</v>
      </c>
      <c r="D38" s="1">
        <f>ROUND(('Base Run 1'!D38+'Base Run 2'!D38+'Base Run 3'!D38+'Bench Run'!D38)/4,0)</f>
        <v>298</v>
      </c>
      <c r="E38" s="1">
        <f>ROUND(('Base Run 1'!E38+'Base Run 2'!E38+'Base Run 3'!E38+'Bench Run'!E38)/4,0)</f>
        <v>1973</v>
      </c>
      <c r="F38" s="1" t="s">
        <v>16</v>
      </c>
    </row>
    <row r="39" spans="1:6" x14ac:dyDescent="0.25">
      <c r="A39" s="1" t="s">
        <v>68</v>
      </c>
      <c r="B39" s="1" t="s">
        <v>109</v>
      </c>
      <c r="C39" s="1">
        <f>('Base Run 1'!C39+'Base Run 2'!C39+'Base Run 3'!C39+'Bench Run'!C39)/4</f>
        <v>340</v>
      </c>
      <c r="D39" s="1">
        <f>ROUND(('Base Run 1'!D39+'Base Run 2'!D39+'Base Run 3'!D39+'Bench Run'!D39)/4,0)</f>
        <v>183</v>
      </c>
      <c r="E39" s="1">
        <f>ROUND(('Base Run 1'!E39+'Base Run 2'!E39+'Base Run 3'!E39+'Bench Run'!E39)/4,0)</f>
        <v>2046</v>
      </c>
      <c r="F39" s="1" t="s">
        <v>30</v>
      </c>
    </row>
    <row r="40" spans="1:6" x14ac:dyDescent="0.25">
      <c r="A40" s="1" t="s">
        <v>68</v>
      </c>
      <c r="B40" s="1" t="s">
        <v>110</v>
      </c>
      <c r="C40" s="1">
        <f>('Base Run 1'!C40+'Base Run 2'!C40+'Base Run 3'!C40+'Bench Run'!C40)/4</f>
        <v>1311</v>
      </c>
      <c r="D40" s="1">
        <f>ROUND(('Base Run 1'!D40+'Base Run 2'!D40+'Base Run 3'!D40+'Bench Run'!D40)/4,0)</f>
        <v>285</v>
      </c>
      <c r="E40" s="1">
        <f>ROUND(('Base Run 1'!E40+'Base Run 2'!E40+'Base Run 3'!E40+'Bench Run'!E40)/4,0)</f>
        <v>2039</v>
      </c>
      <c r="F40" s="1" t="s">
        <v>18</v>
      </c>
    </row>
    <row r="41" spans="1:6" x14ac:dyDescent="0.25">
      <c r="A41" s="1" t="s">
        <v>68</v>
      </c>
      <c r="B41" s="1" t="s">
        <v>111</v>
      </c>
      <c r="C41" s="1">
        <f>('Base Run 1'!C41+'Base Run 2'!C41+'Base Run 3'!C41+'Bench Run'!C41)/4</f>
        <v>351</v>
      </c>
      <c r="D41" s="1">
        <f>ROUND(('Base Run 1'!D41+'Base Run 2'!D41+'Base Run 3'!D41+'Bench Run'!D41)/4,0)</f>
        <v>180</v>
      </c>
      <c r="E41" s="1">
        <f>ROUND(('Base Run 1'!E41+'Base Run 2'!E41+'Base Run 3'!E41+'Bench Run'!E41)/4,0)</f>
        <v>1871</v>
      </c>
      <c r="F41" s="1" t="s">
        <v>31</v>
      </c>
    </row>
    <row r="42" spans="1:6" x14ac:dyDescent="0.25">
      <c r="A42" s="1" t="s">
        <v>68</v>
      </c>
      <c r="B42" s="1" t="s">
        <v>112</v>
      </c>
      <c r="C42" s="1">
        <f>('Base Run 1'!C42+'Base Run 2'!C42+'Base Run 3'!C42+'Bench Run'!C42)/4</f>
        <v>344</v>
      </c>
      <c r="D42" s="1">
        <f>ROUND(('Base Run 1'!D42+'Base Run 2'!D42+'Base Run 3'!D42+'Bench Run'!D42)/4,0)</f>
        <v>167</v>
      </c>
      <c r="E42" s="1">
        <f>ROUND(('Base Run 1'!E42+'Base Run 2'!E42+'Base Run 3'!E42+'Bench Run'!E42)/4,0)</f>
        <v>2022</v>
      </c>
      <c r="F42" s="1" t="s">
        <v>32</v>
      </c>
    </row>
    <row r="43" spans="1:6" x14ac:dyDescent="0.25">
      <c r="A43" s="1" t="s">
        <v>68</v>
      </c>
      <c r="B43" s="1" t="s">
        <v>113</v>
      </c>
      <c r="C43" s="1">
        <f>('Base Run 1'!C43+'Base Run 2'!C43+'Base Run 3'!C43+'Bench Run'!C43)/4</f>
        <v>1311</v>
      </c>
      <c r="D43" s="1">
        <f>ROUND(('Base Run 1'!D43+'Base Run 2'!D43+'Base Run 3'!D43+'Bench Run'!D43)/4,0)</f>
        <v>311</v>
      </c>
      <c r="E43" s="1">
        <f>ROUND(('Base Run 1'!E43+'Base Run 2'!E43+'Base Run 3'!E43+'Bench Run'!E43)/4,0)</f>
        <v>2078</v>
      </c>
      <c r="F43" s="1" t="s">
        <v>9</v>
      </c>
    </row>
    <row r="44" spans="1:6" x14ac:dyDescent="0.25">
      <c r="A44" s="1" t="s">
        <v>68</v>
      </c>
      <c r="B44" s="1" t="s">
        <v>114</v>
      </c>
      <c r="C44" s="1">
        <f>('Base Run 1'!C44+'Base Run 2'!C44+'Base Run 3'!C44+'Bench Run'!C44)/4</f>
        <v>344</v>
      </c>
      <c r="D44" s="1">
        <f>ROUND(('Base Run 1'!D44+'Base Run 2'!D44+'Base Run 3'!D44+'Bench Run'!D44)/4,0)</f>
        <v>200</v>
      </c>
      <c r="E44" s="1">
        <f>ROUND(('Base Run 1'!E44+'Base Run 2'!E44+'Base Run 3'!E44+'Bench Run'!E44)/4,0)</f>
        <v>1860</v>
      </c>
      <c r="F44" s="1" t="s">
        <v>33</v>
      </c>
    </row>
    <row r="45" spans="1:6" x14ac:dyDescent="0.25">
      <c r="A45" s="1" t="s">
        <v>68</v>
      </c>
      <c r="B45" s="1" t="s">
        <v>115</v>
      </c>
      <c r="C45" s="1">
        <f>('Base Run 1'!C45+'Base Run 2'!C45+'Base Run 3'!C45+'Bench Run'!C45)/4</f>
        <v>1311</v>
      </c>
      <c r="D45" s="1">
        <f>ROUND(('Base Run 1'!D45+'Base Run 2'!D45+'Base Run 3'!D45+'Bench Run'!D45)/4,0)</f>
        <v>356</v>
      </c>
      <c r="E45" s="1">
        <f>ROUND(('Base Run 1'!E45+'Base Run 2'!E45+'Base Run 3'!E45+'Bench Run'!E45)/4,0)</f>
        <v>2059</v>
      </c>
      <c r="F45" s="1" t="s">
        <v>10</v>
      </c>
    </row>
    <row r="46" spans="1:6" x14ac:dyDescent="0.25">
      <c r="A46" s="1" t="s">
        <v>68</v>
      </c>
      <c r="B46" s="1" t="s">
        <v>116</v>
      </c>
      <c r="C46" s="1">
        <f>('Base Run 1'!C46+'Base Run 2'!C46+'Base Run 3'!C46+'Bench Run'!C46)/4</f>
        <v>1311</v>
      </c>
      <c r="D46" s="1">
        <f>ROUND(('Base Run 1'!D46+'Base Run 2'!D46+'Base Run 3'!D46+'Bench Run'!D46)/4,0)</f>
        <v>289</v>
      </c>
      <c r="E46" s="1">
        <f>ROUND(('Base Run 1'!E46+'Base Run 2'!E46+'Base Run 3'!E46+'Bench Run'!E46)/4,0)</f>
        <v>2058</v>
      </c>
      <c r="F46" s="1" t="s">
        <v>20</v>
      </c>
    </row>
    <row r="47" spans="1:6" x14ac:dyDescent="0.25">
      <c r="A47" s="1" t="s">
        <v>68</v>
      </c>
      <c r="B47" s="1" t="s">
        <v>117</v>
      </c>
      <c r="C47" s="1">
        <f>('Base Run 1'!C47+'Base Run 2'!C47+'Base Run 3'!C47+'Bench Run'!C47)/4</f>
        <v>1023</v>
      </c>
      <c r="D47" s="1">
        <f>ROUND(('Base Run 1'!D47+'Base Run 2'!D47+'Base Run 3'!D47+'Bench Run'!D47)/4,0)</f>
        <v>293</v>
      </c>
      <c r="E47" s="1">
        <f>ROUND(('Base Run 1'!E47+'Base Run 2'!E47+'Base Run 3'!E47+'Bench Run'!E47)/4,0)</f>
        <v>2224</v>
      </c>
      <c r="F47" s="1" t="s">
        <v>118</v>
      </c>
    </row>
    <row r="48" spans="1:6" x14ac:dyDescent="0.25">
      <c r="A48" s="1" t="s">
        <v>68</v>
      </c>
      <c r="B48" s="1" t="s">
        <v>119</v>
      </c>
      <c r="C48" s="1">
        <f>('Base Run 1'!C48+'Base Run 2'!C48+'Base Run 3'!C48+'Bench Run'!C48)/4</f>
        <v>81</v>
      </c>
      <c r="D48" s="1">
        <f>ROUND(('Base Run 1'!D48+'Base Run 2'!D48+'Base Run 3'!D48+'Bench Run'!D48)/4,0)</f>
        <v>145</v>
      </c>
      <c r="E48" s="1">
        <f>ROUND(('Base Run 1'!E48+'Base Run 2'!E48+'Base Run 3'!E48+'Bench Run'!E48)/4,0)</f>
        <v>1990</v>
      </c>
      <c r="F48" s="1" t="s">
        <v>120</v>
      </c>
    </row>
    <row r="49" spans="1:6" x14ac:dyDescent="0.25">
      <c r="A49" s="1" t="s">
        <v>68</v>
      </c>
      <c r="B49" s="1" t="s">
        <v>121</v>
      </c>
      <c r="C49" s="1">
        <f>('Base Run 1'!C49+'Base Run 2'!C49+'Base Run 3'!C49+'Bench Run'!C49)/4</f>
        <v>112</v>
      </c>
      <c r="D49" s="1">
        <f>ROUND(('Base Run 1'!D49+'Base Run 2'!D49+'Base Run 3'!D49+'Bench Run'!D49)/4,0)</f>
        <v>191</v>
      </c>
      <c r="E49" s="1">
        <f>ROUND(('Base Run 1'!E49+'Base Run 2'!E49+'Base Run 3'!E49+'Bench Run'!E49)/4,0)</f>
        <v>2011</v>
      </c>
      <c r="F49" s="1" t="s">
        <v>122</v>
      </c>
    </row>
    <row r="50" spans="1:6" x14ac:dyDescent="0.25">
      <c r="A50" s="1" t="s">
        <v>68</v>
      </c>
      <c r="B50" s="1" t="s">
        <v>123</v>
      </c>
      <c r="C50" s="1">
        <f>('Base Run 1'!C50+'Base Run 2'!C50+'Base Run 3'!C50+'Bench Run'!C50)/4</f>
        <v>181</v>
      </c>
      <c r="D50" s="1">
        <f>ROUND(('Base Run 1'!D50+'Base Run 2'!D50+'Base Run 3'!D50+'Bench Run'!D50)/4,0)</f>
        <v>193</v>
      </c>
      <c r="E50" s="1">
        <f>ROUND(('Base Run 1'!E50+'Base Run 2'!E50+'Base Run 3'!E50+'Bench Run'!E50)/4,0)</f>
        <v>1950</v>
      </c>
      <c r="F50" s="1" t="s">
        <v>124</v>
      </c>
    </row>
    <row r="51" spans="1:6" x14ac:dyDescent="0.25">
      <c r="A51" s="1" t="s">
        <v>68</v>
      </c>
      <c r="B51" s="1" t="s">
        <v>125</v>
      </c>
      <c r="C51" s="1">
        <f>('Base Run 1'!C51+'Base Run 2'!C51+'Base Run 3'!C51+'Bench Run'!C51)/4</f>
        <v>335</v>
      </c>
      <c r="D51" s="1">
        <f>ROUND(('Base Run 1'!D51+'Base Run 2'!D51+'Base Run 3'!D51+'Bench Run'!D51)/4,0)</f>
        <v>260</v>
      </c>
      <c r="E51" s="1">
        <f>ROUND(('Base Run 1'!E51+'Base Run 2'!E51+'Base Run 3'!E51+'Bench Run'!E51)/4,0)</f>
        <v>1962</v>
      </c>
      <c r="F51" s="1" t="s">
        <v>126</v>
      </c>
    </row>
    <row r="52" spans="1:6" x14ac:dyDescent="0.25">
      <c r="A52" s="1" t="s">
        <v>68</v>
      </c>
      <c r="B52" s="1" t="s">
        <v>127</v>
      </c>
      <c r="C52" s="1">
        <f>('Base Run 1'!C52+'Base Run 2'!C52+'Base Run 3'!C52+'Bench Run'!C52)/4</f>
        <v>503</v>
      </c>
      <c r="D52" s="1">
        <f>ROUND(('Base Run 1'!D52+'Base Run 2'!D52+'Base Run 3'!D52+'Bench Run'!D52)/4,0)</f>
        <v>218</v>
      </c>
      <c r="E52" s="1">
        <f>ROUND(('Base Run 1'!E52+'Base Run 2'!E52+'Base Run 3'!E52+'Bench Run'!E52)/4,0)</f>
        <v>1928</v>
      </c>
      <c r="F52" s="1" t="s">
        <v>128</v>
      </c>
    </row>
    <row r="53" spans="1:6" x14ac:dyDescent="0.25">
      <c r="A53" s="1" t="s">
        <v>68</v>
      </c>
      <c r="B53" s="1" t="s">
        <v>129</v>
      </c>
      <c r="C53" s="1">
        <f>('Base Run 1'!C53+'Base Run 2'!C53+'Base Run 3'!C53+'Bench Run'!C53)/4</f>
        <v>685</v>
      </c>
      <c r="D53" s="1">
        <f>ROUND(('Base Run 1'!D53+'Base Run 2'!D53+'Base Run 3'!D53+'Bench Run'!D53)/4,0)</f>
        <v>255</v>
      </c>
      <c r="E53" s="1">
        <f>ROUND(('Base Run 1'!E53+'Base Run 2'!E53+'Base Run 3'!E53+'Bench Run'!E53)/4,0)</f>
        <v>2043</v>
      </c>
      <c r="F53" s="1" t="s">
        <v>130</v>
      </c>
    </row>
    <row r="54" spans="1:6" x14ac:dyDescent="0.25">
      <c r="A54" s="1" t="s">
        <v>68</v>
      </c>
      <c r="B54" s="1" t="s">
        <v>131</v>
      </c>
      <c r="C54" s="1">
        <f>('Base Run 1'!C54+'Base Run 2'!C54+'Base Run 3'!C54+'Bench Run'!C54)/4</f>
        <v>882</v>
      </c>
      <c r="D54" s="1">
        <f>ROUND(('Base Run 1'!D54+'Base Run 2'!D54+'Base Run 3'!D54+'Bench Run'!D54)/4,0)</f>
        <v>239</v>
      </c>
      <c r="E54" s="1">
        <f>ROUND(('Base Run 1'!E54+'Base Run 2'!E54+'Base Run 3'!E54+'Bench Run'!E54)/4,0)</f>
        <v>3112</v>
      </c>
      <c r="F54" s="1" t="s">
        <v>132</v>
      </c>
    </row>
    <row r="55" spans="1:6" x14ac:dyDescent="0.25">
      <c r="A55" s="1" t="s">
        <v>68</v>
      </c>
      <c r="B55" s="1" t="s">
        <v>133</v>
      </c>
      <c r="C55" s="1">
        <f>('Base Run 1'!C55+'Base Run 2'!C55+'Base Run 3'!C55+'Bench Run'!C55)/4</f>
        <v>1092</v>
      </c>
      <c r="D55" s="1">
        <f>ROUND(('Base Run 1'!D55+'Base Run 2'!D55+'Base Run 3'!D55+'Bench Run'!D55)/4,0)</f>
        <v>287</v>
      </c>
      <c r="E55" s="1">
        <f>ROUND(('Base Run 1'!E55+'Base Run 2'!E55+'Base Run 3'!E55+'Bench Run'!E55)/4,0)</f>
        <v>2161</v>
      </c>
      <c r="F55" s="1" t="s">
        <v>134</v>
      </c>
    </row>
    <row r="56" spans="1:6" x14ac:dyDescent="0.25">
      <c r="A56" s="1" t="s">
        <v>68</v>
      </c>
      <c r="B56" s="1" t="s">
        <v>135</v>
      </c>
      <c r="C56" s="1">
        <f>('Base Run 1'!C56+'Base Run 2'!C56+'Base Run 3'!C56+'Bench Run'!C56)/4</f>
        <v>1316</v>
      </c>
      <c r="D56" s="1">
        <f>ROUND(('Base Run 1'!D56+'Base Run 2'!D56+'Base Run 3'!D56+'Bench Run'!D56)/4,0)</f>
        <v>269</v>
      </c>
      <c r="E56" s="1">
        <f>ROUND(('Base Run 1'!E56+'Base Run 2'!E56+'Base Run 3'!E56+'Bench Run'!E56)/4,0)</f>
        <v>1997</v>
      </c>
      <c r="F56" s="1" t="s">
        <v>136</v>
      </c>
    </row>
    <row r="57" spans="1:6" x14ac:dyDescent="0.25">
      <c r="A57" s="1" t="s">
        <v>68</v>
      </c>
      <c r="B57" s="1" t="s">
        <v>137</v>
      </c>
      <c r="C57" s="1">
        <f>('Base Run 1'!C57+'Base Run 2'!C57+'Base Run 3'!C57+'Bench Run'!C57)/4</f>
        <v>1554</v>
      </c>
      <c r="D57" s="1">
        <f>ROUND(('Base Run 1'!D57+'Base Run 2'!D57+'Base Run 3'!D57+'Bench Run'!D57)/4,0)</f>
        <v>309</v>
      </c>
      <c r="E57" s="1">
        <f>ROUND(('Base Run 1'!E57+'Base Run 2'!E57+'Base Run 3'!E57+'Bench Run'!E57)/4,0)</f>
        <v>2057</v>
      </c>
      <c r="F57" s="1" t="s">
        <v>138</v>
      </c>
    </row>
    <row r="58" spans="1:6" x14ac:dyDescent="0.25">
      <c r="A58" s="1" t="s">
        <v>68</v>
      </c>
      <c r="B58" s="1" t="s">
        <v>139</v>
      </c>
      <c r="C58" s="1">
        <f>('Base Run 1'!C58+'Base Run 2'!C58+'Base Run 3'!C58+'Bench Run'!C58)/4</f>
        <v>1807</v>
      </c>
      <c r="D58" s="1">
        <f>ROUND(('Base Run 1'!D58+'Base Run 2'!D58+'Base Run 3'!D58+'Bench Run'!D58)/4,0)</f>
        <v>319</v>
      </c>
      <c r="E58" s="1">
        <f>ROUND(('Base Run 1'!E58+'Base Run 2'!E58+'Base Run 3'!E58+'Bench Run'!E58)/4,0)</f>
        <v>2057</v>
      </c>
      <c r="F58" s="1" t="s">
        <v>140</v>
      </c>
    </row>
    <row r="59" spans="1:6" x14ac:dyDescent="0.25">
      <c r="A59" s="1" t="s">
        <v>68</v>
      </c>
      <c r="B59" s="1" t="s">
        <v>141</v>
      </c>
      <c r="C59" s="1">
        <f>('Base Run 1'!C59+'Base Run 2'!C59+'Base Run 3'!C59+'Bench Run'!C59)/4</f>
        <v>2073</v>
      </c>
      <c r="D59" s="1">
        <f>ROUND(('Base Run 1'!D59+'Base Run 2'!D59+'Base Run 3'!D59+'Bench Run'!D59)/4,0)</f>
        <v>475</v>
      </c>
      <c r="E59" s="1">
        <f>ROUND(('Base Run 1'!E59+'Base Run 2'!E59+'Base Run 3'!E59+'Bench Run'!E59)/4,0)</f>
        <v>2084</v>
      </c>
      <c r="F59" s="1" t="s">
        <v>142</v>
      </c>
    </row>
    <row r="60" spans="1:6" x14ac:dyDescent="0.25">
      <c r="A60" s="1" t="s">
        <v>68</v>
      </c>
      <c r="B60" s="1" t="s">
        <v>143</v>
      </c>
      <c r="C60" s="1">
        <f>('Base Run 1'!C60+'Base Run 2'!C60+'Base Run 3'!C60+'Bench Run'!C60)/4</f>
        <v>2353</v>
      </c>
      <c r="D60" s="1">
        <f>ROUND(('Base Run 1'!D60+'Base Run 2'!D60+'Base Run 3'!D60+'Bench Run'!D60)/4,0)</f>
        <v>411</v>
      </c>
      <c r="E60" s="1">
        <f>ROUND(('Base Run 1'!E60+'Base Run 2'!E60+'Base Run 3'!E60+'Bench Run'!E60)/4,0)</f>
        <v>2220</v>
      </c>
      <c r="F60" s="1" t="s">
        <v>144</v>
      </c>
    </row>
    <row r="61" spans="1:6" x14ac:dyDescent="0.25">
      <c r="A61" s="1" t="s">
        <v>68</v>
      </c>
      <c r="B61" s="1" t="s">
        <v>145</v>
      </c>
      <c r="C61" s="1">
        <f>('Base Run 1'!C61+'Base Run 2'!C61+'Base Run 3'!C61+'Bench Run'!C61)/4</f>
        <v>2647</v>
      </c>
      <c r="D61" s="1">
        <f>ROUND(('Base Run 1'!D61+'Base Run 2'!D61+'Base Run 3'!D61+'Bench Run'!D61)/4,0)</f>
        <v>434</v>
      </c>
      <c r="E61" s="1">
        <f>ROUND(('Base Run 1'!E61+'Base Run 2'!E61+'Base Run 3'!E61+'Bench Run'!E61)/4,0)</f>
        <v>2338</v>
      </c>
      <c r="F61" s="1" t="s">
        <v>146</v>
      </c>
    </row>
    <row r="62" spans="1:6" x14ac:dyDescent="0.25">
      <c r="A62" s="1" t="s">
        <v>68</v>
      </c>
      <c r="B62" s="1" t="s">
        <v>147</v>
      </c>
      <c r="C62" s="1">
        <f>('Base Run 1'!C62+'Base Run 2'!C62+'Base Run 3'!C62+'Bench Run'!C62)/4</f>
        <v>950</v>
      </c>
      <c r="D62" s="1">
        <f>ROUND(('Base Run 1'!D62+'Base Run 2'!D62+'Base Run 3'!D62+'Bench Run'!D62)/4,0)</f>
        <v>281</v>
      </c>
      <c r="E62" s="1">
        <f>ROUND(('Base Run 1'!E62+'Base Run 2'!E62+'Base Run 3'!E62+'Bench Run'!E62)/4,0)</f>
        <v>2122</v>
      </c>
      <c r="F62" s="1" t="s">
        <v>148</v>
      </c>
    </row>
    <row r="63" spans="1:6" x14ac:dyDescent="0.25">
      <c r="A63" s="1" t="s">
        <v>68</v>
      </c>
      <c r="B63" s="1" t="s">
        <v>149</v>
      </c>
      <c r="C63" s="1">
        <f>('Base Run 1'!C63+'Base Run 2'!C63+'Base Run 3'!C63+'Bench Run'!C63)/4</f>
        <v>405</v>
      </c>
      <c r="D63" s="1">
        <f>ROUND(('Base Run 1'!D63+'Base Run 2'!D63+'Base Run 3'!D63+'Bench Run'!D63)/4,0)</f>
        <v>151</v>
      </c>
      <c r="E63" s="1">
        <f>ROUND(('Base Run 1'!E63+'Base Run 2'!E63+'Base Run 3'!E63+'Bench Run'!E63)/4,0)</f>
        <v>1812</v>
      </c>
      <c r="F63" s="1" t="s">
        <v>150</v>
      </c>
    </row>
    <row r="64" spans="1:6" x14ac:dyDescent="0.25">
      <c r="A64" s="1" t="s">
        <v>68</v>
      </c>
      <c r="B64" s="1" t="s">
        <v>151</v>
      </c>
      <c r="C64" s="1">
        <f>('Base Run 1'!C64+'Base Run 2'!C64+'Base Run 3'!C64+'Bench Run'!C64)/4</f>
        <v>280</v>
      </c>
      <c r="D64" s="1">
        <f>ROUND(('Base Run 1'!D64+'Base Run 2'!D64+'Base Run 3'!D64+'Bench Run'!D64)/4,0)</f>
        <v>234</v>
      </c>
      <c r="E64" s="1">
        <f>ROUND(('Base Run 1'!E64+'Base Run 2'!E64+'Base Run 3'!E64+'Bench Run'!E64)/4,0)</f>
        <v>2083</v>
      </c>
      <c r="F64" s="1" t="s">
        <v>152</v>
      </c>
    </row>
    <row r="65" spans="1:6" x14ac:dyDescent="0.25">
      <c r="A65" s="1" t="s">
        <v>67</v>
      </c>
      <c r="B65" s="1" t="s">
        <v>153</v>
      </c>
      <c r="C65" s="1">
        <f>('Base Run 1'!C65+'Base Run 2'!C65+'Base Run 3'!C65+'Bench Run'!C65)/4</f>
        <v>141</v>
      </c>
      <c r="D65" s="1">
        <f>ROUND(('Base Run 1'!D65+'Base Run 2'!D65+'Base Run 3'!D65+'Bench Run'!D65)/4,0)</f>
        <v>507</v>
      </c>
      <c r="E65" s="1">
        <f>ROUND(('Base Run 1'!E65+'Base Run 2'!E65+'Base Run 3'!E65+'Bench Run'!E65)/4,0)</f>
        <v>6812</v>
      </c>
      <c r="F65" s="1" t="s">
        <v>34</v>
      </c>
    </row>
    <row r="66" spans="1:6" x14ac:dyDescent="0.25">
      <c r="A66" s="1" t="s">
        <v>67</v>
      </c>
      <c r="B66" s="1" t="s">
        <v>154</v>
      </c>
      <c r="C66" s="1">
        <f>('Base Run 1'!C66+'Base Run 2'!C66+'Base Run 3'!C66+'Bench Run'!C66)/4</f>
        <v>127</v>
      </c>
      <c r="D66" s="1">
        <f>ROUND(('Base Run 1'!D66+'Base Run 2'!D66+'Base Run 3'!D66+'Bench Run'!D66)/4,0)</f>
        <v>386</v>
      </c>
      <c r="E66" s="1">
        <f>ROUND(('Base Run 1'!E66+'Base Run 2'!E66+'Base Run 3'!E66+'Bench Run'!E66)/4,0)</f>
        <v>6458</v>
      </c>
      <c r="F66" s="1" t="s">
        <v>35</v>
      </c>
    </row>
    <row r="67" spans="1:6" x14ac:dyDescent="0.25">
      <c r="A67" s="1" t="s">
        <v>67</v>
      </c>
      <c r="B67" s="1" t="s">
        <v>155</v>
      </c>
      <c r="C67" s="1">
        <f>('Base Run 1'!C67+'Base Run 2'!C67+'Base Run 3'!C67+'Bench Run'!C67)/4</f>
        <v>111</v>
      </c>
      <c r="D67" s="1">
        <f>ROUND(('Base Run 1'!D67+'Base Run 2'!D67+'Base Run 3'!D67+'Bench Run'!D67)/4,0)</f>
        <v>338</v>
      </c>
      <c r="E67" s="1">
        <f>ROUND(('Base Run 1'!E67+'Base Run 2'!E67+'Base Run 3'!E67+'Bench Run'!E67)/4,0)</f>
        <v>5327</v>
      </c>
      <c r="F67" s="1" t="s">
        <v>36</v>
      </c>
    </row>
    <row r="68" spans="1:6" x14ac:dyDescent="0.25">
      <c r="A68" s="1" t="s">
        <v>67</v>
      </c>
      <c r="B68" s="1" t="s">
        <v>156</v>
      </c>
      <c r="C68" s="1">
        <f>('Base Run 1'!C68+'Base Run 2'!C68+'Base Run 3'!C68+'Bench Run'!C68)/4</f>
        <v>146</v>
      </c>
      <c r="D68" s="1">
        <f>ROUND(('Base Run 1'!D68+'Base Run 2'!D68+'Base Run 3'!D68+'Bench Run'!D68)/4,0)</f>
        <v>483</v>
      </c>
      <c r="E68" s="1">
        <f>ROUND(('Base Run 1'!E68+'Base Run 2'!E68+'Base Run 3'!E68+'Bench Run'!E68)/4,0)</f>
        <v>4029</v>
      </c>
      <c r="F68" s="1" t="s">
        <v>37</v>
      </c>
    </row>
    <row r="69" spans="1:6" x14ac:dyDescent="0.25">
      <c r="A69" s="1" t="s">
        <v>68</v>
      </c>
      <c r="B69" s="1" t="s">
        <v>157</v>
      </c>
      <c r="C69" s="1">
        <f>('Base Run 1'!C69+'Base Run 2'!C69+'Base Run 3'!C69+'Bench Run'!C69)/4</f>
        <v>478</v>
      </c>
      <c r="D69" s="1">
        <f>ROUND(('Base Run 1'!D69+'Base Run 2'!D69+'Base Run 3'!D69+'Bench Run'!D69)/4,0)</f>
        <v>222</v>
      </c>
      <c r="E69" s="1">
        <f>ROUND(('Base Run 1'!E69+'Base Run 2'!E69+'Base Run 3'!E69+'Bench Run'!E69)/4,0)</f>
        <v>2018</v>
      </c>
      <c r="F69" s="1" t="s">
        <v>158</v>
      </c>
    </row>
    <row r="70" spans="1:6" x14ac:dyDescent="0.25">
      <c r="A70" s="1" t="s">
        <v>68</v>
      </c>
      <c r="B70" s="1" t="s">
        <v>159</v>
      </c>
      <c r="C70" s="1">
        <f>('Base Run 1'!C70+'Base Run 2'!C70+'Base Run 3'!C70+'Bench Run'!C70)/4</f>
        <v>731</v>
      </c>
      <c r="D70" s="1">
        <f>ROUND(('Base Run 1'!D70+'Base Run 2'!D70+'Base Run 3'!D70+'Bench Run'!D70)/4,0)</f>
        <v>442</v>
      </c>
      <c r="E70" s="1">
        <f>ROUND(('Base Run 1'!E70+'Base Run 2'!E70+'Base Run 3'!E70+'Bench Run'!E70)/4,0)</f>
        <v>2230</v>
      </c>
      <c r="F70" s="1" t="s">
        <v>160</v>
      </c>
    </row>
    <row r="71" spans="1:6" x14ac:dyDescent="0.25">
      <c r="A71" s="1" t="s">
        <v>68</v>
      </c>
      <c r="B71" s="1" t="s">
        <v>161</v>
      </c>
      <c r="C71" s="1">
        <f>('Base Run 1'!C71+'Base Run 2'!C71+'Base Run 3'!C71+'Bench Run'!C71)/4</f>
        <v>847</v>
      </c>
      <c r="D71" s="1">
        <f>ROUND(('Base Run 1'!D71+'Base Run 2'!D71+'Base Run 3'!D71+'Bench Run'!D71)/4,0)</f>
        <v>342</v>
      </c>
      <c r="E71" s="1">
        <f>ROUND(('Base Run 1'!E71+'Base Run 2'!E71+'Base Run 3'!E71+'Bench Run'!E71)/4,0)</f>
        <v>2187</v>
      </c>
      <c r="F71" s="1" t="s">
        <v>162</v>
      </c>
    </row>
    <row r="72" spans="1:6" x14ac:dyDescent="0.25">
      <c r="A72" s="1" t="s">
        <v>68</v>
      </c>
      <c r="B72" s="1" t="s">
        <v>163</v>
      </c>
      <c r="C72" s="1">
        <f>('Base Run 1'!C72+'Base Run 2'!C72+'Base Run 3'!C72+'Bench Run'!C72)/4</f>
        <v>850</v>
      </c>
      <c r="D72" s="1">
        <f>ROUND(('Base Run 1'!D72+'Base Run 2'!D72+'Base Run 3'!D72+'Bench Run'!D72)/4,0)</f>
        <v>233</v>
      </c>
      <c r="E72" s="1">
        <f>ROUND(('Base Run 1'!E72+'Base Run 2'!E72+'Base Run 3'!E72+'Bench Run'!E72)/4,0)</f>
        <v>2025</v>
      </c>
      <c r="F72" s="1" t="s">
        <v>164</v>
      </c>
    </row>
    <row r="73" spans="1:6" x14ac:dyDescent="0.25">
      <c r="A73" s="1" t="s">
        <v>68</v>
      </c>
      <c r="B73" s="1" t="s">
        <v>165</v>
      </c>
      <c r="C73" s="1">
        <f>('Base Run 1'!C73+'Base Run 2'!C73+'Base Run 3'!C73+'Bench Run'!C73)/4</f>
        <v>435</v>
      </c>
      <c r="D73" s="1">
        <f>ROUND(('Base Run 1'!D73+'Base Run 2'!D73+'Base Run 3'!D73+'Bench Run'!D73)/4,0)</f>
        <v>284</v>
      </c>
      <c r="E73" s="1">
        <f>ROUND(('Base Run 1'!E73+'Base Run 2'!E73+'Base Run 3'!E73+'Bench Run'!E73)/4,0)</f>
        <v>2068</v>
      </c>
      <c r="F73" s="1" t="s">
        <v>38</v>
      </c>
    </row>
    <row r="74" spans="1:6" x14ac:dyDescent="0.25">
      <c r="A74" s="1" t="s">
        <v>67</v>
      </c>
      <c r="B74" s="1" t="s">
        <v>166</v>
      </c>
      <c r="C74" s="1">
        <f>('Base Run 1'!C74+'Base Run 2'!C74+'Base Run 3'!C74+'Bench Run'!C74)/4</f>
        <v>180</v>
      </c>
      <c r="D74" s="1">
        <f>ROUND(('Base Run 1'!D74+'Base Run 2'!D74+'Base Run 3'!D74+'Bench Run'!D74)/4,0)</f>
        <v>585</v>
      </c>
      <c r="E74" s="1">
        <f>ROUND(('Base Run 1'!E74+'Base Run 2'!E74+'Base Run 3'!E74+'Bench Run'!E74)/4,0)</f>
        <v>5301</v>
      </c>
      <c r="F74" s="1" t="s">
        <v>39</v>
      </c>
    </row>
    <row r="75" spans="1:6" x14ac:dyDescent="0.25">
      <c r="A75" s="1" t="s">
        <v>67</v>
      </c>
      <c r="B75" s="1" t="s">
        <v>167</v>
      </c>
      <c r="C75" s="1">
        <f>('Base Run 1'!C75+'Base Run 2'!C75+'Base Run 3'!C75+'Bench Run'!C75)/4</f>
        <v>169</v>
      </c>
      <c r="D75" s="1">
        <f>ROUND(('Base Run 1'!D75+'Base Run 2'!D75+'Base Run 3'!D75+'Bench Run'!D75)/4,0)</f>
        <v>568</v>
      </c>
      <c r="E75" s="1">
        <f>ROUND(('Base Run 1'!E75+'Base Run 2'!E75+'Base Run 3'!E75+'Bench Run'!E75)/4,0)</f>
        <v>3969</v>
      </c>
      <c r="F75" s="1" t="s">
        <v>40</v>
      </c>
    </row>
    <row r="76" spans="1:6" x14ac:dyDescent="0.25">
      <c r="A76" s="1" t="s">
        <v>67</v>
      </c>
      <c r="B76" s="1" t="s">
        <v>168</v>
      </c>
      <c r="C76" s="1">
        <f>('Base Run 1'!C76+'Base Run 2'!C76+'Base Run 3'!C76+'Bench Run'!C76)/4</f>
        <v>139</v>
      </c>
      <c r="D76" s="1">
        <f>ROUND(('Base Run 1'!D76+'Base Run 2'!D76+'Base Run 3'!D76+'Bench Run'!D76)/4,0)</f>
        <v>512</v>
      </c>
      <c r="E76" s="1">
        <f>ROUND(('Base Run 1'!E76+'Base Run 2'!E76+'Base Run 3'!E76+'Bench Run'!E76)/4,0)</f>
        <v>3853</v>
      </c>
      <c r="F76" s="1" t="s">
        <v>41</v>
      </c>
    </row>
    <row r="77" spans="1:6" x14ac:dyDescent="0.25">
      <c r="A77" s="1" t="s">
        <v>67</v>
      </c>
      <c r="B77" s="1" t="s">
        <v>169</v>
      </c>
      <c r="C77" s="1">
        <f>('Base Run 1'!C77+'Base Run 2'!C77+'Base Run 3'!C77+'Bench Run'!C77)/4</f>
        <v>188</v>
      </c>
      <c r="D77" s="1">
        <f>ROUND(('Base Run 1'!D77+'Base Run 2'!D77+'Base Run 3'!D77+'Bench Run'!D77)/4,0)</f>
        <v>532</v>
      </c>
      <c r="E77" s="1">
        <f>ROUND(('Base Run 1'!E77+'Base Run 2'!E77+'Base Run 3'!E77+'Bench Run'!E77)/4,0)</f>
        <v>4064</v>
      </c>
      <c r="F77" s="1" t="s">
        <v>42</v>
      </c>
    </row>
    <row r="78" spans="1:6" x14ac:dyDescent="0.25">
      <c r="A78" s="1" t="s">
        <v>67</v>
      </c>
      <c r="B78" s="1" t="s">
        <v>170</v>
      </c>
      <c r="C78" s="1">
        <f>('Base Run 1'!C78+'Base Run 2'!C78+'Base Run 3'!C78+'Bench Run'!C78)/4</f>
        <v>109</v>
      </c>
      <c r="D78" s="1">
        <f>ROUND(('Base Run 1'!D78+'Base Run 2'!D78+'Base Run 3'!D78+'Bench Run'!D78)/4,0)</f>
        <v>382</v>
      </c>
      <c r="E78" s="1">
        <f>ROUND(('Base Run 1'!E78+'Base Run 2'!E78+'Base Run 3'!E78+'Bench Run'!E78)/4,0)</f>
        <v>3741</v>
      </c>
      <c r="F78" s="1" t="s">
        <v>43</v>
      </c>
    </row>
    <row r="79" spans="1:6" x14ac:dyDescent="0.25">
      <c r="A79" s="1" t="s">
        <v>68</v>
      </c>
      <c r="B79" s="1" t="s">
        <v>171</v>
      </c>
      <c r="C79" s="1">
        <f>('Base Run 1'!C79+'Base Run 2'!C79+'Base Run 3'!C79+'Bench Run'!C79)/4</f>
        <v>274</v>
      </c>
      <c r="D79" s="1">
        <f>ROUND(('Base Run 1'!D79+'Base Run 2'!D79+'Base Run 3'!D79+'Bench Run'!D79)/4,0)</f>
        <v>169</v>
      </c>
      <c r="E79" s="1">
        <f>ROUND(('Base Run 1'!E79+'Base Run 2'!E79+'Base Run 3'!E79+'Bench Run'!E79)/4,0)</f>
        <v>1892</v>
      </c>
      <c r="F79" s="1" t="s">
        <v>172</v>
      </c>
    </row>
    <row r="80" spans="1:6" x14ac:dyDescent="0.25">
      <c r="A80" s="1" t="s">
        <v>68</v>
      </c>
      <c r="B80" s="1" t="s">
        <v>173</v>
      </c>
      <c r="C80" s="1">
        <f>('Base Run 1'!C80+'Base Run 2'!C80+'Base Run 3'!C80+'Bench Run'!C80)/4</f>
        <v>126</v>
      </c>
      <c r="D80" s="1">
        <f>ROUND(('Base Run 1'!D80+'Base Run 2'!D80+'Base Run 3'!D80+'Bench Run'!D80)/4,0)</f>
        <v>105</v>
      </c>
      <c r="E80" s="1">
        <f>ROUND(('Base Run 1'!E80+'Base Run 2'!E80+'Base Run 3'!E80+'Bench Run'!E80)/4,0)</f>
        <v>1720</v>
      </c>
      <c r="F80" s="1" t="s">
        <v>174</v>
      </c>
    </row>
    <row r="81" spans="1:15" x14ac:dyDescent="0.25">
      <c r="A81" s="1" t="s">
        <v>68</v>
      </c>
      <c r="B81" s="1" t="s">
        <v>175</v>
      </c>
      <c r="C81" s="1">
        <f>('Base Run 1'!C81+'Base Run 2'!C81+'Base Run 3'!C81+'Bench Run'!C81)/4</f>
        <v>1212</v>
      </c>
      <c r="D81" s="1">
        <f>ROUND(('Base Run 1'!D81+'Base Run 2'!D81+'Base Run 3'!D81+'Bench Run'!D81)/4,0)</f>
        <v>386</v>
      </c>
      <c r="E81" s="1">
        <f>ROUND(('Base Run 1'!E81+'Base Run 2'!E81+'Base Run 3'!E81+'Bench Run'!E81)/4,0)</f>
        <v>1978</v>
      </c>
      <c r="F81" s="1" t="s">
        <v>176</v>
      </c>
    </row>
    <row r="82" spans="1:15" x14ac:dyDescent="0.25">
      <c r="A82" s="1" t="s">
        <v>68</v>
      </c>
      <c r="B82" s="1" t="s">
        <v>177</v>
      </c>
      <c r="C82" s="1">
        <f>('Base Run 1'!C82+'Base Run 2'!C82+'Base Run 3'!C82+'Bench Run'!C82)/4</f>
        <v>522</v>
      </c>
      <c r="D82" s="1">
        <f>ROUND(('Base Run 1'!D82+'Base Run 2'!D82+'Base Run 3'!D82+'Bench Run'!D82)/4,0)</f>
        <v>313</v>
      </c>
      <c r="E82" s="1">
        <f>ROUND(('Base Run 1'!E82+'Base Run 2'!E82+'Base Run 3'!E82+'Bench Run'!E82)/4,0)</f>
        <v>2058</v>
      </c>
      <c r="F82" s="1" t="s">
        <v>178</v>
      </c>
    </row>
    <row r="83" spans="1:15" x14ac:dyDescent="0.25">
      <c r="A83" s="1" t="s">
        <v>68</v>
      </c>
      <c r="B83" s="1" t="s">
        <v>179</v>
      </c>
      <c r="C83" s="1">
        <f>('Base Run 1'!C83+'Base Run 2'!C83+'Base Run 3'!C83+'Bench Run'!C83)/4</f>
        <v>296</v>
      </c>
      <c r="D83" s="1">
        <f>ROUND(('Base Run 1'!D83+'Base Run 2'!D83+'Base Run 3'!D83+'Bench Run'!D83)/4,0)</f>
        <v>179</v>
      </c>
      <c r="E83" s="1">
        <f>ROUND(('Base Run 1'!E83+'Base Run 2'!E83+'Base Run 3'!E83+'Bench Run'!E83)/4,0)</f>
        <v>1872</v>
      </c>
      <c r="F83" s="1" t="s">
        <v>180</v>
      </c>
    </row>
    <row r="84" spans="1:15" x14ac:dyDescent="0.25">
      <c r="A84" s="1" t="s">
        <v>68</v>
      </c>
      <c r="B84" s="1" t="s">
        <v>181</v>
      </c>
      <c r="C84" s="1">
        <f>('Base Run 1'!C84+'Base Run 2'!C84+'Base Run 3'!C84+'Bench Run'!C84)/4</f>
        <v>71</v>
      </c>
      <c r="D84" s="1">
        <f>ROUND(('Base Run 1'!D84+'Base Run 2'!D84+'Base Run 3'!D84+'Bench Run'!D84)/4,0)</f>
        <v>81</v>
      </c>
      <c r="E84" s="1">
        <f>ROUND(('Base Run 1'!E84+'Base Run 2'!E84+'Base Run 3'!E84+'Bench Run'!E84)/4,0)</f>
        <v>1760</v>
      </c>
      <c r="F84" s="1" t="s">
        <v>182</v>
      </c>
    </row>
    <row r="85" spans="1:15" x14ac:dyDescent="0.25">
      <c r="A85" s="1" t="s">
        <v>68</v>
      </c>
      <c r="B85" s="1" t="s">
        <v>183</v>
      </c>
      <c r="C85" s="1">
        <f>('Base Run 1'!C85+'Base Run 2'!C85+'Base Run 3'!C85+'Bench Run'!C85)/4</f>
        <v>132</v>
      </c>
      <c r="D85" s="1">
        <f>ROUND(('Base Run 1'!D85+'Base Run 2'!D85+'Base Run 3'!D85+'Bench Run'!D85)/4,0)</f>
        <v>100</v>
      </c>
      <c r="E85" s="1">
        <f>ROUND(('Base Run 1'!E85+'Base Run 2'!E85+'Base Run 3'!E85+'Bench Run'!E85)/4,0)</f>
        <v>2407</v>
      </c>
      <c r="F85" s="1" t="s">
        <v>182</v>
      </c>
    </row>
    <row r="86" spans="1:15" x14ac:dyDescent="0.25">
      <c r="A86" s="1" t="s">
        <v>68</v>
      </c>
      <c r="B86" s="1" t="s">
        <v>184</v>
      </c>
      <c r="C86" s="1">
        <f>('Base Run 1'!C86+'Base Run 2'!C86+'Base Run 3'!C86+'Bench Run'!C86)/4</f>
        <v>1470</v>
      </c>
      <c r="D86" s="1">
        <f>ROUND(('Base Run 1'!D86+'Base Run 2'!D86+'Base Run 3'!D86+'Bench Run'!D86)/4,0)</f>
        <v>275</v>
      </c>
      <c r="E86" s="1">
        <f>ROUND(('Base Run 1'!E86+'Base Run 2'!E86+'Base Run 3'!E86+'Bench Run'!E86)/4,0)</f>
        <v>2049</v>
      </c>
      <c r="F86" s="1" t="s">
        <v>185</v>
      </c>
    </row>
    <row r="87" spans="1:15" x14ac:dyDescent="0.25">
      <c r="A87" s="1" t="s">
        <v>68</v>
      </c>
      <c r="B87" s="1" t="s">
        <v>186</v>
      </c>
      <c r="C87" s="1">
        <f>('Base Run 1'!C87+'Base Run 2'!C87+'Base Run 3'!C87+'Bench Run'!C87)/4</f>
        <v>925</v>
      </c>
      <c r="D87" s="1">
        <f>ROUND(('Base Run 1'!D87+'Base Run 2'!D87+'Base Run 3'!D87+'Bench Run'!D87)/4,0)</f>
        <v>271</v>
      </c>
      <c r="E87" s="1">
        <f>ROUND(('Base Run 1'!E87+'Base Run 2'!E87+'Base Run 3'!E87+'Bench Run'!E87)/4,0)</f>
        <v>2019</v>
      </c>
      <c r="F87" s="1" t="s">
        <v>187</v>
      </c>
    </row>
    <row r="88" spans="1:15" x14ac:dyDescent="0.25">
      <c r="A88" s="1" t="s">
        <v>68</v>
      </c>
      <c r="B88" s="1" t="s">
        <v>188</v>
      </c>
      <c r="C88" s="1">
        <f>('Base Run 1'!C88+'Base Run 2'!C88+'Base Run 3'!C88+'Bench Run'!C88)/4</f>
        <v>884</v>
      </c>
      <c r="D88" s="1">
        <f>ROUND(('Base Run 1'!D88+'Base Run 2'!D88+'Base Run 3'!D88+'Bench Run'!D88)/4,0)</f>
        <v>253</v>
      </c>
      <c r="E88" s="1">
        <f>ROUND(('Base Run 1'!E88+'Base Run 2'!E88+'Base Run 3'!E88+'Bench Run'!E88)/4,0)</f>
        <v>1965</v>
      </c>
      <c r="F88" s="1" t="s">
        <v>189</v>
      </c>
    </row>
    <row r="89" spans="1:15" x14ac:dyDescent="0.25">
      <c r="A89" s="1" t="s">
        <v>68</v>
      </c>
      <c r="B89" s="1" t="s">
        <v>190</v>
      </c>
      <c r="C89" s="1">
        <f>('Base Run 1'!C89+'Base Run 2'!C89+'Base Run 3'!C89+'Bench Run'!C89)/4</f>
        <v>6087</v>
      </c>
      <c r="D89" s="1">
        <f>ROUND(('Base Run 1'!D89+'Base Run 2'!D89+'Base Run 3'!D89+'Bench Run'!D89)/4,0)</f>
        <v>839</v>
      </c>
      <c r="E89" s="1">
        <f>ROUND(('Base Run 1'!E89+'Base Run 2'!E89+'Base Run 3'!E89+'Bench Run'!E89)/4,0)</f>
        <v>2759</v>
      </c>
      <c r="F89" s="1" t="s">
        <v>191</v>
      </c>
    </row>
    <row r="90" spans="1:15" x14ac:dyDescent="0.25">
      <c r="A90" s="1" t="s">
        <v>68</v>
      </c>
      <c r="B90" s="1" t="s">
        <v>192</v>
      </c>
      <c r="C90" s="1">
        <f>('Base Run 1'!C90+'Base Run 2'!C90+'Base Run 3'!C90+'Bench Run'!C90)/4</f>
        <v>561</v>
      </c>
      <c r="D90" s="1">
        <f>ROUND(('Base Run 1'!D90+'Base Run 2'!D90+'Base Run 3'!D90+'Bench Run'!D90)/4,0)</f>
        <v>405</v>
      </c>
      <c r="E90" s="1">
        <f>ROUND(('Base Run 1'!E90+'Base Run 2'!E90+'Base Run 3'!E90+'Bench Run'!E90)/4,0)</f>
        <v>2498</v>
      </c>
      <c r="F90" s="1" t="s">
        <v>193</v>
      </c>
      <c r="I90" s="7" t="s">
        <v>0</v>
      </c>
      <c r="J90" s="7"/>
      <c r="K90" s="7"/>
      <c r="L90" s="7"/>
      <c r="M90" s="7"/>
      <c r="N90" s="7"/>
      <c r="O90" s="7"/>
    </row>
    <row r="91" spans="1:15" x14ac:dyDescent="0.25">
      <c r="A91" s="1" t="s">
        <v>67</v>
      </c>
      <c r="B91" s="1" t="s">
        <v>194</v>
      </c>
      <c r="C91" s="1">
        <f>('Base Run 1'!C91+'Base Run 2'!C91+'Base Run 3'!C91+'Bench Run'!C91)/4</f>
        <v>142</v>
      </c>
      <c r="D91" s="1">
        <f>ROUND(('Base Run 1'!D91+'Base Run 2'!D91+'Base Run 3'!D91+'Bench Run'!D91)/4,0)</f>
        <v>517</v>
      </c>
      <c r="E91" s="1">
        <f>ROUND(('Base Run 1'!E91+'Base Run 2'!E91+'Base Run 3'!E91+'Bench Run'!E91)/4,0)</f>
        <v>4486</v>
      </c>
      <c r="F91" s="1" t="s">
        <v>48</v>
      </c>
      <c r="I91" s="1" t="s">
        <v>1</v>
      </c>
      <c r="J91" s="1" t="s">
        <v>5</v>
      </c>
      <c r="K91" s="1" t="s">
        <v>215</v>
      </c>
      <c r="L91" s="2" t="s">
        <v>3</v>
      </c>
      <c r="M91" s="2" t="s">
        <v>216</v>
      </c>
      <c r="N91" s="1" t="s">
        <v>217</v>
      </c>
      <c r="O91" s="2" t="s">
        <v>64</v>
      </c>
    </row>
    <row r="92" spans="1:15" x14ac:dyDescent="0.25">
      <c r="A92" s="1" t="s">
        <v>67</v>
      </c>
      <c r="B92" s="1" t="s">
        <v>195</v>
      </c>
      <c r="C92" s="1">
        <f>('Base Run 1'!C92+'Base Run 2'!C92+'Base Run 3'!C92+'Bench Run'!C92)/4</f>
        <v>296</v>
      </c>
      <c r="D92" s="1">
        <f>ROUND(('Base Run 1'!D92+'Base Run 2'!D92+'Base Run 3'!D92+'Bench Run'!D92)/4,0)</f>
        <v>705</v>
      </c>
      <c r="E92" s="1">
        <f>ROUND(('Base Run 1'!E92+'Base Run 2'!E92+'Base Run 3'!E92+'Bench Run'!E92)/4,0)</f>
        <v>4239</v>
      </c>
      <c r="F92" s="1" t="s">
        <v>49</v>
      </c>
      <c r="I92" s="1" t="s">
        <v>68</v>
      </c>
      <c r="J92" s="1" t="s">
        <v>193</v>
      </c>
      <c r="K92" t="s">
        <v>218</v>
      </c>
      <c r="L92" s="1">
        <v>561</v>
      </c>
      <c r="M92" s="1">
        <v>405</v>
      </c>
      <c r="N92" s="6">
        <f>O92-M92</f>
        <v>2093</v>
      </c>
      <c r="O92" s="1">
        <v>2498</v>
      </c>
    </row>
    <row r="93" spans="1:15" x14ac:dyDescent="0.25">
      <c r="A93" s="1" t="s">
        <v>67</v>
      </c>
      <c r="B93" s="1" t="s">
        <v>196</v>
      </c>
      <c r="C93" s="1">
        <f>('Base Run 1'!C93+'Base Run 2'!C93+'Base Run 3'!C93+'Bench Run'!C93)/4</f>
        <v>237</v>
      </c>
      <c r="D93" s="1">
        <f>ROUND(('Base Run 1'!D93+'Base Run 2'!D93+'Base Run 3'!D93+'Bench Run'!D93)/4,0)</f>
        <v>540</v>
      </c>
      <c r="E93" s="1">
        <f>ROUND(('Base Run 1'!E93+'Base Run 2'!E93+'Base Run 3'!E93+'Bench Run'!E93)/4,0)</f>
        <v>3993</v>
      </c>
      <c r="F93" s="1" t="s">
        <v>50</v>
      </c>
      <c r="I93" s="1" t="s">
        <v>67</v>
      </c>
      <c r="J93" s="1" t="s">
        <v>48</v>
      </c>
      <c r="K93" t="s">
        <v>219</v>
      </c>
      <c r="L93" s="1">
        <v>142</v>
      </c>
      <c r="M93" s="1">
        <v>517</v>
      </c>
      <c r="N93" s="6">
        <f t="shared" ref="N93:N103" si="0">O93-M93</f>
        <v>3969</v>
      </c>
      <c r="O93" s="1">
        <v>4486</v>
      </c>
    </row>
    <row r="94" spans="1:15" x14ac:dyDescent="0.25">
      <c r="A94" s="1" t="s">
        <v>67</v>
      </c>
      <c r="B94" s="1" t="s">
        <v>197</v>
      </c>
      <c r="C94" s="1">
        <f>('Base Run 1'!C94+'Base Run 2'!C94+'Base Run 3'!C94+'Bench Run'!C94)/4</f>
        <v>193</v>
      </c>
      <c r="D94" s="1">
        <f>ROUND(('Base Run 1'!D94+'Base Run 2'!D94+'Base Run 3'!D94+'Bench Run'!D94)/4,0)</f>
        <v>533</v>
      </c>
      <c r="E94" s="1">
        <f>ROUND(('Base Run 1'!E94+'Base Run 2'!E94+'Base Run 3'!E94+'Bench Run'!E94)/4,0)</f>
        <v>5055</v>
      </c>
      <c r="F94" s="1" t="s">
        <v>51</v>
      </c>
      <c r="I94" s="1" t="s">
        <v>67</v>
      </c>
      <c r="J94" s="1" t="s">
        <v>49</v>
      </c>
      <c r="K94" t="s">
        <v>220</v>
      </c>
      <c r="L94" s="1">
        <v>296</v>
      </c>
      <c r="M94" s="1">
        <v>705</v>
      </c>
      <c r="N94" s="6">
        <f t="shared" si="0"/>
        <v>3534</v>
      </c>
      <c r="O94" s="1">
        <v>4239</v>
      </c>
    </row>
    <row r="95" spans="1:15" x14ac:dyDescent="0.25">
      <c r="A95" s="1" t="s">
        <v>68</v>
      </c>
      <c r="B95" s="1" t="s">
        <v>198</v>
      </c>
      <c r="C95" s="1">
        <f>('Base Run 1'!C95+'Base Run 2'!C95+'Base Run 3'!C95+'Bench Run'!C95)/4</f>
        <v>453</v>
      </c>
      <c r="D95" s="1">
        <f>ROUND(('Base Run 1'!D95+'Base Run 2'!D95+'Base Run 3'!D95+'Bench Run'!D95)/4,0)</f>
        <v>276</v>
      </c>
      <c r="E95" s="1">
        <f>ROUND(('Base Run 1'!E95+'Base Run 2'!E95+'Base Run 3'!E95+'Bench Run'!E95)/4,0)</f>
        <v>2039</v>
      </c>
      <c r="F95" s="1" t="s">
        <v>199</v>
      </c>
      <c r="I95" s="1" t="s">
        <v>67</v>
      </c>
      <c r="J95" s="1" t="s">
        <v>50</v>
      </c>
      <c r="K95" t="s">
        <v>221</v>
      </c>
      <c r="L95" s="1">
        <v>237</v>
      </c>
      <c r="M95" s="1">
        <v>540</v>
      </c>
      <c r="N95" s="6">
        <f t="shared" si="0"/>
        <v>3453</v>
      </c>
      <c r="O95" s="1">
        <v>3993</v>
      </c>
    </row>
    <row r="96" spans="1:15" x14ac:dyDescent="0.25">
      <c r="A96" s="1" t="s">
        <v>67</v>
      </c>
      <c r="B96" s="1" t="s">
        <v>200</v>
      </c>
      <c r="C96" s="1">
        <f>('Base Run 1'!C96+'Base Run 2'!C96+'Base Run 3'!C96+'Bench Run'!C96)/4</f>
        <v>255</v>
      </c>
      <c r="D96" s="1">
        <f>ROUND(('Base Run 1'!D96+'Base Run 2'!D96+'Base Run 3'!D96+'Bench Run'!D96)/4,0)</f>
        <v>779</v>
      </c>
      <c r="E96" s="1">
        <f>ROUND(('Base Run 1'!E96+'Base Run 2'!E96+'Base Run 3'!E96+'Bench Run'!E96)/4,0)</f>
        <v>6341</v>
      </c>
      <c r="F96" s="1" t="s">
        <v>52</v>
      </c>
      <c r="I96" s="1" t="s">
        <v>67</v>
      </c>
      <c r="J96" s="1" t="s">
        <v>51</v>
      </c>
      <c r="K96" t="s">
        <v>222</v>
      </c>
      <c r="L96" s="1">
        <v>193</v>
      </c>
      <c r="M96" s="1">
        <v>533</v>
      </c>
      <c r="N96" s="6">
        <f t="shared" si="0"/>
        <v>4522</v>
      </c>
      <c r="O96" s="1">
        <v>5055</v>
      </c>
    </row>
    <row r="97" spans="1:15" x14ac:dyDescent="0.25">
      <c r="A97" s="1" t="s">
        <v>67</v>
      </c>
      <c r="B97" s="1" t="s">
        <v>201</v>
      </c>
      <c r="C97" s="1">
        <f>('Base Run 1'!C97+'Base Run 2'!C97+'Base Run 3'!C97+'Bench Run'!C97)/4</f>
        <v>230</v>
      </c>
      <c r="D97" s="1">
        <f>ROUND(('Base Run 1'!D97+'Base Run 2'!D97+'Base Run 3'!D97+'Bench Run'!D97)/4,0)</f>
        <v>548</v>
      </c>
      <c r="E97" s="1">
        <f>ROUND(('Base Run 1'!E97+'Base Run 2'!E97+'Base Run 3'!E97+'Bench Run'!E97)/4,0)</f>
        <v>5036</v>
      </c>
      <c r="F97" s="1" t="s">
        <v>53</v>
      </c>
      <c r="I97" s="1" t="s">
        <v>68</v>
      </c>
      <c r="J97" s="1" t="s">
        <v>199</v>
      </c>
      <c r="K97" t="s">
        <v>223</v>
      </c>
      <c r="L97" s="1">
        <v>453</v>
      </c>
      <c r="M97" s="1">
        <v>276</v>
      </c>
      <c r="N97" s="6">
        <f t="shared" si="0"/>
        <v>1763</v>
      </c>
      <c r="O97" s="1">
        <v>2039</v>
      </c>
    </row>
    <row r="98" spans="1:15" x14ac:dyDescent="0.25">
      <c r="A98" s="1" t="s">
        <v>68</v>
      </c>
      <c r="B98" s="1" t="s">
        <v>202</v>
      </c>
      <c r="C98" s="1">
        <f>('Base Run 1'!C98+'Base Run 2'!C98+'Base Run 3'!C98+'Bench Run'!C98)/4</f>
        <v>160</v>
      </c>
      <c r="D98" s="1">
        <f>ROUND(('Base Run 1'!D98+'Base Run 2'!D98+'Base Run 3'!D98+'Bench Run'!D98)/4,0)</f>
        <v>170</v>
      </c>
      <c r="E98" s="1">
        <f>ROUND(('Base Run 1'!E98+'Base Run 2'!E98+'Base Run 3'!E98+'Bench Run'!E98)/4,0)</f>
        <v>2207</v>
      </c>
      <c r="F98" s="1" t="s">
        <v>180</v>
      </c>
      <c r="I98" s="1" t="s">
        <v>67</v>
      </c>
      <c r="J98" s="1" t="s">
        <v>52</v>
      </c>
      <c r="K98" t="s">
        <v>224</v>
      </c>
      <c r="L98" s="1">
        <v>255</v>
      </c>
      <c r="M98" s="1">
        <v>779</v>
      </c>
      <c r="N98" s="6">
        <f t="shared" si="0"/>
        <v>5562</v>
      </c>
      <c r="O98" s="1">
        <v>6341</v>
      </c>
    </row>
    <row r="99" spans="1:15" x14ac:dyDescent="0.25">
      <c r="A99" s="1" t="s">
        <v>67</v>
      </c>
      <c r="B99" s="1" t="s">
        <v>203</v>
      </c>
      <c r="C99" s="1">
        <f>('Base Run 1'!C99+'Base Run 2'!C99+'Base Run 3'!C99+'Bench Run'!C99)/4</f>
        <v>375</v>
      </c>
      <c r="D99" s="1">
        <f>ROUND(('Base Run 1'!D99+'Base Run 2'!D99+'Base Run 3'!D99+'Bench Run'!D99)/4,0)</f>
        <v>749</v>
      </c>
      <c r="E99" s="1">
        <f>ROUND(('Base Run 1'!E99+'Base Run 2'!E99+'Base Run 3'!E99+'Bench Run'!E99)/4,0)</f>
        <v>4109</v>
      </c>
      <c r="F99" s="1" t="s">
        <v>55</v>
      </c>
      <c r="I99" s="1" t="s">
        <v>67</v>
      </c>
      <c r="J99" s="1" t="s">
        <v>53</v>
      </c>
      <c r="K99" t="s">
        <v>225</v>
      </c>
      <c r="L99" s="1">
        <v>230</v>
      </c>
      <c r="M99" s="1">
        <v>548</v>
      </c>
      <c r="N99" s="6">
        <f t="shared" si="0"/>
        <v>4488</v>
      </c>
      <c r="O99" s="1">
        <v>5036</v>
      </c>
    </row>
    <row r="100" spans="1:15" x14ac:dyDescent="0.25">
      <c r="A100" s="1" t="s">
        <v>67</v>
      </c>
      <c r="B100" s="1" t="s">
        <v>204</v>
      </c>
      <c r="C100" s="1">
        <f>('Base Run 1'!C100+'Base Run 2'!C100+'Base Run 3'!C100+'Bench Run'!C100)/4</f>
        <v>271</v>
      </c>
      <c r="D100" s="1">
        <f>ROUND(('Base Run 1'!D100+'Base Run 2'!D100+'Base Run 3'!D100+'Bench Run'!D100)/4,0)</f>
        <v>816</v>
      </c>
      <c r="E100" s="1">
        <f>ROUND(('Base Run 1'!E100+'Base Run 2'!E100+'Base Run 3'!E100+'Bench Run'!E100)/4,0)</f>
        <v>5619</v>
      </c>
      <c r="F100" s="1" t="s">
        <v>44</v>
      </c>
      <c r="I100" s="1" t="s">
        <v>68</v>
      </c>
      <c r="J100" s="1" t="s">
        <v>180</v>
      </c>
      <c r="K100" t="s">
        <v>226</v>
      </c>
      <c r="L100" s="1">
        <v>160</v>
      </c>
      <c r="M100" s="1">
        <v>170</v>
      </c>
      <c r="N100" s="6">
        <f t="shared" si="0"/>
        <v>2037</v>
      </c>
      <c r="O100" s="1">
        <v>2207</v>
      </c>
    </row>
    <row r="101" spans="1:15" x14ac:dyDescent="0.25">
      <c r="A101" s="1" t="s">
        <v>67</v>
      </c>
      <c r="B101" s="1" t="s">
        <v>205</v>
      </c>
      <c r="C101" s="1">
        <f>('Base Run 1'!C101+'Base Run 2'!C101+'Base Run 3'!C101+'Bench Run'!C101)/4</f>
        <v>346</v>
      </c>
      <c r="D101" s="1">
        <f>ROUND(('Base Run 1'!D101+'Base Run 2'!D101+'Base Run 3'!D101+'Bench Run'!D101)/4,0)</f>
        <v>809</v>
      </c>
      <c r="E101" s="1">
        <f>ROUND(('Base Run 1'!E101+'Base Run 2'!E101+'Base Run 3'!E101+'Bench Run'!E101)/4,0)</f>
        <v>4320</v>
      </c>
      <c r="F101" s="1" t="s">
        <v>45</v>
      </c>
      <c r="I101" s="1" t="s">
        <v>67</v>
      </c>
      <c r="J101" s="1" t="s">
        <v>55</v>
      </c>
      <c r="K101" t="s">
        <v>227</v>
      </c>
      <c r="L101" s="1">
        <v>375</v>
      </c>
      <c r="M101" s="1">
        <v>749</v>
      </c>
      <c r="N101" s="6">
        <f t="shared" si="0"/>
        <v>3360</v>
      </c>
      <c r="O101" s="1">
        <v>4109</v>
      </c>
    </row>
    <row r="102" spans="1:15" x14ac:dyDescent="0.25">
      <c r="A102" s="1" t="s">
        <v>47</v>
      </c>
      <c r="B102" s="1">
        <f>COUNTA(B3:B101)</f>
        <v>99</v>
      </c>
      <c r="C102" s="2">
        <f>SUM(C3:C101)</f>
        <v>66252</v>
      </c>
      <c r="D102" s="2">
        <f>SUM(D3:D101)</f>
        <v>31093</v>
      </c>
      <c r="E102" s="2">
        <f>SUM(E3:E101)</f>
        <v>262096</v>
      </c>
      <c r="F102" s="1" t="s">
        <v>46</v>
      </c>
      <c r="I102" s="1" t="s">
        <v>67</v>
      </c>
      <c r="J102" s="1" t="s">
        <v>44</v>
      </c>
      <c r="K102" t="s">
        <v>228</v>
      </c>
      <c r="L102" s="1">
        <v>271</v>
      </c>
      <c r="M102" s="1">
        <v>816</v>
      </c>
      <c r="N102" s="6">
        <f t="shared" si="0"/>
        <v>4803</v>
      </c>
      <c r="O102" s="1">
        <v>5619</v>
      </c>
    </row>
    <row r="103" spans="1:15" x14ac:dyDescent="0.25">
      <c r="A103" s="1" t="s">
        <v>67</v>
      </c>
      <c r="B103" s="2">
        <f>COUNTIF($A$3:$A$101,$A103)</f>
        <v>18</v>
      </c>
      <c r="C103" s="2">
        <f>SUMIF($A$3:$A$101,$A103,C3:C101)</f>
        <v>3655</v>
      </c>
      <c r="D103" s="2">
        <f t="shared" ref="D103:E103" si="1">SUMIF($A$3:$A$101,$A103,D3:D101)</f>
        <v>10289</v>
      </c>
      <c r="E103" s="2">
        <f t="shared" si="1"/>
        <v>86752</v>
      </c>
      <c r="I103" s="1" t="s">
        <v>67</v>
      </c>
      <c r="J103" s="1" t="s">
        <v>45</v>
      </c>
      <c r="K103" t="s">
        <v>229</v>
      </c>
      <c r="L103" s="1">
        <v>346</v>
      </c>
      <c r="M103" s="1">
        <v>809</v>
      </c>
      <c r="N103" s="6">
        <f t="shared" si="0"/>
        <v>3511</v>
      </c>
      <c r="O103" s="1">
        <v>4320</v>
      </c>
    </row>
    <row r="104" spans="1:15" x14ac:dyDescent="0.25">
      <c r="A104" s="1" t="s">
        <v>68</v>
      </c>
      <c r="B104" s="2">
        <f>COUNTIF($A$3:$A$101,$A104)</f>
        <v>81</v>
      </c>
      <c r="C104" s="2">
        <f>SUMIF($A$3:$A$101,$A104,C3:C101)</f>
        <v>62597</v>
      </c>
      <c r="D104" s="2">
        <f t="shared" ref="D104:E104" si="2">SUMIF($A$3:$A$101,$A104,D3:D101)</f>
        <v>20804</v>
      </c>
      <c r="E104" s="2">
        <f t="shared" si="2"/>
        <v>175344</v>
      </c>
    </row>
  </sheetData>
  <mergeCells count="2">
    <mergeCell ref="A1:F1"/>
    <mergeCell ref="I90:O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Run 1</vt:lpstr>
      <vt:lpstr>Base Run 2</vt:lpstr>
      <vt:lpstr>Base Run 3</vt:lpstr>
      <vt:lpstr>Bench Run</vt:lpstr>
      <vt:lpstr>Avg Base Run</vt:lpstr>
      <vt:lpstr>Deployment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Knecht</dc:creator>
  <cp:lastModifiedBy>Markus Knecht</cp:lastModifiedBy>
  <dcterms:created xsi:type="dcterms:W3CDTF">2015-06-05T18:19:34Z</dcterms:created>
  <dcterms:modified xsi:type="dcterms:W3CDTF">2024-06-14T14:00:20Z</dcterms:modified>
</cp:coreProperties>
</file>