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/>
  <bookViews>
    <workbookView xWindow="-120" yWindow="-120" windowWidth="21840" windowHeight="13020" tabRatio="935" activeTab="2"/>
  </bookViews>
  <sheets>
    <sheet name="OUT TAX" sheetId="1" r:id="rId1"/>
    <sheet name="REV_CHG" sheetId="2" r:id="rId2"/>
    <sheet name="HSN WISE INWARD DETAIL" sheetId="12" r:id="rId3"/>
    <sheet name="DETAILS_NIL_EXEMPTED_SALE" sheetId="17" r:id="rId4"/>
    <sheet name="TR IN-OUT" sheetId="7" r:id="rId5"/>
    <sheet name="GSTR-3B" sheetId="16" r:id="rId6"/>
    <sheet name="DOCS" sheetId="8" r:id="rId7"/>
    <sheet name="CREDIT-DEBIT NOTE" sheetId="11" r:id="rId8"/>
    <sheet name="EXEMPTED_NIL_SUMMARY" sheetId="14" r:id="rId9"/>
    <sheet name="HSN_SUMMARY" sheetId="15" r:id="rId10"/>
    <sheet name="SCH 4216_4209" sheetId="10" r:id="rId11"/>
  </sheets>
  <definedNames>
    <definedName name="_xlnm._FilterDatabase" localSheetId="3" hidden="1">DETAILS_NIL_EXEMPTED_SALE!$A$4:$M$13</definedName>
    <definedName name="_xlnm._FilterDatabase" localSheetId="2" hidden="1">'HSN WISE INWARD DETAIL'!$A$3:$R$44</definedName>
    <definedName name="_xlnm._FilterDatabase" localSheetId="0" hidden="1">'OUT TAX'!$A$4:$P$4</definedName>
    <definedName name="_xlnm._FilterDatabase" localSheetId="1" hidden="1">REV_CHG!$H$4:$H$9</definedName>
    <definedName name="_xlnm._FilterDatabase" localSheetId="4" hidden="1">'TR IN-OUT'!$A$6:$M$13</definedName>
    <definedName name="CDRNOTE">#REF!</definedName>
    <definedName name="DIFF">#REF!</definedName>
    <definedName name="DOCUMENT">#REF!</definedName>
    <definedName name="NUQC">#REF!</definedName>
    <definedName name="POS">#REF!</definedName>
    <definedName name="_xlnm.Print_Area" localSheetId="3">DETAILS_NIL_EXEMPTED_SALE!$A$1:$L$25</definedName>
    <definedName name="_xlnm.Print_Area" localSheetId="6">DOCS!$A$1:$E$28</definedName>
    <definedName name="_xlnm.Print_Area" localSheetId="2">'HSN WISE INWARD DETAIL'!$A$1:$R$44</definedName>
    <definedName name="_xlnm.Print_Area" localSheetId="0">'OUT TAX'!$A$1:$P$19</definedName>
    <definedName name="_xlnm.Print_Area" localSheetId="1">REV_CHG!#REF!</definedName>
    <definedName name="_xlnm.Print_Area" localSheetId="10">'SCH 4216_4209'!$A$1:$Q$31</definedName>
    <definedName name="_xlnm.Print_Area" localSheetId="4">'TR IN-OUT'!$A$1:$M$38</definedName>
    <definedName name="RATE">#REF!</definedName>
    <definedName name="RCHARGE">#REF!</definedName>
    <definedName name="RO_NO">#REF!</definedName>
  </definedNames>
  <calcPr calcId="124519"/>
</workbook>
</file>

<file path=xl/calcChain.xml><?xml version="1.0" encoding="utf-8"?>
<calcChain xmlns="http://schemas.openxmlformats.org/spreadsheetml/2006/main">
  <c r="K14" i="7"/>
  <c r="J14"/>
  <c r="I14"/>
  <c r="L13"/>
  <c r="L8"/>
  <c r="L9"/>
  <c r="L10"/>
  <c r="L11"/>
  <c r="L12"/>
  <c r="L7"/>
  <c r="P38" i="12"/>
  <c r="O38"/>
  <c r="N38"/>
  <c r="L38"/>
  <c r="L7" i="17"/>
  <c r="L13"/>
  <c r="I13"/>
  <c r="L11"/>
  <c r="L12"/>
  <c r="L10"/>
  <c r="O14" i="2"/>
  <c r="N14"/>
  <c r="K14"/>
  <c r="V13"/>
  <c r="U13"/>
  <c r="V12"/>
  <c r="U12"/>
  <c r="V11"/>
  <c r="U11"/>
  <c r="V10"/>
  <c r="U10"/>
  <c r="V9"/>
  <c r="U9"/>
  <c r="V8"/>
  <c r="U8"/>
  <c r="V7"/>
  <c r="U7"/>
  <c r="V6"/>
  <c r="U6"/>
  <c r="Q38" i="12" l="1"/>
  <c r="K13" i="1"/>
  <c r="P13" l="1"/>
  <c r="O13"/>
  <c r="N13"/>
  <c r="M13"/>
  <c r="L13"/>
  <c r="I3" i="17" l="1"/>
  <c r="L3" l="1"/>
  <c r="F17" l="1"/>
  <c r="B13" i="16" l="1"/>
  <c r="E13" l="1"/>
  <c r="D13"/>
  <c r="I44" i="12"/>
  <c r="I43" l="1"/>
  <c r="I42" s="1"/>
  <c r="F16" i="17" l="1"/>
  <c r="C40" i="16"/>
  <c r="P27" i="10"/>
  <c r="O27"/>
  <c r="N27"/>
  <c r="M27"/>
  <c r="L27"/>
  <c r="K27"/>
  <c r="J27"/>
  <c r="I27"/>
  <c r="H27"/>
  <c r="G27"/>
  <c r="F27"/>
  <c r="D27"/>
  <c r="Q26"/>
  <c r="Q25"/>
  <c r="Q24"/>
  <c r="Q23"/>
  <c r="Q22"/>
  <c r="Q21"/>
  <c r="Q20"/>
  <c r="Q19"/>
  <c r="Q18"/>
  <c r="Q17"/>
  <c r="Q16"/>
  <c r="Q15"/>
  <c r="Q14"/>
  <c r="Q13"/>
  <c r="E27"/>
  <c r="C27"/>
  <c r="Q11"/>
  <c r="Q10"/>
  <c r="Q9"/>
  <c r="B27"/>
  <c r="Q12"/>
  <c r="E3" i="8"/>
  <c r="D3"/>
  <c r="I8" i="15"/>
  <c r="F8"/>
  <c r="G8"/>
  <c r="H8"/>
  <c r="J8"/>
  <c r="E8"/>
  <c r="C6" i="14"/>
  <c r="Q27" i="10" l="1"/>
  <c r="B41" i="16"/>
  <c r="B11"/>
</calcChain>
</file>

<file path=xl/sharedStrings.xml><?xml version="1.0" encoding="utf-8"?>
<sst xmlns="http://schemas.openxmlformats.org/spreadsheetml/2006/main" count="787" uniqueCount="391">
  <si>
    <t>ANNEXURE-1</t>
  </si>
  <si>
    <t>SL NO</t>
  </si>
  <si>
    <t>UNIT CODE</t>
  </si>
  <si>
    <t>INVOICE DATE</t>
  </si>
  <si>
    <t>GSTIN OF THE PARTY</t>
  </si>
  <si>
    <t>PLACE OF SUPPLY</t>
  </si>
  <si>
    <t>NAME OF THE PARTY</t>
  </si>
  <si>
    <t>HSN/ SAC CODE</t>
  </si>
  <si>
    <t>NAME OF THE GOODS/ SERVICES</t>
  </si>
  <si>
    <t>ANNEXURE- 2</t>
  </si>
  <si>
    <t>TOTAL</t>
  </si>
  <si>
    <t>ANNEXURE-3</t>
  </si>
  <si>
    <t>PARTICULARS</t>
  </si>
  <si>
    <t>ANNEXURE-5</t>
  </si>
  <si>
    <t>GSTIN</t>
  </si>
  <si>
    <t>SCHEME</t>
  </si>
  <si>
    <t>RATE</t>
  </si>
  <si>
    <t>AMOUNT</t>
  </si>
  <si>
    <t>TRANSFER IN</t>
  </si>
  <si>
    <t>Fig in Qtl only</t>
  </si>
  <si>
    <t>RR NO</t>
  </si>
  <si>
    <t>DATE</t>
  </si>
  <si>
    <t>DESPATCHING REGION</t>
  </si>
  <si>
    <t>GSTIN OF DESPATCHING REGION</t>
  </si>
  <si>
    <t>QUANTITY DESPATCHED</t>
  </si>
  <si>
    <t>QTY RECEIVED</t>
  </si>
  <si>
    <t>TRANSFER OUT</t>
  </si>
  <si>
    <t>DESPATCHING DEPOT</t>
  </si>
  <si>
    <t>GSTIN OF DESTINATION REGION</t>
  </si>
  <si>
    <t>DESTINATION REGION</t>
  </si>
  <si>
    <t>UNIT</t>
  </si>
  <si>
    <t>NAME OF THE  SERVICES</t>
  </si>
  <si>
    <t>GOODS/SERVICES</t>
  </si>
  <si>
    <t>NAME OF THE SUPPLIER</t>
  </si>
  <si>
    <t xml:space="preserve"> SL NO</t>
  </si>
  <si>
    <t>OTHERS</t>
  </si>
  <si>
    <t>Total Number</t>
  </si>
  <si>
    <t>Total Cancelled</t>
  </si>
  <si>
    <t>Nature of Document</t>
  </si>
  <si>
    <t>Sr. No. From</t>
  </si>
  <si>
    <t>Sr. No. To</t>
  </si>
  <si>
    <t>Cancelled</t>
  </si>
  <si>
    <t>RO QTY</t>
  </si>
  <si>
    <t>RO DATE</t>
  </si>
  <si>
    <t>BILLS OF SUPPLY NUMBER</t>
  </si>
  <si>
    <t>Integrated Tax</t>
  </si>
  <si>
    <t>ANNEXURE-8</t>
  </si>
  <si>
    <t>Name of the party</t>
  </si>
  <si>
    <t>UQC</t>
  </si>
  <si>
    <t>Total Quantity</t>
  </si>
  <si>
    <t>Taxable Value</t>
  </si>
  <si>
    <t>Rate of Tax</t>
  </si>
  <si>
    <t>Central Tax</t>
  </si>
  <si>
    <t>State Tax / UT
Tax</t>
  </si>
  <si>
    <t>TOTAL VALUE</t>
  </si>
  <si>
    <t>GSTIN of the party</t>
  </si>
  <si>
    <t>ANNEXURE-4</t>
  </si>
  <si>
    <t>Taxable  value (in Rs.)</t>
  </si>
  <si>
    <t>GST rate in %</t>
  </si>
  <si>
    <t>IGST</t>
  </si>
  <si>
    <t>CGST</t>
  </si>
  <si>
    <t>SGST</t>
  </si>
  <si>
    <t>GSTIN/UIN of Recipient</t>
  </si>
  <si>
    <t>Receiver Name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</si>
  <si>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</si>
  <si>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</si>
  <si>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</si>
  <si>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</si>
  <si>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</si>
  <si>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Place Of Supply</t>
  </si>
  <si>
    <t>Note/Refund Voucher Value</t>
  </si>
  <si>
    <t>Applicable % of Tax Rate</t>
  </si>
  <si>
    <t>Rate</t>
  </si>
  <si>
    <t>Cess Amount</t>
  </si>
  <si>
    <t>Pre GST</t>
  </si>
  <si>
    <t>HELP</t>
  </si>
  <si>
    <t>No. of Invoices</t>
  </si>
  <si>
    <t>No. of Notes/Vouchers</t>
  </si>
  <si>
    <t>Total Note/Refund Voucher Value</t>
  </si>
  <si>
    <t>Total Taxable Value</t>
  </si>
  <si>
    <t>Total Cess</t>
  </si>
  <si>
    <t>Summary For CDNR(9B)</t>
  </si>
  <si>
    <t>No. of Recipients</t>
  </si>
  <si>
    <t>* ONLY FOR TAXABLE OUTWARD SUPPLIES</t>
  </si>
  <si>
    <t>PAYMENT VOUCHER DATE</t>
  </si>
  <si>
    <t>Invoices for outward supply</t>
  </si>
  <si>
    <t>Invoices for outward supply(Non sales)</t>
  </si>
  <si>
    <t>Invoices for outward supply(IOM)</t>
  </si>
  <si>
    <t>WEST BENGAL</t>
  </si>
  <si>
    <t>Total</t>
  </si>
  <si>
    <t>Description</t>
  </si>
  <si>
    <t>Nil Rated Supplies</t>
  </si>
  <si>
    <t>Exempted(other than nil rated/non GST supply)</t>
  </si>
  <si>
    <t>Non-GST Supplies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</si>
  <si>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</si>
  <si>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</si>
  <si>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</si>
  <si>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</si>
  <si>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HSN</t>
  </si>
  <si>
    <t>Total Value</t>
  </si>
  <si>
    <t>Integrated Tax Amount</t>
  </si>
  <si>
    <t>Central Tax Amount</t>
  </si>
  <si>
    <t>State/UT Tax Amount</t>
  </si>
  <si>
    <t xml:space="preserve">WHEAT </t>
  </si>
  <si>
    <t>QTL-QUINTAL</t>
  </si>
  <si>
    <t>RICE</t>
  </si>
  <si>
    <t>GUEST HOUSE</t>
  </si>
  <si>
    <t>NOS-NUMBERS</t>
  </si>
  <si>
    <t>RENT FROM LETOUT</t>
  </si>
  <si>
    <t>Sale of tender paper</t>
  </si>
  <si>
    <t>Sale of Obsolate article</t>
  </si>
  <si>
    <t>Invoices for outward supply (Sales)</t>
  </si>
  <si>
    <t>Invoices for outward supply TR-OUT</t>
  </si>
  <si>
    <t>Delivery Challan</t>
  </si>
  <si>
    <t>CREDIT MEMO</t>
  </si>
  <si>
    <t>Exempted</t>
  </si>
  <si>
    <t>Composite</t>
  </si>
  <si>
    <t>Year</t>
  </si>
  <si>
    <t>Month</t>
  </si>
  <si>
    <t>Legal name of the registered person</t>
  </si>
  <si>
    <t>FOOD CORPORATION OF INDIA</t>
  </si>
  <si>
    <t>Details of Outward Supplies and inward supplies liable to reverse charge</t>
  </si>
  <si>
    <t>Nature of Supplies</t>
  </si>
  <si>
    <t>Total Taxable value</t>
  </si>
  <si>
    <t>Integreted</t>
  </si>
  <si>
    <t>Central</t>
  </si>
  <si>
    <t>State/ UT Tax</t>
  </si>
  <si>
    <t>Cess</t>
  </si>
  <si>
    <t>(a) Outward taxable supplies (other Than zero rated, nil rated and exempted)</t>
  </si>
  <si>
    <t>(b) Outward taxable supplies (Zero Rated)</t>
  </si>
  <si>
    <t>(c ) Other Outward supplies (Nil rated, exempted)</t>
  </si>
  <si>
    <t>(d) Inward Supplies (liable to reverse charge)</t>
  </si>
  <si>
    <t>(e) Non-GST outward supplies</t>
  </si>
  <si>
    <t>Of the in 3.1(a) above supplies shown, details of inter state supplies made to un registered persions, composition taxable person and UIN holders</t>
  </si>
  <si>
    <t>Place of Supply (State/UT)</t>
  </si>
  <si>
    <t>Amount of Integrated Tax</t>
  </si>
  <si>
    <t>Supplies made to unregistered persons</t>
  </si>
  <si>
    <t>Supplies made to Composition taxable persons</t>
  </si>
  <si>
    <t>Supplies made to UIN Holders</t>
  </si>
  <si>
    <t>Eligble ITC</t>
  </si>
  <si>
    <t xml:space="preserve">Details </t>
  </si>
  <si>
    <t>Interated Tax</t>
  </si>
  <si>
    <t>Cental Tax</t>
  </si>
  <si>
    <t>(A) ITC Available (whether in full or part)</t>
  </si>
  <si>
    <t>(1) Import of goods</t>
  </si>
  <si>
    <t>(2) Import of services</t>
  </si>
  <si>
    <t>(3) Inward supplies liable to reverse charge (other than 1 &amp; 2 above)</t>
  </si>
  <si>
    <t>(4) Inward Supplies from ISD</t>
  </si>
  <si>
    <t>(5) All other ITC</t>
  </si>
  <si>
    <t>(B)  ITC Reversed</t>
  </si>
  <si>
    <t>(1) As per rules 42 &amp; 43 of CGST Rules</t>
  </si>
  <si>
    <t>(2) Others</t>
  </si>
  <si>
    <t>(C) Net ITC Available (A)- (B)</t>
  </si>
  <si>
    <t>(D)  Ineligible ITC</t>
  </si>
  <si>
    <t>(1) As per Section 17 (5)</t>
  </si>
  <si>
    <t>Values of exempt , nil- rated and non-GST inward supplies</t>
  </si>
  <si>
    <t>Inter-State supplies</t>
  </si>
  <si>
    <t>Intra-State supplies</t>
  </si>
  <si>
    <t>From a supplies under composition scheme, Exempt and Nil rated</t>
  </si>
  <si>
    <t>Non GST Supply</t>
  </si>
  <si>
    <t>Payment of Tax</t>
  </si>
  <si>
    <t>Tax Payable</t>
  </si>
  <si>
    <t>Paid through ITC</t>
  </si>
  <si>
    <t>State/UT Tax</t>
  </si>
  <si>
    <t>TDS/TCS Credit</t>
  </si>
  <si>
    <t>Details</t>
  </si>
  <si>
    <t xml:space="preserve">TDS </t>
  </si>
  <si>
    <t>TCS</t>
  </si>
  <si>
    <t>Non GST Item</t>
  </si>
  <si>
    <t xml:space="preserve">Taxable </t>
  </si>
  <si>
    <t>FOOD CORPORATION OF INDIA, RO- WEST BENGAL</t>
  </si>
  <si>
    <t>GST AMOUNT</t>
  </si>
  <si>
    <t>FAP ACCOUNT (WHERE TAXABLE SALE VALUE BOOKED)</t>
  </si>
  <si>
    <t>FAP ACCOUNT CODE (WHERE GROSS AMOUNT INCLUDING RCM-GST BOOKED)</t>
  </si>
  <si>
    <t>HOA (WHERE GROSS AMOUNT INCLUDING GST BOOKED0</t>
  </si>
  <si>
    <t>Payment Voucher (RCM REGISTER)</t>
  </si>
  <si>
    <t>SELF ADDRESSED TAX INVOICE (RCM UNREGISTER)</t>
  </si>
  <si>
    <t>ONLY FOR REGIONAL OFFICE TOWARDS FILLING RETURN</t>
  </si>
  <si>
    <t xml:space="preserve">   FOOD CORPORATION OF INDIA</t>
  </si>
  <si>
    <t xml:space="preserve">     OFFICE OF THE GENERAL MANAGER (WB)</t>
  </si>
  <si>
    <t xml:space="preserve">           6, ROYD STREET KOLKATA - 700016</t>
  </si>
  <si>
    <t>ZONE:</t>
  </si>
  <si>
    <t>EAST</t>
  </si>
  <si>
    <t>FORM:</t>
  </si>
  <si>
    <t>XIII/42</t>
  </si>
  <si>
    <t>REGION:</t>
  </si>
  <si>
    <t>A/C NO:</t>
  </si>
  <si>
    <t>FAP A/C NO:</t>
  </si>
  <si>
    <t>NAME OF D.O.</t>
  </si>
  <si>
    <t>SALE OF TENDER FORM</t>
  </si>
  <si>
    <t>SALE OF DEAD STOCK &amp; U.S. GUNNIES,OLD NEWSPAPER</t>
  </si>
  <si>
    <t>RECOVERY OF FUMIGATION CHARGES</t>
  </si>
  <si>
    <t>MISCE. ITEMS *</t>
  </si>
  <si>
    <t>FEES FOR RIGHT RTI ACT</t>
  </si>
  <si>
    <t>INCOME FOR ROUNDING OFF NEAREST TO RUPEE</t>
  </si>
  <si>
    <t>FEES REC. FOR RENEWAL OF REGISTRATION</t>
  </si>
  <si>
    <t>ISSUE OF IDENTITY CARD TO RETIRED EMPLOYEES</t>
  </si>
  <si>
    <t xml:space="preserve">LEVY FOR COMPENSATION OF ENGG. </t>
  </si>
  <si>
    <t xml:space="preserve"> ADMINISTRATIVE CHARGES RECEIVED FOR SALE OF FOODGRAINS TO INDO-TIBETIAN BORDER POLICE FORCE/ BSF</t>
  </si>
  <si>
    <t>RECOVERY OF 1% FINE TOWARDS LATE DEPOSITION OF BANK GUARANTEE</t>
  </si>
  <si>
    <t>PENALTY  REC. FROM EMPLOYEE RESIGNATED FROM FCI SERVICE</t>
  </si>
  <si>
    <t>FOR LIQUIDATED DAMAGE RECEIVED FROM CONTRACTORS</t>
  </si>
  <si>
    <t>REIMBURSEMENT OF EXPENDITURE DURING STUDY VISIT OF PARLIAMENTARY COMMITTEE</t>
  </si>
  <si>
    <t>PETTY EXCESS COLLECTION FROM SALES</t>
  </si>
  <si>
    <t>KOLKATA - R.O. UNIT</t>
  </si>
  <si>
    <t>BANKURA</t>
  </si>
  <si>
    <t>BIRBHUM</t>
  </si>
  <si>
    <t>BURDWAN</t>
  </si>
  <si>
    <t>COOCH BEHAR</t>
  </si>
  <si>
    <t>HOOGHLY</t>
  </si>
  <si>
    <t>JALPAIGURI</t>
  </si>
  <si>
    <t>MALDA</t>
  </si>
  <si>
    <t>MIDNAPORE</t>
  </si>
  <si>
    <t>MURSHIDABAD</t>
  </si>
  <si>
    <t>NADIA</t>
  </si>
  <si>
    <t>PURULIA</t>
  </si>
  <si>
    <t>24 PARAGANAS</t>
  </si>
  <si>
    <t>WEST DINAJPUR</t>
  </si>
  <si>
    <t>DURGAPUR</t>
  </si>
  <si>
    <t>NON PORT DEPOT</t>
  </si>
  <si>
    <t>PORT DEPOT</t>
  </si>
  <si>
    <t>SILIGURI</t>
  </si>
  <si>
    <t>MANAGER (A/Cs)</t>
  </si>
  <si>
    <t>WB Region</t>
  </si>
  <si>
    <t>36.999/036.909</t>
  </si>
  <si>
    <t>4216/4209</t>
  </si>
  <si>
    <t>TAXABLE VALUE</t>
  </si>
  <si>
    <t>RATE OF GST</t>
  </si>
  <si>
    <t>**      SHOULD BE RECONCILE WITH GST REVERSE CHARGE REGISTER REPORT &amp; TRIAL BALANCE REPORT (EXPENDITURE HEAD LIKE 3721, 3763, 3754 ETC. WHERE RCM GROSS VALUE INCLUDING GST BOOKED)</t>
  </si>
  <si>
    <t>**      SHOULD BE RECONCILE WITH GST INWARD SUPPLY REGISTER REPORT &amp; TRIAL BALANCE REPORT (A/C HEAD WHERE  GROSS VALUE INCLUDING GST BOOKED)</t>
  </si>
  <si>
    <t>**      SHOULD BE RECONCILE WITH GST OUTWARD SUPPLY REGISTER &amp; TRIAL BALANCE REPORT (SALES HEAD, INCOME HEAD &amp; TRANSFER OUT BY RAIL HEAD)</t>
  </si>
  <si>
    <t>**      SHOULD BE RECONCILE WITH GST OUTWARD SUPPLY REGISTER, SALES DAY BOOK REPORT &amp; TRIAL BALANCE REPORT (SALES HEAD, INCOME HEAD &amp; TRANSFER OUT BY RAIL HEAD)</t>
  </si>
  <si>
    <t>**            ONLY FAP GENERATED DOCUMENT NO. NEED TO BE ENTERED. THIS SHOULD BE RECONCILE WITH GST SEQUENCE REPORT</t>
  </si>
  <si>
    <t>EF25</t>
  </si>
  <si>
    <t>West Bengal</t>
  </si>
  <si>
    <t>Registered</t>
  </si>
  <si>
    <t xml:space="preserve">  </t>
  </si>
  <si>
    <t>UNLOADING DATE</t>
  </si>
  <si>
    <t>Particulars</t>
  </si>
  <si>
    <t>19AAACF0365N1ZF</t>
  </si>
  <si>
    <t>RECEIVING DEPOT</t>
  </si>
  <si>
    <t>NIL</t>
  </si>
  <si>
    <t>RR DATE</t>
  </si>
  <si>
    <t>HSN
Code (Four digit only)</t>
  </si>
  <si>
    <t>Type of supplier
Registered/Composite/ Un-registered</t>
  </si>
  <si>
    <t>TYPE OF TRANSACTION
Exempted/Taxable/ Non GST Item</t>
  </si>
  <si>
    <t xml:space="preserve"> </t>
  </si>
  <si>
    <t>‭10019910‬</t>
  </si>
  <si>
    <r>
      <t>Remark</t>
    </r>
    <r>
      <rPr>
        <b/>
        <sz val="16"/>
        <rFont val="Calibri"/>
        <family val="2"/>
      </rPr>
      <t>*</t>
    </r>
  </si>
  <si>
    <t>‭0981‬</t>
  </si>
  <si>
    <t>(0101)Wheat - Indigenous</t>
  </si>
  <si>
    <t>DIST.CONTROLLER (FOOD AND SUPP</t>
  </si>
  <si>
    <t>UNIT 
CODE</t>
  </si>
  <si>
    <t>Total(Rs.)</t>
  </si>
  <si>
    <t>Trial</t>
  </si>
  <si>
    <t>‭998529‬</t>
  </si>
  <si>
    <t>Nil Rated</t>
  </si>
  <si>
    <t>SOUMYA PRIYA MUKHERJEE</t>
  </si>
  <si>
    <t>MS SANTANU GHOSH SECURITY AGENCY</t>
  </si>
  <si>
    <t>19AEMPM1437K1Z4</t>
  </si>
  <si>
    <t>19AFLPG1453R1ZV</t>
  </si>
  <si>
    <t>DATE OF INVOICE IN SUPPLIER TAXABLE INVOICE</t>
  </si>
  <si>
    <t>EXPENDITURE MONTH</t>
  </si>
  <si>
    <t>REMARKS (IF ANY)</t>
  </si>
  <si>
    <t>WB</t>
  </si>
  <si>
    <t>03AAACF0365N1ZS</t>
  </si>
  <si>
    <t>‭998525‬</t>
  </si>
  <si>
    <t>‭996423‬</t>
  </si>
  <si>
    <t>CAR HIRING</t>
  </si>
  <si>
    <t>SECURITY</t>
  </si>
  <si>
    <t>FAQ</t>
  </si>
  <si>
    <t>DATE OF PAYMENT IN 
FAP</t>
  </si>
  <si>
    <t>PAYMENT 
VOUCHER 
NUMBER</t>
  </si>
  <si>
    <t>TAXABLE 
INVOICE 
NO. AS 
SUBMITTED 
BY SUPPLIER</t>
  </si>
  <si>
    <t>HARADHAN SARKAR</t>
  </si>
  <si>
    <t>19DBNPS2998C1ZX</t>
  </si>
  <si>
    <t>GOLDEN RETREATS PRIVATE LIMITED</t>
  </si>
  <si>
    <t>SIBU DECORATORS</t>
  </si>
  <si>
    <t>COMPUTER HOME.</t>
  </si>
  <si>
    <t>B.S.N.L, BERHAMPORE.</t>
  </si>
  <si>
    <t>AIRTEL INDIA</t>
  </si>
  <si>
    <t>19AADCG8425H1ZF</t>
  </si>
  <si>
    <t>19AKTPS1901P1ZB</t>
  </si>
  <si>
    <t>19BNTPM2732E1ZQ</t>
  </si>
  <si>
    <t>19AABCB5576G3ZG</t>
  </si>
  <si>
    <t>19AAACB2894G1ZK</t>
  </si>
  <si>
    <t>NETAJI NAGAR CHALTIA BERHAMPORE BERHAMPORE WB India</t>
  </si>
  <si>
    <t>PLOT NO B-3 TO B-8, floor- , , BERHAMPORE INDUSTRAL ESTATE 24/A KALIKAPUR ROAD, Murshidabad,   WB India</t>
  </si>
  <si>
    <t>PROP. BHABA PRASAD SARKAR, STATION RD. P.O. BERHAMPORE, DIST.MSD    W.B. India</t>
  </si>
  <si>
    <t>CHUANPUR BERHAMPORE MURSHIDABAD BERHAMPORE WB India</t>
  </si>
  <si>
    <t>AO(CASH)BSNL BERHAMPORE O/O TDM BERHAMPORE SANCHARIKA BUILDING BERHAMPORE WB India</t>
  </si>
  <si>
    <t>GROUND FLOOR, 5 70, SARADAMONI ROAD Rabindra Sarani, TMC Party Office, Nimta, Nimta, Kolkata, North Twenty Four Parganas  WB India</t>
  </si>
  <si>
    <t>INFINITY BUILDING   SALT LAKE W.B. India</t>
  </si>
  <si>
    <t>FLAT 11C, 74,MOULANA ABUL KALAM AZAD SARANI, KOLKATA, Kolkata, West Bengal, 700054   WB India</t>
  </si>
  <si>
    <t>Taxable</t>
  </si>
  <si>
    <t>‭996311‬</t>
  </si>
  <si>
    <t>‭9873149‬</t>
  </si>
  <si>
    <t>‭998413‬</t>
  </si>
  <si>
    <t>‭3754‬</t>
  </si>
  <si>
    <t>‭0931‬</t>
  </si>
  <si>
    <t>‭3382‬</t>
  </si>
  <si>
    <t>‭3381‬</t>
  </si>
  <si>
    <t>‭3535‬</t>
  </si>
  <si>
    <t>‭3730‬</t>
  </si>
  <si>
    <t>‭3763‬</t>
  </si>
  <si>
    <t>‭3721‬</t>
  </si>
  <si>
    <t>Invoice value</t>
  </si>
  <si>
    <t>NF13</t>
  </si>
  <si>
    <t>INDINET SERVICE PRIVATE LIMITED</t>
  </si>
  <si>
    <t>PG BUILDING 4TH FLOOR PLOT NO. J1/15 BLOCK EP SECTOR V SALT LAKE WB India</t>
  </si>
  <si>
    <t>NF13 D.O. Bhatinda SCF No 182, 1 and 2, Model Town, Bathinda, 151001 hfcfjk Bathinda Bathinda  Bhatinda  151001 India</t>
  </si>
  <si>
    <t>‭998422‬</t>
  </si>
  <si>
    <t>‭5161‬</t>
  </si>
  <si>
    <t>19AADCI9309Q1ZT</t>
  </si>
  <si>
    <t>(0208)Rice- Fortified Boil</t>
  </si>
  <si>
    <t>FSD BMD</t>
  </si>
  <si>
    <t>FRBC</t>
  </si>
  <si>
    <t>NF22</t>
  </si>
  <si>
    <t>NF16</t>
  </si>
  <si>
    <t>EE17</t>
  </si>
  <si>
    <t>21AAACF0365N1ZU</t>
  </si>
  <si>
    <t>OMPRAKASH CHOUDHURY</t>
  </si>
  <si>
    <t>19APLPC4570K1ZK</t>
  </si>
  <si>
    <t>135, NETAJI ROAD, KHAGRA BERHAMPORE, Murshidabad, Murshidabad WB India</t>
  </si>
  <si>
    <t>NF22 D.O.Sangrur District Office,Banasar Bagh Road, Sangrur, 148001 Banasar Bagh Road Sangrur Sangrur  Sangrur  148001 India</t>
  </si>
  <si>
    <t>NF16 D.O. Faridkot District Office, Opposite Taj Palace, Kotkapura Road, Faridkot, 152103 Kotkapura Road Faridkot Faridkot  Faridkot  152103 India</t>
  </si>
  <si>
    <t>EE17 D.O. Titlagarh JAGANNATH PADA  TITLAGARH BOLANGIR  Titlagarh  767033 India</t>
  </si>
  <si>
    <t>‭10063010‬</t>
  </si>
  <si>
    <t>INVOICES 
NUMBER(BOS No.)</t>
  </si>
  <si>
    <t>Details of Inward Supplies  Received liable for reverse charge during NOVEMBER-2024</t>
  </si>
  <si>
    <t>EF2512100026</t>
  </si>
  <si>
    <t>‭WBHS20242591‬</t>
  </si>
  <si>
    <t>‭WBHS20242593‬</t>
  </si>
  <si>
    <t>‭WBHS20242592‬</t>
  </si>
  <si>
    <t>EF2512100029</t>
  </si>
  <si>
    <t>‭WBHS202425101‬</t>
  </si>
  <si>
    <t>‭WBHS202425102‬</t>
  </si>
  <si>
    <t>‭WBHS202425103‬</t>
  </si>
  <si>
    <t>EF2512100028</t>
  </si>
  <si>
    <t>SGSA/FCI/24/21</t>
  </si>
  <si>
    <t>EF2512100027</t>
  </si>
  <si>
    <t>‭SPMSA/24-25/111‬</t>
  </si>
  <si>
    <t>(406)Sale under PM POSHAN- Primary Scheme</t>
  </si>
  <si>
    <t>(412)Welfare Institutions and Hostels (WIH)</t>
  </si>
  <si>
    <t>(417)Sale under PM POSHAN- Upper Primary Scheme</t>
  </si>
  <si>
    <t>(435)Sale under PM POSHAN-BAL VATIKA</t>
  </si>
  <si>
    <t>68/R/PMP-P/FSD-BMD/MSD/2024-25</t>
  </si>
  <si>
    <t>70/R/PMP-P/CWC-Sargachhi/MSD/2024-25</t>
  </si>
  <si>
    <t>576/R/WIH/CWC-Sargachhi/MSD/2024-25</t>
  </si>
  <si>
    <t>70/R/PMP-UP/CWC-Sargachhi/MSD/2024-25</t>
  </si>
  <si>
    <t>69/R/PMP-BV/CWC-Sargachhi/MSD/2024-25</t>
  </si>
  <si>
    <t>573/W/AAY/FSDBMD/MSD</t>
  </si>
  <si>
    <t>574/W/PHH/FSDBMD/MSD</t>
  </si>
  <si>
    <t>575/W/PHH/CWC-SARGACHI/MSD/2024-25</t>
  </si>
  <si>
    <t>(423)Sale under NFSA- TPDS Scheme (AAY)</t>
  </si>
  <si>
    <t>(425)Sale under NFSA- TPDS Scheme (Priority)</t>
  </si>
  <si>
    <t>FCI, RO- WEST BENGAL, DETAILS OF NIL RATED OR EXEMPTED SALES (RO ISSUED) DURING NOVEMBER 24</t>
  </si>
  <si>
    <t>EF25300044</t>
  </si>
  <si>
    <t>EF25300045</t>
  </si>
  <si>
    <t>EF25300046</t>
  </si>
  <si>
    <t>EF25300047</t>
  </si>
  <si>
    <t>EF25300048</t>
  </si>
  <si>
    <t>EF25300049</t>
  </si>
  <si>
    <t>EF25300050</t>
  </si>
  <si>
    <t>DUDI ENTERPRISES.</t>
  </si>
  <si>
    <t>INDU  CARDS AND GRAPHICS</t>
  </si>
  <si>
    <t>03KUPPS4681N1ZJ</t>
  </si>
  <si>
    <t>07AAJPA5896P1ZZ</t>
  </si>
  <si>
    <t>BHATINDA    PB India</t>
  </si>
  <si>
    <t>2393/221, CHAWRI BAZAR  VIDYA MARKET CHHATA SHAHJI, North DelhI DL India</t>
  </si>
  <si>
    <t>NF15 D.O.Ferozpur Ferozepur City, Malwal Road, Ferozepur, 152002 hdjhjh Ferozepur City Ferozepur  Ferozpur  152002 India</t>
  </si>
  <si>
    <t>NF20 D.O.Ludhiana 804, Gurdev Nagar, Ludhiana, 141001 NEAR AARTI CHOWK LUDHIANA Ludhiana  Ludhiana  141001 India</t>
  </si>
  <si>
    <t>‭4202‬</t>
  </si>
  <si>
    <t>‭998713‬</t>
  </si>
  <si>
    <t>‭998717‬</t>
  </si>
  <si>
    <t>‭847160‬</t>
  </si>
  <si>
    <t>‭4911‬</t>
  </si>
  <si>
    <t>‭3750‬</t>
  </si>
  <si>
    <t>‭3738‬</t>
  </si>
  <si>
    <t>NF20</t>
  </si>
  <si>
    <t>NF15</t>
  </si>
  <si>
    <t>262001311-1312</t>
  </si>
  <si>
    <t>FAP INVOICE NO. EF25_1458 &amp; EF25_1459</t>
  </si>
  <si>
    <t>FCI, RO-WEST BENGAL, STATEMENT OF  OUTWARD TAXABLE SUPPLY FOR _NOVEMBER 2024</t>
  </si>
  <si>
    <t>FCI, RO WEST BENGAL, Details of Inward Supplies  Received  during NOVEMBER 24</t>
  </si>
  <si>
    <t>DETAILS OF BRANCH TRANSFER DURING THE MONTH OF NOVEMBER 24</t>
  </si>
  <si>
    <t>NOVEMBER</t>
  </si>
  <si>
    <t>FCI, RO- WEST BENGAL, DETAILS OF DOCUMENTS ISSUED  DURING NOVEMBER 2024</t>
  </si>
  <si>
    <t>FCI, RO-WEST BENGAL, STATEMENT OF  OUTWARD TAXABLE SUPPLY  CREDIT MEMO FOR NOVEMBER 2024</t>
  </si>
  <si>
    <t>SCHEDULE OF ANALYSIS OF MISC. INCOME UNDER WEST BENGAL REGION FOR THE MONTH OF NOVEMBER 2024</t>
  </si>
  <si>
    <t>CWC</t>
  </si>
</sst>
</file>

<file path=xl/styles.xml><?xml version="1.0" encoding="utf-8"?>
<styleSheet xmlns="http://schemas.openxmlformats.org/spreadsheetml/2006/main">
  <numFmts count="14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dd/mmm/yyyy"/>
    <numFmt numFmtId="166" formatCode="0;[Red]0"/>
    <numFmt numFmtId="167" formatCode="0.00000"/>
    <numFmt numFmtId="168" formatCode="_(* #,##0_);_(* \(#,##0\);_(* &quot;-&quot;??_);_(@_)"/>
    <numFmt numFmtId="169" formatCode="&quot;Rs.&quot;\ #,##0.00;[Red]&quot;Rs.&quot;\ \-#,##0.00"/>
    <numFmt numFmtId="170" formatCode="0.000000"/>
    <numFmt numFmtId="171" formatCode="_(* #,##0.0000_);_(* \(#,##0.0000\);_(* &quot;-&quot;_);_(@_)"/>
    <numFmt numFmtId="172" formatCode="_(* #,##0.00_);_(* \(#,##0.00\);_(* &quot;-&quot;_);_(@_)"/>
    <numFmt numFmtId="173" formatCode="0.0000"/>
    <numFmt numFmtId="174" formatCode="yyyy\-mm\-dd;@"/>
    <numFmt numFmtId="175" formatCode="0.0000000"/>
  </numFmts>
  <fonts count="60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sz val="8"/>
      <name val="Calibri"/>
      <family val="2"/>
    </font>
    <font>
      <sz val="12"/>
      <name val="Arial Narrow"/>
      <family val="2"/>
    </font>
    <font>
      <b/>
      <sz val="10"/>
      <name val="Times New Roman"/>
      <family val="1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A010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0"/>
      <name val="Calibri Light"/>
      <family val="1"/>
      <scheme val="major"/>
    </font>
    <font>
      <sz val="1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9"/>
      <color rgb="FF000000"/>
      <name val="Mangal"/>
      <family val="1"/>
    </font>
    <font>
      <b/>
      <sz val="9"/>
      <name val="Mangal"/>
      <family val="1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4" fillId="0" borderId="0"/>
    <xf numFmtId="0" fontId="14" fillId="0" borderId="0"/>
    <xf numFmtId="0" fontId="2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 applyNumberFormat="0" applyFill="0" applyBorder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5" fillId="0" borderId="22" applyNumberFormat="0" applyFill="0" applyAlignment="0" applyProtection="0"/>
    <xf numFmtId="0" fontId="45" fillId="0" borderId="0" applyNumberFormat="0" applyFill="0" applyBorder="0" applyAlignment="0" applyProtection="0"/>
    <xf numFmtId="0" fontId="46" fillId="7" borderId="0" applyNumberFormat="0" applyBorder="0" applyAlignment="0" applyProtection="0"/>
    <xf numFmtId="0" fontId="47" fillId="8" borderId="0" applyNumberFormat="0" applyBorder="0" applyAlignment="0" applyProtection="0"/>
    <xf numFmtId="0" fontId="48" fillId="9" borderId="0" applyNumberFormat="0" applyBorder="0" applyAlignment="0" applyProtection="0"/>
    <xf numFmtId="0" fontId="49" fillId="10" borderId="23" applyNumberFormat="0" applyAlignment="0" applyProtection="0"/>
    <xf numFmtId="0" fontId="50" fillId="11" borderId="24" applyNumberFormat="0" applyAlignment="0" applyProtection="0"/>
    <xf numFmtId="0" fontId="51" fillId="11" borderId="23" applyNumberFormat="0" applyAlignment="0" applyProtection="0"/>
    <xf numFmtId="0" fontId="52" fillId="0" borderId="25" applyNumberFormat="0" applyFill="0" applyAlignment="0" applyProtection="0"/>
    <xf numFmtId="0" fontId="53" fillId="12" borderId="26" applyNumberFormat="0" applyAlignment="0" applyProtection="0"/>
    <xf numFmtId="0" fontId="16" fillId="0" borderId="0" applyNumberFormat="0" applyFill="0" applyBorder="0" applyAlignment="0" applyProtection="0"/>
    <xf numFmtId="0" fontId="10" fillId="13" borderId="27" applyNumberFormat="0" applyFont="0" applyAlignment="0" applyProtection="0"/>
    <xf numFmtId="0" fontId="15" fillId="0" borderId="28" applyNumberFormat="0" applyFill="0" applyAlignment="0" applyProtection="0"/>
    <xf numFmtId="0" fontId="5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5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5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5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5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54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</cellStyleXfs>
  <cellXfs count="322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/>
    <xf numFmtId="0" fontId="15" fillId="0" borderId="0" xfId="0" applyFont="1"/>
    <xf numFmtId="0" fontId="17" fillId="2" borderId="1" xfId="0" applyFont="1" applyFill="1" applyBorder="1" applyAlignment="1" applyProtection="1">
      <alignment horizontal="left"/>
      <protection hidden="1"/>
    </xf>
    <xf numFmtId="0" fontId="17" fillId="2" borderId="1" xfId="0" applyFont="1" applyFill="1" applyBorder="1" applyProtection="1">
      <protection hidden="1"/>
    </xf>
    <xf numFmtId="2" fontId="17" fillId="2" borderId="1" xfId="0" applyNumberFormat="1" applyFont="1" applyFill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left"/>
      <protection hidden="1"/>
    </xf>
    <xf numFmtId="0" fontId="18" fillId="0" borderId="1" xfId="0" applyFont="1" applyBorder="1" applyProtection="1">
      <protection hidden="1"/>
    </xf>
    <xf numFmtId="166" fontId="18" fillId="0" borderId="1" xfId="0" applyNumberFormat="1" applyFont="1" applyBorder="1" applyAlignment="1" applyProtection="1">
      <alignment horizontal="right"/>
      <protection hidden="1"/>
    </xf>
    <xf numFmtId="0" fontId="1" fillId="3" borderId="0" xfId="0" applyFont="1" applyFill="1" applyAlignment="1" applyProtection="1">
      <alignment horizontal="left" vertical="top"/>
      <protection hidden="1"/>
    </xf>
    <xf numFmtId="0" fontId="1" fillId="3" borderId="0" xfId="0" applyFont="1" applyFill="1" applyAlignment="1" applyProtection="1">
      <alignment vertical="top"/>
      <protection hidden="1"/>
    </xf>
    <xf numFmtId="2" fontId="1" fillId="3" borderId="0" xfId="0" applyNumberFormat="1" applyFont="1" applyFill="1" applyAlignment="1" applyProtection="1">
      <alignment horizontal="right" vertical="top" wrapText="1"/>
      <protection hidden="1"/>
    </xf>
    <xf numFmtId="2" fontId="18" fillId="4" borderId="0" xfId="0" applyNumberFormat="1" applyFont="1" applyFill="1" applyAlignment="1" applyProtection="1">
      <alignment horizontal="right" vertical="top"/>
      <protection hidden="1"/>
    </xf>
    <xf numFmtId="15" fontId="0" fillId="0" borderId="1" xfId="0" applyNumberFormat="1" applyBorder="1" applyProtection="1">
      <protection locked="0"/>
    </xf>
    <xf numFmtId="0" fontId="18" fillId="0" borderId="0" xfId="0" applyFont="1" applyAlignment="1" applyProtection="1">
      <alignment horizontal="left"/>
      <protection hidden="1"/>
    </xf>
    <xf numFmtId="0" fontId="18" fillId="0" borderId="0" xfId="0" applyFont="1" applyAlignment="1" applyProtection="1">
      <alignment horizontal="center" wrapText="1"/>
      <protection hidden="1"/>
    </xf>
    <xf numFmtId="0" fontId="18" fillId="0" borderId="0" xfId="0" applyFont="1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2" fontId="19" fillId="0" borderId="0" xfId="0" applyNumberFormat="1" applyFont="1" applyAlignment="1" applyProtection="1">
      <alignment horizontal="right"/>
      <protection hidden="1"/>
    </xf>
    <xf numFmtId="0" fontId="19" fillId="0" borderId="0" xfId="0" applyFont="1" applyAlignment="1" applyProtection="1">
      <alignment horizontal="center"/>
      <protection hidden="1"/>
    </xf>
    <xf numFmtId="2" fontId="18" fillId="0" borderId="0" xfId="0" applyNumberFormat="1" applyFont="1" applyAlignment="1" applyProtection="1">
      <alignment horizontal="right"/>
      <protection hidden="1"/>
    </xf>
    <xf numFmtId="0" fontId="12" fillId="0" borderId="2" xfId="5" applyFill="1" applyBorder="1" applyAlignment="1" applyProtection="1">
      <alignment horizontal="center" vertical="top" wrapText="1"/>
      <protection hidden="1"/>
    </xf>
    <xf numFmtId="0" fontId="17" fillId="2" borderId="1" xfId="0" applyFont="1" applyFill="1" applyBorder="1" applyAlignment="1" applyProtection="1">
      <alignment horizontal="center" wrapText="1"/>
      <protection hidden="1"/>
    </xf>
    <xf numFmtId="0" fontId="17" fillId="2" borderId="1" xfId="0" applyFont="1" applyFill="1" applyBorder="1" applyAlignment="1" applyProtection="1">
      <alignment horizontal="center"/>
      <protection hidden="1"/>
    </xf>
    <xf numFmtId="0" fontId="17" fillId="2" borderId="2" xfId="0" applyFont="1" applyFill="1" applyBorder="1" applyAlignment="1" applyProtection="1">
      <alignment horizontal="center" vertical="top"/>
      <protection hidden="1"/>
    </xf>
    <xf numFmtId="0" fontId="17" fillId="2" borderId="0" xfId="0" applyFont="1" applyFill="1" applyAlignment="1" applyProtection="1">
      <alignment horizontal="center" vertical="top"/>
      <protection hidden="1"/>
    </xf>
    <xf numFmtId="0" fontId="18" fillId="0" borderId="3" xfId="0" applyFont="1" applyBorder="1" applyAlignment="1" applyProtection="1">
      <alignment horizontal="center"/>
      <protection hidden="1"/>
    </xf>
    <xf numFmtId="0" fontId="18" fillId="0" borderId="3" xfId="0" applyFont="1" applyBorder="1" applyAlignment="1" applyProtection="1">
      <alignment horizontal="left"/>
      <protection hidden="1"/>
    </xf>
    <xf numFmtId="0" fontId="18" fillId="0" borderId="3" xfId="0" applyFont="1" applyBorder="1" applyAlignment="1" applyProtection="1">
      <alignment horizontal="center" wrapText="1"/>
      <protection hidden="1"/>
    </xf>
    <xf numFmtId="0" fontId="18" fillId="0" borderId="3" xfId="0" applyFont="1" applyBorder="1" applyProtection="1">
      <protection hidden="1"/>
    </xf>
    <xf numFmtId="2" fontId="20" fillId="0" borderId="3" xfId="0" applyNumberFormat="1" applyFont="1" applyBorder="1" applyAlignment="1" applyProtection="1">
      <alignment horizontal="right"/>
      <protection hidden="1"/>
    </xf>
    <xf numFmtId="2" fontId="18" fillId="0" borderId="3" xfId="0" applyNumberFormat="1" applyFont="1" applyBorder="1" applyAlignment="1" applyProtection="1">
      <alignment horizontal="right"/>
      <protection hidden="1"/>
    </xf>
    <xf numFmtId="3" fontId="0" fillId="0" borderId="1" xfId="0" applyNumberFormat="1" applyBorder="1" applyProtection="1">
      <protection locked="0"/>
    </xf>
    <xf numFmtId="0" fontId="21" fillId="0" borderId="0" xfId="0" applyFont="1"/>
    <xf numFmtId="0" fontId="16" fillId="0" borderId="1" xfId="0" applyFont="1" applyBorder="1"/>
    <xf numFmtId="0" fontId="16" fillId="0" borderId="1" xfId="0" applyFont="1" applyBorder="1" applyProtection="1">
      <protection locked="0"/>
    </xf>
    <xf numFmtId="15" fontId="16" fillId="0" borderId="1" xfId="0" applyNumberFormat="1" applyFon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166" fontId="18" fillId="0" borderId="1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0" fontId="22" fillId="0" borderId="1" xfId="0" applyFont="1" applyBorder="1" applyProtection="1">
      <protection locked="0"/>
    </xf>
    <xf numFmtId="2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 applyProtection="1">
      <alignment horizontal="center" vertical="top"/>
      <protection hidden="1"/>
    </xf>
    <xf numFmtId="2" fontId="1" fillId="3" borderId="1" xfId="0" applyNumberFormat="1" applyFont="1" applyFill="1" applyBorder="1" applyAlignment="1" applyProtection="1">
      <alignment horizontal="center" vertical="top"/>
      <protection hidden="1"/>
    </xf>
    <xf numFmtId="2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1" fillId="3" borderId="1" xfId="0" applyNumberFormat="1" applyFont="1" applyFill="1" applyBorder="1" applyAlignment="1" applyProtection="1">
      <alignment horizontal="center" vertical="top" wrapText="1"/>
      <protection hidden="1"/>
    </xf>
    <xf numFmtId="0" fontId="18" fillId="0" borderId="1" xfId="0" applyFont="1" applyBorder="1" applyProtection="1">
      <protection locked="0"/>
    </xf>
    <xf numFmtId="2" fontId="18" fillId="0" borderId="1" xfId="0" applyNumberFormat="1" applyFont="1" applyBorder="1" applyProtection="1">
      <protection locked="0"/>
    </xf>
    <xf numFmtId="2" fontId="18" fillId="0" borderId="1" xfId="0" applyNumberFormat="1" applyFont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2" fontId="15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 wrapText="1"/>
    </xf>
    <xf numFmtId="2" fontId="1" fillId="3" borderId="0" xfId="0" applyNumberFormat="1" applyFont="1" applyFill="1" applyAlignment="1">
      <alignment horizontal="right" wrapText="1"/>
    </xf>
    <xf numFmtId="0" fontId="23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2" fontId="0" fillId="0" borderId="0" xfId="0" applyNumberFormat="1"/>
    <xf numFmtId="2" fontId="24" fillId="0" borderId="1" xfId="0" applyNumberFormat="1" applyFont="1" applyBorder="1" applyProtection="1">
      <protection locked="0"/>
    </xf>
    <xf numFmtId="43" fontId="0" fillId="0" borderId="1" xfId="0" applyNumberForma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2" fontId="25" fillId="0" borderId="1" xfId="0" applyNumberFormat="1" applyFont="1" applyBorder="1" applyProtection="1">
      <protection locked="0"/>
    </xf>
    <xf numFmtId="168" fontId="0" fillId="0" borderId="1" xfId="0" applyNumberFormat="1" applyBorder="1" applyProtection="1">
      <protection locked="0"/>
    </xf>
    <xf numFmtId="2" fontId="3" fillId="0" borderId="1" xfId="0" applyNumberFormat="1" applyFont="1" applyBorder="1" applyProtection="1">
      <protection locked="0"/>
    </xf>
    <xf numFmtId="0" fontId="15" fillId="0" borderId="1" xfId="0" applyFont="1" applyBorder="1"/>
    <xf numFmtId="2" fontId="15" fillId="0" borderId="1" xfId="0" applyNumberFormat="1" applyFont="1" applyBorder="1"/>
    <xf numFmtId="0" fontId="1" fillId="0" borderId="1" xfId="0" applyFont="1" applyBorder="1" applyAlignment="1" applyProtection="1">
      <alignment horizontal="left" vertical="top"/>
      <protection hidden="1"/>
    </xf>
    <xf numFmtId="1" fontId="1" fillId="0" borderId="1" xfId="0" applyNumberFormat="1" applyFont="1" applyBorder="1" applyAlignment="1" applyProtection="1">
      <alignment horizontal="right" vertical="top" wrapText="1"/>
      <protection hidden="1"/>
    </xf>
    <xf numFmtId="1" fontId="18" fillId="0" borderId="1" xfId="0" applyNumberFormat="1" applyFont="1" applyBorder="1" applyAlignment="1" applyProtection="1">
      <alignment horizontal="right" vertical="top"/>
      <protection hidden="1"/>
    </xf>
    <xf numFmtId="0" fontId="18" fillId="0" borderId="1" xfId="0" applyFont="1" applyBorder="1" applyAlignment="1" applyProtection="1">
      <alignment horizontal="left"/>
      <protection locked="0"/>
    </xf>
    <xf numFmtId="0" fontId="18" fillId="0" borderId="1" xfId="0" applyFont="1" applyBorder="1"/>
    <xf numFmtId="166" fontId="18" fillId="0" borderId="1" xfId="0" applyNumberFormat="1" applyFont="1" applyBorder="1" applyAlignment="1" applyProtection="1">
      <alignment horizontal="right"/>
      <protection locked="0"/>
    </xf>
    <xf numFmtId="0" fontId="26" fillId="0" borderId="1" xfId="0" applyFont="1" applyBorder="1" applyAlignment="1">
      <alignment horizontal="left"/>
    </xf>
    <xf numFmtId="0" fontId="27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8" fillId="0" borderId="1" xfId="0" applyFont="1" applyBorder="1" applyAlignment="1" applyProtection="1">
      <alignment horizontal="left" wrapText="1"/>
      <protection locked="0"/>
    </xf>
    <xf numFmtId="0" fontId="18" fillId="4" borderId="1" xfId="0" applyFont="1" applyFill="1" applyBorder="1" applyAlignment="1" applyProtection="1">
      <alignment vertical="center" wrapText="1"/>
      <protection hidden="1"/>
    </xf>
    <xf numFmtId="0" fontId="18" fillId="4" borderId="1" xfId="0" applyFont="1" applyFill="1" applyBorder="1" applyAlignment="1" applyProtection="1">
      <alignment horizontal="left" vertical="center" wrapText="1"/>
      <protection hidden="1"/>
    </xf>
    <xf numFmtId="0" fontId="18" fillId="4" borderId="1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2" fontId="18" fillId="4" borderId="1" xfId="0" applyNumberFormat="1" applyFont="1" applyFill="1" applyBorder="1" applyAlignment="1" applyProtection="1">
      <alignment horizontal="right" vertical="center" wrapText="1"/>
      <protection hidden="1"/>
    </xf>
    <xf numFmtId="0" fontId="0" fillId="0" borderId="0" xfId="0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4" xfId="0" applyFont="1" applyBorder="1" applyAlignment="1">
      <alignment vertical="center"/>
    </xf>
    <xf numFmtId="0" fontId="30" fillId="0" borderId="1" xfId="0" applyFont="1" applyBorder="1" applyAlignment="1">
      <alignment horizontal="center" vertical="center" textRotation="90" wrapText="1"/>
    </xf>
    <xf numFmtId="0" fontId="30" fillId="0" borderId="1" xfId="0" applyFont="1" applyBorder="1" applyAlignment="1">
      <alignment vertical="center"/>
    </xf>
    <xf numFmtId="4" fontId="30" fillId="0" borderId="1" xfId="0" applyNumberFormat="1" applyFont="1" applyBorder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32" fillId="0" borderId="1" xfId="0" applyNumberFormat="1" applyFont="1" applyBorder="1" applyAlignment="1">
      <alignment vertical="center"/>
    </xf>
    <xf numFmtId="4" fontId="30" fillId="0" borderId="0" xfId="0" applyNumberFormat="1" applyFont="1" applyAlignment="1">
      <alignment vertical="center"/>
    </xf>
    <xf numFmtId="4" fontId="30" fillId="5" borderId="1" xfId="0" applyNumberFormat="1" applyFont="1" applyFill="1" applyBorder="1" applyAlignment="1">
      <alignment horizontal="right" vertical="center"/>
    </xf>
    <xf numFmtId="4" fontId="33" fillId="5" borderId="1" xfId="0" applyNumberFormat="1" applyFont="1" applyFill="1" applyBorder="1" applyAlignment="1">
      <alignment horizontal="right" vertical="center"/>
    </xf>
    <xf numFmtId="4" fontId="31" fillId="0" borderId="1" xfId="0" applyNumberFormat="1" applyFont="1" applyBorder="1" applyAlignment="1">
      <alignment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0" fontId="30" fillId="5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0" fontId="30" fillId="5" borderId="1" xfId="0" applyFont="1" applyFill="1" applyBorder="1" applyAlignment="1">
      <alignment horizontal="center" vertical="center" textRotation="90" wrapText="1"/>
    </xf>
    <xf numFmtId="4" fontId="30" fillId="5" borderId="1" xfId="0" applyNumberFormat="1" applyFont="1" applyFill="1" applyBorder="1" applyAlignment="1">
      <alignment vertical="center"/>
    </xf>
    <xf numFmtId="2" fontId="34" fillId="5" borderId="18" xfId="0" applyNumberFormat="1" applyFont="1" applyFill="1" applyBorder="1" applyAlignment="1">
      <alignment horizontal="right" vertical="center" wrapText="1"/>
    </xf>
    <xf numFmtId="0" fontId="30" fillId="5" borderId="0" xfId="0" applyFont="1" applyFill="1" applyAlignment="1">
      <alignment vertical="center" wrapText="1"/>
    </xf>
    <xf numFmtId="0" fontId="30" fillId="5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 wrapText="1"/>
    </xf>
    <xf numFmtId="169" fontId="30" fillId="5" borderId="0" xfId="0" applyNumberFormat="1" applyFont="1" applyFill="1" applyAlignment="1">
      <alignment horizontal="left" vertical="center" wrapText="1"/>
    </xf>
    <xf numFmtId="4" fontId="30" fillId="5" borderId="0" xfId="0" applyNumberFormat="1" applyFont="1" applyFill="1" applyAlignment="1">
      <alignment vertical="center"/>
    </xf>
    <xf numFmtId="4" fontId="30" fillId="5" borderId="0" xfId="0" applyNumberFormat="1" applyFont="1" applyFill="1" applyAlignment="1">
      <alignment horizontal="right" vertical="center"/>
    </xf>
    <xf numFmtId="4" fontId="31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2" fontId="14" fillId="0" borderId="18" xfId="0" applyNumberFormat="1" applyFont="1" applyBorder="1" applyAlignment="1">
      <alignment horizontal="center" vertical="center" wrapText="1"/>
    </xf>
    <xf numFmtId="41" fontId="29" fillId="0" borderId="1" xfId="0" applyNumberFormat="1" applyFont="1" applyBorder="1" applyAlignment="1">
      <alignment horizontal="center" vertical="center"/>
    </xf>
    <xf numFmtId="43" fontId="5" fillId="0" borderId="1" xfId="0" applyNumberFormat="1" applyFont="1" applyBorder="1" applyAlignment="1">
      <alignment horizontal="center" vertical="center"/>
    </xf>
    <xf numFmtId="41" fontId="29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4" fontId="35" fillId="0" borderId="13" xfId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vertical="center" wrapText="1"/>
    </xf>
    <xf numFmtId="0" fontId="28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41" fontId="5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41" fontId="29" fillId="0" borderId="0" xfId="0" applyNumberFormat="1" applyFont="1" applyAlignment="1">
      <alignment vertical="center"/>
    </xf>
    <xf numFmtId="171" fontId="2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/>
    </xf>
    <xf numFmtId="43" fontId="29" fillId="0" borderId="1" xfId="0" applyNumberFormat="1" applyFont="1" applyBorder="1" applyAlignment="1">
      <alignment vertical="center"/>
    </xf>
    <xf numFmtId="2" fontId="14" fillId="0" borderId="18" xfId="0" applyNumberFormat="1" applyFont="1" applyBorder="1" applyAlignment="1">
      <alignment vertical="center" wrapText="1"/>
    </xf>
    <xf numFmtId="41" fontId="5" fillId="0" borderId="1" xfId="0" applyNumberFormat="1" applyFont="1" applyBorder="1" applyAlignment="1">
      <alignment vertical="center"/>
    </xf>
    <xf numFmtId="172" fontId="29" fillId="0" borderId="0" xfId="0" applyNumberFormat="1" applyFont="1" applyAlignment="1">
      <alignment horizontal="right" vertical="center"/>
    </xf>
    <xf numFmtId="0" fontId="35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vertical="center"/>
    </xf>
    <xf numFmtId="0" fontId="35" fillId="0" borderId="1" xfId="0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165" fontId="6" fillId="0" borderId="1" xfId="6" applyNumberFormat="1" applyFont="1" applyBorder="1" applyAlignment="1">
      <alignment horizontal="center" vertical="center" wrapText="1"/>
    </xf>
    <xf numFmtId="2" fontId="6" fillId="0" borderId="1" xfId="6" applyNumberFormat="1" applyFont="1" applyBorder="1" applyAlignment="1">
      <alignment horizontal="center" vertical="center" wrapText="1"/>
    </xf>
    <xf numFmtId="43" fontId="6" fillId="0" borderId="1" xfId="6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2" fontId="14" fillId="0" borderId="1" xfId="0" applyNumberFormat="1" applyFont="1" applyBorder="1" applyAlignment="1">
      <alignment vertical="center"/>
    </xf>
    <xf numFmtId="0" fontId="35" fillId="0" borderId="0" xfId="0" applyFont="1" applyAlignment="1" applyProtection="1">
      <alignment vertical="center"/>
      <protection locked="0"/>
    </xf>
    <xf numFmtId="2" fontId="35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170" fontId="55" fillId="0" borderId="0" xfId="4" applyNumberFormat="1" applyFont="1" applyFill="1" applyBorder="1" applyAlignment="1">
      <alignment horizontal="center" vertical="center" wrapText="1"/>
    </xf>
    <xf numFmtId="0" fontId="24" fillId="6" borderId="18" xfId="0" applyFont="1" applyFill="1" applyBorder="1" applyAlignment="1">
      <alignment vertical="center" wrapText="1"/>
    </xf>
    <xf numFmtId="0" fontId="24" fillId="6" borderId="18" xfId="0" applyFont="1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15" fontId="24" fillId="6" borderId="18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>
      <alignment horizontal="right" vertical="center" wrapText="1"/>
    </xf>
    <xf numFmtId="170" fontId="6" fillId="0" borderId="0" xfId="0" applyNumberFormat="1" applyFont="1" applyFill="1" applyAlignment="1">
      <alignment vertical="center" wrapText="1"/>
    </xf>
    <xf numFmtId="167" fontId="6" fillId="0" borderId="0" xfId="0" applyNumberFormat="1" applyFont="1" applyFill="1" applyAlignment="1">
      <alignment vertical="center" wrapText="1"/>
    </xf>
    <xf numFmtId="0" fontId="55" fillId="0" borderId="1" xfId="0" applyFont="1" applyFill="1" applyBorder="1" applyAlignment="1" applyProtection="1">
      <alignment horizontal="center" vertical="center" wrapText="1"/>
      <protection locked="0"/>
    </xf>
    <xf numFmtId="14" fontId="9" fillId="0" borderId="1" xfId="0" applyNumberFormat="1" applyFont="1" applyFill="1" applyBorder="1" applyAlignment="1">
      <alignment horizontal="center" vertical="center"/>
    </xf>
    <xf numFmtId="170" fontId="55" fillId="0" borderId="1" xfId="0" applyNumberFormat="1" applyFont="1" applyFill="1" applyBorder="1" applyAlignment="1" applyProtection="1">
      <alignment horizontal="right" vertical="center"/>
      <protection locked="0"/>
    </xf>
    <xf numFmtId="2" fontId="56" fillId="0" borderId="1" xfId="0" applyNumberFormat="1" applyFont="1" applyFill="1" applyBorder="1" applyAlignment="1">
      <alignment horizontal="right" vertical="center" wrapText="1"/>
    </xf>
    <xf numFmtId="0" fontId="55" fillId="0" borderId="1" xfId="0" applyFont="1" applyFill="1" applyBorder="1" applyAlignment="1">
      <alignment horizontal="center" vertical="center" wrapText="1"/>
    </xf>
    <xf numFmtId="167" fontId="55" fillId="0" borderId="1" xfId="0" applyNumberFormat="1" applyFont="1" applyFill="1" applyBorder="1" applyAlignment="1">
      <alignment horizontal="right" vertical="center"/>
    </xf>
    <xf numFmtId="2" fontId="55" fillId="0" borderId="1" xfId="0" applyNumberFormat="1" applyFont="1" applyFill="1" applyBorder="1" applyAlignment="1">
      <alignment horizontal="right" vertical="center"/>
    </xf>
    <xf numFmtId="0" fontId="55" fillId="0" borderId="0" xfId="0" applyFont="1" applyFill="1" applyAlignment="1">
      <alignment horizontal="center" vertical="center" wrapText="1"/>
    </xf>
    <xf numFmtId="0" fontId="55" fillId="0" borderId="0" xfId="0" applyFont="1" applyFill="1" applyAlignment="1">
      <alignment vertical="center" wrapText="1"/>
    </xf>
    <xf numFmtId="1" fontId="55" fillId="0" borderId="0" xfId="0" applyNumberFormat="1" applyFont="1" applyFill="1" applyAlignment="1">
      <alignment horizontal="center" vertical="center" wrapText="1"/>
    </xf>
    <xf numFmtId="167" fontId="55" fillId="0" borderId="0" xfId="0" applyNumberFormat="1" applyFont="1" applyFill="1" applyAlignment="1">
      <alignment horizontal="center" vertical="center" wrapText="1"/>
    </xf>
    <xf numFmtId="175" fontId="55" fillId="0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vertical="center"/>
    </xf>
    <xf numFmtId="0" fontId="55" fillId="0" borderId="0" xfId="0" applyFont="1" applyFill="1" applyAlignment="1" applyProtection="1">
      <alignment horizontal="left" vertical="center" wrapText="1"/>
      <protection locked="0"/>
    </xf>
    <xf numFmtId="0" fontId="55" fillId="0" borderId="0" xfId="0" applyFont="1" applyFill="1" applyAlignment="1" applyProtection="1">
      <alignment vertical="center" wrapText="1"/>
      <protection locked="0"/>
    </xf>
    <xf numFmtId="0" fontId="55" fillId="0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>
      <alignment vertical="center"/>
    </xf>
    <xf numFmtId="167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 applyProtection="1">
      <alignment vertical="center"/>
      <protection locked="0"/>
    </xf>
    <xf numFmtId="0" fontId="9" fillId="0" borderId="4" xfId="0" applyFont="1" applyFill="1" applyBorder="1" applyAlignment="1" applyProtection="1">
      <alignment vertical="center"/>
      <protection locked="0"/>
    </xf>
    <xf numFmtId="2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167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 applyProtection="1">
      <alignment vertical="center" wrapText="1"/>
      <protection locked="0"/>
    </xf>
    <xf numFmtId="2" fontId="39" fillId="0" borderId="1" xfId="0" applyNumberFormat="1" applyFont="1" applyFill="1" applyBorder="1" applyAlignment="1">
      <alignment horizontal="right" vertical="center" wrapText="1"/>
    </xf>
    <xf numFmtId="173" fontId="8" fillId="0" borderId="0" xfId="0" applyNumberFormat="1" applyFont="1" applyFill="1" applyAlignment="1">
      <alignment vertical="center"/>
    </xf>
    <xf numFmtId="167" fontId="40" fillId="0" borderId="1" xfId="0" applyNumberFormat="1" applyFont="1" applyFill="1" applyBorder="1" applyAlignment="1">
      <alignment horizontal="right" vertical="center" wrapText="1"/>
    </xf>
    <xf numFmtId="173" fontId="8" fillId="0" borderId="1" xfId="0" applyNumberFormat="1" applyFont="1" applyFill="1" applyBorder="1" applyAlignment="1" applyProtection="1">
      <alignment horizontal="right" vertical="center" wrapText="1"/>
      <protection locked="0"/>
    </xf>
    <xf numFmtId="173" fontId="39" fillId="0" borderId="1" xfId="0" applyNumberFormat="1" applyFont="1" applyFill="1" applyBorder="1" applyAlignment="1">
      <alignment horizontal="right" vertical="center" wrapText="1"/>
    </xf>
    <xf numFmtId="0" fontId="14" fillId="0" borderId="0" xfId="0" applyFont="1" applyFill="1" applyAlignment="1">
      <alignment vertical="center"/>
    </xf>
    <xf numFmtId="0" fontId="37" fillId="0" borderId="18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/>
    </xf>
    <xf numFmtId="167" fontId="8" fillId="0" borderId="0" xfId="0" applyNumberFormat="1" applyFont="1" applyFill="1" applyAlignment="1">
      <alignment vertical="center"/>
    </xf>
    <xf numFmtId="0" fontId="37" fillId="0" borderId="19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/>
    </xf>
    <xf numFmtId="2" fontId="8" fillId="0" borderId="0" xfId="0" applyNumberFormat="1" applyFont="1" applyFill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2" fontId="15" fillId="0" borderId="1" xfId="0" applyNumberFormat="1" applyFont="1" applyFill="1" applyBorder="1" applyAlignment="1" applyProtection="1">
      <alignment horizontal="right" vertical="center" wrapText="1"/>
      <protection locked="0"/>
    </xf>
    <xf numFmtId="173" fontId="35" fillId="0" borderId="14" xfId="0" applyNumberFormat="1" applyFont="1" applyFill="1" applyBorder="1" applyAlignment="1">
      <alignment horizontal="right" vertical="center"/>
    </xf>
    <xf numFmtId="2" fontId="35" fillId="0" borderId="14" xfId="0" applyNumberFormat="1" applyFont="1" applyFill="1" applyBorder="1" applyAlignment="1">
      <alignment horizontal="right" vertical="center"/>
    </xf>
    <xf numFmtId="2" fontId="35" fillId="0" borderId="14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35" fillId="0" borderId="1" xfId="0" applyFont="1" applyFill="1" applyBorder="1" applyAlignment="1" applyProtection="1">
      <alignment horizontal="center" vertical="center" wrapText="1"/>
      <protection locked="0"/>
    </xf>
    <xf numFmtId="174" fontId="58" fillId="0" borderId="1" xfId="0" applyNumberFormat="1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vertical="center" wrapText="1"/>
    </xf>
    <xf numFmtId="0" fontId="58" fillId="0" borderId="1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2" fontId="9" fillId="0" borderId="1" xfId="0" applyNumberFormat="1" applyFont="1" applyFill="1" applyBorder="1" applyAlignment="1">
      <alignment horizontal="center" vertical="center"/>
    </xf>
    <xf numFmtId="167" fontId="15" fillId="0" borderId="0" xfId="0" applyNumberFormat="1" applyFont="1" applyFill="1" applyAlignment="1" applyProtection="1">
      <alignment horizontal="center" vertical="center"/>
      <protection locked="0"/>
    </xf>
    <xf numFmtId="2" fontId="15" fillId="0" borderId="0" xfId="0" applyNumberFormat="1" applyFont="1" applyFill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38" fillId="0" borderId="8" xfId="0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8" fillId="0" borderId="0" xfId="0" applyFont="1" applyFill="1" applyAlignment="1" applyProtection="1">
      <alignment vertical="center" wrapText="1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" fillId="0" borderId="16" xfId="0" applyFont="1" applyBorder="1" applyAlignment="1" applyProtection="1">
      <alignment horizontal="center" vertical="top" wrapText="1"/>
      <protection hidden="1"/>
    </xf>
    <xf numFmtId="0" fontId="2" fillId="0" borderId="11" xfId="0" applyFont="1" applyBorder="1" applyAlignment="1" applyProtection="1">
      <alignment horizontal="center" vertical="top" wrapText="1"/>
      <protection hidden="1"/>
    </xf>
    <xf numFmtId="0" fontId="2" fillId="0" borderId="17" xfId="0" applyFont="1" applyBorder="1" applyAlignment="1" applyProtection="1">
      <alignment horizontal="center" vertical="top" wrapText="1"/>
      <protection hidden="1"/>
    </xf>
    <xf numFmtId="0" fontId="15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4" fillId="0" borderId="0" xfId="0" applyFont="1" applyFill="1" applyAlignment="1" applyProtection="1">
      <alignment horizontal="right"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Alignment="1">
      <alignment vertical="center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vertical="center" wrapText="1"/>
    </xf>
    <xf numFmtId="15" fontId="0" fillId="0" borderId="1" xfId="0" applyNumberFormat="1" applyFill="1" applyBorder="1" applyAlignment="1" applyProtection="1">
      <alignment horizontal="right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Fill="1" applyBorder="1" applyAlignment="1">
      <alignment vertical="top" wrapText="1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2" fontId="0" fillId="0" borderId="1" xfId="0" applyNumberFormat="1" applyFill="1" applyBorder="1" applyAlignment="1" applyProtection="1">
      <alignment horizontal="right" vertical="center" wrapText="1"/>
      <protection locked="0"/>
    </xf>
    <xf numFmtId="9" fontId="0" fillId="0" borderId="1" xfId="0" applyNumberFormat="1" applyFill="1" applyBorder="1" applyAlignment="1" applyProtection="1">
      <alignment horizontal="center" vertical="center" wrapText="1"/>
      <protection locked="0"/>
    </xf>
    <xf numFmtId="2" fontId="0" fillId="0" borderId="1" xfId="0" applyNumberFormat="1" applyFill="1" applyBorder="1"/>
    <xf numFmtId="0" fontId="24" fillId="0" borderId="18" xfId="0" applyFont="1" applyFill="1" applyBorder="1" applyAlignment="1">
      <alignment vertical="top" wrapText="1"/>
    </xf>
    <xf numFmtId="15" fontId="24" fillId="0" borderId="18" xfId="0" applyNumberFormat="1" applyFont="1" applyFill="1" applyBorder="1" applyAlignment="1">
      <alignment vertical="top" wrapText="1"/>
    </xf>
    <xf numFmtId="17" fontId="0" fillId="0" borderId="1" xfId="0" applyNumberFormat="1" applyFill="1" applyBorder="1" applyAlignment="1">
      <alignment horizontal="center" vertical="center" wrapText="1"/>
    </xf>
    <xf numFmtId="2" fontId="14" fillId="0" borderId="0" xfId="0" applyNumberFormat="1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center" vertical="center"/>
    </xf>
    <xf numFmtId="2" fontId="24" fillId="6" borderId="18" xfId="0" applyNumberFormat="1" applyFont="1" applyFill="1" applyBorder="1" applyAlignment="1">
      <alignment vertical="top" wrapText="1"/>
    </xf>
    <xf numFmtId="15" fontId="24" fillId="0" borderId="1" xfId="0" applyNumberFormat="1" applyFont="1" applyFill="1" applyBorder="1" applyAlignment="1">
      <alignment horizontal="right" vertical="top" wrapText="1"/>
    </xf>
    <xf numFmtId="0" fontId="24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vertical="top" wrapText="1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2" fontId="35" fillId="0" borderId="14" xfId="0" applyNumberFormat="1" applyFont="1" applyFill="1" applyBorder="1" applyAlignment="1">
      <alignment horizontal="right" vertical="center" wrapText="1"/>
    </xf>
    <xf numFmtId="2" fontId="35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vertical="center" wrapText="1"/>
      <protection locked="0"/>
    </xf>
    <xf numFmtId="0" fontId="24" fillId="0" borderId="0" xfId="0" applyFont="1" applyFill="1" applyAlignment="1">
      <alignment vertical="top" wrapText="1"/>
    </xf>
    <xf numFmtId="2" fontId="14" fillId="0" borderId="0" xfId="0" applyNumberFormat="1" applyFont="1" applyFill="1" applyAlignment="1">
      <alignment vertical="center"/>
    </xf>
    <xf numFmtId="0" fontId="24" fillId="6" borderId="18" xfId="0" applyFont="1" applyFill="1" applyBorder="1" applyAlignment="1">
      <alignment horizontal="justify" vertical="top" wrapText="1"/>
    </xf>
    <xf numFmtId="2" fontId="9" fillId="0" borderId="1" xfId="0" applyNumberFormat="1" applyFont="1" applyFill="1" applyBorder="1" applyAlignment="1" applyProtection="1">
      <alignment vertical="center"/>
      <protection locked="0"/>
    </xf>
    <xf numFmtId="0" fontId="13" fillId="0" borderId="18" xfId="0" applyFont="1" applyFill="1" applyBorder="1" applyAlignment="1">
      <alignment horizontal="justify" vertical="center" wrapText="1"/>
    </xf>
    <xf numFmtId="0" fontId="24" fillId="6" borderId="18" xfId="0" applyFont="1" applyFill="1" applyBorder="1" applyAlignment="1">
      <alignment horizontal="justify" vertical="center" wrapText="1"/>
    </xf>
    <xf numFmtId="2" fontId="24" fillId="6" borderId="18" xfId="0" applyNumberFormat="1" applyFont="1" applyFill="1" applyBorder="1" applyAlignment="1">
      <alignment horizontal="right" vertical="center" wrapText="1"/>
    </xf>
    <xf numFmtId="0" fontId="13" fillId="6" borderId="18" xfId="0" applyFont="1" applyFill="1" applyBorder="1" applyAlignment="1">
      <alignment horizontal="justify" vertical="top" wrapText="1"/>
    </xf>
    <xf numFmtId="15" fontId="13" fillId="6" borderId="18" xfId="0" applyNumberFormat="1" applyFont="1" applyFill="1" applyBorder="1" applyAlignment="1">
      <alignment horizontal="justify" vertical="top" wrapText="1"/>
    </xf>
    <xf numFmtId="167" fontId="25" fillId="6" borderId="18" xfId="0" applyNumberFormat="1" applyFont="1" applyFill="1" applyBorder="1" applyAlignment="1">
      <alignment horizontal="right" vertical="center" wrapText="1"/>
    </xf>
    <xf numFmtId="2" fontId="40" fillId="0" borderId="18" xfId="0" applyNumberFormat="1" applyFont="1" applyFill="1" applyBorder="1" applyAlignment="1">
      <alignment horizontal="right" wrapText="1"/>
    </xf>
    <xf numFmtId="0" fontId="24" fillId="6" borderId="19" xfId="0" applyFont="1" applyFill="1" applyBorder="1" applyAlignment="1">
      <alignment vertical="top" wrapText="1"/>
    </xf>
    <xf numFmtId="0" fontId="24" fillId="6" borderId="0" xfId="0" applyFont="1" applyFill="1" applyBorder="1" applyAlignment="1">
      <alignment vertical="top" wrapText="1"/>
    </xf>
    <xf numFmtId="0" fontId="24" fillId="6" borderId="1" xfId="0" applyFont="1" applyFill="1" applyBorder="1" applyAlignment="1">
      <alignment vertical="top" wrapText="1"/>
    </xf>
    <xf numFmtId="0" fontId="24" fillId="6" borderId="1" xfId="0" applyFont="1" applyFill="1" applyBorder="1" applyAlignment="1">
      <alignment vertical="center" wrapText="1"/>
    </xf>
    <xf numFmtId="15" fontId="24" fillId="6" borderId="1" xfId="0" applyNumberFormat="1" applyFont="1" applyFill="1" applyBorder="1" applyAlignment="1">
      <alignment vertical="center" wrapText="1"/>
    </xf>
    <xf numFmtId="0" fontId="56" fillId="0" borderId="1" xfId="0" applyFont="1" applyFill="1" applyBorder="1" applyAlignment="1">
      <alignment horizontal="center" vertical="center" wrapText="1"/>
    </xf>
    <xf numFmtId="170" fontId="57" fillId="0" borderId="1" xfId="0" applyNumberFormat="1" applyFont="1" applyFill="1" applyBorder="1" applyAlignment="1">
      <alignment horizontal="right" vertical="center"/>
    </xf>
    <xf numFmtId="2" fontId="56" fillId="0" borderId="1" xfId="0" applyNumberFormat="1" applyFont="1" applyFill="1" applyBorder="1" applyAlignment="1">
      <alignment vertical="center"/>
    </xf>
    <xf numFmtId="170" fontId="57" fillId="0" borderId="1" xfId="0" applyNumberFormat="1" applyFont="1" applyFill="1" applyBorder="1" applyAlignment="1">
      <alignment horizontal="right" vertical="center" wrapText="1"/>
    </xf>
    <xf numFmtId="0" fontId="24" fillId="6" borderId="1" xfId="0" applyFont="1" applyFill="1" applyBorder="1" applyAlignment="1">
      <alignment horizontal="center" vertical="center" wrapText="1"/>
    </xf>
    <xf numFmtId="170" fontId="6" fillId="0" borderId="1" xfId="0" applyNumberFormat="1" applyFont="1" applyFill="1" applyBorder="1" applyAlignment="1">
      <alignment horizontal="right" vertical="center" wrapText="1"/>
    </xf>
    <xf numFmtId="15" fontId="24" fillId="6" borderId="1" xfId="0" applyNumberFormat="1" applyFont="1" applyFill="1" applyBorder="1" applyAlignment="1">
      <alignment vertical="top" wrapText="1"/>
    </xf>
  </cellXfs>
  <cellStyles count="54">
    <cellStyle name="20% - Accent1" xfId="31" builtinId="30" customBuiltin="1"/>
    <cellStyle name="20% - Accent2" xfId="35" builtinId="34" customBuiltin="1"/>
    <cellStyle name="20% - Accent3" xfId="39" builtinId="38" customBuiltin="1"/>
    <cellStyle name="20% - Accent4" xfId="43" builtinId="42" customBuiltin="1"/>
    <cellStyle name="20% - Accent5" xfId="47" builtinId="46" customBuiltin="1"/>
    <cellStyle name="20% - Accent6" xfId="51" builtinId="50" customBuiltin="1"/>
    <cellStyle name="40% - Accent1" xfId="32" builtinId="31" customBuiltin="1"/>
    <cellStyle name="40% - Accent2" xfId="36" builtinId="35" customBuiltin="1"/>
    <cellStyle name="40% - Accent3" xfId="40" builtinId="39" customBuiltin="1"/>
    <cellStyle name="40% - Accent4" xfId="44" builtinId="43" customBuiltin="1"/>
    <cellStyle name="40% - Accent5" xfId="48" builtinId="47" customBuiltin="1"/>
    <cellStyle name="40% - Accent6" xfId="52" builtinId="51" customBuiltin="1"/>
    <cellStyle name="60% - Accent1" xfId="33" builtinId="32" customBuiltin="1"/>
    <cellStyle name="60% - Accent2" xfId="37" builtinId="36" customBuiltin="1"/>
    <cellStyle name="60% - Accent3" xfId="41" builtinId="40" customBuiltin="1"/>
    <cellStyle name="60% - Accent4" xfId="45" builtinId="44" customBuiltin="1"/>
    <cellStyle name="60% - Accent5" xfId="49" builtinId="48" customBuiltin="1"/>
    <cellStyle name="60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Bad" xfId="20" builtinId="27" customBuiltin="1"/>
    <cellStyle name="Calculation" xfId="24" builtinId="22" customBuiltin="1"/>
    <cellStyle name="Check Cell" xfId="26" builtinId="23" customBuiltin="1"/>
    <cellStyle name="Comma" xfId="1" builtinId="3"/>
    <cellStyle name="Comma 2" xfId="2"/>
    <cellStyle name="Comma 3" xfId="3"/>
    <cellStyle name="Explanatory Text" xfId="4" builtinId="53" customBuiltin="1"/>
    <cellStyle name="Good" xfId="19" builtinId="26" customBuiltin="1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Hyperlink" xfId="5" builtinId="8"/>
    <cellStyle name="Input" xfId="22" builtinId="20" customBuiltin="1"/>
    <cellStyle name="Linked Cell" xfId="25" builtinId="24" customBuiltin="1"/>
    <cellStyle name="Neutral" xfId="21" builtinId="28" customBuiltin="1"/>
    <cellStyle name="Normal" xfId="0" builtinId="0"/>
    <cellStyle name="Normal 2" xfId="6"/>
    <cellStyle name="Normal 2 2" xfId="13"/>
    <cellStyle name="Normal 2 3" xfId="9"/>
    <cellStyle name="Normal 3" xfId="7"/>
    <cellStyle name="Normal 3 2" xfId="12"/>
    <cellStyle name="Normal 3 3" xfId="11"/>
    <cellStyle name="Normal 4" xfId="8"/>
    <cellStyle name="Normal 4 2" xfId="10"/>
    <cellStyle name="Note" xfId="28" builtinId="10" customBuiltin="1"/>
    <cellStyle name="Output" xfId="23" builtinId="21" customBuiltin="1"/>
    <cellStyle name="Title" xfId="14" builtinId="15" customBuiltin="1"/>
    <cellStyle name="Total" xfId="29" builtinId="25" customBuiltin="1"/>
    <cellStyle name="Warning Text" xfId="2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P25"/>
  <sheetViews>
    <sheetView zoomScale="85" zoomScaleNormal="85" zoomScaleSheetLayoutView="90" workbookViewId="0">
      <selection activeCell="D36" sqref="D36"/>
    </sheetView>
  </sheetViews>
  <sheetFormatPr defaultColWidth="39.140625" defaultRowHeight="15"/>
  <cols>
    <col min="1" max="1" width="6.7109375" style="223" bestFit="1" customWidth="1"/>
    <col min="2" max="2" width="5.85546875" style="223" bestFit="1" customWidth="1"/>
    <col min="3" max="3" width="17.85546875" style="223" bestFit="1" customWidth="1"/>
    <col min="4" max="4" width="13.5703125" style="223" bestFit="1" customWidth="1"/>
    <col min="5" max="5" width="19.42578125" style="223" bestFit="1" customWidth="1"/>
    <col min="6" max="6" width="16.5703125" style="223" bestFit="1" customWidth="1"/>
    <col min="7" max="7" width="37" style="223" bestFit="1" customWidth="1"/>
    <col min="8" max="8" width="14.85546875" style="223" bestFit="1" customWidth="1"/>
    <col min="9" max="9" width="26.5703125" style="223" customWidth="1"/>
    <col min="10" max="10" width="30.28515625" style="223" bestFit="1" customWidth="1"/>
    <col min="11" max="11" width="13" style="223" bestFit="1" customWidth="1"/>
    <col min="12" max="12" width="12.28515625" style="223" bestFit="1" customWidth="1"/>
    <col min="13" max="13" width="15.140625" style="223" bestFit="1" customWidth="1"/>
    <col min="14" max="14" width="5" style="223" bestFit="1" customWidth="1"/>
    <col min="15" max="15" width="5.5703125" style="223" bestFit="1" customWidth="1"/>
    <col min="16" max="16" width="5.5703125" style="216" bestFit="1" customWidth="1"/>
    <col min="17" max="16384" width="39.140625" style="216"/>
  </cols>
  <sheetData>
    <row r="1" spans="1:16" ht="15.75">
      <c r="A1" s="231" t="s">
        <v>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</row>
    <row r="2" spans="1:16" ht="15.75">
      <c r="A2" s="231" t="s">
        <v>383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</row>
    <row r="3" spans="1:16">
      <c r="A3" s="227" t="s">
        <v>34</v>
      </c>
      <c r="B3" s="227" t="s">
        <v>252</v>
      </c>
      <c r="C3" s="227" t="s">
        <v>328</v>
      </c>
      <c r="D3" s="227" t="s">
        <v>3</v>
      </c>
      <c r="E3" s="227" t="s">
        <v>4</v>
      </c>
      <c r="F3" s="227" t="s">
        <v>5</v>
      </c>
      <c r="G3" s="227" t="s">
        <v>6</v>
      </c>
      <c r="H3" s="227" t="s">
        <v>7</v>
      </c>
      <c r="I3" s="227" t="s">
        <v>172</v>
      </c>
      <c r="J3" s="227" t="s">
        <v>8</v>
      </c>
      <c r="K3" s="227" t="s">
        <v>54</v>
      </c>
      <c r="L3" s="227" t="s">
        <v>227</v>
      </c>
      <c r="M3" s="227" t="s">
        <v>226</v>
      </c>
      <c r="N3" s="227" t="s">
        <v>59</v>
      </c>
      <c r="O3" s="227" t="s">
        <v>60</v>
      </c>
      <c r="P3" s="228" t="s">
        <v>61</v>
      </c>
    </row>
    <row r="4" spans="1:16">
      <c r="A4" s="227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8"/>
    </row>
    <row r="5" spans="1:16" ht="18.75">
      <c r="A5" s="211">
        <v>1</v>
      </c>
      <c r="B5" s="217" t="s">
        <v>233</v>
      </c>
      <c r="C5" s="211" t="s">
        <v>357</v>
      </c>
      <c r="D5" s="218">
        <v>45604</v>
      </c>
      <c r="E5" s="211"/>
      <c r="F5" s="219" t="s">
        <v>234</v>
      </c>
      <c r="G5" s="220" t="s">
        <v>251</v>
      </c>
      <c r="H5" s="211">
        <v>10063010</v>
      </c>
      <c r="I5" s="221">
        <v>5701</v>
      </c>
      <c r="J5" s="304" t="s">
        <v>314</v>
      </c>
      <c r="K5" s="309">
        <v>3497100</v>
      </c>
      <c r="L5" s="200">
        <v>0</v>
      </c>
      <c r="M5" s="309">
        <v>3497100</v>
      </c>
      <c r="N5" s="212">
        <v>0</v>
      </c>
      <c r="O5" s="212">
        <v>0</v>
      </c>
      <c r="P5" s="212">
        <v>0</v>
      </c>
    </row>
    <row r="6" spans="1:16" ht="18.75">
      <c r="A6" s="211">
        <v>2</v>
      </c>
      <c r="B6" s="217" t="s">
        <v>233</v>
      </c>
      <c r="C6" s="211" t="s">
        <v>359</v>
      </c>
      <c r="D6" s="218">
        <v>45604</v>
      </c>
      <c r="E6" s="211"/>
      <c r="F6" s="219" t="s">
        <v>234</v>
      </c>
      <c r="G6" s="220" t="s">
        <v>251</v>
      </c>
      <c r="H6" s="211">
        <v>10063010</v>
      </c>
      <c r="I6" s="221">
        <v>5701</v>
      </c>
      <c r="J6" s="304" t="s">
        <v>314</v>
      </c>
      <c r="K6" s="309">
        <v>3478500</v>
      </c>
      <c r="L6" s="200">
        <v>0</v>
      </c>
      <c r="M6" s="309">
        <v>3478500</v>
      </c>
      <c r="N6" s="212">
        <v>0</v>
      </c>
      <c r="O6" s="212">
        <v>0</v>
      </c>
      <c r="P6" s="212">
        <v>0</v>
      </c>
    </row>
    <row r="7" spans="1:16" ht="18.75">
      <c r="A7" s="211">
        <v>3</v>
      </c>
      <c r="B7" s="217" t="s">
        <v>233</v>
      </c>
      <c r="C7" s="211" t="s">
        <v>363</v>
      </c>
      <c r="D7" s="218">
        <v>45626</v>
      </c>
      <c r="E7" s="211"/>
      <c r="F7" s="219" t="s">
        <v>234</v>
      </c>
      <c r="G7" s="220" t="s">
        <v>251</v>
      </c>
      <c r="H7" s="211">
        <v>10063010</v>
      </c>
      <c r="I7" s="221">
        <v>5701</v>
      </c>
      <c r="J7" s="304" t="s">
        <v>314</v>
      </c>
      <c r="K7" s="309">
        <v>240718.25</v>
      </c>
      <c r="L7" s="200">
        <v>0</v>
      </c>
      <c r="M7" s="309">
        <v>240718.25</v>
      </c>
      <c r="N7" s="212">
        <v>0</v>
      </c>
      <c r="O7" s="212">
        <v>0</v>
      </c>
      <c r="P7" s="212">
        <v>0</v>
      </c>
    </row>
    <row r="8" spans="1:16" ht="18.75">
      <c r="A8" s="211">
        <v>4</v>
      </c>
      <c r="B8" s="217" t="s">
        <v>233</v>
      </c>
      <c r="C8" s="211" t="s">
        <v>360</v>
      </c>
      <c r="D8" s="218">
        <v>45604</v>
      </c>
      <c r="E8" s="211"/>
      <c r="F8" s="219" t="s">
        <v>234</v>
      </c>
      <c r="G8" s="220" t="s">
        <v>251</v>
      </c>
      <c r="H8" s="211">
        <v>10063010</v>
      </c>
      <c r="I8" s="221">
        <v>5701</v>
      </c>
      <c r="J8" s="304" t="s">
        <v>314</v>
      </c>
      <c r="K8" s="309">
        <v>1065600</v>
      </c>
      <c r="L8" s="200">
        <v>0</v>
      </c>
      <c r="M8" s="309">
        <v>1065600</v>
      </c>
      <c r="N8" s="212">
        <v>0</v>
      </c>
      <c r="O8" s="212">
        <v>0</v>
      </c>
      <c r="P8" s="212">
        <v>0</v>
      </c>
    </row>
    <row r="9" spans="1:16" ht="18.75">
      <c r="A9" s="211">
        <v>5</v>
      </c>
      <c r="B9" s="217" t="s">
        <v>233</v>
      </c>
      <c r="C9" s="211" t="s">
        <v>358</v>
      </c>
      <c r="D9" s="218">
        <v>45604</v>
      </c>
      <c r="E9" s="211"/>
      <c r="F9" s="219" t="s">
        <v>234</v>
      </c>
      <c r="G9" s="220" t="s">
        <v>251</v>
      </c>
      <c r="H9" s="211">
        <v>10063010</v>
      </c>
      <c r="I9" s="221">
        <v>5701</v>
      </c>
      <c r="J9" s="304" t="s">
        <v>314</v>
      </c>
      <c r="K9" s="309">
        <v>855900</v>
      </c>
      <c r="L9" s="200">
        <v>0</v>
      </c>
      <c r="M9" s="309">
        <v>855900</v>
      </c>
      <c r="N9" s="212">
        <v>0</v>
      </c>
      <c r="O9" s="212">
        <v>0</v>
      </c>
      <c r="P9" s="212">
        <v>0</v>
      </c>
    </row>
    <row r="10" spans="1:16" ht="18.75">
      <c r="A10" s="211">
        <v>6</v>
      </c>
      <c r="B10" s="217" t="s">
        <v>233</v>
      </c>
      <c r="C10" s="211" t="s">
        <v>362</v>
      </c>
      <c r="D10" s="218">
        <v>45626</v>
      </c>
      <c r="E10" s="211"/>
      <c r="F10" s="219" t="s">
        <v>234</v>
      </c>
      <c r="G10" s="220" t="s">
        <v>251</v>
      </c>
      <c r="H10" s="211">
        <v>10019910</v>
      </c>
      <c r="I10" s="221">
        <v>5701</v>
      </c>
      <c r="J10" s="301" t="s">
        <v>250</v>
      </c>
      <c r="K10" s="309">
        <v>0</v>
      </c>
      <c r="L10" s="200">
        <v>0</v>
      </c>
      <c r="M10" s="309">
        <v>0</v>
      </c>
      <c r="N10" s="212">
        <v>0</v>
      </c>
      <c r="O10" s="212">
        <v>0</v>
      </c>
      <c r="P10" s="212">
        <v>0</v>
      </c>
    </row>
    <row r="11" spans="1:16" ht="18.75">
      <c r="A11" s="211">
        <v>7</v>
      </c>
      <c r="B11" s="217" t="s">
        <v>233</v>
      </c>
      <c r="C11" s="211" t="s">
        <v>362</v>
      </c>
      <c r="D11" s="218">
        <v>45626</v>
      </c>
      <c r="E11" s="211"/>
      <c r="F11" s="219" t="s">
        <v>234</v>
      </c>
      <c r="G11" s="220" t="s">
        <v>251</v>
      </c>
      <c r="H11" s="211">
        <v>10019910</v>
      </c>
      <c r="I11" s="221">
        <v>5701</v>
      </c>
      <c r="J11" s="301" t="s">
        <v>250</v>
      </c>
      <c r="K11" s="309">
        <v>0</v>
      </c>
      <c r="L11" s="200">
        <v>0</v>
      </c>
      <c r="M11" s="309">
        <v>0</v>
      </c>
      <c r="N11" s="212">
        <v>0</v>
      </c>
      <c r="O11" s="212">
        <v>0</v>
      </c>
      <c r="P11" s="212">
        <v>0</v>
      </c>
    </row>
    <row r="12" spans="1:16" ht="18.75">
      <c r="A12" s="211">
        <v>8</v>
      </c>
      <c r="B12" s="217" t="s">
        <v>233</v>
      </c>
      <c r="C12" s="211" t="s">
        <v>361</v>
      </c>
      <c r="D12" s="218">
        <v>45626</v>
      </c>
      <c r="E12" s="211"/>
      <c r="F12" s="219" t="s">
        <v>234</v>
      </c>
      <c r="G12" s="220" t="s">
        <v>251</v>
      </c>
      <c r="H12" s="211">
        <v>10019910</v>
      </c>
      <c r="I12" s="221">
        <v>5701</v>
      </c>
      <c r="J12" s="301" t="s">
        <v>250</v>
      </c>
      <c r="K12" s="309">
        <v>0</v>
      </c>
      <c r="L12" s="200">
        <v>0</v>
      </c>
      <c r="M12" s="309">
        <v>0</v>
      </c>
      <c r="N12" s="212">
        <v>0</v>
      </c>
      <c r="O12" s="212">
        <v>0</v>
      </c>
      <c r="P12" s="212">
        <v>0</v>
      </c>
    </row>
    <row r="13" spans="1:16" s="222" customFormat="1">
      <c r="A13" s="229" t="s">
        <v>10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14">
        <f t="shared" ref="K13:P13" si="0">SUM(K5:K12)</f>
        <v>9137818.25</v>
      </c>
      <c r="L13" s="213">
        <f t="shared" si="0"/>
        <v>0</v>
      </c>
      <c r="M13" s="214">
        <f t="shared" si="0"/>
        <v>9137818.25</v>
      </c>
      <c r="N13" s="215">
        <f t="shared" si="0"/>
        <v>0</v>
      </c>
      <c r="O13" s="215">
        <f t="shared" si="0"/>
        <v>0</v>
      </c>
      <c r="P13" s="214">
        <f t="shared" si="0"/>
        <v>0</v>
      </c>
    </row>
    <row r="15" spans="1:16">
      <c r="B15" s="230" t="s">
        <v>230</v>
      </c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</row>
    <row r="21" spans="4:13">
      <c r="D21" s="216"/>
      <c r="K21" s="224"/>
    </row>
    <row r="22" spans="4:13">
      <c r="M22" s="225"/>
    </row>
    <row r="25" spans="4:13">
      <c r="K25" s="226"/>
    </row>
  </sheetData>
  <dataConsolidate/>
  <mergeCells count="20">
    <mergeCell ref="B15:P15"/>
    <mergeCell ref="A1:P1"/>
    <mergeCell ref="A2:P2"/>
    <mergeCell ref="M3:M4"/>
    <mergeCell ref="N3:N4"/>
    <mergeCell ref="O3:O4"/>
    <mergeCell ref="H3:H4"/>
    <mergeCell ref="J3:J4"/>
    <mergeCell ref="F3:F4"/>
    <mergeCell ref="G3:G4"/>
    <mergeCell ref="I3:I4"/>
    <mergeCell ref="A3:A4"/>
    <mergeCell ref="B3:B4"/>
    <mergeCell ref="C3:C4"/>
    <mergeCell ref="D3:D4"/>
    <mergeCell ref="E3:E4"/>
    <mergeCell ref="P3:P4"/>
    <mergeCell ref="K3:K4"/>
    <mergeCell ref="L3:L4"/>
    <mergeCell ref="A13:J13"/>
  </mergeCells>
  <phoneticPr fontId="4" type="noConversion"/>
  <dataValidations count="1">
    <dataValidation type="date" allowBlank="1" showInputMessage="1" showErrorMessage="1" sqref="D22:D65476 D14:D20 D3:D4">
      <formula1>44287</formula1>
      <formula2>44316</formula2>
    </dataValidation>
  </dataValidations>
  <pageMargins left="0.51181102362204722" right="0.51181102362204722" top="0.74803149606299213" bottom="0.74803149606299213" header="0.31496062992125984" footer="0.31496062992125984"/>
  <pageSetup paperSize="5" scale="64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M17" sqref="M17"/>
    </sheetView>
  </sheetViews>
  <sheetFormatPr defaultRowHeight="15"/>
  <cols>
    <col min="2" max="2" width="22.7109375" customWidth="1"/>
    <col min="3" max="3" width="17.5703125" customWidth="1"/>
    <col min="4" max="4" width="13.28515625" customWidth="1"/>
    <col min="5" max="5" width="13.85546875" customWidth="1"/>
    <col min="6" max="6" width="13" customWidth="1"/>
    <col min="8" max="8" width="11.7109375" customWidth="1"/>
    <col min="9" max="9" width="13.28515625" customWidth="1"/>
  </cols>
  <sheetData>
    <row r="1" spans="1:10" ht="45">
      <c r="A1" s="52" t="s">
        <v>98</v>
      </c>
      <c r="B1" s="52" t="s">
        <v>90</v>
      </c>
      <c r="C1" s="52" t="s">
        <v>48</v>
      </c>
      <c r="D1" s="52" t="s">
        <v>49</v>
      </c>
      <c r="E1" s="53" t="s">
        <v>99</v>
      </c>
      <c r="F1" s="53" t="s">
        <v>50</v>
      </c>
      <c r="G1" s="53" t="s">
        <v>100</v>
      </c>
      <c r="H1" s="53" t="s">
        <v>101</v>
      </c>
      <c r="I1" s="53" t="s">
        <v>102</v>
      </c>
      <c r="J1" s="53" t="s">
        <v>73</v>
      </c>
    </row>
    <row r="2" spans="1:10">
      <c r="A2" s="38">
        <v>1001</v>
      </c>
      <c r="B2" s="54" t="s">
        <v>103</v>
      </c>
      <c r="C2" s="55" t="s">
        <v>104</v>
      </c>
      <c r="D2" s="56"/>
      <c r="E2" s="57"/>
      <c r="F2" s="58"/>
      <c r="G2" s="58"/>
      <c r="H2" s="58"/>
      <c r="I2" s="58"/>
      <c r="J2" s="58"/>
    </row>
    <row r="3" spans="1:10">
      <c r="A3" s="38">
        <v>1006</v>
      </c>
      <c r="B3" s="59" t="s">
        <v>105</v>
      </c>
      <c r="C3" s="55" t="s">
        <v>104</v>
      </c>
      <c r="D3" s="57"/>
      <c r="E3" s="60"/>
      <c r="F3" s="58"/>
      <c r="G3" s="58"/>
      <c r="H3" s="58"/>
      <c r="I3" s="58"/>
      <c r="J3" s="58"/>
    </row>
    <row r="4" spans="1:10">
      <c r="A4" s="38">
        <v>996311</v>
      </c>
      <c r="B4" s="59" t="s">
        <v>106</v>
      </c>
      <c r="C4" s="47" t="s">
        <v>107</v>
      </c>
      <c r="D4" s="61"/>
      <c r="E4" s="58"/>
      <c r="F4" s="58"/>
      <c r="G4" s="58"/>
      <c r="H4" s="58"/>
      <c r="I4" s="58"/>
      <c r="J4" s="58"/>
    </row>
    <row r="5" spans="1:10">
      <c r="A5" s="38">
        <v>997212</v>
      </c>
      <c r="B5" s="59" t="s">
        <v>108</v>
      </c>
      <c r="C5" s="47" t="s">
        <v>107</v>
      </c>
      <c r="D5" s="39"/>
      <c r="E5" s="62"/>
      <c r="F5" s="40"/>
      <c r="G5" s="58"/>
      <c r="H5" s="40"/>
      <c r="I5" s="40"/>
      <c r="J5" s="58"/>
    </row>
    <row r="6" spans="1:10" ht="15.75">
      <c r="A6" s="38">
        <v>998599</v>
      </c>
      <c r="B6" s="41" t="s">
        <v>109</v>
      </c>
      <c r="C6" s="47" t="s">
        <v>107</v>
      </c>
      <c r="D6" s="1"/>
      <c r="E6" s="62"/>
      <c r="F6" s="40"/>
      <c r="G6" s="58"/>
      <c r="H6" s="40"/>
      <c r="I6" s="40"/>
      <c r="J6" s="58"/>
    </row>
    <row r="7" spans="1:10" ht="15.75">
      <c r="A7" s="38">
        <v>7204</v>
      </c>
      <c r="B7" s="41" t="s">
        <v>110</v>
      </c>
      <c r="C7" s="47" t="s">
        <v>107</v>
      </c>
      <c r="D7" s="1"/>
      <c r="E7" s="62"/>
      <c r="F7" s="40"/>
      <c r="G7" s="58"/>
      <c r="H7" s="40"/>
      <c r="I7" s="40"/>
      <c r="J7" s="58"/>
    </row>
    <row r="8" spans="1:10">
      <c r="A8" s="2"/>
      <c r="B8" s="2"/>
      <c r="C8" s="2"/>
      <c r="D8" s="63"/>
      <c r="E8" s="64">
        <f t="shared" ref="E8:J8" si="0">SUM(E2:E7)</f>
        <v>0</v>
      </c>
      <c r="F8" s="64">
        <f t="shared" si="0"/>
        <v>0</v>
      </c>
      <c r="G8" s="64">
        <f t="shared" si="0"/>
        <v>0</v>
      </c>
      <c r="H8" s="64">
        <f t="shared" si="0"/>
        <v>0</v>
      </c>
      <c r="I8" s="64">
        <f t="shared" si="0"/>
        <v>0</v>
      </c>
      <c r="J8" s="64">
        <f t="shared" si="0"/>
        <v>0</v>
      </c>
    </row>
    <row r="13" spans="1:10">
      <c r="A13" s="3" t="s">
        <v>177</v>
      </c>
    </row>
  </sheetData>
  <dataValidations count="2">
    <dataValidation type="decimal" operator="greaterThanOrEqual" allowBlank="1" showInputMessage="1" showErrorMessage="1" error="Negative value not allowed. Please enter positive value." sqref="D3 D5:D7">
      <formula1>0</formula1>
    </dataValidation>
    <dataValidation type="list" allowBlank="1" showInputMessage="1" showErrorMessage="1" sqref="C2:C7">
      <formula1>NUQC</formula1>
    </dataValidation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1"/>
  <sheetViews>
    <sheetView topLeftCell="B1" workbookViewId="0">
      <selection activeCell="R11" sqref="R11"/>
    </sheetView>
  </sheetViews>
  <sheetFormatPr defaultColWidth="8.7109375" defaultRowHeight="12.75"/>
  <cols>
    <col min="1" max="1" width="19.85546875" style="85" customWidth="1"/>
    <col min="2" max="2" width="12.7109375" style="101" customWidth="1"/>
    <col min="3" max="3" width="12.7109375" style="101" bestFit="1" customWidth="1"/>
    <col min="4" max="4" width="6" style="101" customWidth="1"/>
    <col min="5" max="5" width="13.42578125" style="101" bestFit="1" customWidth="1"/>
    <col min="6" max="6" width="9.5703125" style="101" customWidth="1"/>
    <col min="7" max="7" width="7.42578125" style="101" customWidth="1"/>
    <col min="8" max="8" width="7.5703125" style="101" customWidth="1"/>
    <col min="9" max="9" width="8.42578125" style="101" customWidth="1"/>
    <col min="10" max="10" width="10.7109375" style="101" customWidth="1"/>
    <col min="11" max="11" width="13.85546875" style="101" customWidth="1"/>
    <col min="12" max="12" width="11.140625" style="85" customWidth="1"/>
    <col min="13" max="13" width="11.28515625" style="85" customWidth="1"/>
    <col min="14" max="14" width="10.7109375" style="85" bestFit="1" customWidth="1"/>
    <col min="15" max="15" width="12.42578125" style="85" customWidth="1"/>
    <col min="16" max="16" width="8" style="85" customWidth="1"/>
    <col min="17" max="17" width="16.42578125" style="85" customWidth="1"/>
    <col min="18" max="18" width="4.140625" style="85" customWidth="1"/>
    <col min="19" max="19" width="11.140625" style="85" customWidth="1"/>
    <col min="20" max="20" width="11.7109375" style="85" customWidth="1"/>
    <col min="21" max="16384" width="8.7109375" style="85"/>
  </cols>
  <sheetData>
    <row r="1" spans="1:19" ht="18" customHeight="1">
      <c r="A1" s="265" t="s">
        <v>178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9" ht="15" customHeight="1">
      <c r="A2" s="261" t="s">
        <v>179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19" ht="15" customHeight="1">
      <c r="A3" s="261" t="s">
        <v>180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</row>
    <row r="4" spans="1:19">
      <c r="A4" s="85" t="s">
        <v>181</v>
      </c>
      <c r="B4" s="101" t="s">
        <v>182</v>
      </c>
      <c r="N4" s="86"/>
      <c r="P4" s="87" t="s">
        <v>183</v>
      </c>
      <c r="Q4" s="88" t="s">
        <v>184</v>
      </c>
    </row>
    <row r="5" spans="1:19" ht="14.25" customHeight="1">
      <c r="A5" s="85" t="s">
        <v>185</v>
      </c>
      <c r="B5" s="101" t="s">
        <v>88</v>
      </c>
      <c r="P5" s="87" t="s">
        <v>186</v>
      </c>
      <c r="Q5" s="88" t="s">
        <v>224</v>
      </c>
    </row>
    <row r="6" spans="1:19">
      <c r="F6" s="102" t="s">
        <v>389</v>
      </c>
      <c r="P6" s="87" t="s">
        <v>187</v>
      </c>
      <c r="Q6" s="88" t="s">
        <v>225</v>
      </c>
    </row>
    <row r="7" spans="1:19" ht="15.75" customHeight="1">
      <c r="A7" s="89"/>
      <c r="B7" s="262" t="s">
        <v>12</v>
      </c>
      <c r="C7" s="262"/>
      <c r="D7" s="262"/>
      <c r="E7" s="263" t="s">
        <v>35</v>
      </c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</row>
    <row r="8" spans="1:19" ht="149.25" customHeight="1">
      <c r="A8" s="90" t="s">
        <v>188</v>
      </c>
      <c r="B8" s="103" t="s">
        <v>189</v>
      </c>
      <c r="C8" s="103" t="s">
        <v>190</v>
      </c>
      <c r="D8" s="103" t="s">
        <v>191</v>
      </c>
      <c r="E8" s="103" t="s">
        <v>192</v>
      </c>
      <c r="F8" s="103" t="s">
        <v>193</v>
      </c>
      <c r="G8" s="103" t="s">
        <v>194</v>
      </c>
      <c r="H8" s="103" t="s">
        <v>195</v>
      </c>
      <c r="I8" s="103" t="s">
        <v>196</v>
      </c>
      <c r="J8" s="103" t="s">
        <v>197</v>
      </c>
      <c r="K8" s="103" t="s">
        <v>198</v>
      </c>
      <c r="L8" s="90" t="s">
        <v>199</v>
      </c>
      <c r="M8" s="90" t="s">
        <v>200</v>
      </c>
      <c r="N8" s="90" t="s">
        <v>201</v>
      </c>
      <c r="O8" s="90" t="s">
        <v>202</v>
      </c>
      <c r="P8" s="90" t="s">
        <v>203</v>
      </c>
      <c r="Q8" s="90" t="s">
        <v>10</v>
      </c>
      <c r="R8" s="85" t="s">
        <v>246</v>
      </c>
    </row>
    <row r="9" spans="1:19" ht="18" customHeight="1">
      <c r="A9" s="91" t="s">
        <v>204</v>
      </c>
      <c r="B9" s="104"/>
      <c r="C9" s="96"/>
      <c r="D9" s="96"/>
      <c r="E9" s="96"/>
      <c r="F9" s="96"/>
      <c r="G9" s="96"/>
      <c r="H9" s="96"/>
      <c r="I9" s="96"/>
      <c r="J9" s="96"/>
      <c r="K9" s="96"/>
      <c r="L9" s="93"/>
      <c r="M9" s="92"/>
      <c r="N9" s="92"/>
      <c r="O9" s="92"/>
      <c r="P9" s="92"/>
      <c r="Q9" s="94">
        <f>SUM(B9:P9)</f>
        <v>0</v>
      </c>
      <c r="R9" s="95"/>
      <c r="S9"/>
    </row>
    <row r="10" spans="1:19" ht="18" customHeight="1">
      <c r="A10" s="91" t="s">
        <v>205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2"/>
      <c r="M10" s="92"/>
      <c r="N10" s="92"/>
      <c r="O10" s="92"/>
      <c r="P10" s="87"/>
      <c r="Q10" s="94">
        <f>SUM(B10:P10)</f>
        <v>0</v>
      </c>
    </row>
    <row r="11" spans="1:19" ht="18" customHeight="1">
      <c r="A11" s="91" t="s">
        <v>206</v>
      </c>
      <c r="B11" s="96"/>
      <c r="C11" s="96"/>
      <c r="D11" s="96"/>
      <c r="E11" s="105"/>
      <c r="F11" s="96"/>
      <c r="G11" s="96"/>
      <c r="H11" s="96"/>
      <c r="I11" s="96"/>
      <c r="J11" s="96"/>
      <c r="K11" s="96"/>
      <c r="L11" s="92"/>
      <c r="M11" s="92"/>
      <c r="N11" s="92"/>
      <c r="O11" s="92"/>
      <c r="P11" s="92"/>
      <c r="Q11" s="94">
        <f>SUM(B11:P11)</f>
        <v>0</v>
      </c>
      <c r="S11" s="95"/>
    </row>
    <row r="12" spans="1:19" ht="18" customHeight="1">
      <c r="A12" s="91" t="s">
        <v>207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2"/>
      <c r="M12" s="92"/>
      <c r="N12" s="92"/>
      <c r="O12" s="92"/>
      <c r="P12" s="92"/>
      <c r="Q12" s="94">
        <f t="shared" ref="Q12:Q26" si="0">SUM(B12:P12)</f>
        <v>0</v>
      </c>
      <c r="S12" s="95"/>
    </row>
    <row r="13" spans="1:19" ht="18" customHeight="1">
      <c r="A13" s="91" t="s">
        <v>208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2"/>
      <c r="M13" s="92"/>
      <c r="N13" s="92"/>
      <c r="O13" s="92"/>
      <c r="P13" s="92"/>
      <c r="Q13" s="94">
        <f t="shared" si="0"/>
        <v>0</v>
      </c>
      <c r="R13" s="95"/>
    </row>
    <row r="14" spans="1:19" ht="18" customHeight="1">
      <c r="A14" s="91" t="s">
        <v>209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2"/>
      <c r="M14" s="92"/>
      <c r="N14" s="92"/>
      <c r="O14" s="92"/>
      <c r="P14" s="92"/>
      <c r="Q14" s="94">
        <f t="shared" si="0"/>
        <v>0</v>
      </c>
    </row>
    <row r="15" spans="1:19" ht="18" customHeight="1">
      <c r="A15" s="91" t="s">
        <v>210</v>
      </c>
      <c r="B15" s="96"/>
      <c r="C15" s="96"/>
      <c r="D15" s="96"/>
      <c r="E15" s="96"/>
      <c r="F15" s="96" t="s">
        <v>236</v>
      </c>
      <c r="G15" s="96"/>
      <c r="H15" s="96"/>
      <c r="I15" s="96"/>
      <c r="J15" s="96"/>
      <c r="K15" s="96"/>
      <c r="L15" s="92"/>
      <c r="M15" s="92"/>
      <c r="N15" s="92"/>
      <c r="O15" s="92"/>
      <c r="P15" s="92"/>
      <c r="Q15" s="94">
        <f t="shared" si="0"/>
        <v>0</v>
      </c>
    </row>
    <row r="16" spans="1:19" ht="18" customHeight="1">
      <c r="A16" s="91" t="s">
        <v>211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2"/>
      <c r="M16" s="92"/>
      <c r="N16" s="92"/>
      <c r="O16" s="92"/>
      <c r="P16" s="92"/>
      <c r="Q16" s="94">
        <f t="shared" si="0"/>
        <v>0</v>
      </c>
    </row>
    <row r="17" spans="1:20" ht="18" customHeight="1">
      <c r="A17" s="91" t="s">
        <v>212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2"/>
      <c r="M17" s="92"/>
      <c r="N17" s="92"/>
      <c r="O17" s="92"/>
      <c r="P17" s="96"/>
      <c r="Q17" s="94">
        <f t="shared" si="0"/>
        <v>0</v>
      </c>
      <c r="T17" s="95"/>
    </row>
    <row r="18" spans="1:20" ht="18" customHeight="1">
      <c r="A18" s="91" t="s">
        <v>213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2"/>
      <c r="M18" s="92"/>
      <c r="N18" s="92"/>
      <c r="O18" s="92"/>
      <c r="P18" s="92"/>
      <c r="Q18" s="94">
        <f t="shared" si="0"/>
        <v>0</v>
      </c>
    </row>
    <row r="19" spans="1:20" ht="18" customHeight="1">
      <c r="A19" s="91" t="s">
        <v>214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2"/>
      <c r="M19" s="92"/>
      <c r="N19" s="92"/>
      <c r="O19" s="92"/>
      <c r="P19" s="96"/>
      <c r="Q19" s="94">
        <f>SUM(B19:P19)</f>
        <v>0</v>
      </c>
    </row>
    <row r="20" spans="1:20" ht="18" customHeight="1">
      <c r="A20" s="91" t="s">
        <v>215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2"/>
      <c r="M20" s="92"/>
      <c r="N20" s="92"/>
      <c r="O20" s="92"/>
      <c r="P20" s="96"/>
      <c r="Q20" s="94">
        <f>SUM(B20:P20)</f>
        <v>0</v>
      </c>
    </row>
    <row r="21" spans="1:20" ht="18" customHeight="1">
      <c r="A21" s="91" t="s">
        <v>216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2"/>
      <c r="M21" s="92"/>
      <c r="N21" s="92"/>
      <c r="O21" s="92"/>
      <c r="P21" s="92"/>
      <c r="Q21" s="94">
        <f>SUM(B21:P21)</f>
        <v>0</v>
      </c>
      <c r="R21" s="95"/>
    </row>
    <row r="22" spans="1:20" ht="18" customHeight="1">
      <c r="A22" s="91" t="s">
        <v>217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2"/>
      <c r="M22" s="92"/>
      <c r="N22" s="92"/>
      <c r="O22" s="92"/>
      <c r="P22" s="92"/>
      <c r="Q22" s="94">
        <f t="shared" si="0"/>
        <v>0</v>
      </c>
    </row>
    <row r="23" spans="1:20" ht="18" customHeight="1">
      <c r="A23" s="91" t="s">
        <v>218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2"/>
      <c r="M23" s="92"/>
      <c r="N23" s="92"/>
      <c r="O23" s="92"/>
      <c r="P23" s="92"/>
      <c r="Q23" s="94">
        <f>SUM(B23:P23)</f>
        <v>0</v>
      </c>
    </row>
    <row r="24" spans="1:20" ht="18" customHeight="1">
      <c r="A24" s="91" t="s">
        <v>219</v>
      </c>
      <c r="B24" s="97"/>
      <c r="C24" s="96"/>
      <c r="D24" s="96"/>
      <c r="E24" s="97"/>
      <c r="F24" s="97"/>
      <c r="G24" s="96"/>
      <c r="H24" s="96"/>
      <c r="I24" s="96"/>
      <c r="J24" s="96"/>
      <c r="K24" s="96"/>
      <c r="L24" s="92"/>
      <c r="M24" s="92"/>
      <c r="N24" s="92"/>
      <c r="O24" s="92"/>
      <c r="P24" s="97"/>
      <c r="Q24" s="94">
        <f>SUM(B24:P24)</f>
        <v>0</v>
      </c>
      <c r="T24" s="95"/>
    </row>
    <row r="25" spans="1:20" ht="18" customHeight="1">
      <c r="A25" s="91" t="s">
        <v>220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2"/>
      <c r="M25" s="92"/>
      <c r="N25" s="92"/>
      <c r="O25" s="92"/>
      <c r="P25" s="92"/>
      <c r="Q25" s="94">
        <f t="shared" si="0"/>
        <v>0</v>
      </c>
    </row>
    <row r="26" spans="1:20" ht="18" customHeight="1">
      <c r="A26" s="91" t="s">
        <v>221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2"/>
      <c r="M26" s="92"/>
      <c r="N26" s="92"/>
      <c r="O26" s="92"/>
      <c r="P26" s="92"/>
      <c r="Q26" s="94">
        <f t="shared" si="0"/>
        <v>0</v>
      </c>
    </row>
    <row r="27" spans="1:20" ht="18" customHeight="1">
      <c r="A27" s="91"/>
      <c r="B27" s="96">
        <f t="shared" ref="B27:Q27" si="1">SUM(B9:B26)</f>
        <v>0</v>
      </c>
      <c r="C27" s="96">
        <f t="shared" si="1"/>
        <v>0</v>
      </c>
      <c r="D27" s="96">
        <f t="shared" si="1"/>
        <v>0</v>
      </c>
      <c r="E27" s="96">
        <f t="shared" si="1"/>
        <v>0</v>
      </c>
      <c r="F27" s="96">
        <f t="shared" si="1"/>
        <v>0</v>
      </c>
      <c r="G27" s="96">
        <f t="shared" si="1"/>
        <v>0</v>
      </c>
      <c r="H27" s="96">
        <f t="shared" si="1"/>
        <v>0</v>
      </c>
      <c r="I27" s="96">
        <f t="shared" si="1"/>
        <v>0</v>
      </c>
      <c r="J27" s="96">
        <f t="shared" si="1"/>
        <v>0</v>
      </c>
      <c r="K27" s="96">
        <f t="shared" si="1"/>
        <v>0</v>
      </c>
      <c r="L27" s="92">
        <f t="shared" si="1"/>
        <v>0</v>
      </c>
      <c r="M27" s="92">
        <f t="shared" si="1"/>
        <v>0</v>
      </c>
      <c r="N27" s="92">
        <f t="shared" si="1"/>
        <v>0</v>
      </c>
      <c r="O27" s="92">
        <f t="shared" si="1"/>
        <v>0</v>
      </c>
      <c r="P27" s="92">
        <f t="shared" si="1"/>
        <v>0</v>
      </c>
      <c r="Q27" s="98">
        <f t="shared" si="1"/>
        <v>0</v>
      </c>
    </row>
    <row r="28" spans="1:20" ht="18" customHeight="1"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93"/>
      <c r="M28" s="93"/>
      <c r="N28" s="93"/>
      <c r="O28" s="93"/>
      <c r="P28" s="93"/>
      <c r="Q28" s="112"/>
    </row>
    <row r="29" spans="1:20">
      <c r="A29" s="99"/>
      <c r="B29" s="107"/>
      <c r="C29" s="108"/>
      <c r="D29" s="108"/>
      <c r="E29" s="108"/>
      <c r="F29" s="109"/>
      <c r="G29" s="109"/>
      <c r="H29" s="106"/>
      <c r="I29" s="106"/>
      <c r="J29" s="106"/>
      <c r="K29" s="106"/>
      <c r="M29" s="100"/>
      <c r="N29" s="100"/>
      <c r="O29" s="86"/>
      <c r="P29" s="86"/>
    </row>
    <row r="30" spans="1:20">
      <c r="D30" s="102"/>
      <c r="N30" s="86"/>
      <c r="O30" s="86" t="s">
        <v>222</v>
      </c>
      <c r="P30" s="86"/>
    </row>
    <row r="31" spans="1:20">
      <c r="D31" s="264"/>
      <c r="E31" s="264"/>
      <c r="F31" s="264"/>
      <c r="K31" s="110"/>
      <c r="O31" s="85" t="s">
        <v>223</v>
      </c>
    </row>
  </sheetData>
  <mergeCells count="6">
    <mergeCell ref="A3:Q3"/>
    <mergeCell ref="B7:D7"/>
    <mergeCell ref="E7:Q7"/>
    <mergeCell ref="D31:F31"/>
    <mergeCell ref="A1:Q1"/>
    <mergeCell ref="A2:Q2"/>
  </mergeCells>
  <pageMargins left="0.70866141732283472" right="0.70866141732283472" top="0.74803149606299213" bottom="0.74803149606299213" header="0.31496062992125984" footer="0.31496062992125984"/>
  <pageSetup paperSize="5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W23"/>
  <sheetViews>
    <sheetView zoomScale="85" zoomScaleNormal="85" workbookViewId="0">
      <selection activeCell="E31" sqref="E31"/>
    </sheetView>
  </sheetViews>
  <sheetFormatPr defaultRowHeight="15"/>
  <cols>
    <col min="1" max="1" width="3.85546875" style="297" customWidth="1"/>
    <col min="2" max="2" width="5.85546875" style="297" bestFit="1" customWidth="1"/>
    <col min="3" max="3" width="13.42578125" style="297" bestFit="1" customWidth="1"/>
    <col min="4" max="4" width="10.28515625" style="297" bestFit="1" customWidth="1"/>
    <col min="5" max="5" width="7.7109375" style="297" bestFit="1" customWidth="1"/>
    <col min="6" max="6" width="36.7109375" style="297" bestFit="1" customWidth="1"/>
    <col min="7" max="7" width="19.42578125" style="297" bestFit="1" customWidth="1"/>
    <col min="8" max="8" width="7.140625" style="267" bestFit="1" customWidth="1"/>
    <col min="9" max="9" width="14.140625" style="297" customWidth="1"/>
    <col min="10" max="10" width="13.7109375" style="267" customWidth="1"/>
    <col min="11" max="11" width="12.42578125" style="267" bestFit="1" customWidth="1"/>
    <col min="12" max="12" width="8.85546875" style="267" bestFit="1" customWidth="1"/>
    <col min="13" max="13" width="5" style="267" bestFit="1" customWidth="1"/>
    <col min="14" max="14" width="9.7109375" style="267" bestFit="1" customWidth="1"/>
    <col min="15" max="15" width="9.7109375" style="201" bestFit="1" customWidth="1"/>
    <col min="16" max="16" width="16.7109375" style="201" bestFit="1" customWidth="1"/>
    <col min="17" max="17" width="10.85546875" style="201" bestFit="1" customWidth="1"/>
    <col min="18" max="18" width="12.7109375" style="201" bestFit="1" customWidth="1"/>
    <col min="19" max="19" width="13.28515625" style="201" bestFit="1" customWidth="1"/>
    <col min="20" max="20" width="24.140625" style="201" customWidth="1"/>
    <col min="21" max="21" width="9.7109375" style="201" bestFit="1" customWidth="1"/>
    <col min="22" max="22" width="11" style="201" bestFit="1" customWidth="1"/>
    <col min="23" max="23" width="10.85546875" style="201" bestFit="1" customWidth="1"/>
    <col min="24" max="24" width="9.7109375" style="201" bestFit="1" customWidth="1"/>
    <col min="25" max="30" width="9.140625" style="201"/>
    <col min="31" max="31" width="10.28515625" style="201" bestFit="1" customWidth="1"/>
    <col min="32" max="16384" width="9.140625" style="201"/>
  </cols>
  <sheetData>
    <row r="1" spans="1:23">
      <c r="A1" s="266" t="s">
        <v>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</row>
    <row r="2" spans="1:23" s="269" customFormat="1">
      <c r="A2" s="268" t="s">
        <v>329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</row>
    <row r="3" spans="1:23" s="269" customFormat="1" ht="120">
      <c r="A3" s="211" t="s">
        <v>1</v>
      </c>
      <c r="B3" s="211" t="s">
        <v>2</v>
      </c>
      <c r="C3" s="211" t="s">
        <v>272</v>
      </c>
      <c r="D3" s="211" t="s">
        <v>84</v>
      </c>
      <c r="E3" s="211" t="s">
        <v>5</v>
      </c>
      <c r="F3" s="211" t="s">
        <v>33</v>
      </c>
      <c r="G3" s="211" t="s">
        <v>4</v>
      </c>
      <c r="H3" s="211" t="s">
        <v>7</v>
      </c>
      <c r="I3" s="211" t="s">
        <v>173</v>
      </c>
      <c r="J3" s="211" t="s">
        <v>31</v>
      </c>
      <c r="K3" s="211" t="s">
        <v>57</v>
      </c>
      <c r="L3" s="211" t="s">
        <v>58</v>
      </c>
      <c r="M3" s="211" t="s">
        <v>59</v>
      </c>
      <c r="N3" s="211" t="s">
        <v>60</v>
      </c>
      <c r="O3" s="210" t="s">
        <v>61</v>
      </c>
      <c r="P3" s="210" t="s">
        <v>273</v>
      </c>
      <c r="Q3" s="210" t="s">
        <v>261</v>
      </c>
      <c r="R3" s="210" t="s">
        <v>271</v>
      </c>
      <c r="S3" s="210" t="s">
        <v>262</v>
      </c>
      <c r="T3" s="210" t="s">
        <v>263</v>
      </c>
    </row>
    <row r="4" spans="1:23" s="273" customFormat="1">
      <c r="A4" s="270">
        <v>1</v>
      </c>
      <c r="B4" s="270">
        <v>2</v>
      </c>
      <c r="C4" s="271">
        <v>3</v>
      </c>
      <c r="D4" s="270">
        <v>4</v>
      </c>
      <c r="E4" s="270">
        <v>5</v>
      </c>
      <c r="F4" s="270">
        <v>6</v>
      </c>
      <c r="G4" s="270">
        <v>7</v>
      </c>
      <c r="H4" s="270">
        <v>8</v>
      </c>
      <c r="I4" s="270">
        <v>9</v>
      </c>
      <c r="J4" s="270">
        <v>10</v>
      </c>
      <c r="K4" s="270">
        <v>11</v>
      </c>
      <c r="L4" s="270">
        <v>12</v>
      </c>
      <c r="M4" s="270">
        <v>13</v>
      </c>
      <c r="N4" s="270">
        <v>14</v>
      </c>
      <c r="O4" s="272">
        <v>15</v>
      </c>
      <c r="P4" s="270">
        <v>16</v>
      </c>
      <c r="Q4" s="272">
        <v>17</v>
      </c>
      <c r="R4" s="270">
        <v>18</v>
      </c>
      <c r="S4" s="272">
        <v>19</v>
      </c>
      <c r="T4" s="270">
        <v>20</v>
      </c>
    </row>
    <row r="5" spans="1:23" s="273" customFormat="1">
      <c r="A5" s="270"/>
      <c r="B5" s="270"/>
      <c r="C5" s="271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2"/>
      <c r="P5" s="270"/>
      <c r="Q5" s="272"/>
      <c r="R5" s="270"/>
      <c r="S5" s="272"/>
      <c r="T5" s="270"/>
    </row>
    <row r="6" spans="1:23" s="273" customFormat="1">
      <c r="A6" s="270">
        <v>1</v>
      </c>
      <c r="B6" s="274" t="s">
        <v>233</v>
      </c>
      <c r="C6" s="270" t="s">
        <v>330</v>
      </c>
      <c r="D6" s="275">
        <v>45607</v>
      </c>
      <c r="E6" s="276" t="s">
        <v>264</v>
      </c>
      <c r="F6" s="270" t="s">
        <v>274</v>
      </c>
      <c r="G6" s="277" t="s">
        <v>275</v>
      </c>
      <c r="H6" s="277" t="s">
        <v>267</v>
      </c>
      <c r="I6" s="278">
        <v>3754</v>
      </c>
      <c r="J6" s="270" t="s">
        <v>268</v>
      </c>
      <c r="K6" s="279">
        <v>20900</v>
      </c>
      <c r="L6" s="280">
        <v>0.05</v>
      </c>
      <c r="M6" s="270"/>
      <c r="N6" s="281">
        <v>522.5</v>
      </c>
      <c r="O6" s="281">
        <v>522.5</v>
      </c>
      <c r="P6" s="282" t="s">
        <v>331</v>
      </c>
      <c r="Q6" s="283">
        <v>45601</v>
      </c>
      <c r="R6" s="275">
        <v>45607</v>
      </c>
      <c r="S6" s="284">
        <v>45566</v>
      </c>
      <c r="T6" s="227" t="s">
        <v>382</v>
      </c>
      <c r="U6" s="285">
        <f>N6/K6*100</f>
        <v>2.5</v>
      </c>
      <c r="V6" s="286">
        <f>O6/K6*100</f>
        <v>2.5</v>
      </c>
      <c r="W6" s="286"/>
    </row>
    <row r="7" spans="1:23" s="273" customFormat="1">
      <c r="A7" s="270">
        <v>2</v>
      </c>
      <c r="B7" s="274" t="s">
        <v>233</v>
      </c>
      <c r="C7" s="270" t="s">
        <v>330</v>
      </c>
      <c r="D7" s="275">
        <v>45607</v>
      </c>
      <c r="E7" s="276" t="s">
        <v>264</v>
      </c>
      <c r="F7" s="270" t="s">
        <v>274</v>
      </c>
      <c r="G7" s="277" t="s">
        <v>275</v>
      </c>
      <c r="H7" s="277" t="s">
        <v>267</v>
      </c>
      <c r="I7" s="278">
        <v>3754</v>
      </c>
      <c r="J7" s="270" t="s">
        <v>268</v>
      </c>
      <c r="K7" s="279">
        <v>19396</v>
      </c>
      <c r="L7" s="280">
        <v>0.05</v>
      </c>
      <c r="M7" s="270"/>
      <c r="N7" s="281">
        <v>484.9</v>
      </c>
      <c r="O7" s="281">
        <v>484.9</v>
      </c>
      <c r="P7" s="282" t="s">
        <v>332</v>
      </c>
      <c r="Q7" s="283">
        <v>45601</v>
      </c>
      <c r="R7" s="275">
        <v>45607</v>
      </c>
      <c r="S7" s="284">
        <v>45566</v>
      </c>
      <c r="T7" s="227"/>
      <c r="U7" s="285">
        <f t="shared" ref="U7:U13" si="0">N7/K7*100</f>
        <v>2.5</v>
      </c>
      <c r="V7" s="286">
        <f t="shared" ref="V7:V13" si="1">O7/K7*100</f>
        <v>2.5</v>
      </c>
      <c r="W7" s="286"/>
    </row>
    <row r="8" spans="1:23" s="273" customFormat="1">
      <c r="A8" s="270">
        <v>3</v>
      </c>
      <c r="B8" s="274" t="s">
        <v>233</v>
      </c>
      <c r="C8" s="270" t="s">
        <v>330</v>
      </c>
      <c r="D8" s="275">
        <v>45607</v>
      </c>
      <c r="E8" s="276" t="s">
        <v>264</v>
      </c>
      <c r="F8" s="270" t="s">
        <v>274</v>
      </c>
      <c r="G8" s="277" t="s">
        <v>275</v>
      </c>
      <c r="H8" s="277" t="s">
        <v>267</v>
      </c>
      <c r="I8" s="278">
        <v>3754</v>
      </c>
      <c r="J8" s="270" t="s">
        <v>268</v>
      </c>
      <c r="K8" s="279">
        <v>1900</v>
      </c>
      <c r="L8" s="280">
        <v>0.05</v>
      </c>
      <c r="M8" s="270"/>
      <c r="N8" s="281">
        <v>47.5</v>
      </c>
      <c r="O8" s="281">
        <v>47.5</v>
      </c>
      <c r="P8" s="282" t="s">
        <v>333</v>
      </c>
      <c r="Q8" s="283">
        <v>45601</v>
      </c>
      <c r="R8" s="275">
        <v>45607</v>
      </c>
      <c r="S8" s="284">
        <v>45566</v>
      </c>
      <c r="T8" s="227"/>
      <c r="U8" s="285">
        <f t="shared" si="0"/>
        <v>2.5</v>
      </c>
      <c r="V8" s="286">
        <f t="shared" si="1"/>
        <v>2.5</v>
      </c>
      <c r="W8" s="286"/>
    </row>
    <row r="9" spans="1:23" s="273" customFormat="1">
      <c r="A9" s="270">
        <v>4</v>
      </c>
      <c r="B9" s="274" t="s">
        <v>233</v>
      </c>
      <c r="C9" s="282" t="s">
        <v>334</v>
      </c>
      <c r="D9" s="283">
        <v>45629</v>
      </c>
      <c r="E9" s="276" t="s">
        <v>264</v>
      </c>
      <c r="F9" s="270" t="s">
        <v>274</v>
      </c>
      <c r="G9" s="277" t="s">
        <v>275</v>
      </c>
      <c r="H9" s="277" t="s">
        <v>267</v>
      </c>
      <c r="I9" s="278">
        <v>3754</v>
      </c>
      <c r="J9" s="270" t="s">
        <v>268</v>
      </c>
      <c r="K9" s="279">
        <v>18050</v>
      </c>
      <c r="L9" s="280">
        <v>0.05</v>
      </c>
      <c r="M9" s="270"/>
      <c r="N9" s="287">
        <v>451.25</v>
      </c>
      <c r="O9" s="287">
        <v>451.25</v>
      </c>
      <c r="P9" s="282" t="s">
        <v>335</v>
      </c>
      <c r="Q9" s="283">
        <v>45625</v>
      </c>
      <c r="R9" s="283">
        <v>45629</v>
      </c>
      <c r="S9" s="284">
        <v>45566</v>
      </c>
      <c r="T9" s="227"/>
      <c r="U9" s="285">
        <f t="shared" si="0"/>
        <v>2.5</v>
      </c>
      <c r="V9" s="286">
        <f t="shared" si="1"/>
        <v>2.5</v>
      </c>
      <c r="W9" s="286"/>
    </row>
    <row r="10" spans="1:23" s="273" customFormat="1">
      <c r="A10" s="270">
        <v>5</v>
      </c>
      <c r="B10" s="274" t="s">
        <v>233</v>
      </c>
      <c r="C10" s="282" t="s">
        <v>334</v>
      </c>
      <c r="D10" s="283">
        <v>45629</v>
      </c>
      <c r="E10" s="276" t="s">
        <v>264</v>
      </c>
      <c r="F10" s="270" t="s">
        <v>274</v>
      </c>
      <c r="G10" s="277" t="s">
        <v>275</v>
      </c>
      <c r="H10" s="277" t="s">
        <v>267</v>
      </c>
      <c r="I10" s="278">
        <v>3754</v>
      </c>
      <c r="J10" s="270" t="s">
        <v>268</v>
      </c>
      <c r="K10" s="279">
        <v>14196</v>
      </c>
      <c r="L10" s="280">
        <v>0.05</v>
      </c>
      <c r="M10" s="270"/>
      <c r="N10" s="287">
        <v>354.9</v>
      </c>
      <c r="O10" s="287">
        <v>354.9</v>
      </c>
      <c r="P10" s="282" t="s">
        <v>336</v>
      </c>
      <c r="Q10" s="283">
        <v>45625</v>
      </c>
      <c r="R10" s="283">
        <v>45629</v>
      </c>
      <c r="S10" s="284">
        <v>45566</v>
      </c>
      <c r="T10" s="227"/>
      <c r="U10" s="285">
        <f t="shared" si="0"/>
        <v>2.5</v>
      </c>
      <c r="V10" s="286">
        <f t="shared" si="1"/>
        <v>2.5</v>
      </c>
      <c r="W10" s="286"/>
    </row>
    <row r="11" spans="1:23" s="273" customFormat="1">
      <c r="A11" s="270">
        <v>6</v>
      </c>
      <c r="B11" s="274" t="s">
        <v>233</v>
      </c>
      <c r="C11" s="282" t="s">
        <v>334</v>
      </c>
      <c r="D11" s="283">
        <v>45629</v>
      </c>
      <c r="E11" s="276" t="s">
        <v>264</v>
      </c>
      <c r="F11" s="270" t="s">
        <v>274</v>
      </c>
      <c r="G11" s="277" t="s">
        <v>275</v>
      </c>
      <c r="H11" s="277" t="s">
        <v>267</v>
      </c>
      <c r="I11" s="278">
        <v>3754</v>
      </c>
      <c r="J11" s="270" t="s">
        <v>268</v>
      </c>
      <c r="K11" s="279">
        <v>6175</v>
      </c>
      <c r="L11" s="280">
        <v>0.05</v>
      </c>
      <c r="M11" s="270"/>
      <c r="N11" s="287">
        <v>154.38</v>
      </c>
      <c r="O11" s="287">
        <v>154.38</v>
      </c>
      <c r="P11" s="282" t="s">
        <v>337</v>
      </c>
      <c r="Q11" s="283">
        <v>45625</v>
      </c>
      <c r="R11" s="283">
        <v>45629</v>
      </c>
      <c r="S11" s="284">
        <v>45566</v>
      </c>
      <c r="T11" s="227"/>
      <c r="U11" s="285">
        <f t="shared" si="0"/>
        <v>2.5000809716599188</v>
      </c>
      <c r="V11" s="286">
        <f t="shared" si="1"/>
        <v>2.5000809716599188</v>
      </c>
      <c r="W11" s="286"/>
    </row>
    <row r="12" spans="1:23" s="273" customFormat="1">
      <c r="A12" s="270">
        <v>7</v>
      </c>
      <c r="B12" s="274" t="s">
        <v>233</v>
      </c>
      <c r="C12" s="277" t="s">
        <v>338</v>
      </c>
      <c r="D12" s="288">
        <v>45624</v>
      </c>
      <c r="E12" s="276" t="s">
        <v>264</v>
      </c>
      <c r="F12" s="289" t="s">
        <v>258</v>
      </c>
      <c r="G12" s="277" t="s">
        <v>260</v>
      </c>
      <c r="H12" s="277" t="s">
        <v>255</v>
      </c>
      <c r="I12" s="278">
        <v>3721</v>
      </c>
      <c r="J12" s="290" t="s">
        <v>269</v>
      </c>
      <c r="K12" s="291">
        <v>102699</v>
      </c>
      <c r="L12" s="280">
        <v>0.18</v>
      </c>
      <c r="M12" s="291"/>
      <c r="N12" s="281">
        <v>9242.91</v>
      </c>
      <c r="O12" s="281">
        <v>9242.91</v>
      </c>
      <c r="P12" s="282" t="s">
        <v>339</v>
      </c>
      <c r="Q12" s="288">
        <v>45624</v>
      </c>
      <c r="R12" s="288">
        <v>45624</v>
      </c>
      <c r="S12" s="284">
        <v>45566</v>
      </c>
      <c r="T12" s="227"/>
      <c r="U12" s="285">
        <f t="shared" si="0"/>
        <v>9</v>
      </c>
      <c r="V12" s="286">
        <f t="shared" si="1"/>
        <v>9</v>
      </c>
      <c r="W12" s="286"/>
    </row>
    <row r="13" spans="1:23" s="273" customFormat="1" ht="15" customHeight="1">
      <c r="A13" s="270">
        <v>8</v>
      </c>
      <c r="B13" s="274" t="s">
        <v>233</v>
      </c>
      <c r="C13" s="277" t="s">
        <v>340</v>
      </c>
      <c r="D13" s="288">
        <v>45619</v>
      </c>
      <c r="E13" s="276" t="s">
        <v>264</v>
      </c>
      <c r="F13" s="289" t="s">
        <v>257</v>
      </c>
      <c r="G13" s="277" t="s">
        <v>259</v>
      </c>
      <c r="H13" s="277" t="s">
        <v>266</v>
      </c>
      <c r="I13" s="278">
        <v>3763</v>
      </c>
      <c r="J13" s="290" t="s">
        <v>269</v>
      </c>
      <c r="K13" s="291">
        <v>421546</v>
      </c>
      <c r="L13" s="280">
        <v>0.18</v>
      </c>
      <c r="M13" s="291"/>
      <c r="N13" s="281">
        <v>37939.14</v>
      </c>
      <c r="O13" s="281">
        <v>37939.14</v>
      </c>
      <c r="P13" s="282" t="s">
        <v>341</v>
      </c>
      <c r="Q13" s="283">
        <v>45619</v>
      </c>
      <c r="R13" s="288">
        <v>45619</v>
      </c>
      <c r="S13" s="284">
        <v>45566</v>
      </c>
      <c r="T13" s="227"/>
      <c r="U13" s="285">
        <f t="shared" si="0"/>
        <v>9</v>
      </c>
      <c r="V13" s="286">
        <f t="shared" si="1"/>
        <v>9</v>
      </c>
      <c r="W13" s="286"/>
    </row>
    <row r="14" spans="1:23">
      <c r="A14" s="292" t="s">
        <v>10</v>
      </c>
      <c r="B14" s="293"/>
      <c r="C14" s="293"/>
      <c r="D14" s="293"/>
      <c r="E14" s="293"/>
      <c r="F14" s="293"/>
      <c r="G14" s="293"/>
      <c r="H14" s="293"/>
      <c r="I14" s="293"/>
      <c r="J14" s="294"/>
      <c r="K14" s="295">
        <f>SUM(K6:K13)</f>
        <v>604862</v>
      </c>
      <c r="L14" s="296"/>
      <c r="M14" s="296"/>
      <c r="N14" s="295">
        <f>SUM(N6:N13)</f>
        <v>49197.479999999996</v>
      </c>
      <c r="O14" s="295">
        <f>SUM(O6:O13)</f>
        <v>49197.479999999996</v>
      </c>
    </row>
    <row r="16" spans="1:23">
      <c r="A16" s="298" t="s">
        <v>228</v>
      </c>
      <c r="B16" s="298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</row>
    <row r="19" spans="7:15">
      <c r="G19" s="299"/>
    </row>
    <row r="20" spans="7:15">
      <c r="G20" s="299"/>
    </row>
    <row r="21" spans="7:15">
      <c r="G21" s="299"/>
    </row>
    <row r="23" spans="7:15">
      <c r="O23" s="300"/>
    </row>
  </sheetData>
  <mergeCells count="5">
    <mergeCell ref="A14:J14"/>
    <mergeCell ref="A16:O16"/>
    <mergeCell ref="A1:K1"/>
    <mergeCell ref="A2:O2"/>
    <mergeCell ref="T6:T13"/>
  </mergeCells>
  <phoneticPr fontId="4" type="noConversion"/>
  <dataValidations count="1">
    <dataValidation type="date" allowBlank="1" showInputMessage="1" showErrorMessage="1" sqref="C16">
      <formula1>44287</formula1>
      <formula2>44316</formula2>
    </dataValidation>
  </dataValidations>
  <pageMargins left="0.51181102362204722" right="0.51181102362204722" top="0.74803149606299213" bottom="0.74803149606299213" header="0.31496062992125984" footer="0.31496062992125984"/>
  <pageSetup paperSize="5" scale="7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R50"/>
  <sheetViews>
    <sheetView tabSelected="1" topLeftCell="A7" zoomScale="85" zoomScaleNormal="85" zoomScaleSheetLayoutView="85" workbookViewId="0">
      <selection activeCell="K31" sqref="K31:K37"/>
    </sheetView>
  </sheetViews>
  <sheetFormatPr defaultRowHeight="15"/>
  <cols>
    <col min="1" max="1" width="5.42578125" style="120" bestFit="1" customWidth="1"/>
    <col min="2" max="2" width="12.140625" style="120" bestFit="1" customWidth="1"/>
    <col min="3" max="3" width="9.85546875" style="141" bestFit="1" customWidth="1"/>
    <col min="4" max="4" width="36.5703125" style="119" bestFit="1" customWidth="1"/>
    <col min="5" max="5" width="18.28515625" style="119" bestFit="1" customWidth="1"/>
    <col min="6" max="6" width="75.5703125" style="119" bestFit="1" customWidth="1"/>
    <col min="7" max="7" width="19.85546875" style="119" bestFit="1" customWidth="1"/>
    <col min="8" max="8" width="18.140625" style="119" bestFit="1" customWidth="1"/>
    <col min="9" max="9" width="14.140625" style="119" bestFit="1" customWidth="1"/>
    <col min="10" max="10" width="5.7109375" style="119" bestFit="1" customWidth="1"/>
    <col min="11" max="11" width="10.7109375" style="119" bestFit="1" customWidth="1"/>
    <col min="12" max="12" width="13.7109375" style="142" bestFit="1" customWidth="1"/>
    <col min="13" max="13" width="10.85546875" style="119" bestFit="1" customWidth="1"/>
    <col min="14" max="14" width="9" style="119" bestFit="1" customWidth="1"/>
    <col min="15" max="15" width="13.140625" style="119" bestFit="1" customWidth="1"/>
    <col min="16" max="16" width="14.42578125" style="119" bestFit="1" customWidth="1"/>
    <col min="17" max="17" width="13.28515625" style="119" bestFit="1" customWidth="1"/>
    <col min="18" max="18" width="9.28515625" style="119" bestFit="1" customWidth="1"/>
    <col min="19" max="16384" width="9.140625" style="119"/>
  </cols>
  <sheetData>
    <row r="1" spans="1:18" s="139" customFormat="1" ht="15.75">
      <c r="A1" s="234" t="s">
        <v>384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5" t="s">
        <v>11</v>
      </c>
      <c r="Q1" s="235"/>
      <c r="R1" s="235"/>
    </row>
    <row r="3" spans="1:18" s="148" customFormat="1" ht="89.25">
      <c r="A3" s="143" t="s">
        <v>30</v>
      </c>
      <c r="B3" s="144" t="s">
        <v>174</v>
      </c>
      <c r="C3" s="145" t="s">
        <v>21</v>
      </c>
      <c r="D3" s="144" t="s">
        <v>47</v>
      </c>
      <c r="E3" s="143" t="s">
        <v>55</v>
      </c>
      <c r="F3" s="143" t="s">
        <v>238</v>
      </c>
      <c r="G3" s="144" t="s">
        <v>244</v>
      </c>
      <c r="H3" s="144" t="s">
        <v>245</v>
      </c>
      <c r="I3" s="144" t="s">
        <v>243</v>
      </c>
      <c r="J3" s="144" t="s">
        <v>48</v>
      </c>
      <c r="K3" s="144" t="s">
        <v>49</v>
      </c>
      <c r="L3" s="146" t="s">
        <v>50</v>
      </c>
      <c r="M3" s="144" t="s">
        <v>51</v>
      </c>
      <c r="N3" s="147" t="s">
        <v>52</v>
      </c>
      <c r="O3" s="146" t="s">
        <v>53</v>
      </c>
      <c r="P3" s="147" t="s">
        <v>45</v>
      </c>
      <c r="Q3" s="121" t="s">
        <v>306</v>
      </c>
      <c r="R3" s="143" t="s">
        <v>248</v>
      </c>
    </row>
    <row r="4" spans="1:18" ht="30">
      <c r="A4" s="152" t="s">
        <v>233</v>
      </c>
      <c r="B4" s="155" t="s">
        <v>301</v>
      </c>
      <c r="C4" s="157">
        <v>45601</v>
      </c>
      <c r="D4" s="155" t="s">
        <v>277</v>
      </c>
      <c r="E4" s="155" t="s">
        <v>282</v>
      </c>
      <c r="F4" s="155" t="s">
        <v>288</v>
      </c>
      <c r="G4" s="155" t="s">
        <v>235</v>
      </c>
      <c r="H4" s="155" t="s">
        <v>294</v>
      </c>
      <c r="I4" s="155" t="s">
        <v>296</v>
      </c>
      <c r="J4" s="140"/>
      <c r="K4" s="156"/>
      <c r="L4" s="155">
        <v>16944.439999999999</v>
      </c>
      <c r="M4" s="155">
        <v>18</v>
      </c>
      <c r="N4" s="155">
        <v>1525</v>
      </c>
      <c r="O4" s="155">
        <v>1525</v>
      </c>
      <c r="P4" s="155">
        <v>0</v>
      </c>
      <c r="Q4" s="155">
        <v>1500</v>
      </c>
      <c r="R4" s="140"/>
    </row>
    <row r="5" spans="1:18" ht="30">
      <c r="A5" s="152" t="s">
        <v>233</v>
      </c>
      <c r="B5" s="155" t="s">
        <v>299</v>
      </c>
      <c r="C5" s="157">
        <v>45600</v>
      </c>
      <c r="D5" s="155" t="s">
        <v>276</v>
      </c>
      <c r="E5" s="155" t="s">
        <v>281</v>
      </c>
      <c r="F5" s="155" t="s">
        <v>287</v>
      </c>
      <c r="G5" s="155" t="s">
        <v>235</v>
      </c>
      <c r="H5" s="155" t="s">
        <v>294</v>
      </c>
      <c r="I5" s="155" t="s">
        <v>295</v>
      </c>
      <c r="J5" s="140"/>
      <c r="K5" s="156"/>
      <c r="L5" s="155">
        <v>9900</v>
      </c>
      <c r="M5" s="154">
        <v>12</v>
      </c>
      <c r="N5" s="155">
        <v>594</v>
      </c>
      <c r="O5" s="155">
        <v>594</v>
      </c>
      <c r="P5" s="155">
        <v>0</v>
      </c>
      <c r="Q5" s="155">
        <v>450</v>
      </c>
      <c r="R5" s="140"/>
    </row>
    <row r="6" spans="1:18" ht="30">
      <c r="A6" s="152" t="s">
        <v>233</v>
      </c>
      <c r="B6" s="155" t="s">
        <v>299</v>
      </c>
      <c r="C6" s="157">
        <v>45600</v>
      </c>
      <c r="D6" s="155" t="s">
        <v>276</v>
      </c>
      <c r="E6" s="155" t="s">
        <v>281</v>
      </c>
      <c r="F6" s="155" t="s">
        <v>287</v>
      </c>
      <c r="G6" s="155" t="s">
        <v>235</v>
      </c>
      <c r="H6" s="155" t="s">
        <v>294</v>
      </c>
      <c r="I6" s="155" t="s">
        <v>295</v>
      </c>
      <c r="J6" s="140"/>
      <c r="K6" s="156"/>
      <c r="L6" s="155">
        <v>3300</v>
      </c>
      <c r="M6" s="154">
        <v>12</v>
      </c>
      <c r="N6" s="155">
        <v>198</v>
      </c>
      <c r="O6" s="155">
        <v>198</v>
      </c>
      <c r="P6" s="155">
        <v>0</v>
      </c>
      <c r="Q6" s="155">
        <v>450</v>
      </c>
      <c r="R6" s="140"/>
    </row>
    <row r="7" spans="1:18" ht="30">
      <c r="A7" s="152" t="s">
        <v>233</v>
      </c>
      <c r="B7" s="155" t="s">
        <v>300</v>
      </c>
      <c r="C7" s="157">
        <v>45601</v>
      </c>
      <c r="D7" s="155" t="s">
        <v>277</v>
      </c>
      <c r="E7" s="155" t="s">
        <v>282</v>
      </c>
      <c r="F7" s="155" t="s">
        <v>288</v>
      </c>
      <c r="G7" s="155" t="s">
        <v>235</v>
      </c>
      <c r="H7" s="155" t="s">
        <v>294</v>
      </c>
      <c r="I7" s="155" t="s">
        <v>296</v>
      </c>
      <c r="J7" s="140"/>
      <c r="K7" s="156"/>
      <c r="L7" s="155">
        <v>16944.439999999999</v>
      </c>
      <c r="M7" s="154">
        <v>18</v>
      </c>
      <c r="N7" s="155">
        <v>1525</v>
      </c>
      <c r="O7" s="155">
        <v>1525</v>
      </c>
      <c r="P7" s="155">
        <v>0</v>
      </c>
      <c r="Q7" s="155">
        <v>510</v>
      </c>
      <c r="R7" s="140"/>
    </row>
    <row r="8" spans="1:18">
      <c r="A8" s="152" t="s">
        <v>233</v>
      </c>
      <c r="B8" s="155" t="s">
        <v>298</v>
      </c>
      <c r="C8" s="157">
        <v>45601</v>
      </c>
      <c r="D8" s="155" t="s">
        <v>274</v>
      </c>
      <c r="E8" s="155" t="s">
        <v>275</v>
      </c>
      <c r="F8" s="155" t="s">
        <v>286</v>
      </c>
      <c r="G8" s="155" t="s">
        <v>235</v>
      </c>
      <c r="H8" s="155" t="s">
        <v>294</v>
      </c>
      <c r="I8" s="155" t="s">
        <v>267</v>
      </c>
      <c r="J8" s="140"/>
      <c r="K8" s="156"/>
      <c r="L8" s="155">
        <v>20900</v>
      </c>
      <c r="M8" s="154">
        <v>5</v>
      </c>
      <c r="N8" s="155">
        <v>522.5</v>
      </c>
      <c r="O8" s="155">
        <v>522.5</v>
      </c>
      <c r="P8" s="155">
        <v>0</v>
      </c>
      <c r="Q8" s="155">
        <v>354</v>
      </c>
      <c r="R8" s="140"/>
    </row>
    <row r="9" spans="1:18">
      <c r="A9" s="152" t="s">
        <v>233</v>
      </c>
      <c r="B9" s="155" t="s">
        <v>298</v>
      </c>
      <c r="C9" s="157">
        <v>45601</v>
      </c>
      <c r="D9" s="155" t="s">
        <v>274</v>
      </c>
      <c r="E9" s="155" t="s">
        <v>275</v>
      </c>
      <c r="F9" s="155" t="s">
        <v>286</v>
      </c>
      <c r="G9" s="155" t="s">
        <v>235</v>
      </c>
      <c r="H9" s="155" t="s">
        <v>294</v>
      </c>
      <c r="I9" s="155" t="s">
        <v>267</v>
      </c>
      <c r="J9" s="140"/>
      <c r="K9" s="156"/>
      <c r="L9" s="155">
        <v>1900</v>
      </c>
      <c r="M9" s="154">
        <v>5</v>
      </c>
      <c r="N9" s="155">
        <v>47.5</v>
      </c>
      <c r="O9" s="155">
        <v>47.5</v>
      </c>
      <c r="P9" s="155">
        <v>0</v>
      </c>
      <c r="Q9" s="155">
        <v>7392</v>
      </c>
      <c r="R9" s="140"/>
    </row>
    <row r="10" spans="1:18">
      <c r="A10" s="152" t="s">
        <v>233</v>
      </c>
      <c r="B10" s="155" t="s">
        <v>298</v>
      </c>
      <c r="C10" s="157">
        <v>45601</v>
      </c>
      <c r="D10" s="155" t="s">
        <v>274</v>
      </c>
      <c r="E10" s="155" t="s">
        <v>275</v>
      </c>
      <c r="F10" s="155" t="s">
        <v>286</v>
      </c>
      <c r="G10" s="155" t="s">
        <v>235</v>
      </c>
      <c r="H10" s="155" t="s">
        <v>294</v>
      </c>
      <c r="I10" s="155" t="s">
        <v>267</v>
      </c>
      <c r="J10" s="140"/>
      <c r="K10" s="156"/>
      <c r="L10" s="155">
        <v>19396</v>
      </c>
      <c r="M10" s="154">
        <v>5</v>
      </c>
      <c r="N10" s="155">
        <v>484.9</v>
      </c>
      <c r="O10" s="155">
        <v>484.9</v>
      </c>
      <c r="P10" s="155">
        <v>0</v>
      </c>
      <c r="Q10" s="155">
        <v>19487.439999999999</v>
      </c>
      <c r="R10" s="140"/>
    </row>
    <row r="11" spans="1:18" ht="30">
      <c r="A11" s="152" t="s">
        <v>233</v>
      </c>
      <c r="B11" s="155" t="s">
        <v>303</v>
      </c>
      <c r="C11" s="157">
        <v>45608</v>
      </c>
      <c r="D11" s="155" t="s">
        <v>279</v>
      </c>
      <c r="E11" s="155" t="s">
        <v>284</v>
      </c>
      <c r="F11" s="155" t="s">
        <v>290</v>
      </c>
      <c r="G11" s="155" t="s">
        <v>235</v>
      </c>
      <c r="H11" s="155" t="s">
        <v>294</v>
      </c>
      <c r="I11" s="155" t="s">
        <v>297</v>
      </c>
      <c r="J11" s="140"/>
      <c r="K11" s="156"/>
      <c r="L11" s="155">
        <v>489</v>
      </c>
      <c r="M11" s="154">
        <v>18</v>
      </c>
      <c r="N11" s="155">
        <v>44.01</v>
      </c>
      <c r="O11" s="155">
        <v>44.01</v>
      </c>
      <c r="P11" s="155">
        <v>0</v>
      </c>
      <c r="Q11" s="155">
        <v>19487.439999999999</v>
      </c>
      <c r="R11" s="140"/>
    </row>
    <row r="12" spans="1:18">
      <c r="A12" s="152" t="s">
        <v>233</v>
      </c>
      <c r="B12" s="155" t="s">
        <v>303</v>
      </c>
      <c r="C12" s="157">
        <v>45608</v>
      </c>
      <c r="D12" s="155" t="s">
        <v>280</v>
      </c>
      <c r="E12" s="155" t="s">
        <v>285</v>
      </c>
      <c r="F12" s="155" t="s">
        <v>292</v>
      </c>
      <c r="G12" s="155" t="s">
        <v>235</v>
      </c>
      <c r="H12" s="155" t="s">
        <v>294</v>
      </c>
      <c r="I12" s="155" t="s">
        <v>297</v>
      </c>
      <c r="J12" s="140"/>
      <c r="K12" s="156"/>
      <c r="L12" s="155">
        <v>199</v>
      </c>
      <c r="M12" s="154">
        <v>18</v>
      </c>
      <c r="N12" s="155">
        <v>17.91</v>
      </c>
      <c r="O12" s="155">
        <v>17.91</v>
      </c>
      <c r="P12" s="155">
        <v>0</v>
      </c>
      <c r="Q12" s="155">
        <v>235.06</v>
      </c>
      <c r="R12" s="140"/>
    </row>
    <row r="13" spans="1:18" ht="30">
      <c r="A13" s="152" t="s">
        <v>233</v>
      </c>
      <c r="B13" s="155" t="s">
        <v>304</v>
      </c>
      <c r="C13" s="157">
        <v>45610</v>
      </c>
      <c r="D13" s="155" t="s">
        <v>257</v>
      </c>
      <c r="E13" s="155" t="s">
        <v>259</v>
      </c>
      <c r="F13" s="155" t="s">
        <v>291</v>
      </c>
      <c r="G13" s="155" t="s">
        <v>235</v>
      </c>
      <c r="H13" s="155" t="s">
        <v>294</v>
      </c>
      <c r="I13" s="155" t="s">
        <v>266</v>
      </c>
      <c r="J13" s="140"/>
      <c r="K13" s="156"/>
      <c r="L13" s="155">
        <v>421546</v>
      </c>
      <c r="M13" s="154">
        <v>18</v>
      </c>
      <c r="N13" s="155">
        <v>37939.14</v>
      </c>
      <c r="O13" s="155">
        <v>37939.14</v>
      </c>
      <c r="P13" s="155">
        <v>0</v>
      </c>
      <c r="Q13" s="155">
        <v>1000</v>
      </c>
      <c r="R13" s="140"/>
    </row>
    <row r="14" spans="1:18">
      <c r="A14" s="152" t="s">
        <v>233</v>
      </c>
      <c r="B14" s="155" t="s">
        <v>303</v>
      </c>
      <c r="C14" s="157">
        <v>45610</v>
      </c>
      <c r="D14" s="155" t="s">
        <v>308</v>
      </c>
      <c r="E14" s="155" t="s">
        <v>313</v>
      </c>
      <c r="F14" s="155" t="s">
        <v>309</v>
      </c>
      <c r="G14" s="155" t="s">
        <v>235</v>
      </c>
      <c r="H14" s="155" t="s">
        <v>294</v>
      </c>
      <c r="I14" s="155" t="s">
        <v>311</v>
      </c>
      <c r="J14" s="140"/>
      <c r="K14" s="156"/>
      <c r="L14" s="155">
        <v>592.37</v>
      </c>
      <c r="M14" s="154">
        <v>18</v>
      </c>
      <c r="N14" s="155">
        <v>53.31</v>
      </c>
      <c r="O14" s="155">
        <v>53.31</v>
      </c>
      <c r="P14" s="155">
        <v>0</v>
      </c>
      <c r="Q14" s="155">
        <v>699</v>
      </c>
      <c r="R14" s="140"/>
    </row>
    <row r="15" spans="1:18">
      <c r="A15" s="152" t="s">
        <v>233</v>
      </c>
      <c r="B15" s="155" t="s">
        <v>303</v>
      </c>
      <c r="C15" s="157">
        <v>45610</v>
      </c>
      <c r="D15" s="155" t="s">
        <v>308</v>
      </c>
      <c r="E15" s="155" t="s">
        <v>313</v>
      </c>
      <c r="F15" s="155" t="s">
        <v>309</v>
      </c>
      <c r="G15" s="155" t="s">
        <v>235</v>
      </c>
      <c r="H15" s="155" t="s">
        <v>294</v>
      </c>
      <c r="I15" s="155" t="s">
        <v>311</v>
      </c>
      <c r="J15" s="140"/>
      <c r="K15" s="156"/>
      <c r="L15" s="155">
        <v>592.37</v>
      </c>
      <c r="M15" s="154">
        <v>18</v>
      </c>
      <c r="N15" s="155">
        <v>53.31</v>
      </c>
      <c r="O15" s="155">
        <v>53.31</v>
      </c>
      <c r="P15" s="155">
        <v>0</v>
      </c>
      <c r="Q15" s="155">
        <v>550</v>
      </c>
      <c r="R15" s="140"/>
    </row>
    <row r="16" spans="1:18">
      <c r="A16" s="152" t="s">
        <v>233</v>
      </c>
      <c r="B16" s="155" t="s">
        <v>303</v>
      </c>
      <c r="C16" s="157">
        <v>45610</v>
      </c>
      <c r="D16" s="155" t="s">
        <v>308</v>
      </c>
      <c r="E16" s="155" t="s">
        <v>313</v>
      </c>
      <c r="F16" s="155" t="s">
        <v>309</v>
      </c>
      <c r="G16" s="155" t="s">
        <v>235</v>
      </c>
      <c r="H16" s="155" t="s">
        <v>294</v>
      </c>
      <c r="I16" s="155" t="s">
        <v>311</v>
      </c>
      <c r="J16" s="140"/>
      <c r="K16" s="156"/>
      <c r="L16" s="155">
        <v>847.46</v>
      </c>
      <c r="M16" s="154">
        <v>18</v>
      </c>
      <c r="N16" s="155">
        <v>76.27</v>
      </c>
      <c r="O16" s="155">
        <v>76.27</v>
      </c>
      <c r="P16" s="155">
        <v>0</v>
      </c>
      <c r="Q16" s="155">
        <v>699</v>
      </c>
      <c r="R16" s="140"/>
    </row>
    <row r="17" spans="1:18">
      <c r="A17" s="152" t="s">
        <v>233</v>
      </c>
      <c r="B17" s="155" t="s">
        <v>312</v>
      </c>
      <c r="C17" s="157">
        <v>45610</v>
      </c>
      <c r="D17" s="155" t="s">
        <v>321</v>
      </c>
      <c r="E17" s="155" t="s">
        <v>322</v>
      </c>
      <c r="F17" s="155" t="s">
        <v>323</v>
      </c>
      <c r="G17" s="155" t="s">
        <v>235</v>
      </c>
      <c r="H17" s="155" t="s">
        <v>294</v>
      </c>
      <c r="I17" s="155" t="s">
        <v>372</v>
      </c>
      <c r="J17" s="140"/>
      <c r="K17" s="155">
        <v>2000</v>
      </c>
      <c r="L17" s="155">
        <v>45161.9</v>
      </c>
      <c r="M17" s="154">
        <v>5</v>
      </c>
      <c r="N17" s="155">
        <v>1129.05</v>
      </c>
      <c r="O17" s="155">
        <v>1129.05</v>
      </c>
      <c r="P17" s="155">
        <v>0</v>
      </c>
      <c r="Q17" s="155">
        <v>29160</v>
      </c>
      <c r="R17" s="140"/>
    </row>
    <row r="18" spans="1:18">
      <c r="A18" s="152" t="s">
        <v>233</v>
      </c>
      <c r="B18" s="155" t="s">
        <v>303</v>
      </c>
      <c r="C18" s="157">
        <v>45610</v>
      </c>
      <c r="D18" s="155" t="s">
        <v>308</v>
      </c>
      <c r="E18" s="155" t="s">
        <v>313</v>
      </c>
      <c r="F18" s="155" t="s">
        <v>309</v>
      </c>
      <c r="G18" s="155" t="s">
        <v>235</v>
      </c>
      <c r="H18" s="155" t="s">
        <v>294</v>
      </c>
      <c r="I18" s="155" t="s">
        <v>311</v>
      </c>
      <c r="J18" s="140"/>
      <c r="K18" s="156"/>
      <c r="L18" s="155">
        <v>466.1</v>
      </c>
      <c r="M18" s="154">
        <v>18</v>
      </c>
      <c r="N18" s="155">
        <v>41.95</v>
      </c>
      <c r="O18" s="155">
        <v>41.95</v>
      </c>
      <c r="P18" s="155">
        <v>0</v>
      </c>
      <c r="Q18" s="155">
        <v>577.02</v>
      </c>
      <c r="R18" s="140"/>
    </row>
    <row r="19" spans="1:18" ht="30">
      <c r="A19" s="152" t="s">
        <v>233</v>
      </c>
      <c r="B19" s="155" t="s">
        <v>299</v>
      </c>
      <c r="C19" s="157">
        <v>45621</v>
      </c>
      <c r="D19" s="155" t="s">
        <v>276</v>
      </c>
      <c r="E19" s="155" t="s">
        <v>281</v>
      </c>
      <c r="F19" s="155" t="s">
        <v>287</v>
      </c>
      <c r="G19" s="155" t="s">
        <v>235</v>
      </c>
      <c r="H19" s="155" t="s">
        <v>294</v>
      </c>
      <c r="I19" s="155" t="s">
        <v>295</v>
      </c>
      <c r="J19" s="140"/>
      <c r="K19" s="156"/>
      <c r="L19" s="155">
        <v>9900</v>
      </c>
      <c r="M19" s="154">
        <v>12</v>
      </c>
      <c r="N19" s="155">
        <v>594</v>
      </c>
      <c r="O19" s="155">
        <v>594</v>
      </c>
      <c r="P19" s="155">
        <v>0</v>
      </c>
      <c r="Q19" s="155">
        <v>19441.7</v>
      </c>
      <c r="R19" s="140"/>
    </row>
    <row r="20" spans="1:18" ht="30">
      <c r="A20" s="152" t="s">
        <v>233</v>
      </c>
      <c r="B20" s="155" t="s">
        <v>299</v>
      </c>
      <c r="C20" s="157">
        <v>45621</v>
      </c>
      <c r="D20" s="155" t="s">
        <v>276</v>
      </c>
      <c r="E20" s="155" t="s">
        <v>281</v>
      </c>
      <c r="F20" s="155" t="s">
        <v>287</v>
      </c>
      <c r="G20" s="155" t="s">
        <v>235</v>
      </c>
      <c r="H20" s="155" t="s">
        <v>294</v>
      </c>
      <c r="I20" s="155" t="s">
        <v>295</v>
      </c>
      <c r="J20" s="140"/>
      <c r="K20" s="156"/>
      <c r="L20" s="155">
        <v>3300</v>
      </c>
      <c r="M20" s="154">
        <v>12</v>
      </c>
      <c r="N20" s="155">
        <v>198</v>
      </c>
      <c r="O20" s="155">
        <v>198</v>
      </c>
      <c r="P20" s="155">
        <v>0</v>
      </c>
      <c r="Q20" s="155">
        <v>474527.22</v>
      </c>
      <c r="R20" s="140"/>
    </row>
    <row r="21" spans="1:18">
      <c r="A21" s="152" t="s">
        <v>233</v>
      </c>
      <c r="B21" s="155" t="s">
        <v>302</v>
      </c>
      <c r="C21" s="157">
        <v>45622</v>
      </c>
      <c r="D21" s="155" t="s">
        <v>278</v>
      </c>
      <c r="E21" s="155" t="s">
        <v>283</v>
      </c>
      <c r="F21" s="155" t="s">
        <v>289</v>
      </c>
      <c r="G21" s="155" t="s">
        <v>235</v>
      </c>
      <c r="H21" s="155" t="s">
        <v>294</v>
      </c>
      <c r="I21" s="155" t="s">
        <v>373</v>
      </c>
      <c r="J21" s="140"/>
      <c r="K21" s="156"/>
      <c r="L21" s="155">
        <v>234.75</v>
      </c>
      <c r="M21" s="154">
        <v>18</v>
      </c>
      <c r="N21" s="155">
        <v>21.13</v>
      </c>
      <c r="O21" s="155">
        <v>21.13</v>
      </c>
      <c r="P21" s="155">
        <v>0</v>
      </c>
      <c r="Q21" s="155">
        <v>118632.1</v>
      </c>
      <c r="R21" s="140"/>
    </row>
    <row r="22" spans="1:18">
      <c r="A22" s="152" t="s">
        <v>233</v>
      </c>
      <c r="B22" s="155" t="s">
        <v>302</v>
      </c>
      <c r="C22" s="157">
        <v>45622</v>
      </c>
      <c r="D22" s="155" t="s">
        <v>278</v>
      </c>
      <c r="E22" s="155" t="s">
        <v>283</v>
      </c>
      <c r="F22" s="155" t="s">
        <v>289</v>
      </c>
      <c r="G22" s="155" t="s">
        <v>235</v>
      </c>
      <c r="H22" s="155" t="s">
        <v>294</v>
      </c>
      <c r="I22" s="155" t="s">
        <v>373</v>
      </c>
      <c r="J22" s="140"/>
      <c r="K22" s="156"/>
      <c r="L22" s="155">
        <v>300</v>
      </c>
      <c r="M22" s="154">
        <v>18</v>
      </c>
      <c r="N22" s="155">
        <v>27</v>
      </c>
      <c r="O22" s="155">
        <v>27</v>
      </c>
      <c r="P22" s="155">
        <v>0</v>
      </c>
      <c r="Q22" s="155">
        <v>14784</v>
      </c>
      <c r="R22" s="140"/>
    </row>
    <row r="23" spans="1:18">
      <c r="A23" s="152" t="s">
        <v>233</v>
      </c>
      <c r="B23" s="155" t="s">
        <v>302</v>
      </c>
      <c r="C23" s="157">
        <v>45622</v>
      </c>
      <c r="D23" s="155" t="s">
        <v>278</v>
      </c>
      <c r="E23" s="155" t="s">
        <v>283</v>
      </c>
      <c r="F23" s="155" t="s">
        <v>289</v>
      </c>
      <c r="G23" s="155" t="s">
        <v>235</v>
      </c>
      <c r="H23" s="155" t="s">
        <v>294</v>
      </c>
      <c r="I23" s="155" t="s">
        <v>374</v>
      </c>
      <c r="J23" s="140"/>
      <c r="K23" s="156"/>
      <c r="L23" s="155">
        <v>273.73</v>
      </c>
      <c r="M23" s="154">
        <v>18</v>
      </c>
      <c r="N23" s="155">
        <v>24.64</v>
      </c>
      <c r="O23" s="155">
        <v>24.64</v>
      </c>
      <c r="P23" s="155">
        <v>0</v>
      </c>
      <c r="Q23" s="155">
        <v>7392</v>
      </c>
      <c r="R23" s="140"/>
    </row>
    <row r="24" spans="1:18">
      <c r="A24" s="152" t="s">
        <v>233</v>
      </c>
      <c r="B24" s="155" t="s">
        <v>377</v>
      </c>
      <c r="C24" s="157">
        <v>45622</v>
      </c>
      <c r="D24" s="155" t="s">
        <v>364</v>
      </c>
      <c r="E24" s="155" t="s">
        <v>366</v>
      </c>
      <c r="F24" s="155" t="s">
        <v>368</v>
      </c>
      <c r="G24" s="155" t="s">
        <v>235</v>
      </c>
      <c r="H24" s="155" t="s">
        <v>294</v>
      </c>
      <c r="I24" s="155" t="s">
        <v>375</v>
      </c>
      <c r="J24" s="140"/>
      <c r="K24" s="156"/>
      <c r="L24" s="155">
        <v>2920.38</v>
      </c>
      <c r="M24" s="154">
        <v>18</v>
      </c>
      <c r="N24" s="155">
        <v>0</v>
      </c>
      <c r="O24" s="155">
        <v>0</v>
      </c>
      <c r="P24" s="155">
        <v>525.66999999999996</v>
      </c>
      <c r="Q24" s="155">
        <v>6077</v>
      </c>
      <c r="R24" s="140"/>
    </row>
    <row r="25" spans="1:18">
      <c r="A25" s="152" t="s">
        <v>233</v>
      </c>
      <c r="B25" s="155" t="s">
        <v>302</v>
      </c>
      <c r="C25" s="157">
        <v>45622</v>
      </c>
      <c r="D25" s="155" t="s">
        <v>278</v>
      </c>
      <c r="E25" s="155" t="s">
        <v>283</v>
      </c>
      <c r="F25" s="155" t="s">
        <v>289</v>
      </c>
      <c r="G25" s="155" t="s">
        <v>235</v>
      </c>
      <c r="H25" s="155" t="s">
        <v>294</v>
      </c>
      <c r="I25" s="155" t="s">
        <v>373</v>
      </c>
      <c r="J25" s="140"/>
      <c r="K25" s="156"/>
      <c r="L25" s="155">
        <v>250</v>
      </c>
      <c r="M25" s="154">
        <v>18</v>
      </c>
      <c r="N25" s="155">
        <v>22.5</v>
      </c>
      <c r="O25" s="155">
        <v>22.5</v>
      </c>
      <c r="P25" s="155">
        <v>0</v>
      </c>
      <c r="Q25" s="155">
        <v>23298</v>
      </c>
      <c r="R25" s="140"/>
    </row>
    <row r="26" spans="1:18" ht="30">
      <c r="A26" s="152" t="s">
        <v>233</v>
      </c>
      <c r="B26" s="155" t="s">
        <v>305</v>
      </c>
      <c r="C26" s="157">
        <v>45623</v>
      </c>
      <c r="D26" s="155" t="s">
        <v>258</v>
      </c>
      <c r="E26" s="155" t="s">
        <v>260</v>
      </c>
      <c r="F26" s="155" t="s">
        <v>293</v>
      </c>
      <c r="G26" s="155" t="s">
        <v>235</v>
      </c>
      <c r="H26" s="155" t="s">
        <v>294</v>
      </c>
      <c r="I26" s="155" t="s">
        <v>255</v>
      </c>
      <c r="J26" s="140"/>
      <c r="K26" s="156"/>
      <c r="L26" s="155">
        <v>102699</v>
      </c>
      <c r="M26" s="155">
        <v>18</v>
      </c>
      <c r="N26" s="155">
        <v>9242.91</v>
      </c>
      <c r="O26" s="155">
        <v>9242.91</v>
      </c>
      <c r="P26" s="155">
        <v>0</v>
      </c>
      <c r="Q26" s="155">
        <v>85925966</v>
      </c>
      <c r="R26" s="140"/>
    </row>
    <row r="27" spans="1:18">
      <c r="A27" s="152" t="s">
        <v>233</v>
      </c>
      <c r="B27" s="155" t="s">
        <v>298</v>
      </c>
      <c r="C27" s="157">
        <v>45625</v>
      </c>
      <c r="D27" s="155" t="s">
        <v>274</v>
      </c>
      <c r="E27" s="155" t="s">
        <v>275</v>
      </c>
      <c r="F27" s="155" t="s">
        <v>286</v>
      </c>
      <c r="G27" s="155" t="s">
        <v>235</v>
      </c>
      <c r="H27" s="155" t="s">
        <v>294</v>
      </c>
      <c r="I27" s="155" t="s">
        <v>267</v>
      </c>
      <c r="J27" s="140"/>
      <c r="K27" s="156"/>
      <c r="L27" s="155">
        <v>18050</v>
      </c>
      <c r="M27" s="154">
        <v>5</v>
      </c>
      <c r="N27" s="155">
        <v>451.25</v>
      </c>
      <c r="O27" s="155">
        <v>451.25</v>
      </c>
      <c r="P27" s="155">
        <v>0</v>
      </c>
      <c r="Q27" s="155">
        <v>84444140</v>
      </c>
      <c r="R27" s="140"/>
    </row>
    <row r="28" spans="1:18">
      <c r="A28" s="152" t="s">
        <v>233</v>
      </c>
      <c r="B28" s="155" t="s">
        <v>298</v>
      </c>
      <c r="C28" s="157">
        <v>45625</v>
      </c>
      <c r="D28" s="155" t="s">
        <v>274</v>
      </c>
      <c r="E28" s="155" t="s">
        <v>275</v>
      </c>
      <c r="F28" s="155" t="s">
        <v>286</v>
      </c>
      <c r="G28" s="155" t="s">
        <v>235</v>
      </c>
      <c r="H28" s="155" t="s">
        <v>294</v>
      </c>
      <c r="I28" s="155" t="s">
        <v>267</v>
      </c>
      <c r="J28" s="140"/>
      <c r="K28" s="156"/>
      <c r="L28" s="155">
        <v>14196</v>
      </c>
      <c r="M28" s="154">
        <v>5</v>
      </c>
      <c r="N28" s="155">
        <v>354.9</v>
      </c>
      <c r="O28" s="155">
        <v>354.9</v>
      </c>
      <c r="P28" s="155">
        <v>0</v>
      </c>
      <c r="Q28" s="155">
        <v>65677085</v>
      </c>
      <c r="R28" s="140"/>
    </row>
    <row r="29" spans="1:18">
      <c r="A29" s="152" t="s">
        <v>233</v>
      </c>
      <c r="B29" s="155" t="s">
        <v>298</v>
      </c>
      <c r="C29" s="157">
        <v>45625</v>
      </c>
      <c r="D29" s="155" t="s">
        <v>274</v>
      </c>
      <c r="E29" s="155" t="s">
        <v>275</v>
      </c>
      <c r="F29" s="155" t="s">
        <v>286</v>
      </c>
      <c r="G29" s="155" t="s">
        <v>235</v>
      </c>
      <c r="H29" s="155" t="s">
        <v>294</v>
      </c>
      <c r="I29" s="155" t="s">
        <v>267</v>
      </c>
      <c r="J29" s="140"/>
      <c r="K29" s="156"/>
      <c r="L29" s="155">
        <v>6175</v>
      </c>
      <c r="M29" s="154">
        <v>5</v>
      </c>
      <c r="N29" s="155">
        <v>154.38</v>
      </c>
      <c r="O29" s="155">
        <v>154.38</v>
      </c>
      <c r="P29" s="155">
        <v>0</v>
      </c>
      <c r="Q29" s="155">
        <v>60900</v>
      </c>
      <c r="R29" s="140"/>
    </row>
    <row r="30" spans="1:18">
      <c r="A30" s="152" t="s">
        <v>233</v>
      </c>
      <c r="B30" s="155" t="s">
        <v>378</v>
      </c>
      <c r="C30" s="157">
        <v>45626</v>
      </c>
      <c r="D30" s="155" t="s">
        <v>365</v>
      </c>
      <c r="E30" s="155" t="s">
        <v>367</v>
      </c>
      <c r="F30" s="155" t="s">
        <v>369</v>
      </c>
      <c r="G30" s="155" t="s">
        <v>235</v>
      </c>
      <c r="H30" s="155" t="s">
        <v>294</v>
      </c>
      <c r="I30" s="155" t="s">
        <v>376</v>
      </c>
      <c r="J30" s="140"/>
      <c r="K30" s="156"/>
      <c r="L30" s="155">
        <v>50847.5</v>
      </c>
      <c r="M30" s="154">
        <v>18</v>
      </c>
      <c r="N30" s="155">
        <v>0</v>
      </c>
      <c r="O30" s="155">
        <v>0</v>
      </c>
      <c r="P30" s="155">
        <v>9152.5499999999993</v>
      </c>
      <c r="Q30" s="155"/>
      <c r="R30" s="140"/>
    </row>
    <row r="31" spans="1:18" ht="30">
      <c r="A31" s="152" t="s">
        <v>233</v>
      </c>
      <c r="B31" s="155" t="s">
        <v>249</v>
      </c>
      <c r="C31" s="157">
        <v>45603</v>
      </c>
      <c r="D31" s="155" t="s">
        <v>120</v>
      </c>
      <c r="E31" s="155" t="s">
        <v>320</v>
      </c>
      <c r="F31" s="155" t="s">
        <v>326</v>
      </c>
      <c r="G31" s="155" t="s">
        <v>235</v>
      </c>
      <c r="H31" s="155" t="s">
        <v>256</v>
      </c>
      <c r="I31" s="155" t="s">
        <v>327</v>
      </c>
      <c r="J31" s="140"/>
      <c r="K31" s="155">
        <v>26467.225399999999</v>
      </c>
      <c r="L31" s="155">
        <v>97399389</v>
      </c>
      <c r="M31" s="154">
        <v>0</v>
      </c>
      <c r="N31" s="155">
        <v>0</v>
      </c>
      <c r="O31" s="155">
        <v>0</v>
      </c>
      <c r="P31" s="155">
        <v>0</v>
      </c>
      <c r="Q31" s="155"/>
      <c r="R31" s="140"/>
    </row>
    <row r="32" spans="1:18" ht="30">
      <c r="A32" s="152" t="s">
        <v>233</v>
      </c>
      <c r="B32" s="155" t="s">
        <v>249</v>
      </c>
      <c r="C32" s="157">
        <v>45601</v>
      </c>
      <c r="D32" s="155" t="s">
        <v>120</v>
      </c>
      <c r="E32" s="155" t="s">
        <v>265</v>
      </c>
      <c r="F32" s="155" t="s">
        <v>324</v>
      </c>
      <c r="G32" s="155" t="s">
        <v>235</v>
      </c>
      <c r="H32" s="155" t="s">
        <v>256</v>
      </c>
      <c r="I32" s="155" t="s">
        <v>247</v>
      </c>
      <c r="J32" s="140"/>
      <c r="K32" s="155">
        <v>33829.137999999999</v>
      </c>
      <c r="L32" s="155">
        <v>85926011</v>
      </c>
      <c r="M32" s="154">
        <v>0</v>
      </c>
      <c r="N32" s="155">
        <v>0</v>
      </c>
      <c r="O32" s="155">
        <v>0</v>
      </c>
      <c r="P32" s="155">
        <v>0</v>
      </c>
      <c r="Q32" s="155"/>
      <c r="R32" s="140"/>
    </row>
    <row r="33" spans="1:18" ht="30">
      <c r="A33" s="152" t="s">
        <v>233</v>
      </c>
      <c r="B33" s="155" t="s">
        <v>249</v>
      </c>
      <c r="C33" s="157">
        <v>45599</v>
      </c>
      <c r="D33" s="155" t="s">
        <v>120</v>
      </c>
      <c r="E33" s="155" t="s">
        <v>265</v>
      </c>
      <c r="F33" s="155" t="s">
        <v>325</v>
      </c>
      <c r="G33" s="155" t="s">
        <v>235</v>
      </c>
      <c r="H33" s="155" t="s">
        <v>256</v>
      </c>
      <c r="I33" s="155" t="s">
        <v>247</v>
      </c>
      <c r="J33" s="140"/>
      <c r="K33" s="155">
        <v>33828.929199999999</v>
      </c>
      <c r="L33" s="155">
        <v>85925480</v>
      </c>
      <c r="M33" s="154">
        <v>0</v>
      </c>
      <c r="N33" s="155">
        <v>0</v>
      </c>
      <c r="O33" s="155">
        <v>0</v>
      </c>
      <c r="P33" s="155">
        <v>0</v>
      </c>
      <c r="Q33" s="155"/>
      <c r="R33" s="140"/>
    </row>
    <row r="34" spans="1:18" ht="30">
      <c r="A34" s="152" t="s">
        <v>233</v>
      </c>
      <c r="B34" s="155" t="s">
        <v>249</v>
      </c>
      <c r="C34" s="157">
        <v>45618</v>
      </c>
      <c r="D34" s="155" t="s">
        <v>120</v>
      </c>
      <c r="E34" s="155" t="s">
        <v>265</v>
      </c>
      <c r="F34" s="155" t="s">
        <v>370</v>
      </c>
      <c r="G34" s="155" t="s">
        <v>235</v>
      </c>
      <c r="H34" s="155" t="s">
        <v>256</v>
      </c>
      <c r="I34" s="155" t="s">
        <v>247</v>
      </c>
      <c r="J34" s="140"/>
      <c r="K34" s="155">
        <v>25908.470600000001</v>
      </c>
      <c r="L34" s="155">
        <v>65807515</v>
      </c>
      <c r="M34" s="154">
        <v>0</v>
      </c>
      <c r="N34" s="155">
        <v>0</v>
      </c>
      <c r="O34" s="155">
        <v>0</v>
      </c>
      <c r="P34" s="155">
        <v>0</v>
      </c>
      <c r="Q34" s="155"/>
      <c r="R34" s="140"/>
    </row>
    <row r="35" spans="1:18" ht="30">
      <c r="A35" s="152" t="s">
        <v>233</v>
      </c>
      <c r="B35" s="155" t="s">
        <v>249</v>
      </c>
      <c r="C35" s="157">
        <v>45616</v>
      </c>
      <c r="D35" s="155" t="s">
        <v>120</v>
      </c>
      <c r="E35" s="155" t="s">
        <v>265</v>
      </c>
      <c r="F35" s="155" t="s">
        <v>371</v>
      </c>
      <c r="G35" s="155" t="s">
        <v>235</v>
      </c>
      <c r="H35" s="155" t="s">
        <v>256</v>
      </c>
      <c r="I35" s="155" t="s">
        <v>247</v>
      </c>
      <c r="J35" s="140"/>
      <c r="K35" s="155">
        <v>25856.899799999999</v>
      </c>
      <c r="L35" s="155">
        <v>65676525</v>
      </c>
      <c r="M35" s="154">
        <v>0</v>
      </c>
      <c r="N35" s="155">
        <v>0</v>
      </c>
      <c r="O35" s="155">
        <v>0</v>
      </c>
      <c r="P35" s="155">
        <v>0</v>
      </c>
      <c r="Q35" s="155"/>
      <c r="R35" s="140"/>
    </row>
    <row r="36" spans="1:18" ht="30">
      <c r="A36" s="152" t="s">
        <v>233</v>
      </c>
      <c r="B36" s="155" t="s">
        <v>249</v>
      </c>
      <c r="C36" s="157">
        <v>45623</v>
      </c>
      <c r="D36" s="310" t="s">
        <v>120</v>
      </c>
      <c r="E36" s="155" t="s">
        <v>265</v>
      </c>
      <c r="F36" s="155" t="s">
        <v>310</v>
      </c>
      <c r="G36" s="155" t="s">
        <v>235</v>
      </c>
      <c r="H36" s="155" t="s">
        <v>256</v>
      </c>
      <c r="I36" s="155" t="s">
        <v>247</v>
      </c>
      <c r="J36" s="140"/>
      <c r="K36" s="155">
        <v>25829.264200000001</v>
      </c>
      <c r="L36" s="155">
        <v>65606331</v>
      </c>
      <c r="M36" s="154">
        <v>0</v>
      </c>
      <c r="N36" s="155">
        <v>0</v>
      </c>
      <c r="O36" s="155">
        <v>0</v>
      </c>
      <c r="P36" s="155">
        <v>0</v>
      </c>
      <c r="Q36" s="155"/>
      <c r="R36" s="140"/>
    </row>
    <row r="37" spans="1:18" ht="30">
      <c r="A37" s="152" t="s">
        <v>233</v>
      </c>
      <c r="B37" s="155" t="s">
        <v>249</v>
      </c>
      <c r="C37" s="157">
        <v>45626</v>
      </c>
      <c r="D37" s="312" t="s">
        <v>120</v>
      </c>
      <c r="E37" s="155" t="s">
        <v>265</v>
      </c>
      <c r="F37" s="155" t="s">
        <v>325</v>
      </c>
      <c r="G37" s="155" t="s">
        <v>235</v>
      </c>
      <c r="H37" s="155" t="s">
        <v>256</v>
      </c>
      <c r="I37" s="155" t="s">
        <v>247</v>
      </c>
      <c r="J37" s="140"/>
      <c r="K37" s="155">
        <v>33830.385000000002</v>
      </c>
      <c r="L37" s="155">
        <v>85929178</v>
      </c>
      <c r="M37" s="154">
        <v>0</v>
      </c>
      <c r="N37" s="155">
        <v>0</v>
      </c>
      <c r="O37" s="155">
        <v>0</v>
      </c>
      <c r="P37" s="155">
        <v>0</v>
      </c>
      <c r="Q37" s="155"/>
      <c r="R37" s="140"/>
    </row>
    <row r="38" spans="1:18">
      <c r="D38" s="311"/>
      <c r="L38" s="151">
        <f>SUM(L4:L37)</f>
        <v>553038754.44000006</v>
      </c>
      <c r="M38" s="151"/>
      <c r="N38" s="151">
        <f>SUM(N4:N37)</f>
        <v>55342.559999999983</v>
      </c>
      <c r="O38" s="151">
        <f>SUM(O4:O37)</f>
        <v>55342.559999999983</v>
      </c>
      <c r="P38" s="151">
        <f>SUM(P4:P37)</f>
        <v>9678.2199999999993</v>
      </c>
      <c r="Q38" s="151">
        <f>SUM(Q4:Q37)</f>
        <v>236854793.98000002</v>
      </c>
    </row>
    <row r="39" spans="1:18">
      <c r="D39" s="311"/>
      <c r="H39" s="140" t="s">
        <v>115</v>
      </c>
      <c r="I39" s="149">
        <v>0</v>
      </c>
    </row>
    <row r="40" spans="1:18">
      <c r="D40" s="311"/>
      <c r="H40" s="140" t="s">
        <v>116</v>
      </c>
      <c r="I40" s="140"/>
    </row>
    <row r="41" spans="1:18">
      <c r="D41" s="311"/>
      <c r="H41" s="140" t="s">
        <v>168</v>
      </c>
      <c r="I41" s="149"/>
    </row>
    <row r="42" spans="1:18">
      <c r="D42" s="311"/>
      <c r="H42" s="140" t="s">
        <v>169</v>
      </c>
      <c r="I42" s="149">
        <f>I44-I43</f>
        <v>236734430.64000002</v>
      </c>
      <c r="Q42" s="142"/>
    </row>
    <row r="43" spans="1:18">
      <c r="D43" s="311"/>
      <c r="H43" s="140" t="s">
        <v>171</v>
      </c>
      <c r="I43" s="149">
        <f>N38+O38+P38</f>
        <v>120363.33999999997</v>
      </c>
    </row>
    <row r="44" spans="1:18">
      <c r="B44" s="150"/>
      <c r="C44" s="150"/>
      <c r="D44" s="150"/>
      <c r="E44" s="150"/>
      <c r="F44" s="150"/>
      <c r="G44" s="150"/>
      <c r="H44" s="140" t="s">
        <v>89</v>
      </c>
      <c r="I44" s="149">
        <f>Q38</f>
        <v>236854793.98000002</v>
      </c>
      <c r="J44" s="150"/>
      <c r="K44" s="150"/>
      <c r="L44" s="150"/>
      <c r="M44" s="150"/>
      <c r="N44" s="150"/>
      <c r="O44" s="150"/>
    </row>
    <row r="46" spans="1:18">
      <c r="H46" s="150"/>
      <c r="I46" s="150"/>
    </row>
    <row r="47" spans="1:18">
      <c r="A47" s="233" t="s">
        <v>229</v>
      </c>
      <c r="B47" s="233"/>
      <c r="C47" s="233"/>
      <c r="D47" s="233"/>
      <c r="E47" s="233"/>
      <c r="F47" s="233"/>
      <c r="G47" s="233"/>
      <c r="H47" s="233"/>
      <c r="I47" s="233"/>
    </row>
    <row r="48" spans="1:18">
      <c r="I48" s="142"/>
    </row>
    <row r="50" spans="9:9">
      <c r="I50" s="142"/>
    </row>
  </sheetData>
  <mergeCells count="3">
    <mergeCell ref="A47:I47"/>
    <mergeCell ref="A1:O1"/>
    <mergeCell ref="P1:R1"/>
  </mergeCells>
  <phoneticPr fontId="4" type="noConversion"/>
  <dataValidations count="1">
    <dataValidation type="date" allowBlank="1" showInputMessage="1" showErrorMessage="1" sqref="C38:C46 C2:C3 C48:C65552">
      <formula1>44287</formula1>
      <formula2>44316</formula2>
    </dataValidation>
  </dataValidations>
  <pageMargins left="0.51181102362204722" right="0.51181102362204722" top="0.55118110236220474" bottom="0.55118110236220474" header="0.31496062992125984" footer="0.31496062992125984"/>
  <pageSetup paperSize="5" scale="28" fitToHeight="100" orientation="landscape" r:id="rId1"/>
  <rowBreaks count="1" manualBreakCount="1">
    <brk id="44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M33"/>
  <sheetViews>
    <sheetView zoomScale="85" zoomScaleNormal="85" zoomScaleSheetLayoutView="100" workbookViewId="0">
      <selection activeCell="G26" sqref="G26"/>
    </sheetView>
  </sheetViews>
  <sheetFormatPr defaultColWidth="27" defaultRowHeight="15"/>
  <cols>
    <col min="1" max="1" width="6.140625" style="192" customWidth="1"/>
    <col min="2" max="2" width="10.7109375" style="184" bestFit="1" customWidth="1"/>
    <col min="3" max="3" width="35.140625" style="184" bestFit="1" customWidth="1"/>
    <col min="4" max="4" width="16.5703125" style="184" bestFit="1" customWidth="1"/>
    <col min="5" max="5" width="6.5703125" style="184" bestFit="1" customWidth="1"/>
    <col min="6" max="6" width="38" style="184" bestFit="1" customWidth="1"/>
    <col min="7" max="7" width="42.5703125" style="184" bestFit="1" customWidth="1"/>
    <col min="8" max="8" width="24.28515625" style="184" bestFit="1" customWidth="1"/>
    <col min="9" max="9" width="12.7109375" style="204" bestFit="1" customWidth="1"/>
    <col min="10" max="10" width="9.85546875" style="184" bestFit="1" customWidth="1"/>
    <col min="11" max="11" width="6.7109375" style="184" bestFit="1" customWidth="1"/>
    <col min="12" max="12" width="11.7109375" style="184" bestFit="1" customWidth="1"/>
    <col min="13" max="16384" width="27" style="184"/>
  </cols>
  <sheetData>
    <row r="1" spans="1:13">
      <c r="A1" s="237" t="s">
        <v>56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</row>
    <row r="2" spans="1:13">
      <c r="A2" s="237" t="s">
        <v>356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</row>
    <row r="3" spans="1:13">
      <c r="A3" s="238" t="s">
        <v>10</v>
      </c>
      <c r="B3" s="239"/>
      <c r="C3" s="239"/>
      <c r="D3" s="239"/>
      <c r="E3" s="239"/>
      <c r="F3" s="239"/>
      <c r="G3" s="239"/>
      <c r="H3" s="240"/>
      <c r="I3" s="185">
        <f>I13</f>
        <v>156678.91</v>
      </c>
      <c r="J3" s="186"/>
      <c r="K3" s="187"/>
      <c r="L3" s="188">
        <f>L13</f>
        <v>9137818.25</v>
      </c>
    </row>
    <row r="4" spans="1:13" s="192" customFormat="1" ht="30">
      <c r="A4" s="189" t="s">
        <v>1</v>
      </c>
      <c r="B4" s="189" t="s">
        <v>2</v>
      </c>
      <c r="C4" s="189" t="s">
        <v>6</v>
      </c>
      <c r="D4" s="189" t="s">
        <v>5</v>
      </c>
      <c r="E4" s="189" t="s">
        <v>14</v>
      </c>
      <c r="F4" s="189" t="s">
        <v>44</v>
      </c>
      <c r="G4" s="189" t="s">
        <v>15</v>
      </c>
      <c r="H4" s="189" t="s">
        <v>32</v>
      </c>
      <c r="I4" s="190" t="s">
        <v>42</v>
      </c>
      <c r="J4" s="189" t="s">
        <v>43</v>
      </c>
      <c r="K4" s="191" t="s">
        <v>16</v>
      </c>
      <c r="L4" s="189" t="s">
        <v>17</v>
      </c>
    </row>
    <row r="5" spans="1:13" ht="15" customHeight="1">
      <c r="A5" s="189">
        <v>1</v>
      </c>
      <c r="B5" s="193" t="s">
        <v>233</v>
      </c>
      <c r="C5" s="194" t="s">
        <v>251</v>
      </c>
      <c r="D5" s="193" t="s">
        <v>213</v>
      </c>
      <c r="E5" s="195"/>
      <c r="F5" s="303" t="s">
        <v>346</v>
      </c>
      <c r="G5" s="304" t="s">
        <v>342</v>
      </c>
      <c r="H5" s="304" t="s">
        <v>314</v>
      </c>
      <c r="I5" s="308">
        <v>11657</v>
      </c>
      <c r="J5" s="307">
        <v>45604</v>
      </c>
      <c r="K5" s="302">
        <v>300</v>
      </c>
      <c r="L5" s="305">
        <v>3497100</v>
      </c>
      <c r="M5" s="197"/>
    </row>
    <row r="6" spans="1:13" ht="15" customHeight="1">
      <c r="A6" s="189">
        <v>2</v>
      </c>
      <c r="B6" s="193" t="s">
        <v>233</v>
      </c>
      <c r="C6" s="194" t="s">
        <v>251</v>
      </c>
      <c r="D6" s="193" t="s">
        <v>213</v>
      </c>
      <c r="E6" s="195"/>
      <c r="F6" s="303" t="s">
        <v>347</v>
      </c>
      <c r="G6" s="304" t="s">
        <v>342</v>
      </c>
      <c r="H6" s="304" t="s">
        <v>314</v>
      </c>
      <c r="I6" s="308">
        <v>11595</v>
      </c>
      <c r="J6" s="307">
        <v>45604</v>
      </c>
      <c r="K6" s="302">
        <v>300</v>
      </c>
      <c r="L6" s="305">
        <v>3478500</v>
      </c>
      <c r="M6" s="197"/>
    </row>
    <row r="7" spans="1:13" ht="15" customHeight="1">
      <c r="A7" s="189">
        <v>3</v>
      </c>
      <c r="B7" s="193" t="s">
        <v>233</v>
      </c>
      <c r="C7" s="194" t="s">
        <v>251</v>
      </c>
      <c r="D7" s="193" t="s">
        <v>213</v>
      </c>
      <c r="E7" s="195"/>
      <c r="F7" s="303" t="s">
        <v>348</v>
      </c>
      <c r="G7" s="304" t="s">
        <v>343</v>
      </c>
      <c r="H7" s="304" t="s">
        <v>314</v>
      </c>
      <c r="I7" s="308">
        <v>426.05</v>
      </c>
      <c r="J7" s="307">
        <v>45626</v>
      </c>
      <c r="K7" s="302">
        <v>565</v>
      </c>
      <c r="L7" s="305">
        <f>I7*K7</f>
        <v>240718.25</v>
      </c>
      <c r="M7" s="197"/>
    </row>
    <row r="8" spans="1:13" ht="15" customHeight="1">
      <c r="A8" s="189">
        <v>4</v>
      </c>
      <c r="B8" s="193" t="s">
        <v>233</v>
      </c>
      <c r="C8" s="194" t="s">
        <v>251</v>
      </c>
      <c r="D8" s="193" t="s">
        <v>213</v>
      </c>
      <c r="E8" s="195"/>
      <c r="F8" s="306" t="s">
        <v>349</v>
      </c>
      <c r="G8" s="304" t="s">
        <v>344</v>
      </c>
      <c r="H8" s="304" t="s">
        <v>314</v>
      </c>
      <c r="I8" s="308">
        <v>3552</v>
      </c>
      <c r="J8" s="307">
        <v>45604</v>
      </c>
      <c r="K8" s="302">
        <v>300</v>
      </c>
      <c r="L8" s="305">
        <v>1065600</v>
      </c>
      <c r="M8" s="197"/>
    </row>
    <row r="9" spans="1:13" ht="15" customHeight="1">
      <c r="A9" s="189">
        <v>5</v>
      </c>
      <c r="B9" s="193" t="s">
        <v>233</v>
      </c>
      <c r="C9" s="194" t="s">
        <v>251</v>
      </c>
      <c r="D9" s="193" t="s">
        <v>213</v>
      </c>
      <c r="E9" s="195"/>
      <c r="F9" s="306" t="s">
        <v>350</v>
      </c>
      <c r="G9" s="304" t="s">
        <v>345</v>
      </c>
      <c r="H9" s="304" t="s">
        <v>314</v>
      </c>
      <c r="I9" s="308">
        <v>2853</v>
      </c>
      <c r="J9" s="307">
        <v>45604</v>
      </c>
      <c r="K9" s="302">
        <v>300</v>
      </c>
      <c r="L9" s="305">
        <v>855900</v>
      </c>
      <c r="M9" s="197"/>
    </row>
    <row r="10" spans="1:13" ht="15" customHeight="1">
      <c r="A10" s="189">
        <v>6</v>
      </c>
      <c r="B10" s="193" t="s">
        <v>233</v>
      </c>
      <c r="C10" s="194" t="s">
        <v>251</v>
      </c>
      <c r="D10" s="193" t="s">
        <v>213</v>
      </c>
      <c r="E10" s="195"/>
      <c r="F10" s="306" t="s">
        <v>351</v>
      </c>
      <c r="G10" s="301" t="s">
        <v>354</v>
      </c>
      <c r="H10" s="301" t="s">
        <v>250</v>
      </c>
      <c r="I10" s="308">
        <v>13047.87</v>
      </c>
      <c r="J10" s="307">
        <v>45626</v>
      </c>
      <c r="K10" s="302">
        <v>0</v>
      </c>
      <c r="L10" s="196">
        <f>I10*K10</f>
        <v>0</v>
      </c>
      <c r="M10" s="197"/>
    </row>
    <row r="11" spans="1:13" ht="15" customHeight="1">
      <c r="A11" s="189">
        <v>7</v>
      </c>
      <c r="B11" s="193" t="s">
        <v>233</v>
      </c>
      <c r="C11" s="194" t="s">
        <v>251</v>
      </c>
      <c r="D11" s="193" t="s">
        <v>213</v>
      </c>
      <c r="E11" s="195"/>
      <c r="F11" s="306" t="s">
        <v>352</v>
      </c>
      <c r="G11" s="301" t="s">
        <v>355</v>
      </c>
      <c r="H11" s="301" t="s">
        <v>250</v>
      </c>
      <c r="I11" s="308">
        <v>63547.99</v>
      </c>
      <c r="J11" s="307">
        <v>45626</v>
      </c>
      <c r="K11" s="302">
        <v>0</v>
      </c>
      <c r="L11" s="196">
        <f t="shared" ref="L11:L12" si="0">I11*K11</f>
        <v>0</v>
      </c>
      <c r="M11" s="197"/>
    </row>
    <row r="12" spans="1:13" ht="15" customHeight="1">
      <c r="A12" s="189">
        <v>8</v>
      </c>
      <c r="B12" s="193" t="s">
        <v>233</v>
      </c>
      <c r="C12" s="194" t="s">
        <v>251</v>
      </c>
      <c r="D12" s="193" t="s">
        <v>213</v>
      </c>
      <c r="E12" s="195"/>
      <c r="F12" s="306" t="s">
        <v>353</v>
      </c>
      <c r="G12" s="301" t="s">
        <v>355</v>
      </c>
      <c r="H12" s="301" t="s">
        <v>250</v>
      </c>
      <c r="I12" s="308">
        <v>50000</v>
      </c>
      <c r="J12" s="307">
        <v>45626</v>
      </c>
      <c r="K12" s="302">
        <v>0</v>
      </c>
      <c r="L12" s="196">
        <f t="shared" si="0"/>
        <v>0</v>
      </c>
      <c r="M12" s="197"/>
    </row>
    <row r="13" spans="1:13" s="201" customFormat="1">
      <c r="A13" s="238" t="s">
        <v>10</v>
      </c>
      <c r="B13" s="239"/>
      <c r="C13" s="239"/>
      <c r="D13" s="239"/>
      <c r="E13" s="239"/>
      <c r="F13" s="239"/>
      <c r="G13" s="239"/>
      <c r="H13" s="240"/>
      <c r="I13" s="198">
        <f>SUM(I5:I12)</f>
        <v>156678.91</v>
      </c>
      <c r="J13" s="199"/>
      <c r="K13" s="200"/>
      <c r="L13" s="196">
        <f>SUM(L5:L12)</f>
        <v>9137818.25</v>
      </c>
    </row>
    <row r="15" spans="1:13">
      <c r="E15" s="202"/>
      <c r="F15" s="203">
        <v>0</v>
      </c>
    </row>
    <row r="16" spans="1:13">
      <c r="E16" s="205"/>
      <c r="F16" s="203">
        <f>L13</f>
        <v>9137818.25</v>
      </c>
    </row>
    <row r="17" spans="1:12">
      <c r="E17" s="206" t="s">
        <v>10</v>
      </c>
      <c r="F17" s="188">
        <f>L13</f>
        <v>9137818.25</v>
      </c>
    </row>
    <row r="18" spans="1:12">
      <c r="D18" s="207"/>
      <c r="E18" s="208" t="s">
        <v>254</v>
      </c>
      <c r="F18" s="188">
        <v>0</v>
      </c>
    </row>
    <row r="19" spans="1:12">
      <c r="A19" s="236" t="s">
        <v>231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</row>
    <row r="23" spans="1:12">
      <c r="H23" s="195"/>
    </row>
    <row r="24" spans="1:12">
      <c r="F24" s="209"/>
    </row>
    <row r="29" spans="1:12">
      <c r="F29" s="209"/>
    </row>
    <row r="33" spans="6:6">
      <c r="F33" s="209"/>
    </row>
  </sheetData>
  <dataConsolidate/>
  <mergeCells count="5">
    <mergeCell ref="A19:L19"/>
    <mergeCell ref="A1:L1"/>
    <mergeCell ref="A2:L2"/>
    <mergeCell ref="A3:H3"/>
    <mergeCell ref="A13:H13"/>
  </mergeCells>
  <phoneticPr fontId="4" type="noConversion"/>
  <dataValidations xWindow="573" yWindow="417" count="2">
    <dataValidation type="date" allowBlank="1" showInputMessage="1" showErrorMessage="1" sqref="C19">
      <formula1>44287</formula1>
      <formula2>44316</formula2>
    </dataValidation>
    <dataValidation type="list" allowBlank="1" showInputMessage="1" showErrorMessage="1" sqref="F5:F12">
      <formula1>RO_NO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100" orientation="landscape" r:id="rId1"/>
  <ignoredErrors>
    <ignoredError sqref="J3:K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N34"/>
  <sheetViews>
    <sheetView workbookViewId="0">
      <selection activeCell="G19" sqref="G19"/>
    </sheetView>
  </sheetViews>
  <sheetFormatPr defaultRowHeight="12.75"/>
  <cols>
    <col min="1" max="1" width="3.7109375" style="158" bestFit="1" customWidth="1"/>
    <col min="2" max="2" width="6" style="158" bestFit="1" customWidth="1"/>
    <col min="3" max="3" width="14.85546875" style="158" bestFit="1" customWidth="1"/>
    <col min="4" max="4" width="10.7109375" style="159" bestFit="1" customWidth="1"/>
    <col min="5" max="5" width="17" style="159" bestFit="1" customWidth="1"/>
    <col min="6" max="6" width="14.28515625" style="158" bestFit="1" customWidth="1"/>
    <col min="7" max="7" width="20.7109375" style="158" bestFit="1" customWidth="1"/>
    <col min="8" max="8" width="15" style="158" bestFit="1" customWidth="1"/>
    <col min="9" max="9" width="12.85546875" style="158" bestFit="1" customWidth="1"/>
    <col min="10" max="10" width="14" style="158" bestFit="1" customWidth="1"/>
    <col min="11" max="11" width="12.42578125" style="158" bestFit="1" customWidth="1"/>
    <col min="12" max="12" width="7.42578125" style="159" bestFit="1" customWidth="1"/>
    <col min="13" max="13" width="14.42578125" style="158" bestFit="1" customWidth="1"/>
    <col min="14" max="14" width="14.5703125" style="158" bestFit="1" customWidth="1"/>
    <col min="15" max="15" width="17.7109375" style="158" customWidth="1"/>
    <col min="16" max="16384" width="9.140625" style="158"/>
  </cols>
  <sheetData>
    <row r="1" spans="1:14">
      <c r="J1" s="158" t="s">
        <v>13</v>
      </c>
    </row>
    <row r="2" spans="1:14">
      <c r="A2" s="241" t="s">
        <v>170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</row>
    <row r="3" spans="1:14">
      <c r="A3" s="241" t="s">
        <v>385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</row>
    <row r="5" spans="1:14">
      <c r="A5" s="242" t="s">
        <v>18</v>
      </c>
      <c r="B5" s="242"/>
      <c r="C5" s="242"/>
      <c r="D5" s="242"/>
      <c r="I5" s="158" t="s">
        <v>19</v>
      </c>
      <c r="J5" s="158" t="s">
        <v>19</v>
      </c>
    </row>
    <row r="6" spans="1:14" s="162" customFormat="1" ht="38.25">
      <c r="A6" s="160" t="s">
        <v>1</v>
      </c>
      <c r="B6" s="160" t="s">
        <v>2</v>
      </c>
      <c r="C6" s="161" t="s">
        <v>20</v>
      </c>
      <c r="D6" s="160" t="s">
        <v>242</v>
      </c>
      <c r="E6" s="160" t="s">
        <v>237</v>
      </c>
      <c r="F6" s="160" t="s">
        <v>22</v>
      </c>
      <c r="G6" s="160" t="s">
        <v>23</v>
      </c>
      <c r="H6" s="160" t="s">
        <v>240</v>
      </c>
      <c r="I6" s="160" t="s">
        <v>24</v>
      </c>
      <c r="J6" s="160" t="s">
        <v>25</v>
      </c>
      <c r="K6" s="160" t="s">
        <v>17</v>
      </c>
      <c r="L6" s="160" t="s">
        <v>16</v>
      </c>
    </row>
    <row r="7" spans="1:14" s="162" customFormat="1" ht="15">
      <c r="A7" s="160">
        <v>1</v>
      </c>
      <c r="B7" s="160" t="s">
        <v>233</v>
      </c>
      <c r="C7" s="313">
        <v>262001595</v>
      </c>
      <c r="D7" s="163"/>
      <c r="E7" s="314">
        <v>45601</v>
      </c>
      <c r="F7" s="315" t="s">
        <v>317</v>
      </c>
      <c r="G7" s="161" t="s">
        <v>265</v>
      </c>
      <c r="H7" s="164" t="s">
        <v>315</v>
      </c>
      <c r="I7" s="313">
        <v>33829.137999999999</v>
      </c>
      <c r="J7" s="316">
        <v>33679.487199999996</v>
      </c>
      <c r="K7" s="317">
        <v>85926011</v>
      </c>
      <c r="L7" s="165">
        <f>K7/I7</f>
        <v>2540.0000141889518</v>
      </c>
      <c r="M7" s="166" t="s">
        <v>270</v>
      </c>
      <c r="N7" s="167"/>
    </row>
    <row r="8" spans="1:14" s="162" customFormat="1" ht="15">
      <c r="A8" s="160">
        <v>2</v>
      </c>
      <c r="B8" s="160" t="s">
        <v>233</v>
      </c>
      <c r="C8" s="313">
        <v>262002180</v>
      </c>
      <c r="D8" s="163"/>
      <c r="E8" s="314">
        <v>45616</v>
      </c>
      <c r="F8" s="315" t="s">
        <v>379</v>
      </c>
      <c r="G8" s="161" t="s">
        <v>265</v>
      </c>
      <c r="H8" s="164" t="s">
        <v>315</v>
      </c>
      <c r="I8" s="313">
        <v>25856.899799999999</v>
      </c>
      <c r="J8" s="318">
        <v>25807.416999999998</v>
      </c>
      <c r="K8" s="171">
        <v>65676525</v>
      </c>
      <c r="L8" s="165">
        <f t="shared" ref="L8:L12" si="0">K8/I8</f>
        <v>2539.9999809721967</v>
      </c>
      <c r="M8" s="166" t="s">
        <v>270</v>
      </c>
      <c r="N8" s="167"/>
    </row>
    <row r="9" spans="1:14" s="162" customFormat="1" ht="15">
      <c r="A9" s="160">
        <v>3</v>
      </c>
      <c r="B9" s="160" t="s">
        <v>233</v>
      </c>
      <c r="C9" s="313" t="s">
        <v>381</v>
      </c>
      <c r="D9" s="163"/>
      <c r="E9" s="314">
        <v>45623</v>
      </c>
      <c r="F9" s="315" t="s">
        <v>307</v>
      </c>
      <c r="G9" s="161" t="s">
        <v>265</v>
      </c>
      <c r="H9" s="164" t="s">
        <v>315</v>
      </c>
      <c r="I9" s="313">
        <v>25829.264200000001</v>
      </c>
      <c r="J9" s="318">
        <v>25757.868200000001</v>
      </c>
      <c r="K9" s="171">
        <v>65606331</v>
      </c>
      <c r="L9" s="165">
        <f t="shared" si="0"/>
        <v>2539.9999973673271</v>
      </c>
      <c r="M9" s="166" t="s">
        <v>270</v>
      </c>
      <c r="N9" s="167"/>
    </row>
    <row r="10" spans="1:14" s="162" customFormat="1" ht="15">
      <c r="A10" s="160">
        <v>4</v>
      </c>
      <c r="B10" s="160" t="s">
        <v>233</v>
      </c>
      <c r="C10" s="313">
        <v>262001088</v>
      </c>
      <c r="D10" s="163"/>
      <c r="E10" s="314">
        <v>45626</v>
      </c>
      <c r="F10" s="315" t="s">
        <v>318</v>
      </c>
      <c r="G10" s="161" t="s">
        <v>265</v>
      </c>
      <c r="H10" s="164" t="s">
        <v>315</v>
      </c>
      <c r="I10" s="313">
        <v>33830.385000000002</v>
      </c>
      <c r="J10" s="318">
        <v>33734.2232</v>
      </c>
      <c r="K10" s="171">
        <v>85929178</v>
      </c>
      <c r="L10" s="165">
        <f t="shared" si="0"/>
        <v>2540.0000029559224</v>
      </c>
      <c r="M10" s="166" t="s">
        <v>270</v>
      </c>
      <c r="N10" s="167"/>
    </row>
    <row r="11" spans="1:14" s="162" customFormat="1" ht="15">
      <c r="A11" s="160">
        <v>5</v>
      </c>
      <c r="B11" s="160" t="s">
        <v>233</v>
      </c>
      <c r="C11" s="313">
        <v>262001084</v>
      </c>
      <c r="D11" s="163"/>
      <c r="E11" s="314">
        <v>45599</v>
      </c>
      <c r="F11" s="319" t="s">
        <v>318</v>
      </c>
      <c r="G11" s="161" t="s">
        <v>265</v>
      </c>
      <c r="H11" s="164" t="s">
        <v>390</v>
      </c>
      <c r="I11" s="313">
        <v>33828.929199999999</v>
      </c>
      <c r="J11" s="318">
        <v>33747.369200000001</v>
      </c>
      <c r="K11" s="171">
        <v>85925480</v>
      </c>
      <c r="L11" s="165">
        <f t="shared" si="0"/>
        <v>2539.9999950338365</v>
      </c>
      <c r="M11" s="166" t="s">
        <v>270</v>
      </c>
      <c r="N11" s="167"/>
    </row>
    <row r="12" spans="1:14" s="162" customFormat="1" ht="15">
      <c r="A12" s="160">
        <v>6</v>
      </c>
      <c r="B12" s="160" t="s">
        <v>233</v>
      </c>
      <c r="C12" s="313">
        <v>262001476</v>
      </c>
      <c r="D12" s="163"/>
      <c r="E12" s="314">
        <v>45618</v>
      </c>
      <c r="F12" s="319" t="s">
        <v>380</v>
      </c>
      <c r="G12" s="161" t="s">
        <v>265</v>
      </c>
      <c r="H12" s="164" t="s">
        <v>390</v>
      </c>
      <c r="I12" s="313">
        <v>25908.470600000001</v>
      </c>
      <c r="J12" s="320">
        <v>25845.4588</v>
      </c>
      <c r="K12" s="171">
        <v>65807515</v>
      </c>
      <c r="L12" s="165">
        <f t="shared" si="0"/>
        <v>2539.9999874944374</v>
      </c>
      <c r="M12" s="166" t="s">
        <v>270</v>
      </c>
      <c r="N12" s="167"/>
    </row>
    <row r="13" spans="1:14" s="162" customFormat="1" ht="15">
      <c r="A13" s="160">
        <v>7</v>
      </c>
      <c r="B13" s="160" t="s">
        <v>233</v>
      </c>
      <c r="C13" s="313">
        <v>282000303</v>
      </c>
      <c r="D13" s="169"/>
      <c r="E13" s="321">
        <v>45603</v>
      </c>
      <c r="F13" s="319" t="s">
        <v>319</v>
      </c>
      <c r="G13" s="161" t="s">
        <v>320</v>
      </c>
      <c r="H13" s="164" t="s">
        <v>315</v>
      </c>
      <c r="I13" s="312">
        <v>26467.225399999999</v>
      </c>
      <c r="J13" s="170">
        <v>26397.592799999999</v>
      </c>
      <c r="K13" s="171">
        <v>97399389</v>
      </c>
      <c r="L13" s="165">
        <f>K13/I13</f>
        <v>3679.9999821666233</v>
      </c>
      <c r="M13" s="166" t="s">
        <v>316</v>
      </c>
      <c r="N13" s="167"/>
    </row>
    <row r="14" spans="1:14" s="162" customFormat="1">
      <c r="A14" s="251" t="s">
        <v>253</v>
      </c>
      <c r="B14" s="251"/>
      <c r="C14" s="251"/>
      <c r="D14" s="251"/>
      <c r="E14" s="251"/>
      <c r="F14" s="251"/>
      <c r="G14" s="251"/>
      <c r="H14" s="251"/>
      <c r="I14" s="173">
        <f>SUM(I7:I13)</f>
        <v>205550.31219999999</v>
      </c>
      <c r="J14" s="173">
        <f>SUM(J7:J13)</f>
        <v>204969.41639999999</v>
      </c>
      <c r="K14" s="174">
        <f>SUM(K7:K13)</f>
        <v>552270429</v>
      </c>
      <c r="L14" s="172"/>
    </row>
    <row r="15" spans="1:14" s="162" customFormat="1">
      <c r="A15" s="175"/>
      <c r="B15" s="175"/>
      <c r="C15" s="176"/>
      <c r="D15" s="175"/>
      <c r="E15" s="175"/>
      <c r="F15" s="175"/>
      <c r="G15" s="175"/>
      <c r="H15" s="177"/>
      <c r="I15" s="153"/>
      <c r="J15" s="178"/>
      <c r="K15" s="158"/>
      <c r="L15" s="175"/>
    </row>
    <row r="16" spans="1:14" s="162" customFormat="1">
      <c r="A16" s="175"/>
      <c r="B16" s="175"/>
      <c r="C16" s="176"/>
      <c r="D16" s="175"/>
      <c r="E16" s="175"/>
      <c r="F16" s="175"/>
      <c r="G16" s="175"/>
      <c r="H16" s="177"/>
      <c r="I16" s="153"/>
      <c r="J16" s="178"/>
      <c r="K16" s="158"/>
      <c r="L16" s="175"/>
    </row>
    <row r="17" spans="1:13" s="162" customFormat="1">
      <c r="A17" s="175"/>
      <c r="B17" s="175"/>
      <c r="C17" s="176"/>
      <c r="D17" s="175"/>
      <c r="E17" s="175"/>
      <c r="F17" s="175"/>
      <c r="G17" s="175"/>
      <c r="H17" s="177"/>
      <c r="I17" s="153"/>
      <c r="J17" s="178"/>
      <c r="K17" s="158"/>
      <c r="L17" s="175"/>
    </row>
    <row r="18" spans="1:13" s="162" customFormat="1">
      <c r="A18" s="175"/>
      <c r="B18" s="175"/>
      <c r="C18" s="176"/>
      <c r="D18" s="175"/>
      <c r="E18" s="175"/>
      <c r="F18" s="175"/>
      <c r="G18" s="175"/>
      <c r="H18" s="177"/>
      <c r="I18" s="153"/>
      <c r="J18" s="178"/>
      <c r="K18" s="176"/>
      <c r="L18" s="175"/>
    </row>
    <row r="19" spans="1:13" s="162" customFormat="1">
      <c r="A19" s="175"/>
      <c r="B19" s="175"/>
      <c r="C19" s="176"/>
      <c r="D19" s="175"/>
      <c r="E19" s="175"/>
      <c r="F19" s="175"/>
      <c r="G19" s="175"/>
      <c r="H19" s="177"/>
      <c r="I19" s="153"/>
      <c r="J19" s="179"/>
      <c r="K19" s="158"/>
      <c r="L19" s="175"/>
    </row>
    <row r="20" spans="1:13" s="162" customFormat="1">
      <c r="A20" s="175"/>
      <c r="B20" s="175"/>
      <c r="C20" s="176"/>
      <c r="D20" s="175"/>
      <c r="E20" s="175"/>
      <c r="F20" s="175"/>
      <c r="G20" s="175"/>
      <c r="H20" s="177"/>
      <c r="I20" s="153"/>
      <c r="J20" s="178"/>
      <c r="K20" s="180"/>
      <c r="L20" s="175"/>
    </row>
    <row r="21" spans="1:13" s="162" customFormat="1">
      <c r="A21" s="175"/>
      <c r="B21" s="175"/>
      <c r="C21" s="176"/>
      <c r="D21" s="175"/>
      <c r="E21" s="175"/>
      <c r="F21" s="175"/>
      <c r="G21" s="175"/>
      <c r="H21" s="177"/>
      <c r="I21" s="153"/>
      <c r="J21" s="178"/>
      <c r="K21" s="158"/>
      <c r="L21" s="175"/>
    </row>
    <row r="22" spans="1:13" s="162" customFormat="1">
      <c r="A22" s="175"/>
      <c r="B22" s="175"/>
      <c r="C22" s="176"/>
      <c r="D22" s="175"/>
      <c r="E22" s="175"/>
      <c r="F22" s="175"/>
      <c r="G22" s="175"/>
      <c r="H22" s="177"/>
      <c r="I22" s="153"/>
      <c r="J22" s="178"/>
      <c r="K22" s="158"/>
      <c r="L22" s="175"/>
    </row>
    <row r="23" spans="1:13" s="162" customFormat="1">
      <c r="A23" s="175"/>
      <c r="B23" s="175"/>
      <c r="C23" s="176"/>
      <c r="D23" s="175"/>
      <c r="E23" s="175"/>
      <c r="F23" s="175"/>
      <c r="G23" s="175"/>
      <c r="H23" s="177"/>
      <c r="I23" s="153"/>
      <c r="J23" s="178"/>
      <c r="K23" s="158"/>
      <c r="L23" s="175"/>
    </row>
    <row r="24" spans="1:13" s="162" customFormat="1">
      <c r="A24" s="175"/>
      <c r="B24" s="175"/>
      <c r="C24" s="176"/>
      <c r="D24" s="175"/>
      <c r="E24" s="175"/>
      <c r="F24" s="175"/>
      <c r="G24" s="175"/>
      <c r="H24" s="158"/>
      <c r="I24" s="153"/>
      <c r="J24" s="178"/>
      <c r="K24" s="158"/>
      <c r="L24" s="175"/>
    </row>
    <row r="26" spans="1:13">
      <c r="A26" s="242" t="s">
        <v>26</v>
      </c>
      <c r="B26" s="242"/>
      <c r="C26" s="242"/>
      <c r="D26" s="242"/>
      <c r="I26" s="158" t="s">
        <v>19</v>
      </c>
      <c r="J26" s="158" t="s">
        <v>19</v>
      </c>
    </row>
    <row r="27" spans="1:13" s="162" customFormat="1" ht="25.5">
      <c r="A27" s="161" t="s">
        <v>1</v>
      </c>
      <c r="B27" s="161" t="s">
        <v>2</v>
      </c>
      <c r="C27" s="161" t="s">
        <v>20</v>
      </c>
      <c r="D27" s="160"/>
      <c r="E27" s="160" t="s">
        <v>21</v>
      </c>
      <c r="F27" s="161" t="s">
        <v>27</v>
      </c>
      <c r="G27" s="161" t="s">
        <v>28</v>
      </c>
      <c r="H27" s="161" t="s">
        <v>29</v>
      </c>
      <c r="I27" s="161" t="s">
        <v>24</v>
      </c>
      <c r="J27" s="161" t="s">
        <v>25</v>
      </c>
      <c r="K27" s="161" t="s">
        <v>17</v>
      </c>
      <c r="L27" s="160" t="s">
        <v>16</v>
      </c>
      <c r="M27" s="168" t="s">
        <v>44</v>
      </c>
    </row>
    <row r="28" spans="1:13">
      <c r="A28" s="243" t="s">
        <v>241</v>
      </c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  <c r="M28" s="245"/>
    </row>
    <row r="29" spans="1:13">
      <c r="A29" s="246"/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7"/>
    </row>
    <row r="30" spans="1:13">
      <c r="A30" s="246"/>
      <c r="B30" s="241"/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7"/>
    </row>
    <row r="31" spans="1:13">
      <c r="A31" s="246"/>
      <c r="B31" s="241"/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7"/>
    </row>
    <row r="32" spans="1:13">
      <c r="A32" s="248"/>
      <c r="B32" s="249"/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50"/>
    </row>
    <row r="34" spans="1:13">
      <c r="A34" s="181"/>
      <c r="B34" s="181"/>
      <c r="C34" s="182"/>
      <c r="D34" s="181"/>
      <c r="E34" s="183"/>
      <c r="F34" s="181"/>
      <c r="G34" s="181"/>
      <c r="H34" s="181"/>
      <c r="I34" s="181"/>
      <c r="J34" s="181"/>
      <c r="K34" s="181"/>
      <c r="L34" s="181"/>
      <c r="M34" s="181"/>
    </row>
  </sheetData>
  <dataConsolidate/>
  <mergeCells count="6">
    <mergeCell ref="A2:L2"/>
    <mergeCell ref="A3:L3"/>
    <mergeCell ref="A26:D26"/>
    <mergeCell ref="A28:M32"/>
    <mergeCell ref="A5:D5"/>
    <mergeCell ref="A14:H14"/>
  </mergeCells>
  <phoneticPr fontId="4" type="noConversion"/>
  <dataValidations disablePrompts="1" count="1">
    <dataValidation type="date" allowBlank="1" showInputMessage="1" showErrorMessage="1" sqref="C34:D34">
      <formula1>44287</formula1>
      <formula2>44316</formula2>
    </dataValidation>
  </dataValidations>
  <pageMargins left="0.70866141732283505" right="0.70866141732283505" top="0.74803149606299202" bottom="0.74803149606299202" header="0.31496062992126" footer="0.31496062992126"/>
  <pageSetup paperSize="5" scale="85" fitToHeight="100" orientation="landscape" r:id="rId1"/>
  <rowBreaks count="1" manualBreakCount="1">
    <brk id="23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A1:I55"/>
  <sheetViews>
    <sheetView workbookViewId="0">
      <selection activeCell="I15" sqref="I15"/>
    </sheetView>
  </sheetViews>
  <sheetFormatPr defaultRowHeight="15"/>
  <cols>
    <col min="1" max="1" width="51.7109375" style="77" customWidth="1"/>
    <col min="2" max="2" width="18.7109375" style="77" bestFit="1" customWidth="1"/>
    <col min="3" max="3" width="14.7109375" style="77" customWidth="1"/>
    <col min="4" max="4" width="20" style="77" customWidth="1"/>
    <col min="5" max="5" width="12.5703125" style="77" bestFit="1" customWidth="1"/>
    <col min="6" max="6" width="9.140625" style="77"/>
    <col min="7" max="7" width="13.5703125" style="77" customWidth="1"/>
    <col min="8" max="8" width="20.85546875" style="77" customWidth="1"/>
    <col min="9" max="16384" width="9.140625" style="77"/>
  </cols>
  <sheetData>
    <row r="1" spans="1:9" ht="15.75">
      <c r="D1" s="124" t="s">
        <v>117</v>
      </c>
      <c r="E1" s="125">
        <v>2024</v>
      </c>
    </row>
    <row r="2" spans="1:9" ht="15.75">
      <c r="D2" s="124" t="s">
        <v>118</v>
      </c>
      <c r="E2" s="125" t="s">
        <v>386</v>
      </c>
    </row>
    <row r="4" spans="1:9" ht="15.75">
      <c r="A4" s="126" t="s">
        <v>14</v>
      </c>
      <c r="B4" s="127" t="s">
        <v>239</v>
      </c>
      <c r="C4" s="127"/>
      <c r="D4" s="127"/>
      <c r="E4" s="127"/>
      <c r="F4" s="127"/>
    </row>
    <row r="5" spans="1:9" ht="20.100000000000001" customHeight="1">
      <c r="A5" s="126" t="s">
        <v>119</v>
      </c>
      <c r="B5" s="254" t="s">
        <v>120</v>
      </c>
      <c r="C5" s="254"/>
      <c r="D5" s="254"/>
      <c r="E5" s="254"/>
      <c r="F5" s="254"/>
    </row>
    <row r="7" spans="1:9" ht="15.75">
      <c r="A7" s="255" t="s">
        <v>121</v>
      </c>
      <c r="B7" s="255"/>
      <c r="C7" s="255"/>
      <c r="D7" s="255"/>
      <c r="E7" s="255"/>
      <c r="F7" s="255"/>
    </row>
    <row r="8" spans="1:9" ht="15.75">
      <c r="A8" s="122" t="s">
        <v>122</v>
      </c>
      <c r="B8" s="122" t="s">
        <v>123</v>
      </c>
      <c r="C8" s="122" t="s">
        <v>124</v>
      </c>
      <c r="D8" s="122" t="s">
        <v>125</v>
      </c>
      <c r="E8" s="122" t="s">
        <v>126</v>
      </c>
      <c r="F8" s="122" t="s">
        <v>127</v>
      </c>
    </row>
    <row r="9" spans="1:9" ht="15.75">
      <c r="A9" s="122">
        <v>1</v>
      </c>
      <c r="B9" s="122">
        <v>2</v>
      </c>
      <c r="C9" s="122">
        <v>3</v>
      </c>
      <c r="D9" s="122">
        <v>4</v>
      </c>
      <c r="E9" s="122">
        <v>5</v>
      </c>
      <c r="F9" s="122">
        <v>6</v>
      </c>
      <c r="H9" s="128"/>
      <c r="I9" s="128"/>
    </row>
    <row r="10" spans="1:9" ht="31.5">
      <c r="A10" s="113" t="s">
        <v>128</v>
      </c>
      <c r="B10" s="114"/>
      <c r="C10" s="115"/>
      <c r="D10" s="116"/>
      <c r="E10" s="116"/>
      <c r="F10" s="115"/>
    </row>
    <row r="11" spans="1:9" ht="15.75">
      <c r="A11" s="113" t="s">
        <v>129</v>
      </c>
      <c r="B11" s="138">
        <f>DETAILS_NIL_EXEMPTED_SALE!F17</f>
        <v>9137818.25</v>
      </c>
      <c r="C11" s="117"/>
      <c r="D11" s="135"/>
      <c r="E11" s="117"/>
      <c r="F11" s="115"/>
    </row>
    <row r="12" spans="1:9" ht="15.75">
      <c r="A12" s="113" t="s">
        <v>130</v>
      </c>
      <c r="B12" s="117"/>
      <c r="C12" s="117"/>
      <c r="D12" s="117">
        <v>0</v>
      </c>
      <c r="E12" s="135">
        <v>0</v>
      </c>
      <c r="F12" s="115"/>
      <c r="H12" s="128"/>
      <c r="I12" s="128"/>
    </row>
    <row r="13" spans="1:9" s="119" customFormat="1" ht="15.75">
      <c r="A13" s="129" t="s">
        <v>131</v>
      </c>
      <c r="B13" s="136">
        <f>REV_CHG!K10</f>
        <v>14196</v>
      </c>
      <c r="C13" s="137"/>
      <c r="D13" s="136">
        <f>REV_CHG!N10</f>
        <v>354.9</v>
      </c>
      <c r="E13" s="136">
        <f>REV_CHG!O10</f>
        <v>354.9</v>
      </c>
      <c r="F13" s="130"/>
    </row>
    <row r="14" spans="1:9" ht="15.75">
      <c r="A14" s="113" t="s">
        <v>132</v>
      </c>
      <c r="B14" s="115"/>
      <c r="C14" s="115"/>
      <c r="D14" s="115"/>
      <c r="E14" s="115"/>
      <c r="F14" s="115"/>
    </row>
    <row r="15" spans="1:9" ht="15.75">
      <c r="A15" s="256" t="s">
        <v>133</v>
      </c>
      <c r="B15" s="256"/>
      <c r="C15" s="256"/>
      <c r="D15" s="256"/>
      <c r="E15" s="256"/>
      <c r="F15" s="256"/>
    </row>
    <row r="16" spans="1:9" ht="31.5">
      <c r="A16" s="122"/>
      <c r="B16" s="122" t="s">
        <v>134</v>
      </c>
      <c r="C16" s="122" t="s">
        <v>123</v>
      </c>
      <c r="D16" s="122" t="s">
        <v>135</v>
      </c>
      <c r="E16" s="75"/>
      <c r="F16" s="75"/>
    </row>
    <row r="17" spans="1:6" ht="15.75">
      <c r="A17" s="122">
        <v>1</v>
      </c>
      <c r="B17" s="123">
        <v>2</v>
      </c>
      <c r="C17" s="123">
        <v>3</v>
      </c>
      <c r="D17" s="123">
        <v>4</v>
      </c>
    </row>
    <row r="18" spans="1:6" ht="15.75">
      <c r="A18" s="113" t="s">
        <v>136</v>
      </c>
      <c r="B18" s="117">
        <v>0</v>
      </c>
      <c r="C18" s="117">
        <v>0</v>
      </c>
      <c r="D18" s="117">
        <v>0</v>
      </c>
    </row>
    <row r="19" spans="1:6" ht="15.75">
      <c r="A19" s="113" t="s">
        <v>137</v>
      </c>
      <c r="B19" s="117">
        <v>0</v>
      </c>
      <c r="C19" s="117">
        <v>0</v>
      </c>
      <c r="D19" s="117">
        <v>0</v>
      </c>
    </row>
    <row r="20" spans="1:6" ht="15.75">
      <c r="A20" s="113" t="s">
        <v>138</v>
      </c>
      <c r="B20" s="117">
        <v>0</v>
      </c>
      <c r="C20" s="117">
        <v>0</v>
      </c>
      <c r="D20" s="117">
        <v>0</v>
      </c>
    </row>
    <row r="21" spans="1:6" ht="15.75">
      <c r="A21" s="76" t="s">
        <v>139</v>
      </c>
    </row>
    <row r="22" spans="1:6" ht="15.75">
      <c r="A22" s="122" t="s">
        <v>140</v>
      </c>
      <c r="B22" s="122" t="s">
        <v>141</v>
      </c>
      <c r="C22" s="122" t="s">
        <v>142</v>
      </c>
      <c r="D22" s="122" t="s">
        <v>126</v>
      </c>
      <c r="E22" s="122" t="s">
        <v>127</v>
      </c>
      <c r="F22" s="76"/>
    </row>
    <row r="23" spans="1:6" ht="15.75">
      <c r="A23" s="122">
        <v>1</v>
      </c>
      <c r="B23" s="123">
        <v>2</v>
      </c>
      <c r="C23" s="123">
        <v>3</v>
      </c>
      <c r="D23" s="123">
        <v>4</v>
      </c>
      <c r="E23" s="123"/>
    </row>
    <row r="24" spans="1:6" ht="15.75">
      <c r="A24" s="131" t="s">
        <v>143</v>
      </c>
      <c r="B24" s="117">
        <v>0</v>
      </c>
      <c r="C24" s="117">
        <v>0</v>
      </c>
      <c r="D24" s="117">
        <v>0</v>
      </c>
      <c r="E24" s="117">
        <v>0</v>
      </c>
    </row>
    <row r="25" spans="1:6" ht="15.75">
      <c r="A25" s="113" t="s">
        <v>144</v>
      </c>
      <c r="B25" s="117">
        <v>0</v>
      </c>
      <c r="C25" s="117">
        <v>0</v>
      </c>
      <c r="D25" s="117">
        <v>0</v>
      </c>
      <c r="E25" s="117">
        <v>0</v>
      </c>
    </row>
    <row r="26" spans="1:6" ht="15.75">
      <c r="A26" s="113" t="s">
        <v>145</v>
      </c>
      <c r="B26" s="117">
        <v>0</v>
      </c>
      <c r="C26" s="117">
        <v>0</v>
      </c>
      <c r="D26" s="117">
        <v>0</v>
      </c>
      <c r="E26" s="117">
        <v>0</v>
      </c>
    </row>
    <row r="27" spans="1:6" ht="31.5">
      <c r="A27" s="113" t="s">
        <v>146</v>
      </c>
      <c r="B27" s="117">
        <v>0</v>
      </c>
      <c r="C27" s="117">
        <v>0</v>
      </c>
      <c r="D27" s="117">
        <v>0</v>
      </c>
      <c r="E27" s="117">
        <v>0</v>
      </c>
    </row>
    <row r="28" spans="1:6" ht="15.75">
      <c r="A28" s="113" t="s">
        <v>147</v>
      </c>
      <c r="B28" s="117">
        <v>0</v>
      </c>
      <c r="C28" s="117">
        <v>0</v>
      </c>
      <c r="D28" s="117">
        <v>0</v>
      </c>
      <c r="E28" s="117">
        <v>0</v>
      </c>
    </row>
    <row r="29" spans="1:6" ht="15.75">
      <c r="A29" s="113" t="s">
        <v>148</v>
      </c>
      <c r="B29" s="117">
        <v>0</v>
      </c>
      <c r="C29" s="117">
        <v>0</v>
      </c>
      <c r="D29" s="117">
        <v>0</v>
      </c>
      <c r="E29" s="117">
        <v>0</v>
      </c>
    </row>
    <row r="30" spans="1:6" ht="15.75">
      <c r="A30" s="131" t="s">
        <v>149</v>
      </c>
      <c r="B30" s="117">
        <v>0</v>
      </c>
      <c r="C30" s="117">
        <v>0</v>
      </c>
      <c r="D30" s="117">
        <v>0</v>
      </c>
      <c r="E30" s="117">
        <v>0</v>
      </c>
    </row>
    <row r="31" spans="1:6" ht="15.75">
      <c r="A31" s="113" t="s">
        <v>150</v>
      </c>
      <c r="B31" s="117">
        <v>0</v>
      </c>
      <c r="C31" s="117">
        <v>0</v>
      </c>
      <c r="D31" s="117">
        <v>0</v>
      </c>
      <c r="E31" s="117">
        <v>0</v>
      </c>
    </row>
    <row r="32" spans="1:6" ht="15.75">
      <c r="A32" s="113" t="s">
        <v>151</v>
      </c>
      <c r="B32" s="117">
        <v>0</v>
      </c>
      <c r="C32" s="117">
        <v>0</v>
      </c>
      <c r="D32" s="117">
        <v>0</v>
      </c>
      <c r="E32" s="117">
        <v>0</v>
      </c>
    </row>
    <row r="33" spans="1:8" ht="15.75">
      <c r="A33" s="131" t="s">
        <v>152</v>
      </c>
      <c r="B33" s="117">
        <v>0</v>
      </c>
      <c r="C33" s="117">
        <v>0</v>
      </c>
      <c r="D33" s="117">
        <v>0</v>
      </c>
      <c r="E33" s="117">
        <v>0</v>
      </c>
    </row>
    <row r="34" spans="1:8" ht="15.75">
      <c r="A34" s="131" t="s">
        <v>153</v>
      </c>
      <c r="B34" s="117">
        <v>0</v>
      </c>
      <c r="C34" s="117">
        <v>0</v>
      </c>
      <c r="D34" s="117">
        <v>0</v>
      </c>
      <c r="E34" s="117">
        <v>0</v>
      </c>
    </row>
    <row r="35" spans="1:8" ht="15.75">
      <c r="A35" s="113" t="s">
        <v>154</v>
      </c>
      <c r="B35" s="117">
        <v>0</v>
      </c>
      <c r="C35" s="117">
        <v>0</v>
      </c>
      <c r="D35" s="117">
        <v>0</v>
      </c>
      <c r="E35" s="117">
        <v>0</v>
      </c>
    </row>
    <row r="36" spans="1:8" ht="15.75">
      <c r="A36" s="113" t="s">
        <v>151</v>
      </c>
      <c r="B36" s="117">
        <v>0</v>
      </c>
      <c r="C36" s="117">
        <v>0</v>
      </c>
      <c r="D36" s="117">
        <v>0</v>
      </c>
      <c r="E36" s="117">
        <v>0</v>
      </c>
    </row>
    <row r="37" spans="1:8" ht="15.75">
      <c r="A37" s="256" t="s">
        <v>155</v>
      </c>
      <c r="B37" s="256"/>
      <c r="C37" s="256"/>
      <c r="D37" s="256"/>
      <c r="E37" s="256"/>
    </row>
    <row r="38" spans="1:8" ht="31.5">
      <c r="A38" s="122" t="s">
        <v>122</v>
      </c>
      <c r="B38" s="122" t="s">
        <v>156</v>
      </c>
      <c r="C38" s="122" t="s">
        <v>157</v>
      </c>
      <c r="D38" s="75"/>
      <c r="E38" s="75"/>
      <c r="F38" s="75"/>
    </row>
    <row r="39" spans="1:8" ht="15.75">
      <c r="A39" s="122">
        <v>1</v>
      </c>
      <c r="B39" s="123">
        <v>2</v>
      </c>
      <c r="C39" s="123">
        <v>3</v>
      </c>
    </row>
    <row r="40" spans="1:8" ht="31.5">
      <c r="A40" s="113" t="s">
        <v>158</v>
      </c>
      <c r="B40" s="117"/>
      <c r="C40" s="118">
        <f>'HSN WISE INWARD DETAIL'!I39</f>
        <v>0</v>
      </c>
      <c r="E40" s="132"/>
    </row>
    <row r="41" spans="1:8" ht="33.75" customHeight="1">
      <c r="A41" s="113" t="s">
        <v>159</v>
      </c>
      <c r="B41" s="118">
        <f>'TR IN-OUT'!K14</f>
        <v>552270429</v>
      </c>
      <c r="C41" s="117"/>
      <c r="H41" s="133"/>
    </row>
    <row r="43" spans="1:8" ht="15.75">
      <c r="A43" s="126" t="s">
        <v>160</v>
      </c>
    </row>
    <row r="44" spans="1:8" ht="15.75">
      <c r="A44" s="252" t="s">
        <v>90</v>
      </c>
      <c r="B44" s="253" t="s">
        <v>161</v>
      </c>
      <c r="C44" s="253" t="s">
        <v>162</v>
      </c>
      <c r="D44" s="253"/>
      <c r="E44" s="253"/>
      <c r="F44" s="253"/>
    </row>
    <row r="45" spans="1:8" ht="15.75">
      <c r="A45" s="252"/>
      <c r="B45" s="253"/>
      <c r="C45" s="122" t="s">
        <v>45</v>
      </c>
      <c r="D45" s="122" t="s">
        <v>52</v>
      </c>
      <c r="E45" s="122" t="s">
        <v>163</v>
      </c>
      <c r="F45" s="122" t="s">
        <v>127</v>
      </c>
    </row>
    <row r="46" spans="1:8" ht="15.75">
      <c r="A46" s="122">
        <v>1</v>
      </c>
      <c r="B46" s="123">
        <v>2</v>
      </c>
      <c r="C46" s="123">
        <v>3</v>
      </c>
      <c r="D46" s="123">
        <v>4</v>
      </c>
      <c r="E46" s="123">
        <v>5</v>
      </c>
      <c r="F46" s="123">
        <v>6</v>
      </c>
    </row>
    <row r="47" spans="1:8" ht="15.75">
      <c r="A47" s="113" t="s">
        <v>45</v>
      </c>
      <c r="B47" s="117">
        <v>0</v>
      </c>
      <c r="C47" s="117"/>
      <c r="D47" s="117"/>
      <c r="E47" s="117"/>
      <c r="F47" s="117"/>
    </row>
    <row r="48" spans="1:8" ht="15.75">
      <c r="A48" s="113" t="s">
        <v>52</v>
      </c>
      <c r="B48" s="117"/>
      <c r="C48" s="117"/>
      <c r="D48" s="117"/>
      <c r="E48" s="117"/>
      <c r="F48" s="117"/>
    </row>
    <row r="49" spans="1:6" ht="15.75">
      <c r="A49" s="113" t="s">
        <v>126</v>
      </c>
      <c r="B49" s="117"/>
      <c r="C49" s="117"/>
      <c r="D49" s="117"/>
      <c r="E49" s="117"/>
      <c r="F49" s="117"/>
    </row>
    <row r="50" spans="1:6" ht="15.75">
      <c r="A50" s="113" t="s">
        <v>127</v>
      </c>
      <c r="B50" s="117"/>
      <c r="C50" s="117"/>
      <c r="D50" s="117"/>
      <c r="E50" s="117"/>
      <c r="F50" s="117"/>
    </row>
    <row r="51" spans="1:6" ht="15.75">
      <c r="A51" s="126" t="s">
        <v>164</v>
      </c>
    </row>
    <row r="52" spans="1:6" ht="15.75">
      <c r="A52" s="122" t="s">
        <v>165</v>
      </c>
      <c r="B52" s="122" t="s">
        <v>45</v>
      </c>
      <c r="C52" s="122" t="s">
        <v>52</v>
      </c>
      <c r="D52" s="122" t="s">
        <v>126</v>
      </c>
      <c r="E52" s="75"/>
      <c r="F52" s="75"/>
    </row>
    <row r="53" spans="1:6" ht="15.75">
      <c r="A53" s="122">
        <v>1</v>
      </c>
      <c r="B53" s="123">
        <v>2</v>
      </c>
      <c r="C53" s="123">
        <v>3</v>
      </c>
      <c r="D53" s="123">
        <v>4</v>
      </c>
    </row>
    <row r="54" spans="1:6" ht="15.75">
      <c r="A54" s="113" t="s">
        <v>166</v>
      </c>
      <c r="B54" s="134"/>
      <c r="C54" s="134"/>
      <c r="D54" s="134"/>
    </row>
    <row r="55" spans="1:6" ht="15.75">
      <c r="A55" s="113" t="s">
        <v>167</v>
      </c>
      <c r="B55" s="134"/>
      <c r="C55" s="134"/>
      <c r="D55" s="134"/>
    </row>
  </sheetData>
  <mergeCells count="7">
    <mergeCell ref="A44:A45"/>
    <mergeCell ref="B44:B45"/>
    <mergeCell ref="C44:F44"/>
    <mergeCell ref="B5:F5"/>
    <mergeCell ref="A7:F7"/>
    <mergeCell ref="A15:F15"/>
    <mergeCell ref="A37:E37"/>
  </mergeCells>
  <pageMargins left="0.70866141732283472" right="0.70866141732283472" top="0.74803149606299213" bottom="0.74803149606299213" header="0.31496062992125984" footer="0.31496062992125984"/>
  <pageSetup paperSize="5" scale="57" fitToHeight="10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1"/>
  <sheetViews>
    <sheetView workbookViewId="0">
      <selection activeCell="J17" sqref="J17"/>
    </sheetView>
  </sheetViews>
  <sheetFormatPr defaultRowHeight="15"/>
  <cols>
    <col min="1" max="1" width="45.28515625" bestFit="1" customWidth="1"/>
    <col min="2" max="3" width="14.85546875" bestFit="1" customWidth="1"/>
    <col min="4" max="4" width="14.140625" style="74" bestFit="1" customWidth="1"/>
    <col min="5" max="5" width="15.85546875" style="74" bestFit="1" customWidth="1"/>
  </cols>
  <sheetData>
    <row r="1" spans="1:5" ht="21" customHeight="1">
      <c r="A1" s="257" t="s">
        <v>387</v>
      </c>
      <c r="B1" s="258"/>
      <c r="C1" s="258"/>
      <c r="D1" s="258"/>
      <c r="E1" s="259"/>
    </row>
    <row r="2" spans="1:5">
      <c r="A2" s="4"/>
      <c r="B2" s="4"/>
      <c r="C2" s="5"/>
      <c r="D2" s="6" t="s">
        <v>36</v>
      </c>
      <c r="E2" s="6" t="s">
        <v>37</v>
      </c>
    </row>
    <row r="3" spans="1:5">
      <c r="A3" s="7"/>
      <c r="B3" s="7"/>
      <c r="C3" s="8"/>
      <c r="D3" s="9">
        <f>SUM(D5:D75)</f>
        <v>0</v>
      </c>
      <c r="E3" s="9">
        <f>SUM(E5:E75)</f>
        <v>0</v>
      </c>
    </row>
    <row r="4" spans="1:5">
      <c r="A4" s="10" t="s">
        <v>38</v>
      </c>
      <c r="B4" s="10" t="s">
        <v>39</v>
      </c>
      <c r="C4" s="11" t="s">
        <v>40</v>
      </c>
      <c r="D4" s="12" t="s">
        <v>36</v>
      </c>
      <c r="E4" s="13" t="s">
        <v>41</v>
      </c>
    </row>
    <row r="5" spans="1:5">
      <c r="A5" s="68" t="s">
        <v>114</v>
      </c>
      <c r="B5" s="2"/>
      <c r="C5" s="2"/>
      <c r="D5" s="73"/>
      <c r="E5" s="70"/>
    </row>
    <row r="6" spans="1:5">
      <c r="A6" s="69" t="s">
        <v>113</v>
      </c>
      <c r="B6" s="65"/>
      <c r="C6" s="65"/>
      <c r="D6" s="66"/>
      <c r="E6" s="67"/>
    </row>
    <row r="7" spans="1:5">
      <c r="A7" s="68" t="s">
        <v>85</v>
      </c>
      <c r="B7" s="2"/>
      <c r="C7" s="2"/>
      <c r="D7" s="73"/>
      <c r="E7" s="70"/>
    </row>
    <row r="8" spans="1:5" ht="15.75">
      <c r="A8" s="71" t="s">
        <v>111</v>
      </c>
      <c r="B8" s="41"/>
      <c r="C8" s="41"/>
      <c r="D8" s="73"/>
      <c r="E8" s="70"/>
    </row>
    <row r="9" spans="1:5">
      <c r="A9" s="69" t="s">
        <v>112</v>
      </c>
      <c r="B9" s="72"/>
      <c r="C9" s="72"/>
      <c r="D9" s="73"/>
      <c r="E9" s="70"/>
    </row>
    <row r="10" spans="1:5">
      <c r="A10" s="69" t="s">
        <v>87</v>
      </c>
      <c r="B10" s="2"/>
      <c r="C10" s="2"/>
      <c r="D10" s="73"/>
      <c r="E10" s="70"/>
    </row>
    <row r="11" spans="1:5">
      <c r="A11" s="68" t="s">
        <v>86</v>
      </c>
      <c r="B11" s="1"/>
      <c r="C11" s="1"/>
      <c r="D11" s="73"/>
      <c r="E11" s="70"/>
    </row>
    <row r="12" spans="1:5">
      <c r="A12" s="68" t="s">
        <v>175</v>
      </c>
      <c r="B12" s="2"/>
      <c r="C12" s="2"/>
      <c r="D12" s="73"/>
      <c r="E12" s="70"/>
    </row>
    <row r="13" spans="1:5" ht="30">
      <c r="A13" s="78" t="s">
        <v>176</v>
      </c>
      <c r="B13" s="2"/>
      <c r="C13" s="2"/>
      <c r="D13" s="73"/>
      <c r="E13" s="70"/>
    </row>
    <row r="21" spans="1:5" s="77" customFormat="1" ht="69.75" customHeight="1">
      <c r="A21" s="260" t="s">
        <v>232</v>
      </c>
      <c r="B21" s="260"/>
      <c r="C21" s="260"/>
      <c r="D21" s="260"/>
      <c r="E21" s="260"/>
    </row>
  </sheetData>
  <mergeCells count="2">
    <mergeCell ref="A1:E1"/>
    <mergeCell ref="A21:E21"/>
  </mergeCells>
  <dataValidations count="3">
    <dataValidation type="decimal" operator="greaterThanOrEqual" allowBlank="1" showInputMessage="1" showErrorMessage="1" error="Negative value not allowed. Please enter positive value." sqref="D9:D10 D6 E6:E11">
      <formula1>0</formula1>
    </dataValidation>
    <dataValidation type="list" allowBlank="1" showInputMessage="1" showErrorMessage="1" sqref="A7 A11:A12">
      <formula1>DOCUMENT</formula1>
    </dataValidation>
    <dataValidation type="textLength" allowBlank="1" showInputMessage="1" showErrorMessage="1" error="Invoice number should not exceed 16 characters." sqref="B9:C9 B6:C6">
      <formula1>1</formula1>
      <formula2>16</formula2>
    </dataValidation>
  </dataValidations>
  <pageMargins left="0.51181102362204722" right="0.51181102362204722" top="0.74803149606299213" bottom="0.74803149606299213" header="0.31496062992125984" footer="0.31496062992125984"/>
  <pageSetup paperSize="5" scale="90" fitToHeight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2:O15"/>
  <sheetViews>
    <sheetView workbookViewId="0">
      <selection activeCell="J22" sqref="J22"/>
    </sheetView>
  </sheetViews>
  <sheetFormatPr defaultRowHeight="15"/>
  <cols>
    <col min="2" max="2" width="15.85546875" customWidth="1"/>
    <col min="3" max="3" width="14.85546875" customWidth="1"/>
    <col min="4" max="4" width="15.140625" customWidth="1"/>
    <col min="5" max="5" width="11.42578125" customWidth="1"/>
    <col min="6" max="6" width="12" customWidth="1"/>
    <col min="7" max="7" width="14.140625" customWidth="1"/>
    <col min="8" max="8" width="13.28515625" customWidth="1"/>
    <col min="9" max="9" width="11.7109375" customWidth="1"/>
    <col min="10" max="10" width="14.28515625" customWidth="1"/>
    <col min="11" max="11" width="10.28515625" customWidth="1"/>
  </cols>
  <sheetData>
    <row r="2" spans="1:15">
      <c r="B2" s="3" t="s">
        <v>388</v>
      </c>
      <c r="K2" t="s">
        <v>46</v>
      </c>
    </row>
    <row r="3" spans="1:15" ht="15.75" thickBot="1"/>
    <row r="4" spans="1:15">
      <c r="B4" s="25" t="s">
        <v>81</v>
      </c>
      <c r="C4" s="26"/>
      <c r="D4" s="15"/>
      <c r="E4" s="16"/>
      <c r="F4" s="17"/>
      <c r="G4" s="18"/>
      <c r="H4" s="17"/>
      <c r="I4" s="17"/>
      <c r="J4" s="19"/>
      <c r="K4" s="20"/>
      <c r="L4" s="21"/>
      <c r="M4" s="21"/>
      <c r="N4" s="21"/>
      <c r="O4" s="22" t="s">
        <v>75</v>
      </c>
    </row>
    <row r="5" spans="1:15">
      <c r="B5" s="24" t="s">
        <v>82</v>
      </c>
      <c r="C5" s="24"/>
      <c r="D5" s="4" t="s">
        <v>76</v>
      </c>
      <c r="E5" s="23"/>
      <c r="F5" s="24" t="s">
        <v>77</v>
      </c>
      <c r="G5" s="24"/>
      <c r="H5" s="24"/>
      <c r="I5" s="24"/>
      <c r="J5" s="6" t="s">
        <v>78</v>
      </c>
      <c r="K5" s="24"/>
      <c r="L5" s="6"/>
      <c r="M5" s="6" t="s">
        <v>79</v>
      </c>
      <c r="N5" s="6" t="s">
        <v>80</v>
      </c>
      <c r="O5" s="24"/>
    </row>
    <row r="6" spans="1:15">
      <c r="B6" s="27">
        <v>1</v>
      </c>
      <c r="C6" s="27"/>
      <c r="D6" s="28">
        <v>1</v>
      </c>
      <c r="E6" s="29"/>
      <c r="F6" s="27">
        <v>1</v>
      </c>
      <c r="G6" s="27"/>
      <c r="H6" s="30"/>
      <c r="I6" s="30"/>
      <c r="J6" s="31"/>
      <c r="K6" s="27"/>
      <c r="L6" s="32"/>
      <c r="M6" s="32"/>
      <c r="N6" s="32"/>
      <c r="O6" s="30"/>
    </row>
    <row r="7" spans="1:15" s="84" customFormat="1" ht="60">
      <c r="A7" s="79" t="s">
        <v>30</v>
      </c>
      <c r="B7" s="79" t="s">
        <v>62</v>
      </c>
      <c r="C7" s="79" t="s">
        <v>63</v>
      </c>
      <c r="D7" s="80" t="s">
        <v>64</v>
      </c>
      <c r="E7" s="81" t="s">
        <v>65</v>
      </c>
      <c r="F7" s="79" t="s">
        <v>66</v>
      </c>
      <c r="G7" s="81" t="s">
        <v>67</v>
      </c>
      <c r="H7" s="79" t="s">
        <v>68</v>
      </c>
      <c r="I7" s="82" t="s">
        <v>69</v>
      </c>
      <c r="J7" s="83" t="s">
        <v>70</v>
      </c>
      <c r="K7" s="82" t="s">
        <v>71</v>
      </c>
      <c r="L7" s="83" t="s">
        <v>72</v>
      </c>
      <c r="M7" s="83" t="s">
        <v>50</v>
      </c>
      <c r="N7" s="83" t="s">
        <v>73</v>
      </c>
      <c r="O7" s="79" t="s">
        <v>74</v>
      </c>
    </row>
    <row r="8" spans="1:15">
      <c r="A8" s="35"/>
      <c r="B8" s="36"/>
      <c r="C8" s="36"/>
      <c r="D8" s="36"/>
      <c r="E8" s="37"/>
      <c r="F8" s="36"/>
      <c r="G8" s="37"/>
      <c r="H8" s="36"/>
      <c r="I8" s="36"/>
      <c r="J8" s="36"/>
      <c r="K8" s="36"/>
      <c r="L8" s="36"/>
      <c r="M8" s="36"/>
      <c r="N8" s="1"/>
      <c r="O8" s="1"/>
    </row>
    <row r="9" spans="1:15" ht="15" customHeight="1">
      <c r="A9" s="2"/>
      <c r="B9" s="1"/>
      <c r="C9" s="1"/>
      <c r="D9" s="1"/>
      <c r="E9" s="14"/>
      <c r="F9" s="1"/>
      <c r="G9" s="14"/>
      <c r="H9" s="1"/>
      <c r="I9" s="1"/>
      <c r="J9" s="1"/>
      <c r="K9" s="1"/>
      <c r="L9" s="1"/>
      <c r="M9" s="33"/>
      <c r="N9" s="1"/>
      <c r="O9" s="1"/>
    </row>
    <row r="10" spans="1:15" ht="15" customHeight="1">
      <c r="A10" s="2"/>
      <c r="B10" s="1"/>
      <c r="C10" s="1"/>
      <c r="D10" s="1"/>
      <c r="E10" s="14"/>
      <c r="F10" s="1"/>
      <c r="G10" s="14"/>
      <c r="H10" s="1"/>
      <c r="I10" s="1"/>
      <c r="J10" s="1"/>
      <c r="K10" s="1"/>
      <c r="L10" s="1"/>
      <c r="M10" s="33"/>
      <c r="N10" s="1"/>
      <c r="O10" s="1"/>
    </row>
    <row r="11" spans="1:15">
      <c r="A11" s="2"/>
      <c r="B11" s="1"/>
      <c r="C11" s="1"/>
      <c r="D11" s="1"/>
      <c r="E11" s="14"/>
      <c r="F11" s="1"/>
      <c r="G11" s="14"/>
      <c r="H11" s="1"/>
      <c r="I11" s="1"/>
      <c r="J11" s="1"/>
      <c r="K11" s="1"/>
      <c r="L11" s="1"/>
      <c r="M11" s="33"/>
      <c r="N11" s="1"/>
      <c r="O11" s="1"/>
    </row>
    <row r="15" spans="1:15">
      <c r="E15" s="34" t="s">
        <v>83</v>
      </c>
    </row>
  </sheetData>
  <protectedRanges>
    <protectedRange sqref="J4:K6" name="Summary_2_1"/>
    <protectedRange sqref="I4:I6" name="Summary_1_1_1"/>
  </protectedRanges>
  <dataValidations count="8">
    <dataValidation type="list" allowBlank="1" showInputMessage="1" showErrorMessage="1" sqref="K8:K11">
      <formula1>DIFF</formula1>
    </dataValidation>
    <dataValidation type="list" allowBlank="1" showInputMessage="1" showErrorMessage="1" sqref="O8:O11">
      <formula1>RCHARGE</formula1>
    </dataValidation>
    <dataValidation type="list" allowBlank="1" showInputMessage="1" showErrorMessage="1" sqref="L8:L11">
      <formula1>RATE</formula1>
    </dataValidation>
    <dataValidation type="list" allowBlank="1" showInputMessage="1" showErrorMessage="1" sqref="I8:I11">
      <formula1>POS</formula1>
    </dataValidation>
    <dataValidation type="list" allowBlank="1" showInputMessage="1" showErrorMessage="1" sqref="H8:H11">
      <formula1>CDRNOTE</formula1>
    </dataValidation>
    <dataValidation type="textLength" allowBlank="1" showInputMessage="1" showErrorMessage="1" error="Invoice number should not exceed 16 characters." sqref="D8:D11 F8:F11">
      <formula1>1</formula1>
      <formula2>16</formula2>
    </dataValidation>
    <dataValidation type="decimal" operator="greaterThanOrEqual" allowBlank="1" showInputMessage="1" showErrorMessage="1" error="Negative value not allowed. Please enter positive value." sqref="J8:J11 M8:N11">
      <formula1>0</formula1>
    </dataValidation>
    <dataValidation type="textLength" operator="equal" allowBlank="1" showInputMessage="1" showErrorMessage="1" error="GSTIN should be 15 characters. Please Enter valid GSTIN." sqref="B8:B10 B11:C11">
      <formula1>15</formula1>
    </dataValidation>
  </dataValidations>
  <hyperlinks>
    <hyperlink ref="O4" location="CDNR" display="HELP"/>
  </hyperlinks>
  <pageMargins left="0.70866141732283472" right="0.70866141732283472" top="0.74803149606299213" bottom="0.74803149606299213" header="0.31496062992125984" footer="0.31496062992125984"/>
  <pageSetup paperSize="5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13" sqref="E13"/>
    </sheetView>
  </sheetViews>
  <sheetFormatPr defaultRowHeight="15"/>
  <cols>
    <col min="1" max="1" width="38.140625" bestFit="1" customWidth="1"/>
    <col min="2" max="2" width="16.5703125" bestFit="1" customWidth="1"/>
    <col min="3" max="3" width="19" customWidth="1"/>
    <col min="4" max="4" width="19.7109375" customWidth="1"/>
  </cols>
  <sheetData>
    <row r="1" spans="1:4" ht="45">
      <c r="A1" s="43" t="s">
        <v>90</v>
      </c>
      <c r="B1" s="44" t="s">
        <v>91</v>
      </c>
      <c r="C1" s="45" t="s">
        <v>92</v>
      </c>
      <c r="D1" s="46" t="s">
        <v>93</v>
      </c>
    </row>
    <row r="2" spans="1:4">
      <c r="A2" s="47" t="s">
        <v>94</v>
      </c>
      <c r="B2" s="48"/>
      <c r="C2" s="49"/>
      <c r="D2" s="48"/>
    </row>
    <row r="3" spans="1:4">
      <c r="A3" s="47" t="s">
        <v>95</v>
      </c>
      <c r="B3" s="48"/>
      <c r="C3" s="50"/>
      <c r="D3" s="48"/>
    </row>
    <row r="4" spans="1:4">
      <c r="A4" s="47" t="s">
        <v>96</v>
      </c>
      <c r="B4" s="48"/>
      <c r="C4" s="49"/>
      <c r="D4" s="48"/>
    </row>
    <row r="5" spans="1:4">
      <c r="A5" s="47" t="s">
        <v>97</v>
      </c>
      <c r="B5" s="48"/>
      <c r="C5" s="42"/>
      <c r="D5" s="48"/>
    </row>
    <row r="6" spans="1:4">
      <c r="C6" s="51">
        <f>SUM(C2:C5)</f>
        <v>0</v>
      </c>
    </row>
    <row r="11" spans="1:4">
      <c r="A11" t="s">
        <v>177</v>
      </c>
    </row>
  </sheetData>
  <dataValidations count="1">
    <dataValidation type="decimal" operator="greaterThanOrEqual" allowBlank="1" showInputMessage="1" showErrorMessage="1" error="Negative value not allowed. Please enter positive value." sqref="B2:B5 D2:D5 C2 C4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OUT TAX</vt:lpstr>
      <vt:lpstr>REV_CHG</vt:lpstr>
      <vt:lpstr>HSN WISE INWARD DETAIL</vt:lpstr>
      <vt:lpstr>DETAILS_NIL_EXEMPTED_SALE</vt:lpstr>
      <vt:lpstr>TR IN-OUT</vt:lpstr>
      <vt:lpstr>GSTR-3B</vt:lpstr>
      <vt:lpstr>DOCS</vt:lpstr>
      <vt:lpstr>CREDIT-DEBIT NOTE</vt:lpstr>
      <vt:lpstr>EXEMPTED_NIL_SUMMARY</vt:lpstr>
      <vt:lpstr>HSN_SUMMARY</vt:lpstr>
      <vt:lpstr>SCH 4216_4209</vt:lpstr>
      <vt:lpstr>DETAILS_NIL_EXEMPTED_SALE!Print_Area</vt:lpstr>
      <vt:lpstr>DOCS!Print_Area</vt:lpstr>
      <vt:lpstr>'HSN WISE INWARD DETAIL'!Print_Area</vt:lpstr>
      <vt:lpstr>'OUT TAX'!Print_Area</vt:lpstr>
      <vt:lpstr>'SCH 4216_4209'!Print_Area</vt:lpstr>
      <vt:lpstr>'TR IN-OUT'!Print_Area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2024-12-07T14:39:41Z</dcterms:modified>
</cp:coreProperties>
</file>