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5405" windowHeight="6270"/>
  </bookViews>
  <sheets>
    <sheet name="Sprint #2" sheetId="6" r:id="rId1"/>
    <sheet name="Burn-down Chart" sheetId="3" r:id="rId2"/>
    <sheet name="Lookups" sheetId="2" r:id="rId3"/>
    <sheet name="Sprint #2 - Retired" sheetId="4" r:id="rId4"/>
  </sheets>
  <externalReferences>
    <externalReference r:id="rId5"/>
  </externalReferences>
  <definedNames>
    <definedName name="_2___Em_Andamento" localSheetId="2">Lookups!$D$2:$D$8</definedName>
    <definedName name="_xlnm._FilterDatabase" localSheetId="0" hidden="1">'Sprint #2'!$A$2:$S$26</definedName>
    <definedName name="_xlnm._FilterDatabase" localSheetId="3" hidden="1">'Sprint #2 - Retired'!$A$1:$Q$1</definedName>
    <definedName name="_xlnm.Print_Area" localSheetId="1">'Burn-down Chart'!$A$1:$P$38</definedName>
    <definedName name="BusinessValue">Lookups!$B$2:$B$4</definedName>
    <definedName name="Category">Lookups!$G$2:$G$12</definedName>
    <definedName name="D">[1]Lookups!$E$2:$E$4</definedName>
    <definedName name="Priority">Lookups!$A$2:$A$11</definedName>
    <definedName name="Risk">Lookups!$C$2:$C$4</definedName>
    <definedName name="Status">Lookups!$D$2:$D$7</definedName>
    <definedName name="Team">Lookups!$F$2:$F$7</definedName>
    <definedName name="Type">Lookups!$E$2:$E$3</definedName>
  </definedNames>
  <calcPr calcId="124519"/>
</workbook>
</file>

<file path=xl/calcChain.xml><?xml version="1.0" encoding="utf-8"?>
<calcChain xmlns="http://schemas.openxmlformats.org/spreadsheetml/2006/main">
  <c r="AD2" i="6"/>
  <c r="AA2"/>
  <c r="AB2" s="1"/>
  <c r="AC2" s="1"/>
  <c r="R18"/>
  <c r="S18" s="1"/>
  <c r="R19"/>
  <c r="S19" s="1"/>
  <c r="Q18"/>
  <c r="Q19"/>
  <c r="R15"/>
  <c r="S15" s="1"/>
  <c r="R16"/>
  <c r="S16" s="1"/>
  <c r="R17"/>
  <c r="S17" s="1"/>
  <c r="Q15"/>
  <c r="Q16"/>
  <c r="Q17"/>
  <c r="R4"/>
  <c r="S4" s="1"/>
  <c r="R5"/>
  <c r="S5" s="1"/>
  <c r="R6"/>
  <c r="S6" s="1"/>
  <c r="R7"/>
  <c r="S7" s="1"/>
  <c r="R8"/>
  <c r="S8" s="1"/>
  <c r="R9"/>
  <c r="S9" s="1"/>
  <c r="R10"/>
  <c r="S10" s="1"/>
  <c r="R11"/>
  <c r="S11" s="1"/>
  <c r="R12"/>
  <c r="S12" s="1"/>
  <c r="R13"/>
  <c r="S13" s="1"/>
  <c r="R14"/>
  <c r="S14" s="1"/>
  <c r="Q4"/>
  <c r="Q5"/>
  <c r="Q6"/>
  <c r="Q7"/>
  <c r="Q8"/>
  <c r="Q9"/>
  <c r="Q10"/>
  <c r="Q11"/>
  <c r="Q12"/>
  <c r="Q13"/>
  <c r="Q14"/>
  <c r="O20" l="1"/>
  <c r="R3"/>
  <c r="R20" s="1"/>
  <c r="Q3"/>
  <c r="S29" s="1"/>
  <c r="V2"/>
  <c r="W2" s="1"/>
  <c r="X2" s="1"/>
  <c r="Y2" s="1"/>
  <c r="Z2" s="1"/>
  <c r="S30"/>
  <c r="U22"/>
  <c r="V22" s="1"/>
  <c r="T2" i="4"/>
  <c r="U2"/>
  <c r="V2"/>
  <c r="W2"/>
  <c r="X2"/>
  <c r="Y2"/>
  <c r="Z2"/>
  <c r="AA2"/>
  <c r="AB2"/>
  <c r="AC2"/>
  <c r="AD2"/>
  <c r="AE2"/>
  <c r="AF2"/>
  <c r="AG2"/>
  <c r="AH2"/>
  <c r="AI2"/>
  <c r="AJ2"/>
  <c r="AK2"/>
  <c r="AL2"/>
  <c r="AM2"/>
  <c r="AN2"/>
  <c r="S3" i="6" l="1"/>
  <c r="O21"/>
  <c r="O23" s="1"/>
  <c r="Q20"/>
  <c r="U23"/>
  <c r="W22"/>
  <c r="S20" l="1"/>
  <c r="O25" s="1"/>
  <c r="O29" s="1"/>
  <c r="U24"/>
  <c r="O22"/>
  <c r="V23"/>
  <c r="V24" s="1"/>
  <c r="O26" l="1"/>
  <c r="X22"/>
  <c r="W23"/>
  <c r="W24" s="1"/>
  <c r="Y22" l="1"/>
  <c r="X23"/>
  <c r="X24" s="1"/>
  <c r="Z22" l="1"/>
  <c r="AA22" s="1"/>
  <c r="Y23"/>
  <c r="Y24" s="1"/>
  <c r="AB22" l="1"/>
  <c r="AA23"/>
  <c r="AA24" s="1"/>
  <c r="Z23"/>
  <c r="Z24" s="1"/>
  <c r="AC22" l="1"/>
  <c r="AB23"/>
  <c r="AB24" s="1"/>
  <c r="AD22" l="1"/>
  <c r="AD23" s="1"/>
  <c r="AD24" s="1"/>
  <c r="AC23"/>
  <c r="AC24" s="1"/>
</calcChain>
</file>

<file path=xl/comments1.xml><?xml version="1.0" encoding="utf-8"?>
<comments xmlns="http://schemas.openxmlformats.org/spreadsheetml/2006/main">
  <authors>
    <author>Randar Puust</author>
    <author>T4G</author>
  </authors>
  <commentList>
    <comment ref="A2" authorId="0">
      <text>
        <r>
          <rPr>
            <b/>
            <sz val="8"/>
            <color indexed="81"/>
            <rFont val="Tahoma"/>
            <family val="2"/>
          </rPr>
          <t>Randar Puust:</t>
        </r>
        <r>
          <rPr>
            <sz val="8"/>
            <color indexed="81"/>
            <rFont val="Tahoma"/>
            <family val="2"/>
          </rPr>
          <t xml:space="preserve">
Short name.  Should be unique.</t>
        </r>
      </text>
    </comment>
    <comment ref="B2" authorId="0">
      <text>
        <r>
          <rPr>
            <b/>
            <sz val="8"/>
            <color indexed="81"/>
            <rFont val="Tahoma"/>
            <family val="2"/>
          </rPr>
          <t>Randar Puust:</t>
        </r>
        <r>
          <rPr>
            <sz val="8"/>
            <color indexed="81"/>
            <rFont val="Tahoma"/>
            <family val="2"/>
          </rPr>
          <t xml:space="preserve">
This is a reference to the ID defined in the Product Backlog, if applicable.</t>
        </r>
      </text>
    </comment>
    <comment ref="C2" authorId="0">
      <text>
        <r>
          <rPr>
            <b/>
            <sz val="8"/>
            <color indexed="81"/>
            <rFont val="Tahoma"/>
            <family val="2"/>
          </rPr>
          <t>Randar Puust:</t>
        </r>
        <r>
          <rPr>
            <sz val="8"/>
            <color indexed="81"/>
            <rFont val="Tahoma"/>
            <family val="2"/>
          </rPr>
          <t xml:space="preserve">
Longer description of the work item.  If it references any external documents, they should be listed here.</t>
        </r>
      </text>
    </comment>
    <comment ref="F2" authorId="0">
      <text>
        <r>
          <rPr>
            <b/>
            <sz val="8"/>
            <color indexed="81"/>
            <rFont val="Tahoma"/>
            <family val="2"/>
          </rPr>
          <t>Randar Puust:</t>
        </r>
        <r>
          <rPr>
            <sz val="8"/>
            <color indexed="81"/>
            <rFont val="Tahoma"/>
            <family val="2"/>
          </rPr>
          <t xml:space="preserve">
If there is a fixed date it needs to be done by.</t>
        </r>
      </text>
    </comment>
    <comment ref="G2" authorId="0">
      <text>
        <r>
          <rPr>
            <b/>
            <sz val="8"/>
            <color indexed="81"/>
            <rFont val="Tahoma"/>
            <family val="2"/>
          </rPr>
          <t>Randar Puust:</t>
        </r>
        <r>
          <rPr>
            <sz val="8"/>
            <color indexed="81"/>
            <rFont val="Tahoma"/>
            <family val="2"/>
          </rPr>
          <t xml:space="preserve">
Who on the team has taken ownership of this work item.</t>
        </r>
      </text>
    </comment>
    <comment ref="H2" authorId="1">
      <text>
        <r>
          <rPr>
            <b/>
            <sz val="8"/>
            <color indexed="81"/>
            <rFont val="Tahoma"/>
            <family val="2"/>
          </rPr>
          <t>Randar Puust:</t>
        </r>
        <r>
          <rPr>
            <sz val="8"/>
            <color indexed="81"/>
            <rFont val="Tahoma"/>
            <family val="2"/>
          </rPr>
          <t xml:space="preserve">
The priority.  Items with a higher priority should be claimed first.</t>
        </r>
      </text>
    </comment>
    <comment ref="I2" authorId="1">
      <text>
        <r>
          <rPr>
            <b/>
            <sz val="8"/>
            <color indexed="81"/>
            <rFont val="Tahoma"/>
            <family val="2"/>
          </rPr>
          <t>Randar Puust:</t>
        </r>
        <r>
          <rPr>
            <sz val="8"/>
            <color indexed="81"/>
            <rFont val="Tahoma"/>
            <family val="2"/>
          </rPr>
          <t xml:space="preserve">
What type of work item it is.
Task - A new item
Bug - A defect related to something that has already been completed.
Impediment - Something that is holding back another team member and needs effort to finish.</t>
        </r>
      </text>
    </comment>
    <comment ref="J2" authorId="0">
      <text>
        <r>
          <rPr>
            <b/>
            <sz val="8"/>
            <color indexed="81"/>
            <rFont val="Tahoma"/>
            <family val="2"/>
          </rPr>
          <t>Randar Puust:</t>
        </r>
        <r>
          <rPr>
            <sz val="8"/>
            <color indexed="81"/>
            <rFont val="Tahoma"/>
            <family val="2"/>
          </rPr>
          <t xml:space="preserve">
A category for the task.  It is defined in the Lookup sheet.</t>
        </r>
      </text>
    </comment>
    <comment ref="K2" authorId="0">
      <text>
        <r>
          <rPr>
            <b/>
            <sz val="8"/>
            <color indexed="81"/>
            <rFont val="Tahoma"/>
            <family val="2"/>
          </rPr>
          <t>Randar Puust:</t>
        </r>
        <r>
          <rPr>
            <sz val="8"/>
            <color indexed="81"/>
            <rFont val="Tahoma"/>
            <family val="2"/>
          </rPr>
          <t xml:space="preserve">
A ranking of the business value of this task.  This can be used to prioritize a task.</t>
        </r>
      </text>
    </comment>
    <comment ref="L2" authorId="0">
      <text>
        <r>
          <rPr>
            <b/>
            <sz val="8"/>
            <color indexed="81"/>
            <rFont val="Tahoma"/>
            <family val="2"/>
          </rPr>
          <t>Randar Puust:</t>
        </r>
        <r>
          <rPr>
            <sz val="8"/>
            <color indexed="81"/>
            <rFont val="Tahoma"/>
            <family val="2"/>
          </rPr>
          <t xml:space="preserve">
A ranking of the risk of this task.  It can be used to prioritize a task.</t>
        </r>
      </text>
    </comment>
    <comment ref="M2" authorId="0">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N2" authorId="0">
      <text>
        <r>
          <rPr>
            <b/>
            <sz val="8"/>
            <color indexed="81"/>
            <rFont val="Tahoma"/>
            <family val="2"/>
          </rPr>
          <t>Randar Puust:</t>
        </r>
        <r>
          <rPr>
            <sz val="8"/>
            <color indexed="81"/>
            <rFont val="Tahoma"/>
            <family val="2"/>
          </rPr>
          <t xml:space="preserve">
Any additional comments or notes.  It is a good practice to preface any comments with the author (e.g. RP)</t>
        </r>
      </text>
    </comment>
    <comment ref="O2" authorId="1">
      <text>
        <r>
          <rPr>
            <b/>
            <sz val="8"/>
            <color indexed="81"/>
            <rFont val="Tahoma"/>
            <family val="2"/>
          </rPr>
          <t>Randar Puust:</t>
        </r>
        <r>
          <rPr>
            <sz val="8"/>
            <color indexed="81"/>
            <rFont val="Tahoma"/>
            <family val="2"/>
          </rPr>
          <t xml:space="preserve">
Esta é a estimativa de que foi descoberto no início do Sprint. Para as novas tarefas, este deve ser zero.</t>
        </r>
      </text>
    </comment>
    <comment ref="P2" authorId="1">
      <text>
        <r>
          <rPr>
            <b/>
            <sz val="8"/>
            <color indexed="81"/>
            <rFont val="Tahoma"/>
            <family val="2"/>
          </rPr>
          <t>Randar Puust:</t>
        </r>
        <r>
          <rPr>
            <sz val="8"/>
            <color indexed="81"/>
            <rFont val="Tahoma"/>
            <family val="2"/>
          </rPr>
          <t xml:space="preserve">
Se a estimativa deve ser revista, ou é uma nova tarefa, o esforço está aqui.</t>
        </r>
      </text>
    </comment>
    <comment ref="Q2" authorId="0">
      <text>
        <r>
          <rPr>
            <b/>
            <sz val="8"/>
            <color indexed="81"/>
            <rFont val="Tahoma"/>
            <family val="2"/>
          </rPr>
          <t>Randar Puust:</t>
        </r>
        <r>
          <rPr>
            <sz val="8"/>
            <color indexed="81"/>
            <rFont val="Tahoma"/>
            <family val="2"/>
          </rPr>
          <t xml:space="preserve">
This is the increase\decrease in hours that needs to be tracked</t>
        </r>
      </text>
    </comment>
    <comment ref="R2" authorId="1">
      <text>
        <r>
          <rPr>
            <b/>
            <sz val="8"/>
            <color indexed="81"/>
            <rFont val="Tahoma"/>
            <family val="2"/>
          </rPr>
          <t>Randar Puust:</t>
        </r>
        <r>
          <rPr>
            <sz val="8"/>
            <color indexed="81"/>
            <rFont val="Tahoma"/>
            <family val="2"/>
          </rPr>
          <t xml:space="preserve">
Calculated field.  It is the new estimate, if applicable.</t>
        </r>
      </text>
    </comment>
    <comment ref="S2" authorId="0">
      <text>
        <r>
          <rPr>
            <b/>
            <sz val="8"/>
            <color indexed="81"/>
            <rFont val="Tahoma"/>
            <family val="2"/>
          </rPr>
          <t>Randar Puust:</t>
        </r>
        <r>
          <rPr>
            <sz val="8"/>
            <color indexed="81"/>
            <rFont val="Tahoma"/>
            <family val="2"/>
          </rPr>
          <t xml:space="preserve">
The amount of hours that are still remaining for this task.  Should be zero for a task that is completed, and should never be negative.  If it drops below zero, it should be re-estimated.</t>
        </r>
      </text>
    </comment>
    <comment ref="T2" authorId="0">
      <text>
        <r>
          <rPr>
            <b/>
            <sz val="8"/>
            <color indexed="81"/>
            <rFont val="Tahoma"/>
            <family val="2"/>
          </rPr>
          <t>Randar Puust:</t>
        </r>
        <r>
          <rPr>
            <sz val="8"/>
            <color indexed="81"/>
            <rFont val="Tahoma"/>
            <family val="2"/>
          </rPr>
          <t xml:space="preserve">
This is here to make data entry a bit easier.  Otherwise, you can't have a start of 100%</t>
        </r>
      </text>
    </comment>
    <comment ref="U2" authorId="0">
      <text>
        <r>
          <rPr>
            <b/>
            <sz val="8"/>
            <color indexed="81"/>
            <rFont val="Tahoma"/>
            <family val="2"/>
          </rPr>
          <t>Randar Puust:</t>
        </r>
        <r>
          <rPr>
            <sz val="8"/>
            <color indexed="81"/>
            <rFont val="Tahoma"/>
            <family val="2"/>
          </rPr>
          <t xml:space="preserve">
This is the first day of the sprint.  All of the other days are based on this.</t>
        </r>
      </text>
    </comment>
    <comment ref="R29" authorId="0">
      <text>
        <r>
          <rPr>
            <b/>
            <sz val="8"/>
            <color indexed="81"/>
            <rFont val="Tahoma"/>
            <family val="2"/>
          </rPr>
          <t>Randar Puust:</t>
        </r>
        <r>
          <rPr>
            <sz val="8"/>
            <color indexed="81"/>
            <rFont val="Tahoma"/>
            <family val="2"/>
          </rPr>
          <t xml:space="preserve">
Este número deve ser zero. Se não for, você não adicionou um valor para a linha de novo esforço. Adicionar este montante a data de hoje.</t>
        </r>
      </text>
    </comment>
    <comment ref="R30" authorId="0">
      <text>
        <r>
          <rPr>
            <b/>
            <sz val="8"/>
            <color indexed="81"/>
            <rFont val="Tahoma"/>
            <family val="2"/>
          </rPr>
          <t>Randar Puust:</t>
        </r>
        <r>
          <rPr>
            <sz val="8"/>
            <color indexed="81"/>
            <rFont val="Tahoma"/>
            <family val="2"/>
          </rPr>
          <t xml:space="preserve">
The date here affects when the Burn-down chart stops showing data and will change the formatting of todays date above.</t>
        </r>
      </text>
    </comment>
  </commentList>
</comments>
</file>

<file path=xl/comments2.xml><?xml version="1.0" encoding="utf-8"?>
<comments xmlns="http://schemas.openxmlformats.org/spreadsheetml/2006/main">
  <authors>
    <author>T4G</author>
    <author>Randar Puust</author>
  </authors>
  <commentList>
    <comment ref="A1" authorId="0">
      <text>
        <r>
          <rPr>
            <b/>
            <sz val="8"/>
            <color indexed="81"/>
            <rFont val="Tahoma"/>
            <family val="2"/>
          </rPr>
          <t>Randar Puust:</t>
        </r>
        <r>
          <rPr>
            <sz val="8"/>
            <color indexed="81"/>
            <rFont val="Tahoma"/>
            <family val="2"/>
          </rPr>
          <t xml:space="preserve">
The priority.  Items with a higher priority should be claimed first.</t>
        </r>
      </text>
    </comment>
    <comment ref="B1" authorId="1">
      <text>
        <r>
          <rPr>
            <b/>
            <sz val="8"/>
            <color indexed="81"/>
            <rFont val="Tahoma"/>
            <family val="2"/>
          </rPr>
          <t>Randar Puust:</t>
        </r>
        <r>
          <rPr>
            <sz val="8"/>
            <color indexed="81"/>
            <rFont val="Tahoma"/>
            <family val="2"/>
          </rPr>
          <t xml:space="preserve">
A ranking of the business value of this task.  This can be used to prioritize a task.</t>
        </r>
      </text>
    </comment>
    <comment ref="C1" authorId="1">
      <text>
        <r>
          <rPr>
            <b/>
            <sz val="8"/>
            <color indexed="81"/>
            <rFont val="Tahoma"/>
            <family val="2"/>
          </rPr>
          <t>Randar Puust:</t>
        </r>
        <r>
          <rPr>
            <sz val="8"/>
            <color indexed="81"/>
            <rFont val="Tahoma"/>
            <family val="2"/>
          </rPr>
          <t xml:space="preserve">
A ranking of the risk of this task.  It can be used to prioritize a task.</t>
        </r>
      </text>
    </comment>
    <comment ref="D1" authorId="1">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E1" authorId="0">
      <text>
        <r>
          <rPr>
            <b/>
            <sz val="8"/>
            <color indexed="81"/>
            <rFont val="Tahoma"/>
            <family val="2"/>
          </rPr>
          <t>Randar Puust:</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F1" authorId="1">
      <text>
        <r>
          <rPr>
            <b/>
            <sz val="8"/>
            <color indexed="81"/>
            <rFont val="Tahoma"/>
            <family val="2"/>
          </rPr>
          <t>Randar Puust:</t>
        </r>
        <r>
          <rPr>
            <sz val="8"/>
            <color indexed="81"/>
            <rFont val="Tahoma"/>
            <family val="2"/>
          </rPr>
          <t xml:space="preserve">
T4G:
Who on the team has taken ownership of this work item.</t>
        </r>
      </text>
    </comment>
    <comment ref="G1" authorId="1">
      <text>
        <r>
          <rPr>
            <b/>
            <sz val="8"/>
            <color indexed="81"/>
            <rFont val="Tahoma"/>
            <family val="2"/>
          </rPr>
          <t>Randar Puust:</t>
        </r>
        <r>
          <rPr>
            <sz val="8"/>
            <color indexed="81"/>
            <rFont val="Tahoma"/>
            <family val="2"/>
          </rPr>
          <t xml:space="preserve">
A category for the task.  It is defined in the Lookup sheet.</t>
        </r>
      </text>
    </comment>
  </commentList>
</comments>
</file>

<file path=xl/comments3.xml><?xml version="1.0" encoding="utf-8"?>
<comments xmlns="http://schemas.openxmlformats.org/spreadsheetml/2006/main">
  <authors>
    <author>T4G</author>
    <author>Randar Puust</author>
  </authors>
  <commentList>
    <comment ref="A2" authorId="0">
      <text>
        <r>
          <rPr>
            <b/>
            <sz val="8"/>
            <color indexed="81"/>
            <rFont val="Tahoma"/>
            <family val="2"/>
          </rPr>
          <t>T4G:</t>
        </r>
        <r>
          <rPr>
            <sz val="8"/>
            <color indexed="81"/>
            <rFont val="Tahoma"/>
            <family val="2"/>
          </rPr>
          <t xml:space="preserve">
Short name.  Should be unique.</t>
        </r>
      </text>
    </comment>
    <comment ref="C2" authorId="0">
      <text>
        <r>
          <rPr>
            <b/>
            <sz val="8"/>
            <color indexed="81"/>
            <rFont val="Tahoma"/>
            <family val="2"/>
          </rPr>
          <t>T4G:</t>
        </r>
        <r>
          <rPr>
            <sz val="8"/>
            <color indexed="81"/>
            <rFont val="Tahoma"/>
            <family val="2"/>
          </rPr>
          <t xml:space="preserve">
Longer description of the work item.  If it references any external documents, they should be listed here.
</t>
        </r>
      </text>
    </comment>
    <comment ref="D2" authorId="0">
      <text>
        <r>
          <rPr>
            <b/>
            <sz val="8"/>
            <color indexed="81"/>
            <rFont val="Tahoma"/>
            <family val="2"/>
          </rPr>
          <t>T4G:</t>
        </r>
        <r>
          <rPr>
            <sz val="8"/>
            <color indexed="81"/>
            <rFont val="Tahoma"/>
            <family val="2"/>
          </rPr>
          <t xml:space="preserve">
If there is a fixed date it needs to be done by.</t>
        </r>
      </text>
    </comment>
    <comment ref="E2" authorId="0">
      <text>
        <r>
          <rPr>
            <b/>
            <sz val="8"/>
            <color indexed="81"/>
            <rFont val="Tahoma"/>
            <family val="2"/>
          </rPr>
          <t>T4G:</t>
        </r>
        <r>
          <rPr>
            <sz val="8"/>
            <color indexed="81"/>
            <rFont val="Tahoma"/>
            <family val="2"/>
          </rPr>
          <t xml:space="preserve">
Who on the team has taken ownership of this work item.</t>
        </r>
      </text>
    </comment>
    <comment ref="F2" authorId="0">
      <text>
        <r>
          <rPr>
            <b/>
            <sz val="8"/>
            <color indexed="81"/>
            <rFont val="Tahoma"/>
            <family val="2"/>
          </rPr>
          <t>T4G:</t>
        </r>
        <r>
          <rPr>
            <sz val="8"/>
            <color indexed="81"/>
            <rFont val="Tahoma"/>
            <family val="2"/>
          </rPr>
          <t xml:space="preserve">
The priority.  Items with a higher priority should be claimed first.</t>
        </r>
      </text>
    </comment>
    <comment ref="G2" authorId="0">
      <text>
        <r>
          <rPr>
            <b/>
            <sz val="8"/>
            <color indexed="81"/>
            <rFont val="Tahoma"/>
            <family val="2"/>
          </rPr>
          <t>T4G:</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M2" authorId="0">
      <text>
        <r>
          <rPr>
            <b/>
            <sz val="8"/>
            <color indexed="81"/>
            <rFont val="Tahoma"/>
            <family val="2"/>
          </rPr>
          <t>T4G:</t>
        </r>
        <r>
          <rPr>
            <sz val="8"/>
            <color indexed="81"/>
            <rFont val="Tahoma"/>
            <family val="2"/>
          </rPr>
          <t xml:space="preserve">
This is the estimate that was figured out at the beginning of the Sprint.  For new tasks, this should be zero.</t>
        </r>
      </text>
    </comment>
    <comment ref="N2" authorId="0">
      <text>
        <r>
          <rPr>
            <b/>
            <sz val="8"/>
            <color indexed="81"/>
            <rFont val="Tahoma"/>
            <family val="2"/>
          </rPr>
          <t>T4G:</t>
        </r>
        <r>
          <rPr>
            <sz val="8"/>
            <color indexed="81"/>
            <rFont val="Tahoma"/>
            <family val="2"/>
          </rPr>
          <t xml:space="preserve">
If the estimate needs to be revised, or it's a new task, the effort is here.</t>
        </r>
      </text>
    </comment>
    <comment ref="O2" authorId="1">
      <text>
        <r>
          <rPr>
            <b/>
            <sz val="8"/>
            <color indexed="81"/>
            <rFont val="Tahoma"/>
            <family val="2"/>
          </rPr>
          <t>Randar Puust:</t>
        </r>
        <r>
          <rPr>
            <sz val="8"/>
            <color indexed="81"/>
            <rFont val="Tahoma"/>
            <family val="2"/>
          </rPr>
          <t xml:space="preserve">
This is the increase\decrease in hours that needs to be tracked</t>
        </r>
      </text>
    </comment>
    <comment ref="P2" authorId="0">
      <text>
        <r>
          <rPr>
            <b/>
            <sz val="8"/>
            <color indexed="81"/>
            <rFont val="Tahoma"/>
            <family val="2"/>
          </rPr>
          <t>T4G:</t>
        </r>
        <r>
          <rPr>
            <sz val="8"/>
            <color indexed="81"/>
            <rFont val="Tahoma"/>
            <family val="2"/>
          </rPr>
          <t xml:space="preserve">
Calculated field.  It is the new estimate, if applicable.</t>
        </r>
      </text>
    </comment>
    <comment ref="S2" authorId="1">
      <text>
        <r>
          <rPr>
            <b/>
            <sz val="8"/>
            <color indexed="81"/>
            <rFont val="Tahoma"/>
            <family val="2"/>
          </rPr>
          <t>Randar Puust:</t>
        </r>
        <r>
          <rPr>
            <sz val="8"/>
            <color indexed="81"/>
            <rFont val="Tahoma"/>
            <family val="2"/>
          </rPr>
          <t xml:space="preserve">
This is the first day of the sprint.  All of the other days are based on this.</t>
        </r>
      </text>
    </comment>
  </commentList>
</comments>
</file>

<file path=xl/sharedStrings.xml><?xml version="1.0" encoding="utf-8"?>
<sst xmlns="http://schemas.openxmlformats.org/spreadsheetml/2006/main" count="98" uniqueCount="56">
  <si>
    <t>Name</t>
  </si>
  <si>
    <t>Description</t>
  </si>
  <si>
    <t>Business Value</t>
  </si>
  <si>
    <t>Category</t>
  </si>
  <si>
    <t>Status</t>
  </si>
  <si>
    <t>Team</t>
  </si>
  <si>
    <t>Priority
(1=Low, 9=High)</t>
  </si>
  <si>
    <t>Original Estimate
(Hours)</t>
  </si>
  <si>
    <t>New Estimate
(Hours)</t>
  </si>
  <si>
    <t>Risk</t>
  </si>
  <si>
    <t>Original</t>
  </si>
  <si>
    <t>Remaining</t>
  </si>
  <si>
    <t>Milestone</t>
  </si>
  <si>
    <t>Type</t>
  </si>
  <si>
    <t>Product Backlog Item</t>
  </si>
  <si>
    <t>Amount Remaining
(Hours)</t>
  </si>
  <si>
    <t>Revised Value 
(Hours)</t>
  </si>
  <si>
    <t>Note: To redefine a named value, go to Insert-&gt;Name-&gt;Define</t>
  </si>
  <si>
    <t>Comments</t>
  </si>
  <si>
    <t>% Remaining</t>
  </si>
  <si>
    <t>Change</t>
  </si>
  <si>
    <t>Start</t>
  </si>
  <si>
    <t>Effort Change</t>
  </si>
  <si>
    <t>Calculated Fields</t>
  </si>
  <si>
    <t>Product Backlog Item(s)</t>
  </si>
  <si>
    <t>Baixo</t>
  </si>
  <si>
    <t>Médio</t>
  </si>
  <si>
    <t>Alto</t>
  </si>
  <si>
    <t>Esforço Diário</t>
  </si>
  <si>
    <t>Esforço restante</t>
  </si>
  <si>
    <t>Validacao</t>
  </si>
  <si>
    <t>Hoje</t>
  </si>
  <si>
    <t>Revisado</t>
  </si>
  <si>
    <t>Adicional</t>
  </si>
  <si>
    <t>% Aumentar</t>
  </si>
  <si>
    <t>Tam. Da equip</t>
  </si>
  <si>
    <t>Esforço diario(est. @80%)</t>
  </si>
  <si>
    <t/>
  </si>
  <si>
    <t>NÃO PLAN</t>
  </si>
  <si>
    <t>NÃO PALN</t>
  </si>
  <si>
    <t>OK</t>
  </si>
  <si>
    <t>Esforço até data</t>
  </si>
  <si>
    <t>Inicio</t>
  </si>
  <si>
    <t>Fim</t>
  </si>
  <si>
    <t>Joelton</t>
  </si>
  <si>
    <t>Tayllan</t>
  </si>
  <si>
    <t>Felippe</t>
  </si>
  <si>
    <t>Laisa</t>
  </si>
  <si>
    <t>Rodrigo</t>
  </si>
  <si>
    <t>1 - Em Andamento</t>
  </si>
  <si>
    <t>2 - Concluído</t>
  </si>
  <si>
    <t>Artefatos</t>
  </si>
  <si>
    <t>Codificação</t>
  </si>
  <si>
    <t>eBM</t>
  </si>
  <si>
    <t>CRUD Produtos, Marcas e Categorias</t>
  </si>
  <si>
    <t>Crud Fluxo de Compra</t>
  </si>
</sst>
</file>

<file path=xl/styles.xml><?xml version="1.0" encoding="utf-8"?>
<styleSheet xmlns="http://schemas.openxmlformats.org/spreadsheetml/2006/main">
  <numFmts count="3">
    <numFmt numFmtId="164" formatCode="dd/mm/yyyy;@"/>
    <numFmt numFmtId="165" formatCode="[$-1009]d\-mmm\-yy;@"/>
    <numFmt numFmtId="166" formatCode="dd/mm/yy;@"/>
  </numFmts>
  <fonts count="9">
    <font>
      <sz val="10"/>
      <name val="Arial"/>
    </font>
    <font>
      <sz val="10"/>
      <name val="Arial"/>
      <family val="2"/>
    </font>
    <font>
      <sz val="8"/>
      <name val="Arial"/>
      <family val="2"/>
    </font>
    <font>
      <b/>
      <sz val="10"/>
      <name val="Arial"/>
      <family val="2"/>
    </font>
    <font>
      <sz val="8"/>
      <color indexed="81"/>
      <name val="Tahoma"/>
      <family val="2"/>
    </font>
    <font>
      <b/>
      <sz val="8"/>
      <color indexed="81"/>
      <name val="Tahoma"/>
      <family val="2"/>
    </font>
    <font>
      <b/>
      <sz val="8"/>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12"/>
        <bgColor indexed="64"/>
      </patternFill>
    </fill>
  </fills>
  <borders count="12">
    <border>
      <left/>
      <right/>
      <top/>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0" fontId="0" fillId="0" borderId="0" xfId="0" applyFill="1" applyBorder="1"/>
    <xf numFmtId="165" fontId="0" fillId="0" borderId="0" xfId="0" applyNumberFormat="1" applyAlignment="1">
      <alignment wrapText="1"/>
    </xf>
    <xf numFmtId="165" fontId="0" fillId="0" borderId="2" xfId="0" applyNumberFormat="1" applyBorder="1" applyAlignment="1">
      <alignment wrapText="1"/>
    </xf>
    <xf numFmtId="9" fontId="1" fillId="0" borderId="0" xfId="1"/>
    <xf numFmtId="9" fontId="0" fillId="0" borderId="0" xfId="1" applyFont="1"/>
    <xf numFmtId="0" fontId="3" fillId="0" borderId="1" xfId="0" applyFont="1" applyBorder="1"/>
    <xf numFmtId="0" fontId="6" fillId="0" borderId="0" xfId="0" applyFont="1" applyBorder="1"/>
    <xf numFmtId="0" fontId="7" fillId="2" borderId="4" xfId="0" applyFont="1" applyFill="1" applyBorder="1" applyAlignment="1">
      <alignment vertical="top" wrapText="1"/>
    </xf>
    <xf numFmtId="165" fontId="7" fillId="2" borderId="4" xfId="0" applyNumberFormat="1" applyFont="1" applyFill="1" applyBorder="1" applyAlignment="1">
      <alignment vertical="top" wrapText="1"/>
    </xf>
    <xf numFmtId="0" fontId="7" fillId="2" borderId="5" xfId="0" applyFont="1" applyFill="1" applyBorder="1" applyAlignment="1">
      <alignment vertical="top" wrapText="1"/>
    </xf>
    <xf numFmtId="164" fontId="7" fillId="2" borderId="4" xfId="0" applyNumberFormat="1" applyFont="1" applyFill="1"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7" fillId="2" borderId="6" xfId="0" applyFont="1" applyFill="1" applyBorder="1" applyAlignment="1">
      <alignment vertical="top" wrapText="1"/>
    </xf>
    <xf numFmtId="2" fontId="0" fillId="0" borderId="4" xfId="0" applyNumberFormat="1" applyBorder="1"/>
    <xf numFmtId="9" fontId="1" fillId="0" borderId="4" xfId="1" applyBorder="1"/>
    <xf numFmtId="9" fontId="0" fillId="0" borderId="4" xfId="1" applyFont="1" applyBorder="1"/>
    <xf numFmtId="0" fontId="3" fillId="0" borderId="0" xfId="0" applyFont="1" applyBorder="1"/>
    <xf numFmtId="166" fontId="0" fillId="0" borderId="0" xfId="0" applyNumberFormat="1" applyBorder="1"/>
    <xf numFmtId="9" fontId="8" fillId="0" borderId="0" xfId="0" applyNumberFormat="1" applyFont="1" applyBorder="1"/>
    <xf numFmtId="0" fontId="0" fillId="0" borderId="0" xfId="0" applyBorder="1" applyAlignment="1">
      <alignment vertical="top" wrapText="1"/>
    </xf>
    <xf numFmtId="0" fontId="0" fillId="0" borderId="0" xfId="0" applyBorder="1" applyAlignment="1">
      <alignment wrapText="1"/>
    </xf>
    <xf numFmtId="165" fontId="0" fillId="0" borderId="0" xfId="0" applyNumberFormat="1" applyBorder="1" applyAlignment="1">
      <alignment wrapText="1"/>
    </xf>
    <xf numFmtId="0" fontId="3" fillId="0" borderId="0" xfId="0" applyFont="1"/>
    <xf numFmtId="0" fontId="0" fillId="0" borderId="1" xfId="0" applyBorder="1" applyAlignment="1">
      <alignment vertical="top" wrapText="1"/>
    </xf>
    <xf numFmtId="0" fontId="7" fillId="2" borderId="7" xfId="0" applyFont="1" applyFill="1" applyBorder="1" applyAlignment="1">
      <alignment vertical="top" wrapText="1"/>
    </xf>
    <xf numFmtId="0" fontId="0" fillId="0" borderId="3" xfId="0"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right" vertical="top" wrapText="1"/>
    </xf>
    <xf numFmtId="0" fontId="0" fillId="0" borderId="5" xfId="0" applyBorder="1" applyAlignment="1">
      <alignment vertical="top" wrapText="1"/>
    </xf>
    <xf numFmtId="0" fontId="7" fillId="2" borderId="1" xfId="0" applyFont="1" applyFill="1" applyBorder="1" applyAlignment="1">
      <alignment vertical="top" wrapText="1"/>
    </xf>
    <xf numFmtId="164" fontId="0" fillId="0" borderId="1" xfId="0" applyNumberFormat="1" applyBorder="1"/>
    <xf numFmtId="0" fontId="8" fillId="0" borderId="0" xfId="0" applyFont="1"/>
    <xf numFmtId="0" fontId="1" fillId="0" borderId="0" xfId="0" applyFont="1"/>
    <xf numFmtId="0" fontId="0" fillId="0" borderId="0" xfId="0" applyBorder="1" applyAlignment="1">
      <alignment vertical="top"/>
    </xf>
    <xf numFmtId="0" fontId="0" fillId="0" borderId="0" xfId="0" applyAlignment="1">
      <alignment horizontal="right" vertical="top" wrapText="1"/>
    </xf>
    <xf numFmtId="0" fontId="0" fillId="0" borderId="0" xfId="0" applyBorder="1" applyAlignment="1">
      <alignment horizontal="right" vertical="top" wrapText="1"/>
    </xf>
    <xf numFmtId="0" fontId="1" fillId="0" borderId="0" xfId="0" applyFont="1" applyBorder="1" applyAlignment="1">
      <alignment vertical="center" wrapText="1"/>
    </xf>
    <xf numFmtId="164" fontId="7" fillId="2" borderId="0" xfId="0" applyNumberFormat="1" applyFont="1" applyFill="1" applyBorder="1" applyAlignment="1">
      <alignment vertical="top" wrapText="1"/>
    </xf>
    <xf numFmtId="0" fontId="0" fillId="0" borderId="0" xfId="0" quotePrefix="1"/>
    <xf numFmtId="0" fontId="0" fillId="0" borderId="0" xfId="0" applyAlignment="1"/>
    <xf numFmtId="0" fontId="0" fillId="0" borderId="2" xfId="0" applyBorder="1" applyAlignment="1"/>
    <xf numFmtId="0" fontId="1" fillId="0" borderId="1" xfId="0" applyFont="1" applyBorder="1" applyAlignment="1">
      <alignment vertical="top" wrapText="1"/>
    </xf>
    <xf numFmtId="2" fontId="0" fillId="0" borderId="0" xfId="0" applyNumberFormat="1"/>
    <xf numFmtId="0" fontId="1" fillId="0" borderId="0" xfId="0" applyFont="1" applyBorder="1" applyAlignment="1">
      <alignment vertical="top" wrapText="1"/>
    </xf>
    <xf numFmtId="0" fontId="0" fillId="0" borderId="0" xfId="0" applyNumberFormat="1"/>
    <xf numFmtId="0" fontId="0" fillId="0" borderId="2" xfId="0" applyBorder="1" applyAlignment="1">
      <alignment horizontal="right" vertical="top" wrapText="1"/>
    </xf>
    <xf numFmtId="0" fontId="0" fillId="0" borderId="0" xfId="0" quotePrefix="1" applyBorder="1" applyAlignment="1">
      <alignment vertical="top"/>
    </xf>
    <xf numFmtId="165" fontId="7" fillId="2" borderId="0" xfId="0" applyNumberFormat="1" applyFont="1" applyFill="1" applyBorder="1" applyAlignment="1">
      <alignment vertical="top" wrapText="1"/>
    </xf>
    <xf numFmtId="0" fontId="0" fillId="0" borderId="0" xfId="0" applyBorder="1" applyAlignment="1"/>
    <xf numFmtId="0" fontId="1" fillId="0" borderId="0" xfId="0" applyFont="1" applyBorder="1" applyAlignment="1">
      <alignment wrapText="1"/>
    </xf>
    <xf numFmtId="165" fontId="0" fillId="0" borderId="0" xfId="0" applyNumberFormat="1" applyAlignment="1">
      <alignment vertical="top" wrapText="1"/>
    </xf>
    <xf numFmtId="0" fontId="0" fillId="0" borderId="0" xfId="0" applyAlignment="1">
      <alignment vertical="top"/>
    </xf>
    <xf numFmtId="165"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14" fontId="0" fillId="0" borderId="0" xfId="0" applyNumberFormat="1" applyBorder="1" applyAlignment="1">
      <alignment vertical="top" wrapText="1"/>
    </xf>
    <xf numFmtId="14" fontId="1" fillId="0" borderId="0" xfId="0" applyNumberFormat="1" applyFont="1" applyBorder="1" applyAlignment="1">
      <alignment vertical="top" wrapText="1"/>
    </xf>
    <xf numFmtId="0" fontId="7" fillId="2" borderId="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cellXfs>
  <cellStyles count="2">
    <cellStyle name="Normal" xfId="0" builtinId="0"/>
    <cellStyle name="Porcentagem" xfId="1" builtinId="5"/>
  </cellStyles>
  <dxfs count="5">
    <dxf>
      <fill>
        <patternFill>
          <bgColor indexed="10"/>
        </patternFill>
      </fill>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2200" b="1" i="0" u="none" strike="noStrike" baseline="0">
                <a:solidFill>
                  <a:srgbClr val="000000"/>
                </a:solidFill>
                <a:latin typeface="Arial"/>
                <a:ea typeface="Arial"/>
                <a:cs typeface="Arial"/>
              </a:defRPr>
            </a:pPr>
            <a:r>
              <a:rPr lang="pt-BR"/>
              <a:t>Sprint 5 - eBM - EM 17/12/2013 as 20:00h.</a:t>
            </a:r>
          </a:p>
        </c:rich>
      </c:tx>
      <c:layout>
        <c:manualLayout>
          <c:xMode val="edge"/>
          <c:yMode val="edge"/>
          <c:x val="0.1704857107406077"/>
          <c:y val="2.6881786835469157E-2"/>
        </c:manualLayout>
      </c:layout>
      <c:spPr>
        <a:noFill/>
        <a:ln w="25400">
          <a:noFill/>
        </a:ln>
      </c:spPr>
    </c:title>
    <c:plotArea>
      <c:layout>
        <c:manualLayout>
          <c:layoutTarget val="inner"/>
          <c:xMode val="edge"/>
          <c:yMode val="edge"/>
          <c:x val="0.1381578947368422"/>
          <c:y val="0.1545700953593532"/>
          <c:w val="0.8092105263157896"/>
          <c:h val="0.58199001122260796"/>
        </c:manualLayout>
      </c:layout>
      <c:lineChart>
        <c:grouping val="standard"/>
        <c:ser>
          <c:idx val="0"/>
          <c:order val="0"/>
          <c:spPr>
            <a:ln w="38100">
              <a:solidFill>
                <a:srgbClr val="FF0000"/>
              </a:solidFill>
              <a:prstDash val="solid"/>
            </a:ln>
          </c:spPr>
          <c:marker>
            <c:symbol val="diamond"/>
            <c:size val="5"/>
            <c:spPr>
              <a:solidFill>
                <a:srgbClr val="000080"/>
              </a:solidFill>
              <a:ln>
                <a:solidFill>
                  <a:srgbClr val="000080"/>
                </a:solidFill>
                <a:prstDash val="solid"/>
              </a:ln>
            </c:spPr>
          </c:marker>
          <c:trendline>
            <c:name>Expected Completion Date</c:name>
            <c:spPr>
              <a:ln w="25400">
                <a:solidFill>
                  <a:srgbClr val="000000"/>
                </a:solidFill>
                <a:prstDash val="lgDash"/>
              </a:ln>
            </c:spPr>
            <c:trendlineType val="linear"/>
          </c:trendline>
          <c:cat>
            <c:strRef>
              <c:f>'Sprint #2'!$T$2:$AD$2</c:f>
              <c:strCache>
                <c:ptCount val="11"/>
                <c:pt idx="0">
                  <c:v>Start</c:v>
                </c:pt>
                <c:pt idx="1">
                  <c:v>03/12/2013</c:v>
                </c:pt>
                <c:pt idx="2">
                  <c:v>04/12/2013</c:v>
                </c:pt>
                <c:pt idx="3">
                  <c:v>05/12/2013</c:v>
                </c:pt>
                <c:pt idx="4">
                  <c:v>06/12/2013</c:v>
                </c:pt>
                <c:pt idx="5">
                  <c:v>09/12/2013</c:v>
                </c:pt>
                <c:pt idx="6">
                  <c:v>10/12/2013</c:v>
                </c:pt>
                <c:pt idx="7">
                  <c:v>11/12/2013</c:v>
                </c:pt>
                <c:pt idx="8">
                  <c:v>12/12/2013</c:v>
                </c:pt>
                <c:pt idx="9">
                  <c:v>13/12/2013</c:v>
                </c:pt>
                <c:pt idx="10">
                  <c:v>16/12/2013</c:v>
                </c:pt>
              </c:strCache>
            </c:strRef>
          </c:cat>
          <c:val>
            <c:numRef>
              <c:f>'Sprint #2'!$T$24:$AD$24</c:f>
              <c:numCache>
                <c:formatCode>0%</c:formatCode>
                <c:ptCount val="11"/>
                <c:pt idx="0">
                  <c:v>1</c:v>
                </c:pt>
                <c:pt idx="1">
                  <c:v>0.5</c:v>
                </c:pt>
                <c:pt idx="2">
                  <c:v>0.5</c:v>
                </c:pt>
                <c:pt idx="3">
                  <c:v>0.5</c:v>
                </c:pt>
                <c:pt idx="4">
                  <c:v>0.5</c:v>
                </c:pt>
                <c:pt idx="5">
                  <c:v>0.5</c:v>
                </c:pt>
                <c:pt idx="6">
                  <c:v>0.5</c:v>
                </c:pt>
                <c:pt idx="7">
                  <c:v>0</c:v>
                </c:pt>
                <c:pt idx="8">
                  <c:v>0</c:v>
                </c:pt>
                <c:pt idx="9">
                  <c:v>0</c:v>
                </c:pt>
                <c:pt idx="10">
                  <c:v>0</c:v>
                </c:pt>
              </c:numCache>
            </c:numRef>
          </c:val>
        </c:ser>
        <c:marker val="1"/>
        <c:axId val="83603840"/>
        <c:axId val="83605760"/>
      </c:lineChart>
      <c:catAx>
        <c:axId val="83603840"/>
        <c:scaling>
          <c:orientation val="minMax"/>
        </c:scaling>
        <c:axPos val="b"/>
        <c:title>
          <c:tx>
            <c:rich>
              <a:bodyPr/>
              <a:lstStyle/>
              <a:p>
                <a:pPr>
                  <a:defRPr sz="1775" b="1" i="0" u="none" strike="noStrike" baseline="0">
                    <a:solidFill>
                      <a:srgbClr val="000000"/>
                    </a:solidFill>
                    <a:latin typeface="Arial"/>
                    <a:ea typeface="Arial"/>
                    <a:cs typeface="Arial"/>
                  </a:defRPr>
                </a:pPr>
                <a:r>
                  <a:rPr lang="pt-BR"/>
                  <a:t>Data</a:t>
                </a:r>
              </a:p>
            </c:rich>
          </c:tx>
          <c:layout>
            <c:manualLayout>
              <c:xMode val="edge"/>
              <c:yMode val="edge"/>
              <c:x val="0.41558653408557106"/>
              <c:y val="0.93052333586002856"/>
            </c:manualLayout>
          </c:layout>
          <c:spPr>
            <a:noFill/>
            <a:ln w="25400">
              <a:noFill/>
            </a:ln>
          </c:spPr>
        </c:title>
        <c:numFmt formatCode="dd/mm/yyyy;@" sourceLinked="1"/>
        <c:tickLblPos val="nextTo"/>
        <c:spPr>
          <a:ln w="3175">
            <a:solidFill>
              <a:srgbClr val="000000"/>
            </a:solidFill>
            <a:prstDash val="solid"/>
          </a:ln>
        </c:spPr>
        <c:txPr>
          <a:bodyPr rot="-2700000" vert="horz"/>
          <a:lstStyle/>
          <a:p>
            <a:pPr>
              <a:defRPr sz="1850" b="0" i="0" u="none" strike="noStrike" baseline="0">
                <a:solidFill>
                  <a:srgbClr val="000000"/>
                </a:solidFill>
                <a:latin typeface="Arial"/>
                <a:ea typeface="Arial"/>
                <a:cs typeface="Arial"/>
              </a:defRPr>
            </a:pPr>
            <a:endParaRPr lang="pt-BR"/>
          </a:p>
        </c:txPr>
        <c:crossAx val="83605760"/>
        <c:crosses val="autoZero"/>
        <c:auto val="1"/>
        <c:lblAlgn val="ctr"/>
        <c:lblOffset val="100"/>
        <c:tickLblSkip val="2"/>
        <c:tickMarkSkip val="1"/>
      </c:catAx>
      <c:valAx>
        <c:axId val="83605760"/>
        <c:scaling>
          <c:orientation val="minMax"/>
          <c:max val="1.2"/>
          <c:min val="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pt-BR"/>
                  <a:t>Percentual Completado</a:t>
                </a:r>
              </a:p>
            </c:rich>
          </c:tx>
          <c:layout>
            <c:manualLayout>
              <c:xMode val="edge"/>
              <c:yMode val="edge"/>
              <c:x val="1.5037593984962405E-2"/>
              <c:y val="0.30376386419439538"/>
            </c:manualLayout>
          </c:layout>
          <c:spPr>
            <a:noFill/>
            <a:ln w="25400">
              <a:noFill/>
            </a:ln>
          </c:spPr>
        </c:title>
        <c:numFmt formatCode="0%" sourceLinked="1"/>
        <c:tickLblPos val="nextTo"/>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pt-BR"/>
          </a:p>
        </c:txPr>
        <c:crossAx val="83603840"/>
        <c:crosses val="autoZero"/>
        <c:crossBetween val="between"/>
      </c:valAx>
      <c:spPr>
        <a:solidFill>
          <a:srgbClr val="C0C0C0"/>
        </a:solidFill>
        <a:ln w="12700">
          <a:solidFill>
            <a:srgbClr val="808080"/>
          </a:solidFill>
          <a:prstDash val="solid"/>
        </a:ln>
      </c:spPr>
    </c:plotArea>
    <c:plotVisOnly val="1"/>
    <c:dispBlanksAs val="gap"/>
  </c:chart>
  <c:spPr>
    <a:solidFill>
      <a:sysClr val="window" lastClr="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pt-BR"/>
    </a:p>
  </c:txPr>
  <c:printSettings>
    <c:headerFooter alignWithMargins="0"/>
    <c:pageMargins b="0.98425196850393659" l="0.78740157480314954" r="0.78740157480314954" t="0.98425196850393659" header="0.51181102362204722" footer="0.51181102362204722"/>
    <c:pageSetup paperSize="9" orientation="landscape" draft="1"/>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15</xdr:col>
      <xdr:colOff>120649</xdr:colOff>
      <xdr:row>36</xdr:row>
      <xdr:rowOff>95250</xdr:rowOff>
    </xdr:to>
    <xdr:graphicFrame macro="">
      <xdr:nvGraphicFramePr>
        <xdr:cNvPr id="4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225;rio/Documents/SCRUM/MEMPHIS/SPRINT9/Sprint9%20Backlog%20(Memphis%20-%20V0.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2"/>
      <sheetName val="Burn-down Chart"/>
      <sheetName val="Lookups"/>
      <sheetName val="Sprint #2 - Retired"/>
    </sheetNames>
    <sheetDataSet>
      <sheetData sheetId="0"/>
      <sheetData sheetId="1"/>
      <sheetData sheetId="2">
        <row r="2">
          <cell r="E2" t="str">
            <v>Tarefa</v>
          </cell>
        </row>
        <row r="3">
          <cell r="E3" t="str">
            <v>Bug</v>
          </cell>
        </row>
        <row r="4">
          <cell r="E4" t="str">
            <v>Implementação</v>
          </cell>
        </row>
      </sheetData>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1"/>
  <dimension ref="A1:BA42"/>
  <sheetViews>
    <sheetView tabSelected="1" workbookViewId="0">
      <pane xSplit="2" ySplit="2" topLeftCell="R3" activePane="bottomRight" state="frozenSplit"/>
      <selection pane="topRight" activeCell="J1" sqref="J1"/>
      <selection pane="bottomLeft" activeCell="A2" sqref="A2"/>
      <selection pane="bottomRight" activeCell="AF4" sqref="AF4"/>
    </sheetView>
  </sheetViews>
  <sheetFormatPr defaultRowHeight="12.75"/>
  <cols>
    <col min="1" max="1" width="17.42578125" style="28" bestFit="1" customWidth="1"/>
    <col min="2" max="2" width="11.7109375" style="43" customWidth="1"/>
    <col min="3" max="3" width="36.28515625" style="19" bestFit="1" customWidth="1"/>
    <col min="4" max="4" width="14.5703125" style="19" customWidth="1"/>
    <col min="5" max="5" width="12.7109375" style="19" customWidth="1"/>
    <col min="6" max="6" width="12" style="9" bestFit="1" customWidth="1"/>
    <col min="7" max="7" width="12.28515625" style="1" bestFit="1" customWidth="1"/>
    <col min="8" max="8" width="10.42578125" bestFit="1" customWidth="1"/>
    <col min="9" max="9" width="13.7109375" bestFit="1" customWidth="1"/>
    <col min="10" max="10" width="11.42578125" bestFit="1" customWidth="1"/>
    <col min="11" max="11" width="10.28515625" bestFit="1" customWidth="1"/>
    <col min="12" max="12" width="7" bestFit="1" customWidth="1"/>
    <col min="13" max="13" width="16.7109375" style="3" bestFit="1" customWidth="1"/>
    <col min="14" max="14" width="12.85546875" style="32" bestFit="1" customWidth="1"/>
    <col min="15" max="15" width="11" bestFit="1" customWidth="1"/>
    <col min="16" max="16" width="11" style="2" bestFit="1" customWidth="1"/>
    <col min="17" max="18" width="9.140625" style="3"/>
    <col min="19" max="19" width="15.5703125" style="2" customWidth="1"/>
    <col min="20" max="20" width="6.42578125" style="3" customWidth="1"/>
    <col min="21" max="21" width="10.28515625" customWidth="1"/>
    <col min="22" max="26" width="10.140625" customWidth="1"/>
    <col min="27" max="42" width="10.140625" bestFit="1" customWidth="1"/>
  </cols>
  <sheetData>
    <row r="1" spans="1:53" s="35" customFormat="1">
      <c r="B1" s="36"/>
      <c r="N1" s="38"/>
      <c r="P1" s="38"/>
      <c r="Q1" s="67" t="s">
        <v>23</v>
      </c>
      <c r="R1" s="68"/>
      <c r="S1" s="69"/>
    </row>
    <row r="2" spans="1:53" s="15" customFormat="1" ht="40.5" customHeight="1">
      <c r="A2" s="35" t="s">
        <v>0</v>
      </c>
      <c r="B2" s="36" t="s">
        <v>24</v>
      </c>
      <c r="C2" s="35" t="s">
        <v>1</v>
      </c>
      <c r="D2" s="35" t="s">
        <v>42</v>
      </c>
      <c r="E2" s="35" t="s">
        <v>43</v>
      </c>
      <c r="F2" s="16" t="s">
        <v>12</v>
      </c>
      <c r="G2" s="15" t="s">
        <v>5</v>
      </c>
      <c r="H2" s="15" t="s">
        <v>6</v>
      </c>
      <c r="I2" s="15" t="s">
        <v>13</v>
      </c>
      <c r="J2" s="15" t="s">
        <v>3</v>
      </c>
      <c r="K2" s="15" t="s">
        <v>2</v>
      </c>
      <c r="L2" s="15" t="s">
        <v>9</v>
      </c>
      <c r="M2" s="15" t="s">
        <v>4</v>
      </c>
      <c r="N2" s="17" t="s">
        <v>18</v>
      </c>
      <c r="O2" s="15" t="s">
        <v>7</v>
      </c>
      <c r="P2" s="17" t="s">
        <v>8</v>
      </c>
      <c r="Q2" s="15" t="s">
        <v>20</v>
      </c>
      <c r="R2" s="15" t="s">
        <v>16</v>
      </c>
      <c r="S2" s="17" t="s">
        <v>15</v>
      </c>
      <c r="T2" s="15" t="s">
        <v>21</v>
      </c>
      <c r="U2" s="18">
        <v>41611</v>
      </c>
      <c r="V2" s="18">
        <f>IF(AND(WEEKDAY(U2) &gt; 0,WEEKDAY(U2) &lt; 6), U2+1, U2+3)</f>
        <v>41612</v>
      </c>
      <c r="W2" s="46">
        <f t="shared" ref="W2:X2" si="0">IF(AND(WEEKDAY(V2) &gt; 0,WEEKDAY(V2) &lt; 6), V2+1, V2+3)</f>
        <v>41613</v>
      </c>
      <c r="X2" s="18">
        <f t="shared" si="0"/>
        <v>41614</v>
      </c>
      <c r="Y2" s="18">
        <f t="shared" ref="Y2" si="1">IF(AND(WEEKDAY(X2) &gt; 0,WEEKDAY(X2) &lt; 6), X2+1, X2+3)</f>
        <v>41617</v>
      </c>
      <c r="Z2" s="18">
        <f t="shared" ref="Z2" si="2">IF(AND(WEEKDAY(Y2) &gt; 0,WEEKDAY(Y2) &lt; 6), Y2+1, Y2+3)</f>
        <v>41618</v>
      </c>
      <c r="AA2" s="18">
        <f t="shared" ref="AA2" si="3">IF(AND(WEEKDAY(Z2) &gt; 0,WEEKDAY(Z2) &lt; 6), Z2+1, Z2+3)</f>
        <v>41619</v>
      </c>
      <c r="AB2" s="18">
        <f t="shared" ref="AB2" si="4">IF(AND(WEEKDAY(AA2) &gt; 0,WEEKDAY(AA2) &lt; 6), AA2+1, AA2+3)</f>
        <v>41620</v>
      </c>
      <c r="AC2" s="18">
        <f t="shared" ref="AC2:AD2" si="5">IF(AND(WEEKDAY(AB2) &gt; 0,WEEKDAY(AB2) &lt; 6), AB2+1, AB2+3)</f>
        <v>41621</v>
      </c>
      <c r="AD2" s="18">
        <f t="shared" si="5"/>
        <v>41624</v>
      </c>
      <c r="AE2" s="18"/>
      <c r="AF2" s="18"/>
      <c r="AG2" s="18"/>
      <c r="AH2" s="18"/>
      <c r="AI2" s="18"/>
      <c r="AJ2" s="18"/>
      <c r="AK2" s="18"/>
      <c r="AL2" s="18"/>
      <c r="AM2" s="18"/>
      <c r="AN2" s="18"/>
      <c r="AO2" s="18"/>
      <c r="AP2" s="18"/>
      <c r="AQ2" s="18"/>
      <c r="AR2" s="18"/>
      <c r="AS2" s="18"/>
      <c r="AT2" s="18"/>
      <c r="AU2" s="18"/>
      <c r="AV2" s="18"/>
      <c r="AW2" s="18"/>
      <c r="AX2" s="18"/>
      <c r="AY2" s="18"/>
      <c r="AZ2" s="18"/>
      <c r="BA2" s="18"/>
    </row>
    <row r="3" spans="1:53" ht="38.25">
      <c r="A3" s="45" t="s">
        <v>54</v>
      </c>
      <c r="B3" s="44"/>
      <c r="C3" s="28"/>
      <c r="D3" s="65">
        <v>41579</v>
      </c>
      <c r="E3" s="65">
        <v>41579</v>
      </c>
      <c r="F3" s="59"/>
      <c r="G3" s="60" t="s">
        <v>46</v>
      </c>
      <c r="H3" s="60">
        <v>9</v>
      </c>
      <c r="I3" t="s">
        <v>52</v>
      </c>
      <c r="J3" t="s">
        <v>53</v>
      </c>
      <c r="K3" t="s">
        <v>27</v>
      </c>
      <c r="M3" s="3" t="s">
        <v>50</v>
      </c>
      <c r="O3">
        <v>2</v>
      </c>
      <c r="Q3" s="3" t="str">
        <f t="shared" ref="Q3:Q19" si="6">IF(P3&lt;&gt;"",P3-O3,"")</f>
        <v/>
      </c>
      <c r="R3" s="3">
        <f>IF(P3="",O3,P3)</f>
        <v>2</v>
      </c>
      <c r="S3" s="2">
        <f t="shared" ref="S3:S19" si="7">R3-SUM(U3:AI3)</f>
        <v>2</v>
      </c>
    </row>
    <row r="4" spans="1:53" ht="25.5">
      <c r="A4" s="45" t="s">
        <v>55</v>
      </c>
      <c r="B4" s="44"/>
      <c r="C4" s="52"/>
      <c r="D4" s="66">
        <v>41619</v>
      </c>
      <c r="E4" s="66">
        <v>41619</v>
      </c>
      <c r="F4" s="59"/>
      <c r="G4" s="60" t="s">
        <v>45</v>
      </c>
      <c r="H4" s="60"/>
      <c r="I4" t="s">
        <v>52</v>
      </c>
      <c r="J4" t="s">
        <v>53</v>
      </c>
      <c r="K4" t="s">
        <v>27</v>
      </c>
      <c r="M4" s="3" t="s">
        <v>50</v>
      </c>
      <c r="O4">
        <v>1</v>
      </c>
      <c r="Q4" s="3" t="str">
        <f t="shared" si="6"/>
        <v/>
      </c>
      <c r="R4" s="3">
        <f t="shared" ref="R4:R19" si="8">IF(P4="",O4,P4)</f>
        <v>1</v>
      </c>
      <c r="S4" s="2">
        <f t="shared" si="7"/>
        <v>1</v>
      </c>
    </row>
    <row r="5" spans="1:53">
      <c r="B5" s="44"/>
      <c r="C5" s="28"/>
      <c r="D5" s="28"/>
      <c r="E5" s="28"/>
      <c r="F5" s="61"/>
      <c r="G5" s="19"/>
      <c r="H5" s="60"/>
      <c r="J5" s="41"/>
      <c r="Q5" s="3" t="str">
        <f t="shared" si="6"/>
        <v/>
      </c>
      <c r="R5" s="3">
        <f t="shared" si="8"/>
        <v>0</v>
      </c>
      <c r="S5" s="2">
        <f t="shared" si="7"/>
        <v>0</v>
      </c>
      <c r="X5" s="53"/>
      <c r="Y5" s="53"/>
    </row>
    <row r="6" spans="1:53">
      <c r="B6" s="44"/>
      <c r="C6" s="28"/>
      <c r="D6" s="28"/>
      <c r="E6" s="28"/>
      <c r="F6" s="61"/>
      <c r="G6" s="19"/>
      <c r="H6" s="60"/>
      <c r="J6" s="41"/>
      <c r="Q6" s="3" t="str">
        <f t="shared" si="6"/>
        <v/>
      </c>
      <c r="R6" s="3">
        <f t="shared" si="8"/>
        <v>0</v>
      </c>
      <c r="S6" s="2">
        <f t="shared" si="7"/>
        <v>0</v>
      </c>
    </row>
    <row r="7" spans="1:53">
      <c r="B7" s="55"/>
      <c r="C7" s="52"/>
      <c r="D7" s="52"/>
      <c r="E7" s="52"/>
      <c r="F7" s="61"/>
      <c r="G7" s="19"/>
      <c r="H7" s="60"/>
      <c r="J7" s="41"/>
      <c r="Q7" s="3" t="str">
        <f t="shared" si="6"/>
        <v/>
      </c>
      <c r="R7" s="3">
        <f t="shared" si="8"/>
        <v>0</v>
      </c>
      <c r="S7" s="2">
        <f t="shared" si="7"/>
        <v>0</v>
      </c>
    </row>
    <row r="8" spans="1:53">
      <c r="B8" s="44"/>
      <c r="C8" s="28"/>
      <c r="D8" s="28"/>
      <c r="E8" s="28"/>
      <c r="F8" s="59"/>
      <c r="G8" s="60"/>
      <c r="H8" s="60"/>
      <c r="J8" s="41"/>
      <c r="N8" s="50"/>
      <c r="Q8" s="3" t="str">
        <f t="shared" si="6"/>
        <v/>
      </c>
      <c r="R8" s="3">
        <f t="shared" si="8"/>
        <v>0</v>
      </c>
      <c r="S8" s="2">
        <f t="shared" si="7"/>
        <v>0</v>
      </c>
    </row>
    <row r="9" spans="1:53">
      <c r="B9" s="44"/>
      <c r="C9" s="28"/>
      <c r="D9" s="28"/>
      <c r="E9" s="28"/>
      <c r="F9" s="59"/>
      <c r="G9" s="60"/>
      <c r="H9" s="60"/>
      <c r="J9" s="41"/>
      <c r="N9" s="50"/>
      <c r="Q9" s="3" t="str">
        <f t="shared" si="6"/>
        <v/>
      </c>
      <c r="R9" s="3">
        <f t="shared" si="8"/>
        <v>0</v>
      </c>
      <c r="S9" s="2">
        <f t="shared" si="7"/>
        <v>0</v>
      </c>
    </row>
    <row r="10" spans="1:53">
      <c r="B10" s="44"/>
      <c r="C10" s="28"/>
      <c r="D10" s="28"/>
      <c r="E10" s="28"/>
      <c r="F10" s="59"/>
      <c r="G10" s="60"/>
      <c r="H10" s="60"/>
      <c r="J10" s="41"/>
      <c r="N10" s="50"/>
      <c r="Q10" s="3" t="str">
        <f t="shared" si="6"/>
        <v/>
      </c>
      <c r="R10" s="3">
        <f t="shared" si="8"/>
        <v>0</v>
      </c>
      <c r="S10" s="2">
        <f t="shared" si="7"/>
        <v>0</v>
      </c>
    </row>
    <row r="11" spans="1:53">
      <c r="B11" s="44"/>
      <c r="C11" s="28"/>
      <c r="D11" s="28"/>
      <c r="E11" s="28"/>
      <c r="F11" s="60"/>
      <c r="G11" s="60"/>
      <c r="H11" s="60"/>
      <c r="J11" s="41"/>
      <c r="Q11" s="3" t="str">
        <f t="shared" si="6"/>
        <v/>
      </c>
      <c r="R11" s="3">
        <f t="shared" si="8"/>
        <v>0</v>
      </c>
      <c r="S11" s="2">
        <f t="shared" si="7"/>
        <v>0</v>
      </c>
    </row>
    <row r="12" spans="1:53">
      <c r="B12" s="44"/>
      <c r="C12" s="28"/>
      <c r="D12" s="28"/>
      <c r="E12" s="28"/>
      <c r="F12" s="61"/>
      <c r="G12" s="19"/>
      <c r="H12" s="60"/>
      <c r="J12" s="41"/>
      <c r="Q12" s="3" t="str">
        <f t="shared" si="6"/>
        <v/>
      </c>
      <c r="R12" s="3">
        <f t="shared" si="8"/>
        <v>0</v>
      </c>
      <c r="S12" s="2">
        <f t="shared" si="7"/>
        <v>0</v>
      </c>
    </row>
    <row r="13" spans="1:53">
      <c r="B13" s="44"/>
      <c r="C13" s="28"/>
      <c r="D13" s="28"/>
      <c r="E13" s="28"/>
      <c r="F13" s="61"/>
      <c r="G13" s="19"/>
      <c r="H13" s="60"/>
      <c r="J13" s="41"/>
      <c r="N13" s="50"/>
      <c r="Q13" s="3" t="str">
        <f t="shared" si="6"/>
        <v/>
      </c>
      <c r="R13" s="3">
        <f t="shared" si="8"/>
        <v>0</v>
      </c>
      <c r="S13" s="2">
        <f t="shared" si="7"/>
        <v>0</v>
      </c>
    </row>
    <row r="14" spans="1:53">
      <c r="B14" s="44"/>
      <c r="C14" s="28"/>
      <c r="D14" s="28"/>
      <c r="E14" s="28"/>
      <c r="F14" s="61"/>
      <c r="G14" s="19"/>
      <c r="H14" s="60"/>
      <c r="J14" s="41"/>
      <c r="N14" s="50"/>
      <c r="Q14" s="3" t="str">
        <f t="shared" si="6"/>
        <v/>
      </c>
      <c r="R14" s="3">
        <f t="shared" si="8"/>
        <v>0</v>
      </c>
      <c r="S14" s="2">
        <f t="shared" si="7"/>
        <v>0</v>
      </c>
    </row>
    <row r="15" spans="1:53">
      <c r="B15" s="44"/>
      <c r="C15" s="28"/>
      <c r="D15" s="28"/>
      <c r="E15" s="28"/>
      <c r="F15" s="61"/>
      <c r="G15" s="19"/>
      <c r="H15" s="60"/>
      <c r="J15" s="41"/>
      <c r="N15" s="50"/>
      <c r="Q15" s="3" t="str">
        <f t="shared" si="6"/>
        <v/>
      </c>
      <c r="R15" s="3">
        <f t="shared" si="8"/>
        <v>0</v>
      </c>
      <c r="S15" s="2">
        <f t="shared" si="7"/>
        <v>0</v>
      </c>
    </row>
    <row r="16" spans="1:53">
      <c r="B16" s="44"/>
      <c r="C16" s="28"/>
      <c r="D16" s="28"/>
      <c r="E16" s="28"/>
      <c r="F16" s="61"/>
      <c r="G16" s="19"/>
      <c r="H16" s="60"/>
      <c r="J16" s="41"/>
      <c r="N16" s="50"/>
      <c r="Q16" s="3" t="str">
        <f t="shared" si="6"/>
        <v/>
      </c>
      <c r="R16" s="3">
        <f t="shared" si="8"/>
        <v>0</v>
      </c>
      <c r="S16" s="2">
        <f t="shared" si="7"/>
        <v>0</v>
      </c>
    </row>
    <row r="17" spans="1:53">
      <c r="B17" s="44"/>
      <c r="C17" s="28"/>
      <c r="D17" s="28"/>
      <c r="E17" s="28"/>
      <c r="F17" s="61"/>
      <c r="G17" s="19"/>
      <c r="H17" s="60"/>
      <c r="J17" s="41"/>
      <c r="N17" s="50"/>
      <c r="Q17" s="3" t="str">
        <f t="shared" si="6"/>
        <v/>
      </c>
      <c r="R17" s="3">
        <f t="shared" si="8"/>
        <v>0</v>
      </c>
      <c r="S17" s="2">
        <f t="shared" si="7"/>
        <v>0</v>
      </c>
    </row>
    <row r="18" spans="1:53">
      <c r="B18" s="44"/>
      <c r="C18" s="28"/>
      <c r="D18" s="28"/>
      <c r="E18" s="28"/>
      <c r="F18" s="61"/>
      <c r="G18" s="19"/>
      <c r="H18" s="60"/>
      <c r="J18" s="41"/>
      <c r="N18" s="50"/>
      <c r="Q18" s="3" t="str">
        <f t="shared" si="6"/>
        <v/>
      </c>
      <c r="R18" s="3">
        <f t="shared" si="8"/>
        <v>0</v>
      </c>
      <c r="S18" s="2">
        <f t="shared" si="7"/>
        <v>0</v>
      </c>
    </row>
    <row r="19" spans="1:53" s="3" customFormat="1" ht="13.5" thickBot="1">
      <c r="A19" s="20"/>
      <c r="B19" s="5"/>
      <c r="C19" s="5"/>
      <c r="D19" s="5"/>
      <c r="E19" s="5"/>
      <c r="F19" s="5"/>
      <c r="G19" s="20"/>
      <c r="H19" s="5"/>
      <c r="I19" s="5"/>
      <c r="J19" s="5"/>
      <c r="K19" s="5"/>
      <c r="L19" s="5"/>
      <c r="M19" s="5"/>
      <c r="N19" s="34"/>
      <c r="O19" s="5"/>
      <c r="P19" s="6"/>
      <c r="Q19" s="62" t="str">
        <f t="shared" si="6"/>
        <v/>
      </c>
      <c r="R19" s="63">
        <f t="shared" si="8"/>
        <v>0</v>
      </c>
      <c r="S19" s="64">
        <f t="shared" si="7"/>
        <v>0</v>
      </c>
      <c r="T19" s="5"/>
      <c r="U19" s="5"/>
      <c r="V19" s="5"/>
      <c r="W19" s="5"/>
      <c r="X19" s="5"/>
      <c r="Y19" s="5"/>
      <c r="Z19" s="5"/>
      <c r="AA19" s="5"/>
      <c r="AB19" s="5"/>
      <c r="AC19" s="5"/>
      <c r="AD19" s="5"/>
      <c r="AE19" s="5"/>
      <c r="AF19" s="5"/>
      <c r="AG19" s="5"/>
      <c r="AH19" s="5"/>
      <c r="AI19" s="5"/>
      <c r="AJ19" s="5"/>
      <c r="AK19" s="5"/>
      <c r="AL19" s="5"/>
      <c r="AM19" s="5"/>
      <c r="AN19" s="5"/>
      <c r="AO19" s="5"/>
      <c r="AP19" s="5"/>
    </row>
    <row r="20" spans="1:53" s="3" customFormat="1" ht="13.5" thickTop="1">
      <c r="A20" s="28"/>
      <c r="B20" s="44"/>
      <c r="C20" s="28"/>
      <c r="D20" s="28"/>
      <c r="E20" s="28"/>
      <c r="F20" s="30"/>
      <c r="G20" s="29"/>
      <c r="N20" s="32" t="s">
        <v>10</v>
      </c>
      <c r="O20">
        <f>SUM(O3:O19)</f>
        <v>3</v>
      </c>
      <c r="P20" s="2"/>
      <c r="Q20" s="8">
        <f>SUM(Q3:Q19)</f>
        <v>0</v>
      </c>
      <c r="R20" s="8">
        <f>SUM(R3:R19)</f>
        <v>3</v>
      </c>
      <c r="S20" s="2">
        <f>SUM(S3:S19)</f>
        <v>3</v>
      </c>
      <c r="T20" s="8"/>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c r="N21" s="37" t="s">
        <v>32</v>
      </c>
      <c r="O21" s="7">
        <f>R20</f>
        <v>3</v>
      </c>
      <c r="S21" s="13" t="s">
        <v>28</v>
      </c>
      <c r="U21">
        <v>1.5</v>
      </c>
      <c r="V21">
        <v>0</v>
      </c>
      <c r="W21">
        <v>0</v>
      </c>
      <c r="X21" s="51">
        <v>0</v>
      </c>
      <c r="Y21" s="51">
        <v>0</v>
      </c>
      <c r="Z21">
        <v>0</v>
      </c>
      <c r="AA21">
        <v>1.5</v>
      </c>
      <c r="AB21">
        <v>0</v>
      </c>
      <c r="AC21">
        <v>0</v>
      </c>
      <c r="AD21" s="51">
        <v>0</v>
      </c>
    </row>
    <row r="22" spans="1:53">
      <c r="N22" s="32" t="s">
        <v>33</v>
      </c>
      <c r="O22">
        <f>O21-O20</f>
        <v>0</v>
      </c>
      <c r="S22" s="13" t="s">
        <v>41</v>
      </c>
      <c r="T22" s="25"/>
      <c r="U22">
        <f>T22+U21</f>
        <v>1.5</v>
      </c>
      <c r="V22">
        <f>U22+V21</f>
        <v>1.5</v>
      </c>
      <c r="W22">
        <f>V22+W21</f>
        <v>1.5</v>
      </c>
      <c r="X22">
        <f t="shared" ref="X22:Z22" si="9">W22+X21</f>
        <v>1.5</v>
      </c>
      <c r="Y22">
        <f t="shared" si="9"/>
        <v>1.5</v>
      </c>
      <c r="Z22">
        <f t="shared" si="9"/>
        <v>1.5</v>
      </c>
      <c r="AA22">
        <f t="shared" ref="AA22" si="10">Z22+AA21</f>
        <v>3</v>
      </c>
      <c r="AB22">
        <f t="shared" ref="AB22" si="11">AA22+AB21</f>
        <v>3</v>
      </c>
      <c r="AC22">
        <f t="shared" ref="AC22" si="12">AB22+AC21</f>
        <v>3</v>
      </c>
      <c r="AD22">
        <f t="shared" ref="AD22" si="13">AC22+AD21</f>
        <v>3</v>
      </c>
    </row>
    <row r="23" spans="1:53">
      <c r="N23" s="37" t="s">
        <v>34</v>
      </c>
      <c r="O23" s="24">
        <f>O21/O20-1</f>
        <v>0</v>
      </c>
      <c r="S23" s="13" t="s">
        <v>29</v>
      </c>
      <c r="T23" s="25"/>
      <c r="U23">
        <f>$O20-U22+SUM($T26:U26)</f>
        <v>1.5</v>
      </c>
      <c r="V23">
        <f>$O20-V22+SUM($T26:V26)</f>
        <v>1.5</v>
      </c>
      <c r="W23">
        <f>$O20-W22+SUM($T26:W26)</f>
        <v>1.5</v>
      </c>
      <c r="X23">
        <f>$O20-X22+SUM($T26:X26)</f>
        <v>1.5</v>
      </c>
      <c r="Y23">
        <f>$O20-Y22+SUM($T26:Y26)</f>
        <v>1.5</v>
      </c>
      <c r="Z23">
        <f>$O20-Z22+SUM($T26:Z26)</f>
        <v>1.5</v>
      </c>
      <c r="AA23">
        <f>$O20-AA22+SUM($T26:AA26)</f>
        <v>0</v>
      </c>
      <c r="AB23">
        <f>$O20-AB22+SUM($T26:AB26)</f>
        <v>0</v>
      </c>
      <c r="AC23">
        <f>$O20-AC22+SUM($T26:AC26)</f>
        <v>0</v>
      </c>
      <c r="AD23">
        <f>$O20-AD22+SUM($T26:AD26)</f>
        <v>0</v>
      </c>
    </row>
    <row r="24" spans="1:53">
      <c r="N24" s="37"/>
      <c r="O24" s="7"/>
      <c r="S24" s="13" t="s">
        <v>19</v>
      </c>
      <c r="T24" s="27">
        <v>1</v>
      </c>
      <c r="U24" s="11">
        <f t="shared" ref="U24:AD24" ca="1" si="14">IF(U2 &lt; $S$30, U23/$O$21, NA())</f>
        <v>0.5</v>
      </c>
      <c r="V24" s="11">
        <f t="shared" ca="1" si="14"/>
        <v>0.5</v>
      </c>
      <c r="W24" s="11">
        <f t="shared" ca="1" si="14"/>
        <v>0.5</v>
      </c>
      <c r="X24" s="11">
        <f t="shared" ca="1" si="14"/>
        <v>0.5</v>
      </c>
      <c r="Y24" s="11">
        <f t="shared" ca="1" si="14"/>
        <v>0.5</v>
      </c>
      <c r="Z24" s="11">
        <f t="shared" ca="1" si="14"/>
        <v>0.5</v>
      </c>
      <c r="AA24" s="11">
        <f t="shared" ca="1" si="14"/>
        <v>0</v>
      </c>
      <c r="AB24" s="11">
        <f t="shared" ca="1" si="14"/>
        <v>0</v>
      </c>
      <c r="AC24" s="11">
        <f t="shared" ca="1" si="14"/>
        <v>0</v>
      </c>
      <c r="AD24" s="11">
        <f t="shared" ca="1" si="14"/>
        <v>0</v>
      </c>
      <c r="AE24" s="11"/>
      <c r="AF24" s="11"/>
      <c r="AG24" s="11"/>
      <c r="AH24" s="11"/>
      <c r="AI24" s="11"/>
      <c r="AJ24" s="11"/>
      <c r="AK24" s="11"/>
      <c r="AL24" s="11"/>
      <c r="AM24" s="11"/>
      <c r="AN24" s="11"/>
      <c r="AO24" s="11"/>
      <c r="AP24" s="11"/>
    </row>
    <row r="25" spans="1:53">
      <c r="N25" s="32" t="s">
        <v>11</v>
      </c>
      <c r="O25">
        <f>S20</f>
        <v>3</v>
      </c>
      <c r="T25" s="25"/>
      <c r="U25" s="12"/>
      <c r="V25" s="12"/>
      <c r="W25" s="12"/>
      <c r="X25" s="12"/>
      <c r="Y25" s="12"/>
      <c r="Z25" s="12"/>
      <c r="AA25" s="12"/>
      <c r="AB25" s="12"/>
      <c r="AC25" s="12"/>
      <c r="AD25" s="12"/>
      <c r="AE25" s="12"/>
      <c r="AF25" s="12"/>
      <c r="AG25" s="12"/>
      <c r="AH25" s="12"/>
      <c r="AI25" s="12"/>
      <c r="AJ25" s="12"/>
      <c r="AK25" s="12"/>
      <c r="AL25" s="12"/>
      <c r="AM25" s="12"/>
      <c r="AN25" s="12"/>
      <c r="AO25" s="12"/>
      <c r="AP25" s="12"/>
    </row>
    <row r="26" spans="1:53">
      <c r="N26" s="37" t="s">
        <v>19</v>
      </c>
      <c r="O26" s="23">
        <f>O25/O21</f>
        <v>1</v>
      </c>
      <c r="S26" s="13" t="s">
        <v>22</v>
      </c>
      <c r="T26" s="25">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row>
    <row r="27" spans="1:53">
      <c r="N27" s="37"/>
      <c r="O27" s="7"/>
    </row>
    <row r="28" spans="1:53" ht="25.5">
      <c r="N28" s="32" t="s">
        <v>35</v>
      </c>
      <c r="O28">
        <v>2</v>
      </c>
      <c r="T28" s="26"/>
    </row>
    <row r="29" spans="1:53" ht="38.25">
      <c r="N29" s="37" t="s">
        <v>36</v>
      </c>
      <c r="O29" s="22">
        <f>((O25/O28)/8)/0.8</f>
        <v>0.234375</v>
      </c>
      <c r="R29" s="14" t="s">
        <v>30</v>
      </c>
      <c r="S29" s="2">
        <f>SUM(Q3:Q19)-SUM(U26:AP26)</f>
        <v>0</v>
      </c>
    </row>
    <row r="30" spans="1:53">
      <c r="R30" s="14" t="s">
        <v>31</v>
      </c>
      <c r="S30" s="39">
        <f ca="1">NOW()</f>
        <v>41688.944015856483</v>
      </c>
    </row>
    <row r="32" spans="1:53">
      <c r="S32" s="39"/>
      <c r="V32" s="11"/>
    </row>
    <row r="42" spans="19:19">
      <c r="S42" s="13"/>
    </row>
  </sheetData>
  <autoFilter ref="A2:S26">
    <filterColumn colId="3"/>
    <filterColumn colId="4"/>
  </autoFilter>
  <sortState ref="B3:O10">
    <sortCondition descending="1" ref="H3:H10"/>
  </sortState>
  <mergeCells count="1">
    <mergeCell ref="Q1:S1"/>
  </mergeCells>
  <phoneticPr fontId="2" type="noConversion"/>
  <conditionalFormatting sqref="S29 T27">
    <cfRule type="cellIs" dxfId="4" priority="1" stopIfTrue="1" operator="notEqual">
      <formula>0</formula>
    </cfRule>
  </conditionalFormatting>
  <conditionalFormatting sqref="R40">
    <cfRule type="cellIs" dxfId="3" priority="2" stopIfTrue="1" operator="notEqual">
      <formula>0</formula>
    </cfRule>
  </conditionalFormatting>
  <conditionalFormatting sqref="S3:T19">
    <cfRule type="cellIs" dxfId="2" priority="3" stopIfTrue="1" operator="lessThan">
      <formula>0</formula>
    </cfRule>
  </conditionalFormatting>
  <conditionalFormatting sqref="U2:AP2">
    <cfRule type="cellIs" dxfId="1" priority="158" stopIfTrue="1" operator="between">
      <formula>$S$30</formula>
      <formula>$S$30-1</formula>
    </cfRule>
  </conditionalFormatting>
  <dataValidations count="7">
    <dataValidation type="list" allowBlank="1" showInputMessage="1" showErrorMessage="1" sqref="G56:G65509 G3:G20">
      <formula1>Team</formula1>
    </dataValidation>
    <dataValidation type="list" allowBlank="1" showInputMessage="1" showErrorMessage="1" sqref="J56:J65509 J3:J20">
      <formula1>Category</formula1>
    </dataValidation>
    <dataValidation type="list" allowBlank="1" showInputMessage="1" showErrorMessage="1" sqref="L56:L65509 L3:L20">
      <formula1>Risk</formula1>
    </dataValidation>
    <dataValidation type="list" allowBlank="1" showInputMessage="1" showErrorMessage="1" sqref="H56:H65509 H3:H10 H12:H18 H20">
      <formula1>Priority</formula1>
    </dataValidation>
    <dataValidation type="list" allowBlank="1" showInputMessage="1" showErrorMessage="1" sqref="M56:M65509 M3:M20">
      <formula1>Status</formula1>
    </dataValidation>
    <dataValidation type="list" allowBlank="1" showInputMessage="1" showErrorMessage="1" sqref="K56:K65509 K3:K20">
      <formula1>BusinessValue</formula1>
    </dataValidation>
    <dataValidation type="list" allowBlank="1" showInputMessage="1" showErrorMessage="1" sqref="I3:I65509">
      <formula1>Type</formula1>
    </dataValidation>
  </dataValidations>
  <pageMargins left="0.78740157499999996" right="0.78740157499999996" top="0.984251969" bottom="0.984251969"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Plan2"/>
  <dimension ref="P42"/>
  <sheetViews>
    <sheetView view="pageBreakPreview" zoomScaleSheetLayoutView="100" workbookViewId="0">
      <selection activeCell="Q11" sqref="Q11"/>
    </sheetView>
  </sheetViews>
  <sheetFormatPr defaultRowHeight="12.75"/>
  <sheetData>
    <row r="42" spans="16:16">
      <c r="P42" s="47" t="s">
        <v>37</v>
      </c>
    </row>
  </sheetData>
  <phoneticPr fontId="2" type="noConversion"/>
  <pageMargins left="0.78740157499999996" right="0.78740157499999996" top="0.984251969" bottom="0.984251969" header="0.5" footer="0.5"/>
  <pageSetup paperSize="9" scale="80" orientation="landscape" r:id="rId1"/>
  <headerFooter alignWithMargins="0"/>
  <rowBreaks count="1" manualBreakCount="1">
    <brk id="42" max="18" man="1"/>
  </rowBreaks>
  <drawing r:id="rId2"/>
</worksheet>
</file>

<file path=xl/worksheets/sheet3.xml><?xml version="1.0" encoding="utf-8"?>
<worksheet xmlns="http://schemas.openxmlformats.org/spreadsheetml/2006/main" xmlns:r="http://schemas.openxmlformats.org/officeDocument/2006/relationships">
  <sheetPr codeName="Plan3"/>
  <dimension ref="A1:J14"/>
  <sheetViews>
    <sheetView workbookViewId="0">
      <selection activeCell="G2" sqref="G2"/>
    </sheetView>
  </sheetViews>
  <sheetFormatPr defaultRowHeight="12.75"/>
  <cols>
    <col min="1" max="1" width="8.42578125" bestFit="1" customWidth="1"/>
    <col min="2" max="2" width="14.140625" bestFit="1" customWidth="1"/>
    <col min="3" max="3" width="14.28515625" bestFit="1" customWidth="1"/>
    <col min="4" max="4" width="13.28515625" bestFit="1" customWidth="1"/>
    <col min="5" max="5" width="12" bestFit="1" customWidth="1"/>
    <col min="6" max="6" width="13.140625" bestFit="1" customWidth="1"/>
    <col min="7" max="7" width="18.5703125" bestFit="1" customWidth="1"/>
  </cols>
  <sheetData>
    <row r="1" spans="1:10" ht="38.25">
      <c r="A1" s="15" t="s">
        <v>6</v>
      </c>
      <c r="B1" s="15" t="s">
        <v>2</v>
      </c>
      <c r="C1" s="15" t="s">
        <v>9</v>
      </c>
      <c r="D1" s="15" t="s">
        <v>4</v>
      </c>
      <c r="E1" s="15" t="s">
        <v>13</v>
      </c>
      <c r="F1" s="15" t="s">
        <v>5</v>
      </c>
      <c r="G1" s="15" t="s">
        <v>3</v>
      </c>
    </row>
    <row r="2" spans="1:10">
      <c r="A2">
        <v>1</v>
      </c>
      <c r="B2" t="s">
        <v>25</v>
      </c>
      <c r="C2" t="s">
        <v>25</v>
      </c>
      <c r="D2" t="s">
        <v>49</v>
      </c>
      <c r="E2" t="s">
        <v>51</v>
      </c>
      <c r="F2" s="41" t="s">
        <v>44</v>
      </c>
      <c r="G2" s="41" t="s">
        <v>53</v>
      </c>
    </row>
    <row r="3" spans="1:10">
      <c r="A3">
        <v>2</v>
      </c>
      <c r="B3" t="s">
        <v>26</v>
      </c>
      <c r="C3" t="s">
        <v>26</v>
      </c>
      <c r="D3" t="s">
        <v>50</v>
      </c>
      <c r="E3" t="s">
        <v>52</v>
      </c>
      <c r="F3" s="41" t="s">
        <v>45</v>
      </c>
      <c r="G3" s="40"/>
    </row>
    <row r="4" spans="1:10">
      <c r="A4">
        <v>3</v>
      </c>
      <c r="B4" t="s">
        <v>27</v>
      </c>
      <c r="C4" t="s">
        <v>27</v>
      </c>
      <c r="F4" s="41" t="s">
        <v>46</v>
      </c>
    </row>
    <row r="5" spans="1:10">
      <c r="A5">
        <v>4</v>
      </c>
      <c r="F5" s="41" t="s">
        <v>47</v>
      </c>
    </row>
    <row r="6" spans="1:10">
      <c r="A6">
        <v>5</v>
      </c>
      <c r="F6" s="41" t="s">
        <v>48</v>
      </c>
    </row>
    <row r="7" spans="1:10">
      <c r="A7">
        <v>6</v>
      </c>
      <c r="D7" s="41"/>
      <c r="F7" s="41"/>
      <c r="I7">
        <v>36</v>
      </c>
      <c r="J7" t="s">
        <v>40</v>
      </c>
    </row>
    <row r="8" spans="1:10">
      <c r="A8">
        <v>7</v>
      </c>
      <c r="D8" s="41"/>
      <c r="F8" s="41"/>
      <c r="I8">
        <v>0.3</v>
      </c>
    </row>
    <row r="9" spans="1:10">
      <c r="A9">
        <v>8</v>
      </c>
      <c r="F9" s="41"/>
      <c r="I9">
        <v>16</v>
      </c>
      <c r="J9" t="s">
        <v>40</v>
      </c>
    </row>
    <row r="10" spans="1:10">
      <c r="A10">
        <v>9</v>
      </c>
      <c r="I10">
        <v>4</v>
      </c>
      <c r="J10" t="s">
        <v>40</v>
      </c>
    </row>
    <row r="11" spans="1:10">
      <c r="A11">
        <v>10</v>
      </c>
      <c r="I11">
        <v>8</v>
      </c>
    </row>
    <row r="12" spans="1:10">
      <c r="I12">
        <v>6</v>
      </c>
      <c r="J12" t="s">
        <v>40</v>
      </c>
    </row>
    <row r="14" spans="1:10">
      <c r="A14" s="31" t="s">
        <v>17</v>
      </c>
    </row>
  </sheetData>
  <phoneticPr fontId="2" type="noConversion"/>
  <pageMargins left="0.78740157499999996" right="0.78740157499999996" top="0.984251969" bottom="0.984251969"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Plan4"/>
  <dimension ref="A1:AY21"/>
  <sheetViews>
    <sheetView workbookViewId="0">
      <pane ySplit="1" topLeftCell="A2" activePane="bottomLeft" state="frozen"/>
      <selection activeCell="U1" sqref="U1"/>
      <selection pane="bottomLeft" activeCell="C14" sqref="C14"/>
    </sheetView>
  </sheetViews>
  <sheetFormatPr defaultRowHeight="12.75"/>
  <cols>
    <col min="1" max="1" width="23.28515625" style="1" bestFit="1" customWidth="1"/>
    <col min="2" max="2" width="20.7109375" style="1" bestFit="1" customWidth="1"/>
    <col min="3" max="3" width="41" style="9" customWidth="1"/>
    <col min="4" max="4" width="10.28515625" customWidth="1"/>
    <col min="6" max="6" width="13.42578125" bestFit="1" customWidth="1"/>
    <col min="7" max="7" width="8.5703125" customWidth="1"/>
    <col min="8" max="8" width="10" customWidth="1"/>
    <col min="9" max="9" width="13.28515625" customWidth="1"/>
    <col min="10" max="10" width="9.28515625" customWidth="1"/>
    <col min="11" max="11" width="9.140625" style="3"/>
    <col min="12" max="12" width="0" style="3" hidden="1" customWidth="1"/>
    <col min="13" max="13" width="12.7109375" style="3" bestFit="1" customWidth="1"/>
    <col min="14" max="14" width="10.28515625" customWidth="1"/>
    <col min="15" max="42" width="10.140625" bestFit="1" customWidth="1"/>
  </cols>
  <sheetData>
    <row r="1" spans="1:51" s="21" customFormat="1">
      <c r="K1" s="33"/>
      <c r="L1" s="17"/>
      <c r="O1" s="70" t="s">
        <v>23</v>
      </c>
      <c r="P1" s="71"/>
      <c r="Q1" s="72"/>
    </row>
    <row r="2" spans="1:51" s="15" customFormat="1" ht="40.5" customHeight="1">
      <c r="A2" s="15" t="s">
        <v>0</v>
      </c>
      <c r="B2" s="35" t="s">
        <v>14</v>
      </c>
      <c r="C2" s="35" t="s">
        <v>1</v>
      </c>
      <c r="D2" s="56" t="s">
        <v>12</v>
      </c>
      <c r="E2" s="35" t="s">
        <v>5</v>
      </c>
      <c r="F2" s="35" t="s">
        <v>6</v>
      </c>
      <c r="G2" s="35" t="s">
        <v>13</v>
      </c>
      <c r="H2" s="15" t="s">
        <v>3</v>
      </c>
      <c r="I2" s="15" t="s">
        <v>2</v>
      </c>
      <c r="J2" s="15" t="s">
        <v>9</v>
      </c>
      <c r="K2" s="15" t="s">
        <v>4</v>
      </c>
      <c r="L2" s="17" t="s">
        <v>18</v>
      </c>
      <c r="M2" s="15" t="s">
        <v>7</v>
      </c>
      <c r="N2" s="17" t="s">
        <v>8</v>
      </c>
      <c r="O2" s="15" t="s">
        <v>20</v>
      </c>
      <c r="P2" s="15" t="s">
        <v>16</v>
      </c>
      <c r="Q2" s="17" t="s">
        <v>15</v>
      </c>
      <c r="R2" s="15" t="s">
        <v>21</v>
      </c>
      <c r="S2" s="18">
        <v>39234</v>
      </c>
      <c r="T2" s="18">
        <f>IF(AND(WEEKDAY(S2) &gt; 1,WEEKDAY(S2) &lt; 7), S2+1, S2+3)</f>
        <v>39235</v>
      </c>
      <c r="U2" s="18">
        <f t="shared" ref="U2:AN2" si="0">IF(AND(WEEKDAY(T2) &gt; 1,WEEKDAY(T2) &lt; 7), T2+1, T2+3)</f>
        <v>39238</v>
      </c>
      <c r="V2" s="18">
        <f t="shared" si="0"/>
        <v>39239</v>
      </c>
      <c r="W2" s="18">
        <f t="shared" si="0"/>
        <v>39240</v>
      </c>
      <c r="X2" s="18">
        <f t="shared" si="0"/>
        <v>39241</v>
      </c>
      <c r="Y2" s="18">
        <f t="shared" si="0"/>
        <v>39242</v>
      </c>
      <c r="Z2" s="18">
        <f t="shared" si="0"/>
        <v>39245</v>
      </c>
      <c r="AA2" s="18">
        <f t="shared" si="0"/>
        <v>39246</v>
      </c>
      <c r="AB2" s="18">
        <f t="shared" si="0"/>
        <v>39247</v>
      </c>
      <c r="AC2" s="18">
        <f t="shared" si="0"/>
        <v>39248</v>
      </c>
      <c r="AD2" s="18">
        <f t="shared" si="0"/>
        <v>39249</v>
      </c>
      <c r="AE2" s="18">
        <f t="shared" si="0"/>
        <v>39252</v>
      </c>
      <c r="AF2" s="18">
        <f t="shared" si="0"/>
        <v>39253</v>
      </c>
      <c r="AG2" s="18">
        <f t="shared" si="0"/>
        <v>39254</v>
      </c>
      <c r="AH2" s="18">
        <f t="shared" si="0"/>
        <v>39255</v>
      </c>
      <c r="AI2" s="18">
        <f t="shared" si="0"/>
        <v>39256</v>
      </c>
      <c r="AJ2" s="18">
        <f t="shared" si="0"/>
        <v>39259</v>
      </c>
      <c r="AK2" s="18">
        <f t="shared" si="0"/>
        <v>39260</v>
      </c>
      <c r="AL2" s="18">
        <f t="shared" si="0"/>
        <v>39261</v>
      </c>
      <c r="AM2" s="18">
        <f t="shared" si="0"/>
        <v>39262</v>
      </c>
      <c r="AN2" s="18">
        <f t="shared" si="0"/>
        <v>39263</v>
      </c>
      <c r="AO2" s="18"/>
      <c r="AP2" s="18"/>
      <c r="AQ2" s="18"/>
      <c r="AR2" s="18"/>
      <c r="AS2" s="18"/>
      <c r="AT2" s="18"/>
      <c r="AU2" s="18"/>
      <c r="AV2" s="18"/>
      <c r="AW2" s="18"/>
      <c r="AX2" s="18"/>
      <c r="AY2" s="18"/>
    </row>
    <row r="3" spans="1:51">
      <c r="A3" s="42"/>
      <c r="B3" s="44"/>
      <c r="C3" s="28"/>
      <c r="D3" s="30"/>
      <c r="E3" s="3"/>
      <c r="F3" s="57"/>
      <c r="G3" s="3"/>
      <c r="H3" s="41"/>
      <c r="L3" s="32"/>
      <c r="M3"/>
      <c r="N3" s="2"/>
      <c r="O3" s="3"/>
      <c r="P3" s="3"/>
      <c r="Q3" s="2"/>
      <c r="R3" s="3"/>
    </row>
    <row r="4" spans="1:51">
      <c r="A4" s="42"/>
      <c r="B4" s="44"/>
      <c r="C4" s="52"/>
      <c r="D4" s="30"/>
      <c r="E4" s="3"/>
      <c r="F4" s="57"/>
      <c r="G4" s="3"/>
      <c r="H4" s="41"/>
      <c r="L4" s="32"/>
      <c r="M4"/>
      <c r="N4" s="2"/>
      <c r="O4" s="3"/>
      <c r="P4" s="3"/>
      <c r="Q4" s="2"/>
      <c r="R4" s="3"/>
    </row>
    <row r="5" spans="1:51" ht="25.5">
      <c r="A5" s="42"/>
      <c r="B5" s="44"/>
      <c r="C5" s="28"/>
      <c r="D5" s="30"/>
      <c r="E5" s="58"/>
      <c r="F5" s="57"/>
      <c r="G5" s="3"/>
      <c r="H5" s="41"/>
      <c r="L5" s="32" t="s">
        <v>38</v>
      </c>
      <c r="M5"/>
      <c r="N5" s="2"/>
      <c r="O5" s="3"/>
      <c r="P5" s="3"/>
      <c r="Q5" s="2"/>
      <c r="R5" s="3"/>
    </row>
    <row r="6" spans="1:51">
      <c r="A6" s="19"/>
      <c r="B6" s="44"/>
      <c r="C6" s="28"/>
      <c r="D6" s="30"/>
      <c r="E6" s="3"/>
      <c r="F6" s="57"/>
      <c r="G6" s="3"/>
      <c r="H6" s="41"/>
      <c r="L6" s="32"/>
      <c r="M6"/>
      <c r="N6" s="2"/>
      <c r="O6" s="3"/>
      <c r="P6" s="3"/>
      <c r="Q6" s="2"/>
      <c r="R6" s="3"/>
    </row>
    <row r="7" spans="1:51">
      <c r="A7" s="19"/>
      <c r="B7" s="44"/>
      <c r="C7" s="28"/>
      <c r="D7" s="30"/>
      <c r="E7" s="3"/>
      <c r="F7" s="57"/>
      <c r="G7" s="3"/>
      <c r="L7" s="32"/>
      <c r="M7"/>
      <c r="N7" s="2"/>
      <c r="O7" s="3"/>
      <c r="P7" s="3"/>
      <c r="Q7" s="2"/>
      <c r="R7" s="3"/>
    </row>
    <row r="8" spans="1:51" ht="25.5">
      <c r="A8" s="19"/>
      <c r="B8" s="44"/>
      <c r="C8" s="28"/>
      <c r="D8" s="30"/>
      <c r="E8" s="3"/>
      <c r="F8" s="57"/>
      <c r="G8" s="3"/>
      <c r="H8" s="41"/>
      <c r="I8" s="41"/>
      <c r="J8" s="41"/>
      <c r="L8" s="32" t="s">
        <v>39</v>
      </c>
      <c r="M8"/>
      <c r="N8" s="2"/>
      <c r="O8" s="3"/>
      <c r="P8" s="3"/>
      <c r="Q8" s="2"/>
      <c r="R8" s="3"/>
    </row>
    <row r="9" spans="1:51">
      <c r="A9" s="19"/>
      <c r="B9" s="29"/>
      <c r="C9" s="30"/>
      <c r="D9" s="3"/>
      <c r="E9" s="3"/>
      <c r="F9" s="3"/>
      <c r="G9" s="3"/>
      <c r="L9" s="32"/>
      <c r="M9"/>
      <c r="N9" s="2"/>
      <c r="O9" s="3"/>
      <c r="P9" s="3"/>
      <c r="Q9" s="2"/>
      <c r="R9" s="3"/>
    </row>
    <row r="10" spans="1:51">
      <c r="A10" s="19"/>
      <c r="B10" s="44"/>
      <c r="C10" s="28"/>
      <c r="D10" s="30"/>
      <c r="E10" s="29"/>
      <c r="F10" s="57"/>
      <c r="G10" s="3"/>
      <c r="L10" s="32"/>
      <c r="M10"/>
      <c r="N10" s="2"/>
      <c r="O10" s="3"/>
      <c r="P10" s="3"/>
      <c r="Q10" s="2"/>
      <c r="R10" s="3"/>
    </row>
    <row r="11" spans="1:51">
      <c r="A11" s="19"/>
      <c r="B11" s="44"/>
      <c r="C11" s="28"/>
      <c r="D11" s="30"/>
      <c r="E11" s="3"/>
      <c r="F11" s="57"/>
      <c r="G11" s="3"/>
      <c r="H11" s="41"/>
      <c r="L11" s="32"/>
      <c r="M11"/>
      <c r="N11" s="2"/>
      <c r="O11" s="3"/>
      <c r="P11" s="3"/>
      <c r="Q11" s="2"/>
      <c r="R11" s="3"/>
    </row>
    <row r="12" spans="1:51">
      <c r="A12" s="19"/>
      <c r="B12" s="44"/>
      <c r="C12" s="28"/>
      <c r="D12" s="30"/>
      <c r="E12" s="3"/>
      <c r="F12" s="57"/>
      <c r="G12" s="3"/>
      <c r="H12" s="41"/>
      <c r="L12" s="32"/>
      <c r="M12"/>
      <c r="N12" s="2"/>
      <c r="O12" s="3"/>
      <c r="P12" s="3"/>
      <c r="Q12" s="2"/>
      <c r="R12" s="3"/>
    </row>
    <row r="13" spans="1:51">
      <c r="A13" s="19"/>
      <c r="B13" s="44"/>
      <c r="C13" s="28"/>
      <c r="D13" s="30"/>
      <c r="E13" s="3"/>
      <c r="F13" s="57"/>
      <c r="G13" s="3"/>
      <c r="L13" s="32"/>
      <c r="M13"/>
      <c r="N13" s="2"/>
      <c r="O13" s="3"/>
      <c r="P13" s="3"/>
      <c r="Q13" s="2"/>
      <c r="R13" s="3"/>
    </row>
    <row r="14" spans="1:51">
      <c r="A14" s="19"/>
      <c r="B14" s="43"/>
      <c r="C14" s="19"/>
      <c r="D14" s="9"/>
      <c r="F14" s="48"/>
      <c r="H14" s="41"/>
      <c r="L14" s="32"/>
      <c r="M14"/>
      <c r="N14" s="2"/>
      <c r="O14" s="3"/>
      <c r="P14" s="3"/>
      <c r="Q14" s="2"/>
      <c r="R14" s="3"/>
    </row>
    <row r="15" spans="1:51">
      <c r="A15" s="19"/>
      <c r="B15" s="43"/>
      <c r="C15" s="19"/>
      <c r="D15" s="9"/>
      <c r="F15" s="48"/>
      <c r="L15" s="32"/>
      <c r="M15"/>
      <c r="N15" s="2"/>
      <c r="O15" s="3"/>
      <c r="P15" s="3"/>
      <c r="Q15" s="2"/>
      <c r="R15" s="3"/>
    </row>
    <row r="16" spans="1:51">
      <c r="A16" s="19"/>
      <c r="B16" s="44"/>
      <c r="C16" s="28"/>
      <c r="H16" s="41"/>
      <c r="L16" s="32"/>
      <c r="M16"/>
      <c r="N16" s="2"/>
      <c r="O16" s="3"/>
      <c r="P16" s="3"/>
      <c r="Q16" s="2"/>
      <c r="R16" s="3"/>
    </row>
    <row r="17" spans="1:18">
      <c r="A17" s="19"/>
      <c r="B17" s="44"/>
      <c r="C17" s="28"/>
      <c r="D17" s="30"/>
      <c r="E17" s="1"/>
      <c r="L17" s="32"/>
      <c r="M17"/>
      <c r="N17" s="2"/>
      <c r="O17" s="3"/>
      <c r="P17" s="3"/>
      <c r="Q17" s="2"/>
      <c r="R17" s="3"/>
    </row>
    <row r="18" spans="1:18">
      <c r="A18" s="19"/>
      <c r="B18" s="44"/>
      <c r="C18" s="28"/>
      <c r="D18" s="30"/>
      <c r="E18" s="1"/>
      <c r="L18" s="32"/>
      <c r="M18"/>
      <c r="N18" s="2"/>
      <c r="O18" s="3"/>
      <c r="P18" s="3"/>
      <c r="Q18" s="2"/>
      <c r="R18" s="3"/>
    </row>
    <row r="19" spans="1:18">
      <c r="A19" s="19"/>
      <c r="B19" s="43"/>
      <c r="C19" s="19"/>
      <c r="D19" s="9"/>
      <c r="F19" s="48"/>
      <c r="L19" s="32"/>
      <c r="M19"/>
      <c r="N19" s="2"/>
      <c r="O19" s="3"/>
      <c r="P19" s="3"/>
      <c r="Q19" s="2"/>
      <c r="R19" s="3"/>
    </row>
    <row r="20" spans="1:18" s="5" customFormat="1" ht="13.5" thickBot="1">
      <c r="A20" s="20"/>
      <c r="B20" s="54"/>
      <c r="C20" s="4"/>
      <c r="D20" s="10"/>
      <c r="E20" s="4"/>
      <c r="F20" s="49"/>
      <c r="L20" s="34"/>
      <c r="N20" s="6"/>
      <c r="Q20" s="6"/>
    </row>
    <row r="21" spans="1:18" ht="13.5" thickTop="1">
      <c r="B21" s="44"/>
      <c r="C21" s="28"/>
      <c r="D21" s="30"/>
      <c r="E21" s="1"/>
      <c r="F21" s="48"/>
      <c r="L21" s="32"/>
      <c r="M21"/>
    </row>
  </sheetData>
  <mergeCells count="1">
    <mergeCell ref="O1:Q1"/>
  </mergeCells>
  <phoneticPr fontId="2" type="noConversion"/>
  <conditionalFormatting sqref="Q3:R20">
    <cfRule type="cellIs" dxfId="0" priority="1" stopIfTrue="1" operator="lessThan">
      <formula>0</formula>
    </cfRule>
  </conditionalFormatting>
  <dataValidations disablePrompts="1" count="7">
    <dataValidation type="list" allowBlank="1" showInputMessage="1" showErrorMessage="1" sqref="E17:E21 D22:D65536 E3:E8 E10:E15">
      <formula1>Team</formula1>
    </dataValidation>
    <dataValidation type="list" allowBlank="1" showInputMessage="1" showErrorMessage="1" sqref="H3:H21 F22:F65536">
      <formula1>Category</formula1>
    </dataValidation>
    <dataValidation type="list" allowBlank="1" showInputMessage="1" showErrorMessage="1" sqref="J3:J21 H22:H65536">
      <formula1>Risk</formula1>
    </dataValidation>
    <dataValidation type="list" allowBlank="1" showInputMessage="1" showErrorMessage="1" sqref="F17:F21 E22:E65536 F3:F8 F10:F15">
      <formula1>Priority</formula1>
    </dataValidation>
    <dataValidation type="list" allowBlank="1" showInputMessage="1" showErrorMessage="1" sqref="K3:K21 I22:I65536">
      <formula1>Status</formula1>
    </dataValidation>
    <dataValidation type="list" allowBlank="1" showInputMessage="1" showErrorMessage="1" sqref="I3:I21 G22:G65536">
      <formula1>BusinessValue</formula1>
    </dataValidation>
    <dataValidation type="list" allowBlank="1" showInputMessage="1" showErrorMessage="1" sqref="G3:G21">
      <formula1>Type</formula1>
    </dataValidation>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Sprint #2</vt:lpstr>
      <vt:lpstr>Burn-down Chart</vt:lpstr>
      <vt:lpstr>Lookups</vt:lpstr>
      <vt:lpstr>Sprint #2 - Retired</vt:lpstr>
      <vt:lpstr>Lookups!_2___Em_Andamento</vt:lpstr>
      <vt:lpstr>'Burn-down Chart'!Area_de_impressao</vt:lpstr>
      <vt:lpstr>BusinessValue</vt:lpstr>
      <vt:lpstr>Category</vt:lpstr>
      <vt:lpstr>Priority</vt:lpstr>
      <vt:lpstr>Risk</vt:lpstr>
      <vt:lpstr>Status</vt:lpstr>
      <vt:lpstr>Team</vt:lpstr>
      <vt:lpstr>Type</vt:lpstr>
    </vt:vector>
  </TitlesOfParts>
  <Company>T4G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Joelton</cp:lastModifiedBy>
  <cp:lastPrinted>2013-01-25T09:47:40Z</cp:lastPrinted>
  <dcterms:created xsi:type="dcterms:W3CDTF">1996-10-14T23:33:28Z</dcterms:created>
  <dcterms:modified xsi:type="dcterms:W3CDTF">2014-02-19T01:40:09Z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VS Team System Data DO NOT EDIT_GUID">
    <vt:lpwstr>51d689c4-df15-48bf-b281-d0bebad2b5cb</vt:lpwstr>
  </property>
</Properties>
</file>